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010621/"/>
    </mc:Choice>
  </mc:AlternateContent>
  <xr:revisionPtr revIDLastSave="2414" documentId="8_{0E5D1221-9B97-4F7B-8B6F-3CF30259E367}" xr6:coauthVersionLast="47" xr6:coauthVersionMax="47" xr10:uidLastSave="{5A068CE7-5D27-4C02-817F-64732032E074}"/>
  <workbookProtection workbookAlgorithmName="SHA-512" workbookHashValue="By7gSzZi8hJ7p3fkiI9aUBrV14EMy+JQi61bUtflwiaHjhnExOO1TQdRabtnyEcVC4iF7aJuFjmgvv53hkBN1w==" workbookSaltValue="xBBv1R4udyClCg0ol0wN4g==" workbookSpinCount="100000" lockStructure="1"/>
  <bookViews>
    <workbookView xWindow="-108" yWindow="-108" windowWidth="23256" windowHeight="12576" firstSheet="6" activeTab="6" xr2:uid="{273182E9-253B-4836-BA87-FA7E3A316064}"/>
  </bookViews>
  <sheets>
    <sheet name="table123" sheetId="1" state="veryHidden" r:id="rId1"/>
    <sheet name="table100" sheetId="2" state="veryHidden" r:id="rId2"/>
    <sheet name="class" sheetId="3" state="veryHidden" r:id="rId3"/>
    <sheet name="classifications" sheetId="4" state="veryHidden" r:id="rId4"/>
    <sheet name="members" sheetId="5" state="veryHidden" r:id="rId5"/>
    <sheet name="calculations" sheetId="6" state="veryHidden" r:id="rId6"/>
    <sheet name="front page" sheetId="7" r:id="rId7"/>
  </sheets>
  <externalReferences>
    <externalReference r:id="rId8"/>
  </externalReferences>
  <definedNames>
    <definedName name="members">members!$A$1:$A$136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6" i="7" l="1"/>
  <c r="K116" i="7" s="1"/>
  <c r="I115" i="7"/>
  <c r="K115" i="7" s="1"/>
  <c r="I95" i="7"/>
  <c r="N95" i="7" s="1"/>
  <c r="I94" i="7"/>
  <c r="K94" i="7" s="1"/>
  <c r="I74" i="7"/>
  <c r="J74" i="7" s="1"/>
  <c r="I73" i="7"/>
  <c r="K73" i="7" s="1"/>
  <c r="I53" i="7"/>
  <c r="J53" i="7" s="1"/>
  <c r="I52" i="7"/>
  <c r="O52" i="7" s="1"/>
  <c r="Q53" i="7" l="1"/>
  <c r="P74" i="7"/>
  <c r="O74" i="7"/>
  <c r="M74" i="7"/>
  <c r="J116" i="7"/>
  <c r="Q74" i="7"/>
  <c r="M95" i="7"/>
  <c r="K95" i="7"/>
  <c r="N74" i="7"/>
  <c r="J95" i="7"/>
  <c r="P53" i="7"/>
  <c r="L74" i="7"/>
  <c r="Q116" i="7"/>
  <c r="O53" i="7"/>
  <c r="K74" i="7"/>
  <c r="P116" i="7"/>
  <c r="L95" i="7"/>
  <c r="N53" i="7"/>
  <c r="O116" i="7"/>
  <c r="M53" i="7"/>
  <c r="Q95" i="7"/>
  <c r="N116" i="7"/>
  <c r="L53" i="7"/>
  <c r="P95" i="7"/>
  <c r="M116" i="7"/>
  <c r="K53" i="7"/>
  <c r="O95" i="7"/>
  <c r="L116" i="7"/>
  <c r="Q94" i="7"/>
  <c r="J73" i="7"/>
  <c r="M73" i="7"/>
  <c r="N52" i="7"/>
  <c r="Q115" i="7"/>
  <c r="M52" i="7"/>
  <c r="Q73" i="7"/>
  <c r="L52" i="7"/>
  <c r="P73" i="7"/>
  <c r="K52" i="7"/>
  <c r="O73" i="7"/>
  <c r="N73" i="7"/>
  <c r="J94" i="7"/>
  <c r="L73" i="7"/>
  <c r="P94" i="7"/>
  <c r="P115" i="7"/>
  <c r="O94" i="7"/>
  <c r="O115" i="7"/>
  <c r="J52" i="7"/>
  <c r="N94" i="7"/>
  <c r="J115" i="7"/>
  <c r="N115" i="7"/>
  <c r="Q52" i="7"/>
  <c r="M94" i="7"/>
  <c r="M115" i="7"/>
  <c r="P52" i="7"/>
  <c r="L94" i="7"/>
  <c r="L115" i="7"/>
  <c r="BN434" i="6" l="1"/>
  <c r="BN433" i="6"/>
  <c r="BN432" i="6"/>
  <c r="BN428" i="6"/>
  <c r="BN427" i="6"/>
  <c r="BN426" i="6"/>
  <c r="BN424" i="6"/>
  <c r="BN423" i="6"/>
  <c r="BN422" i="6"/>
  <c r="BN421" i="6"/>
  <c r="BN420" i="6"/>
  <c r="BN417" i="6"/>
  <c r="BN416" i="6"/>
  <c r="BN415" i="6"/>
  <c r="BN414" i="6"/>
  <c r="BN413" i="6"/>
  <c r="BN412" i="6"/>
  <c r="BN411" i="6"/>
  <c r="BN410" i="6"/>
  <c r="BM434" i="6"/>
  <c r="BM433" i="6"/>
  <c r="BM432" i="6"/>
  <c r="BM428" i="6"/>
  <c r="BM427" i="6"/>
  <c r="BM426" i="6"/>
  <c r="BM424" i="6"/>
  <c r="BM423" i="6"/>
  <c r="BM422" i="6"/>
  <c r="BM421" i="6"/>
  <c r="BM420" i="6"/>
  <c r="BM417" i="6"/>
  <c r="BM416" i="6"/>
  <c r="BM415" i="6"/>
  <c r="BM414" i="6"/>
  <c r="BM413" i="6"/>
  <c r="BM412" i="6"/>
  <c r="BM411" i="6"/>
  <c r="BM410" i="6"/>
  <c r="BL434" i="6"/>
  <c r="BL433" i="6"/>
  <c r="BL432" i="6"/>
  <c r="BL428" i="6"/>
  <c r="BL427" i="6"/>
  <c r="BL426" i="6"/>
  <c r="BL424" i="6"/>
  <c r="BL423" i="6"/>
  <c r="BL422" i="6"/>
  <c r="BL421" i="6"/>
  <c r="BL420" i="6"/>
  <c r="BL417" i="6"/>
  <c r="BL416" i="6"/>
  <c r="BL415" i="6"/>
  <c r="BL414" i="6"/>
  <c r="BL413" i="6"/>
  <c r="BL412" i="6"/>
  <c r="BL411" i="6"/>
  <c r="BL410" i="6"/>
  <c r="BK434" i="6"/>
  <c r="BK433" i="6"/>
  <c r="BK432" i="6"/>
  <c r="BK428" i="6"/>
  <c r="BK427" i="6"/>
  <c r="BK426" i="6"/>
  <c r="BK424" i="6"/>
  <c r="BK423" i="6"/>
  <c r="BK422" i="6"/>
  <c r="BK421" i="6"/>
  <c r="BK420" i="6"/>
  <c r="BK417" i="6"/>
  <c r="BK416" i="6"/>
  <c r="BK415" i="6"/>
  <c r="BK414" i="6"/>
  <c r="BK413" i="6"/>
  <c r="BK412" i="6"/>
  <c r="BK411" i="6"/>
  <c r="BK410" i="6"/>
  <c r="BJ434" i="6"/>
  <c r="BJ433" i="6"/>
  <c r="BJ432" i="6"/>
  <c r="BJ428" i="6"/>
  <c r="BJ427" i="6"/>
  <c r="BJ426" i="6"/>
  <c r="BJ424" i="6"/>
  <c r="BJ423" i="6"/>
  <c r="BJ422" i="6"/>
  <c r="BJ421" i="6"/>
  <c r="BJ420" i="6"/>
  <c r="BJ417" i="6"/>
  <c r="BJ416" i="6"/>
  <c r="BJ415" i="6"/>
  <c r="BJ414" i="6"/>
  <c r="BJ413" i="6"/>
  <c r="BJ412" i="6"/>
  <c r="BJ411" i="6"/>
  <c r="BJ410" i="6"/>
  <c r="BI434" i="6"/>
  <c r="BI433" i="6"/>
  <c r="BI432" i="6"/>
  <c r="BI428" i="6"/>
  <c r="BI427" i="6"/>
  <c r="BI426" i="6"/>
  <c r="BI424" i="6"/>
  <c r="BI423" i="6"/>
  <c r="BI422" i="6"/>
  <c r="BI421" i="6"/>
  <c r="BI420" i="6"/>
  <c r="BI417" i="6"/>
  <c r="BI416" i="6"/>
  <c r="BI415" i="6"/>
  <c r="BI414" i="6"/>
  <c r="BI413" i="6"/>
  <c r="BI412" i="6"/>
  <c r="BI411" i="6"/>
  <c r="BI410" i="6"/>
  <c r="BH434" i="6"/>
  <c r="BH433" i="6"/>
  <c r="BH432" i="6"/>
  <c r="BH428" i="6"/>
  <c r="BH427" i="6"/>
  <c r="BH426" i="6"/>
  <c r="BH424" i="6"/>
  <c r="BH423" i="6"/>
  <c r="BH422" i="6"/>
  <c r="BH421" i="6"/>
  <c r="BH420" i="6"/>
  <c r="BH417" i="6"/>
  <c r="BH416" i="6"/>
  <c r="BH415" i="6"/>
  <c r="BH414" i="6"/>
  <c r="BH413" i="6"/>
  <c r="BH412" i="6"/>
  <c r="BH411" i="6"/>
  <c r="BH410" i="6"/>
  <c r="BG434" i="6"/>
  <c r="BG433" i="6"/>
  <c r="BG432" i="6"/>
  <c r="BG428" i="6"/>
  <c r="BG427" i="6"/>
  <c r="BG426" i="6"/>
  <c r="BG424" i="6"/>
  <c r="BG423" i="6"/>
  <c r="BG422" i="6"/>
  <c r="BG421" i="6"/>
  <c r="BG420" i="6"/>
  <c r="BG417" i="6"/>
  <c r="BG416" i="6"/>
  <c r="BG415" i="6"/>
  <c r="BG414" i="6"/>
  <c r="BG413" i="6"/>
  <c r="BG412" i="6"/>
  <c r="BG411" i="6"/>
  <c r="BG410" i="6"/>
  <c r="BE434" i="6"/>
  <c r="BE433" i="6"/>
  <c r="BE432" i="6"/>
  <c r="BE428" i="6"/>
  <c r="BE427" i="6"/>
  <c r="BE426" i="6"/>
  <c r="BE424" i="6"/>
  <c r="BE423" i="6"/>
  <c r="BE422" i="6"/>
  <c r="BE421" i="6"/>
  <c r="BE420" i="6"/>
  <c r="BE417" i="6"/>
  <c r="BE416" i="6"/>
  <c r="BE415" i="6"/>
  <c r="BE414" i="6"/>
  <c r="BE413" i="6"/>
  <c r="BE412" i="6"/>
  <c r="BE411" i="6"/>
  <c r="BE410" i="6"/>
  <c r="BD434" i="6"/>
  <c r="BD433" i="6"/>
  <c r="BD432" i="6"/>
  <c r="BD428" i="6"/>
  <c r="BD427" i="6"/>
  <c r="BD426" i="6"/>
  <c r="BD424" i="6"/>
  <c r="BD423" i="6"/>
  <c r="BD422" i="6"/>
  <c r="BD421" i="6"/>
  <c r="BD420" i="6"/>
  <c r="BD417" i="6"/>
  <c r="BD416" i="6"/>
  <c r="BD415" i="6"/>
  <c r="BD414" i="6"/>
  <c r="BD413" i="6"/>
  <c r="BD412" i="6"/>
  <c r="BD411" i="6"/>
  <c r="BD410" i="6"/>
  <c r="BC434" i="6"/>
  <c r="BC433" i="6"/>
  <c r="BC432" i="6"/>
  <c r="BC428" i="6"/>
  <c r="BC427" i="6"/>
  <c r="BC426" i="6"/>
  <c r="BC424" i="6"/>
  <c r="BC423" i="6"/>
  <c r="BC422" i="6"/>
  <c r="BC421" i="6"/>
  <c r="BC420" i="6"/>
  <c r="BC417" i="6"/>
  <c r="BC416" i="6"/>
  <c r="BC415" i="6"/>
  <c r="BC414" i="6"/>
  <c r="BC413" i="6"/>
  <c r="BC412" i="6"/>
  <c r="BC411" i="6"/>
  <c r="BC410" i="6"/>
  <c r="BB434" i="6"/>
  <c r="BB433" i="6"/>
  <c r="BB432" i="6"/>
  <c r="BB428" i="6"/>
  <c r="BB427" i="6"/>
  <c r="BB426" i="6"/>
  <c r="BB424" i="6"/>
  <c r="BB423" i="6"/>
  <c r="BB422" i="6"/>
  <c r="BB421" i="6"/>
  <c r="BB420" i="6"/>
  <c r="BB417" i="6"/>
  <c r="BB416" i="6"/>
  <c r="BB415" i="6"/>
  <c r="BB414" i="6"/>
  <c r="BB413" i="6"/>
  <c r="BB412" i="6"/>
  <c r="BB411" i="6"/>
  <c r="BB410" i="6"/>
  <c r="BA434" i="6"/>
  <c r="BA433" i="6"/>
  <c r="BA432" i="6"/>
  <c r="BA428" i="6"/>
  <c r="BA427" i="6"/>
  <c r="BA426" i="6"/>
  <c r="BA424" i="6"/>
  <c r="BA423" i="6"/>
  <c r="BA422" i="6"/>
  <c r="BA421" i="6"/>
  <c r="BA420" i="6"/>
  <c r="BA417" i="6"/>
  <c r="BA416" i="6"/>
  <c r="BA415" i="6"/>
  <c r="BA414" i="6"/>
  <c r="BA413" i="6"/>
  <c r="BA412" i="6"/>
  <c r="BA411" i="6"/>
  <c r="BA410" i="6"/>
  <c r="AZ434" i="6"/>
  <c r="AZ433" i="6"/>
  <c r="AZ432" i="6"/>
  <c r="AZ428" i="6"/>
  <c r="AZ427" i="6"/>
  <c r="AZ426" i="6"/>
  <c r="AZ424" i="6"/>
  <c r="AZ423" i="6"/>
  <c r="AZ422" i="6"/>
  <c r="AZ421" i="6"/>
  <c r="AZ420" i="6"/>
  <c r="AZ417" i="6"/>
  <c r="AZ416" i="6"/>
  <c r="AZ415" i="6"/>
  <c r="AZ414" i="6"/>
  <c r="AZ413" i="6"/>
  <c r="AZ412" i="6"/>
  <c r="AZ411" i="6"/>
  <c r="AZ410" i="6"/>
  <c r="AY434" i="6"/>
  <c r="AY433" i="6"/>
  <c r="AY432" i="6"/>
  <c r="AY428" i="6"/>
  <c r="AY427" i="6"/>
  <c r="AY426" i="6"/>
  <c r="AY424" i="6"/>
  <c r="AY423" i="6"/>
  <c r="AY422" i="6"/>
  <c r="AY421" i="6"/>
  <c r="AY420" i="6"/>
  <c r="AY417" i="6"/>
  <c r="AY416" i="6"/>
  <c r="AY415" i="6"/>
  <c r="AY414" i="6"/>
  <c r="AY413" i="6"/>
  <c r="AY412" i="6"/>
  <c r="AY411" i="6"/>
  <c r="AY410" i="6"/>
  <c r="AX434" i="6"/>
  <c r="AX433" i="6"/>
  <c r="AX432" i="6"/>
  <c r="AX428" i="6"/>
  <c r="AX427" i="6"/>
  <c r="AX426" i="6"/>
  <c r="AX424" i="6"/>
  <c r="AX423" i="6"/>
  <c r="AX422" i="6"/>
  <c r="AX421" i="6"/>
  <c r="AX420" i="6"/>
  <c r="AX417" i="6"/>
  <c r="AX416" i="6"/>
  <c r="AX415" i="6"/>
  <c r="AX414" i="6"/>
  <c r="AX413" i="6"/>
  <c r="AX412" i="6"/>
  <c r="AX411" i="6"/>
  <c r="AX410" i="6"/>
  <c r="AV434" i="6"/>
  <c r="AV433" i="6"/>
  <c r="AV432" i="6"/>
  <c r="AV428" i="6"/>
  <c r="AV427" i="6"/>
  <c r="AV426" i="6"/>
  <c r="AV424" i="6"/>
  <c r="AV423" i="6"/>
  <c r="AV422" i="6"/>
  <c r="AV421" i="6"/>
  <c r="AV420" i="6"/>
  <c r="AV417" i="6"/>
  <c r="AV416" i="6"/>
  <c r="AV415" i="6"/>
  <c r="AV414" i="6"/>
  <c r="AV413" i="6"/>
  <c r="AV412" i="6"/>
  <c r="AV411" i="6"/>
  <c r="AV410" i="6"/>
  <c r="AU434" i="6"/>
  <c r="AU433" i="6"/>
  <c r="AU432" i="6"/>
  <c r="AU428" i="6"/>
  <c r="AU427" i="6"/>
  <c r="AU426" i="6"/>
  <c r="AU424" i="6"/>
  <c r="AU423" i="6"/>
  <c r="AU422" i="6"/>
  <c r="AU421" i="6"/>
  <c r="AU420" i="6"/>
  <c r="AU417" i="6"/>
  <c r="AU416" i="6"/>
  <c r="AU415" i="6"/>
  <c r="AU414" i="6"/>
  <c r="AU413" i="6"/>
  <c r="AU412" i="6"/>
  <c r="AU411" i="6"/>
  <c r="AU410" i="6"/>
  <c r="AT434" i="6"/>
  <c r="AT433" i="6"/>
  <c r="AT432" i="6"/>
  <c r="AT428" i="6"/>
  <c r="AT427" i="6"/>
  <c r="AT426" i="6"/>
  <c r="AT424" i="6"/>
  <c r="AT423" i="6"/>
  <c r="AT422" i="6"/>
  <c r="AT421" i="6"/>
  <c r="AT420" i="6"/>
  <c r="AT417" i="6"/>
  <c r="AT416" i="6"/>
  <c r="AT415" i="6"/>
  <c r="AT414" i="6"/>
  <c r="AT413" i="6"/>
  <c r="AT412" i="6"/>
  <c r="AT411" i="6"/>
  <c r="AT410" i="6"/>
  <c r="AS434" i="6"/>
  <c r="AS433" i="6"/>
  <c r="AS432" i="6"/>
  <c r="AS428" i="6"/>
  <c r="AS427" i="6"/>
  <c r="AS426" i="6"/>
  <c r="AS424" i="6"/>
  <c r="AS423" i="6"/>
  <c r="AS422" i="6"/>
  <c r="AS421" i="6"/>
  <c r="AS420" i="6"/>
  <c r="AS417" i="6"/>
  <c r="AS416" i="6"/>
  <c r="AS415" i="6"/>
  <c r="AS414" i="6"/>
  <c r="AS413" i="6"/>
  <c r="AS412" i="6"/>
  <c r="AS411" i="6"/>
  <c r="AS410" i="6"/>
  <c r="AR434" i="6"/>
  <c r="AR433" i="6"/>
  <c r="AR432" i="6"/>
  <c r="AR428" i="6"/>
  <c r="AR427" i="6"/>
  <c r="AR426" i="6"/>
  <c r="AR424" i="6"/>
  <c r="AR423" i="6"/>
  <c r="AR422" i="6"/>
  <c r="AR421" i="6"/>
  <c r="AR420" i="6"/>
  <c r="AR417" i="6"/>
  <c r="AR416" i="6"/>
  <c r="AR415" i="6"/>
  <c r="AR414" i="6"/>
  <c r="AR413" i="6"/>
  <c r="AR412" i="6"/>
  <c r="AR411" i="6"/>
  <c r="AR410" i="6"/>
  <c r="AQ434" i="6"/>
  <c r="AQ433" i="6"/>
  <c r="AQ432" i="6"/>
  <c r="AQ428" i="6"/>
  <c r="AQ427" i="6"/>
  <c r="AQ426" i="6"/>
  <c r="AQ424" i="6"/>
  <c r="AQ423" i="6"/>
  <c r="AQ422" i="6"/>
  <c r="AQ421" i="6"/>
  <c r="AQ420" i="6"/>
  <c r="AQ417" i="6"/>
  <c r="AQ416" i="6"/>
  <c r="AQ415" i="6"/>
  <c r="AQ414" i="6"/>
  <c r="AQ413" i="6"/>
  <c r="AQ412" i="6"/>
  <c r="AQ411" i="6"/>
  <c r="AQ410" i="6"/>
  <c r="AP434" i="6"/>
  <c r="AP433" i="6"/>
  <c r="AP432" i="6"/>
  <c r="AP428" i="6"/>
  <c r="AP427" i="6"/>
  <c r="AP426" i="6"/>
  <c r="AP424" i="6"/>
  <c r="AP423" i="6"/>
  <c r="AP422" i="6"/>
  <c r="AP421" i="6"/>
  <c r="AP420" i="6"/>
  <c r="AP417" i="6"/>
  <c r="AP416" i="6"/>
  <c r="AP415" i="6"/>
  <c r="AP414" i="6"/>
  <c r="AP413" i="6"/>
  <c r="AP412" i="6"/>
  <c r="AP411" i="6"/>
  <c r="AP410" i="6"/>
  <c r="AO434" i="6"/>
  <c r="AO433" i="6"/>
  <c r="AO432" i="6"/>
  <c r="AO428" i="6"/>
  <c r="AO427" i="6"/>
  <c r="AO426" i="6"/>
  <c r="AO424" i="6"/>
  <c r="AO423" i="6"/>
  <c r="AO422" i="6"/>
  <c r="AO421" i="6"/>
  <c r="AO420" i="6"/>
  <c r="AO417" i="6"/>
  <c r="AO416" i="6"/>
  <c r="AO415" i="6"/>
  <c r="AO414" i="6"/>
  <c r="AO413" i="6"/>
  <c r="AO412" i="6"/>
  <c r="AO411" i="6"/>
  <c r="AO410" i="6"/>
  <c r="AM434" i="6"/>
  <c r="AM433" i="6"/>
  <c r="AM432" i="6"/>
  <c r="AM428" i="6"/>
  <c r="AM427" i="6"/>
  <c r="AM426" i="6"/>
  <c r="AM424" i="6"/>
  <c r="AM423" i="6"/>
  <c r="AM422" i="6"/>
  <c r="AM421" i="6"/>
  <c r="AM420" i="6"/>
  <c r="AM417" i="6"/>
  <c r="AM416" i="6"/>
  <c r="AM415" i="6"/>
  <c r="AM414" i="6"/>
  <c r="AM413" i="6"/>
  <c r="AM412" i="6"/>
  <c r="AM411" i="6"/>
  <c r="AM410" i="6"/>
  <c r="AL434" i="6"/>
  <c r="AL433" i="6"/>
  <c r="AL432" i="6"/>
  <c r="AL428" i="6"/>
  <c r="AL427" i="6"/>
  <c r="AL426" i="6"/>
  <c r="AL424" i="6"/>
  <c r="AL423" i="6"/>
  <c r="AL422" i="6"/>
  <c r="AL421" i="6"/>
  <c r="AL420" i="6"/>
  <c r="AL417" i="6"/>
  <c r="AL416" i="6"/>
  <c r="AL415" i="6"/>
  <c r="AL414" i="6"/>
  <c r="AL413" i="6"/>
  <c r="AL412" i="6"/>
  <c r="AL411" i="6"/>
  <c r="AL410" i="6"/>
  <c r="AK434" i="6"/>
  <c r="AK433" i="6"/>
  <c r="AK432" i="6"/>
  <c r="AK428" i="6"/>
  <c r="AK427" i="6"/>
  <c r="AK426" i="6"/>
  <c r="AK424" i="6"/>
  <c r="AK423" i="6"/>
  <c r="AK422" i="6"/>
  <c r="AK421" i="6"/>
  <c r="AK420" i="6"/>
  <c r="AK417" i="6"/>
  <c r="AK416" i="6"/>
  <c r="AK415" i="6"/>
  <c r="AK414" i="6"/>
  <c r="AK413" i="6"/>
  <c r="AK412" i="6"/>
  <c r="AK411" i="6"/>
  <c r="AK410" i="6"/>
  <c r="AJ434" i="6"/>
  <c r="AJ433" i="6"/>
  <c r="AJ432" i="6"/>
  <c r="AJ428" i="6"/>
  <c r="AJ427" i="6"/>
  <c r="AJ426" i="6"/>
  <c r="AJ424" i="6"/>
  <c r="AJ423" i="6"/>
  <c r="AJ422" i="6"/>
  <c r="AJ421" i="6"/>
  <c r="AJ420" i="6"/>
  <c r="AJ417" i="6"/>
  <c r="AJ416" i="6"/>
  <c r="AJ415" i="6"/>
  <c r="AJ414" i="6"/>
  <c r="AJ413" i="6"/>
  <c r="AJ412" i="6"/>
  <c r="AJ411" i="6"/>
  <c r="AJ410" i="6"/>
  <c r="AI434" i="6"/>
  <c r="AI433" i="6"/>
  <c r="AI432" i="6"/>
  <c r="AI428" i="6"/>
  <c r="AI427" i="6"/>
  <c r="AI426" i="6"/>
  <c r="AI424" i="6"/>
  <c r="AI423" i="6"/>
  <c r="AI422" i="6"/>
  <c r="AI421" i="6"/>
  <c r="AI420" i="6"/>
  <c r="AI417" i="6"/>
  <c r="AI416" i="6"/>
  <c r="AI415" i="6"/>
  <c r="AI414" i="6"/>
  <c r="AI413" i="6"/>
  <c r="AI412" i="6"/>
  <c r="AI411" i="6"/>
  <c r="AI410" i="6"/>
  <c r="AH434" i="6"/>
  <c r="AH433" i="6"/>
  <c r="AH432" i="6"/>
  <c r="AH428" i="6"/>
  <c r="AH427" i="6"/>
  <c r="AH426" i="6"/>
  <c r="AH424" i="6"/>
  <c r="AH423" i="6"/>
  <c r="AH422" i="6"/>
  <c r="AH421" i="6"/>
  <c r="AH420" i="6"/>
  <c r="AH417" i="6"/>
  <c r="AH416" i="6"/>
  <c r="AH415" i="6"/>
  <c r="AH414" i="6"/>
  <c r="AH413" i="6"/>
  <c r="AH412" i="6"/>
  <c r="AH411" i="6"/>
  <c r="AH410" i="6"/>
  <c r="AG434" i="6"/>
  <c r="AG433" i="6"/>
  <c r="AG432" i="6"/>
  <c r="AG428" i="6"/>
  <c r="AG427" i="6"/>
  <c r="AG426" i="6"/>
  <c r="AG424" i="6"/>
  <c r="AG423" i="6"/>
  <c r="AG422" i="6"/>
  <c r="AG421" i="6"/>
  <c r="AG420" i="6"/>
  <c r="AG417" i="6"/>
  <c r="AG416" i="6"/>
  <c r="AG415" i="6"/>
  <c r="AG414" i="6"/>
  <c r="AG413" i="6"/>
  <c r="AG412" i="6"/>
  <c r="AG411" i="6"/>
  <c r="AG410" i="6"/>
  <c r="AF434" i="6"/>
  <c r="AF433" i="6"/>
  <c r="AF432" i="6"/>
  <c r="AF428" i="6"/>
  <c r="AF427" i="6"/>
  <c r="AF426" i="6"/>
  <c r="AF424" i="6"/>
  <c r="AF423" i="6"/>
  <c r="AF422" i="6"/>
  <c r="AF421" i="6"/>
  <c r="AF420" i="6"/>
  <c r="AF417" i="6"/>
  <c r="AF416" i="6"/>
  <c r="AF415" i="6"/>
  <c r="AF414" i="6"/>
  <c r="AF413" i="6"/>
  <c r="AF412" i="6"/>
  <c r="AF411" i="6"/>
  <c r="AF410" i="6"/>
  <c r="AD434" i="6"/>
  <c r="AD433" i="6"/>
  <c r="AD432" i="6"/>
  <c r="AD428" i="6"/>
  <c r="AD427" i="6"/>
  <c r="AD426" i="6"/>
  <c r="AD424" i="6"/>
  <c r="AD423" i="6"/>
  <c r="AD422" i="6"/>
  <c r="AD421" i="6"/>
  <c r="AD420" i="6"/>
  <c r="AD417" i="6"/>
  <c r="AD416" i="6"/>
  <c r="AD415" i="6"/>
  <c r="AD414" i="6"/>
  <c r="AD413" i="6"/>
  <c r="AD412" i="6"/>
  <c r="AD411" i="6"/>
  <c r="AD410" i="6"/>
  <c r="AC434" i="6"/>
  <c r="AC433" i="6"/>
  <c r="AC432" i="6"/>
  <c r="AC428" i="6"/>
  <c r="AC427" i="6"/>
  <c r="AC426" i="6"/>
  <c r="AC424" i="6"/>
  <c r="AC423" i="6"/>
  <c r="AC422" i="6"/>
  <c r="AC421" i="6"/>
  <c r="AC420" i="6"/>
  <c r="AC417" i="6"/>
  <c r="AC416" i="6"/>
  <c r="AC415" i="6"/>
  <c r="AC414" i="6"/>
  <c r="AC413" i="6"/>
  <c r="AC412" i="6"/>
  <c r="AC411" i="6"/>
  <c r="AC410" i="6"/>
  <c r="AB434" i="6"/>
  <c r="AB433" i="6"/>
  <c r="AB432" i="6"/>
  <c r="AB428" i="6"/>
  <c r="AB427" i="6"/>
  <c r="AB426" i="6"/>
  <c r="AB424" i="6"/>
  <c r="AB423" i="6"/>
  <c r="AB422" i="6"/>
  <c r="AB421" i="6"/>
  <c r="AB420" i="6"/>
  <c r="AB417" i="6"/>
  <c r="AB416" i="6"/>
  <c r="AB415" i="6"/>
  <c r="AB414" i="6"/>
  <c r="AB413" i="6"/>
  <c r="AB412" i="6"/>
  <c r="AB411" i="6"/>
  <c r="AB410" i="6"/>
  <c r="AA434" i="6"/>
  <c r="AA433" i="6"/>
  <c r="AA432" i="6"/>
  <c r="AA428" i="6"/>
  <c r="AA427" i="6"/>
  <c r="AA426" i="6"/>
  <c r="AA424" i="6"/>
  <c r="AA423" i="6"/>
  <c r="AA422" i="6"/>
  <c r="AA421" i="6"/>
  <c r="AA420" i="6"/>
  <c r="AA417" i="6"/>
  <c r="AA416" i="6"/>
  <c r="AA415" i="6"/>
  <c r="AA414" i="6"/>
  <c r="AA413" i="6"/>
  <c r="AA412" i="6"/>
  <c r="AA411" i="6"/>
  <c r="AA410" i="6"/>
  <c r="Z434" i="6"/>
  <c r="Z433" i="6"/>
  <c r="Z432" i="6"/>
  <c r="Z428" i="6"/>
  <c r="Z427" i="6"/>
  <c r="Z426" i="6"/>
  <c r="Z424" i="6"/>
  <c r="Z423" i="6"/>
  <c r="Z422" i="6"/>
  <c r="Z421" i="6"/>
  <c r="Z420" i="6"/>
  <c r="Z417" i="6"/>
  <c r="Z416" i="6"/>
  <c r="Z415" i="6"/>
  <c r="Z414" i="6"/>
  <c r="Z413" i="6"/>
  <c r="Z412" i="6"/>
  <c r="Z411" i="6"/>
  <c r="Z410" i="6"/>
  <c r="Y434" i="6"/>
  <c r="Y433" i="6"/>
  <c r="Y432" i="6"/>
  <c r="Y428" i="6"/>
  <c r="Y427" i="6"/>
  <c r="Y426" i="6"/>
  <c r="Y424" i="6"/>
  <c r="Y423" i="6"/>
  <c r="Y422" i="6"/>
  <c r="Y421" i="6"/>
  <c r="Y420" i="6"/>
  <c r="Y417" i="6"/>
  <c r="Y416" i="6"/>
  <c r="Y415" i="6"/>
  <c r="Y414" i="6"/>
  <c r="Y413" i="6"/>
  <c r="Y412" i="6"/>
  <c r="Y411" i="6"/>
  <c r="Y410" i="6"/>
  <c r="X434" i="6"/>
  <c r="X433" i="6"/>
  <c r="X432" i="6"/>
  <c r="X428" i="6"/>
  <c r="X427" i="6"/>
  <c r="X426" i="6"/>
  <c r="X424" i="6"/>
  <c r="X423" i="6"/>
  <c r="X422" i="6"/>
  <c r="X421" i="6"/>
  <c r="X420" i="6"/>
  <c r="X417" i="6"/>
  <c r="X416" i="6"/>
  <c r="X415" i="6"/>
  <c r="X414" i="6"/>
  <c r="X413" i="6"/>
  <c r="X412" i="6"/>
  <c r="X411" i="6"/>
  <c r="X410" i="6"/>
  <c r="W434" i="6"/>
  <c r="W433" i="6"/>
  <c r="W432" i="6"/>
  <c r="W428" i="6"/>
  <c r="W427" i="6"/>
  <c r="W426" i="6"/>
  <c r="W424" i="6"/>
  <c r="W423" i="6"/>
  <c r="W422" i="6"/>
  <c r="W421" i="6"/>
  <c r="W420" i="6"/>
  <c r="W417" i="6"/>
  <c r="W416" i="6"/>
  <c r="W415" i="6"/>
  <c r="W414" i="6"/>
  <c r="W413" i="6"/>
  <c r="W412" i="6"/>
  <c r="W411" i="6"/>
  <c r="W410" i="6"/>
  <c r="U434" i="6"/>
  <c r="U433" i="6"/>
  <c r="U432" i="6"/>
  <c r="U428" i="6"/>
  <c r="U427" i="6"/>
  <c r="U426" i="6"/>
  <c r="U424" i="6"/>
  <c r="U423" i="6"/>
  <c r="U422" i="6"/>
  <c r="U421" i="6"/>
  <c r="U420" i="6"/>
  <c r="U417" i="6"/>
  <c r="U416" i="6"/>
  <c r="U415" i="6"/>
  <c r="U414" i="6"/>
  <c r="U413" i="6"/>
  <c r="U412" i="6"/>
  <c r="U411" i="6"/>
  <c r="U410" i="6"/>
  <c r="T434" i="6"/>
  <c r="T433" i="6"/>
  <c r="T432" i="6"/>
  <c r="T428" i="6"/>
  <c r="T427" i="6"/>
  <c r="T426" i="6"/>
  <c r="T424" i="6"/>
  <c r="T423" i="6"/>
  <c r="T422" i="6"/>
  <c r="T421" i="6"/>
  <c r="T420" i="6"/>
  <c r="T417" i="6"/>
  <c r="T416" i="6"/>
  <c r="T415" i="6"/>
  <c r="T414" i="6"/>
  <c r="T413" i="6"/>
  <c r="T412" i="6"/>
  <c r="T411" i="6"/>
  <c r="T410" i="6"/>
  <c r="S434" i="6"/>
  <c r="S433" i="6"/>
  <c r="S432" i="6"/>
  <c r="S428" i="6"/>
  <c r="S427" i="6"/>
  <c r="S426" i="6"/>
  <c r="S424" i="6"/>
  <c r="S423" i="6"/>
  <c r="S422" i="6"/>
  <c r="S421" i="6"/>
  <c r="S420" i="6"/>
  <c r="S417" i="6"/>
  <c r="S416" i="6"/>
  <c r="S415" i="6"/>
  <c r="S414" i="6"/>
  <c r="S413" i="6"/>
  <c r="S412" i="6"/>
  <c r="S411" i="6"/>
  <c r="S410" i="6"/>
  <c r="R434" i="6"/>
  <c r="R433" i="6"/>
  <c r="R432" i="6"/>
  <c r="R428" i="6"/>
  <c r="R427" i="6"/>
  <c r="R426" i="6"/>
  <c r="R424" i="6"/>
  <c r="R423" i="6"/>
  <c r="R422" i="6"/>
  <c r="R421" i="6"/>
  <c r="R420" i="6"/>
  <c r="R417" i="6"/>
  <c r="R416" i="6"/>
  <c r="R415" i="6"/>
  <c r="R414" i="6"/>
  <c r="R413" i="6"/>
  <c r="R412" i="6"/>
  <c r="R411" i="6"/>
  <c r="R410" i="6"/>
  <c r="Q434" i="6"/>
  <c r="Q433" i="6"/>
  <c r="Q432" i="6"/>
  <c r="Q428" i="6"/>
  <c r="Q427" i="6"/>
  <c r="Q426" i="6"/>
  <c r="Q424" i="6"/>
  <c r="Q423" i="6"/>
  <c r="Q422" i="6"/>
  <c r="Q421" i="6"/>
  <c r="Q420" i="6"/>
  <c r="Q417" i="6"/>
  <c r="Q416" i="6"/>
  <c r="Q415" i="6"/>
  <c r="Q414" i="6"/>
  <c r="Q413" i="6"/>
  <c r="Q412" i="6"/>
  <c r="Q411" i="6"/>
  <c r="Q410" i="6"/>
  <c r="P434" i="6"/>
  <c r="P433" i="6"/>
  <c r="P432" i="6"/>
  <c r="P428" i="6"/>
  <c r="P427" i="6"/>
  <c r="P426" i="6"/>
  <c r="P424" i="6"/>
  <c r="P423" i="6"/>
  <c r="P422" i="6"/>
  <c r="P421" i="6"/>
  <c r="P420" i="6"/>
  <c r="P417" i="6"/>
  <c r="P416" i="6"/>
  <c r="P415" i="6"/>
  <c r="P414" i="6"/>
  <c r="P413" i="6"/>
  <c r="P412" i="6"/>
  <c r="P411" i="6"/>
  <c r="P410" i="6"/>
  <c r="O434" i="6"/>
  <c r="O433" i="6"/>
  <c r="O432" i="6"/>
  <c r="O428" i="6"/>
  <c r="O427" i="6"/>
  <c r="O426" i="6"/>
  <c r="O424" i="6"/>
  <c r="O423" i="6"/>
  <c r="O422" i="6"/>
  <c r="O421" i="6"/>
  <c r="O420" i="6"/>
  <c r="O417" i="6"/>
  <c r="O416" i="6"/>
  <c r="O415" i="6"/>
  <c r="O414" i="6"/>
  <c r="O413" i="6"/>
  <c r="O412" i="6"/>
  <c r="O411" i="6"/>
  <c r="O410" i="6"/>
  <c r="N434" i="6"/>
  <c r="N433" i="6"/>
  <c r="N432" i="6"/>
  <c r="N428" i="6"/>
  <c r="N427" i="6"/>
  <c r="N426" i="6"/>
  <c r="N421" i="6"/>
  <c r="N422" i="6"/>
  <c r="N423" i="6"/>
  <c r="N424" i="6"/>
  <c r="N420" i="6"/>
  <c r="N414" i="6"/>
  <c r="N415" i="6"/>
  <c r="N416" i="6"/>
  <c r="N417" i="6"/>
  <c r="N413" i="6"/>
  <c r="N411" i="6"/>
  <c r="N412" i="6"/>
  <c r="N410" i="6"/>
  <c r="GD462" i="2"/>
  <c r="GD461" i="2"/>
  <c r="GD460" i="2"/>
  <c r="GD459" i="2"/>
  <c r="GD458" i="2"/>
  <c r="GD457" i="2"/>
  <c r="GD456" i="2"/>
  <c r="GD448" i="2"/>
  <c r="GD447" i="2"/>
  <c r="GD446" i="2"/>
  <c r="GD445" i="2"/>
  <c r="GD444" i="2"/>
  <c r="GD443" i="2"/>
  <c r="GD442" i="2"/>
  <c r="GD441" i="2"/>
  <c r="GD439" i="2"/>
  <c r="GD438" i="2"/>
  <c r="GD437" i="2"/>
  <c r="GD436" i="2"/>
  <c r="GD435" i="2"/>
  <c r="GD434" i="2"/>
  <c r="GD432" i="2"/>
  <c r="GD431" i="2"/>
  <c r="GD430" i="2"/>
  <c r="GD429" i="2"/>
  <c r="GD428" i="2"/>
  <c r="GD427" i="2"/>
  <c r="GD426" i="2"/>
  <c r="GD425" i="2"/>
  <c r="GD424" i="2"/>
  <c r="GD423" i="2"/>
  <c r="GD422" i="2"/>
  <c r="GD421" i="2"/>
  <c r="GD411" i="2"/>
  <c r="GD410" i="2"/>
  <c r="GD414" i="2"/>
  <c r="GD413" i="2"/>
  <c r="GD419" i="2"/>
  <c r="GD418" i="2"/>
  <c r="GD408" i="2"/>
  <c r="GD407" i="2"/>
  <c r="GD406" i="2"/>
  <c r="GD405" i="2"/>
  <c r="GD404" i="2"/>
  <c r="GD403" i="2"/>
  <c r="GD402" i="2"/>
  <c r="GD401" i="2"/>
  <c r="GD400" i="2"/>
  <c r="GD399" i="2"/>
  <c r="GD396" i="2"/>
  <c r="GD395" i="2"/>
  <c r="GD394" i="2"/>
  <c r="GD393" i="2"/>
  <c r="GD384" i="2"/>
  <c r="GD383" i="2"/>
  <c r="GD382" i="2"/>
  <c r="GD381" i="2"/>
  <c r="GD380" i="2"/>
  <c r="GD379" i="2"/>
  <c r="GD377" i="2"/>
  <c r="GD376" i="2"/>
  <c r="GD375" i="2"/>
  <c r="GD374" i="2"/>
  <c r="GD373" i="2"/>
  <c r="GD372" i="2"/>
  <c r="GD371" i="2"/>
  <c r="GD370" i="2"/>
  <c r="GD368" i="2"/>
  <c r="GD367" i="2"/>
  <c r="GD366" i="2"/>
  <c r="GD365" i="2"/>
  <c r="GD364" i="2"/>
  <c r="GD363" i="2"/>
  <c r="GD362" i="2"/>
  <c r="GD361" i="2"/>
  <c r="GD351" i="2"/>
  <c r="GD350" i="2"/>
  <c r="GD349" i="2"/>
  <c r="GD348" i="2"/>
  <c r="GD347" i="2"/>
  <c r="GD346" i="2"/>
  <c r="GD345" i="2"/>
  <c r="GD344" i="2"/>
  <c r="GD342" i="2"/>
  <c r="GD341" i="2"/>
  <c r="GD340" i="2"/>
  <c r="GD339" i="2"/>
  <c r="GD338" i="2"/>
  <c r="GD337" i="2"/>
  <c r="GD336" i="2"/>
  <c r="GD335" i="2"/>
  <c r="GD333" i="2"/>
  <c r="GD332" i="2"/>
  <c r="GD331" i="2"/>
  <c r="GD330" i="2"/>
  <c r="GD329" i="2"/>
  <c r="GD328" i="2"/>
  <c r="GD327" i="2"/>
  <c r="GD326" i="2"/>
  <c r="GD324" i="2"/>
  <c r="GD323" i="2"/>
  <c r="GD322" i="2"/>
  <c r="GD321" i="2"/>
  <c r="GD320" i="2"/>
  <c r="GD319" i="2"/>
  <c r="GD318" i="2"/>
  <c r="GD317" i="2"/>
  <c r="GD315" i="2"/>
  <c r="GD314" i="2"/>
  <c r="GD313" i="2"/>
  <c r="GD312" i="2"/>
  <c r="GD311" i="2"/>
  <c r="GD310" i="2"/>
  <c r="GD309" i="2"/>
  <c r="GD308" i="2"/>
  <c r="GD307" i="2"/>
  <c r="GD306" i="2"/>
  <c r="GD305" i="2"/>
  <c r="GD304" i="2"/>
  <c r="GD303" i="2"/>
  <c r="GD301" i="2"/>
  <c r="GD300" i="2"/>
  <c r="GD299" i="2"/>
  <c r="GD298" i="2"/>
  <c r="GD297" i="2"/>
  <c r="GD296" i="2"/>
  <c r="GD295" i="2"/>
  <c r="GD294" i="2"/>
  <c r="GD293" i="2"/>
  <c r="GD292" i="2"/>
  <c r="GD291" i="2"/>
  <c r="GD290" i="2"/>
  <c r="GD289" i="2"/>
  <c r="GD287" i="2"/>
  <c r="GD286" i="2"/>
  <c r="GD285" i="2"/>
  <c r="GD284" i="2"/>
  <c r="GD283" i="2"/>
  <c r="GD282" i="2"/>
  <c r="GD281" i="2"/>
  <c r="GD280" i="2"/>
  <c r="GD279" i="2"/>
  <c r="GD278" i="2"/>
  <c r="GD277" i="2"/>
  <c r="GD275" i="2"/>
  <c r="GD274" i="2"/>
  <c r="GD273" i="2"/>
  <c r="GD272" i="2"/>
  <c r="GD271" i="2"/>
  <c r="GD270" i="2"/>
  <c r="GD269" i="2"/>
  <c r="GD268" i="2"/>
  <c r="GD267" i="2"/>
  <c r="GD266" i="2"/>
  <c r="GD265" i="2"/>
  <c r="GD264" i="2"/>
  <c r="GD262" i="2"/>
  <c r="GD261" i="2"/>
  <c r="GD260" i="2"/>
  <c r="GD259" i="2"/>
  <c r="GD258" i="2"/>
  <c r="GD257" i="2"/>
  <c r="GD256" i="2"/>
  <c r="GD254" i="2"/>
  <c r="GD253" i="2"/>
  <c r="GD252" i="2"/>
  <c r="GD251" i="2"/>
  <c r="GD250" i="2"/>
  <c r="GD249" i="2"/>
  <c r="GD248" i="2"/>
  <c r="GD247" i="2"/>
  <c r="GD246" i="2"/>
  <c r="GD245" i="2"/>
  <c r="GD244" i="2"/>
  <c r="GD243" i="2"/>
  <c r="GD242" i="2"/>
  <c r="GD240" i="2"/>
  <c r="GD239" i="2"/>
  <c r="GD238" i="2"/>
  <c r="GD237" i="2"/>
  <c r="GD236" i="2"/>
  <c r="GD235" i="2"/>
  <c r="GD225" i="2"/>
  <c r="GD216" i="2"/>
  <c r="GD215" i="2"/>
  <c r="GD214" i="2"/>
  <c r="GD213" i="2"/>
  <c r="GD212" i="2"/>
  <c r="GD211" i="2"/>
  <c r="GD210" i="2"/>
  <c r="GD209" i="2"/>
  <c r="GD208" i="2"/>
  <c r="GD206" i="2"/>
  <c r="GD205" i="2"/>
  <c r="GD204" i="2"/>
  <c r="GD203" i="2"/>
  <c r="GD202" i="2"/>
  <c r="GD201" i="2"/>
  <c r="GD200" i="2"/>
  <c r="GD199" i="2"/>
  <c r="GD198" i="2"/>
  <c r="GD196" i="2"/>
  <c r="GD195" i="2"/>
  <c r="GD194" i="2"/>
  <c r="GD193" i="2"/>
  <c r="GD192" i="2"/>
  <c r="GD191" i="2"/>
  <c r="GD190" i="2"/>
  <c r="GD171" i="2"/>
  <c r="GD170" i="2"/>
  <c r="GD169" i="2"/>
  <c r="GD168" i="2"/>
  <c r="GD167" i="2"/>
  <c r="GD166" i="2"/>
  <c r="GD164" i="2"/>
  <c r="GD163" i="2"/>
  <c r="GD162" i="2"/>
  <c r="GD161" i="2"/>
  <c r="GD160" i="2"/>
  <c r="GD151" i="2"/>
  <c r="GD150" i="2"/>
  <c r="GD149" i="2"/>
  <c r="GD148" i="2"/>
  <c r="GD147" i="2"/>
  <c r="GD144" i="2"/>
  <c r="GD143" i="2"/>
  <c r="GD142" i="2"/>
  <c r="GD141" i="2"/>
  <c r="GD140" i="2"/>
  <c r="GD139" i="2"/>
  <c r="GD138" i="2"/>
  <c r="GD135" i="2"/>
  <c r="GD134" i="2"/>
  <c r="GD133" i="2"/>
  <c r="GD132" i="2"/>
  <c r="GD131" i="2"/>
  <c r="GD128" i="2"/>
  <c r="GD127" i="2"/>
  <c r="GD126" i="2"/>
  <c r="GD125" i="2"/>
  <c r="GD122" i="2"/>
  <c r="GD121" i="2"/>
  <c r="GD120" i="2"/>
  <c r="GD119" i="2"/>
  <c r="GD118" i="2"/>
  <c r="GD115" i="2"/>
  <c r="GD114" i="2"/>
  <c r="GD113" i="2"/>
  <c r="GD112" i="2"/>
  <c r="GD111" i="2"/>
  <c r="GD110" i="2"/>
  <c r="GD109" i="2"/>
  <c r="GD108" i="2"/>
  <c r="GD107" i="2"/>
  <c r="GD106" i="2"/>
  <c r="GD101" i="2"/>
  <c r="GD100" i="2"/>
  <c r="GD99" i="2"/>
  <c r="GD98" i="2"/>
  <c r="GD97" i="2"/>
  <c r="GD96" i="2"/>
  <c r="GD95" i="2"/>
  <c r="GD94" i="2"/>
  <c r="GD93" i="2"/>
  <c r="GD92" i="2"/>
  <c r="GD91" i="2"/>
  <c r="GD90" i="2"/>
  <c r="GD89" i="2"/>
  <c r="GD88" i="2"/>
  <c r="GD87" i="2"/>
  <c r="GD86" i="2"/>
  <c r="GD85" i="2"/>
  <c r="GD84" i="2"/>
  <c r="GD83" i="2"/>
  <c r="GD82" i="2"/>
  <c r="GD81" i="2"/>
  <c r="GD80" i="2"/>
  <c r="GD79" i="2"/>
  <c r="GD78" i="2"/>
  <c r="GD77" i="2"/>
  <c r="GD76" i="2"/>
  <c r="GD75" i="2"/>
  <c r="GD74" i="2"/>
  <c r="GD73" i="2"/>
  <c r="GD72" i="2"/>
  <c r="GD71" i="2"/>
  <c r="GD70" i="2"/>
  <c r="GD69" i="2"/>
  <c r="GD66" i="2"/>
  <c r="GD65" i="2"/>
  <c r="GD64" i="2"/>
  <c r="GD63" i="2"/>
  <c r="GD62" i="2"/>
  <c r="GD61" i="2"/>
  <c r="GD60" i="2"/>
  <c r="GD59" i="2"/>
  <c r="GD58" i="2"/>
  <c r="GD57" i="2"/>
  <c r="GD56" i="2"/>
  <c r="GD55" i="2"/>
  <c r="GD54" i="2"/>
  <c r="GD53" i="2"/>
  <c r="GD52" i="2"/>
  <c r="GD51" i="2"/>
  <c r="GD50" i="2"/>
  <c r="GD49" i="2"/>
  <c r="GD48" i="2"/>
  <c r="GD47" i="2"/>
  <c r="GD46" i="2"/>
  <c r="GD45" i="2"/>
  <c r="GD43" i="2"/>
  <c r="GD42" i="2"/>
  <c r="GD41" i="2"/>
  <c r="GD40" i="2"/>
  <c r="GD39" i="2"/>
  <c r="GD38" i="2"/>
  <c r="GD37" i="2"/>
  <c r="GD36" i="2"/>
  <c r="GD35" i="2"/>
  <c r="GD34" i="2"/>
  <c r="GD33" i="2"/>
  <c r="GD32" i="2"/>
  <c r="GD31" i="2"/>
  <c r="GD30" i="2"/>
  <c r="GD29" i="2"/>
  <c r="GD28" i="2"/>
  <c r="GD27" i="2"/>
  <c r="GD26" i="2"/>
  <c r="GD25" i="2"/>
  <c r="GD24" i="2"/>
  <c r="GD23" i="2"/>
  <c r="GD22" i="2"/>
  <c r="GD21" i="2"/>
  <c r="GD20" i="2"/>
  <c r="GD19" i="2"/>
  <c r="GD18" i="2"/>
  <c r="GD17" i="2"/>
  <c r="GD16" i="2"/>
  <c r="GD15" i="2"/>
  <c r="GD13" i="2"/>
  <c r="GD12" i="2"/>
  <c r="GD11" i="2"/>
  <c r="GD10" i="2"/>
  <c r="FD13" i="2"/>
  <c r="FD12" i="2"/>
  <c r="FD11" i="2"/>
  <c r="FD10" i="2"/>
  <c r="FD43" i="2"/>
  <c r="FD42" i="2"/>
  <c r="FD41" i="2"/>
  <c r="FD40" i="2"/>
  <c r="FD39" i="2"/>
  <c r="FD38" i="2"/>
  <c r="FD37" i="2"/>
  <c r="FD36" i="2"/>
  <c r="FD35" i="2"/>
  <c r="FD34" i="2"/>
  <c r="FD33" i="2"/>
  <c r="FD32" i="2"/>
  <c r="FD31" i="2"/>
  <c r="FD30" i="2"/>
  <c r="FD29" i="2"/>
  <c r="FD28" i="2"/>
  <c r="FD27" i="2"/>
  <c r="FD26" i="2"/>
  <c r="FD25" i="2"/>
  <c r="FD24" i="2"/>
  <c r="FD23" i="2"/>
  <c r="FD22" i="2"/>
  <c r="FD21" i="2"/>
  <c r="FD20" i="2"/>
  <c r="FD19" i="2"/>
  <c r="FD18" i="2"/>
  <c r="FD17" i="2"/>
  <c r="FD16" i="2"/>
  <c r="FD15" i="2"/>
  <c r="FD66" i="2"/>
  <c r="FD65" i="2"/>
  <c r="FD64" i="2"/>
  <c r="FD63" i="2"/>
  <c r="FD62" i="2"/>
  <c r="FD61" i="2"/>
  <c r="FD60" i="2"/>
  <c r="FD59" i="2"/>
  <c r="FD58" i="2"/>
  <c r="FD57" i="2"/>
  <c r="FD56" i="2"/>
  <c r="FD55" i="2"/>
  <c r="FD54" i="2"/>
  <c r="FD53" i="2"/>
  <c r="FD52" i="2"/>
  <c r="FD51" i="2"/>
  <c r="FD50" i="2"/>
  <c r="FD49" i="2"/>
  <c r="FD48" i="2"/>
  <c r="FD47" i="2"/>
  <c r="FD46" i="2"/>
  <c r="FD45" i="2"/>
  <c r="FD101" i="2"/>
  <c r="FD100" i="2"/>
  <c r="FD99" i="2"/>
  <c r="FD98" i="2"/>
  <c r="FD97" i="2"/>
  <c r="FD96" i="2"/>
  <c r="FD95" i="2"/>
  <c r="FD94" i="2"/>
  <c r="FD93" i="2"/>
  <c r="FD92" i="2"/>
  <c r="FD91" i="2"/>
  <c r="FD90" i="2"/>
  <c r="FD89" i="2"/>
  <c r="FD88" i="2"/>
  <c r="FD87" i="2"/>
  <c r="FD86" i="2"/>
  <c r="FD85" i="2"/>
  <c r="FD84" i="2"/>
  <c r="FD83" i="2"/>
  <c r="FD82" i="2"/>
  <c r="FD81" i="2"/>
  <c r="FD80" i="2"/>
  <c r="FD79" i="2"/>
  <c r="FD78" i="2"/>
  <c r="FD77" i="2"/>
  <c r="FD76" i="2"/>
  <c r="FD75" i="2"/>
  <c r="FD74" i="2"/>
  <c r="FD73" i="2"/>
  <c r="FD72" i="2"/>
  <c r="FD71" i="2"/>
  <c r="FD70" i="2"/>
  <c r="FD69" i="2"/>
  <c r="FD115" i="2"/>
  <c r="FD114" i="2"/>
  <c r="FD113" i="2"/>
  <c r="FD112" i="2"/>
  <c r="FD111" i="2"/>
  <c r="FD110" i="2"/>
  <c r="FD109" i="2"/>
  <c r="FD108" i="2"/>
  <c r="FD107" i="2"/>
  <c r="FD106" i="2"/>
  <c r="FD122" i="2"/>
  <c r="FD121" i="2"/>
  <c r="FD120" i="2"/>
  <c r="FD119" i="2"/>
  <c r="FD118" i="2"/>
  <c r="FD128" i="2"/>
  <c r="FD127" i="2"/>
  <c r="FD126" i="2"/>
  <c r="FD125" i="2"/>
  <c r="FD135" i="2"/>
  <c r="FD134" i="2"/>
  <c r="FD133" i="2"/>
  <c r="FD132" i="2"/>
  <c r="FD131" i="2"/>
  <c r="FD144" i="2"/>
  <c r="FD143" i="2"/>
  <c r="FD142" i="2"/>
  <c r="FD141" i="2"/>
  <c r="FD140" i="2"/>
  <c r="FD139" i="2"/>
  <c r="FD138" i="2"/>
  <c r="FD151" i="2"/>
  <c r="FD150" i="2"/>
  <c r="FD149" i="2"/>
  <c r="FD148" i="2"/>
  <c r="FD147" i="2"/>
  <c r="FD164" i="2"/>
  <c r="FD163" i="2"/>
  <c r="FD162" i="2"/>
  <c r="FD161" i="2"/>
  <c r="FD160" i="2"/>
  <c r="FD171" i="2"/>
  <c r="FD170" i="2"/>
  <c r="FD169" i="2"/>
  <c r="FD168" i="2"/>
  <c r="FD167" i="2"/>
  <c r="FD166" i="2"/>
  <c r="FD196" i="2"/>
  <c r="FD195" i="2"/>
  <c r="FD194" i="2"/>
  <c r="FD193" i="2"/>
  <c r="FD192" i="2"/>
  <c r="FD191" i="2"/>
  <c r="FD190" i="2"/>
  <c r="FD206" i="2"/>
  <c r="FD205" i="2"/>
  <c r="FD204" i="2"/>
  <c r="FD203" i="2"/>
  <c r="FD202" i="2"/>
  <c r="FD201" i="2"/>
  <c r="FD200" i="2"/>
  <c r="FD199" i="2"/>
  <c r="FD198" i="2"/>
  <c r="FD216" i="2"/>
  <c r="FD215" i="2"/>
  <c r="FD214" i="2"/>
  <c r="FD213" i="2"/>
  <c r="FD212" i="2"/>
  <c r="FD211" i="2"/>
  <c r="FD210" i="2"/>
  <c r="FD209" i="2"/>
  <c r="FD208" i="2"/>
  <c r="FD225" i="2"/>
  <c r="FD240" i="2"/>
  <c r="FD239" i="2"/>
  <c r="FD238" i="2"/>
  <c r="FD237" i="2"/>
  <c r="FD236" i="2"/>
  <c r="FD235" i="2"/>
  <c r="FD254" i="2"/>
  <c r="FD253" i="2"/>
  <c r="FD252" i="2"/>
  <c r="FD251" i="2"/>
  <c r="FD250" i="2"/>
  <c r="FD249" i="2"/>
  <c r="FD248" i="2"/>
  <c r="FD247" i="2"/>
  <c r="FD246" i="2"/>
  <c r="FD245" i="2"/>
  <c r="FD244" i="2"/>
  <c r="FD243" i="2"/>
  <c r="FD242" i="2"/>
  <c r="FD262" i="2"/>
  <c r="FD261" i="2"/>
  <c r="FD260" i="2"/>
  <c r="FD259" i="2"/>
  <c r="FD258" i="2"/>
  <c r="FD257" i="2"/>
  <c r="FD256" i="2"/>
  <c r="FD275" i="2"/>
  <c r="FD274" i="2"/>
  <c r="FD273" i="2"/>
  <c r="FD272" i="2"/>
  <c r="FD271" i="2"/>
  <c r="FD270" i="2"/>
  <c r="FD269" i="2"/>
  <c r="FD268" i="2"/>
  <c r="FD267" i="2"/>
  <c r="FD266" i="2"/>
  <c r="FD265" i="2"/>
  <c r="FD264" i="2"/>
  <c r="FD287" i="2"/>
  <c r="FD286" i="2"/>
  <c r="FD285" i="2"/>
  <c r="FD284" i="2"/>
  <c r="FD283" i="2"/>
  <c r="FD282" i="2"/>
  <c r="FD281" i="2"/>
  <c r="FD280" i="2"/>
  <c r="FD279" i="2"/>
  <c r="FD278" i="2"/>
  <c r="FD277" i="2"/>
  <c r="FD301" i="2"/>
  <c r="FD300" i="2"/>
  <c r="FD299" i="2"/>
  <c r="FD298" i="2"/>
  <c r="FD297" i="2"/>
  <c r="FD296" i="2"/>
  <c r="FD295" i="2"/>
  <c r="FD294" i="2"/>
  <c r="FD293" i="2"/>
  <c r="FD292" i="2"/>
  <c r="FD291" i="2"/>
  <c r="FD290" i="2"/>
  <c r="FD289" i="2"/>
  <c r="FD315" i="2"/>
  <c r="FD314" i="2"/>
  <c r="FD313" i="2"/>
  <c r="FD312" i="2"/>
  <c r="FD311" i="2"/>
  <c r="FD310" i="2"/>
  <c r="FD309" i="2"/>
  <c r="FD308" i="2"/>
  <c r="FD307" i="2"/>
  <c r="FD306" i="2"/>
  <c r="FD305" i="2"/>
  <c r="FD304" i="2"/>
  <c r="FD303" i="2"/>
  <c r="FD324" i="2"/>
  <c r="FD323" i="2"/>
  <c r="FD322" i="2"/>
  <c r="FD321" i="2"/>
  <c r="FD320" i="2"/>
  <c r="FD319" i="2"/>
  <c r="FD318" i="2"/>
  <c r="FD317" i="2"/>
  <c r="FD333" i="2"/>
  <c r="FD332" i="2"/>
  <c r="FD331" i="2"/>
  <c r="FD330" i="2"/>
  <c r="FD329" i="2"/>
  <c r="FD328" i="2"/>
  <c r="FD327" i="2"/>
  <c r="FD326" i="2"/>
  <c r="FD342" i="2"/>
  <c r="FD341" i="2"/>
  <c r="FD340" i="2"/>
  <c r="FD339" i="2"/>
  <c r="FD338" i="2"/>
  <c r="FD337" i="2"/>
  <c r="FD336" i="2"/>
  <c r="FD335" i="2"/>
  <c r="FD351" i="2"/>
  <c r="FD350" i="2"/>
  <c r="FD349" i="2"/>
  <c r="FD348" i="2"/>
  <c r="FD347" i="2"/>
  <c r="FD346" i="2"/>
  <c r="FD345" i="2"/>
  <c r="FD344" i="2"/>
  <c r="FD368" i="2"/>
  <c r="FD367" i="2"/>
  <c r="FD366" i="2"/>
  <c r="FD365" i="2"/>
  <c r="FD364" i="2"/>
  <c r="FD363" i="2"/>
  <c r="FD362" i="2"/>
  <c r="FD361" i="2"/>
  <c r="FD377" i="2"/>
  <c r="FD376" i="2"/>
  <c r="FD375" i="2"/>
  <c r="FD374" i="2"/>
  <c r="FD373" i="2"/>
  <c r="FD372" i="2"/>
  <c r="FD371" i="2"/>
  <c r="FD370" i="2"/>
  <c r="FD384" i="2"/>
  <c r="FD383" i="2"/>
  <c r="FD382" i="2"/>
  <c r="FD381" i="2"/>
  <c r="FD380" i="2"/>
  <c r="FD379" i="2"/>
  <c r="FD396" i="2"/>
  <c r="FD395" i="2"/>
  <c r="FD394" i="2"/>
  <c r="FD393" i="2"/>
  <c r="FD408" i="2"/>
  <c r="FD407" i="2"/>
  <c r="FD406" i="2"/>
  <c r="FD405" i="2"/>
  <c r="FD404" i="2"/>
  <c r="FD403" i="2"/>
  <c r="FD402" i="2"/>
  <c r="FD401" i="2"/>
  <c r="FD400" i="2"/>
  <c r="FD399" i="2"/>
  <c r="FD411" i="2"/>
  <c r="FD410" i="2"/>
  <c r="FD414" i="2"/>
  <c r="FD413" i="2"/>
  <c r="FD419" i="2"/>
  <c r="FD418" i="2"/>
  <c r="FD432" i="2"/>
  <c r="FD431" i="2"/>
  <c r="FD430" i="2"/>
  <c r="FD429" i="2"/>
  <c r="FD428" i="2"/>
  <c r="FD427" i="2"/>
  <c r="FD426" i="2"/>
  <c r="FD425" i="2"/>
  <c r="FD424" i="2"/>
  <c r="FD423" i="2"/>
  <c r="FD422" i="2"/>
  <c r="FD421" i="2"/>
  <c r="FD439" i="2"/>
  <c r="FD438" i="2"/>
  <c r="FD437" i="2"/>
  <c r="FD436" i="2"/>
  <c r="FD435" i="2"/>
  <c r="FD434" i="2"/>
  <c r="FD448" i="2"/>
  <c r="FD447" i="2"/>
  <c r="FD446" i="2"/>
  <c r="FD445" i="2"/>
  <c r="FD444" i="2"/>
  <c r="FD443" i="2"/>
  <c r="FD442" i="2"/>
  <c r="FD441" i="2"/>
  <c r="FD462" i="2"/>
  <c r="FD461" i="2"/>
  <c r="FD460" i="2"/>
  <c r="FD459" i="2"/>
  <c r="FD458" i="2"/>
  <c r="FD457" i="2"/>
  <c r="FD456" i="2"/>
  <c r="ED462" i="2"/>
  <c r="ED461" i="2"/>
  <c r="ED460" i="2"/>
  <c r="ED459" i="2"/>
  <c r="ED458" i="2"/>
  <c r="ED457" i="2"/>
  <c r="ED456" i="2"/>
  <c r="ED448" i="2"/>
  <c r="ED447" i="2"/>
  <c r="ED446" i="2"/>
  <c r="ED445" i="2"/>
  <c r="ED444" i="2"/>
  <c r="ED443" i="2"/>
  <c r="ED442" i="2"/>
  <c r="ED441" i="2"/>
  <c r="ED439" i="2"/>
  <c r="ED438" i="2"/>
  <c r="ED437" i="2"/>
  <c r="ED436" i="2"/>
  <c r="ED435" i="2"/>
  <c r="ED434" i="2"/>
  <c r="ED432" i="2"/>
  <c r="ED431" i="2"/>
  <c r="ED430" i="2"/>
  <c r="ED429" i="2"/>
  <c r="ED428" i="2"/>
  <c r="ED427" i="2"/>
  <c r="ED426" i="2"/>
  <c r="ED425" i="2"/>
  <c r="ED424" i="2"/>
  <c r="ED423" i="2"/>
  <c r="ED422" i="2"/>
  <c r="ED421" i="2"/>
  <c r="ED411" i="2"/>
  <c r="ED410" i="2"/>
  <c r="ED414" i="2"/>
  <c r="ED413" i="2"/>
  <c r="ED419" i="2"/>
  <c r="ED418" i="2"/>
  <c r="ED408" i="2"/>
  <c r="ED407" i="2"/>
  <c r="ED406" i="2"/>
  <c r="ED405" i="2"/>
  <c r="ED404" i="2"/>
  <c r="ED403" i="2"/>
  <c r="ED402" i="2"/>
  <c r="ED401" i="2"/>
  <c r="ED400" i="2"/>
  <c r="ED399" i="2"/>
  <c r="ED396" i="2"/>
  <c r="ED395" i="2"/>
  <c r="ED394" i="2"/>
  <c r="ED393" i="2"/>
  <c r="ED384" i="2"/>
  <c r="ED383" i="2"/>
  <c r="ED382" i="2"/>
  <c r="ED381" i="2"/>
  <c r="ED380" i="2"/>
  <c r="ED379" i="2"/>
  <c r="ED377" i="2"/>
  <c r="ED376" i="2"/>
  <c r="ED375" i="2"/>
  <c r="ED374" i="2"/>
  <c r="ED373" i="2"/>
  <c r="ED372" i="2"/>
  <c r="ED371" i="2"/>
  <c r="ED370" i="2"/>
  <c r="ED368" i="2"/>
  <c r="ED367" i="2"/>
  <c r="ED366" i="2"/>
  <c r="ED365" i="2"/>
  <c r="ED364" i="2"/>
  <c r="ED363" i="2"/>
  <c r="ED362" i="2"/>
  <c r="ED361" i="2"/>
  <c r="ED351" i="2"/>
  <c r="ED350" i="2"/>
  <c r="ED349" i="2"/>
  <c r="ED348" i="2"/>
  <c r="ED347" i="2"/>
  <c r="ED346" i="2"/>
  <c r="ED345" i="2"/>
  <c r="ED344" i="2"/>
  <c r="ED342" i="2"/>
  <c r="ED341" i="2"/>
  <c r="ED340" i="2"/>
  <c r="ED339" i="2"/>
  <c r="ED338" i="2"/>
  <c r="ED337" i="2"/>
  <c r="ED336" i="2"/>
  <c r="ED335" i="2"/>
  <c r="ED333" i="2"/>
  <c r="ED332" i="2"/>
  <c r="ED331" i="2"/>
  <c r="ED330" i="2"/>
  <c r="ED329" i="2"/>
  <c r="ED328" i="2"/>
  <c r="ED327" i="2"/>
  <c r="ED326" i="2"/>
  <c r="ED324" i="2"/>
  <c r="ED323" i="2"/>
  <c r="ED322" i="2"/>
  <c r="ED321" i="2"/>
  <c r="ED320" i="2"/>
  <c r="ED319" i="2"/>
  <c r="ED318" i="2"/>
  <c r="ED317" i="2"/>
  <c r="ED315" i="2"/>
  <c r="ED314" i="2"/>
  <c r="ED313" i="2"/>
  <c r="ED312" i="2"/>
  <c r="ED311" i="2"/>
  <c r="ED310" i="2"/>
  <c r="ED309" i="2"/>
  <c r="ED308" i="2"/>
  <c r="ED307" i="2"/>
  <c r="ED306" i="2"/>
  <c r="ED305" i="2"/>
  <c r="ED304" i="2"/>
  <c r="ED303" i="2"/>
  <c r="ED301" i="2"/>
  <c r="ED300" i="2"/>
  <c r="ED299" i="2"/>
  <c r="ED298" i="2"/>
  <c r="ED297" i="2"/>
  <c r="ED296" i="2"/>
  <c r="ED295" i="2"/>
  <c r="ED294" i="2"/>
  <c r="ED293" i="2"/>
  <c r="ED292" i="2"/>
  <c r="ED291" i="2"/>
  <c r="ED290" i="2"/>
  <c r="ED289" i="2"/>
  <c r="ED287" i="2"/>
  <c r="ED286" i="2"/>
  <c r="ED285" i="2"/>
  <c r="ED284" i="2"/>
  <c r="ED283" i="2"/>
  <c r="ED282" i="2"/>
  <c r="ED281" i="2"/>
  <c r="ED280" i="2"/>
  <c r="ED279" i="2"/>
  <c r="ED278" i="2"/>
  <c r="ED277" i="2"/>
  <c r="ED275" i="2"/>
  <c r="ED274" i="2"/>
  <c r="ED273" i="2"/>
  <c r="ED272" i="2"/>
  <c r="ED271" i="2"/>
  <c r="ED270" i="2"/>
  <c r="ED269" i="2"/>
  <c r="ED268" i="2"/>
  <c r="ED267" i="2"/>
  <c r="ED266" i="2"/>
  <c r="ED265" i="2"/>
  <c r="ED264" i="2"/>
  <c r="ED262" i="2"/>
  <c r="ED261" i="2"/>
  <c r="ED260" i="2"/>
  <c r="ED259" i="2"/>
  <c r="ED258" i="2"/>
  <c r="ED257" i="2"/>
  <c r="ED256" i="2"/>
  <c r="ED254" i="2"/>
  <c r="ED253" i="2"/>
  <c r="ED252" i="2"/>
  <c r="ED251" i="2"/>
  <c r="ED250" i="2"/>
  <c r="ED249" i="2"/>
  <c r="ED248" i="2"/>
  <c r="ED247" i="2"/>
  <c r="ED246" i="2"/>
  <c r="ED245" i="2"/>
  <c r="ED244" i="2"/>
  <c r="ED243" i="2"/>
  <c r="ED242" i="2"/>
  <c r="ED240" i="2"/>
  <c r="ED239" i="2"/>
  <c r="ED238" i="2"/>
  <c r="ED237" i="2"/>
  <c r="ED236" i="2"/>
  <c r="ED235" i="2"/>
  <c r="ED225" i="2"/>
  <c r="ED216" i="2"/>
  <c r="ED215" i="2"/>
  <c r="ED214" i="2"/>
  <c r="ED213" i="2"/>
  <c r="ED212" i="2"/>
  <c r="ED211" i="2"/>
  <c r="ED210" i="2"/>
  <c r="ED209" i="2"/>
  <c r="ED208" i="2"/>
  <c r="ED206" i="2"/>
  <c r="ED205" i="2"/>
  <c r="ED204" i="2"/>
  <c r="ED203" i="2"/>
  <c r="ED202" i="2"/>
  <c r="ED201" i="2"/>
  <c r="ED200" i="2"/>
  <c r="ED199" i="2"/>
  <c r="ED198" i="2"/>
  <c r="ED196" i="2"/>
  <c r="ED195" i="2"/>
  <c r="ED194" i="2"/>
  <c r="ED193" i="2"/>
  <c r="ED192" i="2"/>
  <c r="ED191" i="2"/>
  <c r="ED190" i="2"/>
  <c r="ED171" i="2"/>
  <c r="ED170" i="2"/>
  <c r="ED169" i="2"/>
  <c r="ED168" i="2"/>
  <c r="ED167" i="2"/>
  <c r="ED166" i="2"/>
  <c r="ED164" i="2"/>
  <c r="ED163" i="2"/>
  <c r="ED162" i="2"/>
  <c r="ED161" i="2"/>
  <c r="ED160" i="2"/>
  <c r="ED151" i="2"/>
  <c r="ED150" i="2"/>
  <c r="ED149" i="2"/>
  <c r="ED148" i="2"/>
  <c r="ED147" i="2"/>
  <c r="ED144" i="2"/>
  <c r="ED143" i="2"/>
  <c r="ED142" i="2"/>
  <c r="ED141" i="2"/>
  <c r="ED140" i="2"/>
  <c r="ED139" i="2"/>
  <c r="ED138" i="2"/>
  <c r="ED135" i="2"/>
  <c r="ED134" i="2"/>
  <c r="ED133" i="2"/>
  <c r="ED132" i="2"/>
  <c r="ED131" i="2"/>
  <c r="ED128" i="2"/>
  <c r="ED127" i="2"/>
  <c r="ED126" i="2"/>
  <c r="ED125" i="2"/>
  <c r="ED122" i="2"/>
  <c r="ED121" i="2"/>
  <c r="ED120" i="2"/>
  <c r="ED119" i="2"/>
  <c r="ED118" i="2"/>
  <c r="ED115" i="2"/>
  <c r="ED114" i="2"/>
  <c r="ED113" i="2"/>
  <c r="ED112" i="2"/>
  <c r="ED111" i="2"/>
  <c r="ED110" i="2"/>
  <c r="ED109" i="2"/>
  <c r="ED108" i="2"/>
  <c r="ED107" i="2"/>
  <c r="ED106" i="2"/>
  <c r="ED101" i="2"/>
  <c r="ED100" i="2"/>
  <c r="ED99" i="2"/>
  <c r="ED98" i="2"/>
  <c r="ED97" i="2"/>
  <c r="ED96" i="2"/>
  <c r="ED95" i="2"/>
  <c r="ED94" i="2"/>
  <c r="ED93" i="2"/>
  <c r="ED92" i="2"/>
  <c r="ED91" i="2"/>
  <c r="ED90" i="2"/>
  <c r="ED89" i="2"/>
  <c r="ED88" i="2"/>
  <c r="ED87" i="2"/>
  <c r="ED86" i="2"/>
  <c r="ED85" i="2"/>
  <c r="ED84" i="2"/>
  <c r="ED83" i="2"/>
  <c r="ED82" i="2"/>
  <c r="ED81" i="2"/>
  <c r="ED80" i="2"/>
  <c r="ED79" i="2"/>
  <c r="ED78" i="2"/>
  <c r="ED77" i="2"/>
  <c r="ED76" i="2"/>
  <c r="ED75" i="2"/>
  <c r="ED74" i="2"/>
  <c r="ED73" i="2"/>
  <c r="ED72" i="2"/>
  <c r="ED71" i="2"/>
  <c r="ED70" i="2"/>
  <c r="ED69" i="2"/>
  <c r="ED45" i="2"/>
  <c r="ED66" i="2"/>
  <c r="ED65" i="2"/>
  <c r="ED64" i="2"/>
  <c r="ED63" i="2"/>
  <c r="ED62" i="2"/>
  <c r="ED61" i="2"/>
  <c r="ED60" i="2"/>
  <c r="ED59" i="2"/>
  <c r="ED58" i="2"/>
  <c r="ED57" i="2"/>
  <c r="ED56" i="2"/>
  <c r="ED55" i="2"/>
  <c r="ED54" i="2"/>
  <c r="ED53" i="2"/>
  <c r="ED52" i="2"/>
  <c r="ED51" i="2"/>
  <c r="ED50" i="2"/>
  <c r="ED49" i="2"/>
  <c r="ED48" i="2"/>
  <c r="ED47" i="2"/>
  <c r="ED46" i="2"/>
  <c r="ED43" i="2"/>
  <c r="ED42" i="2"/>
  <c r="ED41" i="2"/>
  <c r="ED40" i="2"/>
  <c r="ED39" i="2"/>
  <c r="ED38" i="2"/>
  <c r="ED37" i="2"/>
  <c r="ED36" i="2"/>
  <c r="ED35" i="2"/>
  <c r="ED34" i="2"/>
  <c r="ED33" i="2"/>
  <c r="ED32" i="2"/>
  <c r="ED31" i="2"/>
  <c r="ED30" i="2"/>
  <c r="ED29" i="2"/>
  <c r="ED28" i="2"/>
  <c r="ED27" i="2"/>
  <c r="ED26" i="2"/>
  <c r="ED25" i="2"/>
  <c r="ED24" i="2"/>
  <c r="ED23" i="2"/>
  <c r="ED22" i="2"/>
  <c r="ED21" i="2"/>
  <c r="ED20" i="2"/>
  <c r="ED19" i="2"/>
  <c r="ED18" i="2"/>
  <c r="ED17" i="2"/>
  <c r="ED16" i="2"/>
  <c r="ED15" i="2"/>
  <c r="ED13" i="2"/>
  <c r="ED12" i="2"/>
  <c r="ED11" i="2"/>
  <c r="ED10" i="2"/>
  <c r="DD13" i="2"/>
  <c r="DD12" i="2"/>
  <c r="DD11" i="2"/>
  <c r="DD10" i="2"/>
  <c r="DD43" i="2"/>
  <c r="DD42" i="2"/>
  <c r="DD41" i="2"/>
  <c r="DD40" i="2"/>
  <c r="DD39" i="2"/>
  <c r="DD38" i="2"/>
  <c r="DD37" i="2"/>
  <c r="DD36" i="2"/>
  <c r="DD35" i="2"/>
  <c r="DD34" i="2"/>
  <c r="DD33" i="2"/>
  <c r="DD32" i="2"/>
  <c r="DD31" i="2"/>
  <c r="DD30" i="2"/>
  <c r="DD29" i="2"/>
  <c r="DD28" i="2"/>
  <c r="DD27" i="2"/>
  <c r="DD26" i="2"/>
  <c r="DD25" i="2"/>
  <c r="DD24" i="2"/>
  <c r="DD23" i="2"/>
  <c r="DD22" i="2"/>
  <c r="DD21" i="2"/>
  <c r="DD20" i="2"/>
  <c r="DD19" i="2"/>
  <c r="DD18" i="2"/>
  <c r="DD17" i="2"/>
  <c r="DD16" i="2"/>
  <c r="DD15" i="2"/>
  <c r="DD66" i="2"/>
  <c r="DD65" i="2"/>
  <c r="DD64" i="2"/>
  <c r="DD63" i="2"/>
  <c r="DD62" i="2"/>
  <c r="DD61" i="2"/>
  <c r="DD60" i="2"/>
  <c r="DD59" i="2"/>
  <c r="DD58" i="2"/>
  <c r="DD57" i="2"/>
  <c r="DD56" i="2"/>
  <c r="DD55" i="2"/>
  <c r="DD54" i="2"/>
  <c r="DD53" i="2"/>
  <c r="DD52" i="2"/>
  <c r="DD51" i="2"/>
  <c r="DD50" i="2"/>
  <c r="DD49" i="2"/>
  <c r="DD48" i="2"/>
  <c r="DD47" i="2"/>
  <c r="DD46" i="2"/>
  <c r="DD45" i="2"/>
  <c r="DD101" i="2"/>
  <c r="DD100" i="2"/>
  <c r="DD99" i="2"/>
  <c r="DD98" i="2"/>
  <c r="DD97" i="2"/>
  <c r="DD96" i="2"/>
  <c r="DD95" i="2"/>
  <c r="DD94" i="2"/>
  <c r="DD93" i="2"/>
  <c r="DD92" i="2"/>
  <c r="DD91" i="2"/>
  <c r="DD90" i="2"/>
  <c r="DD89" i="2"/>
  <c r="DD88" i="2"/>
  <c r="DD87" i="2"/>
  <c r="DD86" i="2"/>
  <c r="DD85" i="2"/>
  <c r="DD84" i="2"/>
  <c r="DD83" i="2"/>
  <c r="DD82" i="2"/>
  <c r="DD81" i="2"/>
  <c r="DD80" i="2"/>
  <c r="DD79" i="2"/>
  <c r="DD78" i="2"/>
  <c r="DD77" i="2"/>
  <c r="DD76" i="2"/>
  <c r="DD75" i="2"/>
  <c r="DD74" i="2"/>
  <c r="DD73" i="2"/>
  <c r="DD72" i="2"/>
  <c r="DD71" i="2"/>
  <c r="DD70" i="2"/>
  <c r="DD69" i="2"/>
  <c r="DD115" i="2"/>
  <c r="DD114" i="2"/>
  <c r="DD113" i="2"/>
  <c r="DD112" i="2"/>
  <c r="DD111" i="2"/>
  <c r="DD110" i="2"/>
  <c r="DD109" i="2"/>
  <c r="DD108" i="2"/>
  <c r="DD107" i="2"/>
  <c r="DD106" i="2"/>
  <c r="DD122" i="2"/>
  <c r="DD121" i="2"/>
  <c r="DD120" i="2"/>
  <c r="DD119" i="2"/>
  <c r="DD118" i="2"/>
  <c r="DD128" i="2"/>
  <c r="DD127" i="2"/>
  <c r="DD126" i="2"/>
  <c r="DD125" i="2"/>
  <c r="DD135" i="2"/>
  <c r="DD134" i="2"/>
  <c r="DD133" i="2"/>
  <c r="DD132" i="2"/>
  <c r="DD131" i="2"/>
  <c r="DD144" i="2"/>
  <c r="DD143" i="2"/>
  <c r="DD142" i="2"/>
  <c r="DD141" i="2"/>
  <c r="DD140" i="2"/>
  <c r="DD139" i="2"/>
  <c r="DD138" i="2"/>
  <c r="DD151" i="2"/>
  <c r="DD150" i="2"/>
  <c r="DD149" i="2"/>
  <c r="DD148" i="2"/>
  <c r="DD147" i="2"/>
  <c r="DD164" i="2"/>
  <c r="DD163" i="2"/>
  <c r="DD162" i="2"/>
  <c r="DD161" i="2"/>
  <c r="DD160" i="2"/>
  <c r="DD171" i="2"/>
  <c r="DD170" i="2"/>
  <c r="DD169" i="2"/>
  <c r="DD168" i="2"/>
  <c r="DD167" i="2"/>
  <c r="DD166" i="2"/>
  <c r="DD196" i="2"/>
  <c r="DD195" i="2"/>
  <c r="DD194" i="2"/>
  <c r="DD193" i="2"/>
  <c r="DD192" i="2"/>
  <c r="DD191" i="2"/>
  <c r="DD190" i="2"/>
  <c r="DD206" i="2"/>
  <c r="DD205" i="2"/>
  <c r="DD204" i="2"/>
  <c r="DD203" i="2"/>
  <c r="DD202" i="2"/>
  <c r="DD201" i="2"/>
  <c r="DD200" i="2"/>
  <c r="DD199" i="2"/>
  <c r="DD198" i="2"/>
  <c r="DD216" i="2"/>
  <c r="DD215" i="2"/>
  <c r="DD214" i="2"/>
  <c r="DD213" i="2"/>
  <c r="DD212" i="2"/>
  <c r="DD211" i="2"/>
  <c r="DD210" i="2"/>
  <c r="DD209" i="2"/>
  <c r="DD208" i="2"/>
  <c r="DD225" i="2"/>
  <c r="DD240" i="2"/>
  <c r="DD239" i="2"/>
  <c r="DD238" i="2"/>
  <c r="DD237" i="2"/>
  <c r="DD236" i="2"/>
  <c r="DD235" i="2"/>
  <c r="DD254" i="2"/>
  <c r="DD253" i="2"/>
  <c r="DD252" i="2"/>
  <c r="DD251" i="2"/>
  <c r="DD250" i="2"/>
  <c r="DD249" i="2"/>
  <c r="DD248" i="2"/>
  <c r="DD247" i="2"/>
  <c r="DD246" i="2"/>
  <c r="DD245" i="2"/>
  <c r="DD244" i="2"/>
  <c r="DD243" i="2"/>
  <c r="DD242" i="2"/>
  <c r="DD262" i="2"/>
  <c r="DD261" i="2"/>
  <c r="DD260" i="2"/>
  <c r="DD259" i="2"/>
  <c r="DD258" i="2"/>
  <c r="DD257" i="2"/>
  <c r="DD256" i="2"/>
  <c r="DD275" i="2"/>
  <c r="DD274" i="2"/>
  <c r="DD273" i="2"/>
  <c r="DD272" i="2"/>
  <c r="DD271" i="2"/>
  <c r="DD270" i="2"/>
  <c r="DD269" i="2"/>
  <c r="DD268" i="2"/>
  <c r="DD267" i="2"/>
  <c r="DD266" i="2"/>
  <c r="DD265" i="2"/>
  <c r="DD264" i="2"/>
  <c r="DD287" i="2"/>
  <c r="DD286" i="2"/>
  <c r="DD285" i="2"/>
  <c r="DD284" i="2"/>
  <c r="DD283" i="2"/>
  <c r="DD282" i="2"/>
  <c r="DD281" i="2"/>
  <c r="DD280" i="2"/>
  <c r="DD279" i="2"/>
  <c r="DD278" i="2"/>
  <c r="DD277" i="2"/>
  <c r="DD301" i="2"/>
  <c r="DD300" i="2"/>
  <c r="DD299" i="2"/>
  <c r="DD298" i="2"/>
  <c r="DD297" i="2"/>
  <c r="DD296" i="2"/>
  <c r="DD295" i="2"/>
  <c r="DD294" i="2"/>
  <c r="DD293" i="2"/>
  <c r="DD292" i="2"/>
  <c r="DD291" i="2"/>
  <c r="DD290" i="2"/>
  <c r="DD289" i="2"/>
  <c r="DD315" i="2"/>
  <c r="DD314" i="2"/>
  <c r="DD313" i="2"/>
  <c r="DD312" i="2"/>
  <c r="DD311" i="2"/>
  <c r="DD310" i="2"/>
  <c r="DD309" i="2"/>
  <c r="DD308" i="2"/>
  <c r="DD307" i="2"/>
  <c r="DD306" i="2"/>
  <c r="DD305" i="2"/>
  <c r="DD304" i="2"/>
  <c r="DD303" i="2"/>
  <c r="DD324" i="2"/>
  <c r="DD323" i="2"/>
  <c r="DD322" i="2"/>
  <c r="DD321" i="2"/>
  <c r="DD320" i="2"/>
  <c r="DD319" i="2"/>
  <c r="DD318" i="2"/>
  <c r="DD317" i="2"/>
  <c r="DD333" i="2"/>
  <c r="DD332" i="2"/>
  <c r="DD331" i="2"/>
  <c r="DD330" i="2"/>
  <c r="DD329" i="2"/>
  <c r="DD328" i="2"/>
  <c r="DD327" i="2"/>
  <c r="DD326" i="2"/>
  <c r="DD342" i="2"/>
  <c r="DD341" i="2"/>
  <c r="DD340" i="2"/>
  <c r="DD339" i="2"/>
  <c r="DD338" i="2"/>
  <c r="DD337" i="2"/>
  <c r="DD336" i="2"/>
  <c r="DD335" i="2"/>
  <c r="DD351" i="2"/>
  <c r="DD350" i="2"/>
  <c r="DD349" i="2"/>
  <c r="DD348" i="2"/>
  <c r="DD347" i="2"/>
  <c r="DD346" i="2"/>
  <c r="DD345" i="2"/>
  <c r="DD344" i="2"/>
  <c r="DD368" i="2"/>
  <c r="DD367" i="2"/>
  <c r="DD366" i="2"/>
  <c r="DD365" i="2"/>
  <c r="DD364" i="2"/>
  <c r="DD363" i="2"/>
  <c r="DD362" i="2"/>
  <c r="DD361" i="2"/>
  <c r="DD377" i="2"/>
  <c r="DD376" i="2"/>
  <c r="DD375" i="2"/>
  <c r="DD374" i="2"/>
  <c r="DD373" i="2"/>
  <c r="DD372" i="2"/>
  <c r="DD371" i="2"/>
  <c r="DD370" i="2"/>
  <c r="DD384" i="2"/>
  <c r="DD383" i="2"/>
  <c r="DD382" i="2"/>
  <c r="DD381" i="2"/>
  <c r="DD380" i="2"/>
  <c r="DD379" i="2"/>
  <c r="DD396" i="2"/>
  <c r="DD395" i="2"/>
  <c r="DD394" i="2"/>
  <c r="DD393" i="2"/>
  <c r="DD408" i="2"/>
  <c r="DD407" i="2"/>
  <c r="DD406" i="2"/>
  <c r="DD405" i="2"/>
  <c r="DD404" i="2"/>
  <c r="DD403" i="2"/>
  <c r="DD402" i="2"/>
  <c r="DD401" i="2"/>
  <c r="DD400" i="2"/>
  <c r="DD399" i="2"/>
  <c r="DD411" i="2"/>
  <c r="DD410" i="2"/>
  <c r="DD414" i="2"/>
  <c r="DD413" i="2"/>
  <c r="DD419" i="2"/>
  <c r="DD418" i="2"/>
  <c r="DD432" i="2"/>
  <c r="DD431" i="2"/>
  <c r="DD430" i="2"/>
  <c r="DD429" i="2"/>
  <c r="DD428" i="2"/>
  <c r="DD427" i="2"/>
  <c r="DD426" i="2"/>
  <c r="DD425" i="2"/>
  <c r="DD424" i="2"/>
  <c r="DD423" i="2"/>
  <c r="DD422" i="2"/>
  <c r="DD421" i="2"/>
  <c r="DD439" i="2"/>
  <c r="DD438" i="2"/>
  <c r="DD437" i="2"/>
  <c r="DD436" i="2"/>
  <c r="DD435" i="2"/>
  <c r="DD434" i="2"/>
  <c r="DD448" i="2"/>
  <c r="DD447" i="2"/>
  <c r="DD446" i="2"/>
  <c r="DD445" i="2"/>
  <c r="DD444" i="2"/>
  <c r="DD443" i="2"/>
  <c r="DD442" i="2"/>
  <c r="DD441" i="2"/>
  <c r="DD462" i="2"/>
  <c r="DD461" i="2"/>
  <c r="DD460" i="2"/>
  <c r="DD459" i="2"/>
  <c r="DD458" i="2"/>
  <c r="DD457" i="2"/>
  <c r="DD456" i="2"/>
  <c r="CD462" i="2"/>
  <c r="CD461" i="2"/>
  <c r="CD460" i="2"/>
  <c r="CD459" i="2"/>
  <c r="CD458" i="2"/>
  <c r="CD457" i="2"/>
  <c r="CD456" i="2"/>
  <c r="CD448" i="2"/>
  <c r="CD447" i="2"/>
  <c r="CD446" i="2"/>
  <c r="CD445" i="2"/>
  <c r="CD444" i="2"/>
  <c r="CD443" i="2"/>
  <c r="CD442" i="2"/>
  <c r="CD441" i="2"/>
  <c r="CD439" i="2"/>
  <c r="CD438" i="2"/>
  <c r="CD437" i="2"/>
  <c r="CD436" i="2"/>
  <c r="CD435" i="2"/>
  <c r="CD434" i="2"/>
  <c r="CD432" i="2"/>
  <c r="CD431" i="2"/>
  <c r="CD430" i="2"/>
  <c r="CD429" i="2"/>
  <c r="CD428" i="2"/>
  <c r="CD427" i="2"/>
  <c r="CD426" i="2"/>
  <c r="CD425" i="2"/>
  <c r="CD424" i="2"/>
  <c r="CD423" i="2"/>
  <c r="CD422" i="2"/>
  <c r="CD421" i="2"/>
  <c r="CD411" i="2"/>
  <c r="CD410" i="2"/>
  <c r="CD414" i="2"/>
  <c r="CD413" i="2"/>
  <c r="CD419" i="2"/>
  <c r="CD418" i="2"/>
  <c r="CD408" i="2"/>
  <c r="CD407" i="2"/>
  <c r="CD406" i="2"/>
  <c r="CD405" i="2"/>
  <c r="CD404" i="2"/>
  <c r="CD403" i="2"/>
  <c r="CD402" i="2"/>
  <c r="CD401" i="2"/>
  <c r="CD400" i="2"/>
  <c r="CD399" i="2"/>
  <c r="CD396" i="2"/>
  <c r="CD395" i="2"/>
  <c r="CD394" i="2"/>
  <c r="CD393" i="2"/>
  <c r="CD384" i="2"/>
  <c r="CD383" i="2"/>
  <c r="CD382" i="2"/>
  <c r="CD381" i="2"/>
  <c r="CD380" i="2"/>
  <c r="CD379" i="2"/>
  <c r="CD377" i="2"/>
  <c r="CD376" i="2"/>
  <c r="CD375" i="2"/>
  <c r="CD374" i="2"/>
  <c r="CD373" i="2"/>
  <c r="CD372" i="2"/>
  <c r="CD371" i="2"/>
  <c r="CD370" i="2"/>
  <c r="CD368" i="2"/>
  <c r="CD367" i="2"/>
  <c r="CD366" i="2"/>
  <c r="CD365" i="2"/>
  <c r="CD364" i="2"/>
  <c r="CD363" i="2"/>
  <c r="CD362" i="2"/>
  <c r="CD361" i="2"/>
  <c r="CD351" i="2"/>
  <c r="CD350" i="2"/>
  <c r="CD349" i="2"/>
  <c r="CD348" i="2"/>
  <c r="CD347" i="2"/>
  <c r="CD346" i="2"/>
  <c r="CD345" i="2"/>
  <c r="CD344" i="2"/>
  <c r="CD342" i="2"/>
  <c r="CD341" i="2"/>
  <c r="CD340" i="2"/>
  <c r="CD339" i="2"/>
  <c r="CD338" i="2"/>
  <c r="CD337" i="2"/>
  <c r="CD336" i="2"/>
  <c r="CD335" i="2"/>
  <c r="CD333" i="2"/>
  <c r="CD332" i="2"/>
  <c r="CD331" i="2"/>
  <c r="CD330" i="2"/>
  <c r="CD329" i="2"/>
  <c r="CD328" i="2"/>
  <c r="CD327" i="2"/>
  <c r="CD326" i="2"/>
  <c r="CD324" i="2"/>
  <c r="CD323" i="2"/>
  <c r="CD322" i="2"/>
  <c r="CD321" i="2"/>
  <c r="CD320" i="2"/>
  <c r="CD319" i="2"/>
  <c r="CD318" i="2"/>
  <c r="CD317" i="2"/>
  <c r="CD315" i="2"/>
  <c r="CD314" i="2"/>
  <c r="CD313" i="2"/>
  <c r="CD312" i="2"/>
  <c r="CD311" i="2"/>
  <c r="CD310" i="2"/>
  <c r="CD309" i="2"/>
  <c r="CD308" i="2"/>
  <c r="CD307" i="2"/>
  <c r="CD306" i="2"/>
  <c r="CD305" i="2"/>
  <c r="CD304" i="2"/>
  <c r="CD303" i="2"/>
  <c r="CD301" i="2"/>
  <c r="CD300" i="2"/>
  <c r="CD299" i="2"/>
  <c r="CD298" i="2"/>
  <c r="CD297" i="2"/>
  <c r="CD296" i="2"/>
  <c r="CD295" i="2"/>
  <c r="CD294" i="2"/>
  <c r="CD293" i="2"/>
  <c r="CD292" i="2"/>
  <c r="CD291" i="2"/>
  <c r="CD290" i="2"/>
  <c r="CD289" i="2"/>
  <c r="CD287" i="2"/>
  <c r="CD286" i="2"/>
  <c r="CD285" i="2"/>
  <c r="CD284" i="2"/>
  <c r="CD283" i="2"/>
  <c r="CD282" i="2"/>
  <c r="CD281" i="2"/>
  <c r="CD280" i="2"/>
  <c r="CD279" i="2"/>
  <c r="CD278" i="2"/>
  <c r="CD277" i="2"/>
  <c r="CD275" i="2"/>
  <c r="CD274" i="2"/>
  <c r="CD273" i="2"/>
  <c r="CD272" i="2"/>
  <c r="CD271" i="2"/>
  <c r="CD270" i="2"/>
  <c r="CD269" i="2"/>
  <c r="CD268" i="2"/>
  <c r="CD267" i="2"/>
  <c r="CD266" i="2"/>
  <c r="CD265" i="2"/>
  <c r="CD264" i="2"/>
  <c r="CD262" i="2"/>
  <c r="CD261" i="2"/>
  <c r="CD260" i="2"/>
  <c r="CD259" i="2"/>
  <c r="CD258" i="2"/>
  <c r="CD257" i="2"/>
  <c r="CD256" i="2"/>
  <c r="CD254" i="2"/>
  <c r="CD253" i="2"/>
  <c r="CD252" i="2"/>
  <c r="CD251" i="2"/>
  <c r="CD250" i="2"/>
  <c r="CD249" i="2"/>
  <c r="CD248" i="2"/>
  <c r="CD247" i="2"/>
  <c r="CD246" i="2"/>
  <c r="CD245" i="2"/>
  <c r="CD244" i="2"/>
  <c r="CD243" i="2"/>
  <c r="CD242" i="2"/>
  <c r="CD240" i="2"/>
  <c r="CD239" i="2"/>
  <c r="CD238" i="2"/>
  <c r="CD237" i="2"/>
  <c r="CD236" i="2"/>
  <c r="CD235" i="2"/>
  <c r="CD225" i="2"/>
  <c r="CD216" i="2"/>
  <c r="CD215" i="2"/>
  <c r="CD214" i="2"/>
  <c r="CD213" i="2"/>
  <c r="CD212" i="2"/>
  <c r="CD211" i="2"/>
  <c r="CD210" i="2"/>
  <c r="CD209" i="2"/>
  <c r="CD208" i="2"/>
  <c r="CD206" i="2"/>
  <c r="CD205" i="2"/>
  <c r="CD204" i="2"/>
  <c r="CD203" i="2"/>
  <c r="CD202" i="2"/>
  <c r="CD201" i="2"/>
  <c r="CD200" i="2"/>
  <c r="CD199" i="2"/>
  <c r="CD198" i="2"/>
  <c r="CD196" i="2"/>
  <c r="CD195" i="2"/>
  <c r="CD194" i="2"/>
  <c r="CD193" i="2"/>
  <c r="CD192" i="2"/>
  <c r="CD191" i="2"/>
  <c r="CD190" i="2"/>
  <c r="CD171" i="2"/>
  <c r="CD170" i="2"/>
  <c r="CD169" i="2"/>
  <c r="CD168" i="2"/>
  <c r="CD167" i="2"/>
  <c r="CD166" i="2"/>
  <c r="CD164" i="2"/>
  <c r="CD163" i="2"/>
  <c r="CD162" i="2"/>
  <c r="CD161" i="2"/>
  <c r="CD160" i="2"/>
  <c r="CD151" i="2"/>
  <c r="CD150" i="2"/>
  <c r="CD149" i="2"/>
  <c r="CD148" i="2"/>
  <c r="CD147" i="2"/>
  <c r="CD144" i="2"/>
  <c r="CD143" i="2"/>
  <c r="CD142" i="2"/>
  <c r="CD141" i="2"/>
  <c r="CD140" i="2"/>
  <c r="CD139" i="2"/>
  <c r="CD138" i="2"/>
  <c r="CD135" i="2"/>
  <c r="CD134" i="2"/>
  <c r="CD133" i="2"/>
  <c r="CD132" i="2"/>
  <c r="CD131" i="2"/>
  <c r="CD128" i="2"/>
  <c r="CD127" i="2"/>
  <c r="CD126" i="2"/>
  <c r="CD125" i="2"/>
  <c r="CD122" i="2"/>
  <c r="CD121" i="2"/>
  <c r="CD120" i="2"/>
  <c r="CD119" i="2"/>
  <c r="CD118" i="2"/>
  <c r="CD115" i="2"/>
  <c r="CD114" i="2"/>
  <c r="CD113" i="2"/>
  <c r="CD112" i="2"/>
  <c r="CD111" i="2"/>
  <c r="CD110" i="2"/>
  <c r="CD109" i="2"/>
  <c r="CD108" i="2"/>
  <c r="CD107" i="2"/>
  <c r="CD106" i="2"/>
  <c r="CD101" i="2"/>
  <c r="CD100" i="2"/>
  <c r="CD99" i="2"/>
  <c r="CD98" i="2"/>
  <c r="CD97" i="2"/>
  <c r="CD96" i="2"/>
  <c r="CD95" i="2"/>
  <c r="CD94" i="2"/>
  <c r="CD93" i="2"/>
  <c r="CD92" i="2"/>
  <c r="CD91" i="2"/>
  <c r="CD90" i="2"/>
  <c r="CD89" i="2"/>
  <c r="CD88" i="2"/>
  <c r="CD87" i="2"/>
  <c r="CD86" i="2"/>
  <c r="CD85" i="2"/>
  <c r="CD84" i="2"/>
  <c r="CD83" i="2"/>
  <c r="CD82" i="2"/>
  <c r="CD81" i="2"/>
  <c r="CD80" i="2"/>
  <c r="CD79" i="2"/>
  <c r="CD78" i="2"/>
  <c r="CD77" i="2"/>
  <c r="CD76" i="2"/>
  <c r="CD75" i="2"/>
  <c r="CD74" i="2"/>
  <c r="CD73" i="2"/>
  <c r="CD72" i="2"/>
  <c r="CD71" i="2"/>
  <c r="CD70" i="2"/>
  <c r="CD69" i="2"/>
  <c r="CD66" i="2"/>
  <c r="CD65" i="2"/>
  <c r="CD64" i="2"/>
  <c r="CD63" i="2"/>
  <c r="CD62" i="2"/>
  <c r="CD61" i="2"/>
  <c r="CD60" i="2"/>
  <c r="CD59" i="2"/>
  <c r="CD58" i="2"/>
  <c r="CD57" i="2"/>
  <c r="CD56" i="2"/>
  <c r="CD55" i="2"/>
  <c r="CD54" i="2"/>
  <c r="CD53" i="2"/>
  <c r="CD52" i="2"/>
  <c r="CD51" i="2"/>
  <c r="CD50" i="2"/>
  <c r="CD49" i="2"/>
  <c r="CD48" i="2"/>
  <c r="CD47" i="2"/>
  <c r="CD46" i="2"/>
  <c r="CD45" i="2"/>
  <c r="CD43" i="2"/>
  <c r="CD42" i="2"/>
  <c r="CD41" i="2"/>
  <c r="CD40" i="2"/>
  <c r="CD39" i="2"/>
  <c r="CD38" i="2"/>
  <c r="CD37" i="2"/>
  <c r="CD36" i="2"/>
  <c r="CD35" i="2"/>
  <c r="CD34" i="2"/>
  <c r="CD33" i="2"/>
  <c r="CD32" i="2"/>
  <c r="CD31" i="2"/>
  <c r="CD30" i="2"/>
  <c r="CD29" i="2"/>
  <c r="CD28" i="2"/>
  <c r="CD27" i="2"/>
  <c r="CD26" i="2"/>
  <c r="CD25" i="2"/>
  <c r="CD24" i="2"/>
  <c r="CD23" i="2"/>
  <c r="CD22" i="2"/>
  <c r="CD21" i="2"/>
  <c r="CD20" i="2"/>
  <c r="CD19" i="2"/>
  <c r="CD18" i="2"/>
  <c r="CD17" i="2"/>
  <c r="CD16" i="2"/>
  <c r="CD15" i="2"/>
  <c r="CD13" i="2"/>
  <c r="CD12" i="2"/>
  <c r="CD11" i="2"/>
  <c r="CD10" i="2"/>
  <c r="BD13" i="2"/>
  <c r="BD12" i="2"/>
  <c r="BD11" i="2"/>
  <c r="BD10" i="2"/>
  <c r="BD43" i="2"/>
  <c r="BD42" i="2"/>
  <c r="BD41" i="2"/>
  <c r="BD40" i="2"/>
  <c r="BD39" i="2"/>
  <c r="BD38" i="2"/>
  <c r="BD37" i="2"/>
  <c r="BD36" i="2"/>
  <c r="BD35" i="2"/>
  <c r="BD34" i="2"/>
  <c r="BD33" i="2"/>
  <c r="BD32" i="2"/>
  <c r="BD31" i="2"/>
  <c r="BD30" i="2"/>
  <c r="BD29" i="2"/>
  <c r="BD28" i="2"/>
  <c r="BD27" i="2"/>
  <c r="BD26" i="2"/>
  <c r="BD25" i="2"/>
  <c r="BD24" i="2"/>
  <c r="BD23" i="2"/>
  <c r="BD22" i="2"/>
  <c r="BD21" i="2"/>
  <c r="BD20" i="2"/>
  <c r="BD19" i="2"/>
  <c r="BD18" i="2"/>
  <c r="BD17" i="2"/>
  <c r="BD16" i="2"/>
  <c r="BD15" i="2"/>
  <c r="BD66" i="2"/>
  <c r="BD65" i="2"/>
  <c r="BD64" i="2"/>
  <c r="BD63" i="2"/>
  <c r="BD62" i="2"/>
  <c r="BD61" i="2"/>
  <c r="BD60" i="2"/>
  <c r="BD59" i="2"/>
  <c r="BD58" i="2"/>
  <c r="BD57" i="2"/>
  <c r="BD56" i="2"/>
  <c r="BD55" i="2"/>
  <c r="BD54" i="2"/>
  <c r="BD53" i="2"/>
  <c r="BD52" i="2"/>
  <c r="BD51" i="2"/>
  <c r="BD50" i="2"/>
  <c r="BD49" i="2"/>
  <c r="BD48" i="2"/>
  <c r="BD47" i="2"/>
  <c r="BD46" i="2"/>
  <c r="BD45" i="2"/>
  <c r="BD101" i="2"/>
  <c r="BD100" i="2"/>
  <c r="BD99" i="2"/>
  <c r="BD98" i="2"/>
  <c r="BD97" i="2"/>
  <c r="BD96" i="2"/>
  <c r="BD95" i="2"/>
  <c r="BD94" i="2"/>
  <c r="BD93" i="2"/>
  <c r="BD92" i="2"/>
  <c r="BD91" i="2"/>
  <c r="BD90" i="2"/>
  <c r="BD89" i="2"/>
  <c r="BD88" i="2"/>
  <c r="BD87" i="2"/>
  <c r="BD86" i="2"/>
  <c r="BD85" i="2"/>
  <c r="BD84" i="2"/>
  <c r="BD83" i="2"/>
  <c r="BD82" i="2"/>
  <c r="BD81" i="2"/>
  <c r="BD80" i="2"/>
  <c r="BD79" i="2"/>
  <c r="BD78" i="2"/>
  <c r="BD77" i="2"/>
  <c r="BD76" i="2"/>
  <c r="BD75" i="2"/>
  <c r="BD74" i="2"/>
  <c r="BD73" i="2"/>
  <c r="BD72" i="2"/>
  <c r="BD71" i="2"/>
  <c r="BD70" i="2"/>
  <c r="BD69" i="2"/>
  <c r="BD115" i="2"/>
  <c r="BD114" i="2"/>
  <c r="BD113" i="2"/>
  <c r="BD112" i="2"/>
  <c r="BD111" i="2"/>
  <c r="BD110" i="2"/>
  <c r="BD109" i="2"/>
  <c r="BD108" i="2"/>
  <c r="BD107" i="2"/>
  <c r="BD106" i="2"/>
  <c r="BD122" i="2"/>
  <c r="BD121" i="2"/>
  <c r="BD120" i="2"/>
  <c r="BD119" i="2"/>
  <c r="BD118" i="2"/>
  <c r="BD128" i="2"/>
  <c r="BD127" i="2"/>
  <c r="BD126" i="2"/>
  <c r="BD125" i="2"/>
  <c r="BD135" i="2"/>
  <c r="BD134" i="2"/>
  <c r="BD133" i="2"/>
  <c r="BD132" i="2"/>
  <c r="BD131" i="2"/>
  <c r="BD144" i="2"/>
  <c r="BD143" i="2"/>
  <c r="BD142" i="2"/>
  <c r="BD141" i="2"/>
  <c r="BD140" i="2"/>
  <c r="BD139" i="2"/>
  <c r="BD138" i="2"/>
  <c r="BD151" i="2"/>
  <c r="BD150" i="2"/>
  <c r="BD149" i="2"/>
  <c r="BD148" i="2"/>
  <c r="BD147" i="2"/>
  <c r="BD164" i="2"/>
  <c r="BD163" i="2"/>
  <c r="BD162" i="2"/>
  <c r="BD161" i="2"/>
  <c r="BD160" i="2"/>
  <c r="BD171" i="2"/>
  <c r="BD170" i="2"/>
  <c r="BD169" i="2"/>
  <c r="BD168" i="2"/>
  <c r="BD167" i="2"/>
  <c r="BD166" i="2"/>
  <c r="BD196" i="2"/>
  <c r="BD195" i="2"/>
  <c r="BD194" i="2"/>
  <c r="BD193" i="2"/>
  <c r="BD192" i="2"/>
  <c r="BD191" i="2"/>
  <c r="BD190" i="2"/>
  <c r="BD206" i="2"/>
  <c r="BD205" i="2"/>
  <c r="BD204" i="2"/>
  <c r="BD203" i="2"/>
  <c r="BD202" i="2"/>
  <c r="BD201" i="2"/>
  <c r="BD200" i="2"/>
  <c r="BD199" i="2"/>
  <c r="BD198" i="2"/>
  <c r="BD216" i="2"/>
  <c r="BD215" i="2"/>
  <c r="BD214" i="2"/>
  <c r="BD213" i="2"/>
  <c r="BD212" i="2"/>
  <c r="BD211" i="2"/>
  <c r="BD210" i="2"/>
  <c r="BD209" i="2"/>
  <c r="BD208" i="2"/>
  <c r="BD225" i="2"/>
  <c r="BD240" i="2"/>
  <c r="BD239" i="2"/>
  <c r="BD238" i="2"/>
  <c r="BD237" i="2"/>
  <c r="BD236" i="2"/>
  <c r="BD235" i="2"/>
  <c r="BD254" i="2"/>
  <c r="BD253" i="2"/>
  <c r="BD252" i="2"/>
  <c r="BD251" i="2"/>
  <c r="BD250" i="2"/>
  <c r="BD249" i="2"/>
  <c r="BD248" i="2"/>
  <c r="BD247" i="2"/>
  <c r="BD246" i="2"/>
  <c r="BD245" i="2"/>
  <c r="BD244" i="2"/>
  <c r="BD243" i="2"/>
  <c r="BD242" i="2"/>
  <c r="BD262" i="2"/>
  <c r="BD261" i="2"/>
  <c r="BD260" i="2"/>
  <c r="BD259" i="2"/>
  <c r="BD258" i="2"/>
  <c r="BD257" i="2"/>
  <c r="BD256" i="2"/>
  <c r="BD275" i="2"/>
  <c r="BD274" i="2"/>
  <c r="BD273" i="2"/>
  <c r="BD272" i="2"/>
  <c r="BD271" i="2"/>
  <c r="BD270" i="2"/>
  <c r="BD269" i="2"/>
  <c r="BD268" i="2"/>
  <c r="BD267" i="2"/>
  <c r="BD266" i="2"/>
  <c r="BD265" i="2"/>
  <c r="BD264" i="2"/>
  <c r="BD287" i="2"/>
  <c r="BD286" i="2"/>
  <c r="BD285" i="2"/>
  <c r="BD284" i="2"/>
  <c r="BD283" i="2"/>
  <c r="BD282" i="2"/>
  <c r="BD281" i="2"/>
  <c r="BD280" i="2"/>
  <c r="BD279" i="2"/>
  <c r="BD278" i="2"/>
  <c r="BD277" i="2"/>
  <c r="BD301" i="2"/>
  <c r="BD300" i="2"/>
  <c r="BD299" i="2"/>
  <c r="BD298" i="2"/>
  <c r="BD297" i="2"/>
  <c r="BD296" i="2"/>
  <c r="BD295" i="2"/>
  <c r="BD294" i="2"/>
  <c r="BD293" i="2"/>
  <c r="BD292" i="2"/>
  <c r="BD291" i="2"/>
  <c r="BD290" i="2"/>
  <c r="BD289" i="2"/>
  <c r="BD315" i="2"/>
  <c r="BD314" i="2"/>
  <c r="BD313" i="2"/>
  <c r="BD312" i="2"/>
  <c r="BD311" i="2"/>
  <c r="BD310" i="2"/>
  <c r="BD309" i="2"/>
  <c r="BD308" i="2"/>
  <c r="BD307" i="2"/>
  <c r="BD306" i="2"/>
  <c r="BD305" i="2"/>
  <c r="BD304" i="2"/>
  <c r="BD303" i="2"/>
  <c r="BD324" i="2"/>
  <c r="BD323" i="2"/>
  <c r="BD322" i="2"/>
  <c r="BD321" i="2"/>
  <c r="BD320" i="2"/>
  <c r="BD319" i="2"/>
  <c r="BD318" i="2"/>
  <c r="BD317" i="2"/>
  <c r="BD333" i="2"/>
  <c r="BD332" i="2"/>
  <c r="BD331" i="2"/>
  <c r="BD330" i="2"/>
  <c r="BD329" i="2"/>
  <c r="BD328" i="2"/>
  <c r="BD327" i="2"/>
  <c r="BD326" i="2"/>
  <c r="BD342" i="2"/>
  <c r="BD341" i="2"/>
  <c r="BD340" i="2"/>
  <c r="BD339" i="2"/>
  <c r="BD338" i="2"/>
  <c r="BD337" i="2"/>
  <c r="BD336" i="2"/>
  <c r="BD335" i="2"/>
  <c r="BD351" i="2"/>
  <c r="BD350" i="2"/>
  <c r="BD349" i="2"/>
  <c r="BD348" i="2"/>
  <c r="BD347" i="2"/>
  <c r="BD346" i="2"/>
  <c r="BD345" i="2"/>
  <c r="BD344" i="2"/>
  <c r="BD368" i="2"/>
  <c r="BD367" i="2"/>
  <c r="BD366" i="2"/>
  <c r="BD365" i="2"/>
  <c r="BD364" i="2"/>
  <c r="BD363" i="2"/>
  <c r="BD362" i="2"/>
  <c r="BD361" i="2"/>
  <c r="BD377" i="2"/>
  <c r="BD376" i="2"/>
  <c r="BD375" i="2"/>
  <c r="BD374" i="2"/>
  <c r="BD373" i="2"/>
  <c r="BD372" i="2"/>
  <c r="BD371" i="2"/>
  <c r="BD370" i="2"/>
  <c r="BD384" i="2"/>
  <c r="BD383" i="2"/>
  <c r="BD382" i="2"/>
  <c r="BD381" i="2"/>
  <c r="BD380" i="2"/>
  <c r="BD379" i="2"/>
  <c r="BD396" i="2"/>
  <c r="BD395" i="2"/>
  <c r="BD394" i="2"/>
  <c r="BD393" i="2"/>
  <c r="BD408" i="2"/>
  <c r="BD407" i="2"/>
  <c r="BD406" i="2"/>
  <c r="BD405" i="2"/>
  <c r="BD404" i="2"/>
  <c r="BD403" i="2"/>
  <c r="BD402" i="2"/>
  <c r="BD401" i="2"/>
  <c r="BD400" i="2"/>
  <c r="BD399" i="2"/>
  <c r="BD411" i="2"/>
  <c r="BD410" i="2"/>
  <c r="BD414" i="2"/>
  <c r="BD413" i="2"/>
  <c r="BD419" i="2"/>
  <c r="BD418" i="2"/>
  <c r="BD432" i="2"/>
  <c r="BD431" i="2"/>
  <c r="BD430" i="2"/>
  <c r="BD429" i="2"/>
  <c r="BD428" i="2"/>
  <c r="BD427" i="2"/>
  <c r="BD426" i="2"/>
  <c r="BD425" i="2"/>
  <c r="BD424" i="2"/>
  <c r="BD423" i="2"/>
  <c r="BD422" i="2"/>
  <c r="BD421" i="2"/>
  <c r="BD439" i="2"/>
  <c r="BD438" i="2"/>
  <c r="BD437" i="2"/>
  <c r="BD436" i="2"/>
  <c r="BD435" i="2"/>
  <c r="BD434" i="2"/>
  <c r="BD448" i="2"/>
  <c r="BD447" i="2"/>
  <c r="BD446" i="2"/>
  <c r="BD445" i="2"/>
  <c r="BD444" i="2"/>
  <c r="BD443" i="2"/>
  <c r="BD442" i="2"/>
  <c r="BD441" i="2"/>
  <c r="BD462" i="2"/>
  <c r="BD461" i="2"/>
  <c r="BD460" i="2"/>
  <c r="BD459" i="2"/>
  <c r="BD458" i="2"/>
  <c r="BD457" i="2"/>
  <c r="BD456" i="2"/>
  <c r="AD462" i="2"/>
  <c r="AD461" i="2"/>
  <c r="AD460" i="2"/>
  <c r="AD459" i="2"/>
  <c r="AD458" i="2"/>
  <c r="AD457" i="2"/>
  <c r="AD456" i="2"/>
  <c r="AD448" i="2"/>
  <c r="AD447" i="2"/>
  <c r="AD446" i="2"/>
  <c r="AD445" i="2"/>
  <c r="AD444" i="2"/>
  <c r="AD443" i="2"/>
  <c r="AD442" i="2"/>
  <c r="AD441" i="2"/>
  <c r="AD439" i="2"/>
  <c r="AD438" i="2"/>
  <c r="AD437" i="2"/>
  <c r="AD436" i="2"/>
  <c r="AD435" i="2"/>
  <c r="AD434" i="2"/>
  <c r="AD432" i="2"/>
  <c r="AD431" i="2"/>
  <c r="AD430" i="2"/>
  <c r="AD429" i="2"/>
  <c r="AD428" i="2"/>
  <c r="AD427" i="2"/>
  <c r="AD426" i="2"/>
  <c r="AD425" i="2"/>
  <c r="AD424" i="2"/>
  <c r="AD423" i="2"/>
  <c r="AD422" i="2"/>
  <c r="AD421" i="2"/>
  <c r="AD411" i="2"/>
  <c r="AD410" i="2"/>
  <c r="AD414" i="2"/>
  <c r="AD413" i="2"/>
  <c r="AD419" i="2"/>
  <c r="AD418" i="2"/>
  <c r="AD408" i="2"/>
  <c r="AD407" i="2"/>
  <c r="AD406" i="2"/>
  <c r="AD405" i="2"/>
  <c r="AD404" i="2"/>
  <c r="AD403" i="2"/>
  <c r="AD402" i="2"/>
  <c r="AD401" i="2"/>
  <c r="AD400" i="2"/>
  <c r="AD399" i="2"/>
  <c r="AD396" i="2"/>
  <c r="AD395" i="2"/>
  <c r="AD394" i="2"/>
  <c r="AD393" i="2"/>
  <c r="AD384" i="2"/>
  <c r="AD383" i="2"/>
  <c r="AD382" i="2"/>
  <c r="AD381" i="2"/>
  <c r="AD380" i="2"/>
  <c r="AD379" i="2"/>
  <c r="AD377" i="2"/>
  <c r="AD376" i="2"/>
  <c r="AD375" i="2"/>
  <c r="AD374" i="2"/>
  <c r="AD373" i="2"/>
  <c r="AD372" i="2"/>
  <c r="AD371" i="2"/>
  <c r="AD370" i="2"/>
  <c r="AD368" i="2"/>
  <c r="AD367" i="2"/>
  <c r="AD366" i="2"/>
  <c r="AD365" i="2"/>
  <c r="AD364" i="2"/>
  <c r="AD363" i="2"/>
  <c r="AD362" i="2"/>
  <c r="AD361" i="2"/>
  <c r="AD351" i="2"/>
  <c r="AD350" i="2"/>
  <c r="AD349" i="2"/>
  <c r="AD348" i="2"/>
  <c r="AD347" i="2"/>
  <c r="AD346" i="2"/>
  <c r="AD345" i="2"/>
  <c r="AD344" i="2"/>
  <c r="AD342" i="2"/>
  <c r="AD341" i="2"/>
  <c r="AD340" i="2"/>
  <c r="AD339" i="2"/>
  <c r="AD338" i="2"/>
  <c r="AD337" i="2"/>
  <c r="AD336" i="2"/>
  <c r="AD335" i="2"/>
  <c r="AD333" i="2"/>
  <c r="AD332" i="2"/>
  <c r="AD331" i="2"/>
  <c r="AD330" i="2"/>
  <c r="AD329" i="2"/>
  <c r="AD328" i="2"/>
  <c r="AD327" i="2"/>
  <c r="AD326" i="2"/>
  <c r="AD324" i="2"/>
  <c r="AD323" i="2"/>
  <c r="AD322" i="2"/>
  <c r="AD321" i="2"/>
  <c r="AD320" i="2"/>
  <c r="AD319" i="2"/>
  <c r="AD318" i="2"/>
  <c r="AD317" i="2"/>
  <c r="AD315" i="2"/>
  <c r="AD314" i="2"/>
  <c r="AD313" i="2"/>
  <c r="AD312" i="2"/>
  <c r="AD311" i="2"/>
  <c r="AD310" i="2"/>
  <c r="AD309" i="2"/>
  <c r="AD308" i="2"/>
  <c r="AD307" i="2"/>
  <c r="AD306" i="2"/>
  <c r="AD305" i="2"/>
  <c r="AD304" i="2"/>
  <c r="AD303" i="2"/>
  <c r="AD301" i="2"/>
  <c r="AD300" i="2"/>
  <c r="AD299" i="2"/>
  <c r="AD298" i="2"/>
  <c r="AD297" i="2"/>
  <c r="AD296" i="2"/>
  <c r="AD295" i="2"/>
  <c r="AD294" i="2"/>
  <c r="AD293" i="2"/>
  <c r="AD292" i="2"/>
  <c r="AD291" i="2"/>
  <c r="AD290" i="2"/>
  <c r="AD289" i="2"/>
  <c r="AD287" i="2"/>
  <c r="AD286" i="2"/>
  <c r="AD285" i="2"/>
  <c r="AD284" i="2"/>
  <c r="AD283" i="2"/>
  <c r="AD282" i="2"/>
  <c r="AD281" i="2"/>
  <c r="AD280" i="2"/>
  <c r="AD279" i="2"/>
  <c r="AD278" i="2"/>
  <c r="AD277" i="2"/>
  <c r="AD275" i="2"/>
  <c r="AD274" i="2"/>
  <c r="AD273" i="2"/>
  <c r="AD272" i="2"/>
  <c r="AD271" i="2"/>
  <c r="AD270" i="2"/>
  <c r="AD269" i="2"/>
  <c r="AD268" i="2"/>
  <c r="AD267" i="2"/>
  <c r="AD266" i="2"/>
  <c r="AD265" i="2"/>
  <c r="AD264" i="2"/>
  <c r="AD262" i="2"/>
  <c r="AD261" i="2"/>
  <c r="AD260" i="2"/>
  <c r="AD259" i="2"/>
  <c r="AD258" i="2"/>
  <c r="AD257" i="2"/>
  <c r="AD256" i="2"/>
  <c r="AD254" i="2"/>
  <c r="AD253" i="2"/>
  <c r="AD252" i="2"/>
  <c r="AD251" i="2"/>
  <c r="AD250" i="2"/>
  <c r="AD249" i="2"/>
  <c r="AD248" i="2"/>
  <c r="AD247" i="2"/>
  <c r="AD246" i="2"/>
  <c r="AD245" i="2"/>
  <c r="AD244" i="2"/>
  <c r="AD243" i="2"/>
  <c r="AD242" i="2"/>
  <c r="AD240" i="2"/>
  <c r="AD239" i="2"/>
  <c r="AD238" i="2"/>
  <c r="AD237" i="2"/>
  <c r="AD236" i="2"/>
  <c r="AD235" i="2"/>
  <c r="AD225" i="2"/>
  <c r="AD216" i="2"/>
  <c r="AD215" i="2"/>
  <c r="AD214" i="2"/>
  <c r="AD213" i="2"/>
  <c r="AD212" i="2"/>
  <c r="AD211" i="2"/>
  <c r="AD210" i="2"/>
  <c r="AD209" i="2"/>
  <c r="AD208" i="2"/>
  <c r="AD206" i="2"/>
  <c r="AD205" i="2"/>
  <c r="AD204" i="2"/>
  <c r="AD203" i="2"/>
  <c r="AD202" i="2"/>
  <c r="AD201" i="2"/>
  <c r="AD200" i="2"/>
  <c r="AD199" i="2"/>
  <c r="AD198" i="2"/>
  <c r="AD196" i="2"/>
  <c r="AD195" i="2"/>
  <c r="AD194" i="2"/>
  <c r="AD193" i="2"/>
  <c r="AD192" i="2"/>
  <c r="AD191" i="2"/>
  <c r="AD190" i="2"/>
  <c r="AD171" i="2"/>
  <c r="AD170" i="2"/>
  <c r="AD169" i="2"/>
  <c r="AD168" i="2"/>
  <c r="AD167" i="2"/>
  <c r="AD166" i="2"/>
  <c r="AD164" i="2"/>
  <c r="AD163" i="2"/>
  <c r="AD162" i="2"/>
  <c r="AD161" i="2"/>
  <c r="AD160" i="2"/>
  <c r="AD151" i="2"/>
  <c r="AD150" i="2"/>
  <c r="AD149" i="2"/>
  <c r="AD148" i="2"/>
  <c r="AD147" i="2"/>
  <c r="AD144" i="2"/>
  <c r="AD143" i="2"/>
  <c r="AD142" i="2"/>
  <c r="AD141" i="2"/>
  <c r="AD140" i="2"/>
  <c r="AD139" i="2"/>
  <c r="AD138" i="2"/>
  <c r="AD135" i="2"/>
  <c r="AD134" i="2"/>
  <c r="AD133" i="2"/>
  <c r="AD132" i="2"/>
  <c r="AD131" i="2"/>
  <c r="AD128" i="2"/>
  <c r="AD127" i="2"/>
  <c r="AD126" i="2"/>
  <c r="AD125" i="2"/>
  <c r="AD122" i="2"/>
  <c r="AD121" i="2"/>
  <c r="AD120" i="2"/>
  <c r="AD119" i="2"/>
  <c r="AD118" i="2"/>
  <c r="AD115" i="2"/>
  <c r="AD114" i="2"/>
  <c r="AD113" i="2"/>
  <c r="AD112" i="2"/>
  <c r="AD111" i="2"/>
  <c r="AD110" i="2"/>
  <c r="AD109" i="2"/>
  <c r="AD108" i="2"/>
  <c r="AD107" i="2"/>
  <c r="AD106"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6" i="2"/>
  <c r="AD65" i="2"/>
  <c r="AD64" i="2"/>
  <c r="AD63" i="2"/>
  <c r="AD62" i="2"/>
  <c r="AD61" i="2"/>
  <c r="AD60" i="2"/>
  <c r="AD59" i="2"/>
  <c r="AD58" i="2"/>
  <c r="AD57" i="2"/>
  <c r="AD56" i="2"/>
  <c r="AD55" i="2"/>
  <c r="AD54" i="2"/>
  <c r="AD53" i="2"/>
  <c r="AD52" i="2"/>
  <c r="AD51" i="2"/>
  <c r="AD50" i="2"/>
  <c r="AD49" i="2"/>
  <c r="AD48" i="2"/>
  <c r="AD47" i="2"/>
  <c r="AD46" i="2"/>
  <c r="AD45"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3" i="2"/>
  <c r="AD12" i="2"/>
  <c r="AD11" i="2"/>
  <c r="AD10" i="2"/>
  <c r="D13" i="2"/>
  <c r="D12" i="2"/>
  <c r="D11" i="2"/>
  <c r="D10"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66" i="2"/>
  <c r="D65" i="2"/>
  <c r="D64" i="2"/>
  <c r="D63" i="2"/>
  <c r="D62" i="2"/>
  <c r="D61" i="2"/>
  <c r="D60" i="2"/>
  <c r="D59" i="2"/>
  <c r="D58" i="2"/>
  <c r="D57" i="2"/>
  <c r="D56" i="2"/>
  <c r="D55" i="2"/>
  <c r="D54" i="2"/>
  <c r="D53" i="2"/>
  <c r="D52" i="2"/>
  <c r="D51" i="2"/>
  <c r="D50" i="2"/>
  <c r="D49" i="2"/>
  <c r="D48" i="2"/>
  <c r="D47" i="2"/>
  <c r="D46" i="2"/>
  <c r="D45"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115" i="2"/>
  <c r="D114" i="2"/>
  <c r="D113" i="2"/>
  <c r="D112" i="2"/>
  <c r="D111" i="2"/>
  <c r="D110" i="2"/>
  <c r="D109" i="2"/>
  <c r="D108" i="2"/>
  <c r="D107" i="2"/>
  <c r="D106" i="2"/>
  <c r="D122" i="2"/>
  <c r="D121" i="2"/>
  <c r="D120" i="2"/>
  <c r="D119" i="2"/>
  <c r="D118" i="2"/>
  <c r="D128" i="2"/>
  <c r="D127" i="2"/>
  <c r="D126" i="2"/>
  <c r="D125" i="2"/>
  <c r="D135" i="2"/>
  <c r="D134" i="2"/>
  <c r="D133" i="2"/>
  <c r="D132" i="2"/>
  <c r="D131" i="2"/>
  <c r="D144" i="2"/>
  <c r="D143" i="2"/>
  <c r="D142" i="2"/>
  <c r="D141" i="2"/>
  <c r="D140" i="2"/>
  <c r="D139" i="2"/>
  <c r="D138" i="2"/>
  <c r="D151" i="2"/>
  <c r="D150" i="2"/>
  <c r="D149" i="2"/>
  <c r="D148" i="2"/>
  <c r="D147" i="2"/>
  <c r="D164" i="2"/>
  <c r="D163" i="2"/>
  <c r="D162" i="2"/>
  <c r="D161" i="2"/>
  <c r="D160" i="2"/>
  <c r="D171" i="2"/>
  <c r="D170" i="2"/>
  <c r="D169" i="2"/>
  <c r="D168" i="2"/>
  <c r="D167" i="2"/>
  <c r="D166" i="2"/>
  <c r="D196" i="2"/>
  <c r="D195" i="2"/>
  <c r="D194" i="2"/>
  <c r="D193" i="2"/>
  <c r="D192" i="2"/>
  <c r="D191" i="2"/>
  <c r="D190" i="2"/>
  <c r="D206" i="2"/>
  <c r="D205" i="2"/>
  <c r="D204" i="2"/>
  <c r="D203" i="2"/>
  <c r="D202" i="2"/>
  <c r="D201" i="2"/>
  <c r="D200" i="2"/>
  <c r="D199" i="2"/>
  <c r="D198" i="2"/>
  <c r="D216" i="2"/>
  <c r="D215" i="2"/>
  <c r="D214" i="2"/>
  <c r="D213" i="2"/>
  <c r="D212" i="2"/>
  <c r="D211" i="2"/>
  <c r="D210" i="2"/>
  <c r="D209" i="2"/>
  <c r="D208" i="2"/>
  <c r="D225" i="2"/>
  <c r="D240" i="2"/>
  <c r="D239" i="2"/>
  <c r="D238" i="2"/>
  <c r="D237" i="2"/>
  <c r="D236" i="2"/>
  <c r="D235" i="2"/>
  <c r="D254" i="2"/>
  <c r="D253" i="2"/>
  <c r="D252" i="2"/>
  <c r="D251" i="2"/>
  <c r="D250" i="2"/>
  <c r="D249" i="2"/>
  <c r="D248" i="2"/>
  <c r="D247" i="2"/>
  <c r="D246" i="2"/>
  <c r="D245" i="2"/>
  <c r="D244" i="2"/>
  <c r="D243" i="2"/>
  <c r="D242" i="2"/>
  <c r="D262" i="2"/>
  <c r="D261" i="2"/>
  <c r="D260" i="2"/>
  <c r="D259" i="2"/>
  <c r="D258" i="2"/>
  <c r="D257" i="2"/>
  <c r="D256" i="2"/>
  <c r="D275" i="2"/>
  <c r="D274" i="2"/>
  <c r="D273" i="2"/>
  <c r="D272" i="2"/>
  <c r="D271" i="2"/>
  <c r="D270" i="2"/>
  <c r="D269" i="2"/>
  <c r="D268" i="2"/>
  <c r="D267" i="2"/>
  <c r="D266" i="2"/>
  <c r="D265" i="2"/>
  <c r="D264" i="2"/>
  <c r="D287" i="2"/>
  <c r="D286" i="2"/>
  <c r="D285" i="2"/>
  <c r="D284" i="2"/>
  <c r="D283" i="2"/>
  <c r="D282" i="2"/>
  <c r="D281" i="2"/>
  <c r="D280" i="2"/>
  <c r="D279" i="2"/>
  <c r="D278" i="2"/>
  <c r="D277" i="2"/>
  <c r="D301" i="2"/>
  <c r="D300" i="2"/>
  <c r="D299" i="2"/>
  <c r="D298" i="2"/>
  <c r="D297" i="2"/>
  <c r="D296" i="2"/>
  <c r="D295" i="2"/>
  <c r="D294" i="2"/>
  <c r="D293" i="2"/>
  <c r="D292" i="2"/>
  <c r="D291" i="2"/>
  <c r="D290" i="2"/>
  <c r="D289" i="2"/>
  <c r="D315" i="2"/>
  <c r="D314" i="2"/>
  <c r="D313" i="2"/>
  <c r="D312" i="2"/>
  <c r="D311" i="2"/>
  <c r="D310" i="2"/>
  <c r="D309" i="2"/>
  <c r="D308" i="2"/>
  <c r="D307" i="2"/>
  <c r="D306" i="2"/>
  <c r="D305" i="2"/>
  <c r="D304" i="2"/>
  <c r="D303" i="2"/>
  <c r="D324" i="2"/>
  <c r="D323" i="2"/>
  <c r="D322" i="2"/>
  <c r="D321" i="2"/>
  <c r="D320" i="2"/>
  <c r="D319" i="2"/>
  <c r="D318" i="2"/>
  <c r="D317" i="2"/>
  <c r="D333" i="2"/>
  <c r="D332" i="2"/>
  <c r="D331" i="2"/>
  <c r="D330" i="2"/>
  <c r="D329" i="2"/>
  <c r="D328" i="2"/>
  <c r="D327" i="2"/>
  <c r="D326" i="2"/>
  <c r="D342" i="2"/>
  <c r="D341" i="2"/>
  <c r="D340" i="2"/>
  <c r="D339" i="2"/>
  <c r="D338" i="2"/>
  <c r="D337" i="2"/>
  <c r="D336" i="2"/>
  <c r="D335" i="2"/>
  <c r="D351" i="2"/>
  <c r="D350" i="2"/>
  <c r="D349" i="2"/>
  <c r="D348" i="2"/>
  <c r="D347" i="2"/>
  <c r="D346" i="2"/>
  <c r="D345" i="2"/>
  <c r="D344" i="2"/>
  <c r="D368" i="2"/>
  <c r="D367" i="2"/>
  <c r="D366" i="2"/>
  <c r="D365" i="2"/>
  <c r="D364" i="2"/>
  <c r="D363" i="2"/>
  <c r="D362" i="2"/>
  <c r="D361" i="2"/>
  <c r="D377" i="2"/>
  <c r="D376" i="2"/>
  <c r="D375" i="2"/>
  <c r="D374" i="2"/>
  <c r="D373" i="2"/>
  <c r="D372" i="2"/>
  <c r="D371" i="2"/>
  <c r="D370" i="2"/>
  <c r="D384" i="2"/>
  <c r="D383" i="2"/>
  <c r="D382" i="2"/>
  <c r="D381" i="2"/>
  <c r="D380" i="2"/>
  <c r="D379" i="2"/>
  <c r="D396" i="2"/>
  <c r="D395" i="2"/>
  <c r="D394" i="2"/>
  <c r="D393" i="2"/>
  <c r="D408" i="2"/>
  <c r="D407" i="2"/>
  <c r="D406" i="2"/>
  <c r="D405" i="2"/>
  <c r="D404" i="2"/>
  <c r="D403" i="2"/>
  <c r="D402" i="2"/>
  <c r="D401" i="2"/>
  <c r="D400" i="2"/>
  <c r="D399" i="2"/>
  <c r="D411" i="2"/>
  <c r="D410" i="2"/>
  <c r="D414" i="2"/>
  <c r="D413" i="2"/>
  <c r="D419" i="2"/>
  <c r="D418" i="2"/>
  <c r="D432" i="2"/>
  <c r="D431" i="2"/>
  <c r="D430" i="2"/>
  <c r="D429" i="2"/>
  <c r="D428" i="2"/>
  <c r="D427" i="2"/>
  <c r="D426" i="2"/>
  <c r="D425" i="2"/>
  <c r="D424" i="2"/>
  <c r="D423" i="2"/>
  <c r="D422" i="2"/>
  <c r="D421" i="2"/>
  <c r="D439" i="2"/>
  <c r="D438" i="2"/>
  <c r="D437" i="2"/>
  <c r="D436" i="2"/>
  <c r="D435" i="2"/>
  <c r="D434" i="2"/>
  <c r="D448" i="2"/>
  <c r="D447" i="2"/>
  <c r="D446" i="2"/>
  <c r="D445" i="2"/>
  <c r="D444" i="2"/>
  <c r="D443" i="2"/>
  <c r="D442" i="2"/>
  <c r="D441" i="2"/>
  <c r="D456" i="2"/>
  <c r="D457" i="2"/>
  <c r="D458" i="2"/>
  <c r="D459" i="2"/>
  <c r="D460" i="2"/>
  <c r="D461" i="2"/>
  <c r="D462" i="2"/>
  <c r="E410" i="1"/>
  <c r="E409" i="1"/>
  <c r="E408" i="1"/>
  <c r="E407" i="1"/>
  <c r="E406" i="1"/>
  <c r="E405" i="1"/>
  <c r="E404" i="1"/>
  <c r="E402" i="1"/>
  <c r="E401" i="1"/>
  <c r="E400" i="1"/>
  <c r="E399" i="1"/>
  <c r="E398" i="1"/>
  <c r="E397" i="1"/>
  <c r="E396" i="1"/>
  <c r="E395" i="1"/>
  <c r="E393" i="1"/>
  <c r="E392" i="1"/>
  <c r="E391" i="1"/>
  <c r="E390" i="1"/>
  <c r="E389" i="1"/>
  <c r="E388" i="1"/>
  <c r="E386" i="1"/>
  <c r="E385" i="1"/>
  <c r="E384" i="1"/>
  <c r="E383" i="1"/>
  <c r="E382" i="1"/>
  <c r="E381" i="1"/>
  <c r="E380" i="1"/>
  <c r="E379" i="1"/>
  <c r="E378" i="1"/>
  <c r="E377" i="1"/>
  <c r="E376" i="1"/>
  <c r="E375" i="1"/>
  <c r="E373" i="1"/>
  <c r="E372" i="1"/>
  <c r="E368" i="1"/>
  <c r="E367" i="1"/>
  <c r="E365" i="1"/>
  <c r="E364" i="1"/>
  <c r="E362" i="1"/>
  <c r="E361" i="1"/>
  <c r="E360" i="1"/>
  <c r="E359" i="1"/>
  <c r="E358" i="1"/>
  <c r="E357" i="1"/>
  <c r="E356" i="1"/>
  <c r="E355" i="1"/>
  <c r="E354" i="1"/>
  <c r="E353" i="1"/>
  <c r="E350" i="1"/>
  <c r="E349" i="1"/>
  <c r="E348" i="1"/>
  <c r="E347" i="1"/>
  <c r="E345" i="1"/>
  <c r="E344" i="1"/>
  <c r="E343" i="1"/>
  <c r="E342" i="1"/>
  <c r="E341" i="1"/>
  <c r="E340" i="1"/>
  <c r="E338" i="1"/>
  <c r="E337" i="1"/>
  <c r="E336" i="1"/>
  <c r="E335" i="1"/>
  <c r="E334" i="1"/>
  <c r="E333" i="1"/>
  <c r="E332" i="1"/>
  <c r="E331" i="1"/>
  <c r="E329" i="1"/>
  <c r="E328" i="1"/>
  <c r="E327" i="1"/>
  <c r="E326" i="1"/>
  <c r="E325" i="1"/>
  <c r="E324" i="1"/>
  <c r="E323" i="1"/>
  <c r="E322" i="1"/>
  <c r="E320" i="1"/>
  <c r="E319" i="1"/>
  <c r="E318" i="1"/>
  <c r="E317" i="1"/>
  <c r="E316" i="1"/>
  <c r="E315" i="1"/>
  <c r="E314" i="1"/>
  <c r="E313" i="1"/>
  <c r="E311" i="1"/>
  <c r="E310" i="1"/>
  <c r="E309" i="1"/>
  <c r="E308" i="1"/>
  <c r="E307" i="1"/>
  <c r="E306" i="1"/>
  <c r="E305" i="1"/>
  <c r="E304" i="1"/>
  <c r="E302" i="1"/>
  <c r="E301" i="1"/>
  <c r="E300" i="1"/>
  <c r="E299" i="1"/>
  <c r="E298" i="1"/>
  <c r="E297" i="1"/>
  <c r="E296" i="1"/>
  <c r="E295" i="1"/>
  <c r="E293" i="1"/>
  <c r="E292" i="1"/>
  <c r="E291" i="1"/>
  <c r="E290" i="1"/>
  <c r="E289" i="1"/>
  <c r="E288" i="1"/>
  <c r="E287" i="1"/>
  <c r="E286" i="1"/>
  <c r="E284" i="1"/>
  <c r="E283" i="1"/>
  <c r="E282" i="1"/>
  <c r="E281" i="1"/>
  <c r="E280" i="1"/>
  <c r="E279" i="1"/>
  <c r="E278" i="1"/>
  <c r="E277" i="1"/>
  <c r="E276" i="1"/>
  <c r="E275" i="1"/>
  <c r="E274" i="1"/>
  <c r="E273" i="1"/>
  <c r="E272" i="1"/>
  <c r="E270" i="1"/>
  <c r="E269" i="1"/>
  <c r="E268" i="1"/>
  <c r="E267" i="1"/>
  <c r="E266" i="1"/>
  <c r="E265" i="1"/>
  <c r="E264" i="1"/>
  <c r="E263" i="1"/>
  <c r="E262" i="1"/>
  <c r="E261" i="1"/>
  <c r="E260" i="1"/>
  <c r="E259" i="1"/>
  <c r="E258" i="1"/>
  <c r="E256" i="1"/>
  <c r="E255" i="1"/>
  <c r="E254" i="1"/>
  <c r="E253" i="1"/>
  <c r="E252" i="1"/>
  <c r="E251" i="1"/>
  <c r="E250" i="1"/>
  <c r="E249" i="1"/>
  <c r="E248" i="1"/>
  <c r="E247" i="1"/>
  <c r="E246" i="1"/>
  <c r="E244" i="1"/>
  <c r="E243" i="1"/>
  <c r="E242" i="1"/>
  <c r="E241" i="1"/>
  <c r="E240" i="1"/>
  <c r="E239" i="1"/>
  <c r="E238" i="1"/>
  <c r="E237" i="1"/>
  <c r="E236" i="1"/>
  <c r="E235" i="1"/>
  <c r="E234" i="1"/>
  <c r="E233" i="1"/>
  <c r="E231" i="1"/>
  <c r="E230" i="1"/>
  <c r="E229" i="1"/>
  <c r="E228" i="1"/>
  <c r="E227" i="1"/>
  <c r="E226" i="1"/>
  <c r="E225" i="1"/>
  <c r="E223" i="1"/>
  <c r="E222" i="1"/>
  <c r="E221" i="1"/>
  <c r="E220" i="1"/>
  <c r="E219" i="1"/>
  <c r="E218" i="1"/>
  <c r="E217" i="1"/>
  <c r="E216" i="1"/>
  <c r="E215" i="1"/>
  <c r="E214" i="1"/>
  <c r="E213" i="1"/>
  <c r="E212" i="1"/>
  <c r="E211" i="1"/>
  <c r="E209" i="1"/>
  <c r="E208" i="1"/>
  <c r="E207" i="1"/>
  <c r="E206" i="1"/>
  <c r="E205" i="1"/>
  <c r="E204" i="1"/>
  <c r="E203" i="1"/>
  <c r="E194" i="1"/>
  <c r="E193" i="1"/>
  <c r="E192" i="1"/>
  <c r="E191" i="1"/>
  <c r="E190" i="1"/>
  <c r="E189" i="1"/>
  <c r="E188" i="1"/>
  <c r="E187" i="1"/>
  <c r="E186" i="1"/>
  <c r="E184" i="1"/>
  <c r="E183" i="1"/>
  <c r="E182" i="1"/>
  <c r="E181" i="1"/>
  <c r="E180" i="1"/>
  <c r="E179" i="1"/>
  <c r="E178" i="1"/>
  <c r="E177" i="1"/>
  <c r="E176" i="1"/>
  <c r="E174" i="1"/>
  <c r="E173" i="1"/>
  <c r="E172" i="1"/>
  <c r="E171" i="1"/>
  <c r="E170" i="1"/>
  <c r="E169" i="1"/>
  <c r="E168" i="1"/>
  <c r="E166" i="1"/>
  <c r="E165" i="1"/>
  <c r="E164" i="1"/>
  <c r="E163" i="1"/>
  <c r="E162" i="1"/>
  <c r="E161" i="1"/>
  <c r="E159" i="1"/>
  <c r="E158" i="1"/>
  <c r="E157" i="1"/>
  <c r="E156" i="1"/>
  <c r="E155" i="1"/>
  <c r="E151" i="1"/>
  <c r="E150" i="1"/>
  <c r="E149" i="1"/>
  <c r="E148" i="1"/>
  <c r="E147" i="1"/>
  <c r="E144" i="1"/>
  <c r="E143" i="1"/>
  <c r="E142" i="1"/>
  <c r="E141" i="1"/>
  <c r="E140" i="1"/>
  <c r="E139" i="1"/>
  <c r="E138" i="1"/>
  <c r="E135" i="1"/>
  <c r="E134" i="1"/>
  <c r="E133" i="1"/>
  <c r="E132" i="1"/>
  <c r="E131" i="1"/>
  <c r="E128" i="1"/>
  <c r="E127" i="1"/>
  <c r="E126" i="1"/>
  <c r="E125" i="1"/>
  <c r="E122" i="1"/>
  <c r="E121" i="1"/>
  <c r="E120" i="1"/>
  <c r="E119" i="1"/>
  <c r="E118" i="1"/>
  <c r="E115" i="1"/>
  <c r="E114" i="1"/>
  <c r="E113" i="1"/>
  <c r="E112" i="1"/>
  <c r="E111" i="1"/>
  <c r="E110" i="1"/>
  <c r="E109" i="1"/>
  <c r="E108" i="1"/>
  <c r="E107" i="1"/>
  <c r="E106"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6" i="1"/>
  <c r="E65" i="1"/>
  <c r="E64" i="1"/>
  <c r="E63" i="1"/>
  <c r="E62" i="1"/>
  <c r="E61" i="1"/>
  <c r="E60" i="1"/>
  <c r="E59" i="1"/>
  <c r="E58" i="1"/>
  <c r="E57" i="1"/>
  <c r="E56" i="1"/>
  <c r="E55" i="1"/>
  <c r="E54" i="1"/>
  <c r="E53" i="1"/>
  <c r="E52" i="1"/>
  <c r="E51" i="1"/>
  <c r="E50" i="1"/>
  <c r="E49" i="1"/>
  <c r="E48" i="1"/>
  <c r="E47" i="1"/>
  <c r="E46" i="1"/>
  <c r="E45"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3" i="1"/>
  <c r="E12" i="1"/>
  <c r="E11" i="1"/>
  <c r="E10" i="1"/>
  <c r="AE13" i="1"/>
  <c r="AE12" i="1"/>
  <c r="AE11" i="1"/>
  <c r="AE10" i="1"/>
  <c r="AE43" i="1"/>
  <c r="AE42" i="1"/>
  <c r="AE41" i="1"/>
  <c r="AE40" i="1"/>
  <c r="AE39" i="1"/>
  <c r="AE38" i="1"/>
  <c r="AE37" i="1"/>
  <c r="AE36" i="1"/>
  <c r="AE35" i="1"/>
  <c r="AE34" i="1"/>
  <c r="AE33" i="1"/>
  <c r="AE32" i="1"/>
  <c r="AE31" i="1"/>
  <c r="AE30" i="1"/>
  <c r="AE29" i="1"/>
  <c r="AE28" i="1"/>
  <c r="AE27" i="1"/>
  <c r="AE26" i="1"/>
  <c r="AE25" i="1"/>
  <c r="AE24" i="1"/>
  <c r="AE23" i="1"/>
  <c r="AE22" i="1"/>
  <c r="AE21" i="1"/>
  <c r="AE20" i="1"/>
  <c r="AE19" i="1"/>
  <c r="AE18" i="1"/>
  <c r="AE17" i="1"/>
  <c r="AE16" i="1"/>
  <c r="AE15" i="1"/>
  <c r="AE66" i="1"/>
  <c r="AE65" i="1"/>
  <c r="AE64" i="1"/>
  <c r="AE63" i="1"/>
  <c r="AE62" i="1"/>
  <c r="AE61" i="1"/>
  <c r="AE60" i="1"/>
  <c r="AE59" i="1"/>
  <c r="AE58" i="1"/>
  <c r="AE57" i="1"/>
  <c r="AE56" i="1"/>
  <c r="AE55" i="1"/>
  <c r="AE54" i="1"/>
  <c r="AE53" i="1"/>
  <c r="AE52" i="1"/>
  <c r="AE51" i="1"/>
  <c r="AE50" i="1"/>
  <c r="AE49" i="1"/>
  <c r="AE48" i="1"/>
  <c r="AE47" i="1"/>
  <c r="AE46" i="1"/>
  <c r="AE45"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115" i="1"/>
  <c r="AE114" i="1"/>
  <c r="AE113" i="1"/>
  <c r="AE112" i="1"/>
  <c r="AE111" i="1"/>
  <c r="AE110" i="1"/>
  <c r="AE109" i="1"/>
  <c r="AE108" i="1"/>
  <c r="AE107" i="1"/>
  <c r="AE106" i="1"/>
  <c r="AE122" i="1"/>
  <c r="AE121" i="1"/>
  <c r="AE120" i="1"/>
  <c r="AE119" i="1"/>
  <c r="AE118" i="1"/>
  <c r="AE128" i="1"/>
  <c r="AE127" i="1"/>
  <c r="AE126" i="1"/>
  <c r="AE125" i="1"/>
  <c r="AE135" i="1"/>
  <c r="AE134" i="1"/>
  <c r="AE133" i="1"/>
  <c r="AE132" i="1"/>
  <c r="AE131" i="1"/>
  <c r="AE144" i="1"/>
  <c r="AE143" i="1"/>
  <c r="AE142" i="1"/>
  <c r="AE141" i="1"/>
  <c r="AE140" i="1"/>
  <c r="AE139" i="1"/>
  <c r="AE138" i="1"/>
  <c r="AE147" i="1"/>
  <c r="AE151" i="1"/>
  <c r="AE150" i="1"/>
  <c r="AE149" i="1"/>
  <c r="AE148" i="1"/>
  <c r="AE159" i="1"/>
  <c r="AE158" i="1"/>
  <c r="AE157" i="1"/>
  <c r="AE156" i="1"/>
  <c r="AE155" i="1"/>
  <c r="AE166" i="1"/>
  <c r="AE165" i="1"/>
  <c r="AE164" i="1"/>
  <c r="AE163" i="1"/>
  <c r="AE162" i="1"/>
  <c r="AE161" i="1"/>
  <c r="AE174" i="1"/>
  <c r="AE173" i="1"/>
  <c r="AE172" i="1"/>
  <c r="AE171" i="1"/>
  <c r="AE170" i="1"/>
  <c r="AE169" i="1"/>
  <c r="AE168" i="1"/>
  <c r="AE184" i="1"/>
  <c r="AE183" i="1"/>
  <c r="AE182" i="1"/>
  <c r="AE181" i="1"/>
  <c r="AE180" i="1"/>
  <c r="AE179" i="1"/>
  <c r="AE178" i="1"/>
  <c r="AE177" i="1"/>
  <c r="AE176" i="1"/>
  <c r="AE194" i="1"/>
  <c r="AE193" i="1"/>
  <c r="AE192" i="1"/>
  <c r="AE191" i="1"/>
  <c r="AE190" i="1"/>
  <c r="AE189" i="1"/>
  <c r="AE188" i="1"/>
  <c r="AE187" i="1"/>
  <c r="AE186" i="1"/>
  <c r="AE209" i="1"/>
  <c r="AE208" i="1"/>
  <c r="AE207" i="1"/>
  <c r="AE206" i="1"/>
  <c r="AE205" i="1"/>
  <c r="AE204" i="1"/>
  <c r="AE203" i="1"/>
  <c r="AE223" i="1"/>
  <c r="AE222" i="1"/>
  <c r="AE221" i="1"/>
  <c r="AE220" i="1"/>
  <c r="AE219" i="1"/>
  <c r="AE218" i="1"/>
  <c r="AE217" i="1"/>
  <c r="AE216" i="1"/>
  <c r="AE215" i="1"/>
  <c r="AE214" i="1"/>
  <c r="AE213" i="1"/>
  <c r="AE212" i="1"/>
  <c r="AE211" i="1"/>
  <c r="AE231" i="1"/>
  <c r="AE230" i="1"/>
  <c r="AE229" i="1"/>
  <c r="AE228" i="1"/>
  <c r="AE227" i="1"/>
  <c r="AE226" i="1"/>
  <c r="AE225" i="1"/>
  <c r="AE244" i="1"/>
  <c r="AE243" i="1"/>
  <c r="AE242" i="1"/>
  <c r="AE241" i="1"/>
  <c r="AE240" i="1"/>
  <c r="AE239" i="1"/>
  <c r="AE238" i="1"/>
  <c r="AE237" i="1"/>
  <c r="AE236" i="1"/>
  <c r="AE235" i="1"/>
  <c r="AE234" i="1"/>
  <c r="AE233" i="1"/>
  <c r="AE256" i="1"/>
  <c r="AE255" i="1"/>
  <c r="AE254" i="1"/>
  <c r="AE253" i="1"/>
  <c r="AE252" i="1"/>
  <c r="AE251" i="1"/>
  <c r="AE250" i="1"/>
  <c r="AE249" i="1"/>
  <c r="AE248" i="1"/>
  <c r="AE247" i="1"/>
  <c r="AE246" i="1"/>
  <c r="AE270" i="1"/>
  <c r="AE269" i="1"/>
  <c r="AE268" i="1"/>
  <c r="AE267" i="1"/>
  <c r="AE266" i="1"/>
  <c r="AE265" i="1"/>
  <c r="AE264" i="1"/>
  <c r="AE263" i="1"/>
  <c r="AE262" i="1"/>
  <c r="AE261" i="1"/>
  <c r="AE260" i="1"/>
  <c r="AE259" i="1"/>
  <c r="AE258" i="1"/>
  <c r="AE284" i="1"/>
  <c r="AE283" i="1"/>
  <c r="AE282" i="1"/>
  <c r="AE281" i="1"/>
  <c r="AE280" i="1"/>
  <c r="AE279" i="1"/>
  <c r="AE278" i="1"/>
  <c r="AE277" i="1"/>
  <c r="AE276" i="1"/>
  <c r="AE275" i="1"/>
  <c r="AE274" i="1"/>
  <c r="AE273" i="1"/>
  <c r="AE272" i="1"/>
  <c r="AE286" i="1"/>
  <c r="AE293" i="1"/>
  <c r="AE292" i="1"/>
  <c r="AE291" i="1"/>
  <c r="AE290" i="1"/>
  <c r="AE289" i="1"/>
  <c r="AE288" i="1"/>
  <c r="AE287" i="1"/>
  <c r="AE302" i="1"/>
  <c r="AE301" i="1"/>
  <c r="AE300" i="1"/>
  <c r="AE299" i="1"/>
  <c r="AE298" i="1"/>
  <c r="AE297" i="1"/>
  <c r="AE296" i="1"/>
  <c r="AE295" i="1"/>
  <c r="AE311" i="1"/>
  <c r="AE310" i="1"/>
  <c r="AE309" i="1"/>
  <c r="AE308" i="1"/>
  <c r="AE307" i="1"/>
  <c r="AE306" i="1"/>
  <c r="AE305" i="1"/>
  <c r="AE304" i="1"/>
  <c r="AE320" i="1"/>
  <c r="AE319" i="1"/>
  <c r="AE318" i="1"/>
  <c r="AE317" i="1"/>
  <c r="AE316" i="1"/>
  <c r="AE315" i="1"/>
  <c r="AE314" i="1"/>
  <c r="AE313" i="1"/>
  <c r="AE329" i="1"/>
  <c r="AE328" i="1"/>
  <c r="AE327" i="1"/>
  <c r="AE326" i="1"/>
  <c r="AE325" i="1"/>
  <c r="AE324" i="1"/>
  <c r="AE323" i="1"/>
  <c r="AE322" i="1"/>
  <c r="AE338" i="1"/>
  <c r="AE337" i="1"/>
  <c r="AE336" i="1"/>
  <c r="AE335" i="1"/>
  <c r="AE334" i="1"/>
  <c r="AE333" i="1"/>
  <c r="AE332" i="1"/>
  <c r="AE331" i="1"/>
  <c r="AE345" i="1"/>
  <c r="AE344" i="1"/>
  <c r="AE343" i="1"/>
  <c r="AE342" i="1"/>
  <c r="AE341" i="1"/>
  <c r="AE340" i="1"/>
  <c r="AE350" i="1"/>
  <c r="AE349" i="1"/>
  <c r="AE348" i="1"/>
  <c r="AE347" i="1"/>
  <c r="AE362" i="1"/>
  <c r="AE361" i="1"/>
  <c r="AE360" i="1"/>
  <c r="AE359" i="1"/>
  <c r="AE358" i="1"/>
  <c r="AE357" i="1"/>
  <c r="AE356" i="1"/>
  <c r="AE355" i="1"/>
  <c r="AE354" i="1"/>
  <c r="AE353" i="1"/>
  <c r="AE365" i="1"/>
  <c r="AE364" i="1"/>
  <c r="AE368" i="1"/>
  <c r="AE367" i="1"/>
  <c r="AE373" i="1"/>
  <c r="AE372" i="1"/>
  <c r="AE386" i="1"/>
  <c r="AE385" i="1"/>
  <c r="AE384" i="1"/>
  <c r="AE383" i="1"/>
  <c r="AE382" i="1"/>
  <c r="AE381" i="1"/>
  <c r="AE380" i="1"/>
  <c r="AE379" i="1"/>
  <c r="AE378" i="1"/>
  <c r="AE377" i="1"/>
  <c r="AE376" i="1"/>
  <c r="AE375" i="1"/>
  <c r="AE393" i="1"/>
  <c r="AE392" i="1"/>
  <c r="AE391" i="1"/>
  <c r="AE390" i="1"/>
  <c r="AE389" i="1"/>
  <c r="AE388" i="1"/>
  <c r="AE402" i="1"/>
  <c r="AE401" i="1"/>
  <c r="AE400" i="1"/>
  <c r="AE399" i="1"/>
  <c r="AE398" i="1"/>
  <c r="AE397" i="1"/>
  <c r="AE396" i="1"/>
  <c r="AE395" i="1"/>
  <c r="AE410" i="1"/>
  <c r="AE409" i="1"/>
  <c r="AE408" i="1"/>
  <c r="AE407" i="1"/>
  <c r="AE406" i="1"/>
  <c r="AE405" i="1"/>
  <c r="AE404" i="1"/>
  <c r="BE410" i="1"/>
  <c r="BE409" i="1"/>
  <c r="BE408" i="1"/>
  <c r="BE407" i="1"/>
  <c r="BE406" i="1"/>
  <c r="BE405" i="1"/>
  <c r="BE404" i="1"/>
  <c r="BE402" i="1"/>
  <c r="BE401" i="1"/>
  <c r="BE400" i="1"/>
  <c r="BE399" i="1"/>
  <c r="BE398" i="1"/>
  <c r="BE397" i="1"/>
  <c r="BE396" i="1"/>
  <c r="BE395" i="1"/>
  <c r="BE393" i="1"/>
  <c r="BE392" i="1"/>
  <c r="BE391" i="1"/>
  <c r="BE390" i="1"/>
  <c r="BE389" i="1"/>
  <c r="BE388" i="1"/>
  <c r="BE386" i="1"/>
  <c r="BE385" i="1"/>
  <c r="BE384" i="1"/>
  <c r="BE383" i="1"/>
  <c r="BE382" i="1"/>
  <c r="BE381" i="1"/>
  <c r="BE380" i="1"/>
  <c r="BE379" i="1"/>
  <c r="BE378" i="1"/>
  <c r="BE377" i="1"/>
  <c r="BE376" i="1"/>
  <c r="BE375" i="1"/>
  <c r="BE373" i="1"/>
  <c r="BE372" i="1"/>
  <c r="BE368" i="1"/>
  <c r="BE367" i="1"/>
  <c r="BE365" i="1"/>
  <c r="BE364" i="1"/>
  <c r="BE362" i="1"/>
  <c r="BE361" i="1"/>
  <c r="BE360" i="1"/>
  <c r="BE359" i="1"/>
  <c r="BE358" i="1"/>
  <c r="BE357" i="1"/>
  <c r="BE356" i="1"/>
  <c r="BE355" i="1"/>
  <c r="BE354" i="1"/>
  <c r="BE353" i="1"/>
  <c r="BE350" i="1"/>
  <c r="BE349" i="1"/>
  <c r="BE348" i="1"/>
  <c r="BE347" i="1"/>
  <c r="BE338" i="1"/>
  <c r="BE337" i="1"/>
  <c r="BE336" i="1"/>
  <c r="BE335" i="1"/>
  <c r="BE334" i="1"/>
  <c r="BE333" i="1"/>
  <c r="BE332" i="1"/>
  <c r="BE331" i="1"/>
  <c r="BE329" i="1"/>
  <c r="BE328" i="1"/>
  <c r="BE327" i="1"/>
  <c r="BE326" i="1"/>
  <c r="BE325" i="1"/>
  <c r="BE324" i="1"/>
  <c r="BE323" i="1"/>
  <c r="BE322" i="1"/>
  <c r="BE320" i="1"/>
  <c r="BE319" i="1"/>
  <c r="BE318" i="1"/>
  <c r="BE317" i="1"/>
  <c r="BE316" i="1"/>
  <c r="BE315" i="1"/>
  <c r="BE314" i="1"/>
  <c r="BE313" i="1"/>
  <c r="BE311" i="1"/>
  <c r="BE310" i="1"/>
  <c r="BE309" i="1"/>
  <c r="BE308" i="1"/>
  <c r="BE307" i="1"/>
  <c r="BE306" i="1"/>
  <c r="BE305" i="1"/>
  <c r="BE304" i="1"/>
  <c r="BE302" i="1"/>
  <c r="BE301" i="1"/>
  <c r="BE300" i="1"/>
  <c r="BE299" i="1"/>
  <c r="BE298" i="1"/>
  <c r="BE297" i="1"/>
  <c r="BE296" i="1"/>
  <c r="BE295" i="1"/>
  <c r="BE293" i="1"/>
  <c r="BE292" i="1"/>
  <c r="BE291" i="1"/>
  <c r="BE290" i="1"/>
  <c r="BE289" i="1"/>
  <c r="BE288" i="1"/>
  <c r="BE287" i="1"/>
  <c r="BE286" i="1"/>
  <c r="BE284" i="1"/>
  <c r="BE283" i="1"/>
  <c r="BE282" i="1"/>
  <c r="BE281" i="1"/>
  <c r="BE280" i="1"/>
  <c r="BE279" i="1"/>
  <c r="BE278" i="1"/>
  <c r="BE277" i="1"/>
  <c r="BE276" i="1"/>
  <c r="BE275" i="1"/>
  <c r="BE274" i="1"/>
  <c r="BE273" i="1"/>
  <c r="BE272" i="1"/>
  <c r="BE270" i="1"/>
  <c r="BE269" i="1"/>
  <c r="BE268" i="1"/>
  <c r="BE267" i="1"/>
  <c r="BE266" i="1"/>
  <c r="BE265" i="1"/>
  <c r="BE264" i="1"/>
  <c r="BE263" i="1"/>
  <c r="BE262" i="1"/>
  <c r="BE261" i="1"/>
  <c r="BE260" i="1"/>
  <c r="BE259" i="1"/>
  <c r="BE258" i="1"/>
  <c r="BE256" i="1"/>
  <c r="BE255" i="1"/>
  <c r="BE254" i="1"/>
  <c r="BE253" i="1"/>
  <c r="BE252" i="1"/>
  <c r="BE251" i="1"/>
  <c r="BE250" i="1"/>
  <c r="BE249" i="1"/>
  <c r="BE248" i="1"/>
  <c r="BE247" i="1"/>
  <c r="BE246" i="1"/>
  <c r="BE244" i="1"/>
  <c r="BE243" i="1"/>
  <c r="BE242" i="1"/>
  <c r="BE241" i="1"/>
  <c r="BE240" i="1"/>
  <c r="BE239" i="1"/>
  <c r="BE238" i="1"/>
  <c r="BE237" i="1"/>
  <c r="BE236" i="1"/>
  <c r="BE235" i="1"/>
  <c r="BE234" i="1"/>
  <c r="BE233" i="1"/>
  <c r="BE231" i="1"/>
  <c r="BE230" i="1"/>
  <c r="BE229" i="1"/>
  <c r="BE228" i="1"/>
  <c r="BE227" i="1"/>
  <c r="BE226" i="1"/>
  <c r="BE225" i="1"/>
  <c r="BE223" i="1"/>
  <c r="BE222" i="1"/>
  <c r="BE221" i="1"/>
  <c r="BE220" i="1"/>
  <c r="BE219" i="1"/>
  <c r="BE218" i="1"/>
  <c r="BE217" i="1"/>
  <c r="BE216" i="1"/>
  <c r="BE215" i="1"/>
  <c r="BE214" i="1"/>
  <c r="BE213" i="1"/>
  <c r="BE212" i="1"/>
  <c r="BE211" i="1"/>
  <c r="BE209" i="1"/>
  <c r="BE208" i="1"/>
  <c r="BE207" i="1"/>
  <c r="BE206" i="1"/>
  <c r="BE205" i="1"/>
  <c r="BE204" i="1"/>
  <c r="BE203" i="1"/>
  <c r="BE194" i="1"/>
  <c r="BE193" i="1"/>
  <c r="BE192" i="1"/>
  <c r="BE191" i="1"/>
  <c r="BE190" i="1"/>
  <c r="BE189" i="1"/>
  <c r="BE188" i="1"/>
  <c r="BE187" i="1"/>
  <c r="BE186" i="1"/>
  <c r="BE184" i="1"/>
  <c r="BE183" i="1"/>
  <c r="BE182" i="1"/>
  <c r="BE181" i="1"/>
  <c r="BE180" i="1"/>
  <c r="BE179" i="1"/>
  <c r="BE178" i="1"/>
  <c r="BE177" i="1"/>
  <c r="BE176" i="1"/>
  <c r="BE174" i="1"/>
  <c r="BE173" i="1"/>
  <c r="BE172" i="1"/>
  <c r="BE171" i="1"/>
  <c r="BE170" i="1"/>
  <c r="BE169" i="1"/>
  <c r="BE168" i="1"/>
  <c r="BE166" i="1"/>
  <c r="BE165" i="1"/>
  <c r="BE164" i="1"/>
  <c r="BE163" i="1"/>
  <c r="BE162" i="1"/>
  <c r="BE161" i="1"/>
  <c r="BE159" i="1"/>
  <c r="BE158" i="1"/>
  <c r="BE157" i="1"/>
  <c r="BE156" i="1"/>
  <c r="BE155" i="1"/>
  <c r="BE151" i="1"/>
  <c r="BE150" i="1"/>
  <c r="BE149" i="1"/>
  <c r="BE148" i="1"/>
  <c r="BE147" i="1"/>
  <c r="BE144" i="1"/>
  <c r="BE143" i="1"/>
  <c r="BE142" i="1"/>
  <c r="BE141" i="1"/>
  <c r="BE140" i="1"/>
  <c r="BE139" i="1"/>
  <c r="BE138" i="1"/>
  <c r="BE135" i="1"/>
  <c r="BE134" i="1"/>
  <c r="BE133" i="1"/>
  <c r="BE132" i="1"/>
  <c r="BE131" i="1"/>
  <c r="BE128" i="1"/>
  <c r="BE127" i="1"/>
  <c r="BE126" i="1"/>
  <c r="BE125" i="1"/>
  <c r="BE122" i="1"/>
  <c r="BE121" i="1"/>
  <c r="BE120" i="1"/>
  <c r="BE119" i="1"/>
  <c r="BE118" i="1"/>
  <c r="BE115" i="1"/>
  <c r="BE114" i="1"/>
  <c r="BE113" i="1"/>
  <c r="BE112" i="1"/>
  <c r="BE111" i="1"/>
  <c r="BE110" i="1"/>
  <c r="BE109" i="1"/>
  <c r="BE108" i="1"/>
  <c r="BE107" i="1"/>
  <c r="BE106"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6" i="1"/>
  <c r="BE65" i="1"/>
  <c r="BE64" i="1"/>
  <c r="BE63" i="1"/>
  <c r="BE62" i="1"/>
  <c r="BE61" i="1"/>
  <c r="BE60" i="1"/>
  <c r="BE59" i="1"/>
  <c r="BE58" i="1"/>
  <c r="BE57" i="1"/>
  <c r="BE56" i="1"/>
  <c r="BE55" i="1"/>
  <c r="BE54" i="1"/>
  <c r="BE53" i="1"/>
  <c r="BE52" i="1"/>
  <c r="BE51" i="1"/>
  <c r="BE50" i="1"/>
  <c r="BE49" i="1"/>
  <c r="BE48" i="1"/>
  <c r="BE47" i="1"/>
  <c r="BE46" i="1"/>
  <c r="BE45"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E15" i="1"/>
  <c r="BE13" i="1"/>
  <c r="BE12" i="1"/>
  <c r="BE11" i="1"/>
  <c r="BE10" i="1"/>
  <c r="CE13" i="1"/>
  <c r="CE12" i="1"/>
  <c r="CE11" i="1"/>
  <c r="CE10" i="1"/>
  <c r="CE43" i="1"/>
  <c r="CE42" i="1"/>
  <c r="CE41" i="1"/>
  <c r="CE40" i="1"/>
  <c r="CE39" i="1"/>
  <c r="CE38" i="1"/>
  <c r="CE37" i="1"/>
  <c r="CE36" i="1"/>
  <c r="CE35" i="1"/>
  <c r="CE34" i="1"/>
  <c r="CE33" i="1"/>
  <c r="CE32" i="1"/>
  <c r="CE31" i="1"/>
  <c r="CE30" i="1"/>
  <c r="CE29" i="1"/>
  <c r="CE28" i="1"/>
  <c r="CE27" i="1"/>
  <c r="CE26" i="1"/>
  <c r="CE25" i="1"/>
  <c r="CE24" i="1"/>
  <c r="CE23" i="1"/>
  <c r="CE22" i="1"/>
  <c r="CE21" i="1"/>
  <c r="CE20" i="1"/>
  <c r="CE19" i="1"/>
  <c r="CE18" i="1"/>
  <c r="CE17" i="1"/>
  <c r="CE16" i="1"/>
  <c r="CE15" i="1"/>
  <c r="CE66" i="1"/>
  <c r="CE65" i="1"/>
  <c r="CE64" i="1"/>
  <c r="CE63" i="1"/>
  <c r="CE62" i="1"/>
  <c r="CE61" i="1"/>
  <c r="CE60" i="1"/>
  <c r="CE59" i="1"/>
  <c r="CE58" i="1"/>
  <c r="CE57" i="1"/>
  <c r="CE56" i="1"/>
  <c r="CE55" i="1"/>
  <c r="CE54" i="1"/>
  <c r="CE53" i="1"/>
  <c r="CE52" i="1"/>
  <c r="CE51" i="1"/>
  <c r="CE50" i="1"/>
  <c r="CE49" i="1"/>
  <c r="CE48" i="1"/>
  <c r="CE47" i="1"/>
  <c r="CE46" i="1"/>
  <c r="CE45" i="1"/>
  <c r="CE101" i="1"/>
  <c r="CE100" i="1"/>
  <c r="CE99" i="1"/>
  <c r="CE98" i="1"/>
  <c r="CE97" i="1"/>
  <c r="CE96" i="1"/>
  <c r="CE95" i="1"/>
  <c r="CE94" i="1"/>
  <c r="CE93" i="1"/>
  <c r="CE92" i="1"/>
  <c r="CE91" i="1"/>
  <c r="CE90" i="1"/>
  <c r="CE89" i="1"/>
  <c r="CE88" i="1"/>
  <c r="CE87" i="1"/>
  <c r="CE86" i="1"/>
  <c r="CE85" i="1"/>
  <c r="CE84" i="1"/>
  <c r="CE83" i="1"/>
  <c r="CE82" i="1"/>
  <c r="CE81" i="1"/>
  <c r="CE80" i="1"/>
  <c r="CE79" i="1"/>
  <c r="CE78" i="1"/>
  <c r="CE77" i="1"/>
  <c r="CE76" i="1"/>
  <c r="CE75" i="1"/>
  <c r="CE74" i="1"/>
  <c r="CE73" i="1"/>
  <c r="CE72" i="1"/>
  <c r="CE71" i="1"/>
  <c r="CE70" i="1"/>
  <c r="CE69" i="1"/>
  <c r="CE115" i="1"/>
  <c r="CE114" i="1"/>
  <c r="CE113" i="1"/>
  <c r="CE112" i="1"/>
  <c r="CE111" i="1"/>
  <c r="CE110" i="1"/>
  <c r="CE109" i="1"/>
  <c r="CE108" i="1"/>
  <c r="CE107" i="1"/>
  <c r="CE106" i="1"/>
  <c r="CE122" i="1"/>
  <c r="CE121" i="1"/>
  <c r="CE120" i="1"/>
  <c r="CE119" i="1"/>
  <c r="CE118" i="1"/>
  <c r="CE128" i="1"/>
  <c r="CE127" i="1"/>
  <c r="CE126" i="1"/>
  <c r="CE125" i="1"/>
  <c r="CE135" i="1"/>
  <c r="CE134" i="1"/>
  <c r="CE133" i="1"/>
  <c r="CE132" i="1"/>
  <c r="CE131" i="1"/>
  <c r="CE144" i="1"/>
  <c r="CE143" i="1"/>
  <c r="CE142" i="1"/>
  <c r="CE141" i="1"/>
  <c r="CE140" i="1"/>
  <c r="CE139" i="1"/>
  <c r="CE138" i="1"/>
  <c r="CE151" i="1"/>
  <c r="CE150" i="1"/>
  <c r="CE149" i="1"/>
  <c r="CE148" i="1"/>
  <c r="CE147" i="1"/>
  <c r="CE159" i="1"/>
  <c r="CE158" i="1"/>
  <c r="CE157" i="1"/>
  <c r="CE156" i="1"/>
  <c r="CE155" i="1"/>
  <c r="CE161" i="1"/>
  <c r="CE166" i="1"/>
  <c r="CE165" i="1"/>
  <c r="CE164" i="1"/>
  <c r="CE163" i="1"/>
  <c r="CE162" i="1"/>
  <c r="CE174" i="1"/>
  <c r="CE173" i="1"/>
  <c r="CE172" i="1"/>
  <c r="CE171" i="1"/>
  <c r="CE170" i="1"/>
  <c r="CE169" i="1"/>
  <c r="CE168" i="1"/>
  <c r="CE184" i="1"/>
  <c r="CE183" i="1"/>
  <c r="CE182" i="1"/>
  <c r="CE181" i="1"/>
  <c r="CE180" i="1"/>
  <c r="CE179" i="1"/>
  <c r="CE178" i="1"/>
  <c r="CE177" i="1"/>
  <c r="CE176" i="1"/>
  <c r="CE194" i="1"/>
  <c r="CE193" i="1"/>
  <c r="CE192" i="1"/>
  <c r="CE191" i="1"/>
  <c r="CE190" i="1"/>
  <c r="CE189" i="1"/>
  <c r="CE188" i="1"/>
  <c r="CE187" i="1"/>
  <c r="CE186" i="1"/>
  <c r="CE209" i="1"/>
  <c r="CE208" i="1"/>
  <c r="CE207" i="1"/>
  <c r="CE206" i="1"/>
  <c r="CE205" i="1"/>
  <c r="CE204" i="1"/>
  <c r="CE203" i="1"/>
  <c r="CE223" i="1"/>
  <c r="CE222" i="1"/>
  <c r="CE221" i="1"/>
  <c r="CE220" i="1"/>
  <c r="CE219" i="1"/>
  <c r="CE218" i="1"/>
  <c r="CE217" i="1"/>
  <c r="CE216" i="1"/>
  <c r="CE215" i="1"/>
  <c r="CE214" i="1"/>
  <c r="CE213" i="1"/>
  <c r="CE212" i="1"/>
  <c r="CE211" i="1"/>
  <c r="CE231" i="1"/>
  <c r="CE230" i="1"/>
  <c r="CE229" i="1"/>
  <c r="CE228" i="1"/>
  <c r="CE227" i="1"/>
  <c r="CE226" i="1"/>
  <c r="CE225" i="1"/>
  <c r="CE244" i="1"/>
  <c r="CE243" i="1"/>
  <c r="CE242" i="1"/>
  <c r="CE241" i="1"/>
  <c r="CE240" i="1"/>
  <c r="CE239" i="1"/>
  <c r="CE238" i="1"/>
  <c r="CE237" i="1"/>
  <c r="CE236" i="1"/>
  <c r="CE235" i="1"/>
  <c r="CE234" i="1"/>
  <c r="CE233" i="1"/>
  <c r="CE256" i="1"/>
  <c r="CE255" i="1"/>
  <c r="CE254" i="1"/>
  <c r="CE253" i="1"/>
  <c r="CE252" i="1"/>
  <c r="CE251" i="1"/>
  <c r="CE250" i="1"/>
  <c r="CE249" i="1"/>
  <c r="CE248" i="1"/>
  <c r="CE247" i="1"/>
  <c r="CE246" i="1"/>
  <c r="CE270" i="1"/>
  <c r="CE269" i="1"/>
  <c r="CE268" i="1"/>
  <c r="CE267" i="1"/>
  <c r="CE266" i="1"/>
  <c r="CE265" i="1"/>
  <c r="CE264" i="1"/>
  <c r="CE263" i="1"/>
  <c r="CE262" i="1"/>
  <c r="CE261" i="1"/>
  <c r="CE260" i="1"/>
  <c r="CE259" i="1"/>
  <c r="CE258" i="1"/>
  <c r="CE284" i="1"/>
  <c r="CE283" i="1"/>
  <c r="CE282" i="1"/>
  <c r="CE281" i="1"/>
  <c r="CE280" i="1"/>
  <c r="CE279" i="1"/>
  <c r="CE278" i="1"/>
  <c r="CE277" i="1"/>
  <c r="CE276" i="1"/>
  <c r="CE275" i="1"/>
  <c r="CE274" i="1"/>
  <c r="CE273" i="1"/>
  <c r="CE272" i="1"/>
  <c r="CE293" i="1"/>
  <c r="CE292" i="1"/>
  <c r="CE291" i="1"/>
  <c r="CE290" i="1"/>
  <c r="CE289" i="1"/>
  <c r="CE288" i="1"/>
  <c r="CE287" i="1"/>
  <c r="CE286" i="1"/>
  <c r="CE302" i="1"/>
  <c r="CE301" i="1"/>
  <c r="CE300" i="1"/>
  <c r="CE299" i="1"/>
  <c r="CE298" i="1"/>
  <c r="CE297" i="1"/>
  <c r="CE296" i="1"/>
  <c r="CE295" i="1"/>
  <c r="CE311" i="1"/>
  <c r="CE310" i="1"/>
  <c r="CE309" i="1"/>
  <c r="CE308" i="1"/>
  <c r="CE307" i="1"/>
  <c r="CE306" i="1"/>
  <c r="CE305" i="1"/>
  <c r="CE304" i="1"/>
  <c r="CE320" i="1"/>
  <c r="CE319" i="1"/>
  <c r="CE318" i="1"/>
  <c r="CE317" i="1"/>
  <c r="CE316" i="1"/>
  <c r="CE315" i="1"/>
  <c r="CE314" i="1"/>
  <c r="CE313" i="1"/>
  <c r="CE329" i="1"/>
  <c r="CE328" i="1"/>
  <c r="CE327" i="1"/>
  <c r="CE326" i="1"/>
  <c r="CE325" i="1"/>
  <c r="CE324" i="1"/>
  <c r="CE323" i="1"/>
  <c r="CE322" i="1"/>
  <c r="CE338" i="1"/>
  <c r="CE337" i="1"/>
  <c r="CE336" i="1"/>
  <c r="CE335" i="1"/>
  <c r="CE334" i="1"/>
  <c r="CE333" i="1"/>
  <c r="CE332" i="1"/>
  <c r="CE331" i="1"/>
  <c r="CE345" i="1"/>
  <c r="CE344" i="1"/>
  <c r="CE343" i="1"/>
  <c r="CE342" i="1"/>
  <c r="CE341" i="1"/>
  <c r="CE340" i="1"/>
  <c r="CE350" i="1"/>
  <c r="CE349" i="1"/>
  <c r="CE348" i="1"/>
  <c r="CE347" i="1"/>
  <c r="CE362" i="1"/>
  <c r="CE361" i="1"/>
  <c r="CE360" i="1"/>
  <c r="CE359" i="1"/>
  <c r="CE358" i="1"/>
  <c r="CE357" i="1"/>
  <c r="CE356" i="1"/>
  <c r="CE355" i="1"/>
  <c r="CE354" i="1"/>
  <c r="CE353" i="1"/>
  <c r="CE365" i="1"/>
  <c r="CE364" i="1"/>
  <c r="CE368" i="1"/>
  <c r="CE367" i="1"/>
  <c r="CE373" i="1"/>
  <c r="CE372" i="1"/>
  <c r="CE386" i="1"/>
  <c r="CE385" i="1"/>
  <c r="CE384" i="1"/>
  <c r="CE383" i="1"/>
  <c r="CE382" i="1"/>
  <c r="CE381" i="1"/>
  <c r="CE380" i="1"/>
  <c r="CE379" i="1"/>
  <c r="CE378" i="1"/>
  <c r="CE377" i="1"/>
  <c r="CE376" i="1"/>
  <c r="CE375" i="1"/>
  <c r="CE393" i="1"/>
  <c r="CE392" i="1"/>
  <c r="CE391" i="1"/>
  <c r="CE390" i="1"/>
  <c r="CE389" i="1"/>
  <c r="CE388" i="1"/>
  <c r="CE402" i="1"/>
  <c r="CE401" i="1"/>
  <c r="CE400" i="1"/>
  <c r="CE399" i="1"/>
  <c r="CE398" i="1"/>
  <c r="CE397" i="1"/>
  <c r="CE396" i="1"/>
  <c r="CE395" i="1"/>
  <c r="CE410" i="1"/>
  <c r="CE409" i="1"/>
  <c r="CE408" i="1"/>
  <c r="CE407" i="1"/>
  <c r="CE406" i="1"/>
  <c r="CE405" i="1"/>
  <c r="CE404" i="1"/>
  <c r="DE410" i="1"/>
  <c r="DE409" i="1"/>
  <c r="DE408" i="1"/>
  <c r="DE407" i="1"/>
  <c r="DE406" i="1"/>
  <c r="DE405" i="1"/>
  <c r="DE404" i="1"/>
  <c r="DE402" i="1"/>
  <c r="DE401" i="1"/>
  <c r="DE400" i="1"/>
  <c r="DE399" i="1"/>
  <c r="DE398" i="1"/>
  <c r="DE397" i="1"/>
  <c r="DE396" i="1"/>
  <c r="DE395" i="1"/>
  <c r="DE393" i="1"/>
  <c r="DE392" i="1"/>
  <c r="DE391" i="1"/>
  <c r="DE390" i="1"/>
  <c r="DE389" i="1"/>
  <c r="DE388" i="1"/>
  <c r="DE386" i="1"/>
  <c r="DE385" i="1"/>
  <c r="DE384" i="1"/>
  <c r="DE383" i="1"/>
  <c r="DE382" i="1"/>
  <c r="DE381" i="1"/>
  <c r="DE380" i="1"/>
  <c r="DE379" i="1"/>
  <c r="DE378" i="1"/>
  <c r="DE377" i="1"/>
  <c r="DE376" i="1"/>
  <c r="DE375" i="1"/>
  <c r="DE373" i="1"/>
  <c r="DE372" i="1"/>
  <c r="DE368" i="1"/>
  <c r="DE367" i="1"/>
  <c r="DE365" i="1"/>
  <c r="DE364" i="1"/>
  <c r="DE362" i="1"/>
  <c r="DE361" i="1"/>
  <c r="DE360" i="1"/>
  <c r="DE359" i="1"/>
  <c r="DE358" i="1"/>
  <c r="DE357" i="1"/>
  <c r="DE356" i="1"/>
  <c r="DE355" i="1"/>
  <c r="DE354" i="1"/>
  <c r="DE353" i="1"/>
  <c r="DE350" i="1"/>
  <c r="DE349" i="1"/>
  <c r="DE348" i="1"/>
  <c r="DE347" i="1"/>
  <c r="DE345" i="1"/>
  <c r="DE344" i="1"/>
  <c r="DE343" i="1"/>
  <c r="DE342" i="1"/>
  <c r="DE341" i="1"/>
  <c r="DE340" i="1"/>
  <c r="DE338" i="1"/>
  <c r="DE337" i="1"/>
  <c r="DE336" i="1"/>
  <c r="DE335" i="1"/>
  <c r="DE334" i="1"/>
  <c r="DE333" i="1"/>
  <c r="DE332" i="1"/>
  <c r="DE331" i="1"/>
  <c r="DE329" i="1"/>
  <c r="DE328" i="1"/>
  <c r="DE327" i="1"/>
  <c r="DE326" i="1"/>
  <c r="DE325" i="1"/>
  <c r="DE324" i="1"/>
  <c r="DE323" i="1"/>
  <c r="DE322" i="1"/>
  <c r="DE320" i="1"/>
  <c r="DE319" i="1"/>
  <c r="DE318" i="1"/>
  <c r="DE317" i="1"/>
  <c r="DE316" i="1"/>
  <c r="DE315" i="1"/>
  <c r="DE314" i="1"/>
  <c r="DE313" i="1"/>
  <c r="DE311" i="1"/>
  <c r="DE310" i="1"/>
  <c r="DE309" i="1"/>
  <c r="DE308" i="1"/>
  <c r="DE307" i="1"/>
  <c r="DE306" i="1"/>
  <c r="DE305" i="1"/>
  <c r="DE304" i="1"/>
  <c r="DE302" i="1"/>
  <c r="DE301" i="1"/>
  <c r="DE300" i="1"/>
  <c r="DE299" i="1"/>
  <c r="DE298" i="1"/>
  <c r="DE297" i="1"/>
  <c r="DE296" i="1"/>
  <c r="DE295" i="1"/>
  <c r="DE293" i="1"/>
  <c r="DE292" i="1"/>
  <c r="DE291" i="1"/>
  <c r="DE290" i="1"/>
  <c r="DE289" i="1"/>
  <c r="DE288" i="1"/>
  <c r="DE287" i="1"/>
  <c r="DE286" i="1"/>
  <c r="DE284" i="1"/>
  <c r="DE283" i="1"/>
  <c r="DE282" i="1"/>
  <c r="DE281" i="1"/>
  <c r="DE280" i="1"/>
  <c r="DE279" i="1"/>
  <c r="DE278" i="1"/>
  <c r="DE277" i="1"/>
  <c r="DE276" i="1"/>
  <c r="DE275" i="1"/>
  <c r="DE274" i="1"/>
  <c r="DE273" i="1"/>
  <c r="DE272" i="1"/>
  <c r="DE270" i="1"/>
  <c r="DE269" i="1"/>
  <c r="DE268" i="1"/>
  <c r="DE267" i="1"/>
  <c r="DE266" i="1"/>
  <c r="DE265" i="1"/>
  <c r="DE264" i="1"/>
  <c r="DE263" i="1"/>
  <c r="DE262" i="1"/>
  <c r="DE261" i="1"/>
  <c r="DE260" i="1"/>
  <c r="DE259" i="1"/>
  <c r="DE258" i="1"/>
  <c r="DE256" i="1"/>
  <c r="DE255" i="1"/>
  <c r="DE254" i="1"/>
  <c r="DE253" i="1"/>
  <c r="DE252" i="1"/>
  <c r="DE251" i="1"/>
  <c r="DE250" i="1"/>
  <c r="DE249" i="1"/>
  <c r="DE248" i="1"/>
  <c r="DE247" i="1"/>
  <c r="DE246" i="1"/>
  <c r="DE244" i="1"/>
  <c r="DE243" i="1"/>
  <c r="DE242" i="1"/>
  <c r="DE241" i="1"/>
  <c r="DE240" i="1"/>
  <c r="DE239" i="1"/>
  <c r="DE238" i="1"/>
  <c r="DE237" i="1"/>
  <c r="DE236" i="1"/>
  <c r="DE235" i="1"/>
  <c r="DE234" i="1"/>
  <c r="DE233" i="1"/>
  <c r="DE231" i="1"/>
  <c r="DE230" i="1"/>
  <c r="DE229" i="1"/>
  <c r="DE228" i="1"/>
  <c r="DE227" i="1"/>
  <c r="DE226" i="1"/>
  <c r="DE225" i="1"/>
  <c r="DE223" i="1"/>
  <c r="DE222" i="1"/>
  <c r="DE221" i="1"/>
  <c r="DE220" i="1"/>
  <c r="DE219" i="1"/>
  <c r="DE218" i="1"/>
  <c r="DE217" i="1"/>
  <c r="DE216" i="1"/>
  <c r="DE215" i="1"/>
  <c r="DE214" i="1"/>
  <c r="DE213" i="1"/>
  <c r="DE212" i="1"/>
  <c r="DE211" i="1"/>
  <c r="DE209" i="1"/>
  <c r="DE208" i="1"/>
  <c r="DE207" i="1"/>
  <c r="DE206" i="1"/>
  <c r="DE205" i="1"/>
  <c r="DE204" i="1"/>
  <c r="DE203" i="1"/>
  <c r="DE194" i="1"/>
  <c r="DE193" i="1"/>
  <c r="DE192" i="1"/>
  <c r="DE191" i="1"/>
  <c r="DE190" i="1"/>
  <c r="DE189" i="1"/>
  <c r="DE188" i="1"/>
  <c r="DE187" i="1"/>
  <c r="DE186" i="1"/>
  <c r="DE184" i="1"/>
  <c r="DE183" i="1"/>
  <c r="DE182" i="1"/>
  <c r="DE181" i="1"/>
  <c r="DE180" i="1"/>
  <c r="DE179" i="1"/>
  <c r="DE178" i="1"/>
  <c r="DE177" i="1"/>
  <c r="DE176" i="1"/>
  <c r="DE174" i="1"/>
  <c r="DE173" i="1"/>
  <c r="DE172" i="1"/>
  <c r="DE171" i="1"/>
  <c r="DE170" i="1"/>
  <c r="DE169" i="1"/>
  <c r="DE168" i="1"/>
  <c r="DE166" i="1"/>
  <c r="DE165" i="1"/>
  <c r="DE164" i="1"/>
  <c r="DE163" i="1"/>
  <c r="DE162" i="1"/>
  <c r="DE161" i="1"/>
  <c r="DE159" i="1"/>
  <c r="DE158" i="1"/>
  <c r="DE157" i="1"/>
  <c r="DE156" i="1"/>
  <c r="DE155" i="1"/>
  <c r="DE151" i="1"/>
  <c r="DE150" i="1"/>
  <c r="DE149" i="1"/>
  <c r="DE148" i="1"/>
  <c r="DE147" i="1"/>
  <c r="DE144" i="1"/>
  <c r="DE143" i="1"/>
  <c r="DE142" i="1"/>
  <c r="DE141" i="1"/>
  <c r="DE140" i="1"/>
  <c r="DE139" i="1"/>
  <c r="DE138" i="1"/>
  <c r="DE135" i="1"/>
  <c r="DE134" i="1"/>
  <c r="DE133" i="1"/>
  <c r="DE132" i="1"/>
  <c r="DE131" i="1"/>
  <c r="DE128" i="1"/>
  <c r="DE127" i="1"/>
  <c r="DE126" i="1"/>
  <c r="DE125" i="1"/>
  <c r="DE122" i="1"/>
  <c r="DE121" i="1"/>
  <c r="DE120" i="1"/>
  <c r="DE119" i="1"/>
  <c r="DE118" i="1"/>
  <c r="DE115" i="1"/>
  <c r="DE114" i="1"/>
  <c r="DE113" i="1"/>
  <c r="DE112" i="1"/>
  <c r="DE111" i="1"/>
  <c r="DE110" i="1"/>
  <c r="DE109" i="1"/>
  <c r="DE108" i="1"/>
  <c r="DE107" i="1"/>
  <c r="DE106"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69" i="1"/>
  <c r="DE11" i="1"/>
  <c r="DE12" i="1"/>
  <c r="DE13"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5" i="1"/>
  <c r="DE46" i="1"/>
  <c r="DE47" i="1"/>
  <c r="DE48" i="1"/>
  <c r="DE49" i="1"/>
  <c r="DE50" i="1"/>
  <c r="DE51" i="1"/>
  <c r="DE52" i="1"/>
  <c r="DE53" i="1"/>
  <c r="DE54" i="1"/>
  <c r="DE55" i="1"/>
  <c r="DE56" i="1"/>
  <c r="DE57" i="1"/>
  <c r="DE58" i="1"/>
  <c r="DE59" i="1"/>
  <c r="DE60" i="1"/>
  <c r="DE61" i="1"/>
  <c r="DE62" i="1"/>
  <c r="DE63" i="1"/>
  <c r="DE64" i="1"/>
  <c r="DE65" i="1"/>
  <c r="DE66" i="1"/>
  <c r="DE10" i="1"/>
  <c r="EE410" i="1"/>
  <c r="EE409" i="1"/>
  <c r="EE408" i="1"/>
  <c r="EE407" i="1"/>
  <c r="EE406" i="1"/>
  <c r="EE405" i="1"/>
  <c r="EE404" i="1"/>
  <c r="EE402" i="1"/>
  <c r="EE401" i="1"/>
  <c r="EE400" i="1"/>
  <c r="EE399" i="1"/>
  <c r="EE398" i="1"/>
  <c r="EE397" i="1"/>
  <c r="EE396" i="1"/>
  <c r="EE395" i="1"/>
  <c r="EE393" i="1"/>
  <c r="EE392" i="1"/>
  <c r="EE391" i="1"/>
  <c r="EE390" i="1"/>
  <c r="EE389" i="1"/>
  <c r="EE388" i="1"/>
  <c r="EE386" i="1"/>
  <c r="EE385" i="1"/>
  <c r="EE384" i="1"/>
  <c r="EE383" i="1"/>
  <c r="EE382" i="1"/>
  <c r="EE381" i="1"/>
  <c r="EE380" i="1"/>
  <c r="EE379" i="1"/>
  <c r="EE378" i="1"/>
  <c r="EE377" i="1"/>
  <c r="EE376" i="1"/>
  <c r="EE375" i="1"/>
  <c r="EE373" i="1"/>
  <c r="EE372" i="1"/>
  <c r="EE368" i="1"/>
  <c r="EE367" i="1"/>
  <c r="EE365" i="1"/>
  <c r="EE364" i="1"/>
  <c r="EE362" i="1"/>
  <c r="EE361" i="1"/>
  <c r="EE360" i="1"/>
  <c r="EE359" i="1"/>
  <c r="EE358" i="1"/>
  <c r="EE357" i="1"/>
  <c r="EE356" i="1"/>
  <c r="EE355" i="1"/>
  <c r="EE354" i="1"/>
  <c r="EE353" i="1"/>
  <c r="EE350" i="1"/>
  <c r="EE349" i="1"/>
  <c r="EE348" i="1"/>
  <c r="EE347" i="1"/>
  <c r="EE345" i="1"/>
  <c r="EE344" i="1"/>
  <c r="EE343" i="1"/>
  <c r="EE342" i="1"/>
  <c r="EE341" i="1"/>
  <c r="EE340" i="1"/>
  <c r="EE338" i="1"/>
  <c r="EE337" i="1"/>
  <c r="EE336" i="1"/>
  <c r="EE335" i="1"/>
  <c r="EE334" i="1"/>
  <c r="EE333" i="1"/>
  <c r="EE332" i="1"/>
  <c r="EE331" i="1"/>
  <c r="EE329" i="1"/>
  <c r="EE328" i="1"/>
  <c r="EE327" i="1"/>
  <c r="EE326" i="1"/>
  <c r="EE325" i="1"/>
  <c r="EE324" i="1"/>
  <c r="EE323" i="1"/>
  <c r="EE322" i="1"/>
  <c r="EE320" i="1"/>
  <c r="EE319" i="1"/>
  <c r="EE318" i="1"/>
  <c r="EE317" i="1"/>
  <c r="EE316" i="1"/>
  <c r="EE315" i="1"/>
  <c r="EE314" i="1"/>
  <c r="EE313" i="1"/>
  <c r="EE311" i="1"/>
  <c r="EE310" i="1"/>
  <c r="EE309" i="1"/>
  <c r="EE308" i="1"/>
  <c r="EE307" i="1"/>
  <c r="EE306" i="1"/>
  <c r="EE305" i="1"/>
  <c r="EE304" i="1"/>
  <c r="EE302" i="1"/>
  <c r="EE301" i="1"/>
  <c r="EE300" i="1"/>
  <c r="EE299" i="1"/>
  <c r="EE298" i="1"/>
  <c r="EE297" i="1"/>
  <c r="EE296" i="1"/>
  <c r="EE295" i="1"/>
  <c r="EE293" i="1"/>
  <c r="EE292" i="1"/>
  <c r="EE291" i="1"/>
  <c r="EE290" i="1"/>
  <c r="EE289" i="1"/>
  <c r="EE288" i="1"/>
  <c r="EE287" i="1"/>
  <c r="EE286" i="1"/>
  <c r="EE284" i="1"/>
  <c r="EE283" i="1"/>
  <c r="EE282" i="1"/>
  <c r="EE281" i="1"/>
  <c r="EE280" i="1"/>
  <c r="EE279" i="1"/>
  <c r="EE278" i="1"/>
  <c r="EE277" i="1"/>
  <c r="EE276" i="1"/>
  <c r="EE275" i="1"/>
  <c r="EE274" i="1"/>
  <c r="EE273" i="1"/>
  <c r="EE272" i="1"/>
  <c r="EE270" i="1"/>
  <c r="EE269" i="1"/>
  <c r="EE268" i="1"/>
  <c r="EE267" i="1"/>
  <c r="EE266" i="1"/>
  <c r="EE265" i="1"/>
  <c r="EE264" i="1"/>
  <c r="EE263" i="1"/>
  <c r="EE262" i="1"/>
  <c r="EE261" i="1"/>
  <c r="EE260" i="1"/>
  <c r="EE259" i="1"/>
  <c r="EE258" i="1"/>
  <c r="EE256" i="1"/>
  <c r="EE255" i="1"/>
  <c r="EE254" i="1"/>
  <c r="EE253" i="1"/>
  <c r="EE252" i="1"/>
  <c r="EE251" i="1"/>
  <c r="EE250" i="1"/>
  <c r="EE249" i="1"/>
  <c r="EE248" i="1"/>
  <c r="EE247" i="1"/>
  <c r="EE246" i="1"/>
  <c r="EE244" i="1"/>
  <c r="EE243" i="1"/>
  <c r="EE242" i="1"/>
  <c r="EE241" i="1"/>
  <c r="EE240" i="1"/>
  <c r="EE239" i="1"/>
  <c r="EE238" i="1"/>
  <c r="EE237" i="1"/>
  <c r="EE236" i="1"/>
  <c r="EE235" i="1"/>
  <c r="EE234" i="1"/>
  <c r="EE233" i="1"/>
  <c r="EE231" i="1"/>
  <c r="EE230" i="1"/>
  <c r="EE229" i="1"/>
  <c r="EE228" i="1"/>
  <c r="EE227" i="1"/>
  <c r="EE226" i="1"/>
  <c r="EE225" i="1"/>
  <c r="EE223" i="1"/>
  <c r="EE222" i="1"/>
  <c r="EE221" i="1"/>
  <c r="EE220" i="1"/>
  <c r="EE219" i="1"/>
  <c r="EE218" i="1"/>
  <c r="EE217" i="1"/>
  <c r="EE216" i="1"/>
  <c r="EE215" i="1"/>
  <c r="EE214" i="1"/>
  <c r="EE213" i="1"/>
  <c r="EE212" i="1"/>
  <c r="EE211" i="1"/>
  <c r="EE209" i="1"/>
  <c r="EE208" i="1"/>
  <c r="EE207" i="1"/>
  <c r="EE206" i="1"/>
  <c r="EE205" i="1"/>
  <c r="EE204" i="1"/>
  <c r="EE203" i="1"/>
  <c r="EE194" i="1"/>
  <c r="EE193" i="1"/>
  <c r="EE192" i="1"/>
  <c r="EE191" i="1"/>
  <c r="EE190" i="1"/>
  <c r="EE189" i="1"/>
  <c r="EE188" i="1"/>
  <c r="EE187" i="1"/>
  <c r="EE186" i="1"/>
  <c r="EE184" i="1"/>
  <c r="EE183" i="1"/>
  <c r="EE182" i="1"/>
  <c r="EE181" i="1"/>
  <c r="EE180" i="1"/>
  <c r="EE179" i="1"/>
  <c r="EE178" i="1"/>
  <c r="EE177" i="1"/>
  <c r="EE176" i="1"/>
  <c r="EE174" i="1"/>
  <c r="EE173" i="1"/>
  <c r="EE172" i="1"/>
  <c r="EE171" i="1"/>
  <c r="EE170" i="1"/>
  <c r="EE169" i="1"/>
  <c r="EE168" i="1"/>
  <c r="EE166" i="1"/>
  <c r="EE165" i="1"/>
  <c r="EE164" i="1"/>
  <c r="EE163" i="1"/>
  <c r="EE162" i="1"/>
  <c r="EE161" i="1"/>
  <c r="EE159" i="1"/>
  <c r="EE158" i="1"/>
  <c r="EE157" i="1"/>
  <c r="EE156" i="1"/>
  <c r="EE155" i="1"/>
  <c r="EE151" i="1"/>
  <c r="EE150" i="1"/>
  <c r="EE149" i="1"/>
  <c r="EE148" i="1"/>
  <c r="EE147" i="1"/>
  <c r="EE144" i="1"/>
  <c r="EE143" i="1"/>
  <c r="EE142" i="1"/>
  <c r="EE141" i="1"/>
  <c r="EE140" i="1"/>
  <c r="EE139" i="1"/>
  <c r="EE138" i="1"/>
  <c r="EE135" i="1"/>
  <c r="EE134" i="1"/>
  <c r="EE133" i="1"/>
  <c r="EE132" i="1"/>
  <c r="EE131" i="1"/>
  <c r="EE128" i="1"/>
  <c r="EE127" i="1"/>
  <c r="EE126" i="1"/>
  <c r="EE125" i="1"/>
  <c r="EE122" i="1"/>
  <c r="EE121" i="1"/>
  <c r="EE120" i="1"/>
  <c r="EE119" i="1"/>
  <c r="EE118" i="1"/>
  <c r="EE115" i="1"/>
  <c r="EE114" i="1"/>
  <c r="EE113" i="1"/>
  <c r="EE112" i="1"/>
  <c r="EE111" i="1"/>
  <c r="EE110" i="1"/>
  <c r="EE109" i="1"/>
  <c r="EE108" i="1"/>
  <c r="EE107" i="1"/>
  <c r="EE106" i="1"/>
  <c r="EE101" i="1"/>
  <c r="EE100" i="1"/>
  <c r="EE99" i="1"/>
  <c r="EE98" i="1"/>
  <c r="EE97" i="1"/>
  <c r="EE96" i="1"/>
  <c r="EE95" i="1"/>
  <c r="EE94" i="1"/>
  <c r="EE93" i="1"/>
  <c r="EE92" i="1"/>
  <c r="EE91" i="1"/>
  <c r="EE90" i="1"/>
  <c r="EE89" i="1"/>
  <c r="EE88" i="1"/>
  <c r="EE87" i="1"/>
  <c r="EE86" i="1"/>
  <c r="EE85" i="1"/>
  <c r="EE84" i="1"/>
  <c r="EE83" i="1"/>
  <c r="EE82" i="1"/>
  <c r="EE81" i="1"/>
  <c r="EE80" i="1"/>
  <c r="EE79" i="1"/>
  <c r="EE78" i="1"/>
  <c r="EE77" i="1"/>
  <c r="EE76" i="1"/>
  <c r="EE75" i="1"/>
  <c r="EE74" i="1"/>
  <c r="EE73" i="1"/>
  <c r="EE72" i="1"/>
  <c r="EE71" i="1"/>
  <c r="EE70" i="1"/>
  <c r="EE69" i="1"/>
  <c r="EE66" i="1"/>
  <c r="EE65" i="1"/>
  <c r="EE64" i="1"/>
  <c r="EE63" i="1"/>
  <c r="EE62" i="1"/>
  <c r="EE61" i="1"/>
  <c r="EE60" i="1"/>
  <c r="EE59" i="1"/>
  <c r="EE58" i="1"/>
  <c r="EE57" i="1"/>
  <c r="EE56" i="1"/>
  <c r="EE55" i="1"/>
  <c r="EE54" i="1"/>
  <c r="EE53" i="1"/>
  <c r="EE52" i="1"/>
  <c r="EE51" i="1"/>
  <c r="EE50" i="1"/>
  <c r="EE49" i="1"/>
  <c r="EE48" i="1"/>
  <c r="EE47" i="1"/>
  <c r="EE46" i="1"/>
  <c r="EE45" i="1"/>
  <c r="EE43" i="1"/>
  <c r="EE42" i="1"/>
  <c r="EE41" i="1"/>
  <c r="EE40" i="1"/>
  <c r="EE39" i="1"/>
  <c r="EE38" i="1"/>
  <c r="EE37" i="1"/>
  <c r="EE36" i="1"/>
  <c r="EE35" i="1"/>
  <c r="EE34" i="1"/>
  <c r="EE33" i="1"/>
  <c r="EE32" i="1"/>
  <c r="EE31" i="1"/>
  <c r="EE30" i="1"/>
  <c r="EE29" i="1"/>
  <c r="EE28" i="1"/>
  <c r="EE27" i="1"/>
  <c r="EE26" i="1"/>
  <c r="EE25" i="1"/>
  <c r="EE24" i="1"/>
  <c r="EE23" i="1"/>
  <c r="EE22" i="1"/>
  <c r="EE21" i="1"/>
  <c r="EE20" i="1"/>
  <c r="EE19" i="1"/>
  <c r="EE18" i="1"/>
  <c r="EE17" i="1"/>
  <c r="EE16" i="1"/>
  <c r="EE15" i="1"/>
  <c r="EE13" i="1"/>
  <c r="EE12" i="1"/>
  <c r="EE11" i="1"/>
  <c r="EE10" i="1"/>
  <c r="FE13" i="1"/>
  <c r="FE12" i="1"/>
  <c r="FE11" i="1"/>
  <c r="FE10" i="1"/>
  <c r="FE43" i="1"/>
  <c r="FE42" i="1"/>
  <c r="FE41" i="1"/>
  <c r="FE40" i="1"/>
  <c r="FE39" i="1"/>
  <c r="FE38" i="1"/>
  <c r="FE37" i="1"/>
  <c r="FE36" i="1"/>
  <c r="FE35" i="1"/>
  <c r="FE34" i="1"/>
  <c r="FE33" i="1"/>
  <c r="FE32" i="1"/>
  <c r="FE31" i="1"/>
  <c r="FE30" i="1"/>
  <c r="FE29" i="1"/>
  <c r="FE28" i="1"/>
  <c r="FE27" i="1"/>
  <c r="FE26" i="1"/>
  <c r="FE25" i="1"/>
  <c r="FE24" i="1"/>
  <c r="FE23" i="1"/>
  <c r="FE22" i="1"/>
  <c r="FE21" i="1"/>
  <c r="FE20" i="1"/>
  <c r="FE19" i="1"/>
  <c r="FE18" i="1"/>
  <c r="FE17" i="1"/>
  <c r="FE16" i="1"/>
  <c r="FE15" i="1"/>
  <c r="FE66" i="1"/>
  <c r="FE65" i="1"/>
  <c r="FE64" i="1"/>
  <c r="FE63" i="1"/>
  <c r="FE62" i="1"/>
  <c r="FE61" i="1"/>
  <c r="FE60" i="1"/>
  <c r="FE59" i="1"/>
  <c r="FE58" i="1"/>
  <c r="FE57" i="1"/>
  <c r="FE56" i="1"/>
  <c r="FE55" i="1"/>
  <c r="FE54" i="1"/>
  <c r="FE53" i="1"/>
  <c r="FE52" i="1"/>
  <c r="FE51" i="1"/>
  <c r="FE50" i="1"/>
  <c r="FE49" i="1"/>
  <c r="FE48" i="1"/>
  <c r="FE47" i="1"/>
  <c r="FE46" i="1"/>
  <c r="FE45" i="1"/>
  <c r="FE101" i="1"/>
  <c r="FE100" i="1"/>
  <c r="FE99" i="1"/>
  <c r="FE98" i="1"/>
  <c r="FE97" i="1"/>
  <c r="FE96" i="1"/>
  <c r="FE95" i="1"/>
  <c r="FE94" i="1"/>
  <c r="FE93" i="1"/>
  <c r="FE92" i="1"/>
  <c r="FE91" i="1"/>
  <c r="FE90" i="1"/>
  <c r="FE89" i="1"/>
  <c r="FE88" i="1"/>
  <c r="FE87" i="1"/>
  <c r="FE86" i="1"/>
  <c r="FE85" i="1"/>
  <c r="FE84" i="1"/>
  <c r="FE83" i="1"/>
  <c r="FE82" i="1"/>
  <c r="FE81" i="1"/>
  <c r="FE80" i="1"/>
  <c r="FE79" i="1"/>
  <c r="FE78" i="1"/>
  <c r="FE77" i="1"/>
  <c r="FE76" i="1"/>
  <c r="FE75" i="1"/>
  <c r="FE74" i="1"/>
  <c r="FE73" i="1"/>
  <c r="FE72" i="1"/>
  <c r="FE71" i="1"/>
  <c r="FE70" i="1"/>
  <c r="FE69" i="1"/>
  <c r="FE115" i="1"/>
  <c r="FE114" i="1"/>
  <c r="FE113" i="1"/>
  <c r="FE112" i="1"/>
  <c r="FE111" i="1"/>
  <c r="FE110" i="1"/>
  <c r="FE109" i="1"/>
  <c r="FE108" i="1"/>
  <c r="FE107" i="1"/>
  <c r="FE106" i="1"/>
  <c r="FE122" i="1"/>
  <c r="FE121" i="1"/>
  <c r="FE120" i="1"/>
  <c r="FE119" i="1"/>
  <c r="FE118" i="1"/>
  <c r="FE128" i="1"/>
  <c r="FE127" i="1"/>
  <c r="FE126" i="1"/>
  <c r="FE125" i="1"/>
  <c r="FE135" i="1"/>
  <c r="FE134" i="1"/>
  <c r="FE133" i="1"/>
  <c r="FE132" i="1"/>
  <c r="FE131" i="1"/>
  <c r="FE144" i="1"/>
  <c r="FE143" i="1"/>
  <c r="FE142" i="1"/>
  <c r="FE141" i="1"/>
  <c r="FE140" i="1"/>
  <c r="FE139" i="1"/>
  <c r="FE138" i="1"/>
  <c r="FE151" i="1"/>
  <c r="FE150" i="1"/>
  <c r="FE149" i="1"/>
  <c r="FE148" i="1"/>
  <c r="FE147" i="1"/>
  <c r="FE159" i="1"/>
  <c r="FE158" i="1"/>
  <c r="FE157" i="1"/>
  <c r="FE156" i="1"/>
  <c r="FE155" i="1"/>
  <c r="FE166" i="1"/>
  <c r="FE165" i="1"/>
  <c r="FE164" i="1"/>
  <c r="FE163" i="1"/>
  <c r="FE162" i="1"/>
  <c r="FE161" i="1"/>
  <c r="FE174" i="1"/>
  <c r="FE173" i="1"/>
  <c r="FE172" i="1"/>
  <c r="FE171" i="1"/>
  <c r="FE170" i="1"/>
  <c r="FE169" i="1"/>
  <c r="FE168" i="1"/>
  <c r="FE184" i="1"/>
  <c r="FE183" i="1"/>
  <c r="FE182" i="1"/>
  <c r="FE181" i="1"/>
  <c r="FE180" i="1"/>
  <c r="FE179" i="1"/>
  <c r="FE178" i="1"/>
  <c r="FE177" i="1"/>
  <c r="FE176" i="1"/>
  <c r="FE194" i="1"/>
  <c r="FE193" i="1"/>
  <c r="FE192" i="1"/>
  <c r="FE191" i="1"/>
  <c r="FE190" i="1"/>
  <c r="FE189" i="1"/>
  <c r="FE188" i="1"/>
  <c r="FE187" i="1"/>
  <c r="FE186" i="1"/>
  <c r="FE209" i="1"/>
  <c r="FE208" i="1"/>
  <c r="FE207" i="1"/>
  <c r="FE206" i="1"/>
  <c r="FE205" i="1"/>
  <c r="FE204" i="1"/>
  <c r="FE203" i="1"/>
  <c r="FE223" i="1"/>
  <c r="FE222" i="1"/>
  <c r="FE221" i="1"/>
  <c r="FE220" i="1"/>
  <c r="FE219" i="1"/>
  <c r="FE218" i="1"/>
  <c r="FE217" i="1"/>
  <c r="FE216" i="1"/>
  <c r="FE215" i="1"/>
  <c r="FE214" i="1"/>
  <c r="FE213" i="1"/>
  <c r="FE212" i="1"/>
  <c r="FE211" i="1"/>
  <c r="FE231" i="1"/>
  <c r="FE230" i="1"/>
  <c r="FE229" i="1"/>
  <c r="FE228" i="1"/>
  <c r="FE227" i="1"/>
  <c r="FE226" i="1"/>
  <c r="FE225" i="1"/>
  <c r="FE244" i="1"/>
  <c r="FE243" i="1"/>
  <c r="FE242" i="1"/>
  <c r="FE241" i="1"/>
  <c r="FE240" i="1"/>
  <c r="FE239" i="1"/>
  <c r="FE238" i="1"/>
  <c r="FE237" i="1"/>
  <c r="FE236" i="1"/>
  <c r="FE235" i="1"/>
  <c r="FE234" i="1"/>
  <c r="FE233" i="1"/>
  <c r="FE256" i="1"/>
  <c r="FE255" i="1"/>
  <c r="FE254" i="1"/>
  <c r="FE253" i="1"/>
  <c r="FE252" i="1"/>
  <c r="FE251" i="1"/>
  <c r="FE250" i="1"/>
  <c r="FE249" i="1"/>
  <c r="FE248" i="1"/>
  <c r="FE247" i="1"/>
  <c r="FE246" i="1"/>
  <c r="FE270" i="1"/>
  <c r="FE269" i="1"/>
  <c r="FE268" i="1"/>
  <c r="FE267" i="1"/>
  <c r="FE266" i="1"/>
  <c r="FE265" i="1"/>
  <c r="FE264" i="1"/>
  <c r="FE263" i="1"/>
  <c r="FE262" i="1"/>
  <c r="FE261" i="1"/>
  <c r="FE260" i="1"/>
  <c r="FE259" i="1"/>
  <c r="FE258" i="1"/>
  <c r="FE284" i="1"/>
  <c r="FE283" i="1"/>
  <c r="FE282" i="1"/>
  <c r="FE281" i="1"/>
  <c r="FE280" i="1"/>
  <c r="FE279" i="1"/>
  <c r="FE278" i="1"/>
  <c r="FE277" i="1"/>
  <c r="FE276" i="1"/>
  <c r="FE275" i="1"/>
  <c r="FE274" i="1"/>
  <c r="FE273" i="1"/>
  <c r="FE272" i="1"/>
  <c r="FE293" i="1"/>
  <c r="FE292" i="1"/>
  <c r="FE291" i="1"/>
  <c r="FE290" i="1"/>
  <c r="FE289" i="1"/>
  <c r="FE288" i="1"/>
  <c r="FE287" i="1"/>
  <c r="FE286" i="1"/>
  <c r="FE302" i="1"/>
  <c r="FE301" i="1"/>
  <c r="FE300" i="1"/>
  <c r="FE299" i="1"/>
  <c r="FE298" i="1"/>
  <c r="FE297" i="1"/>
  <c r="FE296" i="1"/>
  <c r="FE295" i="1"/>
  <c r="FE311" i="1"/>
  <c r="FE310" i="1"/>
  <c r="FE309" i="1"/>
  <c r="FE308" i="1"/>
  <c r="FE307" i="1"/>
  <c r="FE306" i="1"/>
  <c r="FE305" i="1"/>
  <c r="FE304" i="1"/>
  <c r="FE320" i="1"/>
  <c r="FE319" i="1"/>
  <c r="FE318" i="1"/>
  <c r="FE317" i="1"/>
  <c r="FE316" i="1"/>
  <c r="FE315" i="1"/>
  <c r="FE314" i="1"/>
  <c r="FE313" i="1"/>
  <c r="FE329" i="1"/>
  <c r="FE328" i="1"/>
  <c r="FE327" i="1"/>
  <c r="FE326" i="1"/>
  <c r="FE325" i="1"/>
  <c r="FE324" i="1"/>
  <c r="FE323" i="1"/>
  <c r="FE322" i="1"/>
  <c r="FE338" i="1"/>
  <c r="FE337" i="1"/>
  <c r="FE336" i="1"/>
  <c r="FE335" i="1"/>
  <c r="FE334" i="1"/>
  <c r="FE333" i="1"/>
  <c r="FE332" i="1"/>
  <c r="FE331" i="1"/>
  <c r="FE345" i="1"/>
  <c r="FE344" i="1"/>
  <c r="FE343" i="1"/>
  <c r="FE342" i="1"/>
  <c r="FE341" i="1"/>
  <c r="FE340" i="1"/>
  <c r="FE350" i="1"/>
  <c r="FE349" i="1"/>
  <c r="FE348" i="1"/>
  <c r="FE347" i="1"/>
  <c r="FE362" i="1"/>
  <c r="FE361" i="1"/>
  <c r="FE360" i="1"/>
  <c r="FE359" i="1"/>
  <c r="FE358" i="1"/>
  <c r="FE357" i="1"/>
  <c r="FE356" i="1"/>
  <c r="FE355" i="1"/>
  <c r="FE354" i="1"/>
  <c r="FE353" i="1"/>
  <c r="FE365" i="1"/>
  <c r="FE364" i="1"/>
  <c r="FE368" i="1"/>
  <c r="FE367" i="1"/>
  <c r="FE373" i="1"/>
  <c r="FE372" i="1"/>
  <c r="FE386" i="1"/>
  <c r="FE385" i="1"/>
  <c r="FE384" i="1"/>
  <c r="FE383" i="1"/>
  <c r="FE382" i="1"/>
  <c r="FE381" i="1"/>
  <c r="FE380" i="1"/>
  <c r="FE379" i="1"/>
  <c r="FE378" i="1"/>
  <c r="FE377" i="1"/>
  <c r="FE376" i="1"/>
  <c r="FE375" i="1"/>
  <c r="FE393" i="1"/>
  <c r="FE392" i="1"/>
  <c r="FE391" i="1"/>
  <c r="FE390" i="1"/>
  <c r="FE389" i="1"/>
  <c r="FE388" i="1"/>
  <c r="FE402" i="1"/>
  <c r="FE401" i="1"/>
  <c r="FE400" i="1"/>
  <c r="FE399" i="1"/>
  <c r="FE398" i="1"/>
  <c r="FE397" i="1"/>
  <c r="FE396" i="1"/>
  <c r="FE395" i="1"/>
  <c r="FE410" i="1"/>
  <c r="FE409" i="1"/>
  <c r="FE408" i="1"/>
  <c r="FE407" i="1"/>
  <c r="FE406" i="1"/>
  <c r="FE405" i="1"/>
  <c r="FE404" i="1"/>
  <c r="GE397" i="1"/>
  <c r="GE396" i="1"/>
  <c r="GE395" i="1"/>
  <c r="GE394" i="1"/>
  <c r="GE393" i="1"/>
  <c r="GE392" i="1"/>
  <c r="GE391" i="1"/>
  <c r="GE389" i="1"/>
  <c r="GE388" i="1"/>
  <c r="GE387" i="1"/>
  <c r="GE386" i="1"/>
  <c r="GE385" i="1"/>
  <c r="GE384" i="1"/>
  <c r="GE383" i="1"/>
  <c r="GE382" i="1"/>
  <c r="GE380" i="1"/>
  <c r="GE379" i="1"/>
  <c r="GE378" i="1"/>
  <c r="GE377" i="1"/>
  <c r="GE376" i="1"/>
  <c r="GE375" i="1"/>
  <c r="GE373" i="1"/>
  <c r="GE372" i="1"/>
  <c r="GE371" i="1"/>
  <c r="GE370" i="1"/>
  <c r="GE369" i="1"/>
  <c r="GE368" i="1"/>
  <c r="GE367" i="1"/>
  <c r="GE366" i="1"/>
  <c r="GE365" i="1"/>
  <c r="GE364" i="1"/>
  <c r="GE363" i="1"/>
  <c r="GE362" i="1"/>
  <c r="GE360" i="1"/>
  <c r="GE359" i="1"/>
  <c r="GE358" i="1"/>
  <c r="GE357" i="1"/>
  <c r="GE356" i="1"/>
  <c r="GE355" i="1"/>
  <c r="GE353" i="1"/>
  <c r="GE352" i="1"/>
  <c r="GE351" i="1"/>
  <c r="GE350" i="1"/>
  <c r="GE349" i="1"/>
  <c r="GE348" i="1"/>
  <c r="GE347" i="1"/>
  <c r="GE346" i="1"/>
  <c r="GE345" i="1"/>
  <c r="GE343" i="1"/>
  <c r="GE342" i="1"/>
  <c r="GE341" i="1"/>
  <c r="GE340" i="1"/>
  <c r="GE339" i="1"/>
  <c r="GE337" i="1"/>
  <c r="GE336" i="1"/>
  <c r="GE335" i="1"/>
  <c r="GE334" i="1"/>
  <c r="GE333" i="1"/>
  <c r="GE332" i="1"/>
  <c r="GE330" i="1"/>
  <c r="GE329" i="1"/>
  <c r="GE328" i="1"/>
  <c r="GE327" i="1"/>
  <c r="GE326" i="1"/>
  <c r="GE325" i="1"/>
  <c r="GE324" i="1"/>
  <c r="GE323" i="1"/>
  <c r="GE321" i="1"/>
  <c r="GE320" i="1"/>
  <c r="GE319" i="1"/>
  <c r="GE318" i="1"/>
  <c r="GE317" i="1"/>
  <c r="GE316" i="1"/>
  <c r="GE315" i="1"/>
  <c r="GE314" i="1"/>
  <c r="GE312" i="1"/>
  <c r="GE311" i="1"/>
  <c r="GE310" i="1"/>
  <c r="GE309" i="1"/>
  <c r="GE308" i="1"/>
  <c r="GE307" i="1"/>
  <c r="GE306" i="1"/>
  <c r="GE305" i="1"/>
  <c r="GE303" i="1"/>
  <c r="GE302" i="1"/>
  <c r="GE301" i="1"/>
  <c r="GE300" i="1"/>
  <c r="GE299" i="1"/>
  <c r="GE298" i="1"/>
  <c r="GE297" i="1"/>
  <c r="GE296" i="1"/>
  <c r="GE294" i="1"/>
  <c r="GE293" i="1"/>
  <c r="GE292" i="1"/>
  <c r="GE291" i="1"/>
  <c r="GE290" i="1"/>
  <c r="GE289" i="1"/>
  <c r="GE288" i="1"/>
  <c r="GE287" i="1"/>
  <c r="GE285" i="1"/>
  <c r="GE284" i="1"/>
  <c r="GE283" i="1"/>
  <c r="GE282" i="1"/>
  <c r="GE281" i="1"/>
  <c r="GE280" i="1"/>
  <c r="GE279" i="1"/>
  <c r="GE278" i="1"/>
  <c r="GE276" i="1"/>
  <c r="GE275" i="1"/>
  <c r="GE274" i="1"/>
  <c r="GE273" i="1"/>
  <c r="GE272" i="1"/>
  <c r="GE271" i="1"/>
  <c r="GE270" i="1"/>
  <c r="GE269" i="1"/>
  <c r="GE268" i="1"/>
  <c r="GE267" i="1"/>
  <c r="GE266" i="1"/>
  <c r="GE265" i="1"/>
  <c r="GE264" i="1"/>
  <c r="GE262" i="1"/>
  <c r="GE261" i="1"/>
  <c r="GE260" i="1"/>
  <c r="GE259" i="1"/>
  <c r="GE258" i="1"/>
  <c r="GE257" i="1"/>
  <c r="GE256" i="1"/>
  <c r="GE255" i="1"/>
  <c r="GE254" i="1"/>
  <c r="GE253" i="1"/>
  <c r="GE252" i="1"/>
  <c r="GE251" i="1"/>
  <c r="GE250" i="1"/>
  <c r="GE248" i="1"/>
  <c r="GE247" i="1"/>
  <c r="GE246" i="1"/>
  <c r="GE245" i="1"/>
  <c r="GE244" i="1"/>
  <c r="GE243" i="1"/>
  <c r="GE242" i="1"/>
  <c r="GE241" i="1"/>
  <c r="GE240" i="1"/>
  <c r="GE239" i="1"/>
  <c r="GE238" i="1"/>
  <c r="GE236" i="1"/>
  <c r="GE235" i="1"/>
  <c r="GE234" i="1"/>
  <c r="GE233" i="1"/>
  <c r="GE232" i="1"/>
  <c r="GE231" i="1"/>
  <c r="GE230" i="1"/>
  <c r="GE229" i="1"/>
  <c r="GE228" i="1"/>
  <c r="GE227" i="1"/>
  <c r="GE226" i="1"/>
  <c r="GE225" i="1"/>
  <c r="GE223" i="1"/>
  <c r="GE222" i="1"/>
  <c r="GE221" i="1"/>
  <c r="GE220" i="1"/>
  <c r="GE219" i="1"/>
  <c r="GE218" i="1"/>
  <c r="GE217" i="1"/>
  <c r="GE215" i="1"/>
  <c r="GE214" i="1"/>
  <c r="GE213" i="1"/>
  <c r="GE212" i="1"/>
  <c r="GE211" i="1"/>
  <c r="GE210" i="1"/>
  <c r="GE209" i="1"/>
  <c r="GE208" i="1"/>
  <c r="GE207" i="1"/>
  <c r="GE206" i="1"/>
  <c r="GE205" i="1"/>
  <c r="GE204" i="1"/>
  <c r="GE203" i="1"/>
  <c r="GE201" i="1"/>
  <c r="GE200" i="1"/>
  <c r="GE199" i="1"/>
  <c r="GE198" i="1"/>
  <c r="GE197" i="1"/>
  <c r="GE196" i="1"/>
  <c r="GE194" i="1"/>
  <c r="GE193" i="1"/>
  <c r="GE192" i="1"/>
  <c r="GE191" i="1"/>
  <c r="GE190" i="1"/>
  <c r="GE189" i="1"/>
  <c r="GE188" i="1"/>
  <c r="GE187" i="1"/>
  <c r="GE186" i="1"/>
  <c r="GE184" i="1"/>
  <c r="GE183" i="1"/>
  <c r="GE182" i="1"/>
  <c r="GE181" i="1"/>
  <c r="GE180" i="1"/>
  <c r="GE179" i="1"/>
  <c r="GE178" i="1"/>
  <c r="GE177" i="1"/>
  <c r="GE176" i="1"/>
  <c r="GE174" i="1"/>
  <c r="GE173" i="1"/>
  <c r="GE172" i="1"/>
  <c r="GE171" i="1"/>
  <c r="GE170" i="1"/>
  <c r="GE169" i="1"/>
  <c r="GE168" i="1"/>
  <c r="GE166" i="1"/>
  <c r="GE165" i="1"/>
  <c r="GE164" i="1"/>
  <c r="GE163" i="1"/>
  <c r="GE162" i="1"/>
  <c r="GE161" i="1"/>
  <c r="GE159" i="1"/>
  <c r="GE158" i="1"/>
  <c r="GE157" i="1"/>
  <c r="GE156" i="1"/>
  <c r="GE155" i="1"/>
  <c r="GE151" i="1"/>
  <c r="GE150" i="1"/>
  <c r="GE149" i="1"/>
  <c r="GE148" i="1"/>
  <c r="GE147" i="1"/>
  <c r="GE144" i="1"/>
  <c r="GE143" i="1"/>
  <c r="GE142" i="1"/>
  <c r="GE141" i="1"/>
  <c r="GE140" i="1"/>
  <c r="GE139" i="1"/>
  <c r="GE138" i="1"/>
  <c r="GE135" i="1"/>
  <c r="GE134" i="1"/>
  <c r="GE133" i="1"/>
  <c r="GE132" i="1"/>
  <c r="GE131" i="1"/>
  <c r="GE128" i="1"/>
  <c r="GE127" i="1"/>
  <c r="GE126" i="1"/>
  <c r="GE125" i="1"/>
  <c r="GE122" i="1"/>
  <c r="GE121" i="1"/>
  <c r="GE120" i="1"/>
  <c r="GE119" i="1"/>
  <c r="GE118" i="1"/>
  <c r="GE115" i="1"/>
  <c r="GE114" i="1"/>
  <c r="GE113" i="1"/>
  <c r="GE112" i="1"/>
  <c r="GE111" i="1"/>
  <c r="GE110" i="1"/>
  <c r="GE109" i="1"/>
  <c r="GE108" i="1"/>
  <c r="GE107" i="1"/>
  <c r="GE106" i="1"/>
  <c r="GE70" i="1"/>
  <c r="GE71" i="1"/>
  <c r="GE72" i="1"/>
  <c r="GE73" i="1"/>
  <c r="GE74" i="1"/>
  <c r="GE75" i="1"/>
  <c r="GE76" i="1"/>
  <c r="GE77" i="1"/>
  <c r="GE78" i="1"/>
  <c r="GE79" i="1"/>
  <c r="GE80" i="1"/>
  <c r="GE81" i="1"/>
  <c r="GE82" i="1"/>
  <c r="GE83" i="1"/>
  <c r="GE84" i="1"/>
  <c r="GE85" i="1"/>
  <c r="GE86" i="1"/>
  <c r="GE87" i="1"/>
  <c r="GE88" i="1"/>
  <c r="GE89" i="1"/>
  <c r="GE90" i="1"/>
  <c r="GE91" i="1"/>
  <c r="GE92" i="1"/>
  <c r="GE93" i="1"/>
  <c r="GE94" i="1"/>
  <c r="GE95" i="1"/>
  <c r="GE96" i="1"/>
  <c r="GE97" i="1"/>
  <c r="GE98" i="1"/>
  <c r="GE99" i="1"/>
  <c r="GE100" i="1"/>
  <c r="GE101" i="1"/>
  <c r="GE69" i="1"/>
  <c r="GE11" i="1"/>
  <c r="GE12" i="1"/>
  <c r="GE13" i="1"/>
  <c r="GE14" i="1"/>
  <c r="GE15" i="1"/>
  <c r="GE16" i="1"/>
  <c r="GE17" i="1"/>
  <c r="GE18" i="1"/>
  <c r="GE19" i="1"/>
  <c r="GE20" i="1"/>
  <c r="GE21" i="1"/>
  <c r="GE22" i="1"/>
  <c r="GE23" i="1"/>
  <c r="GE24" i="1"/>
  <c r="GE25" i="1"/>
  <c r="GE26" i="1"/>
  <c r="GE27" i="1"/>
  <c r="GE28" i="1"/>
  <c r="GE29" i="1"/>
  <c r="GE30" i="1"/>
  <c r="GE31" i="1"/>
  <c r="GE32" i="1"/>
  <c r="GE33" i="1"/>
  <c r="GE34" i="1"/>
  <c r="GE35" i="1"/>
  <c r="GE36" i="1"/>
  <c r="GE37" i="1"/>
  <c r="GE38" i="1"/>
  <c r="GE39" i="1"/>
  <c r="GE40" i="1"/>
  <c r="GE41" i="1"/>
  <c r="GE42" i="1"/>
  <c r="GE43" i="1"/>
  <c r="GE44" i="1"/>
  <c r="GE45" i="1"/>
  <c r="GE46" i="1"/>
  <c r="GE47" i="1"/>
  <c r="GE48" i="1"/>
  <c r="GE49" i="1"/>
  <c r="GE50" i="1"/>
  <c r="GE51" i="1"/>
  <c r="GE52" i="1"/>
  <c r="GE53" i="1"/>
  <c r="GE54" i="1"/>
  <c r="GE55" i="1"/>
  <c r="GE56" i="1"/>
  <c r="GE57" i="1"/>
  <c r="GE58" i="1"/>
  <c r="GE59" i="1"/>
  <c r="GE60" i="1"/>
  <c r="GE61" i="1"/>
  <c r="GE62" i="1"/>
  <c r="GE63" i="1"/>
  <c r="GE64" i="1"/>
  <c r="GE65" i="1"/>
  <c r="GE10" i="1"/>
  <c r="C31" i="6"/>
  <c r="GC462" i="2"/>
  <c r="GC461" i="2"/>
  <c r="GC460" i="2"/>
  <c r="GC459" i="2"/>
  <c r="GC458" i="2"/>
  <c r="GC457" i="2"/>
  <c r="GC456" i="2"/>
  <c r="GC448" i="2"/>
  <c r="GC447" i="2"/>
  <c r="GC446" i="2"/>
  <c r="GC445" i="2"/>
  <c r="GC444" i="2"/>
  <c r="GC443" i="2"/>
  <c r="GC442" i="2"/>
  <c r="GC441" i="2"/>
  <c r="GC439" i="2"/>
  <c r="GC438" i="2"/>
  <c r="GC437" i="2"/>
  <c r="GC436" i="2"/>
  <c r="GC435" i="2"/>
  <c r="GC434" i="2"/>
  <c r="GC432" i="2"/>
  <c r="GC431" i="2"/>
  <c r="GC430" i="2"/>
  <c r="GC429" i="2"/>
  <c r="GC428" i="2"/>
  <c r="GC427" i="2"/>
  <c r="GC426" i="2"/>
  <c r="GC425" i="2"/>
  <c r="GC424" i="2"/>
  <c r="GC423" i="2"/>
  <c r="GC422" i="2"/>
  <c r="GC421" i="2"/>
  <c r="GC419" i="2"/>
  <c r="GC418" i="2"/>
  <c r="GC414" i="2"/>
  <c r="GC413" i="2"/>
  <c r="GC411" i="2"/>
  <c r="GC410" i="2"/>
  <c r="GC408" i="2"/>
  <c r="GC407" i="2"/>
  <c r="GC406" i="2"/>
  <c r="GC405" i="2"/>
  <c r="GC404" i="2"/>
  <c r="GC403" i="2"/>
  <c r="GC402" i="2"/>
  <c r="GC401" i="2"/>
  <c r="GC400" i="2"/>
  <c r="GC399" i="2"/>
  <c r="GC396" i="2"/>
  <c r="GC395" i="2"/>
  <c r="GC394" i="2"/>
  <c r="GC393" i="2"/>
  <c r="GC384" i="2"/>
  <c r="GC383" i="2"/>
  <c r="GC382" i="2"/>
  <c r="GC381" i="2"/>
  <c r="GC380" i="2"/>
  <c r="GC379" i="2"/>
  <c r="GC377" i="2"/>
  <c r="GC376" i="2"/>
  <c r="GC375" i="2"/>
  <c r="GC374" i="2"/>
  <c r="GC373" i="2"/>
  <c r="GC372" i="2"/>
  <c r="GC371" i="2"/>
  <c r="GC370" i="2"/>
  <c r="GC368" i="2"/>
  <c r="GC367" i="2"/>
  <c r="GC366" i="2"/>
  <c r="GC365" i="2"/>
  <c r="GC364" i="2"/>
  <c r="GC363" i="2"/>
  <c r="GC362" i="2"/>
  <c r="GC361" i="2"/>
  <c r="GC351" i="2"/>
  <c r="GC350" i="2"/>
  <c r="GC349" i="2"/>
  <c r="GC348" i="2"/>
  <c r="GC347" i="2"/>
  <c r="GC346" i="2"/>
  <c r="GC345" i="2"/>
  <c r="GC344" i="2"/>
  <c r="GC342" i="2"/>
  <c r="GC341" i="2"/>
  <c r="GC340" i="2"/>
  <c r="GC339" i="2"/>
  <c r="GC338" i="2"/>
  <c r="GC337" i="2"/>
  <c r="GC336" i="2"/>
  <c r="GC335" i="2"/>
  <c r="GC333" i="2"/>
  <c r="GC332" i="2"/>
  <c r="GC331" i="2"/>
  <c r="GC330" i="2"/>
  <c r="GC329" i="2"/>
  <c r="GC328" i="2"/>
  <c r="GC327" i="2"/>
  <c r="GC326" i="2"/>
  <c r="GC324" i="2"/>
  <c r="GC323" i="2"/>
  <c r="GC322" i="2"/>
  <c r="GC321" i="2"/>
  <c r="GC320" i="2"/>
  <c r="GC319" i="2"/>
  <c r="GC318" i="2"/>
  <c r="GC317" i="2"/>
  <c r="GC315" i="2"/>
  <c r="GC314" i="2"/>
  <c r="GC313" i="2"/>
  <c r="GC312" i="2"/>
  <c r="GC311" i="2"/>
  <c r="GC310" i="2"/>
  <c r="GC309" i="2"/>
  <c r="GC308" i="2"/>
  <c r="GC307" i="2"/>
  <c r="GC306" i="2"/>
  <c r="GC305" i="2"/>
  <c r="GC304" i="2"/>
  <c r="GC303" i="2"/>
  <c r="GC301" i="2"/>
  <c r="GC300" i="2"/>
  <c r="GC299" i="2"/>
  <c r="GC298" i="2"/>
  <c r="GC297" i="2"/>
  <c r="GC296" i="2"/>
  <c r="GC295" i="2"/>
  <c r="GC294" i="2"/>
  <c r="GC293" i="2"/>
  <c r="GC292" i="2"/>
  <c r="GC291" i="2"/>
  <c r="GC290" i="2"/>
  <c r="GC289" i="2"/>
  <c r="GC287" i="2"/>
  <c r="GC286" i="2"/>
  <c r="GC285" i="2"/>
  <c r="GC284" i="2"/>
  <c r="GC283" i="2"/>
  <c r="GC282" i="2"/>
  <c r="GC281" i="2"/>
  <c r="GC280" i="2"/>
  <c r="GC279" i="2"/>
  <c r="GC278" i="2"/>
  <c r="GC277" i="2"/>
  <c r="GC275" i="2"/>
  <c r="GC274" i="2"/>
  <c r="GC273" i="2"/>
  <c r="GC272" i="2"/>
  <c r="GC271" i="2"/>
  <c r="GC270" i="2"/>
  <c r="GC269" i="2"/>
  <c r="GC268" i="2"/>
  <c r="GC267" i="2"/>
  <c r="GC266" i="2"/>
  <c r="GC265" i="2"/>
  <c r="GC264" i="2"/>
  <c r="GC262" i="2"/>
  <c r="GC261" i="2"/>
  <c r="GC260" i="2"/>
  <c r="GC259" i="2"/>
  <c r="GC258" i="2"/>
  <c r="GC257" i="2"/>
  <c r="GC256" i="2"/>
  <c r="GC254" i="2"/>
  <c r="GC253" i="2"/>
  <c r="GC252" i="2"/>
  <c r="GC251" i="2"/>
  <c r="GC250" i="2"/>
  <c r="GC249" i="2"/>
  <c r="GC248" i="2"/>
  <c r="GC247" i="2"/>
  <c r="GC246" i="2"/>
  <c r="GC245" i="2"/>
  <c r="GC244" i="2"/>
  <c r="GC243" i="2"/>
  <c r="GC242" i="2"/>
  <c r="GC240" i="2"/>
  <c r="GC239" i="2"/>
  <c r="GC238" i="2"/>
  <c r="GC237" i="2"/>
  <c r="GC236" i="2"/>
  <c r="GC235" i="2"/>
  <c r="GC225" i="2"/>
  <c r="GC216" i="2"/>
  <c r="GC215" i="2"/>
  <c r="GC214" i="2"/>
  <c r="GC213" i="2"/>
  <c r="GC212" i="2"/>
  <c r="GC211" i="2"/>
  <c r="GC210" i="2"/>
  <c r="GC209" i="2"/>
  <c r="GC208" i="2"/>
  <c r="GC206" i="2"/>
  <c r="GC205" i="2"/>
  <c r="GC204" i="2"/>
  <c r="GC203" i="2"/>
  <c r="GC202" i="2"/>
  <c r="GC201" i="2"/>
  <c r="GC200" i="2"/>
  <c r="GC199" i="2"/>
  <c r="GC198" i="2"/>
  <c r="GC196" i="2"/>
  <c r="GC195" i="2"/>
  <c r="GC194" i="2"/>
  <c r="GC193" i="2"/>
  <c r="GC192" i="2"/>
  <c r="GC191" i="2"/>
  <c r="GC190" i="2"/>
  <c r="GC171" i="2"/>
  <c r="GC170" i="2"/>
  <c r="GC169" i="2"/>
  <c r="GC168" i="2"/>
  <c r="GC167" i="2"/>
  <c r="GC166" i="2"/>
  <c r="GC164" i="2"/>
  <c r="GC163" i="2"/>
  <c r="GC162" i="2"/>
  <c r="GC161" i="2"/>
  <c r="GC160" i="2"/>
  <c r="GC151" i="2"/>
  <c r="GC150" i="2"/>
  <c r="GC149" i="2"/>
  <c r="GC148" i="2"/>
  <c r="GC147" i="2"/>
  <c r="GC144" i="2"/>
  <c r="GC143" i="2"/>
  <c r="GC142" i="2"/>
  <c r="GC141" i="2"/>
  <c r="GC140" i="2"/>
  <c r="GC139" i="2"/>
  <c r="GC138" i="2"/>
  <c r="GC135" i="2"/>
  <c r="GC134" i="2"/>
  <c r="GC133" i="2"/>
  <c r="GC132" i="2"/>
  <c r="GC131" i="2"/>
  <c r="GC128" i="2"/>
  <c r="GC127" i="2"/>
  <c r="GC126" i="2"/>
  <c r="GC125" i="2"/>
  <c r="GC122" i="2"/>
  <c r="GC121" i="2"/>
  <c r="GC120" i="2"/>
  <c r="GC119" i="2"/>
  <c r="GC118" i="2"/>
  <c r="GC115" i="2"/>
  <c r="GC114" i="2"/>
  <c r="GC113" i="2"/>
  <c r="GC112" i="2"/>
  <c r="GC111" i="2"/>
  <c r="GC110" i="2"/>
  <c r="GC109" i="2"/>
  <c r="GC108" i="2"/>
  <c r="GC107" i="2"/>
  <c r="GC106" i="2"/>
  <c r="GC101" i="2"/>
  <c r="GC100" i="2"/>
  <c r="GC99" i="2"/>
  <c r="GC98" i="2"/>
  <c r="GC97" i="2"/>
  <c r="GC96" i="2"/>
  <c r="GC95" i="2"/>
  <c r="GC94" i="2"/>
  <c r="GC93" i="2"/>
  <c r="GC92" i="2"/>
  <c r="GC91" i="2"/>
  <c r="GC90" i="2"/>
  <c r="GC89" i="2"/>
  <c r="GC88" i="2"/>
  <c r="GC87" i="2"/>
  <c r="GC86" i="2"/>
  <c r="GC85" i="2"/>
  <c r="GC84" i="2"/>
  <c r="GC83" i="2"/>
  <c r="GC82" i="2"/>
  <c r="GC81" i="2"/>
  <c r="GC80" i="2"/>
  <c r="GC79" i="2"/>
  <c r="GC78" i="2"/>
  <c r="GC77" i="2"/>
  <c r="GC76" i="2"/>
  <c r="GC75" i="2"/>
  <c r="GC74" i="2"/>
  <c r="GC73" i="2"/>
  <c r="GC72" i="2"/>
  <c r="GC71" i="2"/>
  <c r="GC70" i="2"/>
  <c r="GC69" i="2"/>
  <c r="GC66" i="2"/>
  <c r="GC65" i="2"/>
  <c r="GC64" i="2"/>
  <c r="GC63" i="2"/>
  <c r="GC62" i="2"/>
  <c r="GC61" i="2"/>
  <c r="GC60" i="2"/>
  <c r="GC59" i="2"/>
  <c r="GC58" i="2"/>
  <c r="GC57" i="2"/>
  <c r="GC56" i="2"/>
  <c r="GC55" i="2"/>
  <c r="GC54" i="2"/>
  <c r="GC53" i="2"/>
  <c r="GC52" i="2"/>
  <c r="GC51" i="2"/>
  <c r="GC50" i="2"/>
  <c r="GC49" i="2"/>
  <c r="GC48" i="2"/>
  <c r="GC47" i="2"/>
  <c r="GC46" i="2"/>
  <c r="GC45" i="2"/>
  <c r="GC43" i="2"/>
  <c r="GC42" i="2"/>
  <c r="GC41" i="2"/>
  <c r="GC40" i="2"/>
  <c r="GC39" i="2"/>
  <c r="GC38" i="2"/>
  <c r="GC37" i="2"/>
  <c r="GC36" i="2"/>
  <c r="GC35" i="2"/>
  <c r="GC34" i="2"/>
  <c r="GC33" i="2"/>
  <c r="GC32" i="2"/>
  <c r="GC31" i="2"/>
  <c r="GC30" i="2"/>
  <c r="GC29" i="2"/>
  <c r="GC28" i="2"/>
  <c r="GC27" i="2"/>
  <c r="GC26" i="2"/>
  <c r="GC25" i="2"/>
  <c r="GC24" i="2"/>
  <c r="GC23" i="2"/>
  <c r="GC22" i="2"/>
  <c r="GC21" i="2"/>
  <c r="GC20" i="2"/>
  <c r="GC19" i="2"/>
  <c r="GC18" i="2"/>
  <c r="GC17" i="2"/>
  <c r="GC16" i="2"/>
  <c r="GC15" i="2"/>
  <c r="GC13" i="2"/>
  <c r="GC12" i="2"/>
  <c r="GC11" i="2"/>
  <c r="GC10" i="2"/>
  <c r="FC13" i="2"/>
  <c r="FC12" i="2"/>
  <c r="FC11" i="2"/>
  <c r="FC10" i="2"/>
  <c r="FC43" i="2"/>
  <c r="FC42" i="2"/>
  <c r="FC41" i="2"/>
  <c r="FC40" i="2"/>
  <c r="FC39" i="2"/>
  <c r="FC38" i="2"/>
  <c r="FC37" i="2"/>
  <c r="FC36" i="2"/>
  <c r="FC35" i="2"/>
  <c r="FC34" i="2"/>
  <c r="FC33" i="2"/>
  <c r="FC32" i="2"/>
  <c r="FC31" i="2"/>
  <c r="FC30" i="2"/>
  <c r="FC29" i="2"/>
  <c r="FC28" i="2"/>
  <c r="FC27" i="2"/>
  <c r="FC26" i="2"/>
  <c r="FC25" i="2"/>
  <c r="FC24" i="2"/>
  <c r="FC23" i="2"/>
  <c r="FC22" i="2"/>
  <c r="FC21" i="2"/>
  <c r="FC20" i="2"/>
  <c r="FC19" i="2"/>
  <c r="FC18" i="2"/>
  <c r="FC17" i="2"/>
  <c r="FC16" i="2"/>
  <c r="FC15" i="2"/>
  <c r="FC66" i="2"/>
  <c r="FC65" i="2"/>
  <c r="FC64" i="2"/>
  <c r="FC63" i="2"/>
  <c r="FC62" i="2"/>
  <c r="FC61" i="2"/>
  <c r="FC60" i="2"/>
  <c r="FC59" i="2"/>
  <c r="FC58" i="2"/>
  <c r="FC57" i="2"/>
  <c r="FC56" i="2"/>
  <c r="FC55" i="2"/>
  <c r="FC54" i="2"/>
  <c r="FC53" i="2"/>
  <c r="FC52" i="2"/>
  <c r="FC51" i="2"/>
  <c r="FC50" i="2"/>
  <c r="FC49" i="2"/>
  <c r="FC48" i="2"/>
  <c r="FC47" i="2"/>
  <c r="FC46" i="2"/>
  <c r="FC45" i="2"/>
  <c r="FC101" i="2"/>
  <c r="FC100" i="2"/>
  <c r="FC99" i="2"/>
  <c r="FC98" i="2"/>
  <c r="FC97" i="2"/>
  <c r="FC96" i="2"/>
  <c r="FC95" i="2"/>
  <c r="FC94" i="2"/>
  <c r="FC93" i="2"/>
  <c r="FC92" i="2"/>
  <c r="FC91" i="2"/>
  <c r="FC90" i="2"/>
  <c r="FC89" i="2"/>
  <c r="FC88" i="2"/>
  <c r="FC87" i="2"/>
  <c r="FC86" i="2"/>
  <c r="FC85" i="2"/>
  <c r="FC84" i="2"/>
  <c r="FC83" i="2"/>
  <c r="FC82" i="2"/>
  <c r="FC81" i="2"/>
  <c r="FC80" i="2"/>
  <c r="FC79" i="2"/>
  <c r="FC78" i="2"/>
  <c r="FC77" i="2"/>
  <c r="FC76" i="2"/>
  <c r="FC75" i="2"/>
  <c r="FC74" i="2"/>
  <c r="FC73" i="2"/>
  <c r="FC72" i="2"/>
  <c r="FC71" i="2"/>
  <c r="FC70" i="2"/>
  <c r="FC69" i="2"/>
  <c r="FC115" i="2"/>
  <c r="FC114" i="2"/>
  <c r="FC113" i="2"/>
  <c r="FC112" i="2"/>
  <c r="FC111" i="2"/>
  <c r="FC110" i="2"/>
  <c r="FC109" i="2"/>
  <c r="FC108" i="2"/>
  <c r="FC107" i="2"/>
  <c r="FC106" i="2"/>
  <c r="FC122" i="2"/>
  <c r="FC121" i="2"/>
  <c r="FC120" i="2"/>
  <c r="FC119" i="2"/>
  <c r="FC118" i="2"/>
  <c r="FC128" i="2"/>
  <c r="FC127" i="2"/>
  <c r="FC126" i="2"/>
  <c r="FC125" i="2"/>
  <c r="FC135" i="2"/>
  <c r="FC134" i="2"/>
  <c r="FC133" i="2"/>
  <c r="FC132" i="2"/>
  <c r="FC131" i="2"/>
  <c r="FC144" i="2"/>
  <c r="FC143" i="2"/>
  <c r="FC142" i="2"/>
  <c r="FC141" i="2"/>
  <c r="FC140" i="2"/>
  <c r="FC139" i="2"/>
  <c r="FC138" i="2"/>
  <c r="FC151" i="2"/>
  <c r="FC150" i="2"/>
  <c r="FC149" i="2"/>
  <c r="FC148" i="2"/>
  <c r="FC147" i="2"/>
  <c r="FC164" i="2"/>
  <c r="FC163" i="2"/>
  <c r="FC162" i="2"/>
  <c r="FC161" i="2"/>
  <c r="FC160" i="2"/>
  <c r="FC171" i="2"/>
  <c r="FC170" i="2"/>
  <c r="FC169" i="2"/>
  <c r="FC168" i="2"/>
  <c r="FC167" i="2"/>
  <c r="FC166" i="2"/>
  <c r="FC196" i="2"/>
  <c r="FC195" i="2"/>
  <c r="FC194" i="2"/>
  <c r="FC193" i="2"/>
  <c r="FC192" i="2"/>
  <c r="FC191" i="2"/>
  <c r="FC190" i="2"/>
  <c r="FC206" i="2"/>
  <c r="FC205" i="2"/>
  <c r="FC204" i="2"/>
  <c r="FC203" i="2"/>
  <c r="FC202" i="2"/>
  <c r="FC201" i="2"/>
  <c r="FC200" i="2"/>
  <c r="FC199" i="2"/>
  <c r="FC198" i="2"/>
  <c r="FC216" i="2"/>
  <c r="FC215" i="2"/>
  <c r="FC214" i="2"/>
  <c r="FC213" i="2"/>
  <c r="FC212" i="2"/>
  <c r="FC211" i="2"/>
  <c r="FC210" i="2"/>
  <c r="FC209" i="2"/>
  <c r="FC208" i="2"/>
  <c r="FC225" i="2"/>
  <c r="FC240" i="2"/>
  <c r="FC239" i="2"/>
  <c r="FC238" i="2"/>
  <c r="FC237" i="2"/>
  <c r="FC236" i="2"/>
  <c r="FC235" i="2"/>
  <c r="FC254" i="2"/>
  <c r="FC253" i="2"/>
  <c r="FC252" i="2"/>
  <c r="FC251" i="2"/>
  <c r="FC250" i="2"/>
  <c r="FC249" i="2"/>
  <c r="FC248" i="2"/>
  <c r="FC247" i="2"/>
  <c r="FC246" i="2"/>
  <c r="FC245" i="2"/>
  <c r="FC244" i="2"/>
  <c r="FC243" i="2"/>
  <c r="FC242" i="2"/>
  <c r="FC262" i="2"/>
  <c r="FC261" i="2"/>
  <c r="FC260" i="2"/>
  <c r="FC259" i="2"/>
  <c r="FC258" i="2"/>
  <c r="FC257" i="2"/>
  <c r="FC256" i="2"/>
  <c r="FC275" i="2"/>
  <c r="FC274" i="2"/>
  <c r="FC273" i="2"/>
  <c r="FC272" i="2"/>
  <c r="FC271" i="2"/>
  <c r="FC270" i="2"/>
  <c r="FC269" i="2"/>
  <c r="FC268" i="2"/>
  <c r="FC267" i="2"/>
  <c r="FC266" i="2"/>
  <c r="FC265" i="2"/>
  <c r="FC264" i="2"/>
  <c r="FC287" i="2"/>
  <c r="FC286" i="2"/>
  <c r="FC285" i="2"/>
  <c r="FC284" i="2"/>
  <c r="FC283" i="2"/>
  <c r="FC282" i="2"/>
  <c r="FC281" i="2"/>
  <c r="FC280" i="2"/>
  <c r="FC279" i="2"/>
  <c r="FC278" i="2"/>
  <c r="FC277" i="2"/>
  <c r="FC301" i="2"/>
  <c r="FC300" i="2"/>
  <c r="FC299" i="2"/>
  <c r="FC298" i="2"/>
  <c r="FC297" i="2"/>
  <c r="FC296" i="2"/>
  <c r="FC295" i="2"/>
  <c r="FC294" i="2"/>
  <c r="FC293" i="2"/>
  <c r="FC292" i="2"/>
  <c r="FC291" i="2"/>
  <c r="FC290" i="2"/>
  <c r="FC289" i="2"/>
  <c r="FC315" i="2"/>
  <c r="FC314" i="2"/>
  <c r="FC313" i="2"/>
  <c r="FC312" i="2"/>
  <c r="FC311" i="2"/>
  <c r="FC310" i="2"/>
  <c r="FC309" i="2"/>
  <c r="FC308" i="2"/>
  <c r="FC307" i="2"/>
  <c r="FC306" i="2"/>
  <c r="FC305" i="2"/>
  <c r="FC304" i="2"/>
  <c r="FC303" i="2"/>
  <c r="FC324" i="2"/>
  <c r="FC323" i="2"/>
  <c r="FC322" i="2"/>
  <c r="FC321" i="2"/>
  <c r="FC320" i="2"/>
  <c r="FC319" i="2"/>
  <c r="FC318" i="2"/>
  <c r="FC317" i="2"/>
  <c r="FC333" i="2"/>
  <c r="FC332" i="2"/>
  <c r="FC331" i="2"/>
  <c r="FC330" i="2"/>
  <c r="FC329" i="2"/>
  <c r="FC328" i="2"/>
  <c r="FC327" i="2"/>
  <c r="FC326" i="2"/>
  <c r="FC342" i="2"/>
  <c r="FC341" i="2"/>
  <c r="FC340" i="2"/>
  <c r="FC339" i="2"/>
  <c r="FC338" i="2"/>
  <c r="FC337" i="2"/>
  <c r="FC336" i="2"/>
  <c r="FC335" i="2"/>
  <c r="FC351" i="2"/>
  <c r="FC350" i="2"/>
  <c r="FC349" i="2"/>
  <c r="FC348" i="2"/>
  <c r="FC347" i="2"/>
  <c r="FC346" i="2"/>
  <c r="FC345" i="2"/>
  <c r="FC344" i="2"/>
  <c r="FC368" i="2"/>
  <c r="FC367" i="2"/>
  <c r="FC366" i="2"/>
  <c r="FC365" i="2"/>
  <c r="FC364" i="2"/>
  <c r="FC363" i="2"/>
  <c r="FC362" i="2"/>
  <c r="FC361" i="2"/>
  <c r="FC377" i="2"/>
  <c r="FC376" i="2"/>
  <c r="FC375" i="2"/>
  <c r="FC374" i="2"/>
  <c r="FC373" i="2"/>
  <c r="FC372" i="2"/>
  <c r="FC371" i="2"/>
  <c r="FC370" i="2"/>
  <c r="FC384" i="2"/>
  <c r="FC383" i="2"/>
  <c r="FC382" i="2"/>
  <c r="FC381" i="2"/>
  <c r="FC380" i="2"/>
  <c r="FC379" i="2"/>
  <c r="FC396" i="2"/>
  <c r="FC395" i="2"/>
  <c r="FC394" i="2"/>
  <c r="FC393" i="2"/>
  <c r="FC399" i="2"/>
  <c r="FC408" i="2"/>
  <c r="FC407" i="2"/>
  <c r="FC406" i="2"/>
  <c r="FC405" i="2"/>
  <c r="FC404" i="2"/>
  <c r="FC403" i="2"/>
  <c r="FC402" i="2"/>
  <c r="FC401" i="2"/>
  <c r="FC400" i="2"/>
  <c r="FC411" i="2"/>
  <c r="FC410" i="2"/>
  <c r="FC414" i="2"/>
  <c r="FC413" i="2"/>
  <c r="FC419" i="2"/>
  <c r="FC418" i="2"/>
  <c r="FC432" i="2"/>
  <c r="FC431" i="2"/>
  <c r="FC430" i="2"/>
  <c r="FC429" i="2"/>
  <c r="FC428" i="2"/>
  <c r="FC427" i="2"/>
  <c r="FC426" i="2"/>
  <c r="FC425" i="2"/>
  <c r="FC424" i="2"/>
  <c r="FC423" i="2"/>
  <c r="FC422" i="2"/>
  <c r="FC421" i="2"/>
  <c r="FC439" i="2"/>
  <c r="FC438" i="2"/>
  <c r="FC437" i="2"/>
  <c r="FC436" i="2"/>
  <c r="FC435" i="2"/>
  <c r="FC434" i="2"/>
  <c r="FC448" i="2"/>
  <c r="FC447" i="2"/>
  <c r="FC446" i="2"/>
  <c r="FC445" i="2"/>
  <c r="FC444" i="2"/>
  <c r="FC443" i="2"/>
  <c r="FC442" i="2"/>
  <c r="FC441" i="2"/>
  <c r="FC462" i="2"/>
  <c r="FC461" i="2"/>
  <c r="FC460" i="2"/>
  <c r="FC459" i="2"/>
  <c r="FC458" i="2"/>
  <c r="FC457" i="2"/>
  <c r="FC456" i="2"/>
  <c r="EC462" i="2"/>
  <c r="EC461" i="2"/>
  <c r="EC460" i="2"/>
  <c r="EC459" i="2"/>
  <c r="EC458" i="2"/>
  <c r="EC457" i="2"/>
  <c r="EC456" i="2"/>
  <c r="EC448" i="2"/>
  <c r="EC447" i="2"/>
  <c r="EC446" i="2"/>
  <c r="EC445" i="2"/>
  <c r="EC444" i="2"/>
  <c r="EC443" i="2"/>
  <c r="EC442" i="2"/>
  <c r="EC441" i="2"/>
  <c r="EC439" i="2"/>
  <c r="EC438" i="2"/>
  <c r="EC437" i="2"/>
  <c r="EC436" i="2"/>
  <c r="EC435" i="2"/>
  <c r="EC434" i="2"/>
  <c r="EC432" i="2"/>
  <c r="EC431" i="2"/>
  <c r="EC430" i="2"/>
  <c r="EC429" i="2"/>
  <c r="EC428" i="2"/>
  <c r="EC427" i="2"/>
  <c r="EC426" i="2"/>
  <c r="EC425" i="2"/>
  <c r="EC424" i="2"/>
  <c r="EC423" i="2"/>
  <c r="EC422" i="2"/>
  <c r="EC421" i="2"/>
  <c r="EC419" i="2"/>
  <c r="EC418" i="2"/>
  <c r="EC414" i="2"/>
  <c r="EC413" i="2"/>
  <c r="EC411" i="2"/>
  <c r="EC410" i="2"/>
  <c r="EC408" i="2"/>
  <c r="EC407" i="2"/>
  <c r="EC406" i="2"/>
  <c r="EC405" i="2"/>
  <c r="EC404" i="2"/>
  <c r="EC403" i="2"/>
  <c r="EC402" i="2"/>
  <c r="EC401" i="2"/>
  <c r="EC400" i="2"/>
  <c r="EC399" i="2"/>
  <c r="EC396" i="2"/>
  <c r="EC395" i="2"/>
  <c r="EC394" i="2"/>
  <c r="EC393" i="2"/>
  <c r="EC384" i="2"/>
  <c r="EC383" i="2"/>
  <c r="EC382" i="2"/>
  <c r="EC381" i="2"/>
  <c r="EC380" i="2"/>
  <c r="EC379" i="2"/>
  <c r="EC377" i="2"/>
  <c r="EC376" i="2"/>
  <c r="EC375" i="2"/>
  <c r="EC374" i="2"/>
  <c r="EC373" i="2"/>
  <c r="EC372" i="2"/>
  <c r="EC371" i="2"/>
  <c r="EC370" i="2"/>
  <c r="EC368" i="2"/>
  <c r="EC367" i="2"/>
  <c r="EC366" i="2"/>
  <c r="EC365" i="2"/>
  <c r="EC364" i="2"/>
  <c r="EC363" i="2"/>
  <c r="EC362" i="2"/>
  <c r="EC361" i="2"/>
  <c r="EC351" i="2"/>
  <c r="EC350" i="2"/>
  <c r="EC349" i="2"/>
  <c r="EC348" i="2"/>
  <c r="EC347" i="2"/>
  <c r="EC346" i="2"/>
  <c r="EC345" i="2"/>
  <c r="EC344" i="2"/>
  <c r="EC342" i="2"/>
  <c r="EC341" i="2"/>
  <c r="EC340" i="2"/>
  <c r="EC339" i="2"/>
  <c r="EC338" i="2"/>
  <c r="EC337" i="2"/>
  <c r="EC336" i="2"/>
  <c r="EC335" i="2"/>
  <c r="EC333" i="2"/>
  <c r="EC332" i="2"/>
  <c r="EC331" i="2"/>
  <c r="EC330" i="2"/>
  <c r="EC329" i="2"/>
  <c r="EC328" i="2"/>
  <c r="EC327" i="2"/>
  <c r="EC326" i="2"/>
  <c r="EC324" i="2"/>
  <c r="EC323" i="2"/>
  <c r="EC322" i="2"/>
  <c r="EC321" i="2"/>
  <c r="EC320" i="2"/>
  <c r="EC319" i="2"/>
  <c r="EC318" i="2"/>
  <c r="EC317" i="2"/>
  <c r="EC315" i="2"/>
  <c r="EC314" i="2"/>
  <c r="EC313" i="2"/>
  <c r="EC312" i="2"/>
  <c r="EC311" i="2"/>
  <c r="EC310" i="2"/>
  <c r="EC309" i="2"/>
  <c r="EC308" i="2"/>
  <c r="EC307" i="2"/>
  <c r="EC306" i="2"/>
  <c r="EC305" i="2"/>
  <c r="EC304" i="2"/>
  <c r="EC303" i="2"/>
  <c r="EC301" i="2"/>
  <c r="EC300" i="2"/>
  <c r="EC299" i="2"/>
  <c r="EC298" i="2"/>
  <c r="EC297" i="2"/>
  <c r="EC296" i="2"/>
  <c r="EC295" i="2"/>
  <c r="EC294" i="2"/>
  <c r="EC293" i="2"/>
  <c r="EC292" i="2"/>
  <c r="EC291" i="2"/>
  <c r="EC290" i="2"/>
  <c r="EC289" i="2"/>
  <c r="EC287" i="2"/>
  <c r="EC286" i="2"/>
  <c r="EC285" i="2"/>
  <c r="EC284" i="2"/>
  <c r="EC283" i="2"/>
  <c r="EC282" i="2"/>
  <c r="EC281" i="2"/>
  <c r="EC280" i="2"/>
  <c r="EC279" i="2"/>
  <c r="EC278" i="2"/>
  <c r="EC277" i="2"/>
  <c r="EC275" i="2"/>
  <c r="EC274" i="2"/>
  <c r="EC273" i="2"/>
  <c r="EC272" i="2"/>
  <c r="EC271" i="2"/>
  <c r="EC270" i="2"/>
  <c r="EC269" i="2"/>
  <c r="EC268" i="2"/>
  <c r="EC267" i="2"/>
  <c r="EC266" i="2"/>
  <c r="EC265" i="2"/>
  <c r="EC264" i="2"/>
  <c r="EC262" i="2"/>
  <c r="EC261" i="2"/>
  <c r="EC260" i="2"/>
  <c r="EC259" i="2"/>
  <c r="EC258" i="2"/>
  <c r="EC257" i="2"/>
  <c r="EC256" i="2"/>
  <c r="EC254" i="2"/>
  <c r="EC253" i="2"/>
  <c r="EC252" i="2"/>
  <c r="EC251" i="2"/>
  <c r="EC250" i="2"/>
  <c r="EC249" i="2"/>
  <c r="EC248" i="2"/>
  <c r="EC247" i="2"/>
  <c r="EC246" i="2"/>
  <c r="EC245" i="2"/>
  <c r="EC244" i="2"/>
  <c r="EC243" i="2"/>
  <c r="EC242" i="2"/>
  <c r="EC240" i="2"/>
  <c r="EC239" i="2"/>
  <c r="EC238" i="2"/>
  <c r="EC237" i="2"/>
  <c r="EC236" i="2"/>
  <c r="EC235" i="2"/>
  <c r="EC225" i="2"/>
  <c r="EC216" i="2"/>
  <c r="EC215" i="2"/>
  <c r="EC214" i="2"/>
  <c r="EC213" i="2"/>
  <c r="EC212" i="2"/>
  <c r="EC211" i="2"/>
  <c r="EC210" i="2"/>
  <c r="EC209" i="2"/>
  <c r="EC208" i="2"/>
  <c r="EC206" i="2"/>
  <c r="EC205" i="2"/>
  <c r="EC204" i="2"/>
  <c r="EC203" i="2"/>
  <c r="EC202" i="2"/>
  <c r="EC201" i="2"/>
  <c r="EC200" i="2"/>
  <c r="EC199" i="2"/>
  <c r="EC198" i="2"/>
  <c r="EC196" i="2"/>
  <c r="EC195" i="2"/>
  <c r="EC194" i="2"/>
  <c r="EC193" i="2"/>
  <c r="EC192" i="2"/>
  <c r="EC191" i="2"/>
  <c r="EC190" i="2"/>
  <c r="EC171" i="2"/>
  <c r="EC170" i="2"/>
  <c r="EC169" i="2"/>
  <c r="EC168" i="2"/>
  <c r="EC167" i="2"/>
  <c r="EC166" i="2"/>
  <c r="EC164" i="2"/>
  <c r="EC163" i="2"/>
  <c r="EC162" i="2"/>
  <c r="EC161" i="2"/>
  <c r="EC160" i="2"/>
  <c r="EC151" i="2"/>
  <c r="EC150" i="2"/>
  <c r="EC149" i="2"/>
  <c r="EC148" i="2"/>
  <c r="EC147" i="2"/>
  <c r="EC144" i="2"/>
  <c r="EC143" i="2"/>
  <c r="EC142" i="2"/>
  <c r="EC141" i="2"/>
  <c r="EC140" i="2"/>
  <c r="EC139" i="2"/>
  <c r="EC138" i="2"/>
  <c r="EC135" i="2"/>
  <c r="EC134" i="2"/>
  <c r="EC133" i="2"/>
  <c r="EC132" i="2"/>
  <c r="EC131" i="2"/>
  <c r="EC128" i="2"/>
  <c r="EC127" i="2"/>
  <c r="EC126" i="2"/>
  <c r="EC125" i="2"/>
  <c r="EC122" i="2"/>
  <c r="EC121" i="2"/>
  <c r="EC120" i="2"/>
  <c r="EC119" i="2"/>
  <c r="EC118" i="2"/>
  <c r="EC115" i="2"/>
  <c r="EC114" i="2"/>
  <c r="EC113" i="2"/>
  <c r="EC112" i="2"/>
  <c r="EC111" i="2"/>
  <c r="EC110" i="2"/>
  <c r="EC109" i="2"/>
  <c r="EC108" i="2"/>
  <c r="EC107" i="2"/>
  <c r="EC106" i="2"/>
  <c r="EC101" i="2"/>
  <c r="EC100" i="2"/>
  <c r="EC99" i="2"/>
  <c r="EC98" i="2"/>
  <c r="EC97" i="2"/>
  <c r="EC96" i="2"/>
  <c r="EC95" i="2"/>
  <c r="EC94" i="2"/>
  <c r="EC93" i="2"/>
  <c r="EC92" i="2"/>
  <c r="EC91" i="2"/>
  <c r="EC90" i="2"/>
  <c r="EC89" i="2"/>
  <c r="EC88" i="2"/>
  <c r="EC87" i="2"/>
  <c r="EC86" i="2"/>
  <c r="EC85" i="2"/>
  <c r="EC84" i="2"/>
  <c r="EC83" i="2"/>
  <c r="EC82" i="2"/>
  <c r="EC81" i="2"/>
  <c r="EC80" i="2"/>
  <c r="EC79" i="2"/>
  <c r="EC78" i="2"/>
  <c r="EC77" i="2"/>
  <c r="EC76" i="2"/>
  <c r="EC75" i="2"/>
  <c r="EC74" i="2"/>
  <c r="EC73" i="2"/>
  <c r="EC72" i="2"/>
  <c r="EC71" i="2"/>
  <c r="EC70" i="2"/>
  <c r="EC69" i="2"/>
  <c r="EC66" i="2"/>
  <c r="EC65" i="2"/>
  <c r="EC64" i="2"/>
  <c r="EC63" i="2"/>
  <c r="EC62" i="2"/>
  <c r="EC61" i="2"/>
  <c r="EC60" i="2"/>
  <c r="EC59" i="2"/>
  <c r="EC58" i="2"/>
  <c r="EC57" i="2"/>
  <c r="EC56" i="2"/>
  <c r="EC55" i="2"/>
  <c r="EC54" i="2"/>
  <c r="EC53" i="2"/>
  <c r="EC52" i="2"/>
  <c r="EC51" i="2"/>
  <c r="EC50" i="2"/>
  <c r="EC49" i="2"/>
  <c r="EC48" i="2"/>
  <c r="EC47" i="2"/>
  <c r="EC46" i="2"/>
  <c r="EC45" i="2"/>
  <c r="EC43" i="2"/>
  <c r="EC42" i="2"/>
  <c r="EC41" i="2"/>
  <c r="EC40" i="2"/>
  <c r="EC39" i="2"/>
  <c r="EC38" i="2"/>
  <c r="EC37" i="2"/>
  <c r="EC36" i="2"/>
  <c r="EC35" i="2"/>
  <c r="EC34" i="2"/>
  <c r="EC33" i="2"/>
  <c r="EC32" i="2"/>
  <c r="EC31" i="2"/>
  <c r="EC30" i="2"/>
  <c r="EC29" i="2"/>
  <c r="EC28" i="2"/>
  <c r="EC27" i="2"/>
  <c r="EC26" i="2"/>
  <c r="EC25" i="2"/>
  <c r="EC24" i="2"/>
  <c r="EC23" i="2"/>
  <c r="EC22" i="2"/>
  <c r="EC21" i="2"/>
  <c r="EC20" i="2"/>
  <c r="EC19" i="2"/>
  <c r="EC18" i="2"/>
  <c r="EC17" i="2"/>
  <c r="EC16" i="2"/>
  <c r="EC15" i="2"/>
  <c r="EC13" i="2"/>
  <c r="EC12" i="2"/>
  <c r="EC11" i="2"/>
  <c r="EC10" i="2"/>
  <c r="DC13" i="2"/>
  <c r="DC12" i="2"/>
  <c r="DC11" i="2"/>
  <c r="DC10" i="2"/>
  <c r="DC43" i="2"/>
  <c r="DC42" i="2"/>
  <c r="DC41" i="2"/>
  <c r="DC40" i="2"/>
  <c r="DC39" i="2"/>
  <c r="DC38" i="2"/>
  <c r="DC37" i="2"/>
  <c r="DC36" i="2"/>
  <c r="DC35" i="2"/>
  <c r="DC34" i="2"/>
  <c r="DC33" i="2"/>
  <c r="DC32" i="2"/>
  <c r="DC31" i="2"/>
  <c r="DC30" i="2"/>
  <c r="DC29" i="2"/>
  <c r="DC28" i="2"/>
  <c r="DC27" i="2"/>
  <c r="DC26" i="2"/>
  <c r="DC25" i="2"/>
  <c r="DC24" i="2"/>
  <c r="DC23" i="2"/>
  <c r="DC22" i="2"/>
  <c r="DC21" i="2"/>
  <c r="DC20" i="2"/>
  <c r="DC19" i="2"/>
  <c r="DC18" i="2"/>
  <c r="DC17" i="2"/>
  <c r="DC16" i="2"/>
  <c r="DC15" i="2"/>
  <c r="DC66" i="2"/>
  <c r="DC65" i="2"/>
  <c r="DC64" i="2"/>
  <c r="DC63" i="2"/>
  <c r="DC62" i="2"/>
  <c r="DC61" i="2"/>
  <c r="DC60" i="2"/>
  <c r="DC59" i="2"/>
  <c r="DC58" i="2"/>
  <c r="DC57" i="2"/>
  <c r="DC56" i="2"/>
  <c r="DC55" i="2"/>
  <c r="DC54" i="2"/>
  <c r="DC53" i="2"/>
  <c r="DC52" i="2"/>
  <c r="DC51" i="2"/>
  <c r="DC50" i="2"/>
  <c r="DC49" i="2"/>
  <c r="DC48" i="2"/>
  <c r="DC47" i="2"/>
  <c r="DC46" i="2"/>
  <c r="DC45" i="2"/>
  <c r="DC101" i="2"/>
  <c r="DC100" i="2"/>
  <c r="DC99" i="2"/>
  <c r="DC98" i="2"/>
  <c r="DC97" i="2"/>
  <c r="DC96" i="2"/>
  <c r="DC95" i="2"/>
  <c r="DC94" i="2"/>
  <c r="DC93" i="2"/>
  <c r="DC92" i="2"/>
  <c r="DC91" i="2"/>
  <c r="DC90" i="2"/>
  <c r="DC89" i="2"/>
  <c r="DC88" i="2"/>
  <c r="DC87" i="2"/>
  <c r="DC86" i="2"/>
  <c r="DC85" i="2"/>
  <c r="DC84" i="2"/>
  <c r="DC83" i="2"/>
  <c r="DC82" i="2"/>
  <c r="DC81" i="2"/>
  <c r="DC80" i="2"/>
  <c r="DC79" i="2"/>
  <c r="DC78" i="2"/>
  <c r="DC77" i="2"/>
  <c r="DC76" i="2"/>
  <c r="DC75" i="2"/>
  <c r="DC74" i="2"/>
  <c r="DC73" i="2"/>
  <c r="DC72" i="2"/>
  <c r="DC71" i="2"/>
  <c r="DC70" i="2"/>
  <c r="DC69" i="2"/>
  <c r="DC115" i="2"/>
  <c r="DC114" i="2"/>
  <c r="DC113" i="2"/>
  <c r="DC112" i="2"/>
  <c r="DC111" i="2"/>
  <c r="DC110" i="2"/>
  <c r="DC109" i="2"/>
  <c r="DC108" i="2"/>
  <c r="DC107" i="2"/>
  <c r="DC106" i="2"/>
  <c r="DC122" i="2"/>
  <c r="DC121" i="2"/>
  <c r="DC120" i="2"/>
  <c r="DC119" i="2"/>
  <c r="DC118" i="2"/>
  <c r="DC128" i="2"/>
  <c r="DC127" i="2"/>
  <c r="DC126" i="2"/>
  <c r="DC125" i="2"/>
  <c r="DC135" i="2"/>
  <c r="DC134" i="2"/>
  <c r="DC133" i="2"/>
  <c r="DC132" i="2"/>
  <c r="DC131" i="2"/>
  <c r="DC144" i="2"/>
  <c r="DC143" i="2"/>
  <c r="DC142" i="2"/>
  <c r="DC141" i="2"/>
  <c r="DC140" i="2"/>
  <c r="DC139" i="2"/>
  <c r="DC138" i="2"/>
  <c r="DC151" i="2"/>
  <c r="DC150" i="2"/>
  <c r="DC149" i="2"/>
  <c r="DC148" i="2"/>
  <c r="DC147" i="2"/>
  <c r="DC164" i="2"/>
  <c r="DC163" i="2"/>
  <c r="DC162" i="2"/>
  <c r="DC161" i="2"/>
  <c r="DC160" i="2"/>
  <c r="DC171" i="2"/>
  <c r="DC170" i="2"/>
  <c r="DC169" i="2"/>
  <c r="DC168" i="2"/>
  <c r="DC167" i="2"/>
  <c r="DC166" i="2"/>
  <c r="DC196" i="2"/>
  <c r="DC195" i="2"/>
  <c r="DC194" i="2"/>
  <c r="DC193" i="2"/>
  <c r="DC192" i="2"/>
  <c r="DC191" i="2"/>
  <c r="DC190" i="2"/>
  <c r="DC206" i="2"/>
  <c r="DC205" i="2"/>
  <c r="DC204" i="2"/>
  <c r="DC203" i="2"/>
  <c r="DC202" i="2"/>
  <c r="DC201" i="2"/>
  <c r="DC200" i="2"/>
  <c r="DC199" i="2"/>
  <c r="DC198" i="2"/>
  <c r="DC216" i="2"/>
  <c r="DC215" i="2"/>
  <c r="DC214" i="2"/>
  <c r="DC213" i="2"/>
  <c r="DC212" i="2"/>
  <c r="DC211" i="2"/>
  <c r="DC210" i="2"/>
  <c r="DC209" i="2"/>
  <c r="DC208" i="2"/>
  <c r="DC225" i="2"/>
  <c r="DC240" i="2"/>
  <c r="DC239" i="2"/>
  <c r="DC238" i="2"/>
  <c r="DC237" i="2"/>
  <c r="DC236" i="2"/>
  <c r="DC235" i="2"/>
  <c r="DC254" i="2"/>
  <c r="DC253" i="2"/>
  <c r="DC252" i="2"/>
  <c r="DC251" i="2"/>
  <c r="DC250" i="2"/>
  <c r="DC249" i="2"/>
  <c r="DC248" i="2"/>
  <c r="DC247" i="2"/>
  <c r="DC246" i="2"/>
  <c r="DC245" i="2"/>
  <c r="DC244" i="2"/>
  <c r="DC243" i="2"/>
  <c r="DC242" i="2"/>
  <c r="DC262" i="2"/>
  <c r="DC261" i="2"/>
  <c r="DC260" i="2"/>
  <c r="DC259" i="2"/>
  <c r="DC258" i="2"/>
  <c r="DC257" i="2"/>
  <c r="DC256" i="2"/>
  <c r="DC275" i="2"/>
  <c r="DC274" i="2"/>
  <c r="DC273" i="2"/>
  <c r="DC272" i="2"/>
  <c r="DC271" i="2"/>
  <c r="DC270" i="2"/>
  <c r="DC269" i="2"/>
  <c r="DC268" i="2"/>
  <c r="DC267" i="2"/>
  <c r="DC266" i="2"/>
  <c r="DC265" i="2"/>
  <c r="DC264" i="2"/>
  <c r="DC287" i="2"/>
  <c r="DC286" i="2"/>
  <c r="DC285" i="2"/>
  <c r="DC284" i="2"/>
  <c r="DC283" i="2"/>
  <c r="DC282" i="2"/>
  <c r="DC281" i="2"/>
  <c r="DC280" i="2"/>
  <c r="DC279" i="2"/>
  <c r="DC278" i="2"/>
  <c r="DC277" i="2"/>
  <c r="DC301" i="2"/>
  <c r="DC300" i="2"/>
  <c r="DC299" i="2"/>
  <c r="DC298" i="2"/>
  <c r="DC297" i="2"/>
  <c r="DC296" i="2"/>
  <c r="DC295" i="2"/>
  <c r="DC294" i="2"/>
  <c r="DC293" i="2"/>
  <c r="DC292" i="2"/>
  <c r="DC291" i="2"/>
  <c r="DC290" i="2"/>
  <c r="DC289" i="2"/>
  <c r="DC315" i="2"/>
  <c r="DC314" i="2"/>
  <c r="DC313" i="2"/>
  <c r="DC312" i="2"/>
  <c r="DC311" i="2"/>
  <c r="DC310" i="2"/>
  <c r="DC309" i="2"/>
  <c r="DC308" i="2"/>
  <c r="DC307" i="2"/>
  <c r="DC306" i="2"/>
  <c r="DC305" i="2"/>
  <c r="DC304" i="2"/>
  <c r="DC303" i="2"/>
  <c r="DC324" i="2"/>
  <c r="DC323" i="2"/>
  <c r="DC322" i="2"/>
  <c r="DC321" i="2"/>
  <c r="DC320" i="2"/>
  <c r="DC319" i="2"/>
  <c r="DC318" i="2"/>
  <c r="DC317" i="2"/>
  <c r="DC333" i="2"/>
  <c r="DC332" i="2"/>
  <c r="DC331" i="2"/>
  <c r="DC330" i="2"/>
  <c r="DC329" i="2"/>
  <c r="DC328" i="2"/>
  <c r="DC327" i="2"/>
  <c r="DC326" i="2"/>
  <c r="DC342" i="2"/>
  <c r="DC341" i="2"/>
  <c r="DC340" i="2"/>
  <c r="DC339" i="2"/>
  <c r="DC338" i="2"/>
  <c r="DC337" i="2"/>
  <c r="DC336" i="2"/>
  <c r="DC335" i="2"/>
  <c r="DC351" i="2"/>
  <c r="DC350" i="2"/>
  <c r="DC349" i="2"/>
  <c r="DC348" i="2"/>
  <c r="DC347" i="2"/>
  <c r="DC346" i="2"/>
  <c r="DC345" i="2"/>
  <c r="DC344" i="2"/>
  <c r="DC368" i="2"/>
  <c r="DC367" i="2"/>
  <c r="DC366" i="2"/>
  <c r="DC365" i="2"/>
  <c r="DC364" i="2"/>
  <c r="DC363" i="2"/>
  <c r="DC362" i="2"/>
  <c r="DC361" i="2"/>
  <c r="DC377" i="2"/>
  <c r="DC376" i="2"/>
  <c r="DC375" i="2"/>
  <c r="DC374" i="2"/>
  <c r="DC373" i="2"/>
  <c r="DC372" i="2"/>
  <c r="DC371" i="2"/>
  <c r="DC370" i="2"/>
  <c r="DC384" i="2"/>
  <c r="DC383" i="2"/>
  <c r="DC382" i="2"/>
  <c r="DC381" i="2"/>
  <c r="DC380" i="2"/>
  <c r="DC379" i="2"/>
  <c r="DC396" i="2"/>
  <c r="DC395" i="2"/>
  <c r="DC394" i="2"/>
  <c r="DC393" i="2"/>
  <c r="DC408" i="2"/>
  <c r="DC407" i="2"/>
  <c r="DC406" i="2"/>
  <c r="DC405" i="2"/>
  <c r="DC404" i="2"/>
  <c r="DC403" i="2"/>
  <c r="DC402" i="2"/>
  <c r="DC401" i="2"/>
  <c r="DC400" i="2"/>
  <c r="DC399" i="2"/>
  <c r="DC411" i="2"/>
  <c r="DC410" i="2"/>
  <c r="DC414" i="2"/>
  <c r="DC413" i="2"/>
  <c r="DC419" i="2"/>
  <c r="DC418" i="2"/>
  <c r="DC432" i="2"/>
  <c r="DC431" i="2"/>
  <c r="DC430" i="2"/>
  <c r="DC429" i="2"/>
  <c r="DC428" i="2"/>
  <c r="DC427" i="2"/>
  <c r="DC426" i="2"/>
  <c r="DC425" i="2"/>
  <c r="DC424" i="2"/>
  <c r="DC423" i="2"/>
  <c r="DC422" i="2"/>
  <c r="DC421" i="2"/>
  <c r="DC439" i="2"/>
  <c r="DC438" i="2"/>
  <c r="DC437" i="2"/>
  <c r="DC436" i="2"/>
  <c r="DC435" i="2"/>
  <c r="DC434" i="2"/>
  <c r="DC448" i="2"/>
  <c r="DC447" i="2"/>
  <c r="DC446" i="2"/>
  <c r="DC445" i="2"/>
  <c r="DC444" i="2"/>
  <c r="DC443" i="2"/>
  <c r="DC442" i="2"/>
  <c r="DC441" i="2"/>
  <c r="DC462" i="2"/>
  <c r="DC461" i="2"/>
  <c r="DC460" i="2"/>
  <c r="DC459" i="2"/>
  <c r="DC458" i="2"/>
  <c r="DC457" i="2"/>
  <c r="DC456" i="2"/>
  <c r="CC462" i="2"/>
  <c r="CC461" i="2"/>
  <c r="CC460" i="2"/>
  <c r="CC459" i="2"/>
  <c r="CC458" i="2"/>
  <c r="CC457" i="2"/>
  <c r="CC456" i="2"/>
  <c r="CC448" i="2"/>
  <c r="CC447" i="2"/>
  <c r="CC446" i="2"/>
  <c r="CC445" i="2"/>
  <c r="CC444" i="2"/>
  <c r="CC443" i="2"/>
  <c r="CC442" i="2"/>
  <c r="CC441" i="2"/>
  <c r="CC439" i="2"/>
  <c r="CC438" i="2"/>
  <c r="CC437" i="2"/>
  <c r="CC436" i="2"/>
  <c r="CC435" i="2"/>
  <c r="CC434" i="2"/>
  <c r="CC432" i="2"/>
  <c r="CC431" i="2"/>
  <c r="CC430" i="2"/>
  <c r="CC429" i="2"/>
  <c r="CC428" i="2"/>
  <c r="CC427" i="2"/>
  <c r="CC426" i="2"/>
  <c r="CC425" i="2"/>
  <c r="CC424" i="2"/>
  <c r="CC423" i="2"/>
  <c r="CC422" i="2"/>
  <c r="CC421" i="2"/>
  <c r="CC419" i="2"/>
  <c r="CC418" i="2"/>
  <c r="CC414" i="2"/>
  <c r="CC413" i="2"/>
  <c r="CC411" i="2"/>
  <c r="CC410" i="2"/>
  <c r="CC408" i="2"/>
  <c r="CC407" i="2"/>
  <c r="CC406" i="2"/>
  <c r="CC405" i="2"/>
  <c r="CC404" i="2"/>
  <c r="CC403" i="2"/>
  <c r="CC402" i="2"/>
  <c r="CC401" i="2"/>
  <c r="CC400" i="2"/>
  <c r="CC399" i="2"/>
  <c r="CC396" i="2"/>
  <c r="CC395" i="2"/>
  <c r="CC394" i="2"/>
  <c r="CC393" i="2"/>
  <c r="CC384" i="2"/>
  <c r="CC383" i="2"/>
  <c r="CC382" i="2"/>
  <c r="CC381" i="2"/>
  <c r="CC380" i="2"/>
  <c r="CC379" i="2"/>
  <c r="CC377" i="2"/>
  <c r="CC376" i="2"/>
  <c r="CC375" i="2"/>
  <c r="CC374" i="2"/>
  <c r="CC373" i="2"/>
  <c r="CC372" i="2"/>
  <c r="CC371" i="2"/>
  <c r="CC370" i="2"/>
  <c r="CC368" i="2"/>
  <c r="CC367" i="2"/>
  <c r="CC366" i="2"/>
  <c r="CC365" i="2"/>
  <c r="CC364" i="2"/>
  <c r="CC363" i="2"/>
  <c r="CC362" i="2"/>
  <c r="CC361" i="2"/>
  <c r="CC351" i="2"/>
  <c r="CC350" i="2"/>
  <c r="CC349" i="2"/>
  <c r="CC348" i="2"/>
  <c r="CC347" i="2"/>
  <c r="CC346" i="2"/>
  <c r="CC345" i="2"/>
  <c r="CC344" i="2"/>
  <c r="CC342" i="2"/>
  <c r="CC341" i="2"/>
  <c r="CC340" i="2"/>
  <c r="CC339" i="2"/>
  <c r="CC338" i="2"/>
  <c r="CC337" i="2"/>
  <c r="CC336" i="2"/>
  <c r="CC335" i="2"/>
  <c r="CC333" i="2"/>
  <c r="CC332" i="2"/>
  <c r="CC331" i="2"/>
  <c r="CC330" i="2"/>
  <c r="CC329" i="2"/>
  <c r="CC328" i="2"/>
  <c r="CC327" i="2"/>
  <c r="CC326" i="2"/>
  <c r="CC324" i="2"/>
  <c r="CC323" i="2"/>
  <c r="CC322" i="2"/>
  <c r="CC321" i="2"/>
  <c r="CC320" i="2"/>
  <c r="CC319" i="2"/>
  <c r="CC318" i="2"/>
  <c r="CC317" i="2"/>
  <c r="CC315" i="2"/>
  <c r="CC314" i="2"/>
  <c r="CC313" i="2"/>
  <c r="CC312" i="2"/>
  <c r="CC311" i="2"/>
  <c r="CC310" i="2"/>
  <c r="CC309" i="2"/>
  <c r="CC308" i="2"/>
  <c r="CC307" i="2"/>
  <c r="CC306" i="2"/>
  <c r="CC305" i="2"/>
  <c r="CC304" i="2"/>
  <c r="CC303" i="2"/>
  <c r="CC301" i="2"/>
  <c r="CC300" i="2"/>
  <c r="CC299" i="2"/>
  <c r="CC298" i="2"/>
  <c r="CC297" i="2"/>
  <c r="CC296" i="2"/>
  <c r="CC295" i="2"/>
  <c r="CC294" i="2"/>
  <c r="CC293" i="2"/>
  <c r="CC292" i="2"/>
  <c r="CC291" i="2"/>
  <c r="CC290" i="2"/>
  <c r="CC289" i="2"/>
  <c r="CC287" i="2"/>
  <c r="CC286" i="2"/>
  <c r="CC285" i="2"/>
  <c r="CC284" i="2"/>
  <c r="CC283" i="2"/>
  <c r="CC282" i="2"/>
  <c r="CC281" i="2"/>
  <c r="CC280" i="2"/>
  <c r="CC279" i="2"/>
  <c r="CC278" i="2"/>
  <c r="CC277" i="2"/>
  <c r="CC275" i="2"/>
  <c r="CC274" i="2"/>
  <c r="CC273" i="2"/>
  <c r="CC272" i="2"/>
  <c r="CC271" i="2"/>
  <c r="CC270" i="2"/>
  <c r="CC269" i="2"/>
  <c r="CC268" i="2"/>
  <c r="CC267" i="2"/>
  <c r="CC266" i="2"/>
  <c r="CC265" i="2"/>
  <c r="CC264" i="2"/>
  <c r="CC262" i="2"/>
  <c r="CC261" i="2"/>
  <c r="CC260" i="2"/>
  <c r="CC259" i="2"/>
  <c r="CC258" i="2"/>
  <c r="CC257" i="2"/>
  <c r="CC256" i="2"/>
  <c r="CC254" i="2"/>
  <c r="CC253" i="2"/>
  <c r="CC252" i="2"/>
  <c r="CC251" i="2"/>
  <c r="CC250" i="2"/>
  <c r="CC249" i="2"/>
  <c r="CC248" i="2"/>
  <c r="CC247" i="2"/>
  <c r="CC246" i="2"/>
  <c r="CC245" i="2"/>
  <c r="CC244" i="2"/>
  <c r="CC243" i="2"/>
  <c r="CC242" i="2"/>
  <c r="CC240" i="2"/>
  <c r="CC239" i="2"/>
  <c r="CC238" i="2"/>
  <c r="CC237" i="2"/>
  <c r="CC236" i="2"/>
  <c r="CC235" i="2"/>
  <c r="CC225" i="2"/>
  <c r="CC216" i="2"/>
  <c r="CC215" i="2"/>
  <c r="CC214" i="2"/>
  <c r="CC213" i="2"/>
  <c r="CC212" i="2"/>
  <c r="CC211" i="2"/>
  <c r="CC210" i="2"/>
  <c r="CC209" i="2"/>
  <c r="CC208" i="2"/>
  <c r="CC206" i="2"/>
  <c r="CC205" i="2"/>
  <c r="CC204" i="2"/>
  <c r="CC203" i="2"/>
  <c r="CC202" i="2"/>
  <c r="CC201" i="2"/>
  <c r="CC200" i="2"/>
  <c r="CC199" i="2"/>
  <c r="CC198" i="2"/>
  <c r="CC196" i="2"/>
  <c r="CC195" i="2"/>
  <c r="CC194" i="2"/>
  <c r="CC193" i="2"/>
  <c r="CC192" i="2"/>
  <c r="CC191" i="2"/>
  <c r="CC190" i="2"/>
  <c r="CC171" i="2"/>
  <c r="CC170" i="2"/>
  <c r="CC169" i="2"/>
  <c r="CC168" i="2"/>
  <c r="CC167" i="2"/>
  <c r="CC166" i="2"/>
  <c r="CC164" i="2"/>
  <c r="CC163" i="2"/>
  <c r="CC162" i="2"/>
  <c r="CC161" i="2"/>
  <c r="CC160" i="2"/>
  <c r="CC151" i="2"/>
  <c r="CC150" i="2"/>
  <c r="CC149" i="2"/>
  <c r="CC148" i="2"/>
  <c r="CC147" i="2"/>
  <c r="CC144" i="2"/>
  <c r="CC143" i="2"/>
  <c r="CC142" i="2"/>
  <c r="CC141" i="2"/>
  <c r="CC140" i="2"/>
  <c r="CC139" i="2"/>
  <c r="CC138" i="2"/>
  <c r="CC135" i="2"/>
  <c r="CC134" i="2"/>
  <c r="CC133" i="2"/>
  <c r="CC132" i="2"/>
  <c r="CC131" i="2"/>
  <c r="CC128" i="2"/>
  <c r="CC127" i="2"/>
  <c r="CC126" i="2"/>
  <c r="CC125" i="2"/>
  <c r="CC122" i="2"/>
  <c r="CC121" i="2"/>
  <c r="CC120" i="2"/>
  <c r="CC119" i="2"/>
  <c r="CC118" i="2"/>
  <c r="CC115" i="2"/>
  <c r="CC114" i="2"/>
  <c r="CC113" i="2"/>
  <c r="CC112" i="2"/>
  <c r="CC111" i="2"/>
  <c r="CC110" i="2"/>
  <c r="CC109" i="2"/>
  <c r="CC108" i="2"/>
  <c r="CC107" i="2"/>
  <c r="CC106" i="2"/>
  <c r="CC101" i="2"/>
  <c r="CC100" i="2"/>
  <c r="CC99" i="2"/>
  <c r="CC98" i="2"/>
  <c r="CC97" i="2"/>
  <c r="CC96" i="2"/>
  <c r="CC95" i="2"/>
  <c r="CC94" i="2"/>
  <c r="CC93" i="2"/>
  <c r="CC92" i="2"/>
  <c r="CC91" i="2"/>
  <c r="CC90" i="2"/>
  <c r="CC89" i="2"/>
  <c r="CC88" i="2"/>
  <c r="CC87" i="2"/>
  <c r="CC86" i="2"/>
  <c r="CC85" i="2"/>
  <c r="CC84" i="2"/>
  <c r="CC83" i="2"/>
  <c r="CC82" i="2"/>
  <c r="CC81" i="2"/>
  <c r="CC80" i="2"/>
  <c r="CC79" i="2"/>
  <c r="CC78" i="2"/>
  <c r="CC77" i="2"/>
  <c r="CC76" i="2"/>
  <c r="CC75" i="2"/>
  <c r="CC74" i="2"/>
  <c r="CC73" i="2"/>
  <c r="CC72" i="2"/>
  <c r="CC71" i="2"/>
  <c r="CC70" i="2"/>
  <c r="CC69" i="2"/>
  <c r="CC66" i="2"/>
  <c r="CC65" i="2"/>
  <c r="CC64" i="2"/>
  <c r="CC63" i="2"/>
  <c r="CC62" i="2"/>
  <c r="CC61" i="2"/>
  <c r="CC60" i="2"/>
  <c r="CC59" i="2"/>
  <c r="CC58" i="2"/>
  <c r="CC57" i="2"/>
  <c r="CC56" i="2"/>
  <c r="CC55" i="2"/>
  <c r="CC54" i="2"/>
  <c r="CC53" i="2"/>
  <c r="CC52" i="2"/>
  <c r="CC51" i="2"/>
  <c r="CC50" i="2"/>
  <c r="CC49" i="2"/>
  <c r="CC48" i="2"/>
  <c r="CC47" i="2"/>
  <c r="CC46" i="2"/>
  <c r="CC45" i="2"/>
  <c r="CC43" i="2"/>
  <c r="CC42" i="2"/>
  <c r="CC41" i="2"/>
  <c r="CC40" i="2"/>
  <c r="CC39" i="2"/>
  <c r="CC38" i="2"/>
  <c r="CC37" i="2"/>
  <c r="CC36" i="2"/>
  <c r="CC35" i="2"/>
  <c r="CC34" i="2"/>
  <c r="CC33" i="2"/>
  <c r="CC32" i="2"/>
  <c r="CC31" i="2"/>
  <c r="CC30" i="2"/>
  <c r="CC29" i="2"/>
  <c r="CC28" i="2"/>
  <c r="CC27" i="2"/>
  <c r="CC26" i="2"/>
  <c r="CC25" i="2"/>
  <c r="CC24" i="2"/>
  <c r="CC23" i="2"/>
  <c r="CC22" i="2"/>
  <c r="CC21" i="2"/>
  <c r="CC20" i="2"/>
  <c r="CC19" i="2"/>
  <c r="CC18" i="2"/>
  <c r="CC17" i="2"/>
  <c r="CC16" i="2"/>
  <c r="CC15" i="2"/>
  <c r="CC13" i="2"/>
  <c r="CC12" i="2"/>
  <c r="CC11" i="2"/>
  <c r="CC10" i="2"/>
  <c r="BC13" i="2"/>
  <c r="BC12" i="2"/>
  <c r="BC11" i="2"/>
  <c r="BC10" i="2"/>
  <c r="BC43" i="2"/>
  <c r="BC42" i="2"/>
  <c r="BC41" i="2"/>
  <c r="BC40" i="2"/>
  <c r="BC39" i="2"/>
  <c r="BC38" i="2"/>
  <c r="BC37" i="2"/>
  <c r="BC36" i="2"/>
  <c r="BC35" i="2"/>
  <c r="BC34" i="2"/>
  <c r="BC33" i="2"/>
  <c r="BC32" i="2"/>
  <c r="BC31" i="2"/>
  <c r="BC30" i="2"/>
  <c r="BC29" i="2"/>
  <c r="BC28" i="2"/>
  <c r="BC27" i="2"/>
  <c r="BC26" i="2"/>
  <c r="BC25" i="2"/>
  <c r="BC24" i="2"/>
  <c r="BC23" i="2"/>
  <c r="BC22" i="2"/>
  <c r="BC21" i="2"/>
  <c r="BC20" i="2"/>
  <c r="BC19" i="2"/>
  <c r="BC18" i="2"/>
  <c r="BC17" i="2"/>
  <c r="BC16" i="2"/>
  <c r="BC15" i="2"/>
  <c r="BC66" i="2"/>
  <c r="BC65" i="2"/>
  <c r="BC64" i="2"/>
  <c r="BC63" i="2"/>
  <c r="BC62" i="2"/>
  <c r="BC61" i="2"/>
  <c r="BC60" i="2"/>
  <c r="BC59" i="2"/>
  <c r="BC58" i="2"/>
  <c r="BC57" i="2"/>
  <c r="BC56" i="2"/>
  <c r="BC55" i="2"/>
  <c r="BC54" i="2"/>
  <c r="BC53" i="2"/>
  <c r="BC52" i="2"/>
  <c r="BC51" i="2"/>
  <c r="BC50" i="2"/>
  <c r="BC49" i="2"/>
  <c r="BC48" i="2"/>
  <c r="BC47" i="2"/>
  <c r="BC46" i="2"/>
  <c r="BC45" i="2"/>
  <c r="BC101" i="2"/>
  <c r="BC100" i="2"/>
  <c r="BC99" i="2"/>
  <c r="BC98" i="2"/>
  <c r="BC97" i="2"/>
  <c r="BC96" i="2"/>
  <c r="BC95" i="2"/>
  <c r="BC94" i="2"/>
  <c r="BC93" i="2"/>
  <c r="BC92" i="2"/>
  <c r="BC91" i="2"/>
  <c r="BC90" i="2"/>
  <c r="BC89" i="2"/>
  <c r="BC88" i="2"/>
  <c r="BC87" i="2"/>
  <c r="BC86" i="2"/>
  <c r="BC85" i="2"/>
  <c r="BC84" i="2"/>
  <c r="BC83" i="2"/>
  <c r="BC82" i="2"/>
  <c r="BC81" i="2"/>
  <c r="BC80" i="2"/>
  <c r="BC79" i="2"/>
  <c r="BC78" i="2"/>
  <c r="BC77" i="2"/>
  <c r="BC76" i="2"/>
  <c r="BC75" i="2"/>
  <c r="BC74" i="2"/>
  <c r="BC73" i="2"/>
  <c r="BC72" i="2"/>
  <c r="BC71" i="2"/>
  <c r="BC70" i="2"/>
  <c r="BC69" i="2"/>
  <c r="BC115" i="2"/>
  <c r="BC114" i="2"/>
  <c r="BC113" i="2"/>
  <c r="BC112" i="2"/>
  <c r="BC111" i="2"/>
  <c r="BC110" i="2"/>
  <c r="BC109" i="2"/>
  <c r="BC108" i="2"/>
  <c r="BC107" i="2"/>
  <c r="BC106" i="2"/>
  <c r="BC122" i="2"/>
  <c r="BC121" i="2"/>
  <c r="BC120" i="2"/>
  <c r="BC119" i="2"/>
  <c r="BC118" i="2"/>
  <c r="BC128" i="2"/>
  <c r="BC127" i="2"/>
  <c r="BC126" i="2"/>
  <c r="BC125" i="2"/>
  <c r="BC135" i="2"/>
  <c r="BC134" i="2"/>
  <c r="BC133" i="2"/>
  <c r="BC132" i="2"/>
  <c r="BC131" i="2"/>
  <c r="BC144" i="2"/>
  <c r="BC143" i="2"/>
  <c r="BC142" i="2"/>
  <c r="BC141" i="2"/>
  <c r="BC140" i="2"/>
  <c r="BC139" i="2"/>
  <c r="BC138" i="2"/>
  <c r="BC151" i="2"/>
  <c r="BC150" i="2"/>
  <c r="BC149" i="2"/>
  <c r="BC148" i="2"/>
  <c r="BC147" i="2"/>
  <c r="BC164" i="2"/>
  <c r="BC163" i="2"/>
  <c r="BC162" i="2"/>
  <c r="BC161" i="2"/>
  <c r="BC160" i="2"/>
  <c r="BC171" i="2"/>
  <c r="BC170" i="2"/>
  <c r="BC169" i="2"/>
  <c r="BC168" i="2"/>
  <c r="BC167" i="2"/>
  <c r="BC166" i="2"/>
  <c r="BC196" i="2"/>
  <c r="BC195" i="2"/>
  <c r="BC194" i="2"/>
  <c r="BC193" i="2"/>
  <c r="BC192" i="2"/>
  <c r="BC191" i="2"/>
  <c r="BC190" i="2"/>
  <c r="BC206" i="2"/>
  <c r="BC205" i="2"/>
  <c r="BC204" i="2"/>
  <c r="BC203" i="2"/>
  <c r="BC202" i="2"/>
  <c r="BC201" i="2"/>
  <c r="BC200" i="2"/>
  <c r="BC199" i="2"/>
  <c r="BC198" i="2"/>
  <c r="BC216" i="2"/>
  <c r="BC215" i="2"/>
  <c r="BC214" i="2"/>
  <c r="BC213" i="2"/>
  <c r="BC212" i="2"/>
  <c r="BC211" i="2"/>
  <c r="BC210" i="2"/>
  <c r="BC209" i="2"/>
  <c r="BC208" i="2"/>
  <c r="BC225" i="2"/>
  <c r="BC240" i="2"/>
  <c r="BC239" i="2"/>
  <c r="BC238" i="2"/>
  <c r="BC237" i="2"/>
  <c r="BC236" i="2"/>
  <c r="BC235" i="2"/>
  <c r="BC254" i="2"/>
  <c r="BC253" i="2"/>
  <c r="BC252" i="2"/>
  <c r="BC251" i="2"/>
  <c r="BC250" i="2"/>
  <c r="BC249" i="2"/>
  <c r="BC248" i="2"/>
  <c r="BC247" i="2"/>
  <c r="BC246" i="2"/>
  <c r="BC245" i="2"/>
  <c r="BC244" i="2"/>
  <c r="BC243" i="2"/>
  <c r="BC242" i="2"/>
  <c r="BC262" i="2"/>
  <c r="BC261" i="2"/>
  <c r="BC260" i="2"/>
  <c r="BC259" i="2"/>
  <c r="BC258" i="2"/>
  <c r="BC257" i="2"/>
  <c r="BC256" i="2"/>
  <c r="BC275" i="2"/>
  <c r="BC274" i="2"/>
  <c r="BC273" i="2"/>
  <c r="BC272" i="2"/>
  <c r="BC271" i="2"/>
  <c r="BC270" i="2"/>
  <c r="BC269" i="2"/>
  <c r="BC268" i="2"/>
  <c r="BC267" i="2"/>
  <c r="BC266" i="2"/>
  <c r="BC265" i="2"/>
  <c r="BC264" i="2"/>
  <c r="BC287" i="2"/>
  <c r="BC286" i="2"/>
  <c r="BC285" i="2"/>
  <c r="BC284" i="2"/>
  <c r="BC283" i="2"/>
  <c r="BC282" i="2"/>
  <c r="BC281" i="2"/>
  <c r="BC280" i="2"/>
  <c r="BC279" i="2"/>
  <c r="BC278" i="2"/>
  <c r="BC277" i="2"/>
  <c r="BC301" i="2"/>
  <c r="BC300" i="2"/>
  <c r="BC299" i="2"/>
  <c r="BC298" i="2"/>
  <c r="BC297" i="2"/>
  <c r="BC296" i="2"/>
  <c r="BC295" i="2"/>
  <c r="BC294" i="2"/>
  <c r="BC293" i="2"/>
  <c r="BC292" i="2"/>
  <c r="BC291" i="2"/>
  <c r="BC290" i="2"/>
  <c r="BC289" i="2"/>
  <c r="BC315" i="2"/>
  <c r="BC314" i="2"/>
  <c r="BC313" i="2"/>
  <c r="BC312" i="2"/>
  <c r="BC311" i="2"/>
  <c r="BC310" i="2"/>
  <c r="BC309" i="2"/>
  <c r="BC308" i="2"/>
  <c r="BC307" i="2"/>
  <c r="BC306" i="2"/>
  <c r="BC305" i="2"/>
  <c r="BC304" i="2"/>
  <c r="BC303" i="2"/>
  <c r="BC324" i="2"/>
  <c r="BC323" i="2"/>
  <c r="BC322" i="2"/>
  <c r="BC321" i="2"/>
  <c r="BC320" i="2"/>
  <c r="BC319" i="2"/>
  <c r="BC318" i="2"/>
  <c r="BC317" i="2"/>
  <c r="BC333" i="2"/>
  <c r="BC332" i="2"/>
  <c r="BC331" i="2"/>
  <c r="BC330" i="2"/>
  <c r="BC329" i="2"/>
  <c r="BC328" i="2"/>
  <c r="BC327" i="2"/>
  <c r="BC326" i="2"/>
  <c r="BC342" i="2"/>
  <c r="BC341" i="2"/>
  <c r="BC340" i="2"/>
  <c r="BC339" i="2"/>
  <c r="BC338" i="2"/>
  <c r="BC337" i="2"/>
  <c r="BC336" i="2"/>
  <c r="BC335" i="2"/>
  <c r="BC351" i="2"/>
  <c r="BC350" i="2"/>
  <c r="BC349" i="2"/>
  <c r="BC348" i="2"/>
  <c r="BC347" i="2"/>
  <c r="BC346" i="2"/>
  <c r="BC345" i="2"/>
  <c r="BC344" i="2"/>
  <c r="BC359" i="2"/>
  <c r="BC358" i="2"/>
  <c r="BC357" i="2"/>
  <c r="BC356" i="2"/>
  <c r="BC355" i="2"/>
  <c r="BC354" i="2"/>
  <c r="BC353" i="2"/>
  <c r="BC368" i="2"/>
  <c r="BC367" i="2"/>
  <c r="BC366" i="2"/>
  <c r="BC365" i="2"/>
  <c r="BC364" i="2"/>
  <c r="BC363" i="2"/>
  <c r="BC362" i="2"/>
  <c r="BC361" i="2"/>
  <c r="BC377" i="2"/>
  <c r="BC376" i="2"/>
  <c r="BC375" i="2"/>
  <c r="BC374" i="2"/>
  <c r="BC373" i="2"/>
  <c r="BC372" i="2"/>
  <c r="BC371" i="2"/>
  <c r="BC370" i="2"/>
  <c r="BC384" i="2"/>
  <c r="BC383" i="2"/>
  <c r="BC382" i="2"/>
  <c r="BC381" i="2"/>
  <c r="BC380" i="2"/>
  <c r="BC379" i="2"/>
  <c r="BC396" i="2"/>
  <c r="BC395" i="2"/>
  <c r="BC394" i="2"/>
  <c r="BC393" i="2"/>
  <c r="BC399" i="2"/>
  <c r="BC408" i="2"/>
  <c r="BC407" i="2"/>
  <c r="BC406" i="2"/>
  <c r="BC405" i="2"/>
  <c r="BC404" i="2"/>
  <c r="BC403" i="2"/>
  <c r="BC402" i="2"/>
  <c r="BC401" i="2"/>
  <c r="BC400" i="2"/>
  <c r="BC411" i="2"/>
  <c r="BC410" i="2"/>
  <c r="BC414" i="2"/>
  <c r="BC413" i="2"/>
  <c r="BC419" i="2"/>
  <c r="BC418" i="2"/>
  <c r="BC432" i="2"/>
  <c r="BC431" i="2"/>
  <c r="BC430" i="2"/>
  <c r="BC429" i="2"/>
  <c r="BC428" i="2"/>
  <c r="BC427" i="2"/>
  <c r="BC426" i="2"/>
  <c r="BC425" i="2"/>
  <c r="BC424" i="2"/>
  <c r="BC423" i="2"/>
  <c r="BC422" i="2"/>
  <c r="BC421" i="2"/>
  <c r="BC439" i="2"/>
  <c r="BC438" i="2"/>
  <c r="BC437" i="2"/>
  <c r="BC436" i="2"/>
  <c r="BC435" i="2"/>
  <c r="BC434" i="2"/>
  <c r="BC448" i="2"/>
  <c r="BC447" i="2"/>
  <c r="BC446" i="2"/>
  <c r="BC445" i="2"/>
  <c r="BC444" i="2"/>
  <c r="BC443" i="2"/>
  <c r="BC442" i="2"/>
  <c r="BC441" i="2"/>
  <c r="BC462" i="2"/>
  <c r="BC461" i="2"/>
  <c r="BC460" i="2"/>
  <c r="BC459" i="2"/>
  <c r="BC458" i="2"/>
  <c r="BC457" i="2"/>
  <c r="BC456" i="2"/>
  <c r="AC462" i="2"/>
  <c r="AC461" i="2"/>
  <c r="AC460" i="2"/>
  <c r="AC459" i="2"/>
  <c r="AC458" i="2"/>
  <c r="AC457" i="2"/>
  <c r="AC456" i="2"/>
  <c r="AC448" i="2"/>
  <c r="AC447" i="2"/>
  <c r="AC446" i="2"/>
  <c r="AC445" i="2"/>
  <c r="AC444" i="2"/>
  <c r="AC443" i="2"/>
  <c r="AC442" i="2"/>
  <c r="AC441" i="2"/>
  <c r="AC439" i="2"/>
  <c r="AC438" i="2"/>
  <c r="AC437" i="2"/>
  <c r="AC436" i="2"/>
  <c r="AC435" i="2"/>
  <c r="AC434" i="2"/>
  <c r="AC432" i="2"/>
  <c r="AC431" i="2"/>
  <c r="AC430" i="2"/>
  <c r="AC429" i="2"/>
  <c r="AC428" i="2"/>
  <c r="AC427" i="2"/>
  <c r="AC426" i="2"/>
  <c r="AC425" i="2"/>
  <c r="AC424" i="2"/>
  <c r="AC423" i="2"/>
  <c r="AC422" i="2"/>
  <c r="AC421" i="2"/>
  <c r="AC419" i="2"/>
  <c r="AC418" i="2"/>
  <c r="AC414" i="2"/>
  <c r="AC413" i="2"/>
  <c r="AC411" i="2"/>
  <c r="AC410" i="2"/>
  <c r="AC408" i="2"/>
  <c r="AC407" i="2"/>
  <c r="AC406" i="2"/>
  <c r="AC405" i="2"/>
  <c r="AC404" i="2"/>
  <c r="AC403" i="2"/>
  <c r="AC402" i="2"/>
  <c r="AC401" i="2"/>
  <c r="AC400" i="2"/>
  <c r="AC399" i="2"/>
  <c r="AC396" i="2"/>
  <c r="AC395" i="2"/>
  <c r="AC394" i="2"/>
  <c r="AC393" i="2"/>
  <c r="AC384" i="2"/>
  <c r="AC383" i="2"/>
  <c r="AC382" i="2"/>
  <c r="AC381" i="2"/>
  <c r="AC380" i="2"/>
  <c r="AC379" i="2"/>
  <c r="AC377" i="2"/>
  <c r="AC376" i="2"/>
  <c r="AC375" i="2"/>
  <c r="AC374" i="2"/>
  <c r="AC373" i="2"/>
  <c r="AC372" i="2"/>
  <c r="AC371" i="2"/>
  <c r="AC370" i="2"/>
  <c r="AC368" i="2"/>
  <c r="AC367" i="2"/>
  <c r="AC366" i="2"/>
  <c r="AC365" i="2"/>
  <c r="AC364" i="2"/>
  <c r="AC363" i="2"/>
  <c r="AC362" i="2"/>
  <c r="AC361" i="2"/>
  <c r="AC351" i="2"/>
  <c r="AC350" i="2"/>
  <c r="AC349" i="2"/>
  <c r="AC348" i="2"/>
  <c r="AC347" i="2"/>
  <c r="AC346" i="2"/>
  <c r="AC345" i="2"/>
  <c r="AC344" i="2"/>
  <c r="AC342" i="2"/>
  <c r="AC341" i="2"/>
  <c r="AC340" i="2"/>
  <c r="AC339" i="2"/>
  <c r="AC338" i="2"/>
  <c r="AC337" i="2"/>
  <c r="AC336" i="2"/>
  <c r="AC335" i="2"/>
  <c r="AC333" i="2"/>
  <c r="AC332" i="2"/>
  <c r="AC331" i="2"/>
  <c r="AC330" i="2"/>
  <c r="AC329" i="2"/>
  <c r="AC328" i="2"/>
  <c r="AC327" i="2"/>
  <c r="AC326" i="2"/>
  <c r="AC324" i="2"/>
  <c r="AC323" i="2"/>
  <c r="AC322" i="2"/>
  <c r="AC321" i="2"/>
  <c r="AC320" i="2"/>
  <c r="AC319" i="2"/>
  <c r="AC318" i="2"/>
  <c r="AC317" i="2"/>
  <c r="AC315" i="2"/>
  <c r="AC314" i="2"/>
  <c r="AC313" i="2"/>
  <c r="AC312" i="2"/>
  <c r="AC311" i="2"/>
  <c r="AC310" i="2"/>
  <c r="AC309" i="2"/>
  <c r="AC308" i="2"/>
  <c r="AC307" i="2"/>
  <c r="AC306" i="2"/>
  <c r="AC305" i="2"/>
  <c r="AC304" i="2"/>
  <c r="AC303" i="2"/>
  <c r="AC301" i="2"/>
  <c r="AC300" i="2"/>
  <c r="AC299" i="2"/>
  <c r="AC298" i="2"/>
  <c r="AC297" i="2"/>
  <c r="AC296" i="2"/>
  <c r="AC295" i="2"/>
  <c r="AC294" i="2"/>
  <c r="AC293" i="2"/>
  <c r="AC292" i="2"/>
  <c r="AC291" i="2"/>
  <c r="AC290" i="2"/>
  <c r="AC289" i="2"/>
  <c r="AC287" i="2"/>
  <c r="AC286" i="2"/>
  <c r="AC285" i="2"/>
  <c r="AC284" i="2"/>
  <c r="AC283" i="2"/>
  <c r="AC282" i="2"/>
  <c r="AC281" i="2"/>
  <c r="AC280" i="2"/>
  <c r="AC279" i="2"/>
  <c r="AC278" i="2"/>
  <c r="AC277" i="2"/>
  <c r="AC275" i="2"/>
  <c r="AC274" i="2"/>
  <c r="AC273" i="2"/>
  <c r="AC272" i="2"/>
  <c r="AC271" i="2"/>
  <c r="AC270" i="2"/>
  <c r="AC269" i="2"/>
  <c r="AC268" i="2"/>
  <c r="AC267" i="2"/>
  <c r="AC266" i="2"/>
  <c r="AC265" i="2"/>
  <c r="AC264" i="2"/>
  <c r="AC262" i="2"/>
  <c r="AC261" i="2"/>
  <c r="AC260" i="2"/>
  <c r="AC259" i="2"/>
  <c r="AC258" i="2"/>
  <c r="AC257" i="2"/>
  <c r="AC256" i="2"/>
  <c r="AC254" i="2"/>
  <c r="AC253" i="2"/>
  <c r="AC252" i="2"/>
  <c r="AC251" i="2"/>
  <c r="AC250" i="2"/>
  <c r="AC249" i="2"/>
  <c r="AC248" i="2"/>
  <c r="AC247" i="2"/>
  <c r="AC246" i="2"/>
  <c r="AC245" i="2"/>
  <c r="AC244" i="2"/>
  <c r="AC243" i="2"/>
  <c r="AC242" i="2"/>
  <c r="AC240" i="2"/>
  <c r="AC239" i="2"/>
  <c r="AC238" i="2"/>
  <c r="AC237" i="2"/>
  <c r="AC236" i="2"/>
  <c r="AC235" i="2"/>
  <c r="AC225" i="2"/>
  <c r="AC216" i="2"/>
  <c r="AC215" i="2"/>
  <c r="AC214" i="2"/>
  <c r="AC213" i="2"/>
  <c r="AC212" i="2"/>
  <c r="AC211" i="2"/>
  <c r="AC210" i="2"/>
  <c r="AC209" i="2"/>
  <c r="AC208" i="2"/>
  <c r="AC206" i="2"/>
  <c r="AC205" i="2"/>
  <c r="AC204" i="2"/>
  <c r="AC203" i="2"/>
  <c r="AC202" i="2"/>
  <c r="AC201" i="2"/>
  <c r="AC200" i="2"/>
  <c r="AC199" i="2"/>
  <c r="AC198" i="2"/>
  <c r="AC196" i="2"/>
  <c r="AC195" i="2"/>
  <c r="AC194" i="2"/>
  <c r="AC193" i="2"/>
  <c r="AC192" i="2"/>
  <c r="AC191" i="2"/>
  <c r="AC190" i="2"/>
  <c r="AC171" i="2"/>
  <c r="AC170" i="2"/>
  <c r="AC169" i="2"/>
  <c r="AC168" i="2"/>
  <c r="AC167" i="2"/>
  <c r="AC166" i="2"/>
  <c r="AC164" i="2"/>
  <c r="AC163" i="2"/>
  <c r="AC162" i="2"/>
  <c r="AC161" i="2"/>
  <c r="AC160" i="2"/>
  <c r="AC151" i="2"/>
  <c r="AC150" i="2"/>
  <c r="AC149" i="2"/>
  <c r="AC148" i="2"/>
  <c r="AC147" i="2"/>
  <c r="AC144" i="2"/>
  <c r="AC143" i="2"/>
  <c r="AC142" i="2"/>
  <c r="AC141" i="2"/>
  <c r="AC140" i="2"/>
  <c r="AC139" i="2"/>
  <c r="AC138" i="2"/>
  <c r="AC135" i="2"/>
  <c r="AC134" i="2"/>
  <c r="AC133" i="2"/>
  <c r="AC132" i="2"/>
  <c r="AC131" i="2"/>
  <c r="AC128" i="2"/>
  <c r="AC127" i="2"/>
  <c r="AC126" i="2"/>
  <c r="AC125" i="2"/>
  <c r="AC122" i="2"/>
  <c r="AC121" i="2"/>
  <c r="AC120" i="2"/>
  <c r="AC119" i="2"/>
  <c r="AC118" i="2"/>
  <c r="AC115" i="2"/>
  <c r="AC114" i="2"/>
  <c r="AC113" i="2"/>
  <c r="AC112" i="2"/>
  <c r="AC111" i="2"/>
  <c r="AC110" i="2"/>
  <c r="AC109" i="2"/>
  <c r="AC108" i="2"/>
  <c r="AC107" i="2"/>
  <c r="AC106" i="2"/>
  <c r="AC101" i="2"/>
  <c r="AC100" i="2"/>
  <c r="AC99" i="2"/>
  <c r="AC98" i="2"/>
  <c r="AC97" i="2"/>
  <c r="AC96" i="2"/>
  <c r="AC95" i="2"/>
  <c r="AC94" i="2"/>
  <c r="AC93" i="2"/>
  <c r="AC92" i="2"/>
  <c r="AC91" i="2"/>
  <c r="AC90" i="2"/>
  <c r="AC89" i="2"/>
  <c r="AC88" i="2"/>
  <c r="AC87" i="2"/>
  <c r="AC86" i="2"/>
  <c r="AC85" i="2"/>
  <c r="AC84" i="2"/>
  <c r="AC83" i="2"/>
  <c r="AC82" i="2"/>
  <c r="AC81" i="2"/>
  <c r="AC80" i="2"/>
  <c r="AC79" i="2"/>
  <c r="AC78" i="2"/>
  <c r="AC77" i="2"/>
  <c r="AC76" i="2"/>
  <c r="AC75" i="2"/>
  <c r="AC74" i="2"/>
  <c r="AC73" i="2"/>
  <c r="AC72" i="2"/>
  <c r="AC71" i="2"/>
  <c r="AC70" i="2"/>
  <c r="AC69" i="2"/>
  <c r="AC66" i="2"/>
  <c r="AC65" i="2"/>
  <c r="AC64" i="2"/>
  <c r="AC63" i="2"/>
  <c r="AC62" i="2"/>
  <c r="AC61" i="2"/>
  <c r="AC60" i="2"/>
  <c r="AC59" i="2"/>
  <c r="AC58" i="2"/>
  <c r="AC57" i="2"/>
  <c r="AC56" i="2"/>
  <c r="AC55" i="2"/>
  <c r="AC54" i="2"/>
  <c r="AC53" i="2"/>
  <c r="AC52" i="2"/>
  <c r="AC51" i="2"/>
  <c r="AC50" i="2"/>
  <c r="AC49" i="2"/>
  <c r="AC48" i="2"/>
  <c r="AC47" i="2"/>
  <c r="AC46" i="2"/>
  <c r="AC45"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3" i="2"/>
  <c r="AC12" i="2"/>
  <c r="AC11" i="2"/>
  <c r="AC10" i="2"/>
  <c r="C462" i="2"/>
  <c r="C461" i="2"/>
  <c r="C460" i="2"/>
  <c r="C459" i="2"/>
  <c r="C458" i="2"/>
  <c r="C457" i="2"/>
  <c r="C456" i="2"/>
  <c r="C448" i="2"/>
  <c r="C447" i="2"/>
  <c r="C446" i="2"/>
  <c r="C445" i="2"/>
  <c r="C444" i="2"/>
  <c r="C443" i="2"/>
  <c r="C442" i="2"/>
  <c r="C441" i="2"/>
  <c r="C439" i="2"/>
  <c r="C438" i="2"/>
  <c r="C437" i="2"/>
  <c r="C436" i="2"/>
  <c r="C435" i="2"/>
  <c r="C434" i="2"/>
  <c r="C432" i="2"/>
  <c r="C431" i="2"/>
  <c r="C430" i="2"/>
  <c r="C429" i="2"/>
  <c r="C428" i="2"/>
  <c r="C427" i="2"/>
  <c r="C426" i="2"/>
  <c r="C425" i="2"/>
  <c r="C424" i="2"/>
  <c r="C423" i="2"/>
  <c r="C422" i="2"/>
  <c r="C421" i="2"/>
  <c r="C419" i="2"/>
  <c r="C418" i="2"/>
  <c r="C414" i="2"/>
  <c r="C413" i="2"/>
  <c r="C411" i="2"/>
  <c r="C410" i="2"/>
  <c r="C408" i="2"/>
  <c r="C407" i="2"/>
  <c r="C406" i="2"/>
  <c r="C405" i="2"/>
  <c r="C404" i="2"/>
  <c r="C403" i="2"/>
  <c r="C402" i="2"/>
  <c r="C401" i="2"/>
  <c r="C400" i="2"/>
  <c r="C399" i="2"/>
  <c r="C396" i="2"/>
  <c r="C395" i="2"/>
  <c r="C394" i="2"/>
  <c r="C393" i="2"/>
  <c r="C384" i="2"/>
  <c r="C383" i="2"/>
  <c r="C382" i="2"/>
  <c r="C381" i="2"/>
  <c r="C380" i="2"/>
  <c r="C379" i="2"/>
  <c r="C377" i="2"/>
  <c r="C376" i="2"/>
  <c r="C375" i="2"/>
  <c r="C374" i="2"/>
  <c r="C373" i="2"/>
  <c r="C372" i="2"/>
  <c r="C371" i="2"/>
  <c r="C370" i="2"/>
  <c r="C368" i="2"/>
  <c r="C367" i="2"/>
  <c r="C366" i="2"/>
  <c r="C365" i="2"/>
  <c r="C364" i="2"/>
  <c r="C363" i="2"/>
  <c r="C362" i="2"/>
  <c r="C361" i="2"/>
  <c r="C351" i="2"/>
  <c r="C350" i="2"/>
  <c r="C349" i="2"/>
  <c r="C348" i="2"/>
  <c r="C347" i="2"/>
  <c r="C346" i="2"/>
  <c r="C345" i="2"/>
  <c r="C344" i="2"/>
  <c r="C342" i="2"/>
  <c r="C341" i="2"/>
  <c r="C340" i="2"/>
  <c r="C339" i="2"/>
  <c r="C338" i="2"/>
  <c r="C337" i="2"/>
  <c r="C336" i="2"/>
  <c r="C335" i="2"/>
  <c r="C333" i="2"/>
  <c r="C332" i="2"/>
  <c r="C331" i="2"/>
  <c r="C330" i="2"/>
  <c r="C329" i="2"/>
  <c r="C328" i="2"/>
  <c r="C327" i="2"/>
  <c r="C326" i="2"/>
  <c r="C324" i="2"/>
  <c r="C323" i="2"/>
  <c r="C322" i="2"/>
  <c r="C321" i="2"/>
  <c r="C320" i="2"/>
  <c r="C319" i="2"/>
  <c r="C318" i="2"/>
  <c r="C317" i="2"/>
  <c r="C315" i="2"/>
  <c r="C314" i="2"/>
  <c r="C313" i="2"/>
  <c r="C312" i="2"/>
  <c r="C311" i="2"/>
  <c r="C310" i="2"/>
  <c r="C309" i="2"/>
  <c r="C308" i="2"/>
  <c r="C307" i="2"/>
  <c r="C306" i="2"/>
  <c r="C305" i="2"/>
  <c r="C304" i="2"/>
  <c r="C303" i="2"/>
  <c r="C301" i="2"/>
  <c r="C300" i="2"/>
  <c r="C299" i="2"/>
  <c r="C298" i="2"/>
  <c r="C297" i="2"/>
  <c r="C296" i="2"/>
  <c r="C295" i="2"/>
  <c r="C294" i="2"/>
  <c r="C293" i="2"/>
  <c r="C292" i="2"/>
  <c r="C291" i="2"/>
  <c r="C290" i="2"/>
  <c r="C289" i="2"/>
  <c r="C287" i="2"/>
  <c r="C286" i="2"/>
  <c r="C285" i="2"/>
  <c r="C284" i="2"/>
  <c r="C283" i="2"/>
  <c r="C282" i="2"/>
  <c r="C281" i="2"/>
  <c r="C280" i="2"/>
  <c r="C279" i="2"/>
  <c r="C278" i="2"/>
  <c r="C277" i="2"/>
  <c r="C275" i="2"/>
  <c r="C274" i="2"/>
  <c r="C273" i="2"/>
  <c r="C272" i="2"/>
  <c r="C271" i="2"/>
  <c r="C270" i="2"/>
  <c r="C269" i="2"/>
  <c r="C268" i="2"/>
  <c r="C267" i="2"/>
  <c r="C266" i="2"/>
  <c r="C265" i="2"/>
  <c r="C264" i="2"/>
  <c r="C262" i="2"/>
  <c r="C261" i="2"/>
  <c r="C260" i="2"/>
  <c r="C259" i="2"/>
  <c r="C258" i="2"/>
  <c r="C257" i="2"/>
  <c r="C256" i="2"/>
  <c r="C254" i="2"/>
  <c r="C253" i="2"/>
  <c r="C252" i="2"/>
  <c r="C251" i="2"/>
  <c r="C250" i="2"/>
  <c r="C249" i="2"/>
  <c r="C248" i="2"/>
  <c r="C247" i="2"/>
  <c r="C246" i="2"/>
  <c r="C245" i="2"/>
  <c r="C244" i="2"/>
  <c r="C243" i="2"/>
  <c r="C242" i="2"/>
  <c r="C240" i="2"/>
  <c r="C239" i="2"/>
  <c r="C238" i="2"/>
  <c r="C237" i="2"/>
  <c r="C236" i="2"/>
  <c r="C235" i="2"/>
  <c r="C225" i="2"/>
  <c r="C216" i="2"/>
  <c r="C215" i="2"/>
  <c r="C214" i="2"/>
  <c r="C213" i="2"/>
  <c r="C212" i="2"/>
  <c r="C211" i="2"/>
  <c r="C210" i="2"/>
  <c r="C209" i="2"/>
  <c r="C208" i="2"/>
  <c r="C206" i="2"/>
  <c r="C205" i="2"/>
  <c r="C204" i="2"/>
  <c r="C203" i="2"/>
  <c r="C202" i="2"/>
  <c r="C201" i="2"/>
  <c r="C200" i="2"/>
  <c r="C199" i="2"/>
  <c r="C198" i="2"/>
  <c r="C196" i="2"/>
  <c r="C195" i="2"/>
  <c r="C194" i="2"/>
  <c r="C193" i="2"/>
  <c r="C192" i="2"/>
  <c r="C191" i="2"/>
  <c r="C190" i="2"/>
  <c r="C171" i="2"/>
  <c r="C170" i="2"/>
  <c r="C169" i="2"/>
  <c r="C168" i="2"/>
  <c r="C167" i="2"/>
  <c r="C166" i="2"/>
  <c r="C164" i="2"/>
  <c r="C163" i="2"/>
  <c r="C162" i="2"/>
  <c r="C161" i="2"/>
  <c r="C160" i="2"/>
  <c r="C151" i="2"/>
  <c r="C150" i="2"/>
  <c r="C149" i="2"/>
  <c r="C148" i="2"/>
  <c r="C147" i="2"/>
  <c r="C144" i="2"/>
  <c r="C143" i="2"/>
  <c r="C142" i="2"/>
  <c r="C141" i="2"/>
  <c r="C140" i="2"/>
  <c r="C139" i="2"/>
  <c r="C138" i="2"/>
  <c r="C135" i="2"/>
  <c r="C134" i="2"/>
  <c r="C133" i="2"/>
  <c r="C132" i="2"/>
  <c r="C131" i="2"/>
  <c r="C128" i="2"/>
  <c r="C127" i="2"/>
  <c r="C126" i="2"/>
  <c r="C125" i="2"/>
  <c r="C122" i="2"/>
  <c r="C121" i="2"/>
  <c r="C120" i="2"/>
  <c r="C119" i="2"/>
  <c r="C118" i="2"/>
  <c r="C115" i="2"/>
  <c r="C114" i="2"/>
  <c r="C113" i="2"/>
  <c r="C112" i="2"/>
  <c r="C111" i="2"/>
  <c r="C110" i="2"/>
  <c r="C109" i="2"/>
  <c r="C108" i="2"/>
  <c r="C107" i="2"/>
  <c r="C106"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6" i="2"/>
  <c r="C65" i="2"/>
  <c r="C64" i="2"/>
  <c r="C63" i="2"/>
  <c r="C62" i="2"/>
  <c r="C61" i="2"/>
  <c r="C60" i="2"/>
  <c r="C59" i="2"/>
  <c r="C58" i="2"/>
  <c r="C57" i="2"/>
  <c r="C56" i="2"/>
  <c r="C55" i="2"/>
  <c r="C54" i="2"/>
  <c r="C53" i="2"/>
  <c r="C52" i="2"/>
  <c r="C51" i="2"/>
  <c r="C50" i="2"/>
  <c r="C49" i="2"/>
  <c r="C48" i="2"/>
  <c r="C47" i="2"/>
  <c r="C46" i="2"/>
  <c r="C45"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GD10" i="1"/>
  <c r="GD65" i="1"/>
  <c r="GD64" i="1"/>
  <c r="GD63" i="1"/>
  <c r="GD62" i="1"/>
  <c r="GD61" i="1"/>
  <c r="GD60" i="1"/>
  <c r="GD59" i="1"/>
  <c r="GD58" i="1"/>
  <c r="GD57" i="1"/>
  <c r="GD56" i="1"/>
  <c r="GD55" i="1"/>
  <c r="GD54" i="1"/>
  <c r="GD53" i="1"/>
  <c r="GD52" i="1"/>
  <c r="GD51" i="1"/>
  <c r="GD50" i="1"/>
  <c r="GD49" i="1"/>
  <c r="GD48" i="1"/>
  <c r="GD47" i="1"/>
  <c r="GD46" i="1"/>
  <c r="GD45" i="1"/>
  <c r="GD44" i="1"/>
  <c r="GD43" i="1"/>
  <c r="GD42" i="1"/>
  <c r="GD41" i="1"/>
  <c r="GD40" i="1"/>
  <c r="GD39" i="1"/>
  <c r="GD38" i="1"/>
  <c r="GD37" i="1"/>
  <c r="GD36" i="1"/>
  <c r="GD35" i="1"/>
  <c r="GD34" i="1"/>
  <c r="GD33" i="1"/>
  <c r="GD32" i="1"/>
  <c r="GD31" i="1"/>
  <c r="GD30" i="1"/>
  <c r="GD29" i="1"/>
  <c r="GD28" i="1"/>
  <c r="GD27" i="1"/>
  <c r="GD26" i="1"/>
  <c r="GD25" i="1"/>
  <c r="GD24" i="1"/>
  <c r="GD23" i="1"/>
  <c r="GD22" i="1"/>
  <c r="GD21" i="1"/>
  <c r="GD20" i="1"/>
  <c r="GD19" i="1"/>
  <c r="GD18" i="1"/>
  <c r="GD17" i="1"/>
  <c r="GD16" i="1"/>
  <c r="GD15" i="1"/>
  <c r="GD14" i="1"/>
  <c r="GD13" i="1"/>
  <c r="GD12" i="1"/>
  <c r="GD11" i="1"/>
  <c r="GD101" i="1"/>
  <c r="GD100" i="1"/>
  <c r="GD99" i="1"/>
  <c r="GD98" i="1"/>
  <c r="GD97" i="1"/>
  <c r="GD96" i="1"/>
  <c r="GD95" i="1"/>
  <c r="GD94" i="1"/>
  <c r="GD93" i="1"/>
  <c r="GD92" i="1"/>
  <c r="GD91" i="1"/>
  <c r="GD90" i="1"/>
  <c r="GD89" i="1"/>
  <c r="GD88" i="1"/>
  <c r="GD87" i="1"/>
  <c r="GD86" i="1"/>
  <c r="GD85" i="1"/>
  <c r="GD84" i="1"/>
  <c r="GD83" i="1"/>
  <c r="GD82" i="1"/>
  <c r="GD81" i="1"/>
  <c r="GD80" i="1"/>
  <c r="GD79" i="1"/>
  <c r="GD78" i="1"/>
  <c r="GD77" i="1"/>
  <c r="GD76" i="1"/>
  <c r="GD75" i="1"/>
  <c r="GD74" i="1"/>
  <c r="GD73" i="1"/>
  <c r="GD72" i="1"/>
  <c r="GD71" i="1"/>
  <c r="GD70" i="1"/>
  <c r="GD69" i="1"/>
  <c r="GD115" i="1"/>
  <c r="GD114" i="1"/>
  <c r="GD113" i="1"/>
  <c r="GD112" i="1"/>
  <c r="GD111" i="1"/>
  <c r="GD110" i="1"/>
  <c r="GD109" i="1"/>
  <c r="GD108" i="1"/>
  <c r="GD107" i="1"/>
  <c r="GD106" i="1"/>
  <c r="GD122" i="1"/>
  <c r="GD121" i="1"/>
  <c r="GD120" i="1"/>
  <c r="GD119" i="1"/>
  <c r="GD118" i="1"/>
  <c r="GD128" i="1"/>
  <c r="GD127" i="1"/>
  <c r="GD126" i="1"/>
  <c r="GD125" i="1"/>
  <c r="GD135" i="1"/>
  <c r="GD134" i="1"/>
  <c r="GD133" i="1"/>
  <c r="GD132" i="1"/>
  <c r="GD131" i="1"/>
  <c r="GD144" i="1"/>
  <c r="GD143" i="1"/>
  <c r="GD142" i="1"/>
  <c r="GD141" i="1"/>
  <c r="GD140" i="1"/>
  <c r="GD139" i="1"/>
  <c r="GD138" i="1"/>
  <c r="GD151" i="1"/>
  <c r="GD150" i="1"/>
  <c r="GD149" i="1"/>
  <c r="GD148" i="1"/>
  <c r="GD147" i="1"/>
  <c r="GD159" i="1"/>
  <c r="GD158" i="1"/>
  <c r="GD157" i="1"/>
  <c r="GD156" i="1"/>
  <c r="GD155" i="1"/>
  <c r="GD166" i="1"/>
  <c r="GD165" i="1"/>
  <c r="GD164" i="1"/>
  <c r="GD163" i="1"/>
  <c r="GD162" i="1"/>
  <c r="GD161" i="1"/>
  <c r="GD174" i="1"/>
  <c r="GD173" i="1"/>
  <c r="GD172" i="1"/>
  <c r="GD171" i="1"/>
  <c r="GD170" i="1"/>
  <c r="GD169" i="1"/>
  <c r="GD168" i="1"/>
  <c r="GD184" i="1"/>
  <c r="GD183" i="1"/>
  <c r="GD182" i="1"/>
  <c r="GD181" i="1"/>
  <c r="GD180" i="1"/>
  <c r="GD179" i="1"/>
  <c r="GD178" i="1"/>
  <c r="GD177" i="1"/>
  <c r="GD176" i="1"/>
  <c r="GD194" i="1"/>
  <c r="GD193" i="1"/>
  <c r="GD192" i="1"/>
  <c r="GD191" i="1"/>
  <c r="GD190" i="1"/>
  <c r="GD189" i="1"/>
  <c r="GD188" i="1"/>
  <c r="GD187" i="1"/>
  <c r="GD186" i="1"/>
  <c r="GD201" i="1"/>
  <c r="GD200" i="1"/>
  <c r="GD199" i="1"/>
  <c r="GD198" i="1"/>
  <c r="GD197" i="1"/>
  <c r="GD196" i="1"/>
  <c r="GD215" i="1"/>
  <c r="GD214" i="1"/>
  <c r="GD213" i="1"/>
  <c r="GD212" i="1"/>
  <c r="GD211" i="1"/>
  <c r="GD210" i="1"/>
  <c r="GD209" i="1"/>
  <c r="GD208" i="1"/>
  <c r="GD207" i="1"/>
  <c r="GD206" i="1"/>
  <c r="GD205" i="1"/>
  <c r="GD204" i="1"/>
  <c r="GD203" i="1"/>
  <c r="GD223" i="1"/>
  <c r="GD222" i="1"/>
  <c r="GD221" i="1"/>
  <c r="GD220" i="1"/>
  <c r="GD219" i="1"/>
  <c r="GD218" i="1"/>
  <c r="GD217" i="1"/>
  <c r="GD236" i="1"/>
  <c r="GD235" i="1"/>
  <c r="GD234" i="1"/>
  <c r="GD233" i="1"/>
  <c r="GD232" i="1"/>
  <c r="GD231" i="1"/>
  <c r="GD230" i="1"/>
  <c r="GD229" i="1"/>
  <c r="GD228" i="1"/>
  <c r="GD227" i="1"/>
  <c r="GD226" i="1"/>
  <c r="GD225" i="1"/>
  <c r="GD248" i="1"/>
  <c r="GD247" i="1"/>
  <c r="GD246" i="1"/>
  <c r="GD245" i="1"/>
  <c r="GD244" i="1"/>
  <c r="GD243" i="1"/>
  <c r="GD242" i="1"/>
  <c r="GD241" i="1"/>
  <c r="GD240" i="1"/>
  <c r="GD239" i="1"/>
  <c r="GD238" i="1"/>
  <c r="GD262" i="1"/>
  <c r="GD261" i="1"/>
  <c r="GD260" i="1"/>
  <c r="GD259" i="1"/>
  <c r="GD258" i="1"/>
  <c r="GD257" i="1"/>
  <c r="GD256" i="1"/>
  <c r="GD255" i="1"/>
  <c r="GD254" i="1"/>
  <c r="GD253" i="1"/>
  <c r="GD252" i="1"/>
  <c r="GD251" i="1"/>
  <c r="GD250" i="1"/>
  <c r="GD276" i="1"/>
  <c r="GD275" i="1"/>
  <c r="GD274" i="1"/>
  <c r="GD273" i="1"/>
  <c r="GD272" i="1"/>
  <c r="GD271" i="1"/>
  <c r="GD270" i="1"/>
  <c r="GD269" i="1"/>
  <c r="GD268" i="1"/>
  <c r="GD267" i="1"/>
  <c r="GD266" i="1"/>
  <c r="GD265" i="1"/>
  <c r="GD264" i="1"/>
  <c r="GD285" i="1"/>
  <c r="GD284" i="1"/>
  <c r="GD283" i="1"/>
  <c r="GD282" i="1"/>
  <c r="GD281" i="1"/>
  <c r="GD280" i="1"/>
  <c r="GD279" i="1"/>
  <c r="GD278" i="1"/>
  <c r="GD294" i="1"/>
  <c r="GD293" i="1"/>
  <c r="GD292" i="1"/>
  <c r="GD291" i="1"/>
  <c r="GD290" i="1"/>
  <c r="GD289" i="1"/>
  <c r="GD288" i="1"/>
  <c r="GD287" i="1"/>
  <c r="GD303" i="1"/>
  <c r="GD302" i="1"/>
  <c r="GD301" i="1"/>
  <c r="GD300" i="1"/>
  <c r="GD299" i="1"/>
  <c r="GD298" i="1"/>
  <c r="GD297" i="1"/>
  <c r="GD296" i="1"/>
  <c r="GD312" i="1"/>
  <c r="GD311" i="1"/>
  <c r="GD310" i="1"/>
  <c r="GD309" i="1"/>
  <c r="GD308" i="1"/>
  <c r="GD307" i="1"/>
  <c r="GD306" i="1"/>
  <c r="GD305" i="1"/>
  <c r="GD321" i="1"/>
  <c r="GD320" i="1"/>
  <c r="GD319" i="1"/>
  <c r="GD318" i="1"/>
  <c r="GD317" i="1"/>
  <c r="GD316" i="1"/>
  <c r="GD315" i="1"/>
  <c r="GD314" i="1"/>
  <c r="GD330" i="1"/>
  <c r="GD329" i="1"/>
  <c r="GD328" i="1"/>
  <c r="GD327" i="1"/>
  <c r="GD326" i="1"/>
  <c r="GD325" i="1"/>
  <c r="GD324" i="1"/>
  <c r="GD323" i="1"/>
  <c r="GD337" i="1"/>
  <c r="GD336" i="1"/>
  <c r="GD335" i="1"/>
  <c r="GD334" i="1"/>
  <c r="GD333" i="1"/>
  <c r="GD332" i="1"/>
  <c r="GD343" i="1"/>
  <c r="GD342" i="1"/>
  <c r="GD341" i="1"/>
  <c r="GD340" i="1"/>
  <c r="GD339" i="1"/>
  <c r="GD353" i="1"/>
  <c r="GD352" i="1"/>
  <c r="GD351" i="1"/>
  <c r="GD350" i="1"/>
  <c r="GD349" i="1"/>
  <c r="GD348" i="1"/>
  <c r="GD347" i="1"/>
  <c r="GD346" i="1"/>
  <c r="GD345" i="1"/>
  <c r="GD360" i="1"/>
  <c r="GD359" i="1"/>
  <c r="GD358" i="1"/>
  <c r="GD357" i="1"/>
  <c r="GD356" i="1"/>
  <c r="GD355" i="1"/>
  <c r="GD373" i="1"/>
  <c r="GD372" i="1"/>
  <c r="GD371" i="1"/>
  <c r="GD370" i="1"/>
  <c r="GD369" i="1"/>
  <c r="GD368" i="1"/>
  <c r="GD367" i="1"/>
  <c r="GD366" i="1"/>
  <c r="GD365" i="1"/>
  <c r="GD364" i="1"/>
  <c r="GD363" i="1"/>
  <c r="GD362" i="1"/>
  <c r="GD380" i="1"/>
  <c r="GD379" i="1"/>
  <c r="GD378" i="1"/>
  <c r="GD377" i="1"/>
  <c r="GD376" i="1"/>
  <c r="GD375" i="1"/>
  <c r="GD389" i="1"/>
  <c r="GD388" i="1"/>
  <c r="GD387" i="1"/>
  <c r="GD386" i="1"/>
  <c r="GD385" i="1"/>
  <c r="GD384" i="1"/>
  <c r="GD383" i="1"/>
  <c r="GD382" i="1"/>
  <c r="GD397" i="1"/>
  <c r="GD396" i="1"/>
  <c r="GD395" i="1"/>
  <c r="GD394" i="1"/>
  <c r="GD393" i="1"/>
  <c r="GD392" i="1"/>
  <c r="GD391" i="1"/>
  <c r="FD410" i="1"/>
  <c r="FD409" i="1"/>
  <c r="FD408" i="1"/>
  <c r="FD407" i="1"/>
  <c r="FD406" i="1"/>
  <c r="FD405" i="1"/>
  <c r="FD404" i="1"/>
  <c r="FD402" i="1"/>
  <c r="FD401" i="1"/>
  <c r="FD400" i="1"/>
  <c r="FD399" i="1"/>
  <c r="FD398" i="1"/>
  <c r="FD397" i="1"/>
  <c r="FD396" i="1"/>
  <c r="FD395" i="1"/>
  <c r="FD393" i="1"/>
  <c r="FD392" i="1"/>
  <c r="FD391" i="1"/>
  <c r="FD390" i="1"/>
  <c r="FD389" i="1"/>
  <c r="FD388" i="1"/>
  <c r="FD386" i="1"/>
  <c r="FD385" i="1"/>
  <c r="FD384" i="1"/>
  <c r="FD383" i="1"/>
  <c r="FD382" i="1"/>
  <c r="FD381" i="1"/>
  <c r="FD380" i="1"/>
  <c r="FD379" i="1"/>
  <c r="FD378" i="1"/>
  <c r="FD377" i="1"/>
  <c r="FD376" i="1"/>
  <c r="FD375" i="1"/>
  <c r="FD373" i="1"/>
  <c r="FD372" i="1"/>
  <c r="FD368" i="1"/>
  <c r="FD367" i="1"/>
  <c r="FD365" i="1"/>
  <c r="FD364" i="1"/>
  <c r="FD362" i="1"/>
  <c r="FD361" i="1"/>
  <c r="FD360" i="1"/>
  <c r="FD359" i="1"/>
  <c r="FD358" i="1"/>
  <c r="FD357" i="1"/>
  <c r="FD356" i="1"/>
  <c r="FD355" i="1"/>
  <c r="FD354" i="1"/>
  <c r="FD353" i="1"/>
  <c r="FD350" i="1"/>
  <c r="FD349" i="1"/>
  <c r="FD348" i="1"/>
  <c r="FD347" i="1"/>
  <c r="FD345" i="1"/>
  <c r="FD344" i="1"/>
  <c r="FD343" i="1"/>
  <c r="FD342" i="1"/>
  <c r="FD341" i="1"/>
  <c r="FD340" i="1"/>
  <c r="FD338" i="1"/>
  <c r="FD337" i="1"/>
  <c r="FD336" i="1"/>
  <c r="FD335" i="1"/>
  <c r="FD334" i="1"/>
  <c r="FD333" i="1"/>
  <c r="FD332" i="1"/>
  <c r="FD331" i="1"/>
  <c r="FD329" i="1"/>
  <c r="FD328" i="1"/>
  <c r="FD327" i="1"/>
  <c r="FD326" i="1"/>
  <c r="FD325" i="1"/>
  <c r="FD324" i="1"/>
  <c r="FD323" i="1"/>
  <c r="FD322" i="1"/>
  <c r="FD320" i="1"/>
  <c r="FD319" i="1"/>
  <c r="FD318" i="1"/>
  <c r="FD317" i="1"/>
  <c r="FD316" i="1"/>
  <c r="FD315" i="1"/>
  <c r="FD314" i="1"/>
  <c r="FD313" i="1"/>
  <c r="FD311" i="1"/>
  <c r="FD310" i="1"/>
  <c r="FD309" i="1"/>
  <c r="FD308" i="1"/>
  <c r="FD307" i="1"/>
  <c r="FD306" i="1"/>
  <c r="FD305" i="1"/>
  <c r="FD304" i="1"/>
  <c r="FD302" i="1"/>
  <c r="FD301" i="1"/>
  <c r="FD300" i="1"/>
  <c r="FD299" i="1"/>
  <c r="FD298" i="1"/>
  <c r="FD297" i="1"/>
  <c r="FD296" i="1"/>
  <c r="FD295" i="1"/>
  <c r="FD293" i="1"/>
  <c r="FD292" i="1"/>
  <c r="FD291" i="1"/>
  <c r="FD290" i="1"/>
  <c r="FD289" i="1"/>
  <c r="FD288" i="1"/>
  <c r="FD287" i="1"/>
  <c r="FD286" i="1"/>
  <c r="FD284" i="1"/>
  <c r="FD283" i="1"/>
  <c r="FD282" i="1"/>
  <c r="FD281" i="1"/>
  <c r="FD280" i="1"/>
  <c r="FD279" i="1"/>
  <c r="FD278" i="1"/>
  <c r="FD277" i="1"/>
  <c r="FD276" i="1"/>
  <c r="FD275" i="1"/>
  <c r="FD274" i="1"/>
  <c r="FD273" i="1"/>
  <c r="FD272" i="1"/>
  <c r="FD270" i="1"/>
  <c r="FD269" i="1"/>
  <c r="FD268" i="1"/>
  <c r="FD267" i="1"/>
  <c r="FD266" i="1"/>
  <c r="FD265" i="1"/>
  <c r="FD264" i="1"/>
  <c r="FD263" i="1"/>
  <c r="FD262" i="1"/>
  <c r="FD261" i="1"/>
  <c r="FD260" i="1"/>
  <c r="FD259" i="1"/>
  <c r="FD258" i="1"/>
  <c r="FD256" i="1"/>
  <c r="FD255" i="1"/>
  <c r="FD254" i="1"/>
  <c r="FD253" i="1"/>
  <c r="FD252" i="1"/>
  <c r="FD251" i="1"/>
  <c r="FD250" i="1"/>
  <c r="FD249" i="1"/>
  <c r="FD248" i="1"/>
  <c r="FD247" i="1"/>
  <c r="FD246" i="1"/>
  <c r="FD244" i="1"/>
  <c r="FD243" i="1"/>
  <c r="FD242" i="1"/>
  <c r="FD241" i="1"/>
  <c r="FD240" i="1"/>
  <c r="FD239" i="1"/>
  <c r="FD238" i="1"/>
  <c r="FD237" i="1"/>
  <c r="FD236" i="1"/>
  <c r="FD235" i="1"/>
  <c r="FD234" i="1"/>
  <c r="FD233" i="1"/>
  <c r="FD231" i="1"/>
  <c r="FD230" i="1"/>
  <c r="FD229" i="1"/>
  <c r="FD228" i="1"/>
  <c r="FD227" i="1"/>
  <c r="FD226" i="1"/>
  <c r="FD225" i="1"/>
  <c r="FD223" i="1"/>
  <c r="FD222" i="1"/>
  <c r="FD221" i="1"/>
  <c r="FD220" i="1"/>
  <c r="FD219" i="1"/>
  <c r="FD218" i="1"/>
  <c r="FD217" i="1"/>
  <c r="FD216" i="1"/>
  <c r="FD215" i="1"/>
  <c r="FD214" i="1"/>
  <c r="FD213" i="1"/>
  <c r="FD212" i="1"/>
  <c r="FD211" i="1"/>
  <c r="FD209" i="1"/>
  <c r="FD208" i="1"/>
  <c r="FD207" i="1"/>
  <c r="FD206" i="1"/>
  <c r="FD205" i="1"/>
  <c r="FD204" i="1"/>
  <c r="FD203" i="1"/>
  <c r="FD194" i="1"/>
  <c r="FD193" i="1"/>
  <c r="FD192" i="1"/>
  <c r="FD191" i="1"/>
  <c r="FD190" i="1"/>
  <c r="FD189" i="1"/>
  <c r="FD188" i="1"/>
  <c r="FD187" i="1"/>
  <c r="FD186" i="1"/>
  <c r="FD184" i="1"/>
  <c r="FD183" i="1"/>
  <c r="FD182" i="1"/>
  <c r="FD181" i="1"/>
  <c r="FD180" i="1"/>
  <c r="FD179" i="1"/>
  <c r="FD178" i="1"/>
  <c r="FD177" i="1"/>
  <c r="FD176" i="1"/>
  <c r="FD174" i="1"/>
  <c r="FD173" i="1"/>
  <c r="FD172" i="1"/>
  <c r="FD171" i="1"/>
  <c r="FD170" i="1"/>
  <c r="FD169" i="1"/>
  <c r="FD168" i="1"/>
  <c r="FD166" i="1"/>
  <c r="FD165" i="1"/>
  <c r="FD164" i="1"/>
  <c r="FD163" i="1"/>
  <c r="FD162" i="1"/>
  <c r="FD161" i="1"/>
  <c r="FD159" i="1"/>
  <c r="FD158" i="1"/>
  <c r="FD157" i="1"/>
  <c r="FD156" i="1"/>
  <c r="FD155" i="1"/>
  <c r="FD151" i="1"/>
  <c r="FD150" i="1"/>
  <c r="FD149" i="1"/>
  <c r="FD148" i="1"/>
  <c r="FD147" i="1"/>
  <c r="FD144" i="1"/>
  <c r="FD143" i="1"/>
  <c r="FD142" i="1"/>
  <c r="FD141" i="1"/>
  <c r="FD140" i="1"/>
  <c r="FD139" i="1"/>
  <c r="FD138" i="1"/>
  <c r="FD135" i="1"/>
  <c r="FD134" i="1"/>
  <c r="FD133" i="1"/>
  <c r="FD132" i="1"/>
  <c r="FD131" i="1"/>
  <c r="FD128" i="1"/>
  <c r="FD127" i="1"/>
  <c r="FD126" i="1"/>
  <c r="FD125" i="1"/>
  <c r="FD122" i="1"/>
  <c r="FD121" i="1"/>
  <c r="FD120" i="1"/>
  <c r="FD119" i="1"/>
  <c r="FD118" i="1"/>
  <c r="FD115" i="1"/>
  <c r="FD114" i="1"/>
  <c r="FD113" i="1"/>
  <c r="FD112" i="1"/>
  <c r="FD111" i="1"/>
  <c r="FD110" i="1"/>
  <c r="FD109" i="1"/>
  <c r="FD108" i="1"/>
  <c r="FD107" i="1"/>
  <c r="FD106" i="1"/>
  <c r="FD101" i="1"/>
  <c r="FD100" i="1"/>
  <c r="FD99" i="1"/>
  <c r="FD98" i="1"/>
  <c r="FD97" i="1"/>
  <c r="FD96" i="1"/>
  <c r="FD95" i="1"/>
  <c r="FD94" i="1"/>
  <c r="FD93" i="1"/>
  <c r="FD92" i="1"/>
  <c r="FD91" i="1"/>
  <c r="FD90" i="1"/>
  <c r="FD89" i="1"/>
  <c r="FD88" i="1"/>
  <c r="FD87" i="1"/>
  <c r="FD86" i="1"/>
  <c r="FD85" i="1"/>
  <c r="FD84" i="1"/>
  <c r="FD83" i="1"/>
  <c r="FD82" i="1"/>
  <c r="FD81" i="1"/>
  <c r="FD80" i="1"/>
  <c r="FD79" i="1"/>
  <c r="FD78" i="1"/>
  <c r="FD77" i="1"/>
  <c r="FD76" i="1"/>
  <c r="FD75" i="1"/>
  <c r="FD74" i="1"/>
  <c r="FD73" i="1"/>
  <c r="FD72" i="1"/>
  <c r="FD71" i="1"/>
  <c r="FD70" i="1"/>
  <c r="FD69" i="1"/>
  <c r="FD66" i="1"/>
  <c r="FD65" i="1"/>
  <c r="FD64" i="1"/>
  <c r="FD63" i="1"/>
  <c r="FD62" i="1"/>
  <c r="FD61" i="1"/>
  <c r="FD60" i="1"/>
  <c r="FD59" i="1"/>
  <c r="FD58" i="1"/>
  <c r="FD57" i="1"/>
  <c r="FD56" i="1"/>
  <c r="FD55" i="1"/>
  <c r="FD54" i="1"/>
  <c r="FD53" i="1"/>
  <c r="FD52" i="1"/>
  <c r="FD51" i="1"/>
  <c r="FD50" i="1"/>
  <c r="FD49" i="1"/>
  <c r="FD48" i="1"/>
  <c r="FD47" i="1"/>
  <c r="FD46" i="1"/>
  <c r="FD45" i="1"/>
  <c r="FD43" i="1"/>
  <c r="FD42" i="1"/>
  <c r="FD41" i="1"/>
  <c r="FD40" i="1"/>
  <c r="FD39" i="1"/>
  <c r="FD38" i="1"/>
  <c r="FD37" i="1"/>
  <c r="FD36" i="1"/>
  <c r="FD35" i="1"/>
  <c r="FD34" i="1"/>
  <c r="FD33" i="1"/>
  <c r="FD32" i="1"/>
  <c r="FD31" i="1"/>
  <c r="FD30" i="1"/>
  <c r="FD29" i="1"/>
  <c r="FD28" i="1"/>
  <c r="FD27" i="1"/>
  <c r="FD26" i="1"/>
  <c r="FD25" i="1"/>
  <c r="FD24" i="1"/>
  <c r="FD23" i="1"/>
  <c r="FD22" i="1"/>
  <c r="FD21" i="1"/>
  <c r="FD20" i="1"/>
  <c r="FD19" i="1"/>
  <c r="FD18" i="1"/>
  <c r="FD17" i="1"/>
  <c r="FD16" i="1"/>
  <c r="FD15" i="1"/>
  <c r="FD13" i="1"/>
  <c r="FD12" i="1"/>
  <c r="FD11" i="1"/>
  <c r="FD10" i="1"/>
  <c r="ED13" i="1"/>
  <c r="ED12" i="1"/>
  <c r="ED11" i="1"/>
  <c r="ED10" i="1"/>
  <c r="ED43" i="1"/>
  <c r="ED42" i="1"/>
  <c r="ED41" i="1"/>
  <c r="ED40" i="1"/>
  <c r="ED39" i="1"/>
  <c r="ED38" i="1"/>
  <c r="ED37" i="1"/>
  <c r="ED36" i="1"/>
  <c r="ED35" i="1"/>
  <c r="ED34" i="1"/>
  <c r="ED33" i="1"/>
  <c r="ED32" i="1"/>
  <c r="ED31" i="1"/>
  <c r="ED30" i="1"/>
  <c r="ED29" i="1"/>
  <c r="ED28" i="1"/>
  <c r="ED27" i="1"/>
  <c r="ED26" i="1"/>
  <c r="ED25" i="1"/>
  <c r="ED24" i="1"/>
  <c r="ED23" i="1"/>
  <c r="ED22" i="1"/>
  <c r="ED21" i="1"/>
  <c r="ED20" i="1"/>
  <c r="ED19" i="1"/>
  <c r="ED18" i="1"/>
  <c r="ED17" i="1"/>
  <c r="ED16" i="1"/>
  <c r="ED15" i="1"/>
  <c r="ED66" i="1"/>
  <c r="ED65" i="1"/>
  <c r="ED64" i="1"/>
  <c r="ED63" i="1"/>
  <c r="ED62" i="1"/>
  <c r="ED61" i="1"/>
  <c r="ED60" i="1"/>
  <c r="ED59" i="1"/>
  <c r="ED58" i="1"/>
  <c r="ED57" i="1"/>
  <c r="ED56" i="1"/>
  <c r="ED55" i="1"/>
  <c r="ED54" i="1"/>
  <c r="ED53" i="1"/>
  <c r="ED52" i="1"/>
  <c r="ED51" i="1"/>
  <c r="ED50" i="1"/>
  <c r="ED49" i="1"/>
  <c r="ED48" i="1"/>
  <c r="ED47" i="1"/>
  <c r="ED46" i="1"/>
  <c r="ED45" i="1"/>
  <c r="ED101" i="1"/>
  <c r="ED100" i="1"/>
  <c r="ED99" i="1"/>
  <c r="ED98" i="1"/>
  <c r="ED97" i="1"/>
  <c r="ED96" i="1"/>
  <c r="ED95" i="1"/>
  <c r="ED94" i="1"/>
  <c r="ED93" i="1"/>
  <c r="ED92" i="1"/>
  <c r="ED91" i="1"/>
  <c r="ED90" i="1"/>
  <c r="ED89" i="1"/>
  <c r="ED88" i="1"/>
  <c r="ED87" i="1"/>
  <c r="ED86" i="1"/>
  <c r="ED85" i="1"/>
  <c r="ED84" i="1"/>
  <c r="ED83" i="1"/>
  <c r="ED82" i="1"/>
  <c r="ED81" i="1"/>
  <c r="ED80" i="1"/>
  <c r="ED79" i="1"/>
  <c r="ED78" i="1"/>
  <c r="ED77" i="1"/>
  <c r="ED76" i="1"/>
  <c r="ED75" i="1"/>
  <c r="ED74" i="1"/>
  <c r="ED73" i="1"/>
  <c r="ED72" i="1"/>
  <c r="ED71" i="1"/>
  <c r="ED70" i="1"/>
  <c r="ED69" i="1"/>
  <c r="ED115" i="1"/>
  <c r="ED114" i="1"/>
  <c r="ED113" i="1"/>
  <c r="ED112" i="1"/>
  <c r="ED111" i="1"/>
  <c r="ED110" i="1"/>
  <c r="ED109" i="1"/>
  <c r="ED108" i="1"/>
  <c r="ED107" i="1"/>
  <c r="ED106" i="1"/>
  <c r="ED122" i="1"/>
  <c r="ED121" i="1"/>
  <c r="ED120" i="1"/>
  <c r="ED119" i="1"/>
  <c r="ED118" i="1"/>
  <c r="ED128" i="1"/>
  <c r="ED127" i="1"/>
  <c r="ED126" i="1"/>
  <c r="ED125" i="1"/>
  <c r="ED135" i="1"/>
  <c r="ED134" i="1"/>
  <c r="ED133" i="1"/>
  <c r="ED132" i="1"/>
  <c r="ED131" i="1"/>
  <c r="ED144" i="1"/>
  <c r="ED143" i="1"/>
  <c r="ED142" i="1"/>
  <c r="ED141" i="1"/>
  <c r="ED140" i="1"/>
  <c r="ED139" i="1"/>
  <c r="ED138" i="1"/>
  <c r="ED151" i="1"/>
  <c r="ED150" i="1"/>
  <c r="ED149" i="1"/>
  <c r="ED148" i="1"/>
  <c r="ED147" i="1"/>
  <c r="ED159" i="1"/>
  <c r="ED158" i="1"/>
  <c r="ED157" i="1"/>
  <c r="ED156" i="1"/>
  <c r="ED155" i="1"/>
  <c r="ED166" i="1"/>
  <c r="ED165" i="1"/>
  <c r="ED164" i="1"/>
  <c r="ED163" i="1"/>
  <c r="ED162" i="1"/>
  <c r="ED161" i="1"/>
  <c r="ED174" i="1"/>
  <c r="ED173" i="1"/>
  <c r="ED172" i="1"/>
  <c r="ED171" i="1"/>
  <c r="ED170" i="1"/>
  <c r="ED169" i="1"/>
  <c r="ED168" i="1"/>
  <c r="ED184" i="1"/>
  <c r="ED183" i="1"/>
  <c r="ED182" i="1"/>
  <c r="ED181" i="1"/>
  <c r="ED180" i="1"/>
  <c r="ED179" i="1"/>
  <c r="ED178" i="1"/>
  <c r="ED177" i="1"/>
  <c r="ED176" i="1"/>
  <c r="ED194" i="1"/>
  <c r="ED193" i="1"/>
  <c r="ED192" i="1"/>
  <c r="ED191" i="1"/>
  <c r="ED190" i="1"/>
  <c r="ED189" i="1"/>
  <c r="ED188" i="1"/>
  <c r="ED187" i="1"/>
  <c r="ED186" i="1"/>
  <c r="ED209" i="1"/>
  <c r="ED208" i="1"/>
  <c r="ED207" i="1"/>
  <c r="ED206" i="1"/>
  <c r="ED205" i="1"/>
  <c r="ED204" i="1"/>
  <c r="ED203" i="1"/>
  <c r="ED223" i="1"/>
  <c r="ED222" i="1"/>
  <c r="ED221" i="1"/>
  <c r="ED220" i="1"/>
  <c r="ED219" i="1"/>
  <c r="ED218" i="1"/>
  <c r="ED217" i="1"/>
  <c r="ED216" i="1"/>
  <c r="ED215" i="1"/>
  <c r="ED214" i="1"/>
  <c r="ED213" i="1"/>
  <c r="ED212" i="1"/>
  <c r="ED211" i="1"/>
  <c r="ED231" i="1"/>
  <c r="ED230" i="1"/>
  <c r="ED229" i="1"/>
  <c r="ED228" i="1"/>
  <c r="ED227" i="1"/>
  <c r="ED226" i="1"/>
  <c r="ED225" i="1"/>
  <c r="ED244" i="1"/>
  <c r="ED243" i="1"/>
  <c r="ED242" i="1"/>
  <c r="ED241" i="1"/>
  <c r="ED240" i="1"/>
  <c r="ED239" i="1"/>
  <c r="ED238" i="1"/>
  <c r="ED237" i="1"/>
  <c r="ED236" i="1"/>
  <c r="ED235" i="1"/>
  <c r="ED234" i="1"/>
  <c r="ED233" i="1"/>
  <c r="ED256" i="1"/>
  <c r="ED255" i="1"/>
  <c r="ED254" i="1"/>
  <c r="ED253" i="1"/>
  <c r="ED252" i="1"/>
  <c r="ED251" i="1"/>
  <c r="ED250" i="1"/>
  <c r="ED249" i="1"/>
  <c r="ED248" i="1"/>
  <c r="ED247" i="1"/>
  <c r="ED246" i="1"/>
  <c r="ED270" i="1"/>
  <c r="ED269" i="1"/>
  <c r="ED268" i="1"/>
  <c r="ED267" i="1"/>
  <c r="ED266" i="1"/>
  <c r="ED265" i="1"/>
  <c r="ED264" i="1"/>
  <c r="ED263" i="1"/>
  <c r="ED262" i="1"/>
  <c r="ED261" i="1"/>
  <c r="ED260" i="1"/>
  <c r="ED259" i="1"/>
  <c r="ED258" i="1"/>
  <c r="ED284" i="1"/>
  <c r="ED283" i="1"/>
  <c r="ED282" i="1"/>
  <c r="ED281" i="1"/>
  <c r="ED280" i="1"/>
  <c r="ED279" i="1"/>
  <c r="ED278" i="1"/>
  <c r="ED277" i="1"/>
  <c r="ED276" i="1"/>
  <c r="ED275" i="1"/>
  <c r="ED274" i="1"/>
  <c r="ED273" i="1"/>
  <c r="ED272" i="1"/>
  <c r="ED293" i="1"/>
  <c r="ED292" i="1"/>
  <c r="ED291" i="1"/>
  <c r="ED290" i="1"/>
  <c r="ED289" i="1"/>
  <c r="ED288" i="1"/>
  <c r="ED287" i="1"/>
  <c r="ED286" i="1"/>
  <c r="ED302" i="1"/>
  <c r="ED301" i="1"/>
  <c r="ED300" i="1"/>
  <c r="ED299" i="1"/>
  <c r="ED298" i="1"/>
  <c r="ED297" i="1"/>
  <c r="ED296" i="1"/>
  <c r="ED295" i="1"/>
  <c r="ED311" i="1"/>
  <c r="ED310" i="1"/>
  <c r="ED309" i="1"/>
  <c r="ED308" i="1"/>
  <c r="ED307" i="1"/>
  <c r="ED306" i="1"/>
  <c r="ED305" i="1"/>
  <c r="ED304" i="1"/>
  <c r="ED320" i="1"/>
  <c r="ED319" i="1"/>
  <c r="ED318" i="1"/>
  <c r="ED317" i="1"/>
  <c r="ED316" i="1"/>
  <c r="ED315" i="1"/>
  <c r="ED314" i="1"/>
  <c r="ED313" i="1"/>
  <c r="ED329" i="1"/>
  <c r="ED328" i="1"/>
  <c r="ED327" i="1"/>
  <c r="ED326" i="1"/>
  <c r="ED325" i="1"/>
  <c r="ED324" i="1"/>
  <c r="ED323" i="1"/>
  <c r="ED322" i="1"/>
  <c r="ED338" i="1"/>
  <c r="ED337" i="1"/>
  <c r="ED336" i="1"/>
  <c r="ED335" i="1"/>
  <c r="ED334" i="1"/>
  <c r="ED333" i="1"/>
  <c r="ED332" i="1"/>
  <c r="ED331" i="1"/>
  <c r="ED345" i="1"/>
  <c r="ED344" i="1"/>
  <c r="ED343" i="1"/>
  <c r="ED342" i="1"/>
  <c r="ED341" i="1"/>
  <c r="ED340" i="1"/>
  <c r="ED350" i="1"/>
  <c r="ED349" i="1"/>
  <c r="ED348" i="1"/>
  <c r="ED347" i="1"/>
  <c r="ED362" i="1"/>
  <c r="ED361" i="1"/>
  <c r="ED360" i="1"/>
  <c r="ED359" i="1"/>
  <c r="ED358" i="1"/>
  <c r="ED357" i="1"/>
  <c r="ED356" i="1"/>
  <c r="ED355" i="1"/>
  <c r="ED354" i="1"/>
  <c r="ED353" i="1"/>
  <c r="ED365" i="1"/>
  <c r="ED364" i="1"/>
  <c r="ED368" i="1"/>
  <c r="ED367" i="1"/>
  <c r="ED373" i="1"/>
  <c r="ED372" i="1"/>
  <c r="ED386" i="1"/>
  <c r="ED385" i="1"/>
  <c r="ED384" i="1"/>
  <c r="ED383" i="1"/>
  <c r="ED382" i="1"/>
  <c r="ED381" i="1"/>
  <c r="ED380" i="1"/>
  <c r="ED379" i="1"/>
  <c r="ED378" i="1"/>
  <c r="ED377" i="1"/>
  <c r="ED376" i="1"/>
  <c r="ED375" i="1"/>
  <c r="ED393" i="1"/>
  <c r="ED392" i="1"/>
  <c r="ED391" i="1"/>
  <c r="ED390" i="1"/>
  <c r="ED389" i="1"/>
  <c r="ED388" i="1"/>
  <c r="ED402" i="1"/>
  <c r="ED401" i="1"/>
  <c r="ED400" i="1"/>
  <c r="ED399" i="1"/>
  <c r="ED398" i="1"/>
  <c r="ED397" i="1"/>
  <c r="ED396" i="1"/>
  <c r="ED395" i="1"/>
  <c r="ED410" i="1"/>
  <c r="ED409" i="1"/>
  <c r="ED408" i="1"/>
  <c r="ED407" i="1"/>
  <c r="ED406" i="1"/>
  <c r="ED405" i="1"/>
  <c r="ED404" i="1"/>
  <c r="DD410" i="1"/>
  <c r="DD409" i="1"/>
  <c r="DD408" i="1"/>
  <c r="DD407" i="1"/>
  <c r="DD406" i="1"/>
  <c r="DD405" i="1"/>
  <c r="DD404" i="1"/>
  <c r="DD402" i="1"/>
  <c r="DD401" i="1"/>
  <c r="DD400" i="1"/>
  <c r="DD399" i="1"/>
  <c r="DD398" i="1"/>
  <c r="DD397" i="1"/>
  <c r="DD396" i="1"/>
  <c r="DD395" i="1"/>
  <c r="DD393" i="1"/>
  <c r="DD392" i="1"/>
  <c r="DD391" i="1"/>
  <c r="DD390" i="1"/>
  <c r="DD389" i="1"/>
  <c r="DD388" i="1"/>
  <c r="DD386" i="1"/>
  <c r="DD385" i="1"/>
  <c r="DD384" i="1"/>
  <c r="DD383" i="1"/>
  <c r="DD382" i="1"/>
  <c r="DD381" i="1"/>
  <c r="DD380" i="1"/>
  <c r="DD379" i="1"/>
  <c r="DD378" i="1"/>
  <c r="DD377" i="1"/>
  <c r="DD376" i="1"/>
  <c r="DD375" i="1"/>
  <c r="DD373" i="1"/>
  <c r="DD372" i="1"/>
  <c r="DD368" i="1"/>
  <c r="DD367" i="1"/>
  <c r="DD365" i="1"/>
  <c r="DD364" i="1"/>
  <c r="DD362" i="1"/>
  <c r="DD361" i="1"/>
  <c r="DD360" i="1"/>
  <c r="DD359" i="1"/>
  <c r="DD358" i="1"/>
  <c r="DD357" i="1"/>
  <c r="DD356" i="1"/>
  <c r="DD355" i="1"/>
  <c r="DD354" i="1"/>
  <c r="DD353" i="1"/>
  <c r="DD350" i="1"/>
  <c r="DD349" i="1"/>
  <c r="DD348" i="1"/>
  <c r="DD347" i="1"/>
  <c r="DD345" i="1"/>
  <c r="DD344" i="1"/>
  <c r="DD343" i="1"/>
  <c r="DD342" i="1"/>
  <c r="DD341" i="1"/>
  <c r="DD340" i="1"/>
  <c r="DD338" i="1"/>
  <c r="DD337" i="1"/>
  <c r="DD336" i="1"/>
  <c r="DD335" i="1"/>
  <c r="DD334" i="1"/>
  <c r="DD333" i="1"/>
  <c r="DD332" i="1"/>
  <c r="DD331" i="1"/>
  <c r="DD329" i="1"/>
  <c r="DD328" i="1"/>
  <c r="DD327" i="1"/>
  <c r="DD326" i="1"/>
  <c r="DD325" i="1"/>
  <c r="DD324" i="1"/>
  <c r="DD323" i="1"/>
  <c r="DD322" i="1"/>
  <c r="DD320" i="1"/>
  <c r="DD319" i="1"/>
  <c r="DD318" i="1"/>
  <c r="DD317" i="1"/>
  <c r="DD316" i="1"/>
  <c r="DD315" i="1"/>
  <c r="DD314" i="1"/>
  <c r="DD313" i="1"/>
  <c r="DD311" i="1"/>
  <c r="DD310" i="1"/>
  <c r="DD309" i="1"/>
  <c r="DD308" i="1"/>
  <c r="DD307" i="1"/>
  <c r="DD306" i="1"/>
  <c r="DD305" i="1"/>
  <c r="DD304" i="1"/>
  <c r="DD302" i="1"/>
  <c r="DD301" i="1"/>
  <c r="DD300" i="1"/>
  <c r="DD299" i="1"/>
  <c r="DD298" i="1"/>
  <c r="DD297" i="1"/>
  <c r="DD296" i="1"/>
  <c r="DD295" i="1"/>
  <c r="DD293" i="1"/>
  <c r="DD292" i="1"/>
  <c r="DD291" i="1"/>
  <c r="DD290" i="1"/>
  <c r="DD289" i="1"/>
  <c r="DD288" i="1"/>
  <c r="DD287" i="1"/>
  <c r="DD286" i="1"/>
  <c r="DD284" i="1"/>
  <c r="DD283" i="1"/>
  <c r="DD282" i="1"/>
  <c r="DD281" i="1"/>
  <c r="DD280" i="1"/>
  <c r="DD279" i="1"/>
  <c r="DD278" i="1"/>
  <c r="DD277" i="1"/>
  <c r="DD276" i="1"/>
  <c r="DD275" i="1"/>
  <c r="DD274" i="1"/>
  <c r="DD273" i="1"/>
  <c r="DD272" i="1"/>
  <c r="DD270" i="1"/>
  <c r="DD269" i="1"/>
  <c r="DD268" i="1"/>
  <c r="DD267" i="1"/>
  <c r="DD266" i="1"/>
  <c r="DD265" i="1"/>
  <c r="DD264" i="1"/>
  <c r="DD263" i="1"/>
  <c r="DD262" i="1"/>
  <c r="DD261" i="1"/>
  <c r="DD260" i="1"/>
  <c r="DD259" i="1"/>
  <c r="DD258" i="1"/>
  <c r="DD256" i="1"/>
  <c r="DD255" i="1"/>
  <c r="DD254" i="1"/>
  <c r="DD253" i="1"/>
  <c r="DD252" i="1"/>
  <c r="DD251" i="1"/>
  <c r="DD250" i="1"/>
  <c r="DD249" i="1"/>
  <c r="DD248" i="1"/>
  <c r="DD247" i="1"/>
  <c r="DD246" i="1"/>
  <c r="DD244" i="1"/>
  <c r="DD243" i="1"/>
  <c r="DD242" i="1"/>
  <c r="DD241" i="1"/>
  <c r="DD240" i="1"/>
  <c r="DD239" i="1"/>
  <c r="DD238" i="1"/>
  <c r="DD237" i="1"/>
  <c r="DD236" i="1"/>
  <c r="DD235" i="1"/>
  <c r="DD234" i="1"/>
  <c r="DD233" i="1"/>
  <c r="DD231" i="1"/>
  <c r="DD230" i="1"/>
  <c r="DD229" i="1"/>
  <c r="DD228" i="1"/>
  <c r="DD227" i="1"/>
  <c r="DD226" i="1"/>
  <c r="DD225" i="1"/>
  <c r="DD223" i="1"/>
  <c r="DD222" i="1"/>
  <c r="DD221" i="1"/>
  <c r="DD220" i="1"/>
  <c r="DD219" i="1"/>
  <c r="DD218" i="1"/>
  <c r="DD217" i="1"/>
  <c r="DD216" i="1"/>
  <c r="DD215" i="1"/>
  <c r="DD214" i="1"/>
  <c r="DD213" i="1"/>
  <c r="DD212" i="1"/>
  <c r="DD211" i="1"/>
  <c r="DD209" i="1"/>
  <c r="DD208" i="1"/>
  <c r="DD207" i="1"/>
  <c r="DD206" i="1"/>
  <c r="DD205" i="1"/>
  <c r="DD204" i="1"/>
  <c r="DD203" i="1"/>
  <c r="DD194" i="1"/>
  <c r="DD193" i="1"/>
  <c r="DD192" i="1"/>
  <c r="DD191" i="1"/>
  <c r="DD190" i="1"/>
  <c r="DD189" i="1"/>
  <c r="DD188" i="1"/>
  <c r="DD187" i="1"/>
  <c r="DD186" i="1"/>
  <c r="DD184" i="1"/>
  <c r="DD183" i="1"/>
  <c r="DD182" i="1"/>
  <c r="DD181" i="1"/>
  <c r="DD180" i="1"/>
  <c r="DD179" i="1"/>
  <c r="DD178" i="1"/>
  <c r="DD177" i="1"/>
  <c r="DD176" i="1"/>
  <c r="DD174" i="1"/>
  <c r="DD173" i="1"/>
  <c r="DD172" i="1"/>
  <c r="DD171" i="1"/>
  <c r="DD170" i="1"/>
  <c r="DD169" i="1"/>
  <c r="DD168" i="1"/>
  <c r="DD166" i="1"/>
  <c r="DD165" i="1"/>
  <c r="DD164" i="1"/>
  <c r="DD163" i="1"/>
  <c r="DD162" i="1"/>
  <c r="DD161" i="1"/>
  <c r="DD155" i="1"/>
  <c r="DD159" i="1"/>
  <c r="DD158" i="1"/>
  <c r="DD157" i="1"/>
  <c r="DD156" i="1"/>
  <c r="DD151" i="1"/>
  <c r="DD150" i="1"/>
  <c r="DD149" i="1"/>
  <c r="DD148" i="1"/>
  <c r="DD147" i="1"/>
  <c r="DD144" i="1"/>
  <c r="DD143" i="1"/>
  <c r="DD142" i="1"/>
  <c r="DD141" i="1"/>
  <c r="DD140" i="1"/>
  <c r="DD139" i="1"/>
  <c r="DD138" i="1"/>
  <c r="DD135" i="1"/>
  <c r="DD134" i="1"/>
  <c r="DD133" i="1"/>
  <c r="DD132" i="1"/>
  <c r="DD131" i="1"/>
  <c r="DD128" i="1"/>
  <c r="DD127" i="1"/>
  <c r="DD126" i="1"/>
  <c r="DD125" i="1"/>
  <c r="DD122" i="1"/>
  <c r="DD121" i="1"/>
  <c r="DD120" i="1"/>
  <c r="DD119" i="1"/>
  <c r="DD118" i="1"/>
  <c r="DD115" i="1"/>
  <c r="DD114" i="1"/>
  <c r="DD113" i="1"/>
  <c r="DD112" i="1"/>
  <c r="DD111" i="1"/>
  <c r="DD110" i="1"/>
  <c r="DD109" i="1"/>
  <c r="DD108" i="1"/>
  <c r="DD107" i="1"/>
  <c r="DD106" i="1"/>
  <c r="DD101" i="1"/>
  <c r="DD100" i="1"/>
  <c r="DD99" i="1"/>
  <c r="DD98" i="1"/>
  <c r="DD97" i="1"/>
  <c r="DD96" i="1"/>
  <c r="DD95" i="1"/>
  <c r="DD94" i="1"/>
  <c r="DD93" i="1"/>
  <c r="DD92" i="1"/>
  <c r="DD91" i="1"/>
  <c r="DD90" i="1"/>
  <c r="DD89" i="1"/>
  <c r="DD88" i="1"/>
  <c r="DD87" i="1"/>
  <c r="DD86" i="1"/>
  <c r="DD85" i="1"/>
  <c r="DD84" i="1"/>
  <c r="DD83" i="1"/>
  <c r="DD82" i="1"/>
  <c r="DD81" i="1"/>
  <c r="DD80" i="1"/>
  <c r="DD79" i="1"/>
  <c r="DD78" i="1"/>
  <c r="DD77" i="1"/>
  <c r="DD76" i="1"/>
  <c r="DD75" i="1"/>
  <c r="DD74" i="1"/>
  <c r="DD73" i="1"/>
  <c r="DD72" i="1"/>
  <c r="DD71" i="1"/>
  <c r="DD70" i="1"/>
  <c r="DD69" i="1"/>
  <c r="DD66" i="1"/>
  <c r="DD65" i="1"/>
  <c r="DD64" i="1"/>
  <c r="DD63" i="1"/>
  <c r="DD62" i="1"/>
  <c r="DD61" i="1"/>
  <c r="DD60" i="1"/>
  <c r="DD59" i="1"/>
  <c r="DD58" i="1"/>
  <c r="DD57" i="1"/>
  <c r="DD56" i="1"/>
  <c r="DD55" i="1"/>
  <c r="DD54" i="1"/>
  <c r="DD53" i="1"/>
  <c r="DD52" i="1"/>
  <c r="DD51" i="1"/>
  <c r="DD50" i="1"/>
  <c r="DD49" i="1"/>
  <c r="DD48" i="1"/>
  <c r="DD47" i="1"/>
  <c r="DD46" i="1"/>
  <c r="DD45" i="1"/>
  <c r="DD43" i="1"/>
  <c r="DD42" i="1"/>
  <c r="DD41" i="1"/>
  <c r="DD40" i="1"/>
  <c r="DD39" i="1"/>
  <c r="DD38" i="1"/>
  <c r="DD37" i="1"/>
  <c r="DD36" i="1"/>
  <c r="DD35" i="1"/>
  <c r="DD34" i="1"/>
  <c r="DD33" i="1"/>
  <c r="DD32" i="1"/>
  <c r="DD31" i="1"/>
  <c r="DD30" i="1"/>
  <c r="DD29" i="1"/>
  <c r="DD28" i="1"/>
  <c r="DD27" i="1"/>
  <c r="DD26" i="1"/>
  <c r="DD25" i="1"/>
  <c r="DD24" i="1"/>
  <c r="DD23" i="1"/>
  <c r="DD22" i="1"/>
  <c r="DD21" i="1"/>
  <c r="DD20" i="1"/>
  <c r="DD19" i="1"/>
  <c r="DD18" i="1"/>
  <c r="DD17" i="1"/>
  <c r="DD16" i="1"/>
  <c r="DD15" i="1"/>
  <c r="DD13" i="1"/>
  <c r="DD12" i="1"/>
  <c r="DD11" i="1"/>
  <c r="DD10" i="1"/>
  <c r="CD410" i="1"/>
  <c r="CD409" i="1"/>
  <c r="CD408" i="1"/>
  <c r="CD407" i="1"/>
  <c r="CD406" i="1"/>
  <c r="CD405" i="1"/>
  <c r="CD404" i="1"/>
  <c r="CD402" i="1"/>
  <c r="CD401" i="1"/>
  <c r="CD400" i="1"/>
  <c r="CD399" i="1"/>
  <c r="CD398" i="1"/>
  <c r="CD397" i="1"/>
  <c r="CD396" i="1"/>
  <c r="CD395" i="1"/>
  <c r="CD393" i="1"/>
  <c r="CD392" i="1"/>
  <c r="CD391" i="1"/>
  <c r="CD390" i="1"/>
  <c r="CD389" i="1"/>
  <c r="CD388" i="1"/>
  <c r="CD386" i="1"/>
  <c r="CD385" i="1"/>
  <c r="CD384" i="1"/>
  <c r="CD383" i="1"/>
  <c r="CD382" i="1"/>
  <c r="CD381" i="1"/>
  <c r="CD380" i="1"/>
  <c r="CD379" i="1"/>
  <c r="CD378" i="1"/>
  <c r="CD377" i="1"/>
  <c r="CD376" i="1"/>
  <c r="CD375" i="1"/>
  <c r="CD373" i="1"/>
  <c r="CD372" i="1"/>
  <c r="CD368" i="1"/>
  <c r="CD367" i="1"/>
  <c r="CD365" i="1"/>
  <c r="CD364" i="1"/>
  <c r="CD362" i="1"/>
  <c r="CD361" i="1"/>
  <c r="CD360" i="1"/>
  <c r="CD359" i="1"/>
  <c r="CD358" i="1"/>
  <c r="CD357" i="1"/>
  <c r="CD356" i="1"/>
  <c r="CD355" i="1"/>
  <c r="CD354" i="1"/>
  <c r="CD353" i="1"/>
  <c r="CD350" i="1"/>
  <c r="CD349" i="1"/>
  <c r="CD348" i="1"/>
  <c r="CD347" i="1"/>
  <c r="CD345" i="1"/>
  <c r="CD344" i="1"/>
  <c r="CD343" i="1"/>
  <c r="CD342" i="1"/>
  <c r="CD341" i="1"/>
  <c r="CD340" i="1"/>
  <c r="CD338" i="1"/>
  <c r="CD337" i="1"/>
  <c r="CD336" i="1"/>
  <c r="CD335" i="1"/>
  <c r="CD334" i="1"/>
  <c r="CD333" i="1"/>
  <c r="CD332" i="1"/>
  <c r="CD331" i="1"/>
  <c r="CD329" i="1"/>
  <c r="CD328" i="1"/>
  <c r="CD327" i="1"/>
  <c r="CD326" i="1"/>
  <c r="CD325" i="1"/>
  <c r="CD324" i="1"/>
  <c r="CD323" i="1"/>
  <c r="CD322" i="1"/>
  <c r="CD320" i="1"/>
  <c r="CD319" i="1"/>
  <c r="CD318" i="1"/>
  <c r="CD317" i="1"/>
  <c r="CD316" i="1"/>
  <c r="CD315" i="1"/>
  <c r="CD314" i="1"/>
  <c r="CD313" i="1"/>
  <c r="CD311" i="1"/>
  <c r="CD310" i="1"/>
  <c r="CD309" i="1"/>
  <c r="CD308" i="1"/>
  <c r="CD307" i="1"/>
  <c r="CD306" i="1"/>
  <c r="CD305" i="1"/>
  <c r="CD304" i="1"/>
  <c r="CD302" i="1"/>
  <c r="CD301" i="1"/>
  <c r="CD300" i="1"/>
  <c r="CD299" i="1"/>
  <c r="CD298" i="1"/>
  <c r="CD297" i="1"/>
  <c r="CD296" i="1"/>
  <c r="CD295" i="1"/>
  <c r="CD293" i="1"/>
  <c r="CD292" i="1"/>
  <c r="CD291" i="1"/>
  <c r="CD290" i="1"/>
  <c r="CD289" i="1"/>
  <c r="CD288" i="1"/>
  <c r="CD287" i="1"/>
  <c r="CD286" i="1"/>
  <c r="CD284" i="1"/>
  <c r="CD283" i="1"/>
  <c r="CD282" i="1"/>
  <c r="CD281" i="1"/>
  <c r="CD280" i="1"/>
  <c r="CD279" i="1"/>
  <c r="CD278" i="1"/>
  <c r="CD277" i="1"/>
  <c r="CD276" i="1"/>
  <c r="CD275" i="1"/>
  <c r="CD274" i="1"/>
  <c r="CD273" i="1"/>
  <c r="CD272" i="1"/>
  <c r="CD270" i="1"/>
  <c r="CD269" i="1"/>
  <c r="CD268" i="1"/>
  <c r="CD267" i="1"/>
  <c r="CD266" i="1"/>
  <c r="CD265" i="1"/>
  <c r="CD264" i="1"/>
  <c r="CD263" i="1"/>
  <c r="CD262" i="1"/>
  <c r="CD261" i="1"/>
  <c r="CD260" i="1"/>
  <c r="CD259" i="1"/>
  <c r="CD258" i="1"/>
  <c r="CD256" i="1"/>
  <c r="CD255" i="1"/>
  <c r="CD254" i="1"/>
  <c r="CD253" i="1"/>
  <c r="CD252" i="1"/>
  <c r="CD251" i="1"/>
  <c r="CD250" i="1"/>
  <c r="CD249" i="1"/>
  <c r="CD248" i="1"/>
  <c r="CD247" i="1"/>
  <c r="CD246" i="1"/>
  <c r="CD244" i="1"/>
  <c r="CD243" i="1"/>
  <c r="CD242" i="1"/>
  <c r="CD241" i="1"/>
  <c r="CD240" i="1"/>
  <c r="CD239" i="1"/>
  <c r="CD238" i="1"/>
  <c r="CD237" i="1"/>
  <c r="CD236" i="1"/>
  <c r="CD235" i="1"/>
  <c r="CD234" i="1"/>
  <c r="CD233" i="1"/>
  <c r="CD231" i="1"/>
  <c r="CD230" i="1"/>
  <c r="CD229" i="1"/>
  <c r="CD228" i="1"/>
  <c r="CD227" i="1"/>
  <c r="CD226" i="1"/>
  <c r="CD225" i="1"/>
  <c r="CD223" i="1"/>
  <c r="CD222" i="1"/>
  <c r="CD221" i="1"/>
  <c r="CD220" i="1"/>
  <c r="CD219" i="1"/>
  <c r="CD218" i="1"/>
  <c r="CD217" i="1"/>
  <c r="CD216" i="1"/>
  <c r="CD215" i="1"/>
  <c r="CD214" i="1"/>
  <c r="CD213" i="1"/>
  <c r="CD212" i="1"/>
  <c r="CD211" i="1"/>
  <c r="CD209" i="1"/>
  <c r="CD208" i="1"/>
  <c r="CD207" i="1"/>
  <c r="CD206" i="1"/>
  <c r="CD205" i="1"/>
  <c r="CD204" i="1"/>
  <c r="CD203" i="1"/>
  <c r="CD194" i="1"/>
  <c r="CD193" i="1"/>
  <c r="CD192" i="1"/>
  <c r="CD191" i="1"/>
  <c r="CD190" i="1"/>
  <c r="CD189" i="1"/>
  <c r="CD188" i="1"/>
  <c r="CD187" i="1"/>
  <c r="CD186" i="1"/>
  <c r="CD184" i="1"/>
  <c r="CD183" i="1"/>
  <c r="CD182" i="1"/>
  <c r="CD181" i="1"/>
  <c r="CD180" i="1"/>
  <c r="CD179" i="1"/>
  <c r="CD178" i="1"/>
  <c r="CD177" i="1"/>
  <c r="CD176" i="1"/>
  <c r="CD174" i="1"/>
  <c r="CD173" i="1"/>
  <c r="CD172" i="1"/>
  <c r="CD171" i="1"/>
  <c r="CD170" i="1"/>
  <c r="CD169" i="1"/>
  <c r="CD168" i="1"/>
  <c r="CD166" i="1"/>
  <c r="CD165" i="1"/>
  <c r="CD164" i="1"/>
  <c r="CD163" i="1"/>
  <c r="CD162" i="1"/>
  <c r="CD161" i="1"/>
  <c r="CD159" i="1"/>
  <c r="CD158" i="1"/>
  <c r="CD157" i="1"/>
  <c r="CD156" i="1"/>
  <c r="CD155" i="1"/>
  <c r="CD151" i="1"/>
  <c r="CD150" i="1"/>
  <c r="CD149" i="1"/>
  <c r="CD148" i="1"/>
  <c r="CD147" i="1"/>
  <c r="CD144" i="1"/>
  <c r="CD143" i="1"/>
  <c r="CD142" i="1"/>
  <c r="CD141" i="1"/>
  <c r="CD140" i="1"/>
  <c r="CD139" i="1"/>
  <c r="CD138" i="1"/>
  <c r="CD135" i="1"/>
  <c r="CD134" i="1"/>
  <c r="CD133" i="1"/>
  <c r="CD132" i="1"/>
  <c r="CD131" i="1"/>
  <c r="CD128" i="1"/>
  <c r="CD127" i="1"/>
  <c r="CD126" i="1"/>
  <c r="CD125" i="1"/>
  <c r="CD122" i="1"/>
  <c r="CD121" i="1"/>
  <c r="CD120" i="1"/>
  <c r="CD119" i="1"/>
  <c r="CD118" i="1"/>
  <c r="CD115" i="1"/>
  <c r="CD114" i="1"/>
  <c r="CD113" i="1"/>
  <c r="CD112" i="1"/>
  <c r="CD111" i="1"/>
  <c r="CD110" i="1"/>
  <c r="CD109" i="1"/>
  <c r="CD108" i="1"/>
  <c r="CD107" i="1"/>
  <c r="CD106" i="1"/>
  <c r="CD101" i="1"/>
  <c r="CD100" i="1"/>
  <c r="CD99" i="1"/>
  <c r="CD98" i="1"/>
  <c r="CD97" i="1"/>
  <c r="CD96" i="1"/>
  <c r="CD95" i="1"/>
  <c r="CD94" i="1"/>
  <c r="CD93" i="1"/>
  <c r="CD92" i="1"/>
  <c r="CD91" i="1"/>
  <c r="CD90" i="1"/>
  <c r="CD89" i="1"/>
  <c r="CD88" i="1"/>
  <c r="CD87" i="1"/>
  <c r="CD86" i="1"/>
  <c r="CD85" i="1"/>
  <c r="CD84" i="1"/>
  <c r="CD83" i="1"/>
  <c r="CD82" i="1"/>
  <c r="CD81" i="1"/>
  <c r="CD80" i="1"/>
  <c r="CD79" i="1"/>
  <c r="CD78" i="1"/>
  <c r="CD77" i="1"/>
  <c r="CD76" i="1"/>
  <c r="CD75" i="1"/>
  <c r="CD74" i="1"/>
  <c r="CD73" i="1"/>
  <c r="CD72" i="1"/>
  <c r="CD71" i="1"/>
  <c r="CD70" i="1"/>
  <c r="CD69" i="1"/>
  <c r="CD66" i="1"/>
  <c r="CD65" i="1"/>
  <c r="CD64" i="1"/>
  <c r="CD63" i="1"/>
  <c r="CD62" i="1"/>
  <c r="CD61" i="1"/>
  <c r="CD60" i="1"/>
  <c r="CD59" i="1"/>
  <c r="CD58" i="1"/>
  <c r="CD57" i="1"/>
  <c r="CD56" i="1"/>
  <c r="CD55" i="1"/>
  <c r="CD54" i="1"/>
  <c r="CD53" i="1"/>
  <c r="CD52" i="1"/>
  <c r="CD51" i="1"/>
  <c r="CD50" i="1"/>
  <c r="CD49" i="1"/>
  <c r="CD48" i="1"/>
  <c r="CD47" i="1"/>
  <c r="CD46" i="1"/>
  <c r="CD45" i="1"/>
  <c r="CD43" i="1"/>
  <c r="CD42" i="1"/>
  <c r="CD41" i="1"/>
  <c r="CD40" i="1"/>
  <c r="CD39" i="1"/>
  <c r="CD38" i="1"/>
  <c r="CD37" i="1"/>
  <c r="CD36" i="1"/>
  <c r="CD35" i="1"/>
  <c r="CD34" i="1"/>
  <c r="CD33" i="1"/>
  <c r="CD32" i="1"/>
  <c r="CD31" i="1"/>
  <c r="CD30" i="1"/>
  <c r="CD29" i="1"/>
  <c r="CD28" i="1"/>
  <c r="CD27" i="1"/>
  <c r="CD26" i="1"/>
  <c r="CD25" i="1"/>
  <c r="CD24" i="1"/>
  <c r="CD23" i="1"/>
  <c r="CD22" i="1"/>
  <c r="CD21" i="1"/>
  <c r="CD20" i="1"/>
  <c r="CD19" i="1"/>
  <c r="CD18" i="1"/>
  <c r="CD17" i="1"/>
  <c r="CD16" i="1"/>
  <c r="CD15" i="1"/>
  <c r="CD13" i="1"/>
  <c r="CD12" i="1"/>
  <c r="CD11" i="1"/>
  <c r="CD10" i="1"/>
  <c r="BD410" i="1"/>
  <c r="BD409" i="1"/>
  <c r="BD408" i="1"/>
  <c r="BD407" i="1"/>
  <c r="BD406" i="1"/>
  <c r="BD405" i="1"/>
  <c r="BD404" i="1"/>
  <c r="BD402" i="1"/>
  <c r="BD401" i="1"/>
  <c r="BD400" i="1"/>
  <c r="BD399" i="1"/>
  <c r="BD398" i="1"/>
  <c r="BD397" i="1"/>
  <c r="BD396" i="1"/>
  <c r="BD395" i="1"/>
  <c r="BD393" i="1"/>
  <c r="BD392" i="1"/>
  <c r="BD391" i="1"/>
  <c r="BD390" i="1"/>
  <c r="BD389" i="1"/>
  <c r="BD388" i="1"/>
  <c r="BD386" i="1"/>
  <c r="BD385" i="1"/>
  <c r="BD384" i="1"/>
  <c r="BD383" i="1"/>
  <c r="BD382" i="1"/>
  <c r="BD381" i="1"/>
  <c r="BD380" i="1"/>
  <c r="BD379" i="1"/>
  <c r="BD378" i="1"/>
  <c r="BD377" i="1"/>
  <c r="BD376" i="1"/>
  <c r="BD375" i="1"/>
  <c r="BD373" i="1"/>
  <c r="BD372" i="1"/>
  <c r="BD368" i="1"/>
  <c r="BD367" i="1"/>
  <c r="BD365" i="1"/>
  <c r="BD364" i="1"/>
  <c r="BD362" i="1"/>
  <c r="BD361" i="1"/>
  <c r="BD360" i="1"/>
  <c r="BD359" i="1"/>
  <c r="BD358" i="1"/>
  <c r="BD357" i="1"/>
  <c r="BD356" i="1"/>
  <c r="BD355" i="1"/>
  <c r="BD354" i="1"/>
  <c r="BD353" i="1"/>
  <c r="BD350" i="1"/>
  <c r="BD349" i="1"/>
  <c r="BD348" i="1"/>
  <c r="BD347" i="1"/>
  <c r="BD345" i="1"/>
  <c r="BD344" i="1"/>
  <c r="BD343" i="1"/>
  <c r="BD342" i="1"/>
  <c r="BD341" i="1"/>
  <c r="BD340" i="1"/>
  <c r="BD338" i="1"/>
  <c r="BD337" i="1"/>
  <c r="BD336" i="1"/>
  <c r="BD335" i="1"/>
  <c r="BD334" i="1"/>
  <c r="BD333" i="1"/>
  <c r="BD332" i="1"/>
  <c r="BD331" i="1"/>
  <c r="BD329" i="1"/>
  <c r="BD328" i="1"/>
  <c r="BD327" i="1"/>
  <c r="BD326" i="1"/>
  <c r="BD325" i="1"/>
  <c r="BD324" i="1"/>
  <c r="BD323" i="1"/>
  <c r="BD322" i="1"/>
  <c r="BD320" i="1"/>
  <c r="BD319" i="1"/>
  <c r="BD318" i="1"/>
  <c r="BD317" i="1"/>
  <c r="BD316" i="1"/>
  <c r="BD315" i="1"/>
  <c r="BD314" i="1"/>
  <c r="BD313" i="1"/>
  <c r="BD311" i="1"/>
  <c r="BD310" i="1"/>
  <c r="BD309" i="1"/>
  <c r="BD308" i="1"/>
  <c r="BD307" i="1"/>
  <c r="BD306" i="1"/>
  <c r="BD305" i="1"/>
  <c r="BD304" i="1"/>
  <c r="BD302" i="1"/>
  <c r="BD301" i="1"/>
  <c r="BD300" i="1"/>
  <c r="BD299" i="1"/>
  <c r="BD298" i="1"/>
  <c r="BD297" i="1"/>
  <c r="BD296" i="1"/>
  <c r="BD295" i="1"/>
  <c r="BD293" i="1"/>
  <c r="BD292" i="1"/>
  <c r="BD291" i="1"/>
  <c r="BD290" i="1"/>
  <c r="BD289" i="1"/>
  <c r="BD288" i="1"/>
  <c r="BD287" i="1"/>
  <c r="BD286" i="1"/>
  <c r="BD284" i="1"/>
  <c r="BD283" i="1"/>
  <c r="BD282" i="1"/>
  <c r="BD281" i="1"/>
  <c r="BD280" i="1"/>
  <c r="BD279" i="1"/>
  <c r="BD278" i="1"/>
  <c r="BD277" i="1"/>
  <c r="BD276" i="1"/>
  <c r="BD275" i="1"/>
  <c r="BD274" i="1"/>
  <c r="BD273" i="1"/>
  <c r="BD272" i="1"/>
  <c r="BD270" i="1"/>
  <c r="BD269" i="1"/>
  <c r="BD268" i="1"/>
  <c r="BD267" i="1"/>
  <c r="BD266" i="1"/>
  <c r="BD265" i="1"/>
  <c r="BD264" i="1"/>
  <c r="BD263" i="1"/>
  <c r="BD262" i="1"/>
  <c r="BD261" i="1"/>
  <c r="BD260" i="1"/>
  <c r="BD259" i="1"/>
  <c r="BD258" i="1"/>
  <c r="BD256" i="1"/>
  <c r="BD255" i="1"/>
  <c r="BD254" i="1"/>
  <c r="BD253" i="1"/>
  <c r="BD252" i="1"/>
  <c r="BD251" i="1"/>
  <c r="BD250" i="1"/>
  <c r="BD249" i="1"/>
  <c r="BD248" i="1"/>
  <c r="BD247" i="1"/>
  <c r="BD246" i="1"/>
  <c r="BD244" i="1"/>
  <c r="BD243" i="1"/>
  <c r="BD242" i="1"/>
  <c r="BD241" i="1"/>
  <c r="BD240" i="1"/>
  <c r="BD239" i="1"/>
  <c r="BD238" i="1"/>
  <c r="BD237" i="1"/>
  <c r="BD236" i="1"/>
  <c r="BD235" i="1"/>
  <c r="BD234" i="1"/>
  <c r="BD233" i="1"/>
  <c r="BD231" i="1"/>
  <c r="BD230" i="1"/>
  <c r="BD229" i="1"/>
  <c r="BD228" i="1"/>
  <c r="BD227" i="1"/>
  <c r="BD226" i="1"/>
  <c r="BD225" i="1"/>
  <c r="BD223" i="1"/>
  <c r="BD222" i="1"/>
  <c r="BD221" i="1"/>
  <c r="BD220" i="1"/>
  <c r="BD219" i="1"/>
  <c r="BD218" i="1"/>
  <c r="BD217" i="1"/>
  <c r="BD216" i="1"/>
  <c r="BD215" i="1"/>
  <c r="BD214" i="1"/>
  <c r="BD213" i="1"/>
  <c r="BD212" i="1"/>
  <c r="BD211" i="1"/>
  <c r="BD209" i="1"/>
  <c r="BD208" i="1"/>
  <c r="BD207" i="1"/>
  <c r="BD206" i="1"/>
  <c r="BD205" i="1"/>
  <c r="BD204" i="1"/>
  <c r="BD203" i="1"/>
  <c r="BD194" i="1"/>
  <c r="BD193" i="1"/>
  <c r="BD192" i="1"/>
  <c r="BD191" i="1"/>
  <c r="BD190" i="1"/>
  <c r="BD189" i="1"/>
  <c r="BD188" i="1"/>
  <c r="BD187" i="1"/>
  <c r="BD186" i="1"/>
  <c r="BD184" i="1"/>
  <c r="BD183" i="1"/>
  <c r="BD182" i="1"/>
  <c r="BD181" i="1"/>
  <c r="BD180" i="1"/>
  <c r="BD179" i="1"/>
  <c r="BD178" i="1"/>
  <c r="BD177" i="1"/>
  <c r="BD176" i="1"/>
  <c r="BD174" i="1"/>
  <c r="BD173" i="1"/>
  <c r="BD172" i="1"/>
  <c r="BD171" i="1"/>
  <c r="BD170" i="1"/>
  <c r="BD169" i="1"/>
  <c r="BD168" i="1"/>
  <c r="BD166" i="1"/>
  <c r="BD165" i="1"/>
  <c r="BD164" i="1"/>
  <c r="BD163" i="1"/>
  <c r="BD162" i="1"/>
  <c r="BD161" i="1"/>
  <c r="BD159" i="1"/>
  <c r="BD158" i="1"/>
  <c r="BD157" i="1"/>
  <c r="BD156" i="1"/>
  <c r="BD155" i="1"/>
  <c r="BD151" i="1"/>
  <c r="BD150" i="1"/>
  <c r="BD149" i="1"/>
  <c r="BD148" i="1"/>
  <c r="BD147" i="1"/>
  <c r="BD144" i="1"/>
  <c r="BD143" i="1"/>
  <c r="BD142" i="1"/>
  <c r="BD141" i="1"/>
  <c r="BD140" i="1"/>
  <c r="BD139" i="1"/>
  <c r="BD138" i="1"/>
  <c r="BD135" i="1"/>
  <c r="BD134" i="1"/>
  <c r="BD133" i="1"/>
  <c r="BD132" i="1"/>
  <c r="BD131" i="1"/>
  <c r="BD128" i="1"/>
  <c r="BD127" i="1"/>
  <c r="BD126" i="1"/>
  <c r="BD125" i="1"/>
  <c r="BD122" i="1"/>
  <c r="BD121" i="1"/>
  <c r="BD120" i="1"/>
  <c r="BD119" i="1"/>
  <c r="BD118" i="1"/>
  <c r="BD115" i="1"/>
  <c r="BD114" i="1"/>
  <c r="BD113" i="1"/>
  <c r="BD112" i="1"/>
  <c r="BD111" i="1"/>
  <c r="BD110" i="1"/>
  <c r="BD109" i="1"/>
  <c r="BD108" i="1"/>
  <c r="BD107" i="1"/>
  <c r="BD106"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6" i="1"/>
  <c r="BD65" i="1"/>
  <c r="BD64" i="1"/>
  <c r="BD63" i="1"/>
  <c r="BD62" i="1"/>
  <c r="BD61" i="1"/>
  <c r="BD60" i="1"/>
  <c r="BD59" i="1"/>
  <c r="BD58" i="1"/>
  <c r="BD57" i="1"/>
  <c r="BD56" i="1"/>
  <c r="BD55" i="1"/>
  <c r="BD54" i="1"/>
  <c r="BD53" i="1"/>
  <c r="BD52" i="1"/>
  <c r="BD51" i="1"/>
  <c r="BD50" i="1"/>
  <c r="BD49" i="1"/>
  <c r="BD48" i="1"/>
  <c r="BD47" i="1"/>
  <c r="BD46" i="1"/>
  <c r="BD45" i="1"/>
  <c r="BD43" i="1"/>
  <c r="BD42" i="1"/>
  <c r="BD41" i="1"/>
  <c r="BD40" i="1"/>
  <c r="BD39" i="1"/>
  <c r="BD38" i="1"/>
  <c r="BD37" i="1"/>
  <c r="BD36" i="1"/>
  <c r="BD35" i="1"/>
  <c r="BD34" i="1"/>
  <c r="BD33" i="1"/>
  <c r="BD32" i="1"/>
  <c r="BD31" i="1"/>
  <c r="BD30" i="1"/>
  <c r="BD29" i="1"/>
  <c r="BD28" i="1"/>
  <c r="BD27" i="1"/>
  <c r="BD26" i="1"/>
  <c r="BD25" i="1"/>
  <c r="BD24" i="1"/>
  <c r="BD23" i="1"/>
  <c r="BD22" i="1"/>
  <c r="BD21" i="1"/>
  <c r="BD20" i="1"/>
  <c r="BD19" i="1"/>
  <c r="BD18" i="1"/>
  <c r="BD17" i="1"/>
  <c r="BD16" i="1"/>
  <c r="BD15" i="1"/>
  <c r="BD13" i="1"/>
  <c r="BD12" i="1"/>
  <c r="BD11" i="1"/>
  <c r="BD10" i="1"/>
  <c r="AD66" i="1"/>
  <c r="AD65" i="1"/>
  <c r="AD64" i="1"/>
  <c r="AD63" i="1"/>
  <c r="AD62" i="1"/>
  <c r="AD61" i="1"/>
  <c r="AD60" i="1"/>
  <c r="AD59" i="1"/>
  <c r="AD58" i="1"/>
  <c r="AD57" i="1"/>
  <c r="AD56" i="1"/>
  <c r="AD55" i="1"/>
  <c r="AD54" i="1"/>
  <c r="AD53" i="1"/>
  <c r="AD52" i="1"/>
  <c r="AD51" i="1"/>
  <c r="AD50" i="1"/>
  <c r="AD49" i="1"/>
  <c r="AD48" i="1"/>
  <c r="AD47" i="1"/>
  <c r="AD46" i="1"/>
  <c r="AD45"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3" i="1"/>
  <c r="AD12" i="1"/>
  <c r="AD11" i="1"/>
  <c r="AD10"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115" i="1"/>
  <c r="AD114" i="1"/>
  <c r="AD113" i="1"/>
  <c r="AD112" i="1"/>
  <c r="AD111" i="1"/>
  <c r="AD110" i="1"/>
  <c r="AD109" i="1"/>
  <c r="AD108" i="1"/>
  <c r="AD107" i="1"/>
  <c r="AD106" i="1"/>
  <c r="AD122" i="1"/>
  <c r="AD121" i="1"/>
  <c r="AD120" i="1"/>
  <c r="AD119" i="1"/>
  <c r="AD118" i="1"/>
  <c r="AD128" i="1"/>
  <c r="AD127" i="1"/>
  <c r="AD126" i="1"/>
  <c r="AD125" i="1"/>
  <c r="AD135" i="1"/>
  <c r="AD134" i="1"/>
  <c r="AD133" i="1"/>
  <c r="AD132" i="1"/>
  <c r="AD131" i="1"/>
  <c r="AD144" i="1"/>
  <c r="AD143" i="1"/>
  <c r="AD142" i="1"/>
  <c r="AD141" i="1"/>
  <c r="AD140" i="1"/>
  <c r="AD139" i="1"/>
  <c r="AD138" i="1"/>
  <c r="AD147" i="1"/>
  <c r="AD151" i="1"/>
  <c r="AD150" i="1"/>
  <c r="AD149" i="1"/>
  <c r="AD148" i="1"/>
  <c r="AD159" i="1"/>
  <c r="AD158" i="1"/>
  <c r="AD157" i="1"/>
  <c r="AD156" i="1"/>
  <c r="AD155" i="1"/>
  <c r="AD166" i="1"/>
  <c r="AD165" i="1"/>
  <c r="AD164" i="1"/>
  <c r="AD163" i="1"/>
  <c r="AD162" i="1"/>
  <c r="AD161" i="1"/>
  <c r="AD174" i="1"/>
  <c r="AD173" i="1"/>
  <c r="AD172" i="1"/>
  <c r="AD171" i="1"/>
  <c r="AD170" i="1"/>
  <c r="AD169" i="1"/>
  <c r="AD168" i="1"/>
  <c r="AD184" i="1"/>
  <c r="AD183" i="1"/>
  <c r="AD182" i="1"/>
  <c r="AD181" i="1"/>
  <c r="AD180" i="1"/>
  <c r="AD179" i="1"/>
  <c r="AD178" i="1"/>
  <c r="AD177" i="1"/>
  <c r="AD176" i="1"/>
  <c r="AD194" i="1"/>
  <c r="AD193" i="1"/>
  <c r="AD192" i="1"/>
  <c r="AD191" i="1"/>
  <c r="AD190" i="1"/>
  <c r="AD189" i="1"/>
  <c r="AD188" i="1"/>
  <c r="AD187" i="1"/>
  <c r="AD186" i="1"/>
  <c r="AD203" i="1"/>
  <c r="AD209" i="1"/>
  <c r="AD208" i="1"/>
  <c r="AD207" i="1"/>
  <c r="AD206" i="1"/>
  <c r="AD205" i="1"/>
  <c r="AD204" i="1"/>
  <c r="AD223" i="1"/>
  <c r="AD222" i="1"/>
  <c r="AD221" i="1"/>
  <c r="AD220" i="1"/>
  <c r="AD219" i="1"/>
  <c r="AD218" i="1"/>
  <c r="AD217" i="1"/>
  <c r="AD216" i="1"/>
  <c r="AD215" i="1"/>
  <c r="AD214" i="1"/>
  <c r="AD213" i="1"/>
  <c r="AD212" i="1"/>
  <c r="AD211" i="1"/>
  <c r="AD231" i="1"/>
  <c r="AD230" i="1"/>
  <c r="AD229" i="1"/>
  <c r="AD228" i="1"/>
  <c r="AD227" i="1"/>
  <c r="AD226" i="1"/>
  <c r="AD225" i="1"/>
  <c r="AD244" i="1"/>
  <c r="AD243" i="1"/>
  <c r="AD242" i="1"/>
  <c r="AD241" i="1"/>
  <c r="AD240" i="1"/>
  <c r="AD239" i="1"/>
  <c r="AD238" i="1"/>
  <c r="AD237" i="1"/>
  <c r="AD236" i="1"/>
  <c r="AD235" i="1"/>
  <c r="AD234" i="1"/>
  <c r="AD233" i="1"/>
  <c r="AD256" i="1"/>
  <c r="AD255" i="1"/>
  <c r="AD254" i="1"/>
  <c r="AD253" i="1"/>
  <c r="AD252" i="1"/>
  <c r="AD251" i="1"/>
  <c r="AD250" i="1"/>
  <c r="AD249" i="1"/>
  <c r="AD248" i="1"/>
  <c r="AD247" i="1"/>
  <c r="AD246" i="1"/>
  <c r="AD270" i="1"/>
  <c r="AD269" i="1"/>
  <c r="AD268" i="1"/>
  <c r="AD267" i="1"/>
  <c r="AD266" i="1"/>
  <c r="AD265" i="1"/>
  <c r="AD264" i="1"/>
  <c r="AD263" i="1"/>
  <c r="AD262" i="1"/>
  <c r="AD261" i="1"/>
  <c r="AD260" i="1"/>
  <c r="AD259" i="1"/>
  <c r="AD258" i="1"/>
  <c r="AD284" i="1"/>
  <c r="AD283" i="1"/>
  <c r="AD282" i="1"/>
  <c r="AD281" i="1"/>
  <c r="AD280" i="1"/>
  <c r="AD279" i="1"/>
  <c r="AD278" i="1"/>
  <c r="AD277" i="1"/>
  <c r="AD276" i="1"/>
  <c r="AD275" i="1"/>
  <c r="AD274" i="1"/>
  <c r="AD273" i="1"/>
  <c r="AD272" i="1"/>
  <c r="AD293" i="1"/>
  <c r="AD292" i="1"/>
  <c r="AD291" i="1"/>
  <c r="AD290" i="1"/>
  <c r="AD289" i="1"/>
  <c r="AD288" i="1"/>
  <c r="AD287" i="1"/>
  <c r="AD286" i="1"/>
  <c r="AD302" i="1"/>
  <c r="AD301" i="1"/>
  <c r="AD300" i="1"/>
  <c r="AD299" i="1"/>
  <c r="AD298" i="1"/>
  <c r="AD297" i="1"/>
  <c r="AD296" i="1"/>
  <c r="AD295" i="1"/>
  <c r="AD311" i="1"/>
  <c r="AD310" i="1"/>
  <c r="AD309" i="1"/>
  <c r="AD308" i="1"/>
  <c r="AD307" i="1"/>
  <c r="AD306" i="1"/>
  <c r="AD305" i="1"/>
  <c r="AD304" i="1"/>
  <c r="AD320" i="1"/>
  <c r="AD319" i="1"/>
  <c r="AD318" i="1"/>
  <c r="AD317" i="1"/>
  <c r="AD316" i="1"/>
  <c r="AD315" i="1"/>
  <c r="AD314" i="1"/>
  <c r="AD313" i="1"/>
  <c r="AD329" i="1"/>
  <c r="AD328" i="1"/>
  <c r="AD327" i="1"/>
  <c r="AD326" i="1"/>
  <c r="AD325" i="1"/>
  <c r="AD324" i="1"/>
  <c r="AD323" i="1"/>
  <c r="AD322" i="1"/>
  <c r="AD338" i="1"/>
  <c r="AD337" i="1"/>
  <c r="AD336" i="1"/>
  <c r="AD335" i="1"/>
  <c r="AD334" i="1"/>
  <c r="AD333" i="1"/>
  <c r="AD332" i="1"/>
  <c r="AD331" i="1"/>
  <c r="AD345" i="1"/>
  <c r="AD344" i="1"/>
  <c r="AD343" i="1"/>
  <c r="AD342" i="1"/>
  <c r="AD341" i="1"/>
  <c r="AD340" i="1"/>
  <c r="AD350" i="1"/>
  <c r="AD349" i="1"/>
  <c r="AD348" i="1"/>
  <c r="AD347" i="1"/>
  <c r="AD353" i="1"/>
  <c r="AD362" i="1"/>
  <c r="AD361" i="1"/>
  <c r="AD360" i="1"/>
  <c r="AD359" i="1"/>
  <c r="AD358" i="1"/>
  <c r="AD357" i="1"/>
  <c r="AD356" i="1"/>
  <c r="AD355" i="1"/>
  <c r="AD354" i="1"/>
  <c r="AD365" i="1"/>
  <c r="AD364" i="1"/>
  <c r="AD368" i="1"/>
  <c r="AD367" i="1"/>
  <c r="AD373" i="1"/>
  <c r="AD372" i="1"/>
  <c r="AD386" i="1"/>
  <c r="AD385" i="1"/>
  <c r="AD384" i="1"/>
  <c r="AD383" i="1"/>
  <c r="AD382" i="1"/>
  <c r="AD381" i="1"/>
  <c r="AD380" i="1"/>
  <c r="AD379" i="1"/>
  <c r="AD378" i="1"/>
  <c r="AD377" i="1"/>
  <c r="AD376" i="1"/>
  <c r="AD375" i="1"/>
  <c r="AD393" i="1"/>
  <c r="AD392" i="1"/>
  <c r="AD391" i="1"/>
  <c r="AD390" i="1"/>
  <c r="AD389" i="1"/>
  <c r="AD388" i="1"/>
  <c r="AD402" i="1"/>
  <c r="AD401" i="1"/>
  <c r="AD400" i="1"/>
  <c r="AD399" i="1"/>
  <c r="AD398" i="1"/>
  <c r="AD397" i="1"/>
  <c r="AD396" i="1"/>
  <c r="AD395" i="1"/>
  <c r="AD410" i="1"/>
  <c r="AD409" i="1"/>
  <c r="AD408" i="1"/>
  <c r="AD407" i="1"/>
  <c r="AD406" i="1"/>
  <c r="AD405" i="1"/>
  <c r="AD404" i="1"/>
  <c r="D410" i="1"/>
  <c r="D409" i="1"/>
  <c r="D408" i="1"/>
  <c r="D407" i="1"/>
  <c r="D406" i="1"/>
  <c r="D405" i="1"/>
  <c r="D404" i="1"/>
  <c r="D402" i="1"/>
  <c r="D401" i="1"/>
  <c r="D400" i="1"/>
  <c r="D399" i="1"/>
  <c r="D398" i="1"/>
  <c r="D397" i="1"/>
  <c r="D396" i="1"/>
  <c r="D395" i="1"/>
  <c r="D393" i="1"/>
  <c r="D392" i="1"/>
  <c r="D391" i="1"/>
  <c r="D390" i="1"/>
  <c r="D389" i="1"/>
  <c r="D388" i="1"/>
  <c r="D386" i="1"/>
  <c r="D385" i="1"/>
  <c r="D384" i="1"/>
  <c r="D383" i="1"/>
  <c r="D382" i="1"/>
  <c r="D381" i="1"/>
  <c r="D380" i="1"/>
  <c r="D379" i="1"/>
  <c r="D378" i="1"/>
  <c r="D377" i="1"/>
  <c r="D376" i="1"/>
  <c r="D375" i="1"/>
  <c r="D373" i="1"/>
  <c r="D372" i="1"/>
  <c r="D368" i="1"/>
  <c r="D367" i="1"/>
  <c r="D365" i="1"/>
  <c r="D364" i="1"/>
  <c r="D362" i="1"/>
  <c r="D361" i="1"/>
  <c r="D360" i="1"/>
  <c r="D359" i="1"/>
  <c r="D358" i="1"/>
  <c r="D357" i="1"/>
  <c r="D356" i="1"/>
  <c r="D355" i="1"/>
  <c r="D354" i="1"/>
  <c r="D353" i="1"/>
  <c r="D350" i="1"/>
  <c r="D349" i="1"/>
  <c r="D348" i="1"/>
  <c r="D347" i="1"/>
  <c r="D345" i="1"/>
  <c r="D344" i="1"/>
  <c r="D343" i="1"/>
  <c r="D342" i="1"/>
  <c r="D341" i="1"/>
  <c r="D340" i="1"/>
  <c r="D338" i="1"/>
  <c r="D337" i="1"/>
  <c r="D336" i="1"/>
  <c r="D335" i="1"/>
  <c r="D334" i="1"/>
  <c r="D333" i="1"/>
  <c r="D332" i="1"/>
  <c r="D331" i="1"/>
  <c r="D329" i="1"/>
  <c r="D328" i="1"/>
  <c r="D327" i="1"/>
  <c r="D326" i="1"/>
  <c r="D325" i="1"/>
  <c r="D324" i="1"/>
  <c r="D323" i="1"/>
  <c r="D322" i="1"/>
  <c r="D320" i="1"/>
  <c r="D319" i="1"/>
  <c r="D318" i="1"/>
  <c r="D317" i="1"/>
  <c r="D316" i="1"/>
  <c r="D315" i="1"/>
  <c r="D314" i="1"/>
  <c r="D313" i="1"/>
  <c r="D311" i="1"/>
  <c r="D310" i="1"/>
  <c r="D309" i="1"/>
  <c r="D308" i="1"/>
  <c r="D307" i="1"/>
  <c r="D306" i="1"/>
  <c r="D305" i="1"/>
  <c r="D304" i="1"/>
  <c r="D302" i="1"/>
  <c r="D301" i="1"/>
  <c r="D300" i="1"/>
  <c r="D299" i="1"/>
  <c r="D298" i="1"/>
  <c r="D297" i="1"/>
  <c r="D296" i="1"/>
  <c r="D295" i="1"/>
  <c r="D155" i="1"/>
  <c r="D161" i="1"/>
  <c r="D168" i="1"/>
  <c r="D176" i="1"/>
  <c r="D186" i="1"/>
  <c r="D204" i="1"/>
  <c r="D211" i="1"/>
  <c r="D225" i="1"/>
  <c r="D233" i="1"/>
  <c r="D246" i="1"/>
  <c r="D258" i="1"/>
  <c r="D272" i="1"/>
  <c r="D286" i="1"/>
  <c r="D293" i="1"/>
  <c r="D292" i="1"/>
  <c r="D291" i="1"/>
  <c r="D290" i="1"/>
  <c r="D289" i="1"/>
  <c r="D288" i="1"/>
  <c r="D287" i="1"/>
  <c r="D284" i="1"/>
  <c r="D283" i="1"/>
  <c r="D282" i="1"/>
  <c r="D281" i="1"/>
  <c r="D280" i="1"/>
  <c r="D279" i="1"/>
  <c r="D278" i="1"/>
  <c r="D277" i="1"/>
  <c r="D276" i="1"/>
  <c r="D275" i="1"/>
  <c r="D274" i="1"/>
  <c r="D273" i="1"/>
  <c r="D270" i="1"/>
  <c r="D269" i="1"/>
  <c r="D268" i="1"/>
  <c r="D267" i="1"/>
  <c r="D266" i="1"/>
  <c r="D265" i="1"/>
  <c r="D264" i="1"/>
  <c r="D263" i="1"/>
  <c r="D262" i="1"/>
  <c r="D261" i="1"/>
  <c r="D260" i="1"/>
  <c r="D259" i="1"/>
  <c r="D256" i="1"/>
  <c r="D255" i="1"/>
  <c r="D254" i="1"/>
  <c r="D253" i="1"/>
  <c r="D252" i="1"/>
  <c r="D251" i="1"/>
  <c r="D250" i="1"/>
  <c r="D249" i="1"/>
  <c r="D248" i="1"/>
  <c r="D247" i="1"/>
  <c r="D244" i="1"/>
  <c r="D243" i="1"/>
  <c r="D242" i="1"/>
  <c r="D241" i="1"/>
  <c r="D240" i="1"/>
  <c r="D239" i="1"/>
  <c r="D238" i="1"/>
  <c r="D237" i="1"/>
  <c r="D236" i="1"/>
  <c r="D235" i="1"/>
  <c r="D234" i="1"/>
  <c r="D231" i="1"/>
  <c r="D230" i="1"/>
  <c r="D229" i="1"/>
  <c r="D228" i="1"/>
  <c r="D227" i="1"/>
  <c r="D226" i="1"/>
  <c r="D223" i="1"/>
  <c r="D222" i="1"/>
  <c r="D221" i="1"/>
  <c r="D220" i="1"/>
  <c r="D219" i="1"/>
  <c r="D218" i="1"/>
  <c r="D217" i="1"/>
  <c r="D216" i="1"/>
  <c r="D215" i="1"/>
  <c r="D214" i="1"/>
  <c r="D213" i="1"/>
  <c r="D212" i="1"/>
  <c r="D209" i="1"/>
  <c r="D208" i="1"/>
  <c r="D207" i="1"/>
  <c r="D206" i="1"/>
  <c r="D205" i="1"/>
  <c r="D203" i="1"/>
  <c r="D194" i="1"/>
  <c r="D193" i="1"/>
  <c r="D192" i="1"/>
  <c r="D191" i="1"/>
  <c r="D190" i="1"/>
  <c r="D189" i="1"/>
  <c r="D188" i="1"/>
  <c r="D187" i="1"/>
  <c r="D184" i="1"/>
  <c r="D183" i="1"/>
  <c r="D182" i="1"/>
  <c r="D181" i="1"/>
  <c r="D180" i="1"/>
  <c r="D179" i="1"/>
  <c r="D178" i="1"/>
  <c r="D177" i="1"/>
  <c r="D174" i="1"/>
  <c r="D173" i="1"/>
  <c r="D172" i="1"/>
  <c r="D171" i="1"/>
  <c r="D170" i="1"/>
  <c r="D169" i="1"/>
  <c r="D166" i="1"/>
  <c r="D165" i="1"/>
  <c r="D164" i="1"/>
  <c r="D163" i="1"/>
  <c r="D162" i="1"/>
  <c r="D159" i="1"/>
  <c r="D158" i="1"/>
  <c r="D157" i="1"/>
  <c r="D156" i="1"/>
  <c r="D151" i="1"/>
  <c r="D150" i="1"/>
  <c r="D149" i="1"/>
  <c r="D148" i="1"/>
  <c r="D147" i="1"/>
  <c r="D144" i="1"/>
  <c r="D143" i="1"/>
  <c r="D142" i="1"/>
  <c r="D141" i="1"/>
  <c r="D140" i="1"/>
  <c r="D139" i="1"/>
  <c r="D138" i="1"/>
  <c r="D135" i="1"/>
  <c r="D134" i="1"/>
  <c r="D133" i="1"/>
  <c r="D132" i="1"/>
  <c r="D131" i="1"/>
  <c r="D128" i="1"/>
  <c r="D127" i="1"/>
  <c r="D126" i="1"/>
  <c r="D125" i="1"/>
  <c r="D122" i="1"/>
  <c r="D121" i="1"/>
  <c r="D120" i="1"/>
  <c r="D119" i="1"/>
  <c r="D118" i="1"/>
  <c r="D115" i="1"/>
  <c r="D114" i="1"/>
  <c r="D113" i="1"/>
  <c r="D112" i="1"/>
  <c r="D111" i="1"/>
  <c r="D110" i="1"/>
  <c r="D109" i="1"/>
  <c r="D108" i="1"/>
  <c r="D107" i="1"/>
  <c r="D106"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11" i="1"/>
  <c r="D12" i="1"/>
  <c r="D13"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5" i="1"/>
  <c r="D46" i="1"/>
  <c r="D47" i="1"/>
  <c r="D48" i="1"/>
  <c r="D49" i="1"/>
  <c r="D50" i="1"/>
  <c r="D51" i="1"/>
  <c r="D52" i="1"/>
  <c r="D53" i="1"/>
  <c r="D54" i="1"/>
  <c r="D55" i="1"/>
  <c r="D56" i="1"/>
  <c r="D57" i="1"/>
  <c r="D58" i="1"/>
  <c r="D59" i="1"/>
  <c r="D60" i="1"/>
  <c r="D61" i="1"/>
  <c r="D62" i="1"/>
  <c r="D63" i="1"/>
  <c r="D64" i="1"/>
  <c r="D65" i="1"/>
  <c r="D66" i="1"/>
  <c r="D10" i="1"/>
  <c r="B31" i="6"/>
  <c r="BN408" i="6"/>
  <c r="BM408" i="6"/>
  <c r="BL408" i="6"/>
  <c r="BK408" i="6"/>
  <c r="BJ408" i="6"/>
  <c r="BI408" i="6"/>
  <c r="BH408" i="6"/>
  <c r="BG408" i="6"/>
  <c r="BE408" i="6"/>
  <c r="BD408" i="6"/>
  <c r="BC408" i="6"/>
  <c r="BB408" i="6"/>
  <c r="BA408" i="6"/>
  <c r="AZ408" i="6"/>
  <c r="AY408" i="6"/>
  <c r="AX408" i="6"/>
  <c r="AV408" i="6"/>
  <c r="AU408" i="6"/>
  <c r="AT408" i="6"/>
  <c r="AS408" i="6"/>
  <c r="AR408" i="6"/>
  <c r="AQ408" i="6"/>
  <c r="AP408" i="6"/>
  <c r="AO408" i="6"/>
  <c r="AM408" i="6"/>
  <c r="AL408" i="6"/>
  <c r="AK408" i="6"/>
  <c r="AJ408" i="6"/>
  <c r="AI408" i="6"/>
  <c r="AH408" i="6"/>
  <c r="AG408" i="6"/>
  <c r="AF408" i="6"/>
  <c r="AD408" i="6"/>
  <c r="AC408" i="6"/>
  <c r="AB408" i="6"/>
  <c r="AA408" i="6"/>
  <c r="Z408" i="6"/>
  <c r="Y408" i="6"/>
  <c r="X408" i="6"/>
  <c r="W408" i="6"/>
  <c r="U408" i="6"/>
  <c r="T408" i="6"/>
  <c r="S408" i="6"/>
  <c r="R408" i="6"/>
  <c r="Q408" i="6"/>
  <c r="P408" i="6"/>
  <c r="O408" i="6"/>
  <c r="N408" i="6"/>
  <c r="N32" i="6"/>
  <c r="O32" i="6"/>
  <c r="P32" i="6"/>
  <c r="Q32" i="6"/>
  <c r="R32" i="6"/>
  <c r="S32" i="6"/>
  <c r="T32" i="6"/>
  <c r="U32" i="6"/>
  <c r="W32" i="6"/>
  <c r="X32" i="6"/>
  <c r="Y32" i="6"/>
  <c r="Z32" i="6"/>
  <c r="AA32" i="6"/>
  <c r="AB32" i="6"/>
  <c r="AC32" i="6"/>
  <c r="AD32" i="6"/>
  <c r="AF32" i="6"/>
  <c r="AG32" i="6"/>
  <c r="AH32" i="6"/>
  <c r="AI32" i="6"/>
  <c r="AJ32" i="6"/>
  <c r="AK32" i="6"/>
  <c r="AL32" i="6"/>
  <c r="AM32" i="6"/>
  <c r="AO32" i="6"/>
  <c r="AP32" i="6"/>
  <c r="AQ32" i="6"/>
  <c r="AR32" i="6"/>
  <c r="AS32" i="6"/>
  <c r="AT32" i="6"/>
  <c r="AU32" i="6"/>
  <c r="AV32" i="6"/>
  <c r="AX32" i="6"/>
  <c r="AY32" i="6"/>
  <c r="AZ32" i="6"/>
  <c r="BA32" i="6"/>
  <c r="BB32" i="6"/>
  <c r="BC32" i="6"/>
  <c r="BD32" i="6"/>
  <c r="BE32" i="6"/>
  <c r="BG32" i="6"/>
  <c r="BH32" i="6"/>
  <c r="BI32" i="6"/>
  <c r="BJ32" i="6"/>
  <c r="BK32" i="6"/>
  <c r="BL32" i="6"/>
  <c r="BM32" i="6"/>
  <c r="BN32" i="6"/>
  <c r="N33" i="6"/>
  <c r="O33" i="6"/>
  <c r="P33" i="6"/>
  <c r="Q33" i="6"/>
  <c r="R33" i="6"/>
  <c r="S33" i="6"/>
  <c r="T33" i="6"/>
  <c r="U33" i="6"/>
  <c r="W33" i="6"/>
  <c r="X33" i="6"/>
  <c r="Y33" i="6"/>
  <c r="Z33" i="6"/>
  <c r="AA33" i="6"/>
  <c r="AB33" i="6"/>
  <c r="AC33" i="6"/>
  <c r="AD33" i="6"/>
  <c r="AF33" i="6"/>
  <c r="AG33" i="6"/>
  <c r="AH33" i="6"/>
  <c r="AI33" i="6"/>
  <c r="AJ33" i="6"/>
  <c r="AK33" i="6"/>
  <c r="AL33" i="6"/>
  <c r="AM33" i="6"/>
  <c r="AO33" i="6"/>
  <c r="AP33" i="6"/>
  <c r="AQ33" i="6"/>
  <c r="AR33" i="6"/>
  <c r="AS33" i="6"/>
  <c r="AT33" i="6"/>
  <c r="AU33" i="6"/>
  <c r="AV33" i="6"/>
  <c r="AX33" i="6"/>
  <c r="AY33" i="6"/>
  <c r="AZ33" i="6"/>
  <c r="BA33" i="6"/>
  <c r="BB33" i="6"/>
  <c r="BC33" i="6"/>
  <c r="BD33" i="6"/>
  <c r="BE33" i="6"/>
  <c r="BG33" i="6"/>
  <c r="BH33" i="6"/>
  <c r="BI33" i="6"/>
  <c r="BJ33" i="6"/>
  <c r="BK33" i="6"/>
  <c r="BL33" i="6"/>
  <c r="BM33" i="6"/>
  <c r="BN33" i="6"/>
  <c r="N34" i="6"/>
  <c r="O34" i="6"/>
  <c r="P34" i="6"/>
  <c r="Q34" i="6"/>
  <c r="R34" i="6"/>
  <c r="S34" i="6"/>
  <c r="T34" i="6"/>
  <c r="U34" i="6"/>
  <c r="W34" i="6"/>
  <c r="X34" i="6"/>
  <c r="Y34" i="6"/>
  <c r="Z34" i="6"/>
  <c r="AA34" i="6"/>
  <c r="AB34" i="6"/>
  <c r="AC34" i="6"/>
  <c r="AD34" i="6"/>
  <c r="AF34" i="6"/>
  <c r="AG34" i="6"/>
  <c r="AH34" i="6"/>
  <c r="AI34" i="6"/>
  <c r="AJ34" i="6"/>
  <c r="AK34" i="6"/>
  <c r="AL34" i="6"/>
  <c r="AM34" i="6"/>
  <c r="AO34" i="6"/>
  <c r="AP34" i="6"/>
  <c r="AQ34" i="6"/>
  <c r="AR34" i="6"/>
  <c r="AS34" i="6"/>
  <c r="AT34" i="6"/>
  <c r="AU34" i="6"/>
  <c r="AV34" i="6"/>
  <c r="AX34" i="6"/>
  <c r="AY34" i="6"/>
  <c r="AZ34" i="6"/>
  <c r="BA34" i="6"/>
  <c r="BB34" i="6"/>
  <c r="BC34" i="6"/>
  <c r="BD34" i="6"/>
  <c r="BE34" i="6"/>
  <c r="BG34" i="6"/>
  <c r="BH34" i="6"/>
  <c r="BI34" i="6"/>
  <c r="BJ34" i="6"/>
  <c r="BK34" i="6"/>
  <c r="BL34" i="6"/>
  <c r="BM34" i="6"/>
  <c r="BN34" i="6"/>
  <c r="N35" i="6"/>
  <c r="O35" i="6"/>
  <c r="P35" i="6"/>
  <c r="Q35" i="6"/>
  <c r="R35" i="6"/>
  <c r="S35" i="6"/>
  <c r="T35" i="6"/>
  <c r="U35" i="6"/>
  <c r="W35" i="6"/>
  <c r="X35" i="6"/>
  <c r="Y35" i="6"/>
  <c r="Z35" i="6"/>
  <c r="AA35" i="6"/>
  <c r="AB35" i="6"/>
  <c r="AC35" i="6"/>
  <c r="AD35" i="6"/>
  <c r="AF35" i="6"/>
  <c r="AG35" i="6"/>
  <c r="AH35" i="6"/>
  <c r="AI35" i="6"/>
  <c r="AJ35" i="6"/>
  <c r="AK35" i="6"/>
  <c r="AL35" i="6"/>
  <c r="AM35" i="6"/>
  <c r="AO35" i="6"/>
  <c r="AP35" i="6"/>
  <c r="AQ35" i="6"/>
  <c r="AR35" i="6"/>
  <c r="AS35" i="6"/>
  <c r="AT35" i="6"/>
  <c r="AU35" i="6"/>
  <c r="AV35" i="6"/>
  <c r="AX35" i="6"/>
  <c r="AY35" i="6"/>
  <c r="AZ35" i="6"/>
  <c r="BA35" i="6"/>
  <c r="BB35" i="6"/>
  <c r="BC35" i="6"/>
  <c r="BD35" i="6"/>
  <c r="BE35" i="6"/>
  <c r="BG35" i="6"/>
  <c r="BH35" i="6"/>
  <c r="BI35" i="6"/>
  <c r="BJ35" i="6"/>
  <c r="BK35" i="6"/>
  <c r="BL35" i="6"/>
  <c r="BM35" i="6"/>
  <c r="BN35" i="6"/>
  <c r="N36" i="6"/>
  <c r="O36" i="6"/>
  <c r="P36" i="6"/>
  <c r="Q36" i="6"/>
  <c r="R36" i="6"/>
  <c r="S36" i="6"/>
  <c r="T36" i="6"/>
  <c r="U36" i="6"/>
  <c r="W36" i="6"/>
  <c r="X36" i="6"/>
  <c r="Y36" i="6"/>
  <c r="Z36" i="6"/>
  <c r="AA36" i="6"/>
  <c r="AB36" i="6"/>
  <c r="AC36" i="6"/>
  <c r="AD36" i="6"/>
  <c r="AF36" i="6"/>
  <c r="AG36" i="6"/>
  <c r="AH36" i="6"/>
  <c r="AI36" i="6"/>
  <c r="AJ36" i="6"/>
  <c r="AK36" i="6"/>
  <c r="AL36" i="6"/>
  <c r="AM36" i="6"/>
  <c r="AO36" i="6"/>
  <c r="AP36" i="6"/>
  <c r="AQ36" i="6"/>
  <c r="AR36" i="6"/>
  <c r="AS36" i="6"/>
  <c r="AT36" i="6"/>
  <c r="AU36" i="6"/>
  <c r="AV36" i="6"/>
  <c r="AX36" i="6"/>
  <c r="AY36" i="6"/>
  <c r="AZ36" i="6"/>
  <c r="BA36" i="6"/>
  <c r="BB36" i="6"/>
  <c r="BC36" i="6"/>
  <c r="BD36" i="6"/>
  <c r="BE36" i="6"/>
  <c r="BG36" i="6"/>
  <c r="BH36" i="6"/>
  <c r="BI36" i="6"/>
  <c r="BJ36" i="6"/>
  <c r="BK36" i="6"/>
  <c r="BL36" i="6"/>
  <c r="BM36" i="6"/>
  <c r="BN36" i="6"/>
  <c r="N37" i="6"/>
  <c r="O37" i="6"/>
  <c r="P37" i="6"/>
  <c r="Q37" i="6"/>
  <c r="R37" i="6"/>
  <c r="S37" i="6"/>
  <c r="T37" i="6"/>
  <c r="U37" i="6"/>
  <c r="W37" i="6"/>
  <c r="X37" i="6"/>
  <c r="Y37" i="6"/>
  <c r="Z37" i="6"/>
  <c r="AA37" i="6"/>
  <c r="AB37" i="6"/>
  <c r="AC37" i="6"/>
  <c r="AD37" i="6"/>
  <c r="AF37" i="6"/>
  <c r="AG37" i="6"/>
  <c r="AH37" i="6"/>
  <c r="AI37" i="6"/>
  <c r="AJ37" i="6"/>
  <c r="AK37" i="6"/>
  <c r="AL37" i="6"/>
  <c r="AM37" i="6"/>
  <c r="AO37" i="6"/>
  <c r="AP37" i="6"/>
  <c r="AQ37" i="6"/>
  <c r="AR37" i="6"/>
  <c r="AS37" i="6"/>
  <c r="AT37" i="6"/>
  <c r="AU37" i="6"/>
  <c r="AV37" i="6"/>
  <c r="AX37" i="6"/>
  <c r="AY37" i="6"/>
  <c r="AZ37" i="6"/>
  <c r="BA37" i="6"/>
  <c r="BB37" i="6"/>
  <c r="BC37" i="6"/>
  <c r="BD37" i="6"/>
  <c r="BE37" i="6"/>
  <c r="BG37" i="6"/>
  <c r="BH37" i="6"/>
  <c r="BI37" i="6"/>
  <c r="BJ37" i="6"/>
  <c r="BK37" i="6"/>
  <c r="BL37" i="6"/>
  <c r="BM37" i="6"/>
  <c r="BN37" i="6"/>
  <c r="N38" i="6"/>
  <c r="O38" i="6"/>
  <c r="P38" i="6"/>
  <c r="Q38" i="6"/>
  <c r="R38" i="6"/>
  <c r="S38" i="6"/>
  <c r="T38" i="6"/>
  <c r="U38" i="6"/>
  <c r="W38" i="6"/>
  <c r="X38" i="6"/>
  <c r="Y38" i="6"/>
  <c r="Z38" i="6"/>
  <c r="AA38" i="6"/>
  <c r="AB38" i="6"/>
  <c r="AC38" i="6"/>
  <c r="AD38" i="6"/>
  <c r="AF38" i="6"/>
  <c r="AG38" i="6"/>
  <c r="AH38" i="6"/>
  <c r="AI38" i="6"/>
  <c r="AJ38" i="6"/>
  <c r="AK38" i="6"/>
  <c r="AL38" i="6"/>
  <c r="AM38" i="6"/>
  <c r="AO38" i="6"/>
  <c r="AP38" i="6"/>
  <c r="AQ38" i="6"/>
  <c r="AR38" i="6"/>
  <c r="AS38" i="6"/>
  <c r="AT38" i="6"/>
  <c r="AU38" i="6"/>
  <c r="AV38" i="6"/>
  <c r="AX38" i="6"/>
  <c r="AY38" i="6"/>
  <c r="AZ38" i="6"/>
  <c r="BA38" i="6"/>
  <c r="BB38" i="6"/>
  <c r="BC38" i="6"/>
  <c r="BD38" i="6"/>
  <c r="BE38" i="6"/>
  <c r="BG38" i="6"/>
  <c r="BH38" i="6"/>
  <c r="BI38" i="6"/>
  <c r="BJ38" i="6"/>
  <c r="BK38" i="6"/>
  <c r="BL38" i="6"/>
  <c r="BM38" i="6"/>
  <c r="BN38" i="6"/>
  <c r="N39" i="6"/>
  <c r="O39" i="6"/>
  <c r="P39" i="6"/>
  <c r="Q39" i="6"/>
  <c r="R39" i="6"/>
  <c r="S39" i="6"/>
  <c r="T39" i="6"/>
  <c r="U39" i="6"/>
  <c r="W39" i="6"/>
  <c r="X39" i="6"/>
  <c r="Y39" i="6"/>
  <c r="Z39" i="6"/>
  <c r="AA39" i="6"/>
  <c r="AB39" i="6"/>
  <c r="AC39" i="6"/>
  <c r="AD39" i="6"/>
  <c r="AF39" i="6"/>
  <c r="AG39" i="6"/>
  <c r="AH39" i="6"/>
  <c r="AI39" i="6"/>
  <c r="AJ39" i="6"/>
  <c r="AK39" i="6"/>
  <c r="AL39" i="6"/>
  <c r="AM39" i="6"/>
  <c r="AO39" i="6"/>
  <c r="AP39" i="6"/>
  <c r="AQ39" i="6"/>
  <c r="AR39" i="6"/>
  <c r="AS39" i="6"/>
  <c r="AT39" i="6"/>
  <c r="AU39" i="6"/>
  <c r="AV39" i="6"/>
  <c r="AX39" i="6"/>
  <c r="AY39" i="6"/>
  <c r="AZ39" i="6"/>
  <c r="BA39" i="6"/>
  <c r="BB39" i="6"/>
  <c r="BC39" i="6"/>
  <c r="BD39" i="6"/>
  <c r="BE39" i="6"/>
  <c r="BG39" i="6"/>
  <c r="BH39" i="6"/>
  <c r="BI39" i="6"/>
  <c r="BJ39" i="6"/>
  <c r="BK39" i="6"/>
  <c r="BL39" i="6"/>
  <c r="BM39" i="6"/>
  <c r="BN39" i="6"/>
  <c r="N40" i="6"/>
  <c r="O40" i="6"/>
  <c r="P40" i="6"/>
  <c r="Q40" i="6"/>
  <c r="R40" i="6"/>
  <c r="S40" i="6"/>
  <c r="T40" i="6"/>
  <c r="U40" i="6"/>
  <c r="W40" i="6"/>
  <c r="X40" i="6"/>
  <c r="Y40" i="6"/>
  <c r="Z40" i="6"/>
  <c r="AA40" i="6"/>
  <c r="AB40" i="6"/>
  <c r="AC40" i="6"/>
  <c r="AD40" i="6"/>
  <c r="AF40" i="6"/>
  <c r="AG40" i="6"/>
  <c r="AH40" i="6"/>
  <c r="AI40" i="6"/>
  <c r="AJ40" i="6"/>
  <c r="AK40" i="6"/>
  <c r="AL40" i="6"/>
  <c r="AM40" i="6"/>
  <c r="AO40" i="6"/>
  <c r="AP40" i="6"/>
  <c r="AQ40" i="6"/>
  <c r="AR40" i="6"/>
  <c r="AS40" i="6"/>
  <c r="AT40" i="6"/>
  <c r="AU40" i="6"/>
  <c r="AV40" i="6"/>
  <c r="AX40" i="6"/>
  <c r="AY40" i="6"/>
  <c r="AZ40" i="6"/>
  <c r="BA40" i="6"/>
  <c r="BB40" i="6"/>
  <c r="BC40" i="6"/>
  <c r="BD40" i="6"/>
  <c r="BE40" i="6"/>
  <c r="BG40" i="6"/>
  <c r="BH40" i="6"/>
  <c r="BI40" i="6"/>
  <c r="BJ40" i="6"/>
  <c r="BK40" i="6"/>
  <c r="BL40" i="6"/>
  <c r="BM40" i="6"/>
  <c r="BN40" i="6"/>
  <c r="N41" i="6"/>
  <c r="O41" i="6"/>
  <c r="P41" i="6"/>
  <c r="Q41" i="6"/>
  <c r="R41" i="6"/>
  <c r="S41" i="6"/>
  <c r="T41" i="6"/>
  <c r="U41" i="6"/>
  <c r="W41" i="6"/>
  <c r="X41" i="6"/>
  <c r="Y41" i="6"/>
  <c r="Z41" i="6"/>
  <c r="AA41" i="6"/>
  <c r="AB41" i="6"/>
  <c r="AC41" i="6"/>
  <c r="AD41" i="6"/>
  <c r="AF41" i="6"/>
  <c r="AG41" i="6"/>
  <c r="AH41" i="6"/>
  <c r="AI41" i="6"/>
  <c r="AJ41" i="6"/>
  <c r="AK41" i="6"/>
  <c r="AL41" i="6"/>
  <c r="AM41" i="6"/>
  <c r="AO41" i="6"/>
  <c r="AP41" i="6"/>
  <c r="AQ41" i="6"/>
  <c r="AR41" i="6"/>
  <c r="AS41" i="6"/>
  <c r="AT41" i="6"/>
  <c r="AU41" i="6"/>
  <c r="AV41" i="6"/>
  <c r="AX41" i="6"/>
  <c r="AY41" i="6"/>
  <c r="AZ41" i="6"/>
  <c r="BA41" i="6"/>
  <c r="BB41" i="6"/>
  <c r="BC41" i="6"/>
  <c r="BD41" i="6"/>
  <c r="BE41" i="6"/>
  <c r="BG41" i="6"/>
  <c r="BH41" i="6"/>
  <c r="BI41" i="6"/>
  <c r="BJ41" i="6"/>
  <c r="BK41" i="6"/>
  <c r="BL41" i="6"/>
  <c r="BM41" i="6"/>
  <c r="BN41" i="6"/>
  <c r="N42" i="6"/>
  <c r="O42" i="6"/>
  <c r="P42" i="6"/>
  <c r="Q42" i="6"/>
  <c r="R42" i="6"/>
  <c r="S42" i="6"/>
  <c r="T42" i="6"/>
  <c r="U42" i="6"/>
  <c r="W42" i="6"/>
  <c r="X42" i="6"/>
  <c r="Y42" i="6"/>
  <c r="Z42" i="6"/>
  <c r="AA42" i="6"/>
  <c r="AB42" i="6"/>
  <c r="AC42" i="6"/>
  <c r="AD42" i="6"/>
  <c r="AF42" i="6"/>
  <c r="AG42" i="6"/>
  <c r="AH42" i="6"/>
  <c r="AI42" i="6"/>
  <c r="AJ42" i="6"/>
  <c r="AK42" i="6"/>
  <c r="AL42" i="6"/>
  <c r="AM42" i="6"/>
  <c r="AO42" i="6"/>
  <c r="AP42" i="6"/>
  <c r="AQ42" i="6"/>
  <c r="AR42" i="6"/>
  <c r="AS42" i="6"/>
  <c r="AT42" i="6"/>
  <c r="AU42" i="6"/>
  <c r="AV42" i="6"/>
  <c r="AX42" i="6"/>
  <c r="AY42" i="6"/>
  <c r="AZ42" i="6"/>
  <c r="BA42" i="6"/>
  <c r="BB42" i="6"/>
  <c r="BC42" i="6"/>
  <c r="BD42" i="6"/>
  <c r="BE42" i="6"/>
  <c r="BG42" i="6"/>
  <c r="BH42" i="6"/>
  <c r="BI42" i="6"/>
  <c r="BJ42" i="6"/>
  <c r="BK42" i="6"/>
  <c r="BL42" i="6"/>
  <c r="BM42" i="6"/>
  <c r="BN42" i="6"/>
  <c r="N43" i="6"/>
  <c r="O43" i="6"/>
  <c r="P43" i="6"/>
  <c r="Q43" i="6"/>
  <c r="R43" i="6"/>
  <c r="S43" i="6"/>
  <c r="T43" i="6"/>
  <c r="U43" i="6"/>
  <c r="W43" i="6"/>
  <c r="X43" i="6"/>
  <c r="Y43" i="6"/>
  <c r="Z43" i="6"/>
  <c r="AA43" i="6"/>
  <c r="AB43" i="6"/>
  <c r="AC43" i="6"/>
  <c r="AD43" i="6"/>
  <c r="AF43" i="6"/>
  <c r="AG43" i="6"/>
  <c r="AH43" i="6"/>
  <c r="AI43" i="6"/>
  <c r="AJ43" i="6"/>
  <c r="AK43" i="6"/>
  <c r="AL43" i="6"/>
  <c r="AM43" i="6"/>
  <c r="AO43" i="6"/>
  <c r="AP43" i="6"/>
  <c r="AQ43" i="6"/>
  <c r="AR43" i="6"/>
  <c r="AS43" i="6"/>
  <c r="AT43" i="6"/>
  <c r="AU43" i="6"/>
  <c r="AV43" i="6"/>
  <c r="AX43" i="6"/>
  <c r="AY43" i="6"/>
  <c r="AZ43" i="6"/>
  <c r="BA43" i="6"/>
  <c r="BB43" i="6"/>
  <c r="BC43" i="6"/>
  <c r="BD43" i="6"/>
  <c r="BE43" i="6"/>
  <c r="BG43" i="6"/>
  <c r="BH43" i="6"/>
  <c r="BI43" i="6"/>
  <c r="BJ43" i="6"/>
  <c r="BK43" i="6"/>
  <c r="BL43" i="6"/>
  <c r="BM43" i="6"/>
  <c r="BN43" i="6"/>
  <c r="N44" i="6"/>
  <c r="O44" i="6"/>
  <c r="P44" i="6"/>
  <c r="Q44" i="6"/>
  <c r="R44" i="6"/>
  <c r="S44" i="6"/>
  <c r="T44" i="6"/>
  <c r="U44" i="6"/>
  <c r="W44" i="6"/>
  <c r="X44" i="6"/>
  <c r="Y44" i="6"/>
  <c r="Z44" i="6"/>
  <c r="AA44" i="6"/>
  <c r="AB44" i="6"/>
  <c r="AC44" i="6"/>
  <c r="AD44" i="6"/>
  <c r="AF44" i="6"/>
  <c r="AG44" i="6"/>
  <c r="AH44" i="6"/>
  <c r="AI44" i="6"/>
  <c r="AJ44" i="6"/>
  <c r="AK44" i="6"/>
  <c r="AL44" i="6"/>
  <c r="AM44" i="6"/>
  <c r="AO44" i="6"/>
  <c r="AP44" i="6"/>
  <c r="AQ44" i="6"/>
  <c r="AR44" i="6"/>
  <c r="AS44" i="6"/>
  <c r="AT44" i="6"/>
  <c r="AU44" i="6"/>
  <c r="AV44" i="6"/>
  <c r="AX44" i="6"/>
  <c r="AY44" i="6"/>
  <c r="AZ44" i="6"/>
  <c r="BA44" i="6"/>
  <c r="BB44" i="6"/>
  <c r="BC44" i="6"/>
  <c r="BD44" i="6"/>
  <c r="BE44" i="6"/>
  <c r="BG44" i="6"/>
  <c r="BH44" i="6"/>
  <c r="BI44" i="6"/>
  <c r="BJ44" i="6"/>
  <c r="BK44" i="6"/>
  <c r="BL44" i="6"/>
  <c r="BM44" i="6"/>
  <c r="BN44" i="6"/>
  <c r="N45" i="6"/>
  <c r="O45" i="6"/>
  <c r="P45" i="6"/>
  <c r="Q45" i="6"/>
  <c r="R45" i="6"/>
  <c r="S45" i="6"/>
  <c r="T45" i="6"/>
  <c r="U45" i="6"/>
  <c r="W45" i="6"/>
  <c r="X45" i="6"/>
  <c r="Y45" i="6"/>
  <c r="Z45" i="6"/>
  <c r="AA45" i="6"/>
  <c r="AB45" i="6"/>
  <c r="AC45" i="6"/>
  <c r="AD45" i="6"/>
  <c r="AF45" i="6"/>
  <c r="AG45" i="6"/>
  <c r="AH45" i="6"/>
  <c r="AI45" i="6"/>
  <c r="AJ45" i="6"/>
  <c r="AK45" i="6"/>
  <c r="AL45" i="6"/>
  <c r="AM45" i="6"/>
  <c r="AO45" i="6"/>
  <c r="AP45" i="6"/>
  <c r="AQ45" i="6"/>
  <c r="AR45" i="6"/>
  <c r="AS45" i="6"/>
  <c r="AT45" i="6"/>
  <c r="AU45" i="6"/>
  <c r="AV45" i="6"/>
  <c r="AX45" i="6"/>
  <c r="AY45" i="6"/>
  <c r="AZ45" i="6"/>
  <c r="BA45" i="6"/>
  <c r="BB45" i="6"/>
  <c r="BC45" i="6"/>
  <c r="BD45" i="6"/>
  <c r="BE45" i="6"/>
  <c r="BG45" i="6"/>
  <c r="BH45" i="6"/>
  <c r="BI45" i="6"/>
  <c r="BJ45" i="6"/>
  <c r="BK45" i="6"/>
  <c r="BL45" i="6"/>
  <c r="BM45" i="6"/>
  <c r="BN45" i="6"/>
  <c r="N46" i="6"/>
  <c r="O46" i="6"/>
  <c r="P46" i="6"/>
  <c r="Q46" i="6"/>
  <c r="R46" i="6"/>
  <c r="S46" i="6"/>
  <c r="T46" i="6"/>
  <c r="U46" i="6"/>
  <c r="W46" i="6"/>
  <c r="X46" i="6"/>
  <c r="Y46" i="6"/>
  <c r="Z46" i="6"/>
  <c r="AA46" i="6"/>
  <c r="AB46" i="6"/>
  <c r="AC46" i="6"/>
  <c r="AD46" i="6"/>
  <c r="AF46" i="6"/>
  <c r="AG46" i="6"/>
  <c r="AH46" i="6"/>
  <c r="AI46" i="6"/>
  <c r="AJ46" i="6"/>
  <c r="AK46" i="6"/>
  <c r="AL46" i="6"/>
  <c r="AM46" i="6"/>
  <c r="AO46" i="6"/>
  <c r="AP46" i="6"/>
  <c r="AQ46" i="6"/>
  <c r="AR46" i="6"/>
  <c r="AS46" i="6"/>
  <c r="AT46" i="6"/>
  <c r="AU46" i="6"/>
  <c r="AV46" i="6"/>
  <c r="AX46" i="6"/>
  <c r="AY46" i="6"/>
  <c r="AZ46" i="6"/>
  <c r="BA46" i="6"/>
  <c r="BB46" i="6"/>
  <c r="BC46" i="6"/>
  <c r="BD46" i="6"/>
  <c r="BE46" i="6"/>
  <c r="BG46" i="6"/>
  <c r="BH46" i="6"/>
  <c r="BI46" i="6"/>
  <c r="BJ46" i="6"/>
  <c r="BK46" i="6"/>
  <c r="BL46" i="6"/>
  <c r="BM46" i="6"/>
  <c r="BN46" i="6"/>
  <c r="N47" i="6"/>
  <c r="O47" i="6"/>
  <c r="P47" i="6"/>
  <c r="Q47" i="6"/>
  <c r="R47" i="6"/>
  <c r="S47" i="6"/>
  <c r="T47" i="6"/>
  <c r="U47" i="6"/>
  <c r="W47" i="6"/>
  <c r="X47" i="6"/>
  <c r="Y47" i="6"/>
  <c r="Z47" i="6"/>
  <c r="AA47" i="6"/>
  <c r="AB47" i="6"/>
  <c r="AC47" i="6"/>
  <c r="AD47" i="6"/>
  <c r="AF47" i="6"/>
  <c r="AG47" i="6"/>
  <c r="AH47" i="6"/>
  <c r="AI47" i="6"/>
  <c r="AJ47" i="6"/>
  <c r="AK47" i="6"/>
  <c r="AL47" i="6"/>
  <c r="AM47" i="6"/>
  <c r="AO47" i="6"/>
  <c r="AP47" i="6"/>
  <c r="AQ47" i="6"/>
  <c r="AR47" i="6"/>
  <c r="AS47" i="6"/>
  <c r="AT47" i="6"/>
  <c r="AU47" i="6"/>
  <c r="AV47" i="6"/>
  <c r="AX47" i="6"/>
  <c r="AY47" i="6"/>
  <c r="AZ47" i="6"/>
  <c r="BA47" i="6"/>
  <c r="BB47" i="6"/>
  <c r="BC47" i="6"/>
  <c r="BD47" i="6"/>
  <c r="BE47" i="6"/>
  <c r="BG47" i="6"/>
  <c r="BH47" i="6"/>
  <c r="BI47" i="6"/>
  <c r="BJ47" i="6"/>
  <c r="BK47" i="6"/>
  <c r="BL47" i="6"/>
  <c r="BM47" i="6"/>
  <c r="BN47" i="6"/>
  <c r="N48" i="6"/>
  <c r="O48" i="6"/>
  <c r="P48" i="6"/>
  <c r="Q48" i="6"/>
  <c r="R48" i="6"/>
  <c r="S48" i="6"/>
  <c r="T48" i="6"/>
  <c r="U48" i="6"/>
  <c r="W48" i="6"/>
  <c r="X48" i="6"/>
  <c r="Y48" i="6"/>
  <c r="Z48" i="6"/>
  <c r="AA48" i="6"/>
  <c r="AB48" i="6"/>
  <c r="AC48" i="6"/>
  <c r="AD48" i="6"/>
  <c r="AF48" i="6"/>
  <c r="AG48" i="6"/>
  <c r="AH48" i="6"/>
  <c r="AI48" i="6"/>
  <c r="AJ48" i="6"/>
  <c r="AK48" i="6"/>
  <c r="AL48" i="6"/>
  <c r="AM48" i="6"/>
  <c r="AO48" i="6"/>
  <c r="AP48" i="6"/>
  <c r="AQ48" i="6"/>
  <c r="AR48" i="6"/>
  <c r="AS48" i="6"/>
  <c r="AT48" i="6"/>
  <c r="AU48" i="6"/>
  <c r="AV48" i="6"/>
  <c r="AX48" i="6"/>
  <c r="AY48" i="6"/>
  <c r="AZ48" i="6"/>
  <c r="BA48" i="6"/>
  <c r="BB48" i="6"/>
  <c r="BC48" i="6"/>
  <c r="BD48" i="6"/>
  <c r="BE48" i="6"/>
  <c r="BG48" i="6"/>
  <c r="BH48" i="6"/>
  <c r="BI48" i="6"/>
  <c r="BJ48" i="6"/>
  <c r="BK48" i="6"/>
  <c r="BL48" i="6"/>
  <c r="BM48" i="6"/>
  <c r="BN48" i="6"/>
  <c r="N49" i="6"/>
  <c r="O49" i="6"/>
  <c r="P49" i="6"/>
  <c r="Q49" i="6"/>
  <c r="R49" i="6"/>
  <c r="S49" i="6"/>
  <c r="T49" i="6"/>
  <c r="U49" i="6"/>
  <c r="W49" i="6"/>
  <c r="X49" i="6"/>
  <c r="Y49" i="6"/>
  <c r="Z49" i="6"/>
  <c r="AA49" i="6"/>
  <c r="AB49" i="6"/>
  <c r="AC49" i="6"/>
  <c r="AD49" i="6"/>
  <c r="AF49" i="6"/>
  <c r="AG49" i="6"/>
  <c r="AH49" i="6"/>
  <c r="AI49" i="6"/>
  <c r="AJ49" i="6"/>
  <c r="AK49" i="6"/>
  <c r="AL49" i="6"/>
  <c r="AM49" i="6"/>
  <c r="AO49" i="6"/>
  <c r="AP49" i="6"/>
  <c r="AQ49" i="6"/>
  <c r="AR49" i="6"/>
  <c r="AS49" i="6"/>
  <c r="AT49" i="6"/>
  <c r="AU49" i="6"/>
  <c r="AV49" i="6"/>
  <c r="AX49" i="6"/>
  <c r="AY49" i="6"/>
  <c r="AZ49" i="6"/>
  <c r="BA49" i="6"/>
  <c r="BB49" i="6"/>
  <c r="BC49" i="6"/>
  <c r="BD49" i="6"/>
  <c r="BE49" i="6"/>
  <c r="BG49" i="6"/>
  <c r="BH49" i="6"/>
  <c r="BI49" i="6"/>
  <c r="BJ49" i="6"/>
  <c r="BK49" i="6"/>
  <c r="BL49" i="6"/>
  <c r="BM49" i="6"/>
  <c r="BN49" i="6"/>
  <c r="N50" i="6"/>
  <c r="O50" i="6"/>
  <c r="P50" i="6"/>
  <c r="Q50" i="6"/>
  <c r="R50" i="6"/>
  <c r="S50" i="6"/>
  <c r="T50" i="6"/>
  <c r="U50" i="6"/>
  <c r="W50" i="6"/>
  <c r="X50" i="6"/>
  <c r="Y50" i="6"/>
  <c r="Z50" i="6"/>
  <c r="AA50" i="6"/>
  <c r="AB50" i="6"/>
  <c r="AC50" i="6"/>
  <c r="AD50" i="6"/>
  <c r="AF50" i="6"/>
  <c r="AG50" i="6"/>
  <c r="AH50" i="6"/>
  <c r="AI50" i="6"/>
  <c r="AJ50" i="6"/>
  <c r="AK50" i="6"/>
  <c r="AL50" i="6"/>
  <c r="AM50" i="6"/>
  <c r="AO50" i="6"/>
  <c r="AP50" i="6"/>
  <c r="AQ50" i="6"/>
  <c r="AR50" i="6"/>
  <c r="AS50" i="6"/>
  <c r="AT50" i="6"/>
  <c r="AU50" i="6"/>
  <c r="AV50" i="6"/>
  <c r="AX50" i="6"/>
  <c r="AY50" i="6"/>
  <c r="AZ50" i="6"/>
  <c r="BA50" i="6"/>
  <c r="BB50" i="6"/>
  <c r="BC50" i="6"/>
  <c r="BD50" i="6"/>
  <c r="BE50" i="6"/>
  <c r="BG50" i="6"/>
  <c r="BH50" i="6"/>
  <c r="BI50" i="6"/>
  <c r="BJ50" i="6"/>
  <c r="BK50" i="6"/>
  <c r="BL50" i="6"/>
  <c r="BM50" i="6"/>
  <c r="BN50" i="6"/>
  <c r="N51" i="6"/>
  <c r="O51" i="6"/>
  <c r="P51" i="6"/>
  <c r="Q51" i="6"/>
  <c r="R51" i="6"/>
  <c r="S51" i="6"/>
  <c r="T51" i="6"/>
  <c r="U51" i="6"/>
  <c r="W51" i="6"/>
  <c r="X51" i="6"/>
  <c r="Y51" i="6"/>
  <c r="Z51" i="6"/>
  <c r="AA51" i="6"/>
  <c r="AB51" i="6"/>
  <c r="AC51" i="6"/>
  <c r="AD51" i="6"/>
  <c r="AF51" i="6"/>
  <c r="AG51" i="6"/>
  <c r="AH51" i="6"/>
  <c r="AI51" i="6"/>
  <c r="AJ51" i="6"/>
  <c r="AK51" i="6"/>
  <c r="AL51" i="6"/>
  <c r="AM51" i="6"/>
  <c r="AO51" i="6"/>
  <c r="AP51" i="6"/>
  <c r="AQ51" i="6"/>
  <c r="AR51" i="6"/>
  <c r="AS51" i="6"/>
  <c r="AT51" i="6"/>
  <c r="AU51" i="6"/>
  <c r="AV51" i="6"/>
  <c r="AX51" i="6"/>
  <c r="AY51" i="6"/>
  <c r="AZ51" i="6"/>
  <c r="BA51" i="6"/>
  <c r="BB51" i="6"/>
  <c r="BC51" i="6"/>
  <c r="BD51" i="6"/>
  <c r="BE51" i="6"/>
  <c r="BG51" i="6"/>
  <c r="BH51" i="6"/>
  <c r="BI51" i="6"/>
  <c r="BJ51" i="6"/>
  <c r="BK51" i="6"/>
  <c r="BL51" i="6"/>
  <c r="BM51" i="6"/>
  <c r="BN51" i="6"/>
  <c r="N52" i="6"/>
  <c r="O52" i="6"/>
  <c r="P52" i="6"/>
  <c r="Q52" i="6"/>
  <c r="R52" i="6"/>
  <c r="S52" i="6"/>
  <c r="T52" i="6"/>
  <c r="U52" i="6"/>
  <c r="W52" i="6"/>
  <c r="X52" i="6"/>
  <c r="Y52" i="6"/>
  <c r="Z52" i="6"/>
  <c r="AA52" i="6"/>
  <c r="AB52" i="6"/>
  <c r="AC52" i="6"/>
  <c r="AD52" i="6"/>
  <c r="AF52" i="6"/>
  <c r="AG52" i="6"/>
  <c r="AH52" i="6"/>
  <c r="AI52" i="6"/>
  <c r="AJ52" i="6"/>
  <c r="AK52" i="6"/>
  <c r="AL52" i="6"/>
  <c r="AM52" i="6"/>
  <c r="AO52" i="6"/>
  <c r="AP52" i="6"/>
  <c r="AQ52" i="6"/>
  <c r="AR52" i="6"/>
  <c r="AS52" i="6"/>
  <c r="AT52" i="6"/>
  <c r="AU52" i="6"/>
  <c r="AV52" i="6"/>
  <c r="AX52" i="6"/>
  <c r="AY52" i="6"/>
  <c r="AZ52" i="6"/>
  <c r="BA52" i="6"/>
  <c r="BB52" i="6"/>
  <c r="BC52" i="6"/>
  <c r="BD52" i="6"/>
  <c r="BE52" i="6"/>
  <c r="BG52" i="6"/>
  <c r="BH52" i="6"/>
  <c r="BI52" i="6"/>
  <c r="BJ52" i="6"/>
  <c r="BK52" i="6"/>
  <c r="BL52" i="6"/>
  <c r="BM52" i="6"/>
  <c r="BN52" i="6"/>
  <c r="N53" i="6"/>
  <c r="O53" i="6"/>
  <c r="P53" i="6"/>
  <c r="Q53" i="6"/>
  <c r="R53" i="6"/>
  <c r="S53" i="6"/>
  <c r="T53" i="6"/>
  <c r="U53" i="6"/>
  <c r="W53" i="6"/>
  <c r="X53" i="6"/>
  <c r="Y53" i="6"/>
  <c r="Z53" i="6"/>
  <c r="AA53" i="6"/>
  <c r="AB53" i="6"/>
  <c r="AC53" i="6"/>
  <c r="AD53" i="6"/>
  <c r="AF53" i="6"/>
  <c r="AG53" i="6"/>
  <c r="AH53" i="6"/>
  <c r="AI53" i="6"/>
  <c r="AJ53" i="6"/>
  <c r="AK53" i="6"/>
  <c r="AL53" i="6"/>
  <c r="AM53" i="6"/>
  <c r="AO53" i="6"/>
  <c r="AP53" i="6"/>
  <c r="AQ53" i="6"/>
  <c r="AR53" i="6"/>
  <c r="AS53" i="6"/>
  <c r="AT53" i="6"/>
  <c r="AU53" i="6"/>
  <c r="AV53" i="6"/>
  <c r="AX53" i="6"/>
  <c r="AY53" i="6"/>
  <c r="AZ53" i="6"/>
  <c r="BA53" i="6"/>
  <c r="BB53" i="6"/>
  <c r="BC53" i="6"/>
  <c r="BD53" i="6"/>
  <c r="BE53" i="6"/>
  <c r="BG53" i="6"/>
  <c r="BH53" i="6"/>
  <c r="BI53" i="6"/>
  <c r="BJ53" i="6"/>
  <c r="BK53" i="6"/>
  <c r="BL53" i="6"/>
  <c r="BM53" i="6"/>
  <c r="BN53" i="6"/>
  <c r="N54" i="6"/>
  <c r="O54" i="6"/>
  <c r="P54" i="6"/>
  <c r="Q54" i="6"/>
  <c r="R54" i="6"/>
  <c r="S54" i="6"/>
  <c r="T54" i="6"/>
  <c r="U54" i="6"/>
  <c r="W54" i="6"/>
  <c r="X54" i="6"/>
  <c r="Y54" i="6"/>
  <c r="Z54" i="6"/>
  <c r="AA54" i="6"/>
  <c r="AB54" i="6"/>
  <c r="AC54" i="6"/>
  <c r="AD54" i="6"/>
  <c r="AF54" i="6"/>
  <c r="AG54" i="6"/>
  <c r="AH54" i="6"/>
  <c r="AI54" i="6"/>
  <c r="AJ54" i="6"/>
  <c r="AK54" i="6"/>
  <c r="AL54" i="6"/>
  <c r="AM54" i="6"/>
  <c r="AO54" i="6"/>
  <c r="AP54" i="6"/>
  <c r="AQ54" i="6"/>
  <c r="AR54" i="6"/>
  <c r="AS54" i="6"/>
  <c r="AT54" i="6"/>
  <c r="AU54" i="6"/>
  <c r="AV54" i="6"/>
  <c r="AX54" i="6"/>
  <c r="AY54" i="6"/>
  <c r="AZ54" i="6"/>
  <c r="BA54" i="6"/>
  <c r="BB54" i="6"/>
  <c r="BC54" i="6"/>
  <c r="BD54" i="6"/>
  <c r="BE54" i="6"/>
  <c r="BG54" i="6"/>
  <c r="BH54" i="6"/>
  <c r="BI54" i="6"/>
  <c r="BJ54" i="6"/>
  <c r="BK54" i="6"/>
  <c r="BL54" i="6"/>
  <c r="BM54" i="6"/>
  <c r="BN54" i="6"/>
  <c r="N55" i="6"/>
  <c r="O55" i="6"/>
  <c r="P55" i="6"/>
  <c r="Q55" i="6"/>
  <c r="R55" i="6"/>
  <c r="S55" i="6"/>
  <c r="T55" i="6"/>
  <c r="U55" i="6"/>
  <c r="W55" i="6"/>
  <c r="X55" i="6"/>
  <c r="Y55" i="6"/>
  <c r="Z55" i="6"/>
  <c r="AA55" i="6"/>
  <c r="AB55" i="6"/>
  <c r="AC55" i="6"/>
  <c r="AD55" i="6"/>
  <c r="AF55" i="6"/>
  <c r="AG55" i="6"/>
  <c r="AH55" i="6"/>
  <c r="AI55" i="6"/>
  <c r="AJ55" i="6"/>
  <c r="AK55" i="6"/>
  <c r="AL55" i="6"/>
  <c r="AM55" i="6"/>
  <c r="AO55" i="6"/>
  <c r="AP55" i="6"/>
  <c r="AQ55" i="6"/>
  <c r="AR55" i="6"/>
  <c r="AS55" i="6"/>
  <c r="AT55" i="6"/>
  <c r="AU55" i="6"/>
  <c r="AV55" i="6"/>
  <c r="AX55" i="6"/>
  <c r="AY55" i="6"/>
  <c r="AZ55" i="6"/>
  <c r="BA55" i="6"/>
  <c r="BB55" i="6"/>
  <c r="BC55" i="6"/>
  <c r="BD55" i="6"/>
  <c r="BE55" i="6"/>
  <c r="BG55" i="6"/>
  <c r="BH55" i="6"/>
  <c r="BI55" i="6"/>
  <c r="BJ55" i="6"/>
  <c r="BK55" i="6"/>
  <c r="BL55" i="6"/>
  <c r="BM55" i="6"/>
  <c r="BN55" i="6"/>
  <c r="N56" i="6"/>
  <c r="O56" i="6"/>
  <c r="P56" i="6"/>
  <c r="Q56" i="6"/>
  <c r="R56" i="6"/>
  <c r="S56" i="6"/>
  <c r="T56" i="6"/>
  <c r="U56" i="6"/>
  <c r="W56" i="6"/>
  <c r="X56" i="6"/>
  <c r="Y56" i="6"/>
  <c r="Z56" i="6"/>
  <c r="AA56" i="6"/>
  <c r="AB56" i="6"/>
  <c r="AC56" i="6"/>
  <c r="AD56" i="6"/>
  <c r="AF56" i="6"/>
  <c r="AG56" i="6"/>
  <c r="AH56" i="6"/>
  <c r="AI56" i="6"/>
  <c r="AJ56" i="6"/>
  <c r="AK56" i="6"/>
  <c r="AL56" i="6"/>
  <c r="AM56" i="6"/>
  <c r="AO56" i="6"/>
  <c r="AP56" i="6"/>
  <c r="AQ56" i="6"/>
  <c r="AR56" i="6"/>
  <c r="AS56" i="6"/>
  <c r="AT56" i="6"/>
  <c r="AU56" i="6"/>
  <c r="AV56" i="6"/>
  <c r="AX56" i="6"/>
  <c r="AY56" i="6"/>
  <c r="AZ56" i="6"/>
  <c r="BA56" i="6"/>
  <c r="BB56" i="6"/>
  <c r="BC56" i="6"/>
  <c r="BD56" i="6"/>
  <c r="BE56" i="6"/>
  <c r="BG56" i="6"/>
  <c r="BH56" i="6"/>
  <c r="BI56" i="6"/>
  <c r="BJ56" i="6"/>
  <c r="BK56" i="6"/>
  <c r="BL56" i="6"/>
  <c r="BM56" i="6"/>
  <c r="BN56" i="6"/>
  <c r="N57" i="6"/>
  <c r="O57" i="6"/>
  <c r="P57" i="6"/>
  <c r="Q57" i="6"/>
  <c r="R57" i="6"/>
  <c r="S57" i="6"/>
  <c r="T57" i="6"/>
  <c r="U57" i="6"/>
  <c r="W57" i="6"/>
  <c r="X57" i="6"/>
  <c r="Y57" i="6"/>
  <c r="Z57" i="6"/>
  <c r="AA57" i="6"/>
  <c r="AB57" i="6"/>
  <c r="AC57" i="6"/>
  <c r="AD57" i="6"/>
  <c r="AF57" i="6"/>
  <c r="AG57" i="6"/>
  <c r="AH57" i="6"/>
  <c r="AI57" i="6"/>
  <c r="AJ57" i="6"/>
  <c r="AK57" i="6"/>
  <c r="AL57" i="6"/>
  <c r="AM57" i="6"/>
  <c r="AO57" i="6"/>
  <c r="AP57" i="6"/>
  <c r="AQ57" i="6"/>
  <c r="AR57" i="6"/>
  <c r="AS57" i="6"/>
  <c r="AT57" i="6"/>
  <c r="AU57" i="6"/>
  <c r="AV57" i="6"/>
  <c r="AX57" i="6"/>
  <c r="AY57" i="6"/>
  <c r="AZ57" i="6"/>
  <c r="BA57" i="6"/>
  <c r="BB57" i="6"/>
  <c r="BC57" i="6"/>
  <c r="BD57" i="6"/>
  <c r="BE57" i="6"/>
  <c r="BG57" i="6"/>
  <c r="BH57" i="6"/>
  <c r="BI57" i="6"/>
  <c r="BJ57" i="6"/>
  <c r="BK57" i="6"/>
  <c r="BL57" i="6"/>
  <c r="BM57" i="6"/>
  <c r="BN57" i="6"/>
  <c r="N58" i="6"/>
  <c r="O58" i="6"/>
  <c r="P58" i="6"/>
  <c r="Q58" i="6"/>
  <c r="R58" i="6"/>
  <c r="S58" i="6"/>
  <c r="T58" i="6"/>
  <c r="U58" i="6"/>
  <c r="W58" i="6"/>
  <c r="X58" i="6"/>
  <c r="Y58" i="6"/>
  <c r="Z58" i="6"/>
  <c r="AA58" i="6"/>
  <c r="AB58" i="6"/>
  <c r="AC58" i="6"/>
  <c r="AD58" i="6"/>
  <c r="AF58" i="6"/>
  <c r="AG58" i="6"/>
  <c r="AH58" i="6"/>
  <c r="AI58" i="6"/>
  <c r="AJ58" i="6"/>
  <c r="AK58" i="6"/>
  <c r="AL58" i="6"/>
  <c r="AM58" i="6"/>
  <c r="AO58" i="6"/>
  <c r="AP58" i="6"/>
  <c r="AQ58" i="6"/>
  <c r="AR58" i="6"/>
  <c r="AS58" i="6"/>
  <c r="AT58" i="6"/>
  <c r="AU58" i="6"/>
  <c r="AV58" i="6"/>
  <c r="AX58" i="6"/>
  <c r="AY58" i="6"/>
  <c r="AZ58" i="6"/>
  <c r="BA58" i="6"/>
  <c r="BB58" i="6"/>
  <c r="BC58" i="6"/>
  <c r="BD58" i="6"/>
  <c r="BE58" i="6"/>
  <c r="BG58" i="6"/>
  <c r="BH58" i="6"/>
  <c r="BI58" i="6"/>
  <c r="BJ58" i="6"/>
  <c r="BK58" i="6"/>
  <c r="BL58" i="6"/>
  <c r="BM58" i="6"/>
  <c r="BN58" i="6"/>
  <c r="N59" i="6"/>
  <c r="O59" i="6"/>
  <c r="P59" i="6"/>
  <c r="Q59" i="6"/>
  <c r="R59" i="6"/>
  <c r="S59" i="6"/>
  <c r="T59" i="6"/>
  <c r="U59" i="6"/>
  <c r="W59" i="6"/>
  <c r="X59" i="6"/>
  <c r="Y59" i="6"/>
  <c r="Z59" i="6"/>
  <c r="AA59" i="6"/>
  <c r="AB59" i="6"/>
  <c r="AC59" i="6"/>
  <c r="AD59" i="6"/>
  <c r="AF59" i="6"/>
  <c r="AG59" i="6"/>
  <c r="AH59" i="6"/>
  <c r="AI59" i="6"/>
  <c r="AJ59" i="6"/>
  <c r="AK59" i="6"/>
  <c r="AL59" i="6"/>
  <c r="AM59" i="6"/>
  <c r="AO59" i="6"/>
  <c r="AP59" i="6"/>
  <c r="AQ59" i="6"/>
  <c r="AR59" i="6"/>
  <c r="AS59" i="6"/>
  <c r="AT59" i="6"/>
  <c r="AU59" i="6"/>
  <c r="AV59" i="6"/>
  <c r="AX59" i="6"/>
  <c r="AY59" i="6"/>
  <c r="AZ59" i="6"/>
  <c r="BA59" i="6"/>
  <c r="BB59" i="6"/>
  <c r="BC59" i="6"/>
  <c r="BD59" i="6"/>
  <c r="BE59" i="6"/>
  <c r="BG59" i="6"/>
  <c r="BH59" i="6"/>
  <c r="BI59" i="6"/>
  <c r="BJ59" i="6"/>
  <c r="BK59" i="6"/>
  <c r="BL59" i="6"/>
  <c r="BM59" i="6"/>
  <c r="BN59" i="6"/>
  <c r="N60" i="6"/>
  <c r="O60" i="6"/>
  <c r="P60" i="6"/>
  <c r="Q60" i="6"/>
  <c r="R60" i="6"/>
  <c r="S60" i="6"/>
  <c r="T60" i="6"/>
  <c r="U60" i="6"/>
  <c r="W60" i="6"/>
  <c r="X60" i="6"/>
  <c r="Y60" i="6"/>
  <c r="Z60" i="6"/>
  <c r="AA60" i="6"/>
  <c r="AB60" i="6"/>
  <c r="AC60" i="6"/>
  <c r="AD60" i="6"/>
  <c r="AF60" i="6"/>
  <c r="AG60" i="6"/>
  <c r="AH60" i="6"/>
  <c r="AI60" i="6"/>
  <c r="AJ60" i="6"/>
  <c r="AK60" i="6"/>
  <c r="AL60" i="6"/>
  <c r="AM60" i="6"/>
  <c r="AO60" i="6"/>
  <c r="AP60" i="6"/>
  <c r="AQ60" i="6"/>
  <c r="AR60" i="6"/>
  <c r="AS60" i="6"/>
  <c r="AT60" i="6"/>
  <c r="AU60" i="6"/>
  <c r="AV60" i="6"/>
  <c r="AX60" i="6"/>
  <c r="AY60" i="6"/>
  <c r="AZ60" i="6"/>
  <c r="BA60" i="6"/>
  <c r="BB60" i="6"/>
  <c r="BC60" i="6"/>
  <c r="BD60" i="6"/>
  <c r="BE60" i="6"/>
  <c r="BG60" i="6"/>
  <c r="BH60" i="6"/>
  <c r="BI60" i="6"/>
  <c r="BJ60" i="6"/>
  <c r="BK60" i="6"/>
  <c r="BL60" i="6"/>
  <c r="BM60" i="6"/>
  <c r="BN60" i="6"/>
  <c r="N61" i="6"/>
  <c r="O61" i="6"/>
  <c r="P61" i="6"/>
  <c r="Q61" i="6"/>
  <c r="R61" i="6"/>
  <c r="S61" i="6"/>
  <c r="T61" i="6"/>
  <c r="U61" i="6"/>
  <c r="W61" i="6"/>
  <c r="X61" i="6"/>
  <c r="Y61" i="6"/>
  <c r="Z61" i="6"/>
  <c r="AA61" i="6"/>
  <c r="AB61" i="6"/>
  <c r="AC61" i="6"/>
  <c r="AD61" i="6"/>
  <c r="AF61" i="6"/>
  <c r="AG61" i="6"/>
  <c r="AH61" i="6"/>
  <c r="AI61" i="6"/>
  <c r="AJ61" i="6"/>
  <c r="AK61" i="6"/>
  <c r="AL61" i="6"/>
  <c r="AM61" i="6"/>
  <c r="AO61" i="6"/>
  <c r="AP61" i="6"/>
  <c r="AQ61" i="6"/>
  <c r="AR61" i="6"/>
  <c r="AS61" i="6"/>
  <c r="AT61" i="6"/>
  <c r="AU61" i="6"/>
  <c r="AV61" i="6"/>
  <c r="AX61" i="6"/>
  <c r="AY61" i="6"/>
  <c r="AZ61" i="6"/>
  <c r="BA61" i="6"/>
  <c r="BB61" i="6"/>
  <c r="BC61" i="6"/>
  <c r="BD61" i="6"/>
  <c r="BE61" i="6"/>
  <c r="BG61" i="6"/>
  <c r="BH61" i="6"/>
  <c r="BI61" i="6"/>
  <c r="BJ61" i="6"/>
  <c r="BK61" i="6"/>
  <c r="BL61" i="6"/>
  <c r="BM61" i="6"/>
  <c r="BN61" i="6"/>
  <c r="N62" i="6"/>
  <c r="O62" i="6"/>
  <c r="P62" i="6"/>
  <c r="Q62" i="6"/>
  <c r="R62" i="6"/>
  <c r="S62" i="6"/>
  <c r="T62" i="6"/>
  <c r="U62" i="6"/>
  <c r="W62" i="6"/>
  <c r="X62" i="6"/>
  <c r="Y62" i="6"/>
  <c r="Z62" i="6"/>
  <c r="AA62" i="6"/>
  <c r="AB62" i="6"/>
  <c r="AC62" i="6"/>
  <c r="AD62" i="6"/>
  <c r="AF62" i="6"/>
  <c r="AG62" i="6"/>
  <c r="AH62" i="6"/>
  <c r="AI62" i="6"/>
  <c r="AJ62" i="6"/>
  <c r="AK62" i="6"/>
  <c r="AL62" i="6"/>
  <c r="AM62" i="6"/>
  <c r="AO62" i="6"/>
  <c r="AP62" i="6"/>
  <c r="AQ62" i="6"/>
  <c r="AR62" i="6"/>
  <c r="AS62" i="6"/>
  <c r="AT62" i="6"/>
  <c r="AU62" i="6"/>
  <c r="AV62" i="6"/>
  <c r="AX62" i="6"/>
  <c r="AY62" i="6"/>
  <c r="AZ62" i="6"/>
  <c r="BA62" i="6"/>
  <c r="BB62" i="6"/>
  <c r="BC62" i="6"/>
  <c r="BD62" i="6"/>
  <c r="BE62" i="6"/>
  <c r="BG62" i="6"/>
  <c r="BH62" i="6"/>
  <c r="BI62" i="6"/>
  <c r="BJ62" i="6"/>
  <c r="BK62" i="6"/>
  <c r="BL62" i="6"/>
  <c r="BM62" i="6"/>
  <c r="BN62" i="6"/>
  <c r="N63" i="6"/>
  <c r="O63" i="6"/>
  <c r="P63" i="6"/>
  <c r="Q63" i="6"/>
  <c r="R63" i="6"/>
  <c r="S63" i="6"/>
  <c r="T63" i="6"/>
  <c r="U63" i="6"/>
  <c r="W63" i="6"/>
  <c r="X63" i="6"/>
  <c r="Y63" i="6"/>
  <c r="Z63" i="6"/>
  <c r="AA63" i="6"/>
  <c r="AB63" i="6"/>
  <c r="AC63" i="6"/>
  <c r="AD63" i="6"/>
  <c r="AF63" i="6"/>
  <c r="AG63" i="6"/>
  <c r="AH63" i="6"/>
  <c r="AI63" i="6"/>
  <c r="AJ63" i="6"/>
  <c r="AK63" i="6"/>
  <c r="AL63" i="6"/>
  <c r="AM63" i="6"/>
  <c r="AO63" i="6"/>
  <c r="AP63" i="6"/>
  <c r="AQ63" i="6"/>
  <c r="AR63" i="6"/>
  <c r="AS63" i="6"/>
  <c r="AT63" i="6"/>
  <c r="AU63" i="6"/>
  <c r="AV63" i="6"/>
  <c r="AX63" i="6"/>
  <c r="AY63" i="6"/>
  <c r="AZ63" i="6"/>
  <c r="BA63" i="6"/>
  <c r="BB63" i="6"/>
  <c r="BC63" i="6"/>
  <c r="BD63" i="6"/>
  <c r="BE63" i="6"/>
  <c r="BG63" i="6"/>
  <c r="BH63" i="6"/>
  <c r="BI63" i="6"/>
  <c r="BJ63" i="6"/>
  <c r="BK63" i="6"/>
  <c r="BL63" i="6"/>
  <c r="BM63" i="6"/>
  <c r="BN63" i="6"/>
  <c r="N64" i="6"/>
  <c r="O64" i="6"/>
  <c r="P64" i="6"/>
  <c r="Q64" i="6"/>
  <c r="R64" i="6"/>
  <c r="S64" i="6"/>
  <c r="T64" i="6"/>
  <c r="U64" i="6"/>
  <c r="W64" i="6"/>
  <c r="X64" i="6"/>
  <c r="Y64" i="6"/>
  <c r="Z64" i="6"/>
  <c r="AA64" i="6"/>
  <c r="AB64" i="6"/>
  <c r="AC64" i="6"/>
  <c r="AD64" i="6"/>
  <c r="AF64" i="6"/>
  <c r="AG64" i="6"/>
  <c r="AH64" i="6"/>
  <c r="AI64" i="6"/>
  <c r="AJ64" i="6"/>
  <c r="AK64" i="6"/>
  <c r="AL64" i="6"/>
  <c r="AM64" i="6"/>
  <c r="AO64" i="6"/>
  <c r="AP64" i="6"/>
  <c r="AQ64" i="6"/>
  <c r="AR64" i="6"/>
  <c r="AS64" i="6"/>
  <c r="AT64" i="6"/>
  <c r="AU64" i="6"/>
  <c r="AV64" i="6"/>
  <c r="AX64" i="6"/>
  <c r="AY64" i="6"/>
  <c r="AZ64" i="6"/>
  <c r="BA64" i="6"/>
  <c r="BB64" i="6"/>
  <c r="BC64" i="6"/>
  <c r="BD64" i="6"/>
  <c r="BE64" i="6"/>
  <c r="BG64" i="6"/>
  <c r="BH64" i="6"/>
  <c r="BI64" i="6"/>
  <c r="BJ64" i="6"/>
  <c r="BK64" i="6"/>
  <c r="BL64" i="6"/>
  <c r="BM64" i="6"/>
  <c r="BN64" i="6"/>
  <c r="N65" i="6"/>
  <c r="O65" i="6"/>
  <c r="P65" i="6"/>
  <c r="Q65" i="6"/>
  <c r="R65" i="6"/>
  <c r="S65" i="6"/>
  <c r="T65" i="6"/>
  <c r="U65" i="6"/>
  <c r="W65" i="6"/>
  <c r="X65" i="6"/>
  <c r="Y65" i="6"/>
  <c r="Z65" i="6"/>
  <c r="AA65" i="6"/>
  <c r="AB65" i="6"/>
  <c r="AC65" i="6"/>
  <c r="AD65" i="6"/>
  <c r="AF65" i="6"/>
  <c r="AG65" i="6"/>
  <c r="AH65" i="6"/>
  <c r="AI65" i="6"/>
  <c r="AJ65" i="6"/>
  <c r="AK65" i="6"/>
  <c r="AL65" i="6"/>
  <c r="AM65" i="6"/>
  <c r="AO65" i="6"/>
  <c r="AP65" i="6"/>
  <c r="AQ65" i="6"/>
  <c r="AR65" i="6"/>
  <c r="AS65" i="6"/>
  <c r="AT65" i="6"/>
  <c r="AU65" i="6"/>
  <c r="AV65" i="6"/>
  <c r="AX65" i="6"/>
  <c r="AY65" i="6"/>
  <c r="AZ65" i="6"/>
  <c r="BA65" i="6"/>
  <c r="BB65" i="6"/>
  <c r="BC65" i="6"/>
  <c r="BD65" i="6"/>
  <c r="BE65" i="6"/>
  <c r="BG65" i="6"/>
  <c r="BH65" i="6"/>
  <c r="BI65" i="6"/>
  <c r="BJ65" i="6"/>
  <c r="BK65" i="6"/>
  <c r="BL65" i="6"/>
  <c r="BM65" i="6"/>
  <c r="BN65" i="6"/>
  <c r="N66" i="6"/>
  <c r="O66" i="6"/>
  <c r="P66" i="6"/>
  <c r="Q66" i="6"/>
  <c r="R66" i="6"/>
  <c r="S66" i="6"/>
  <c r="T66" i="6"/>
  <c r="U66" i="6"/>
  <c r="W66" i="6"/>
  <c r="X66" i="6"/>
  <c r="Y66" i="6"/>
  <c r="Z66" i="6"/>
  <c r="AA66" i="6"/>
  <c r="AB66" i="6"/>
  <c r="AC66" i="6"/>
  <c r="AD66" i="6"/>
  <c r="AF66" i="6"/>
  <c r="AG66" i="6"/>
  <c r="AH66" i="6"/>
  <c r="AI66" i="6"/>
  <c r="AJ66" i="6"/>
  <c r="AK66" i="6"/>
  <c r="AL66" i="6"/>
  <c r="AM66" i="6"/>
  <c r="AO66" i="6"/>
  <c r="AP66" i="6"/>
  <c r="AQ66" i="6"/>
  <c r="AR66" i="6"/>
  <c r="AS66" i="6"/>
  <c r="AT66" i="6"/>
  <c r="AU66" i="6"/>
  <c r="AV66" i="6"/>
  <c r="AX66" i="6"/>
  <c r="AY66" i="6"/>
  <c r="AZ66" i="6"/>
  <c r="BA66" i="6"/>
  <c r="BB66" i="6"/>
  <c r="BC66" i="6"/>
  <c r="BD66" i="6"/>
  <c r="BE66" i="6"/>
  <c r="BG66" i="6"/>
  <c r="BH66" i="6"/>
  <c r="BI66" i="6"/>
  <c r="BJ66" i="6"/>
  <c r="BK66" i="6"/>
  <c r="BL66" i="6"/>
  <c r="BM66" i="6"/>
  <c r="BN66" i="6"/>
  <c r="N67" i="6"/>
  <c r="O67" i="6"/>
  <c r="P67" i="6"/>
  <c r="Q67" i="6"/>
  <c r="R67" i="6"/>
  <c r="S67" i="6"/>
  <c r="T67" i="6"/>
  <c r="U67" i="6"/>
  <c r="W67" i="6"/>
  <c r="X67" i="6"/>
  <c r="Y67" i="6"/>
  <c r="Z67" i="6"/>
  <c r="AA67" i="6"/>
  <c r="AB67" i="6"/>
  <c r="AC67" i="6"/>
  <c r="AD67" i="6"/>
  <c r="AF67" i="6"/>
  <c r="AG67" i="6"/>
  <c r="AH67" i="6"/>
  <c r="AI67" i="6"/>
  <c r="AJ67" i="6"/>
  <c r="AK67" i="6"/>
  <c r="AL67" i="6"/>
  <c r="AM67" i="6"/>
  <c r="AO67" i="6"/>
  <c r="AP67" i="6"/>
  <c r="AQ67" i="6"/>
  <c r="AR67" i="6"/>
  <c r="AS67" i="6"/>
  <c r="AT67" i="6"/>
  <c r="AU67" i="6"/>
  <c r="AV67" i="6"/>
  <c r="AX67" i="6"/>
  <c r="AY67" i="6"/>
  <c r="AZ67" i="6"/>
  <c r="BA67" i="6"/>
  <c r="BB67" i="6"/>
  <c r="BC67" i="6"/>
  <c r="BD67" i="6"/>
  <c r="BE67" i="6"/>
  <c r="BG67" i="6"/>
  <c r="BH67" i="6"/>
  <c r="BI67" i="6"/>
  <c r="BJ67" i="6"/>
  <c r="BK67" i="6"/>
  <c r="BL67" i="6"/>
  <c r="BM67" i="6"/>
  <c r="BN67" i="6"/>
  <c r="N68" i="6"/>
  <c r="O68" i="6"/>
  <c r="P68" i="6"/>
  <c r="Q68" i="6"/>
  <c r="R68" i="6"/>
  <c r="S68" i="6"/>
  <c r="T68" i="6"/>
  <c r="U68" i="6"/>
  <c r="W68" i="6"/>
  <c r="X68" i="6"/>
  <c r="Y68" i="6"/>
  <c r="Z68" i="6"/>
  <c r="AA68" i="6"/>
  <c r="AB68" i="6"/>
  <c r="AC68" i="6"/>
  <c r="AD68" i="6"/>
  <c r="AF68" i="6"/>
  <c r="AG68" i="6"/>
  <c r="AH68" i="6"/>
  <c r="AI68" i="6"/>
  <c r="AJ68" i="6"/>
  <c r="AK68" i="6"/>
  <c r="AL68" i="6"/>
  <c r="AM68" i="6"/>
  <c r="AO68" i="6"/>
  <c r="AP68" i="6"/>
  <c r="AQ68" i="6"/>
  <c r="AR68" i="6"/>
  <c r="AS68" i="6"/>
  <c r="AT68" i="6"/>
  <c r="AU68" i="6"/>
  <c r="AV68" i="6"/>
  <c r="AX68" i="6"/>
  <c r="AY68" i="6"/>
  <c r="AZ68" i="6"/>
  <c r="BA68" i="6"/>
  <c r="BB68" i="6"/>
  <c r="BC68" i="6"/>
  <c r="BD68" i="6"/>
  <c r="BE68" i="6"/>
  <c r="BG68" i="6"/>
  <c r="BH68" i="6"/>
  <c r="BI68" i="6"/>
  <c r="BJ68" i="6"/>
  <c r="BK68" i="6"/>
  <c r="BL68" i="6"/>
  <c r="BM68" i="6"/>
  <c r="BN68" i="6"/>
  <c r="N69" i="6"/>
  <c r="O69" i="6"/>
  <c r="P69" i="6"/>
  <c r="Q69" i="6"/>
  <c r="R69" i="6"/>
  <c r="S69" i="6"/>
  <c r="T69" i="6"/>
  <c r="U69" i="6"/>
  <c r="W69" i="6"/>
  <c r="X69" i="6"/>
  <c r="Y69" i="6"/>
  <c r="Z69" i="6"/>
  <c r="AA69" i="6"/>
  <c r="AB69" i="6"/>
  <c r="AC69" i="6"/>
  <c r="AD69" i="6"/>
  <c r="AF69" i="6"/>
  <c r="AG69" i="6"/>
  <c r="AH69" i="6"/>
  <c r="AI69" i="6"/>
  <c r="AJ69" i="6"/>
  <c r="AK69" i="6"/>
  <c r="AL69" i="6"/>
  <c r="AM69" i="6"/>
  <c r="AO69" i="6"/>
  <c r="AP69" i="6"/>
  <c r="AQ69" i="6"/>
  <c r="AR69" i="6"/>
  <c r="AS69" i="6"/>
  <c r="AT69" i="6"/>
  <c r="AU69" i="6"/>
  <c r="AV69" i="6"/>
  <c r="AX69" i="6"/>
  <c r="AY69" i="6"/>
  <c r="AZ69" i="6"/>
  <c r="BA69" i="6"/>
  <c r="BB69" i="6"/>
  <c r="BC69" i="6"/>
  <c r="BD69" i="6"/>
  <c r="BE69" i="6"/>
  <c r="BG69" i="6"/>
  <c r="BH69" i="6"/>
  <c r="BI69" i="6"/>
  <c r="BJ69" i="6"/>
  <c r="BK69" i="6"/>
  <c r="BL69" i="6"/>
  <c r="BM69" i="6"/>
  <c r="BN69" i="6"/>
  <c r="N70" i="6"/>
  <c r="O70" i="6"/>
  <c r="P70" i="6"/>
  <c r="Q70" i="6"/>
  <c r="R70" i="6"/>
  <c r="S70" i="6"/>
  <c r="T70" i="6"/>
  <c r="U70" i="6"/>
  <c r="W70" i="6"/>
  <c r="X70" i="6"/>
  <c r="Y70" i="6"/>
  <c r="Z70" i="6"/>
  <c r="AA70" i="6"/>
  <c r="AB70" i="6"/>
  <c r="AC70" i="6"/>
  <c r="AD70" i="6"/>
  <c r="AF70" i="6"/>
  <c r="AG70" i="6"/>
  <c r="AH70" i="6"/>
  <c r="AI70" i="6"/>
  <c r="AJ70" i="6"/>
  <c r="AK70" i="6"/>
  <c r="AL70" i="6"/>
  <c r="AM70" i="6"/>
  <c r="AO70" i="6"/>
  <c r="AP70" i="6"/>
  <c r="AQ70" i="6"/>
  <c r="AR70" i="6"/>
  <c r="AS70" i="6"/>
  <c r="AT70" i="6"/>
  <c r="AU70" i="6"/>
  <c r="AV70" i="6"/>
  <c r="AX70" i="6"/>
  <c r="AY70" i="6"/>
  <c r="AZ70" i="6"/>
  <c r="BA70" i="6"/>
  <c r="BB70" i="6"/>
  <c r="BC70" i="6"/>
  <c r="BD70" i="6"/>
  <c r="BE70" i="6"/>
  <c r="BG70" i="6"/>
  <c r="BH70" i="6"/>
  <c r="BI70" i="6"/>
  <c r="BJ70" i="6"/>
  <c r="BK70" i="6"/>
  <c r="BL70" i="6"/>
  <c r="BM70" i="6"/>
  <c r="BN70" i="6"/>
  <c r="N71" i="6"/>
  <c r="O71" i="6"/>
  <c r="P71" i="6"/>
  <c r="Q71" i="6"/>
  <c r="R71" i="6"/>
  <c r="S71" i="6"/>
  <c r="T71" i="6"/>
  <c r="U71" i="6"/>
  <c r="W71" i="6"/>
  <c r="X71" i="6"/>
  <c r="Y71" i="6"/>
  <c r="Z71" i="6"/>
  <c r="AA71" i="6"/>
  <c r="AB71" i="6"/>
  <c r="AC71" i="6"/>
  <c r="AD71" i="6"/>
  <c r="AF71" i="6"/>
  <c r="AG71" i="6"/>
  <c r="AH71" i="6"/>
  <c r="AI71" i="6"/>
  <c r="AJ71" i="6"/>
  <c r="AK71" i="6"/>
  <c r="AL71" i="6"/>
  <c r="AM71" i="6"/>
  <c r="AO71" i="6"/>
  <c r="AP71" i="6"/>
  <c r="AQ71" i="6"/>
  <c r="AR71" i="6"/>
  <c r="AS71" i="6"/>
  <c r="AT71" i="6"/>
  <c r="AU71" i="6"/>
  <c r="AV71" i="6"/>
  <c r="AX71" i="6"/>
  <c r="AY71" i="6"/>
  <c r="AZ71" i="6"/>
  <c r="BA71" i="6"/>
  <c r="BB71" i="6"/>
  <c r="BC71" i="6"/>
  <c r="BD71" i="6"/>
  <c r="BE71" i="6"/>
  <c r="BG71" i="6"/>
  <c r="BH71" i="6"/>
  <c r="BI71" i="6"/>
  <c r="BJ71" i="6"/>
  <c r="BK71" i="6"/>
  <c r="BL71" i="6"/>
  <c r="BM71" i="6"/>
  <c r="BN71" i="6"/>
  <c r="N72" i="6"/>
  <c r="O72" i="6"/>
  <c r="P72" i="6"/>
  <c r="Q72" i="6"/>
  <c r="R72" i="6"/>
  <c r="S72" i="6"/>
  <c r="T72" i="6"/>
  <c r="U72" i="6"/>
  <c r="W72" i="6"/>
  <c r="X72" i="6"/>
  <c r="Y72" i="6"/>
  <c r="Z72" i="6"/>
  <c r="AA72" i="6"/>
  <c r="AB72" i="6"/>
  <c r="AC72" i="6"/>
  <c r="AD72" i="6"/>
  <c r="AF72" i="6"/>
  <c r="AG72" i="6"/>
  <c r="AH72" i="6"/>
  <c r="AI72" i="6"/>
  <c r="AJ72" i="6"/>
  <c r="AK72" i="6"/>
  <c r="AL72" i="6"/>
  <c r="AM72" i="6"/>
  <c r="AO72" i="6"/>
  <c r="AP72" i="6"/>
  <c r="AQ72" i="6"/>
  <c r="AR72" i="6"/>
  <c r="AS72" i="6"/>
  <c r="AT72" i="6"/>
  <c r="AU72" i="6"/>
  <c r="AV72" i="6"/>
  <c r="AX72" i="6"/>
  <c r="AY72" i="6"/>
  <c r="AZ72" i="6"/>
  <c r="BA72" i="6"/>
  <c r="BB72" i="6"/>
  <c r="BC72" i="6"/>
  <c r="BD72" i="6"/>
  <c r="BE72" i="6"/>
  <c r="BG72" i="6"/>
  <c r="BH72" i="6"/>
  <c r="BI72" i="6"/>
  <c r="BJ72" i="6"/>
  <c r="BK72" i="6"/>
  <c r="BL72" i="6"/>
  <c r="BM72" i="6"/>
  <c r="BN72" i="6"/>
  <c r="N73" i="6"/>
  <c r="O73" i="6"/>
  <c r="P73" i="6"/>
  <c r="Q73" i="6"/>
  <c r="R73" i="6"/>
  <c r="S73" i="6"/>
  <c r="T73" i="6"/>
  <c r="U73" i="6"/>
  <c r="W73" i="6"/>
  <c r="X73" i="6"/>
  <c r="Y73" i="6"/>
  <c r="Z73" i="6"/>
  <c r="AA73" i="6"/>
  <c r="AB73" i="6"/>
  <c r="AC73" i="6"/>
  <c r="AD73" i="6"/>
  <c r="AF73" i="6"/>
  <c r="AG73" i="6"/>
  <c r="AH73" i="6"/>
  <c r="AI73" i="6"/>
  <c r="AJ73" i="6"/>
  <c r="AK73" i="6"/>
  <c r="AL73" i="6"/>
  <c r="AM73" i="6"/>
  <c r="AO73" i="6"/>
  <c r="AP73" i="6"/>
  <c r="AQ73" i="6"/>
  <c r="AR73" i="6"/>
  <c r="AS73" i="6"/>
  <c r="AT73" i="6"/>
  <c r="AU73" i="6"/>
  <c r="AV73" i="6"/>
  <c r="AX73" i="6"/>
  <c r="AY73" i="6"/>
  <c r="AZ73" i="6"/>
  <c r="BA73" i="6"/>
  <c r="BB73" i="6"/>
  <c r="BC73" i="6"/>
  <c r="BD73" i="6"/>
  <c r="BE73" i="6"/>
  <c r="BG73" i="6"/>
  <c r="BH73" i="6"/>
  <c r="BI73" i="6"/>
  <c r="BJ73" i="6"/>
  <c r="BK73" i="6"/>
  <c r="BL73" i="6"/>
  <c r="BM73" i="6"/>
  <c r="BN73" i="6"/>
  <c r="N74" i="6"/>
  <c r="O74" i="6"/>
  <c r="P74" i="6"/>
  <c r="Q74" i="6"/>
  <c r="R74" i="6"/>
  <c r="S74" i="6"/>
  <c r="T74" i="6"/>
  <c r="U74" i="6"/>
  <c r="W74" i="6"/>
  <c r="X74" i="6"/>
  <c r="Y74" i="6"/>
  <c r="Z74" i="6"/>
  <c r="AA74" i="6"/>
  <c r="AB74" i="6"/>
  <c r="AC74" i="6"/>
  <c r="AD74" i="6"/>
  <c r="AF74" i="6"/>
  <c r="AG74" i="6"/>
  <c r="AH74" i="6"/>
  <c r="AI74" i="6"/>
  <c r="AJ74" i="6"/>
  <c r="AK74" i="6"/>
  <c r="AL74" i="6"/>
  <c r="AM74" i="6"/>
  <c r="AO74" i="6"/>
  <c r="AP74" i="6"/>
  <c r="AQ74" i="6"/>
  <c r="AR74" i="6"/>
  <c r="AS74" i="6"/>
  <c r="AT74" i="6"/>
  <c r="AU74" i="6"/>
  <c r="AV74" i="6"/>
  <c r="AX74" i="6"/>
  <c r="AY74" i="6"/>
  <c r="AZ74" i="6"/>
  <c r="BA74" i="6"/>
  <c r="BB74" i="6"/>
  <c r="BC74" i="6"/>
  <c r="BD74" i="6"/>
  <c r="BE74" i="6"/>
  <c r="BG74" i="6"/>
  <c r="BH74" i="6"/>
  <c r="BI74" i="6"/>
  <c r="BJ74" i="6"/>
  <c r="BK74" i="6"/>
  <c r="BL74" i="6"/>
  <c r="BM74" i="6"/>
  <c r="BN74" i="6"/>
  <c r="N75" i="6"/>
  <c r="O75" i="6"/>
  <c r="P75" i="6"/>
  <c r="Q75" i="6"/>
  <c r="R75" i="6"/>
  <c r="S75" i="6"/>
  <c r="T75" i="6"/>
  <c r="U75" i="6"/>
  <c r="W75" i="6"/>
  <c r="X75" i="6"/>
  <c r="Y75" i="6"/>
  <c r="Z75" i="6"/>
  <c r="AA75" i="6"/>
  <c r="AB75" i="6"/>
  <c r="AC75" i="6"/>
  <c r="AD75" i="6"/>
  <c r="AF75" i="6"/>
  <c r="AG75" i="6"/>
  <c r="AH75" i="6"/>
  <c r="AI75" i="6"/>
  <c r="AJ75" i="6"/>
  <c r="AK75" i="6"/>
  <c r="AL75" i="6"/>
  <c r="AM75" i="6"/>
  <c r="AO75" i="6"/>
  <c r="AP75" i="6"/>
  <c r="AQ75" i="6"/>
  <c r="AR75" i="6"/>
  <c r="AS75" i="6"/>
  <c r="AT75" i="6"/>
  <c r="AU75" i="6"/>
  <c r="AV75" i="6"/>
  <c r="AX75" i="6"/>
  <c r="AY75" i="6"/>
  <c r="AZ75" i="6"/>
  <c r="BA75" i="6"/>
  <c r="BB75" i="6"/>
  <c r="BC75" i="6"/>
  <c r="BD75" i="6"/>
  <c r="BE75" i="6"/>
  <c r="BG75" i="6"/>
  <c r="BH75" i="6"/>
  <c r="BI75" i="6"/>
  <c r="BJ75" i="6"/>
  <c r="BK75" i="6"/>
  <c r="BL75" i="6"/>
  <c r="BM75" i="6"/>
  <c r="BN75" i="6"/>
  <c r="N76" i="6"/>
  <c r="O76" i="6"/>
  <c r="P76" i="6"/>
  <c r="Q76" i="6"/>
  <c r="R76" i="6"/>
  <c r="S76" i="6"/>
  <c r="T76" i="6"/>
  <c r="U76" i="6"/>
  <c r="W76" i="6"/>
  <c r="X76" i="6"/>
  <c r="Y76" i="6"/>
  <c r="Z76" i="6"/>
  <c r="AA76" i="6"/>
  <c r="AB76" i="6"/>
  <c r="AC76" i="6"/>
  <c r="AD76" i="6"/>
  <c r="AF76" i="6"/>
  <c r="AG76" i="6"/>
  <c r="AH76" i="6"/>
  <c r="AI76" i="6"/>
  <c r="AJ76" i="6"/>
  <c r="AK76" i="6"/>
  <c r="AL76" i="6"/>
  <c r="AM76" i="6"/>
  <c r="AO76" i="6"/>
  <c r="AP76" i="6"/>
  <c r="AQ76" i="6"/>
  <c r="AR76" i="6"/>
  <c r="AS76" i="6"/>
  <c r="AT76" i="6"/>
  <c r="AU76" i="6"/>
  <c r="AV76" i="6"/>
  <c r="AX76" i="6"/>
  <c r="AY76" i="6"/>
  <c r="AZ76" i="6"/>
  <c r="BA76" i="6"/>
  <c r="BB76" i="6"/>
  <c r="BC76" i="6"/>
  <c r="BD76" i="6"/>
  <c r="BE76" i="6"/>
  <c r="BG76" i="6"/>
  <c r="BH76" i="6"/>
  <c r="BI76" i="6"/>
  <c r="BJ76" i="6"/>
  <c r="BK76" i="6"/>
  <c r="BL76" i="6"/>
  <c r="BM76" i="6"/>
  <c r="BN76" i="6"/>
  <c r="N77" i="6"/>
  <c r="O77" i="6"/>
  <c r="P77" i="6"/>
  <c r="Q77" i="6"/>
  <c r="R77" i="6"/>
  <c r="S77" i="6"/>
  <c r="T77" i="6"/>
  <c r="U77" i="6"/>
  <c r="W77" i="6"/>
  <c r="X77" i="6"/>
  <c r="Y77" i="6"/>
  <c r="Z77" i="6"/>
  <c r="AA77" i="6"/>
  <c r="AB77" i="6"/>
  <c r="AC77" i="6"/>
  <c r="AD77" i="6"/>
  <c r="AF77" i="6"/>
  <c r="AG77" i="6"/>
  <c r="AH77" i="6"/>
  <c r="AI77" i="6"/>
  <c r="AJ77" i="6"/>
  <c r="AK77" i="6"/>
  <c r="AL77" i="6"/>
  <c r="AM77" i="6"/>
  <c r="AO77" i="6"/>
  <c r="AP77" i="6"/>
  <c r="AQ77" i="6"/>
  <c r="AR77" i="6"/>
  <c r="AS77" i="6"/>
  <c r="AT77" i="6"/>
  <c r="AU77" i="6"/>
  <c r="AV77" i="6"/>
  <c r="AX77" i="6"/>
  <c r="AY77" i="6"/>
  <c r="AZ77" i="6"/>
  <c r="BA77" i="6"/>
  <c r="BB77" i="6"/>
  <c r="BC77" i="6"/>
  <c r="BD77" i="6"/>
  <c r="BE77" i="6"/>
  <c r="BG77" i="6"/>
  <c r="BH77" i="6"/>
  <c r="BI77" i="6"/>
  <c r="BJ77" i="6"/>
  <c r="BK77" i="6"/>
  <c r="BL77" i="6"/>
  <c r="BM77" i="6"/>
  <c r="BN77" i="6"/>
  <c r="N78" i="6"/>
  <c r="O78" i="6"/>
  <c r="P78" i="6"/>
  <c r="Q78" i="6"/>
  <c r="R78" i="6"/>
  <c r="S78" i="6"/>
  <c r="T78" i="6"/>
  <c r="U78" i="6"/>
  <c r="W78" i="6"/>
  <c r="X78" i="6"/>
  <c r="Y78" i="6"/>
  <c r="Z78" i="6"/>
  <c r="AA78" i="6"/>
  <c r="AB78" i="6"/>
  <c r="AC78" i="6"/>
  <c r="AD78" i="6"/>
  <c r="AF78" i="6"/>
  <c r="AG78" i="6"/>
  <c r="AH78" i="6"/>
  <c r="AI78" i="6"/>
  <c r="AJ78" i="6"/>
  <c r="AK78" i="6"/>
  <c r="AL78" i="6"/>
  <c r="AM78" i="6"/>
  <c r="AO78" i="6"/>
  <c r="AP78" i="6"/>
  <c r="AQ78" i="6"/>
  <c r="AR78" i="6"/>
  <c r="AS78" i="6"/>
  <c r="AT78" i="6"/>
  <c r="AU78" i="6"/>
  <c r="AV78" i="6"/>
  <c r="AX78" i="6"/>
  <c r="AY78" i="6"/>
  <c r="AZ78" i="6"/>
  <c r="BA78" i="6"/>
  <c r="BB78" i="6"/>
  <c r="BC78" i="6"/>
  <c r="BD78" i="6"/>
  <c r="BE78" i="6"/>
  <c r="BG78" i="6"/>
  <c r="BH78" i="6"/>
  <c r="BI78" i="6"/>
  <c r="BJ78" i="6"/>
  <c r="BK78" i="6"/>
  <c r="BL78" i="6"/>
  <c r="BM78" i="6"/>
  <c r="BN78" i="6"/>
  <c r="N79" i="6"/>
  <c r="O79" i="6"/>
  <c r="P79" i="6"/>
  <c r="Q79" i="6"/>
  <c r="R79" i="6"/>
  <c r="S79" i="6"/>
  <c r="T79" i="6"/>
  <c r="U79" i="6"/>
  <c r="W79" i="6"/>
  <c r="X79" i="6"/>
  <c r="Y79" i="6"/>
  <c r="Z79" i="6"/>
  <c r="AA79" i="6"/>
  <c r="AB79" i="6"/>
  <c r="AC79" i="6"/>
  <c r="AD79" i="6"/>
  <c r="AF79" i="6"/>
  <c r="AG79" i="6"/>
  <c r="AH79" i="6"/>
  <c r="AI79" i="6"/>
  <c r="AJ79" i="6"/>
  <c r="AK79" i="6"/>
  <c r="AL79" i="6"/>
  <c r="AM79" i="6"/>
  <c r="AO79" i="6"/>
  <c r="AP79" i="6"/>
  <c r="AQ79" i="6"/>
  <c r="AR79" i="6"/>
  <c r="AS79" i="6"/>
  <c r="AT79" i="6"/>
  <c r="AU79" i="6"/>
  <c r="AV79" i="6"/>
  <c r="AX79" i="6"/>
  <c r="AY79" i="6"/>
  <c r="AZ79" i="6"/>
  <c r="BA79" i="6"/>
  <c r="BB79" i="6"/>
  <c r="BC79" i="6"/>
  <c r="BD79" i="6"/>
  <c r="BE79" i="6"/>
  <c r="BG79" i="6"/>
  <c r="BH79" i="6"/>
  <c r="BI79" i="6"/>
  <c r="BJ79" i="6"/>
  <c r="BK79" i="6"/>
  <c r="BL79" i="6"/>
  <c r="BM79" i="6"/>
  <c r="BN79" i="6"/>
  <c r="N80" i="6"/>
  <c r="O80" i="6"/>
  <c r="P80" i="6"/>
  <c r="Q80" i="6"/>
  <c r="R80" i="6"/>
  <c r="S80" i="6"/>
  <c r="T80" i="6"/>
  <c r="U80" i="6"/>
  <c r="W80" i="6"/>
  <c r="X80" i="6"/>
  <c r="Y80" i="6"/>
  <c r="Z80" i="6"/>
  <c r="AA80" i="6"/>
  <c r="AB80" i="6"/>
  <c r="AC80" i="6"/>
  <c r="AD80" i="6"/>
  <c r="AF80" i="6"/>
  <c r="AG80" i="6"/>
  <c r="AH80" i="6"/>
  <c r="AI80" i="6"/>
  <c r="AJ80" i="6"/>
  <c r="AK80" i="6"/>
  <c r="AL80" i="6"/>
  <c r="AM80" i="6"/>
  <c r="AO80" i="6"/>
  <c r="AP80" i="6"/>
  <c r="AQ80" i="6"/>
  <c r="AR80" i="6"/>
  <c r="AS80" i="6"/>
  <c r="AT80" i="6"/>
  <c r="AU80" i="6"/>
  <c r="AV80" i="6"/>
  <c r="AX80" i="6"/>
  <c r="AY80" i="6"/>
  <c r="AZ80" i="6"/>
  <c r="BA80" i="6"/>
  <c r="BB80" i="6"/>
  <c r="BC80" i="6"/>
  <c r="BD80" i="6"/>
  <c r="BE80" i="6"/>
  <c r="BG80" i="6"/>
  <c r="BH80" i="6"/>
  <c r="BI80" i="6"/>
  <c r="BJ80" i="6"/>
  <c r="BK80" i="6"/>
  <c r="BL80" i="6"/>
  <c r="BM80" i="6"/>
  <c r="BN80" i="6"/>
  <c r="N81" i="6"/>
  <c r="O81" i="6"/>
  <c r="P81" i="6"/>
  <c r="Q81" i="6"/>
  <c r="R81" i="6"/>
  <c r="S81" i="6"/>
  <c r="T81" i="6"/>
  <c r="U81" i="6"/>
  <c r="W81" i="6"/>
  <c r="X81" i="6"/>
  <c r="Y81" i="6"/>
  <c r="Z81" i="6"/>
  <c r="AA81" i="6"/>
  <c r="AB81" i="6"/>
  <c r="AC81" i="6"/>
  <c r="AD81" i="6"/>
  <c r="AF81" i="6"/>
  <c r="AG81" i="6"/>
  <c r="AH81" i="6"/>
  <c r="AI81" i="6"/>
  <c r="AJ81" i="6"/>
  <c r="AK81" i="6"/>
  <c r="AL81" i="6"/>
  <c r="AM81" i="6"/>
  <c r="AO81" i="6"/>
  <c r="AP81" i="6"/>
  <c r="AQ81" i="6"/>
  <c r="AR81" i="6"/>
  <c r="AS81" i="6"/>
  <c r="AT81" i="6"/>
  <c r="AU81" i="6"/>
  <c r="AV81" i="6"/>
  <c r="AX81" i="6"/>
  <c r="AY81" i="6"/>
  <c r="AZ81" i="6"/>
  <c r="BA81" i="6"/>
  <c r="BB81" i="6"/>
  <c r="BC81" i="6"/>
  <c r="BD81" i="6"/>
  <c r="BE81" i="6"/>
  <c r="BG81" i="6"/>
  <c r="BH81" i="6"/>
  <c r="BI81" i="6"/>
  <c r="BJ81" i="6"/>
  <c r="BK81" i="6"/>
  <c r="BL81" i="6"/>
  <c r="BM81" i="6"/>
  <c r="BN81" i="6"/>
  <c r="N82" i="6"/>
  <c r="O82" i="6"/>
  <c r="P82" i="6"/>
  <c r="Q82" i="6"/>
  <c r="R82" i="6"/>
  <c r="S82" i="6"/>
  <c r="T82" i="6"/>
  <c r="U82" i="6"/>
  <c r="W82" i="6"/>
  <c r="X82" i="6"/>
  <c r="Y82" i="6"/>
  <c r="Z82" i="6"/>
  <c r="AA82" i="6"/>
  <c r="AB82" i="6"/>
  <c r="AC82" i="6"/>
  <c r="AD82" i="6"/>
  <c r="AF82" i="6"/>
  <c r="AG82" i="6"/>
  <c r="AH82" i="6"/>
  <c r="AI82" i="6"/>
  <c r="AJ82" i="6"/>
  <c r="AK82" i="6"/>
  <c r="AL82" i="6"/>
  <c r="AM82" i="6"/>
  <c r="AO82" i="6"/>
  <c r="AP82" i="6"/>
  <c r="AQ82" i="6"/>
  <c r="AR82" i="6"/>
  <c r="AS82" i="6"/>
  <c r="AT82" i="6"/>
  <c r="AU82" i="6"/>
  <c r="AV82" i="6"/>
  <c r="AX82" i="6"/>
  <c r="AY82" i="6"/>
  <c r="AZ82" i="6"/>
  <c r="BA82" i="6"/>
  <c r="BB82" i="6"/>
  <c r="BC82" i="6"/>
  <c r="BD82" i="6"/>
  <c r="BE82" i="6"/>
  <c r="BG82" i="6"/>
  <c r="BH82" i="6"/>
  <c r="BI82" i="6"/>
  <c r="BJ82" i="6"/>
  <c r="BK82" i="6"/>
  <c r="BL82" i="6"/>
  <c r="BM82" i="6"/>
  <c r="BN82" i="6"/>
  <c r="N83" i="6"/>
  <c r="O83" i="6"/>
  <c r="P83" i="6"/>
  <c r="Q83" i="6"/>
  <c r="R83" i="6"/>
  <c r="S83" i="6"/>
  <c r="T83" i="6"/>
  <c r="U83" i="6"/>
  <c r="W83" i="6"/>
  <c r="X83" i="6"/>
  <c r="Y83" i="6"/>
  <c r="Z83" i="6"/>
  <c r="AA83" i="6"/>
  <c r="AB83" i="6"/>
  <c r="AC83" i="6"/>
  <c r="AD83" i="6"/>
  <c r="AF83" i="6"/>
  <c r="AG83" i="6"/>
  <c r="AH83" i="6"/>
  <c r="AI83" i="6"/>
  <c r="AJ83" i="6"/>
  <c r="AK83" i="6"/>
  <c r="AL83" i="6"/>
  <c r="AM83" i="6"/>
  <c r="AO83" i="6"/>
  <c r="AP83" i="6"/>
  <c r="AQ83" i="6"/>
  <c r="AR83" i="6"/>
  <c r="AS83" i="6"/>
  <c r="AT83" i="6"/>
  <c r="AU83" i="6"/>
  <c r="AV83" i="6"/>
  <c r="AX83" i="6"/>
  <c r="AY83" i="6"/>
  <c r="AZ83" i="6"/>
  <c r="BA83" i="6"/>
  <c r="BB83" i="6"/>
  <c r="BC83" i="6"/>
  <c r="BD83" i="6"/>
  <c r="BE83" i="6"/>
  <c r="BG83" i="6"/>
  <c r="BH83" i="6"/>
  <c r="BI83" i="6"/>
  <c r="BJ83" i="6"/>
  <c r="BK83" i="6"/>
  <c r="BL83" i="6"/>
  <c r="BM83" i="6"/>
  <c r="BN83" i="6"/>
  <c r="N84" i="6"/>
  <c r="O84" i="6"/>
  <c r="P84" i="6"/>
  <c r="Q84" i="6"/>
  <c r="R84" i="6"/>
  <c r="S84" i="6"/>
  <c r="T84" i="6"/>
  <c r="U84" i="6"/>
  <c r="W84" i="6"/>
  <c r="X84" i="6"/>
  <c r="Y84" i="6"/>
  <c r="Z84" i="6"/>
  <c r="AA84" i="6"/>
  <c r="AB84" i="6"/>
  <c r="AC84" i="6"/>
  <c r="AD84" i="6"/>
  <c r="AF84" i="6"/>
  <c r="AG84" i="6"/>
  <c r="AH84" i="6"/>
  <c r="AI84" i="6"/>
  <c r="AJ84" i="6"/>
  <c r="AK84" i="6"/>
  <c r="AL84" i="6"/>
  <c r="AM84" i="6"/>
  <c r="AO84" i="6"/>
  <c r="AP84" i="6"/>
  <c r="AQ84" i="6"/>
  <c r="AR84" i="6"/>
  <c r="AS84" i="6"/>
  <c r="AT84" i="6"/>
  <c r="AU84" i="6"/>
  <c r="AV84" i="6"/>
  <c r="AX84" i="6"/>
  <c r="AY84" i="6"/>
  <c r="AZ84" i="6"/>
  <c r="BA84" i="6"/>
  <c r="BB84" i="6"/>
  <c r="BC84" i="6"/>
  <c r="BD84" i="6"/>
  <c r="BE84" i="6"/>
  <c r="BG84" i="6"/>
  <c r="BH84" i="6"/>
  <c r="BI84" i="6"/>
  <c r="BJ84" i="6"/>
  <c r="BK84" i="6"/>
  <c r="BL84" i="6"/>
  <c r="BM84" i="6"/>
  <c r="BN84" i="6"/>
  <c r="N85" i="6"/>
  <c r="O85" i="6"/>
  <c r="P85" i="6"/>
  <c r="Q85" i="6"/>
  <c r="R85" i="6"/>
  <c r="S85" i="6"/>
  <c r="T85" i="6"/>
  <c r="U85" i="6"/>
  <c r="W85" i="6"/>
  <c r="X85" i="6"/>
  <c r="Y85" i="6"/>
  <c r="Z85" i="6"/>
  <c r="AA85" i="6"/>
  <c r="AB85" i="6"/>
  <c r="AC85" i="6"/>
  <c r="AD85" i="6"/>
  <c r="AF85" i="6"/>
  <c r="AG85" i="6"/>
  <c r="AH85" i="6"/>
  <c r="AI85" i="6"/>
  <c r="AJ85" i="6"/>
  <c r="AK85" i="6"/>
  <c r="AL85" i="6"/>
  <c r="AM85" i="6"/>
  <c r="AO85" i="6"/>
  <c r="AP85" i="6"/>
  <c r="AQ85" i="6"/>
  <c r="AR85" i="6"/>
  <c r="AS85" i="6"/>
  <c r="AT85" i="6"/>
  <c r="AU85" i="6"/>
  <c r="AV85" i="6"/>
  <c r="AX85" i="6"/>
  <c r="AY85" i="6"/>
  <c r="AZ85" i="6"/>
  <c r="BA85" i="6"/>
  <c r="BB85" i="6"/>
  <c r="BC85" i="6"/>
  <c r="BD85" i="6"/>
  <c r="BE85" i="6"/>
  <c r="BG85" i="6"/>
  <c r="BH85" i="6"/>
  <c r="BI85" i="6"/>
  <c r="BJ85" i="6"/>
  <c r="BK85" i="6"/>
  <c r="BL85" i="6"/>
  <c r="BM85" i="6"/>
  <c r="BN85" i="6"/>
  <c r="N86" i="6"/>
  <c r="O86" i="6"/>
  <c r="P86" i="6"/>
  <c r="Q86" i="6"/>
  <c r="R86" i="6"/>
  <c r="S86" i="6"/>
  <c r="T86" i="6"/>
  <c r="U86" i="6"/>
  <c r="W86" i="6"/>
  <c r="X86" i="6"/>
  <c r="Y86" i="6"/>
  <c r="Z86" i="6"/>
  <c r="AA86" i="6"/>
  <c r="AB86" i="6"/>
  <c r="AC86" i="6"/>
  <c r="AD86" i="6"/>
  <c r="AF86" i="6"/>
  <c r="AG86" i="6"/>
  <c r="AH86" i="6"/>
  <c r="AI86" i="6"/>
  <c r="AJ86" i="6"/>
  <c r="AK86" i="6"/>
  <c r="AL86" i="6"/>
  <c r="AM86" i="6"/>
  <c r="AO86" i="6"/>
  <c r="AP86" i="6"/>
  <c r="AQ86" i="6"/>
  <c r="AR86" i="6"/>
  <c r="AS86" i="6"/>
  <c r="AT86" i="6"/>
  <c r="AU86" i="6"/>
  <c r="AV86" i="6"/>
  <c r="AX86" i="6"/>
  <c r="AY86" i="6"/>
  <c r="AZ86" i="6"/>
  <c r="BA86" i="6"/>
  <c r="BB86" i="6"/>
  <c r="BC86" i="6"/>
  <c r="BD86" i="6"/>
  <c r="BE86" i="6"/>
  <c r="BG86" i="6"/>
  <c r="BH86" i="6"/>
  <c r="BI86" i="6"/>
  <c r="BJ86" i="6"/>
  <c r="BK86" i="6"/>
  <c r="BL86" i="6"/>
  <c r="BM86" i="6"/>
  <c r="BN86" i="6"/>
  <c r="N87" i="6"/>
  <c r="O87" i="6"/>
  <c r="P87" i="6"/>
  <c r="Q87" i="6"/>
  <c r="R87" i="6"/>
  <c r="S87" i="6"/>
  <c r="T87" i="6"/>
  <c r="U87" i="6"/>
  <c r="W87" i="6"/>
  <c r="X87" i="6"/>
  <c r="Y87" i="6"/>
  <c r="Z87" i="6"/>
  <c r="AA87" i="6"/>
  <c r="AB87" i="6"/>
  <c r="AC87" i="6"/>
  <c r="AD87" i="6"/>
  <c r="AF87" i="6"/>
  <c r="AG87" i="6"/>
  <c r="AH87" i="6"/>
  <c r="AI87" i="6"/>
  <c r="AJ87" i="6"/>
  <c r="AK87" i="6"/>
  <c r="AL87" i="6"/>
  <c r="AM87" i="6"/>
  <c r="AO87" i="6"/>
  <c r="AP87" i="6"/>
  <c r="AQ87" i="6"/>
  <c r="AR87" i="6"/>
  <c r="AS87" i="6"/>
  <c r="AT87" i="6"/>
  <c r="AU87" i="6"/>
  <c r="AV87" i="6"/>
  <c r="AX87" i="6"/>
  <c r="AY87" i="6"/>
  <c r="AZ87" i="6"/>
  <c r="BA87" i="6"/>
  <c r="BB87" i="6"/>
  <c r="BC87" i="6"/>
  <c r="BD87" i="6"/>
  <c r="BE87" i="6"/>
  <c r="BG87" i="6"/>
  <c r="BH87" i="6"/>
  <c r="BI87" i="6"/>
  <c r="BJ87" i="6"/>
  <c r="BK87" i="6"/>
  <c r="BL87" i="6"/>
  <c r="BM87" i="6"/>
  <c r="BN87" i="6"/>
  <c r="N88" i="6"/>
  <c r="O88" i="6"/>
  <c r="P88" i="6"/>
  <c r="Q88" i="6"/>
  <c r="R88" i="6"/>
  <c r="S88" i="6"/>
  <c r="T88" i="6"/>
  <c r="U88" i="6"/>
  <c r="W88" i="6"/>
  <c r="X88" i="6"/>
  <c r="Y88" i="6"/>
  <c r="Z88" i="6"/>
  <c r="AA88" i="6"/>
  <c r="AB88" i="6"/>
  <c r="AC88" i="6"/>
  <c r="AD88" i="6"/>
  <c r="AF88" i="6"/>
  <c r="AG88" i="6"/>
  <c r="AH88" i="6"/>
  <c r="AI88" i="6"/>
  <c r="AJ88" i="6"/>
  <c r="AK88" i="6"/>
  <c r="AL88" i="6"/>
  <c r="AM88" i="6"/>
  <c r="AO88" i="6"/>
  <c r="AP88" i="6"/>
  <c r="AQ88" i="6"/>
  <c r="AR88" i="6"/>
  <c r="AS88" i="6"/>
  <c r="AT88" i="6"/>
  <c r="AU88" i="6"/>
  <c r="AV88" i="6"/>
  <c r="AX88" i="6"/>
  <c r="AY88" i="6"/>
  <c r="AZ88" i="6"/>
  <c r="BA88" i="6"/>
  <c r="BB88" i="6"/>
  <c r="BC88" i="6"/>
  <c r="BD88" i="6"/>
  <c r="BE88" i="6"/>
  <c r="BG88" i="6"/>
  <c r="BH88" i="6"/>
  <c r="BI88" i="6"/>
  <c r="BJ88" i="6"/>
  <c r="BK88" i="6"/>
  <c r="BL88" i="6"/>
  <c r="BM88" i="6"/>
  <c r="BN88" i="6"/>
  <c r="N89" i="6"/>
  <c r="O89" i="6"/>
  <c r="P89" i="6"/>
  <c r="Q89" i="6"/>
  <c r="R89" i="6"/>
  <c r="S89" i="6"/>
  <c r="T89" i="6"/>
  <c r="U89" i="6"/>
  <c r="W89" i="6"/>
  <c r="X89" i="6"/>
  <c r="Y89" i="6"/>
  <c r="Z89" i="6"/>
  <c r="AA89" i="6"/>
  <c r="AB89" i="6"/>
  <c r="AC89" i="6"/>
  <c r="AD89" i="6"/>
  <c r="AF89" i="6"/>
  <c r="AG89" i="6"/>
  <c r="AH89" i="6"/>
  <c r="AI89" i="6"/>
  <c r="AJ89" i="6"/>
  <c r="AK89" i="6"/>
  <c r="AL89" i="6"/>
  <c r="AM89" i="6"/>
  <c r="AO89" i="6"/>
  <c r="AP89" i="6"/>
  <c r="AQ89" i="6"/>
  <c r="AR89" i="6"/>
  <c r="AS89" i="6"/>
  <c r="AT89" i="6"/>
  <c r="AU89" i="6"/>
  <c r="AV89" i="6"/>
  <c r="AX89" i="6"/>
  <c r="AY89" i="6"/>
  <c r="AZ89" i="6"/>
  <c r="BA89" i="6"/>
  <c r="BB89" i="6"/>
  <c r="BC89" i="6"/>
  <c r="BD89" i="6"/>
  <c r="BE89" i="6"/>
  <c r="BG89" i="6"/>
  <c r="BH89" i="6"/>
  <c r="BI89" i="6"/>
  <c r="BJ89" i="6"/>
  <c r="BK89" i="6"/>
  <c r="BL89" i="6"/>
  <c r="BM89" i="6"/>
  <c r="BN89" i="6"/>
  <c r="N90" i="6"/>
  <c r="O90" i="6"/>
  <c r="P90" i="6"/>
  <c r="Q90" i="6"/>
  <c r="R90" i="6"/>
  <c r="S90" i="6"/>
  <c r="T90" i="6"/>
  <c r="U90" i="6"/>
  <c r="W90" i="6"/>
  <c r="X90" i="6"/>
  <c r="Y90" i="6"/>
  <c r="Z90" i="6"/>
  <c r="AA90" i="6"/>
  <c r="AB90" i="6"/>
  <c r="AC90" i="6"/>
  <c r="AD90" i="6"/>
  <c r="AF90" i="6"/>
  <c r="AG90" i="6"/>
  <c r="AH90" i="6"/>
  <c r="AI90" i="6"/>
  <c r="AJ90" i="6"/>
  <c r="AK90" i="6"/>
  <c r="AL90" i="6"/>
  <c r="AM90" i="6"/>
  <c r="AO90" i="6"/>
  <c r="AP90" i="6"/>
  <c r="AQ90" i="6"/>
  <c r="AR90" i="6"/>
  <c r="AS90" i="6"/>
  <c r="AT90" i="6"/>
  <c r="AU90" i="6"/>
  <c r="AV90" i="6"/>
  <c r="AX90" i="6"/>
  <c r="AY90" i="6"/>
  <c r="AZ90" i="6"/>
  <c r="BA90" i="6"/>
  <c r="BB90" i="6"/>
  <c r="BC90" i="6"/>
  <c r="BD90" i="6"/>
  <c r="BE90" i="6"/>
  <c r="BG90" i="6"/>
  <c r="BH90" i="6"/>
  <c r="BI90" i="6"/>
  <c r="BJ90" i="6"/>
  <c r="BK90" i="6"/>
  <c r="BL90" i="6"/>
  <c r="BM90" i="6"/>
  <c r="BN90" i="6"/>
  <c r="N91" i="6"/>
  <c r="O91" i="6"/>
  <c r="P91" i="6"/>
  <c r="Q91" i="6"/>
  <c r="R91" i="6"/>
  <c r="S91" i="6"/>
  <c r="T91" i="6"/>
  <c r="U91" i="6"/>
  <c r="W91" i="6"/>
  <c r="X91" i="6"/>
  <c r="Y91" i="6"/>
  <c r="Z91" i="6"/>
  <c r="AA91" i="6"/>
  <c r="AB91" i="6"/>
  <c r="AC91" i="6"/>
  <c r="AD91" i="6"/>
  <c r="AF91" i="6"/>
  <c r="AG91" i="6"/>
  <c r="AH91" i="6"/>
  <c r="AI91" i="6"/>
  <c r="AJ91" i="6"/>
  <c r="AK91" i="6"/>
  <c r="AL91" i="6"/>
  <c r="AM91" i="6"/>
  <c r="AO91" i="6"/>
  <c r="AP91" i="6"/>
  <c r="AQ91" i="6"/>
  <c r="AR91" i="6"/>
  <c r="AS91" i="6"/>
  <c r="AT91" i="6"/>
  <c r="AU91" i="6"/>
  <c r="AV91" i="6"/>
  <c r="AX91" i="6"/>
  <c r="AY91" i="6"/>
  <c r="AZ91" i="6"/>
  <c r="BA91" i="6"/>
  <c r="BB91" i="6"/>
  <c r="BC91" i="6"/>
  <c r="BD91" i="6"/>
  <c r="BE91" i="6"/>
  <c r="BG91" i="6"/>
  <c r="BH91" i="6"/>
  <c r="BI91" i="6"/>
  <c r="BJ91" i="6"/>
  <c r="BK91" i="6"/>
  <c r="BL91" i="6"/>
  <c r="BM91" i="6"/>
  <c r="BN91" i="6"/>
  <c r="N92" i="6"/>
  <c r="O92" i="6"/>
  <c r="P92" i="6"/>
  <c r="Q92" i="6"/>
  <c r="R92" i="6"/>
  <c r="S92" i="6"/>
  <c r="T92" i="6"/>
  <c r="U92" i="6"/>
  <c r="W92" i="6"/>
  <c r="X92" i="6"/>
  <c r="Y92" i="6"/>
  <c r="Z92" i="6"/>
  <c r="AA92" i="6"/>
  <c r="AB92" i="6"/>
  <c r="AC92" i="6"/>
  <c r="AD92" i="6"/>
  <c r="AF92" i="6"/>
  <c r="AG92" i="6"/>
  <c r="AH92" i="6"/>
  <c r="AI92" i="6"/>
  <c r="AJ92" i="6"/>
  <c r="AK92" i="6"/>
  <c r="AL92" i="6"/>
  <c r="AM92" i="6"/>
  <c r="AO92" i="6"/>
  <c r="AP92" i="6"/>
  <c r="AQ92" i="6"/>
  <c r="AR92" i="6"/>
  <c r="AS92" i="6"/>
  <c r="AT92" i="6"/>
  <c r="AU92" i="6"/>
  <c r="AV92" i="6"/>
  <c r="AX92" i="6"/>
  <c r="AY92" i="6"/>
  <c r="AZ92" i="6"/>
  <c r="BA92" i="6"/>
  <c r="BB92" i="6"/>
  <c r="BC92" i="6"/>
  <c r="BD92" i="6"/>
  <c r="BE92" i="6"/>
  <c r="BG92" i="6"/>
  <c r="BH92" i="6"/>
  <c r="BI92" i="6"/>
  <c r="BJ92" i="6"/>
  <c r="BK92" i="6"/>
  <c r="BL92" i="6"/>
  <c r="BM92" i="6"/>
  <c r="BN92" i="6"/>
  <c r="N93" i="6"/>
  <c r="O93" i="6"/>
  <c r="P93" i="6"/>
  <c r="Q93" i="6"/>
  <c r="R93" i="6"/>
  <c r="S93" i="6"/>
  <c r="T93" i="6"/>
  <c r="U93" i="6"/>
  <c r="W93" i="6"/>
  <c r="X93" i="6"/>
  <c r="Y93" i="6"/>
  <c r="Z93" i="6"/>
  <c r="AA93" i="6"/>
  <c r="AB93" i="6"/>
  <c r="AC93" i="6"/>
  <c r="AD93" i="6"/>
  <c r="AF93" i="6"/>
  <c r="AG93" i="6"/>
  <c r="AH93" i="6"/>
  <c r="AI93" i="6"/>
  <c r="AJ93" i="6"/>
  <c r="AK93" i="6"/>
  <c r="AL93" i="6"/>
  <c r="AM93" i="6"/>
  <c r="AO93" i="6"/>
  <c r="AP93" i="6"/>
  <c r="AQ93" i="6"/>
  <c r="AR93" i="6"/>
  <c r="AS93" i="6"/>
  <c r="AT93" i="6"/>
  <c r="AU93" i="6"/>
  <c r="AV93" i="6"/>
  <c r="AX93" i="6"/>
  <c r="AY93" i="6"/>
  <c r="AZ93" i="6"/>
  <c r="BA93" i="6"/>
  <c r="BB93" i="6"/>
  <c r="BC93" i="6"/>
  <c r="BD93" i="6"/>
  <c r="BE93" i="6"/>
  <c r="BG93" i="6"/>
  <c r="BH93" i="6"/>
  <c r="BI93" i="6"/>
  <c r="BJ93" i="6"/>
  <c r="BK93" i="6"/>
  <c r="BL93" i="6"/>
  <c r="BM93" i="6"/>
  <c r="BN93" i="6"/>
  <c r="N94" i="6"/>
  <c r="O94" i="6"/>
  <c r="P94" i="6"/>
  <c r="Q94" i="6"/>
  <c r="R94" i="6"/>
  <c r="S94" i="6"/>
  <c r="T94" i="6"/>
  <c r="U94" i="6"/>
  <c r="W94" i="6"/>
  <c r="X94" i="6"/>
  <c r="Y94" i="6"/>
  <c r="Z94" i="6"/>
  <c r="AA94" i="6"/>
  <c r="AB94" i="6"/>
  <c r="AC94" i="6"/>
  <c r="AD94" i="6"/>
  <c r="AF94" i="6"/>
  <c r="AG94" i="6"/>
  <c r="AH94" i="6"/>
  <c r="AI94" i="6"/>
  <c r="AJ94" i="6"/>
  <c r="AK94" i="6"/>
  <c r="AL94" i="6"/>
  <c r="AM94" i="6"/>
  <c r="AO94" i="6"/>
  <c r="AP94" i="6"/>
  <c r="AQ94" i="6"/>
  <c r="AR94" i="6"/>
  <c r="AS94" i="6"/>
  <c r="AT94" i="6"/>
  <c r="AU94" i="6"/>
  <c r="AV94" i="6"/>
  <c r="AX94" i="6"/>
  <c r="AY94" i="6"/>
  <c r="AZ94" i="6"/>
  <c r="BA94" i="6"/>
  <c r="BB94" i="6"/>
  <c r="BC94" i="6"/>
  <c r="BD94" i="6"/>
  <c r="BE94" i="6"/>
  <c r="BG94" i="6"/>
  <c r="BH94" i="6"/>
  <c r="BI94" i="6"/>
  <c r="BJ94" i="6"/>
  <c r="BK94" i="6"/>
  <c r="BL94" i="6"/>
  <c r="BM94" i="6"/>
  <c r="BN94" i="6"/>
  <c r="N95" i="6"/>
  <c r="O95" i="6"/>
  <c r="P95" i="6"/>
  <c r="Q95" i="6"/>
  <c r="R95" i="6"/>
  <c r="S95" i="6"/>
  <c r="T95" i="6"/>
  <c r="U95" i="6"/>
  <c r="W95" i="6"/>
  <c r="X95" i="6"/>
  <c r="Y95" i="6"/>
  <c r="Z95" i="6"/>
  <c r="AA95" i="6"/>
  <c r="AB95" i="6"/>
  <c r="AC95" i="6"/>
  <c r="AD95" i="6"/>
  <c r="AF95" i="6"/>
  <c r="AG95" i="6"/>
  <c r="AH95" i="6"/>
  <c r="AI95" i="6"/>
  <c r="AJ95" i="6"/>
  <c r="AK95" i="6"/>
  <c r="AL95" i="6"/>
  <c r="AM95" i="6"/>
  <c r="AO95" i="6"/>
  <c r="AP95" i="6"/>
  <c r="AQ95" i="6"/>
  <c r="AR95" i="6"/>
  <c r="AS95" i="6"/>
  <c r="AT95" i="6"/>
  <c r="AU95" i="6"/>
  <c r="AV95" i="6"/>
  <c r="AX95" i="6"/>
  <c r="AY95" i="6"/>
  <c r="AZ95" i="6"/>
  <c r="BA95" i="6"/>
  <c r="BB95" i="6"/>
  <c r="BC95" i="6"/>
  <c r="BD95" i="6"/>
  <c r="BE95" i="6"/>
  <c r="BG95" i="6"/>
  <c r="BH95" i="6"/>
  <c r="BI95" i="6"/>
  <c r="BJ95" i="6"/>
  <c r="BK95" i="6"/>
  <c r="BL95" i="6"/>
  <c r="BM95" i="6"/>
  <c r="BN95" i="6"/>
  <c r="N96" i="6"/>
  <c r="O96" i="6"/>
  <c r="P96" i="6"/>
  <c r="Q96" i="6"/>
  <c r="R96" i="6"/>
  <c r="S96" i="6"/>
  <c r="T96" i="6"/>
  <c r="U96" i="6"/>
  <c r="W96" i="6"/>
  <c r="X96" i="6"/>
  <c r="Y96" i="6"/>
  <c r="Z96" i="6"/>
  <c r="AA96" i="6"/>
  <c r="AB96" i="6"/>
  <c r="AC96" i="6"/>
  <c r="AD96" i="6"/>
  <c r="AF96" i="6"/>
  <c r="AG96" i="6"/>
  <c r="AH96" i="6"/>
  <c r="AI96" i="6"/>
  <c r="AJ96" i="6"/>
  <c r="AK96" i="6"/>
  <c r="AL96" i="6"/>
  <c r="AM96" i="6"/>
  <c r="AO96" i="6"/>
  <c r="AP96" i="6"/>
  <c r="AQ96" i="6"/>
  <c r="AR96" i="6"/>
  <c r="AS96" i="6"/>
  <c r="AT96" i="6"/>
  <c r="AU96" i="6"/>
  <c r="AV96" i="6"/>
  <c r="AX96" i="6"/>
  <c r="AY96" i="6"/>
  <c r="AZ96" i="6"/>
  <c r="BA96" i="6"/>
  <c r="BB96" i="6"/>
  <c r="BC96" i="6"/>
  <c r="BD96" i="6"/>
  <c r="BE96" i="6"/>
  <c r="BG96" i="6"/>
  <c r="BH96" i="6"/>
  <c r="BI96" i="6"/>
  <c r="BJ96" i="6"/>
  <c r="BK96" i="6"/>
  <c r="BL96" i="6"/>
  <c r="BM96" i="6"/>
  <c r="BN96" i="6"/>
  <c r="N97" i="6"/>
  <c r="O97" i="6"/>
  <c r="P97" i="6"/>
  <c r="Q97" i="6"/>
  <c r="R97" i="6"/>
  <c r="S97" i="6"/>
  <c r="T97" i="6"/>
  <c r="U97" i="6"/>
  <c r="W97" i="6"/>
  <c r="X97" i="6"/>
  <c r="Y97" i="6"/>
  <c r="Z97" i="6"/>
  <c r="AA97" i="6"/>
  <c r="AB97" i="6"/>
  <c r="AC97" i="6"/>
  <c r="AD97" i="6"/>
  <c r="AF97" i="6"/>
  <c r="AG97" i="6"/>
  <c r="AH97" i="6"/>
  <c r="AI97" i="6"/>
  <c r="AJ97" i="6"/>
  <c r="AK97" i="6"/>
  <c r="AL97" i="6"/>
  <c r="AM97" i="6"/>
  <c r="AO97" i="6"/>
  <c r="AP97" i="6"/>
  <c r="AQ97" i="6"/>
  <c r="AR97" i="6"/>
  <c r="AS97" i="6"/>
  <c r="AT97" i="6"/>
  <c r="AU97" i="6"/>
  <c r="AV97" i="6"/>
  <c r="AX97" i="6"/>
  <c r="AY97" i="6"/>
  <c r="AZ97" i="6"/>
  <c r="BA97" i="6"/>
  <c r="BB97" i="6"/>
  <c r="BC97" i="6"/>
  <c r="BD97" i="6"/>
  <c r="BE97" i="6"/>
  <c r="BG97" i="6"/>
  <c r="BH97" i="6"/>
  <c r="BI97" i="6"/>
  <c r="BJ97" i="6"/>
  <c r="BK97" i="6"/>
  <c r="BL97" i="6"/>
  <c r="BM97" i="6"/>
  <c r="BN97" i="6"/>
  <c r="N98" i="6"/>
  <c r="O98" i="6"/>
  <c r="P98" i="6"/>
  <c r="Q98" i="6"/>
  <c r="R98" i="6"/>
  <c r="S98" i="6"/>
  <c r="T98" i="6"/>
  <c r="U98" i="6"/>
  <c r="W98" i="6"/>
  <c r="X98" i="6"/>
  <c r="Y98" i="6"/>
  <c r="Z98" i="6"/>
  <c r="AA98" i="6"/>
  <c r="AB98" i="6"/>
  <c r="AC98" i="6"/>
  <c r="AD98" i="6"/>
  <c r="AF98" i="6"/>
  <c r="AG98" i="6"/>
  <c r="AH98" i="6"/>
  <c r="AI98" i="6"/>
  <c r="AJ98" i="6"/>
  <c r="AK98" i="6"/>
  <c r="AL98" i="6"/>
  <c r="AM98" i="6"/>
  <c r="AO98" i="6"/>
  <c r="AP98" i="6"/>
  <c r="AQ98" i="6"/>
  <c r="AR98" i="6"/>
  <c r="AS98" i="6"/>
  <c r="AT98" i="6"/>
  <c r="AU98" i="6"/>
  <c r="AV98" i="6"/>
  <c r="AX98" i="6"/>
  <c r="AY98" i="6"/>
  <c r="AZ98" i="6"/>
  <c r="BA98" i="6"/>
  <c r="BB98" i="6"/>
  <c r="BC98" i="6"/>
  <c r="BD98" i="6"/>
  <c r="BE98" i="6"/>
  <c r="BG98" i="6"/>
  <c r="BH98" i="6"/>
  <c r="BI98" i="6"/>
  <c r="BJ98" i="6"/>
  <c r="BK98" i="6"/>
  <c r="BL98" i="6"/>
  <c r="BM98" i="6"/>
  <c r="BN98" i="6"/>
  <c r="N99" i="6"/>
  <c r="O99" i="6"/>
  <c r="P99" i="6"/>
  <c r="Q99" i="6"/>
  <c r="R99" i="6"/>
  <c r="S99" i="6"/>
  <c r="T99" i="6"/>
  <c r="U99" i="6"/>
  <c r="W99" i="6"/>
  <c r="X99" i="6"/>
  <c r="Y99" i="6"/>
  <c r="Z99" i="6"/>
  <c r="AA99" i="6"/>
  <c r="AB99" i="6"/>
  <c r="AC99" i="6"/>
  <c r="AD99" i="6"/>
  <c r="AF99" i="6"/>
  <c r="AG99" i="6"/>
  <c r="AH99" i="6"/>
  <c r="AI99" i="6"/>
  <c r="AJ99" i="6"/>
  <c r="AK99" i="6"/>
  <c r="AL99" i="6"/>
  <c r="AM99" i="6"/>
  <c r="AO99" i="6"/>
  <c r="AP99" i="6"/>
  <c r="AQ99" i="6"/>
  <c r="AR99" i="6"/>
  <c r="AS99" i="6"/>
  <c r="AT99" i="6"/>
  <c r="AU99" i="6"/>
  <c r="AV99" i="6"/>
  <c r="AX99" i="6"/>
  <c r="AY99" i="6"/>
  <c r="AZ99" i="6"/>
  <c r="BA99" i="6"/>
  <c r="BB99" i="6"/>
  <c r="BC99" i="6"/>
  <c r="BD99" i="6"/>
  <c r="BE99" i="6"/>
  <c r="BG99" i="6"/>
  <c r="BH99" i="6"/>
  <c r="BI99" i="6"/>
  <c r="BJ99" i="6"/>
  <c r="BK99" i="6"/>
  <c r="BL99" i="6"/>
  <c r="BM99" i="6"/>
  <c r="BN99" i="6"/>
  <c r="N100" i="6"/>
  <c r="O100" i="6"/>
  <c r="P100" i="6"/>
  <c r="Q100" i="6"/>
  <c r="R100" i="6"/>
  <c r="S100" i="6"/>
  <c r="T100" i="6"/>
  <c r="U100" i="6"/>
  <c r="W100" i="6"/>
  <c r="X100" i="6"/>
  <c r="Y100" i="6"/>
  <c r="Z100" i="6"/>
  <c r="AA100" i="6"/>
  <c r="AB100" i="6"/>
  <c r="AC100" i="6"/>
  <c r="AD100" i="6"/>
  <c r="AF100" i="6"/>
  <c r="AG100" i="6"/>
  <c r="AH100" i="6"/>
  <c r="AI100" i="6"/>
  <c r="AJ100" i="6"/>
  <c r="AK100" i="6"/>
  <c r="AL100" i="6"/>
  <c r="AM100" i="6"/>
  <c r="AO100" i="6"/>
  <c r="AP100" i="6"/>
  <c r="AQ100" i="6"/>
  <c r="AR100" i="6"/>
  <c r="AS100" i="6"/>
  <c r="AT100" i="6"/>
  <c r="AU100" i="6"/>
  <c r="AV100" i="6"/>
  <c r="AX100" i="6"/>
  <c r="AY100" i="6"/>
  <c r="AZ100" i="6"/>
  <c r="BA100" i="6"/>
  <c r="BB100" i="6"/>
  <c r="BC100" i="6"/>
  <c r="BD100" i="6"/>
  <c r="BE100" i="6"/>
  <c r="BG100" i="6"/>
  <c r="BH100" i="6"/>
  <c r="BI100" i="6"/>
  <c r="BJ100" i="6"/>
  <c r="BK100" i="6"/>
  <c r="BL100" i="6"/>
  <c r="BM100" i="6"/>
  <c r="BN100" i="6"/>
  <c r="N101" i="6"/>
  <c r="O101" i="6"/>
  <c r="P101" i="6"/>
  <c r="Q101" i="6"/>
  <c r="R101" i="6"/>
  <c r="S101" i="6"/>
  <c r="T101" i="6"/>
  <c r="U101" i="6"/>
  <c r="W101" i="6"/>
  <c r="X101" i="6"/>
  <c r="Y101" i="6"/>
  <c r="Z101" i="6"/>
  <c r="AA101" i="6"/>
  <c r="AB101" i="6"/>
  <c r="AC101" i="6"/>
  <c r="AD101" i="6"/>
  <c r="AF101" i="6"/>
  <c r="AG101" i="6"/>
  <c r="AH101" i="6"/>
  <c r="AI101" i="6"/>
  <c r="AJ101" i="6"/>
  <c r="AK101" i="6"/>
  <c r="AL101" i="6"/>
  <c r="AM101" i="6"/>
  <c r="AO101" i="6"/>
  <c r="AP101" i="6"/>
  <c r="AQ101" i="6"/>
  <c r="AR101" i="6"/>
  <c r="AS101" i="6"/>
  <c r="AT101" i="6"/>
  <c r="AU101" i="6"/>
  <c r="AV101" i="6"/>
  <c r="AX101" i="6"/>
  <c r="AY101" i="6"/>
  <c r="AZ101" i="6"/>
  <c r="BA101" i="6"/>
  <c r="BB101" i="6"/>
  <c r="BC101" i="6"/>
  <c r="BD101" i="6"/>
  <c r="BE101" i="6"/>
  <c r="BG101" i="6"/>
  <c r="BH101" i="6"/>
  <c r="BI101" i="6"/>
  <c r="BJ101" i="6"/>
  <c r="BK101" i="6"/>
  <c r="BL101" i="6"/>
  <c r="BM101" i="6"/>
  <c r="BN101" i="6"/>
  <c r="N102" i="6"/>
  <c r="O102" i="6"/>
  <c r="P102" i="6"/>
  <c r="Q102" i="6"/>
  <c r="R102" i="6"/>
  <c r="S102" i="6"/>
  <c r="T102" i="6"/>
  <c r="U102" i="6"/>
  <c r="W102" i="6"/>
  <c r="X102" i="6"/>
  <c r="Y102" i="6"/>
  <c r="Z102" i="6"/>
  <c r="AA102" i="6"/>
  <c r="AB102" i="6"/>
  <c r="AC102" i="6"/>
  <c r="AD102" i="6"/>
  <c r="AF102" i="6"/>
  <c r="AG102" i="6"/>
  <c r="AH102" i="6"/>
  <c r="AI102" i="6"/>
  <c r="AJ102" i="6"/>
  <c r="AK102" i="6"/>
  <c r="AL102" i="6"/>
  <c r="AM102" i="6"/>
  <c r="AO102" i="6"/>
  <c r="AP102" i="6"/>
  <c r="AQ102" i="6"/>
  <c r="AR102" i="6"/>
  <c r="AS102" i="6"/>
  <c r="AT102" i="6"/>
  <c r="AU102" i="6"/>
  <c r="AV102" i="6"/>
  <c r="AX102" i="6"/>
  <c r="AY102" i="6"/>
  <c r="AZ102" i="6"/>
  <c r="BA102" i="6"/>
  <c r="BB102" i="6"/>
  <c r="BC102" i="6"/>
  <c r="BD102" i="6"/>
  <c r="BE102" i="6"/>
  <c r="BG102" i="6"/>
  <c r="BH102" i="6"/>
  <c r="BI102" i="6"/>
  <c r="BJ102" i="6"/>
  <c r="BK102" i="6"/>
  <c r="BL102" i="6"/>
  <c r="BM102" i="6"/>
  <c r="BN102" i="6"/>
  <c r="N103" i="6"/>
  <c r="O103" i="6"/>
  <c r="P103" i="6"/>
  <c r="Q103" i="6"/>
  <c r="R103" i="6"/>
  <c r="S103" i="6"/>
  <c r="T103" i="6"/>
  <c r="U103" i="6"/>
  <c r="W103" i="6"/>
  <c r="X103" i="6"/>
  <c r="Y103" i="6"/>
  <c r="Z103" i="6"/>
  <c r="AA103" i="6"/>
  <c r="AB103" i="6"/>
  <c r="AC103" i="6"/>
  <c r="AD103" i="6"/>
  <c r="AF103" i="6"/>
  <c r="AG103" i="6"/>
  <c r="AH103" i="6"/>
  <c r="AI103" i="6"/>
  <c r="AJ103" i="6"/>
  <c r="AK103" i="6"/>
  <c r="AL103" i="6"/>
  <c r="AM103" i="6"/>
  <c r="AO103" i="6"/>
  <c r="AP103" i="6"/>
  <c r="AQ103" i="6"/>
  <c r="AR103" i="6"/>
  <c r="AS103" i="6"/>
  <c r="AT103" i="6"/>
  <c r="AU103" i="6"/>
  <c r="AV103" i="6"/>
  <c r="AX103" i="6"/>
  <c r="AY103" i="6"/>
  <c r="AZ103" i="6"/>
  <c r="BA103" i="6"/>
  <c r="BB103" i="6"/>
  <c r="BC103" i="6"/>
  <c r="BD103" i="6"/>
  <c r="BE103" i="6"/>
  <c r="BG103" i="6"/>
  <c r="BH103" i="6"/>
  <c r="BI103" i="6"/>
  <c r="BJ103" i="6"/>
  <c r="BK103" i="6"/>
  <c r="BL103" i="6"/>
  <c r="BM103" i="6"/>
  <c r="BN103" i="6"/>
  <c r="N104" i="6"/>
  <c r="O104" i="6"/>
  <c r="P104" i="6"/>
  <c r="Q104" i="6"/>
  <c r="R104" i="6"/>
  <c r="S104" i="6"/>
  <c r="T104" i="6"/>
  <c r="U104" i="6"/>
  <c r="W104" i="6"/>
  <c r="X104" i="6"/>
  <c r="Y104" i="6"/>
  <c r="Z104" i="6"/>
  <c r="AA104" i="6"/>
  <c r="AB104" i="6"/>
  <c r="AC104" i="6"/>
  <c r="AD104" i="6"/>
  <c r="AF104" i="6"/>
  <c r="AG104" i="6"/>
  <c r="AH104" i="6"/>
  <c r="AI104" i="6"/>
  <c r="AJ104" i="6"/>
  <c r="AK104" i="6"/>
  <c r="AL104" i="6"/>
  <c r="AM104" i="6"/>
  <c r="AO104" i="6"/>
  <c r="AP104" i="6"/>
  <c r="AQ104" i="6"/>
  <c r="AR104" i="6"/>
  <c r="AS104" i="6"/>
  <c r="AT104" i="6"/>
  <c r="AU104" i="6"/>
  <c r="AV104" i="6"/>
  <c r="AX104" i="6"/>
  <c r="AY104" i="6"/>
  <c r="AZ104" i="6"/>
  <c r="BA104" i="6"/>
  <c r="BB104" i="6"/>
  <c r="BC104" i="6"/>
  <c r="BD104" i="6"/>
  <c r="BE104" i="6"/>
  <c r="BG104" i="6"/>
  <c r="BH104" i="6"/>
  <c r="BI104" i="6"/>
  <c r="BJ104" i="6"/>
  <c r="BK104" i="6"/>
  <c r="BL104" i="6"/>
  <c r="BM104" i="6"/>
  <c r="BN104" i="6"/>
  <c r="N105" i="6"/>
  <c r="O105" i="6"/>
  <c r="P105" i="6"/>
  <c r="Q105" i="6"/>
  <c r="R105" i="6"/>
  <c r="S105" i="6"/>
  <c r="T105" i="6"/>
  <c r="U105" i="6"/>
  <c r="W105" i="6"/>
  <c r="X105" i="6"/>
  <c r="Y105" i="6"/>
  <c r="Z105" i="6"/>
  <c r="AA105" i="6"/>
  <c r="AB105" i="6"/>
  <c r="AC105" i="6"/>
  <c r="AD105" i="6"/>
  <c r="AF105" i="6"/>
  <c r="AG105" i="6"/>
  <c r="AH105" i="6"/>
  <c r="AI105" i="6"/>
  <c r="AJ105" i="6"/>
  <c r="AK105" i="6"/>
  <c r="AL105" i="6"/>
  <c r="AM105" i="6"/>
  <c r="AO105" i="6"/>
  <c r="AP105" i="6"/>
  <c r="AQ105" i="6"/>
  <c r="AR105" i="6"/>
  <c r="AS105" i="6"/>
  <c r="AT105" i="6"/>
  <c r="AU105" i="6"/>
  <c r="AV105" i="6"/>
  <c r="AX105" i="6"/>
  <c r="AY105" i="6"/>
  <c r="AZ105" i="6"/>
  <c r="BA105" i="6"/>
  <c r="BB105" i="6"/>
  <c r="BC105" i="6"/>
  <c r="BD105" i="6"/>
  <c r="BE105" i="6"/>
  <c r="BG105" i="6"/>
  <c r="BH105" i="6"/>
  <c r="BI105" i="6"/>
  <c r="BJ105" i="6"/>
  <c r="BK105" i="6"/>
  <c r="BL105" i="6"/>
  <c r="BM105" i="6"/>
  <c r="BN105" i="6"/>
  <c r="N106" i="6"/>
  <c r="O106" i="6"/>
  <c r="P106" i="6"/>
  <c r="Q106" i="6"/>
  <c r="R106" i="6"/>
  <c r="S106" i="6"/>
  <c r="T106" i="6"/>
  <c r="U106" i="6"/>
  <c r="W106" i="6"/>
  <c r="X106" i="6"/>
  <c r="Y106" i="6"/>
  <c r="Z106" i="6"/>
  <c r="AA106" i="6"/>
  <c r="AB106" i="6"/>
  <c r="AC106" i="6"/>
  <c r="AD106" i="6"/>
  <c r="AF106" i="6"/>
  <c r="AG106" i="6"/>
  <c r="AH106" i="6"/>
  <c r="AI106" i="6"/>
  <c r="AJ106" i="6"/>
  <c r="AK106" i="6"/>
  <c r="AL106" i="6"/>
  <c r="AM106" i="6"/>
  <c r="AO106" i="6"/>
  <c r="AP106" i="6"/>
  <c r="AQ106" i="6"/>
  <c r="AR106" i="6"/>
  <c r="AS106" i="6"/>
  <c r="AT106" i="6"/>
  <c r="AU106" i="6"/>
  <c r="AV106" i="6"/>
  <c r="AX106" i="6"/>
  <c r="AY106" i="6"/>
  <c r="AZ106" i="6"/>
  <c r="BA106" i="6"/>
  <c r="BB106" i="6"/>
  <c r="BC106" i="6"/>
  <c r="BD106" i="6"/>
  <c r="BE106" i="6"/>
  <c r="BG106" i="6"/>
  <c r="BH106" i="6"/>
  <c r="BI106" i="6"/>
  <c r="BJ106" i="6"/>
  <c r="BK106" i="6"/>
  <c r="BL106" i="6"/>
  <c r="BM106" i="6"/>
  <c r="BN106" i="6"/>
  <c r="N107" i="6"/>
  <c r="O107" i="6"/>
  <c r="P107" i="6"/>
  <c r="Q107" i="6"/>
  <c r="R107" i="6"/>
  <c r="S107" i="6"/>
  <c r="T107" i="6"/>
  <c r="U107" i="6"/>
  <c r="W107" i="6"/>
  <c r="X107" i="6"/>
  <c r="Y107" i="6"/>
  <c r="Z107" i="6"/>
  <c r="AA107" i="6"/>
  <c r="AB107" i="6"/>
  <c r="AC107" i="6"/>
  <c r="AD107" i="6"/>
  <c r="AF107" i="6"/>
  <c r="AG107" i="6"/>
  <c r="AH107" i="6"/>
  <c r="AI107" i="6"/>
  <c r="AJ107" i="6"/>
  <c r="AK107" i="6"/>
  <c r="AL107" i="6"/>
  <c r="AM107" i="6"/>
  <c r="AO107" i="6"/>
  <c r="AP107" i="6"/>
  <c r="AQ107" i="6"/>
  <c r="AR107" i="6"/>
  <c r="AS107" i="6"/>
  <c r="AT107" i="6"/>
  <c r="AU107" i="6"/>
  <c r="AV107" i="6"/>
  <c r="AX107" i="6"/>
  <c r="AY107" i="6"/>
  <c r="AZ107" i="6"/>
  <c r="BA107" i="6"/>
  <c r="BB107" i="6"/>
  <c r="BC107" i="6"/>
  <c r="BD107" i="6"/>
  <c r="BE107" i="6"/>
  <c r="BG107" i="6"/>
  <c r="BH107" i="6"/>
  <c r="BI107" i="6"/>
  <c r="BJ107" i="6"/>
  <c r="BK107" i="6"/>
  <c r="BL107" i="6"/>
  <c r="BM107" i="6"/>
  <c r="BN107" i="6"/>
  <c r="N108" i="6"/>
  <c r="O108" i="6"/>
  <c r="P108" i="6"/>
  <c r="Q108" i="6"/>
  <c r="R108" i="6"/>
  <c r="S108" i="6"/>
  <c r="T108" i="6"/>
  <c r="U108" i="6"/>
  <c r="W108" i="6"/>
  <c r="X108" i="6"/>
  <c r="Y108" i="6"/>
  <c r="Z108" i="6"/>
  <c r="AA108" i="6"/>
  <c r="AB108" i="6"/>
  <c r="AC108" i="6"/>
  <c r="AD108" i="6"/>
  <c r="AF108" i="6"/>
  <c r="AG108" i="6"/>
  <c r="AH108" i="6"/>
  <c r="AI108" i="6"/>
  <c r="AJ108" i="6"/>
  <c r="AK108" i="6"/>
  <c r="AL108" i="6"/>
  <c r="AM108" i="6"/>
  <c r="AO108" i="6"/>
  <c r="AP108" i="6"/>
  <c r="AQ108" i="6"/>
  <c r="AR108" i="6"/>
  <c r="AS108" i="6"/>
  <c r="AT108" i="6"/>
  <c r="AU108" i="6"/>
  <c r="AV108" i="6"/>
  <c r="AX108" i="6"/>
  <c r="AY108" i="6"/>
  <c r="AZ108" i="6"/>
  <c r="BA108" i="6"/>
  <c r="BB108" i="6"/>
  <c r="BC108" i="6"/>
  <c r="BD108" i="6"/>
  <c r="BE108" i="6"/>
  <c r="BG108" i="6"/>
  <c r="BH108" i="6"/>
  <c r="BI108" i="6"/>
  <c r="BJ108" i="6"/>
  <c r="BK108" i="6"/>
  <c r="BL108" i="6"/>
  <c r="BM108" i="6"/>
  <c r="BN108" i="6"/>
  <c r="N109" i="6"/>
  <c r="O109" i="6"/>
  <c r="P109" i="6"/>
  <c r="Q109" i="6"/>
  <c r="R109" i="6"/>
  <c r="S109" i="6"/>
  <c r="T109" i="6"/>
  <c r="U109" i="6"/>
  <c r="W109" i="6"/>
  <c r="X109" i="6"/>
  <c r="Y109" i="6"/>
  <c r="Z109" i="6"/>
  <c r="AA109" i="6"/>
  <c r="AB109" i="6"/>
  <c r="AC109" i="6"/>
  <c r="AD109" i="6"/>
  <c r="AF109" i="6"/>
  <c r="AG109" i="6"/>
  <c r="AH109" i="6"/>
  <c r="AI109" i="6"/>
  <c r="AJ109" i="6"/>
  <c r="AK109" i="6"/>
  <c r="AL109" i="6"/>
  <c r="AM109" i="6"/>
  <c r="AO109" i="6"/>
  <c r="AP109" i="6"/>
  <c r="AQ109" i="6"/>
  <c r="AR109" i="6"/>
  <c r="AS109" i="6"/>
  <c r="AT109" i="6"/>
  <c r="AU109" i="6"/>
  <c r="AV109" i="6"/>
  <c r="AX109" i="6"/>
  <c r="AY109" i="6"/>
  <c r="AZ109" i="6"/>
  <c r="BA109" i="6"/>
  <c r="BB109" i="6"/>
  <c r="BC109" i="6"/>
  <c r="BD109" i="6"/>
  <c r="BE109" i="6"/>
  <c r="BG109" i="6"/>
  <c r="BH109" i="6"/>
  <c r="BI109" i="6"/>
  <c r="BJ109" i="6"/>
  <c r="BK109" i="6"/>
  <c r="BL109" i="6"/>
  <c r="BM109" i="6"/>
  <c r="BN109" i="6"/>
  <c r="N110" i="6"/>
  <c r="O110" i="6"/>
  <c r="P110" i="6"/>
  <c r="Q110" i="6"/>
  <c r="R110" i="6"/>
  <c r="S110" i="6"/>
  <c r="T110" i="6"/>
  <c r="U110" i="6"/>
  <c r="W110" i="6"/>
  <c r="X110" i="6"/>
  <c r="Y110" i="6"/>
  <c r="Z110" i="6"/>
  <c r="AA110" i="6"/>
  <c r="AB110" i="6"/>
  <c r="AC110" i="6"/>
  <c r="AD110" i="6"/>
  <c r="AF110" i="6"/>
  <c r="AG110" i="6"/>
  <c r="AH110" i="6"/>
  <c r="AI110" i="6"/>
  <c r="AJ110" i="6"/>
  <c r="AK110" i="6"/>
  <c r="AL110" i="6"/>
  <c r="AM110" i="6"/>
  <c r="AO110" i="6"/>
  <c r="AP110" i="6"/>
  <c r="AQ110" i="6"/>
  <c r="AR110" i="6"/>
  <c r="AS110" i="6"/>
  <c r="AT110" i="6"/>
  <c r="AU110" i="6"/>
  <c r="AV110" i="6"/>
  <c r="AX110" i="6"/>
  <c r="AY110" i="6"/>
  <c r="AZ110" i="6"/>
  <c r="BA110" i="6"/>
  <c r="BB110" i="6"/>
  <c r="BC110" i="6"/>
  <c r="BD110" i="6"/>
  <c r="BE110" i="6"/>
  <c r="BG110" i="6"/>
  <c r="BH110" i="6"/>
  <c r="BI110" i="6"/>
  <c r="BJ110" i="6"/>
  <c r="BK110" i="6"/>
  <c r="BL110" i="6"/>
  <c r="BM110" i="6"/>
  <c r="BN110" i="6"/>
  <c r="N111" i="6"/>
  <c r="O111" i="6"/>
  <c r="P111" i="6"/>
  <c r="Q111" i="6"/>
  <c r="R111" i="6"/>
  <c r="S111" i="6"/>
  <c r="T111" i="6"/>
  <c r="U111" i="6"/>
  <c r="W111" i="6"/>
  <c r="X111" i="6"/>
  <c r="Y111" i="6"/>
  <c r="Z111" i="6"/>
  <c r="AA111" i="6"/>
  <c r="AB111" i="6"/>
  <c r="AC111" i="6"/>
  <c r="AD111" i="6"/>
  <c r="AF111" i="6"/>
  <c r="AG111" i="6"/>
  <c r="AH111" i="6"/>
  <c r="AI111" i="6"/>
  <c r="AJ111" i="6"/>
  <c r="AK111" i="6"/>
  <c r="AL111" i="6"/>
  <c r="AM111" i="6"/>
  <c r="AO111" i="6"/>
  <c r="AP111" i="6"/>
  <c r="AQ111" i="6"/>
  <c r="AR111" i="6"/>
  <c r="AS111" i="6"/>
  <c r="AT111" i="6"/>
  <c r="AU111" i="6"/>
  <c r="AV111" i="6"/>
  <c r="AX111" i="6"/>
  <c r="AY111" i="6"/>
  <c r="AZ111" i="6"/>
  <c r="BA111" i="6"/>
  <c r="BB111" i="6"/>
  <c r="BC111" i="6"/>
  <c r="BD111" i="6"/>
  <c r="BE111" i="6"/>
  <c r="BG111" i="6"/>
  <c r="BH111" i="6"/>
  <c r="BI111" i="6"/>
  <c r="BJ111" i="6"/>
  <c r="BK111" i="6"/>
  <c r="BL111" i="6"/>
  <c r="BM111" i="6"/>
  <c r="BN111" i="6"/>
  <c r="N112" i="6"/>
  <c r="O112" i="6"/>
  <c r="P112" i="6"/>
  <c r="Q112" i="6"/>
  <c r="R112" i="6"/>
  <c r="S112" i="6"/>
  <c r="T112" i="6"/>
  <c r="U112" i="6"/>
  <c r="W112" i="6"/>
  <c r="X112" i="6"/>
  <c r="Y112" i="6"/>
  <c r="Z112" i="6"/>
  <c r="AA112" i="6"/>
  <c r="AB112" i="6"/>
  <c r="AC112" i="6"/>
  <c r="AD112" i="6"/>
  <c r="AF112" i="6"/>
  <c r="AG112" i="6"/>
  <c r="AH112" i="6"/>
  <c r="AI112" i="6"/>
  <c r="AJ112" i="6"/>
  <c r="AK112" i="6"/>
  <c r="AL112" i="6"/>
  <c r="AM112" i="6"/>
  <c r="AO112" i="6"/>
  <c r="AP112" i="6"/>
  <c r="AQ112" i="6"/>
  <c r="AR112" i="6"/>
  <c r="AS112" i="6"/>
  <c r="AT112" i="6"/>
  <c r="AU112" i="6"/>
  <c r="AV112" i="6"/>
  <c r="AX112" i="6"/>
  <c r="AY112" i="6"/>
  <c r="AZ112" i="6"/>
  <c r="BA112" i="6"/>
  <c r="BB112" i="6"/>
  <c r="BC112" i="6"/>
  <c r="BD112" i="6"/>
  <c r="BE112" i="6"/>
  <c r="BG112" i="6"/>
  <c r="BH112" i="6"/>
  <c r="BI112" i="6"/>
  <c r="BJ112" i="6"/>
  <c r="BK112" i="6"/>
  <c r="BL112" i="6"/>
  <c r="BM112" i="6"/>
  <c r="BN112" i="6"/>
  <c r="N113" i="6"/>
  <c r="O113" i="6"/>
  <c r="P113" i="6"/>
  <c r="Q113" i="6"/>
  <c r="R113" i="6"/>
  <c r="S113" i="6"/>
  <c r="T113" i="6"/>
  <c r="U113" i="6"/>
  <c r="W113" i="6"/>
  <c r="X113" i="6"/>
  <c r="Y113" i="6"/>
  <c r="Z113" i="6"/>
  <c r="AA113" i="6"/>
  <c r="AB113" i="6"/>
  <c r="AC113" i="6"/>
  <c r="AD113" i="6"/>
  <c r="AF113" i="6"/>
  <c r="AG113" i="6"/>
  <c r="AH113" i="6"/>
  <c r="AI113" i="6"/>
  <c r="AJ113" i="6"/>
  <c r="AK113" i="6"/>
  <c r="AL113" i="6"/>
  <c r="AM113" i="6"/>
  <c r="AO113" i="6"/>
  <c r="AP113" i="6"/>
  <c r="AQ113" i="6"/>
  <c r="AR113" i="6"/>
  <c r="AS113" i="6"/>
  <c r="AT113" i="6"/>
  <c r="AU113" i="6"/>
  <c r="AV113" i="6"/>
  <c r="AX113" i="6"/>
  <c r="AY113" i="6"/>
  <c r="AZ113" i="6"/>
  <c r="BA113" i="6"/>
  <c r="BB113" i="6"/>
  <c r="BC113" i="6"/>
  <c r="BD113" i="6"/>
  <c r="BE113" i="6"/>
  <c r="BG113" i="6"/>
  <c r="BH113" i="6"/>
  <c r="BI113" i="6"/>
  <c r="BJ113" i="6"/>
  <c r="BK113" i="6"/>
  <c r="BL113" i="6"/>
  <c r="BM113" i="6"/>
  <c r="BN113" i="6"/>
  <c r="N114" i="6"/>
  <c r="O114" i="6"/>
  <c r="P114" i="6"/>
  <c r="Q114" i="6"/>
  <c r="R114" i="6"/>
  <c r="S114" i="6"/>
  <c r="T114" i="6"/>
  <c r="U114" i="6"/>
  <c r="W114" i="6"/>
  <c r="X114" i="6"/>
  <c r="Y114" i="6"/>
  <c r="Z114" i="6"/>
  <c r="AA114" i="6"/>
  <c r="AB114" i="6"/>
  <c r="AC114" i="6"/>
  <c r="AD114" i="6"/>
  <c r="AF114" i="6"/>
  <c r="AG114" i="6"/>
  <c r="AH114" i="6"/>
  <c r="AI114" i="6"/>
  <c r="AJ114" i="6"/>
  <c r="AK114" i="6"/>
  <c r="AL114" i="6"/>
  <c r="AM114" i="6"/>
  <c r="AO114" i="6"/>
  <c r="AP114" i="6"/>
  <c r="AQ114" i="6"/>
  <c r="AR114" i="6"/>
  <c r="AS114" i="6"/>
  <c r="AT114" i="6"/>
  <c r="AU114" i="6"/>
  <c r="AV114" i="6"/>
  <c r="AX114" i="6"/>
  <c r="AY114" i="6"/>
  <c r="AZ114" i="6"/>
  <c r="BA114" i="6"/>
  <c r="BB114" i="6"/>
  <c r="BC114" i="6"/>
  <c r="BD114" i="6"/>
  <c r="BE114" i="6"/>
  <c r="BG114" i="6"/>
  <c r="BH114" i="6"/>
  <c r="BI114" i="6"/>
  <c r="BJ114" i="6"/>
  <c r="BK114" i="6"/>
  <c r="BL114" i="6"/>
  <c r="BM114" i="6"/>
  <c r="BN114" i="6"/>
  <c r="N115" i="6"/>
  <c r="O115" i="6"/>
  <c r="P115" i="6"/>
  <c r="Q115" i="6"/>
  <c r="R115" i="6"/>
  <c r="S115" i="6"/>
  <c r="T115" i="6"/>
  <c r="U115" i="6"/>
  <c r="W115" i="6"/>
  <c r="X115" i="6"/>
  <c r="Y115" i="6"/>
  <c r="Z115" i="6"/>
  <c r="AA115" i="6"/>
  <c r="AB115" i="6"/>
  <c r="AC115" i="6"/>
  <c r="AD115" i="6"/>
  <c r="AF115" i="6"/>
  <c r="AG115" i="6"/>
  <c r="AH115" i="6"/>
  <c r="AI115" i="6"/>
  <c r="AJ115" i="6"/>
  <c r="AK115" i="6"/>
  <c r="AL115" i="6"/>
  <c r="AM115" i="6"/>
  <c r="AO115" i="6"/>
  <c r="AP115" i="6"/>
  <c r="AQ115" i="6"/>
  <c r="AR115" i="6"/>
  <c r="AS115" i="6"/>
  <c r="AT115" i="6"/>
  <c r="AU115" i="6"/>
  <c r="AV115" i="6"/>
  <c r="AX115" i="6"/>
  <c r="AY115" i="6"/>
  <c r="AZ115" i="6"/>
  <c r="BA115" i="6"/>
  <c r="BB115" i="6"/>
  <c r="BC115" i="6"/>
  <c r="BD115" i="6"/>
  <c r="BE115" i="6"/>
  <c r="BG115" i="6"/>
  <c r="BH115" i="6"/>
  <c r="BI115" i="6"/>
  <c r="BJ115" i="6"/>
  <c r="BK115" i="6"/>
  <c r="BL115" i="6"/>
  <c r="BM115" i="6"/>
  <c r="BN115" i="6"/>
  <c r="N116" i="6"/>
  <c r="O116" i="6"/>
  <c r="P116" i="6"/>
  <c r="Q116" i="6"/>
  <c r="R116" i="6"/>
  <c r="S116" i="6"/>
  <c r="T116" i="6"/>
  <c r="U116" i="6"/>
  <c r="W116" i="6"/>
  <c r="X116" i="6"/>
  <c r="Y116" i="6"/>
  <c r="Z116" i="6"/>
  <c r="AA116" i="6"/>
  <c r="AB116" i="6"/>
  <c r="AC116" i="6"/>
  <c r="AD116" i="6"/>
  <c r="AF116" i="6"/>
  <c r="AG116" i="6"/>
  <c r="AH116" i="6"/>
  <c r="AI116" i="6"/>
  <c r="AJ116" i="6"/>
  <c r="AK116" i="6"/>
  <c r="AL116" i="6"/>
  <c r="AM116" i="6"/>
  <c r="AO116" i="6"/>
  <c r="AP116" i="6"/>
  <c r="AQ116" i="6"/>
  <c r="AR116" i="6"/>
  <c r="AS116" i="6"/>
  <c r="AT116" i="6"/>
  <c r="AU116" i="6"/>
  <c r="AV116" i="6"/>
  <c r="AX116" i="6"/>
  <c r="AY116" i="6"/>
  <c r="AZ116" i="6"/>
  <c r="BA116" i="6"/>
  <c r="BB116" i="6"/>
  <c r="BC116" i="6"/>
  <c r="BD116" i="6"/>
  <c r="BE116" i="6"/>
  <c r="BG116" i="6"/>
  <c r="BH116" i="6"/>
  <c r="BI116" i="6"/>
  <c r="BJ116" i="6"/>
  <c r="BK116" i="6"/>
  <c r="BL116" i="6"/>
  <c r="BM116" i="6"/>
  <c r="BN116" i="6"/>
  <c r="N117" i="6"/>
  <c r="O117" i="6"/>
  <c r="P117" i="6"/>
  <c r="Q117" i="6"/>
  <c r="R117" i="6"/>
  <c r="S117" i="6"/>
  <c r="T117" i="6"/>
  <c r="U117" i="6"/>
  <c r="W117" i="6"/>
  <c r="X117" i="6"/>
  <c r="Y117" i="6"/>
  <c r="Z117" i="6"/>
  <c r="AA117" i="6"/>
  <c r="AB117" i="6"/>
  <c r="AC117" i="6"/>
  <c r="AD117" i="6"/>
  <c r="AF117" i="6"/>
  <c r="AG117" i="6"/>
  <c r="AH117" i="6"/>
  <c r="AI117" i="6"/>
  <c r="AJ117" i="6"/>
  <c r="AK117" i="6"/>
  <c r="AL117" i="6"/>
  <c r="AM117" i="6"/>
  <c r="AO117" i="6"/>
  <c r="AP117" i="6"/>
  <c r="AQ117" i="6"/>
  <c r="AR117" i="6"/>
  <c r="AS117" i="6"/>
  <c r="AT117" i="6"/>
  <c r="AU117" i="6"/>
  <c r="AV117" i="6"/>
  <c r="AX117" i="6"/>
  <c r="AY117" i="6"/>
  <c r="AZ117" i="6"/>
  <c r="BA117" i="6"/>
  <c r="BB117" i="6"/>
  <c r="BC117" i="6"/>
  <c r="BD117" i="6"/>
  <c r="BE117" i="6"/>
  <c r="BG117" i="6"/>
  <c r="BH117" i="6"/>
  <c r="BI117" i="6"/>
  <c r="BJ117" i="6"/>
  <c r="BK117" i="6"/>
  <c r="BL117" i="6"/>
  <c r="BM117" i="6"/>
  <c r="BN117" i="6"/>
  <c r="N118" i="6"/>
  <c r="O118" i="6"/>
  <c r="P118" i="6"/>
  <c r="Q118" i="6"/>
  <c r="R118" i="6"/>
  <c r="S118" i="6"/>
  <c r="T118" i="6"/>
  <c r="U118" i="6"/>
  <c r="W118" i="6"/>
  <c r="X118" i="6"/>
  <c r="Y118" i="6"/>
  <c r="Z118" i="6"/>
  <c r="AA118" i="6"/>
  <c r="AB118" i="6"/>
  <c r="AC118" i="6"/>
  <c r="AD118" i="6"/>
  <c r="AF118" i="6"/>
  <c r="AG118" i="6"/>
  <c r="AH118" i="6"/>
  <c r="AI118" i="6"/>
  <c r="AJ118" i="6"/>
  <c r="AK118" i="6"/>
  <c r="AL118" i="6"/>
  <c r="AM118" i="6"/>
  <c r="AO118" i="6"/>
  <c r="AP118" i="6"/>
  <c r="AQ118" i="6"/>
  <c r="AR118" i="6"/>
  <c r="AS118" i="6"/>
  <c r="AT118" i="6"/>
  <c r="AU118" i="6"/>
  <c r="AV118" i="6"/>
  <c r="AX118" i="6"/>
  <c r="AY118" i="6"/>
  <c r="AZ118" i="6"/>
  <c r="BA118" i="6"/>
  <c r="BB118" i="6"/>
  <c r="BC118" i="6"/>
  <c r="BD118" i="6"/>
  <c r="BE118" i="6"/>
  <c r="BG118" i="6"/>
  <c r="BH118" i="6"/>
  <c r="BI118" i="6"/>
  <c r="BJ118" i="6"/>
  <c r="BK118" i="6"/>
  <c r="BL118" i="6"/>
  <c r="BM118" i="6"/>
  <c r="BN118" i="6"/>
  <c r="N119" i="6"/>
  <c r="O119" i="6"/>
  <c r="P119" i="6"/>
  <c r="Q119" i="6"/>
  <c r="R119" i="6"/>
  <c r="S119" i="6"/>
  <c r="T119" i="6"/>
  <c r="U119" i="6"/>
  <c r="W119" i="6"/>
  <c r="X119" i="6"/>
  <c r="Y119" i="6"/>
  <c r="Z119" i="6"/>
  <c r="AA119" i="6"/>
  <c r="AB119" i="6"/>
  <c r="AC119" i="6"/>
  <c r="AD119" i="6"/>
  <c r="AF119" i="6"/>
  <c r="AG119" i="6"/>
  <c r="AH119" i="6"/>
  <c r="AI119" i="6"/>
  <c r="AJ119" i="6"/>
  <c r="AK119" i="6"/>
  <c r="AL119" i="6"/>
  <c r="AM119" i="6"/>
  <c r="AO119" i="6"/>
  <c r="AP119" i="6"/>
  <c r="AQ119" i="6"/>
  <c r="AR119" i="6"/>
  <c r="AS119" i="6"/>
  <c r="AT119" i="6"/>
  <c r="AU119" i="6"/>
  <c r="AV119" i="6"/>
  <c r="AX119" i="6"/>
  <c r="AY119" i="6"/>
  <c r="AZ119" i="6"/>
  <c r="BA119" i="6"/>
  <c r="BB119" i="6"/>
  <c r="BC119" i="6"/>
  <c r="BD119" i="6"/>
  <c r="BE119" i="6"/>
  <c r="BG119" i="6"/>
  <c r="BH119" i="6"/>
  <c r="BI119" i="6"/>
  <c r="BJ119" i="6"/>
  <c r="BK119" i="6"/>
  <c r="BL119" i="6"/>
  <c r="BM119" i="6"/>
  <c r="BN119" i="6"/>
  <c r="N120" i="6"/>
  <c r="O120" i="6"/>
  <c r="P120" i="6"/>
  <c r="Q120" i="6"/>
  <c r="R120" i="6"/>
  <c r="S120" i="6"/>
  <c r="T120" i="6"/>
  <c r="U120" i="6"/>
  <c r="W120" i="6"/>
  <c r="X120" i="6"/>
  <c r="Y120" i="6"/>
  <c r="Z120" i="6"/>
  <c r="AA120" i="6"/>
  <c r="AB120" i="6"/>
  <c r="AC120" i="6"/>
  <c r="AD120" i="6"/>
  <c r="AF120" i="6"/>
  <c r="AG120" i="6"/>
  <c r="AH120" i="6"/>
  <c r="AI120" i="6"/>
  <c r="AJ120" i="6"/>
  <c r="AK120" i="6"/>
  <c r="AL120" i="6"/>
  <c r="AM120" i="6"/>
  <c r="AO120" i="6"/>
  <c r="AP120" i="6"/>
  <c r="AQ120" i="6"/>
  <c r="AR120" i="6"/>
  <c r="AS120" i="6"/>
  <c r="AT120" i="6"/>
  <c r="AU120" i="6"/>
  <c r="AV120" i="6"/>
  <c r="AX120" i="6"/>
  <c r="AY120" i="6"/>
  <c r="AZ120" i="6"/>
  <c r="BA120" i="6"/>
  <c r="BB120" i="6"/>
  <c r="BC120" i="6"/>
  <c r="BD120" i="6"/>
  <c r="BE120" i="6"/>
  <c r="BG120" i="6"/>
  <c r="BH120" i="6"/>
  <c r="BI120" i="6"/>
  <c r="BJ120" i="6"/>
  <c r="BK120" i="6"/>
  <c r="BL120" i="6"/>
  <c r="BM120" i="6"/>
  <c r="BN120" i="6"/>
  <c r="N121" i="6"/>
  <c r="O121" i="6"/>
  <c r="P121" i="6"/>
  <c r="Q121" i="6"/>
  <c r="R121" i="6"/>
  <c r="S121" i="6"/>
  <c r="T121" i="6"/>
  <c r="U121" i="6"/>
  <c r="W121" i="6"/>
  <c r="X121" i="6"/>
  <c r="Y121" i="6"/>
  <c r="Z121" i="6"/>
  <c r="AA121" i="6"/>
  <c r="AB121" i="6"/>
  <c r="AC121" i="6"/>
  <c r="AD121" i="6"/>
  <c r="AF121" i="6"/>
  <c r="AG121" i="6"/>
  <c r="AH121" i="6"/>
  <c r="AI121" i="6"/>
  <c r="AJ121" i="6"/>
  <c r="AK121" i="6"/>
  <c r="AL121" i="6"/>
  <c r="AM121" i="6"/>
  <c r="AO121" i="6"/>
  <c r="AP121" i="6"/>
  <c r="AQ121" i="6"/>
  <c r="AR121" i="6"/>
  <c r="AS121" i="6"/>
  <c r="AT121" i="6"/>
  <c r="AU121" i="6"/>
  <c r="AV121" i="6"/>
  <c r="AX121" i="6"/>
  <c r="AY121" i="6"/>
  <c r="AZ121" i="6"/>
  <c r="BA121" i="6"/>
  <c r="BB121" i="6"/>
  <c r="BC121" i="6"/>
  <c r="BD121" i="6"/>
  <c r="BE121" i="6"/>
  <c r="BG121" i="6"/>
  <c r="BH121" i="6"/>
  <c r="BI121" i="6"/>
  <c r="BJ121" i="6"/>
  <c r="BK121" i="6"/>
  <c r="BL121" i="6"/>
  <c r="BM121" i="6"/>
  <c r="BN121" i="6"/>
  <c r="N122" i="6"/>
  <c r="O122" i="6"/>
  <c r="P122" i="6"/>
  <c r="Q122" i="6"/>
  <c r="R122" i="6"/>
  <c r="S122" i="6"/>
  <c r="T122" i="6"/>
  <c r="U122" i="6"/>
  <c r="W122" i="6"/>
  <c r="X122" i="6"/>
  <c r="Y122" i="6"/>
  <c r="Z122" i="6"/>
  <c r="AA122" i="6"/>
  <c r="AB122" i="6"/>
  <c r="AC122" i="6"/>
  <c r="AD122" i="6"/>
  <c r="AF122" i="6"/>
  <c r="AG122" i="6"/>
  <c r="AH122" i="6"/>
  <c r="AI122" i="6"/>
  <c r="AJ122" i="6"/>
  <c r="AK122" i="6"/>
  <c r="AL122" i="6"/>
  <c r="AM122" i="6"/>
  <c r="AO122" i="6"/>
  <c r="AP122" i="6"/>
  <c r="AQ122" i="6"/>
  <c r="AR122" i="6"/>
  <c r="AS122" i="6"/>
  <c r="AT122" i="6"/>
  <c r="AU122" i="6"/>
  <c r="AV122" i="6"/>
  <c r="AX122" i="6"/>
  <c r="AY122" i="6"/>
  <c r="AZ122" i="6"/>
  <c r="BA122" i="6"/>
  <c r="BB122" i="6"/>
  <c r="BC122" i="6"/>
  <c r="BD122" i="6"/>
  <c r="BE122" i="6"/>
  <c r="BG122" i="6"/>
  <c r="BH122" i="6"/>
  <c r="BI122" i="6"/>
  <c r="BJ122" i="6"/>
  <c r="BK122" i="6"/>
  <c r="BL122" i="6"/>
  <c r="BM122" i="6"/>
  <c r="BN122" i="6"/>
  <c r="N123" i="6"/>
  <c r="O123" i="6"/>
  <c r="P123" i="6"/>
  <c r="Q123" i="6"/>
  <c r="R123" i="6"/>
  <c r="S123" i="6"/>
  <c r="T123" i="6"/>
  <c r="U123" i="6"/>
  <c r="W123" i="6"/>
  <c r="X123" i="6"/>
  <c r="Y123" i="6"/>
  <c r="Z123" i="6"/>
  <c r="AA123" i="6"/>
  <c r="AB123" i="6"/>
  <c r="AC123" i="6"/>
  <c r="AD123" i="6"/>
  <c r="AF123" i="6"/>
  <c r="AG123" i="6"/>
  <c r="AH123" i="6"/>
  <c r="AI123" i="6"/>
  <c r="AJ123" i="6"/>
  <c r="AK123" i="6"/>
  <c r="AL123" i="6"/>
  <c r="AM123" i="6"/>
  <c r="AO123" i="6"/>
  <c r="AP123" i="6"/>
  <c r="AQ123" i="6"/>
  <c r="AR123" i="6"/>
  <c r="AS123" i="6"/>
  <c r="AT123" i="6"/>
  <c r="AU123" i="6"/>
  <c r="AV123" i="6"/>
  <c r="AX123" i="6"/>
  <c r="AY123" i="6"/>
  <c r="AZ123" i="6"/>
  <c r="BA123" i="6"/>
  <c r="BB123" i="6"/>
  <c r="BC123" i="6"/>
  <c r="BD123" i="6"/>
  <c r="BE123" i="6"/>
  <c r="BG123" i="6"/>
  <c r="BH123" i="6"/>
  <c r="BI123" i="6"/>
  <c r="BJ123" i="6"/>
  <c r="BK123" i="6"/>
  <c r="BL123" i="6"/>
  <c r="BM123" i="6"/>
  <c r="BN123" i="6"/>
  <c r="N124" i="6"/>
  <c r="O124" i="6"/>
  <c r="P124" i="6"/>
  <c r="Q124" i="6"/>
  <c r="R124" i="6"/>
  <c r="S124" i="6"/>
  <c r="T124" i="6"/>
  <c r="U124" i="6"/>
  <c r="W124" i="6"/>
  <c r="X124" i="6"/>
  <c r="Y124" i="6"/>
  <c r="Z124" i="6"/>
  <c r="AA124" i="6"/>
  <c r="AB124" i="6"/>
  <c r="AC124" i="6"/>
  <c r="AD124" i="6"/>
  <c r="AF124" i="6"/>
  <c r="AG124" i="6"/>
  <c r="AH124" i="6"/>
  <c r="AI124" i="6"/>
  <c r="AJ124" i="6"/>
  <c r="AK124" i="6"/>
  <c r="AL124" i="6"/>
  <c r="AM124" i="6"/>
  <c r="AO124" i="6"/>
  <c r="AP124" i="6"/>
  <c r="AQ124" i="6"/>
  <c r="AR124" i="6"/>
  <c r="AS124" i="6"/>
  <c r="AT124" i="6"/>
  <c r="AU124" i="6"/>
  <c r="AV124" i="6"/>
  <c r="AX124" i="6"/>
  <c r="AY124" i="6"/>
  <c r="AZ124" i="6"/>
  <c r="BA124" i="6"/>
  <c r="BB124" i="6"/>
  <c r="BC124" i="6"/>
  <c r="BD124" i="6"/>
  <c r="BE124" i="6"/>
  <c r="BG124" i="6"/>
  <c r="BH124" i="6"/>
  <c r="BI124" i="6"/>
  <c r="BJ124" i="6"/>
  <c r="BK124" i="6"/>
  <c r="BL124" i="6"/>
  <c r="BM124" i="6"/>
  <c r="BN124" i="6"/>
  <c r="N125" i="6"/>
  <c r="O125" i="6"/>
  <c r="P125" i="6"/>
  <c r="Q125" i="6"/>
  <c r="R125" i="6"/>
  <c r="S125" i="6"/>
  <c r="T125" i="6"/>
  <c r="U125" i="6"/>
  <c r="W125" i="6"/>
  <c r="X125" i="6"/>
  <c r="Y125" i="6"/>
  <c r="Z125" i="6"/>
  <c r="AA125" i="6"/>
  <c r="AB125" i="6"/>
  <c r="AC125" i="6"/>
  <c r="AD125" i="6"/>
  <c r="AF125" i="6"/>
  <c r="AG125" i="6"/>
  <c r="AH125" i="6"/>
  <c r="AI125" i="6"/>
  <c r="AJ125" i="6"/>
  <c r="AK125" i="6"/>
  <c r="AL125" i="6"/>
  <c r="AM125" i="6"/>
  <c r="AO125" i="6"/>
  <c r="AP125" i="6"/>
  <c r="AQ125" i="6"/>
  <c r="AR125" i="6"/>
  <c r="AS125" i="6"/>
  <c r="AT125" i="6"/>
  <c r="AU125" i="6"/>
  <c r="AV125" i="6"/>
  <c r="AX125" i="6"/>
  <c r="AY125" i="6"/>
  <c r="AZ125" i="6"/>
  <c r="BA125" i="6"/>
  <c r="BB125" i="6"/>
  <c r="BC125" i="6"/>
  <c r="BD125" i="6"/>
  <c r="BE125" i="6"/>
  <c r="BG125" i="6"/>
  <c r="BH125" i="6"/>
  <c r="BI125" i="6"/>
  <c r="BJ125" i="6"/>
  <c r="BK125" i="6"/>
  <c r="BL125" i="6"/>
  <c r="BM125" i="6"/>
  <c r="BN125" i="6"/>
  <c r="N126" i="6"/>
  <c r="O126" i="6"/>
  <c r="P126" i="6"/>
  <c r="Q126" i="6"/>
  <c r="R126" i="6"/>
  <c r="S126" i="6"/>
  <c r="T126" i="6"/>
  <c r="U126" i="6"/>
  <c r="W126" i="6"/>
  <c r="X126" i="6"/>
  <c r="Y126" i="6"/>
  <c r="Z126" i="6"/>
  <c r="AA126" i="6"/>
  <c r="AB126" i="6"/>
  <c r="AC126" i="6"/>
  <c r="AD126" i="6"/>
  <c r="AF126" i="6"/>
  <c r="AG126" i="6"/>
  <c r="AH126" i="6"/>
  <c r="AI126" i="6"/>
  <c r="AJ126" i="6"/>
  <c r="AK126" i="6"/>
  <c r="AL126" i="6"/>
  <c r="AM126" i="6"/>
  <c r="AO126" i="6"/>
  <c r="AP126" i="6"/>
  <c r="AQ126" i="6"/>
  <c r="AR126" i="6"/>
  <c r="AS126" i="6"/>
  <c r="AT126" i="6"/>
  <c r="AU126" i="6"/>
  <c r="AV126" i="6"/>
  <c r="AX126" i="6"/>
  <c r="AY126" i="6"/>
  <c r="AZ126" i="6"/>
  <c r="BA126" i="6"/>
  <c r="BB126" i="6"/>
  <c r="BC126" i="6"/>
  <c r="BD126" i="6"/>
  <c r="BE126" i="6"/>
  <c r="BG126" i="6"/>
  <c r="BH126" i="6"/>
  <c r="BI126" i="6"/>
  <c r="BJ126" i="6"/>
  <c r="BK126" i="6"/>
  <c r="BL126" i="6"/>
  <c r="BM126" i="6"/>
  <c r="BN126" i="6"/>
  <c r="N127" i="6"/>
  <c r="O127" i="6"/>
  <c r="P127" i="6"/>
  <c r="Q127" i="6"/>
  <c r="R127" i="6"/>
  <c r="S127" i="6"/>
  <c r="T127" i="6"/>
  <c r="U127" i="6"/>
  <c r="W127" i="6"/>
  <c r="X127" i="6"/>
  <c r="Y127" i="6"/>
  <c r="Z127" i="6"/>
  <c r="AA127" i="6"/>
  <c r="AB127" i="6"/>
  <c r="AC127" i="6"/>
  <c r="AD127" i="6"/>
  <c r="AF127" i="6"/>
  <c r="AG127" i="6"/>
  <c r="AH127" i="6"/>
  <c r="AI127" i="6"/>
  <c r="AJ127" i="6"/>
  <c r="AK127" i="6"/>
  <c r="AL127" i="6"/>
  <c r="AM127" i="6"/>
  <c r="AO127" i="6"/>
  <c r="AP127" i="6"/>
  <c r="AQ127" i="6"/>
  <c r="AR127" i="6"/>
  <c r="AS127" i="6"/>
  <c r="AT127" i="6"/>
  <c r="AU127" i="6"/>
  <c r="AV127" i="6"/>
  <c r="AX127" i="6"/>
  <c r="AY127" i="6"/>
  <c r="AZ127" i="6"/>
  <c r="BA127" i="6"/>
  <c r="BB127" i="6"/>
  <c r="BC127" i="6"/>
  <c r="BD127" i="6"/>
  <c r="BE127" i="6"/>
  <c r="BG127" i="6"/>
  <c r="BH127" i="6"/>
  <c r="BI127" i="6"/>
  <c r="BJ127" i="6"/>
  <c r="BK127" i="6"/>
  <c r="BL127" i="6"/>
  <c r="BM127" i="6"/>
  <c r="BN127" i="6"/>
  <c r="N128" i="6"/>
  <c r="O128" i="6"/>
  <c r="P128" i="6"/>
  <c r="Q128" i="6"/>
  <c r="R128" i="6"/>
  <c r="S128" i="6"/>
  <c r="T128" i="6"/>
  <c r="U128" i="6"/>
  <c r="W128" i="6"/>
  <c r="X128" i="6"/>
  <c r="Y128" i="6"/>
  <c r="Z128" i="6"/>
  <c r="AA128" i="6"/>
  <c r="AB128" i="6"/>
  <c r="AC128" i="6"/>
  <c r="AD128" i="6"/>
  <c r="AF128" i="6"/>
  <c r="AG128" i="6"/>
  <c r="AH128" i="6"/>
  <c r="AI128" i="6"/>
  <c r="AJ128" i="6"/>
  <c r="AK128" i="6"/>
  <c r="AL128" i="6"/>
  <c r="AM128" i="6"/>
  <c r="AO128" i="6"/>
  <c r="AP128" i="6"/>
  <c r="AQ128" i="6"/>
  <c r="AR128" i="6"/>
  <c r="AS128" i="6"/>
  <c r="AT128" i="6"/>
  <c r="AU128" i="6"/>
  <c r="AV128" i="6"/>
  <c r="AX128" i="6"/>
  <c r="AY128" i="6"/>
  <c r="AZ128" i="6"/>
  <c r="BA128" i="6"/>
  <c r="BB128" i="6"/>
  <c r="BC128" i="6"/>
  <c r="BD128" i="6"/>
  <c r="BE128" i="6"/>
  <c r="BG128" i="6"/>
  <c r="BH128" i="6"/>
  <c r="BI128" i="6"/>
  <c r="BJ128" i="6"/>
  <c r="BK128" i="6"/>
  <c r="BL128" i="6"/>
  <c r="BM128" i="6"/>
  <c r="BN128" i="6"/>
  <c r="N129" i="6"/>
  <c r="O129" i="6"/>
  <c r="P129" i="6"/>
  <c r="Q129" i="6"/>
  <c r="R129" i="6"/>
  <c r="S129" i="6"/>
  <c r="T129" i="6"/>
  <c r="U129" i="6"/>
  <c r="W129" i="6"/>
  <c r="X129" i="6"/>
  <c r="Y129" i="6"/>
  <c r="Z129" i="6"/>
  <c r="AA129" i="6"/>
  <c r="AB129" i="6"/>
  <c r="AC129" i="6"/>
  <c r="AD129" i="6"/>
  <c r="AF129" i="6"/>
  <c r="AG129" i="6"/>
  <c r="AH129" i="6"/>
  <c r="AI129" i="6"/>
  <c r="AJ129" i="6"/>
  <c r="AK129" i="6"/>
  <c r="AL129" i="6"/>
  <c r="AM129" i="6"/>
  <c r="AO129" i="6"/>
  <c r="AP129" i="6"/>
  <c r="AQ129" i="6"/>
  <c r="AR129" i="6"/>
  <c r="AS129" i="6"/>
  <c r="AT129" i="6"/>
  <c r="AU129" i="6"/>
  <c r="AV129" i="6"/>
  <c r="AX129" i="6"/>
  <c r="AY129" i="6"/>
  <c r="AZ129" i="6"/>
  <c r="BA129" i="6"/>
  <c r="BB129" i="6"/>
  <c r="BC129" i="6"/>
  <c r="BD129" i="6"/>
  <c r="BE129" i="6"/>
  <c r="BG129" i="6"/>
  <c r="BH129" i="6"/>
  <c r="BI129" i="6"/>
  <c r="BJ129" i="6"/>
  <c r="BK129" i="6"/>
  <c r="BL129" i="6"/>
  <c r="BM129" i="6"/>
  <c r="BN129" i="6"/>
  <c r="N130" i="6"/>
  <c r="O130" i="6"/>
  <c r="P130" i="6"/>
  <c r="Q130" i="6"/>
  <c r="R130" i="6"/>
  <c r="S130" i="6"/>
  <c r="T130" i="6"/>
  <c r="U130" i="6"/>
  <c r="W130" i="6"/>
  <c r="X130" i="6"/>
  <c r="Y130" i="6"/>
  <c r="Z130" i="6"/>
  <c r="AA130" i="6"/>
  <c r="AB130" i="6"/>
  <c r="AC130" i="6"/>
  <c r="AD130" i="6"/>
  <c r="AF130" i="6"/>
  <c r="AG130" i="6"/>
  <c r="AH130" i="6"/>
  <c r="AI130" i="6"/>
  <c r="AJ130" i="6"/>
  <c r="AK130" i="6"/>
  <c r="AL130" i="6"/>
  <c r="AM130" i="6"/>
  <c r="AO130" i="6"/>
  <c r="AP130" i="6"/>
  <c r="AQ130" i="6"/>
  <c r="AR130" i="6"/>
  <c r="AS130" i="6"/>
  <c r="AT130" i="6"/>
  <c r="AU130" i="6"/>
  <c r="AV130" i="6"/>
  <c r="AX130" i="6"/>
  <c r="AY130" i="6"/>
  <c r="AZ130" i="6"/>
  <c r="BA130" i="6"/>
  <c r="BB130" i="6"/>
  <c r="BC130" i="6"/>
  <c r="BD130" i="6"/>
  <c r="BE130" i="6"/>
  <c r="BG130" i="6"/>
  <c r="BH130" i="6"/>
  <c r="BI130" i="6"/>
  <c r="BJ130" i="6"/>
  <c r="BK130" i="6"/>
  <c r="BL130" i="6"/>
  <c r="BM130" i="6"/>
  <c r="BN130" i="6"/>
  <c r="N131" i="6"/>
  <c r="O131" i="6"/>
  <c r="P131" i="6"/>
  <c r="Q131" i="6"/>
  <c r="R131" i="6"/>
  <c r="S131" i="6"/>
  <c r="T131" i="6"/>
  <c r="U131" i="6"/>
  <c r="W131" i="6"/>
  <c r="X131" i="6"/>
  <c r="Y131" i="6"/>
  <c r="Z131" i="6"/>
  <c r="AA131" i="6"/>
  <c r="AB131" i="6"/>
  <c r="AC131" i="6"/>
  <c r="AD131" i="6"/>
  <c r="AF131" i="6"/>
  <c r="AG131" i="6"/>
  <c r="AH131" i="6"/>
  <c r="AI131" i="6"/>
  <c r="AJ131" i="6"/>
  <c r="AK131" i="6"/>
  <c r="AL131" i="6"/>
  <c r="AM131" i="6"/>
  <c r="AO131" i="6"/>
  <c r="AP131" i="6"/>
  <c r="AQ131" i="6"/>
  <c r="AR131" i="6"/>
  <c r="AS131" i="6"/>
  <c r="AT131" i="6"/>
  <c r="AU131" i="6"/>
  <c r="AV131" i="6"/>
  <c r="AX131" i="6"/>
  <c r="AY131" i="6"/>
  <c r="AZ131" i="6"/>
  <c r="BA131" i="6"/>
  <c r="BB131" i="6"/>
  <c r="BC131" i="6"/>
  <c r="BD131" i="6"/>
  <c r="BE131" i="6"/>
  <c r="BG131" i="6"/>
  <c r="BH131" i="6"/>
  <c r="BI131" i="6"/>
  <c r="BJ131" i="6"/>
  <c r="BK131" i="6"/>
  <c r="BL131" i="6"/>
  <c r="BM131" i="6"/>
  <c r="BN131" i="6"/>
  <c r="N132" i="6"/>
  <c r="O132" i="6"/>
  <c r="P132" i="6"/>
  <c r="Q132" i="6"/>
  <c r="R132" i="6"/>
  <c r="S132" i="6"/>
  <c r="T132" i="6"/>
  <c r="U132" i="6"/>
  <c r="W132" i="6"/>
  <c r="X132" i="6"/>
  <c r="Y132" i="6"/>
  <c r="Z132" i="6"/>
  <c r="AA132" i="6"/>
  <c r="AB132" i="6"/>
  <c r="AC132" i="6"/>
  <c r="AD132" i="6"/>
  <c r="AF132" i="6"/>
  <c r="AG132" i="6"/>
  <c r="AH132" i="6"/>
  <c r="AI132" i="6"/>
  <c r="AJ132" i="6"/>
  <c r="AK132" i="6"/>
  <c r="AL132" i="6"/>
  <c r="AM132" i="6"/>
  <c r="AO132" i="6"/>
  <c r="AP132" i="6"/>
  <c r="AQ132" i="6"/>
  <c r="AR132" i="6"/>
  <c r="AS132" i="6"/>
  <c r="AT132" i="6"/>
  <c r="AU132" i="6"/>
  <c r="AV132" i="6"/>
  <c r="AX132" i="6"/>
  <c r="AY132" i="6"/>
  <c r="AZ132" i="6"/>
  <c r="BA132" i="6"/>
  <c r="BB132" i="6"/>
  <c r="BC132" i="6"/>
  <c r="BD132" i="6"/>
  <c r="BE132" i="6"/>
  <c r="BG132" i="6"/>
  <c r="BH132" i="6"/>
  <c r="BI132" i="6"/>
  <c r="BJ132" i="6"/>
  <c r="BK132" i="6"/>
  <c r="BL132" i="6"/>
  <c r="BM132" i="6"/>
  <c r="BN132" i="6"/>
  <c r="N133" i="6"/>
  <c r="O133" i="6"/>
  <c r="P133" i="6"/>
  <c r="Q133" i="6"/>
  <c r="R133" i="6"/>
  <c r="S133" i="6"/>
  <c r="T133" i="6"/>
  <c r="U133" i="6"/>
  <c r="W133" i="6"/>
  <c r="X133" i="6"/>
  <c r="Y133" i="6"/>
  <c r="Z133" i="6"/>
  <c r="AA133" i="6"/>
  <c r="AB133" i="6"/>
  <c r="AC133" i="6"/>
  <c r="AD133" i="6"/>
  <c r="AF133" i="6"/>
  <c r="AG133" i="6"/>
  <c r="AH133" i="6"/>
  <c r="AI133" i="6"/>
  <c r="AJ133" i="6"/>
  <c r="AK133" i="6"/>
  <c r="AL133" i="6"/>
  <c r="AM133" i="6"/>
  <c r="AO133" i="6"/>
  <c r="AP133" i="6"/>
  <c r="AQ133" i="6"/>
  <c r="AR133" i="6"/>
  <c r="AS133" i="6"/>
  <c r="AT133" i="6"/>
  <c r="AU133" i="6"/>
  <c r="AV133" i="6"/>
  <c r="AX133" i="6"/>
  <c r="AY133" i="6"/>
  <c r="AZ133" i="6"/>
  <c r="BA133" i="6"/>
  <c r="BB133" i="6"/>
  <c r="BC133" i="6"/>
  <c r="BD133" i="6"/>
  <c r="BE133" i="6"/>
  <c r="BG133" i="6"/>
  <c r="BH133" i="6"/>
  <c r="BI133" i="6"/>
  <c r="BJ133" i="6"/>
  <c r="BK133" i="6"/>
  <c r="BL133" i="6"/>
  <c r="BM133" i="6"/>
  <c r="BN133" i="6"/>
  <c r="N134" i="6"/>
  <c r="O134" i="6"/>
  <c r="P134" i="6"/>
  <c r="Q134" i="6"/>
  <c r="R134" i="6"/>
  <c r="S134" i="6"/>
  <c r="T134" i="6"/>
  <c r="U134" i="6"/>
  <c r="W134" i="6"/>
  <c r="X134" i="6"/>
  <c r="Y134" i="6"/>
  <c r="Z134" i="6"/>
  <c r="AA134" i="6"/>
  <c r="AB134" i="6"/>
  <c r="AC134" i="6"/>
  <c r="AD134" i="6"/>
  <c r="AF134" i="6"/>
  <c r="AG134" i="6"/>
  <c r="AH134" i="6"/>
  <c r="AI134" i="6"/>
  <c r="AJ134" i="6"/>
  <c r="AK134" i="6"/>
  <c r="AL134" i="6"/>
  <c r="AM134" i="6"/>
  <c r="AO134" i="6"/>
  <c r="AP134" i="6"/>
  <c r="AQ134" i="6"/>
  <c r="AR134" i="6"/>
  <c r="AS134" i="6"/>
  <c r="AT134" i="6"/>
  <c r="AU134" i="6"/>
  <c r="AV134" i="6"/>
  <c r="AX134" i="6"/>
  <c r="AY134" i="6"/>
  <c r="AZ134" i="6"/>
  <c r="BA134" i="6"/>
  <c r="BB134" i="6"/>
  <c r="BC134" i="6"/>
  <c r="BD134" i="6"/>
  <c r="BE134" i="6"/>
  <c r="BG134" i="6"/>
  <c r="BH134" i="6"/>
  <c r="BI134" i="6"/>
  <c r="BJ134" i="6"/>
  <c r="BK134" i="6"/>
  <c r="BL134" i="6"/>
  <c r="BM134" i="6"/>
  <c r="BN134" i="6"/>
  <c r="N135" i="6"/>
  <c r="O135" i="6"/>
  <c r="P135" i="6"/>
  <c r="Q135" i="6"/>
  <c r="R135" i="6"/>
  <c r="S135" i="6"/>
  <c r="T135" i="6"/>
  <c r="U135" i="6"/>
  <c r="W135" i="6"/>
  <c r="X135" i="6"/>
  <c r="Y135" i="6"/>
  <c r="Z135" i="6"/>
  <c r="AA135" i="6"/>
  <c r="AB135" i="6"/>
  <c r="AC135" i="6"/>
  <c r="AD135" i="6"/>
  <c r="AF135" i="6"/>
  <c r="AG135" i="6"/>
  <c r="AH135" i="6"/>
  <c r="AI135" i="6"/>
  <c r="AJ135" i="6"/>
  <c r="AK135" i="6"/>
  <c r="AL135" i="6"/>
  <c r="AM135" i="6"/>
  <c r="AO135" i="6"/>
  <c r="AP135" i="6"/>
  <c r="AQ135" i="6"/>
  <c r="AR135" i="6"/>
  <c r="AS135" i="6"/>
  <c r="AT135" i="6"/>
  <c r="AU135" i="6"/>
  <c r="AV135" i="6"/>
  <c r="AX135" i="6"/>
  <c r="AY135" i="6"/>
  <c r="AZ135" i="6"/>
  <c r="BA135" i="6"/>
  <c r="BB135" i="6"/>
  <c r="BC135" i="6"/>
  <c r="BD135" i="6"/>
  <c r="BE135" i="6"/>
  <c r="BG135" i="6"/>
  <c r="BH135" i="6"/>
  <c r="BI135" i="6"/>
  <c r="BJ135" i="6"/>
  <c r="BK135" i="6"/>
  <c r="BL135" i="6"/>
  <c r="BM135" i="6"/>
  <c r="BN135" i="6"/>
  <c r="N136" i="6"/>
  <c r="O136" i="6"/>
  <c r="P136" i="6"/>
  <c r="Q136" i="6"/>
  <c r="R136" i="6"/>
  <c r="S136" i="6"/>
  <c r="T136" i="6"/>
  <c r="U136" i="6"/>
  <c r="W136" i="6"/>
  <c r="X136" i="6"/>
  <c r="Y136" i="6"/>
  <c r="Z136" i="6"/>
  <c r="AA136" i="6"/>
  <c r="AB136" i="6"/>
  <c r="AC136" i="6"/>
  <c r="AD136" i="6"/>
  <c r="AF136" i="6"/>
  <c r="AG136" i="6"/>
  <c r="AH136" i="6"/>
  <c r="AI136" i="6"/>
  <c r="AJ136" i="6"/>
  <c r="AK136" i="6"/>
  <c r="AL136" i="6"/>
  <c r="AM136" i="6"/>
  <c r="AO136" i="6"/>
  <c r="AP136" i="6"/>
  <c r="AQ136" i="6"/>
  <c r="AR136" i="6"/>
  <c r="AS136" i="6"/>
  <c r="AT136" i="6"/>
  <c r="AU136" i="6"/>
  <c r="AV136" i="6"/>
  <c r="AX136" i="6"/>
  <c r="AY136" i="6"/>
  <c r="AZ136" i="6"/>
  <c r="BA136" i="6"/>
  <c r="BB136" i="6"/>
  <c r="BC136" i="6"/>
  <c r="BD136" i="6"/>
  <c r="BE136" i="6"/>
  <c r="BG136" i="6"/>
  <c r="BH136" i="6"/>
  <c r="BI136" i="6"/>
  <c r="BJ136" i="6"/>
  <c r="BK136" i="6"/>
  <c r="BL136" i="6"/>
  <c r="BM136" i="6"/>
  <c r="BN136" i="6"/>
  <c r="N137" i="6"/>
  <c r="O137" i="6"/>
  <c r="P137" i="6"/>
  <c r="Q137" i="6"/>
  <c r="R137" i="6"/>
  <c r="S137" i="6"/>
  <c r="T137" i="6"/>
  <c r="U137" i="6"/>
  <c r="W137" i="6"/>
  <c r="X137" i="6"/>
  <c r="Y137" i="6"/>
  <c r="Z137" i="6"/>
  <c r="AA137" i="6"/>
  <c r="AB137" i="6"/>
  <c r="AC137" i="6"/>
  <c r="AD137" i="6"/>
  <c r="AF137" i="6"/>
  <c r="AG137" i="6"/>
  <c r="AH137" i="6"/>
  <c r="AI137" i="6"/>
  <c r="AJ137" i="6"/>
  <c r="AK137" i="6"/>
  <c r="AL137" i="6"/>
  <c r="AM137" i="6"/>
  <c r="AO137" i="6"/>
  <c r="AP137" i="6"/>
  <c r="AQ137" i="6"/>
  <c r="AR137" i="6"/>
  <c r="AS137" i="6"/>
  <c r="AT137" i="6"/>
  <c r="AU137" i="6"/>
  <c r="AV137" i="6"/>
  <c r="AX137" i="6"/>
  <c r="AY137" i="6"/>
  <c r="AZ137" i="6"/>
  <c r="BA137" i="6"/>
  <c r="BB137" i="6"/>
  <c r="BC137" i="6"/>
  <c r="BD137" i="6"/>
  <c r="BE137" i="6"/>
  <c r="BG137" i="6"/>
  <c r="BH137" i="6"/>
  <c r="BI137" i="6"/>
  <c r="BJ137" i="6"/>
  <c r="BK137" i="6"/>
  <c r="BL137" i="6"/>
  <c r="BM137" i="6"/>
  <c r="BN137" i="6"/>
  <c r="N138" i="6"/>
  <c r="O138" i="6"/>
  <c r="P138" i="6"/>
  <c r="Q138" i="6"/>
  <c r="R138" i="6"/>
  <c r="S138" i="6"/>
  <c r="T138" i="6"/>
  <c r="U138" i="6"/>
  <c r="W138" i="6"/>
  <c r="X138" i="6"/>
  <c r="Y138" i="6"/>
  <c r="Z138" i="6"/>
  <c r="AA138" i="6"/>
  <c r="AB138" i="6"/>
  <c r="AC138" i="6"/>
  <c r="AD138" i="6"/>
  <c r="AF138" i="6"/>
  <c r="AG138" i="6"/>
  <c r="AH138" i="6"/>
  <c r="AI138" i="6"/>
  <c r="AJ138" i="6"/>
  <c r="AK138" i="6"/>
  <c r="AL138" i="6"/>
  <c r="AM138" i="6"/>
  <c r="AO138" i="6"/>
  <c r="AP138" i="6"/>
  <c r="AQ138" i="6"/>
  <c r="AR138" i="6"/>
  <c r="AS138" i="6"/>
  <c r="AT138" i="6"/>
  <c r="AU138" i="6"/>
  <c r="AV138" i="6"/>
  <c r="AX138" i="6"/>
  <c r="AY138" i="6"/>
  <c r="AZ138" i="6"/>
  <c r="BA138" i="6"/>
  <c r="BB138" i="6"/>
  <c r="BC138" i="6"/>
  <c r="BD138" i="6"/>
  <c r="BE138" i="6"/>
  <c r="BG138" i="6"/>
  <c r="BH138" i="6"/>
  <c r="BI138" i="6"/>
  <c r="BJ138" i="6"/>
  <c r="BK138" i="6"/>
  <c r="BL138" i="6"/>
  <c r="BM138" i="6"/>
  <c r="BN138" i="6"/>
  <c r="N139" i="6"/>
  <c r="O139" i="6"/>
  <c r="P139" i="6"/>
  <c r="Q139" i="6"/>
  <c r="R139" i="6"/>
  <c r="S139" i="6"/>
  <c r="T139" i="6"/>
  <c r="U139" i="6"/>
  <c r="W139" i="6"/>
  <c r="X139" i="6"/>
  <c r="Y139" i="6"/>
  <c r="Z139" i="6"/>
  <c r="AA139" i="6"/>
  <c r="AB139" i="6"/>
  <c r="AC139" i="6"/>
  <c r="AD139" i="6"/>
  <c r="AF139" i="6"/>
  <c r="AG139" i="6"/>
  <c r="AH139" i="6"/>
  <c r="AI139" i="6"/>
  <c r="AJ139" i="6"/>
  <c r="AK139" i="6"/>
  <c r="AL139" i="6"/>
  <c r="AM139" i="6"/>
  <c r="AO139" i="6"/>
  <c r="AP139" i="6"/>
  <c r="AQ139" i="6"/>
  <c r="AR139" i="6"/>
  <c r="AS139" i="6"/>
  <c r="AT139" i="6"/>
  <c r="AU139" i="6"/>
  <c r="AV139" i="6"/>
  <c r="AX139" i="6"/>
  <c r="AY139" i="6"/>
  <c r="AZ139" i="6"/>
  <c r="BA139" i="6"/>
  <c r="BB139" i="6"/>
  <c r="BC139" i="6"/>
  <c r="BD139" i="6"/>
  <c r="BE139" i="6"/>
  <c r="BG139" i="6"/>
  <c r="BH139" i="6"/>
  <c r="BI139" i="6"/>
  <c r="BJ139" i="6"/>
  <c r="BK139" i="6"/>
  <c r="BL139" i="6"/>
  <c r="BM139" i="6"/>
  <c r="BN139" i="6"/>
  <c r="N140" i="6"/>
  <c r="O140" i="6"/>
  <c r="P140" i="6"/>
  <c r="Q140" i="6"/>
  <c r="R140" i="6"/>
  <c r="S140" i="6"/>
  <c r="T140" i="6"/>
  <c r="U140" i="6"/>
  <c r="W140" i="6"/>
  <c r="X140" i="6"/>
  <c r="Y140" i="6"/>
  <c r="Z140" i="6"/>
  <c r="AA140" i="6"/>
  <c r="AB140" i="6"/>
  <c r="AC140" i="6"/>
  <c r="AD140" i="6"/>
  <c r="AF140" i="6"/>
  <c r="AG140" i="6"/>
  <c r="AH140" i="6"/>
  <c r="AI140" i="6"/>
  <c r="AJ140" i="6"/>
  <c r="AK140" i="6"/>
  <c r="AL140" i="6"/>
  <c r="AM140" i="6"/>
  <c r="AO140" i="6"/>
  <c r="AP140" i="6"/>
  <c r="AQ140" i="6"/>
  <c r="AR140" i="6"/>
  <c r="AS140" i="6"/>
  <c r="AT140" i="6"/>
  <c r="AU140" i="6"/>
  <c r="AV140" i="6"/>
  <c r="AX140" i="6"/>
  <c r="AY140" i="6"/>
  <c r="AZ140" i="6"/>
  <c r="BA140" i="6"/>
  <c r="BB140" i="6"/>
  <c r="BC140" i="6"/>
  <c r="BD140" i="6"/>
  <c r="BE140" i="6"/>
  <c r="BG140" i="6"/>
  <c r="BH140" i="6"/>
  <c r="BI140" i="6"/>
  <c r="BJ140" i="6"/>
  <c r="BK140" i="6"/>
  <c r="BL140" i="6"/>
  <c r="BM140" i="6"/>
  <c r="BN140" i="6"/>
  <c r="N141" i="6"/>
  <c r="O141" i="6"/>
  <c r="P141" i="6"/>
  <c r="Q141" i="6"/>
  <c r="R141" i="6"/>
  <c r="S141" i="6"/>
  <c r="T141" i="6"/>
  <c r="U141" i="6"/>
  <c r="W141" i="6"/>
  <c r="X141" i="6"/>
  <c r="Y141" i="6"/>
  <c r="Z141" i="6"/>
  <c r="AA141" i="6"/>
  <c r="AB141" i="6"/>
  <c r="AC141" i="6"/>
  <c r="AD141" i="6"/>
  <c r="AF141" i="6"/>
  <c r="AG141" i="6"/>
  <c r="AH141" i="6"/>
  <c r="AI141" i="6"/>
  <c r="AJ141" i="6"/>
  <c r="AK141" i="6"/>
  <c r="AL141" i="6"/>
  <c r="AM141" i="6"/>
  <c r="AO141" i="6"/>
  <c r="AP141" i="6"/>
  <c r="AQ141" i="6"/>
  <c r="AR141" i="6"/>
  <c r="AS141" i="6"/>
  <c r="AT141" i="6"/>
  <c r="AU141" i="6"/>
  <c r="AV141" i="6"/>
  <c r="AX141" i="6"/>
  <c r="AY141" i="6"/>
  <c r="AZ141" i="6"/>
  <c r="BA141" i="6"/>
  <c r="BB141" i="6"/>
  <c r="BC141" i="6"/>
  <c r="BD141" i="6"/>
  <c r="BE141" i="6"/>
  <c r="BG141" i="6"/>
  <c r="BH141" i="6"/>
  <c r="BI141" i="6"/>
  <c r="BJ141" i="6"/>
  <c r="BK141" i="6"/>
  <c r="BL141" i="6"/>
  <c r="BM141" i="6"/>
  <c r="BN141" i="6"/>
  <c r="N142" i="6"/>
  <c r="O142" i="6"/>
  <c r="P142" i="6"/>
  <c r="Q142" i="6"/>
  <c r="R142" i="6"/>
  <c r="S142" i="6"/>
  <c r="T142" i="6"/>
  <c r="U142" i="6"/>
  <c r="W142" i="6"/>
  <c r="X142" i="6"/>
  <c r="Y142" i="6"/>
  <c r="Z142" i="6"/>
  <c r="AA142" i="6"/>
  <c r="AB142" i="6"/>
  <c r="AC142" i="6"/>
  <c r="AD142" i="6"/>
  <c r="AF142" i="6"/>
  <c r="AG142" i="6"/>
  <c r="AH142" i="6"/>
  <c r="AI142" i="6"/>
  <c r="AJ142" i="6"/>
  <c r="AK142" i="6"/>
  <c r="AL142" i="6"/>
  <c r="AM142" i="6"/>
  <c r="AO142" i="6"/>
  <c r="AP142" i="6"/>
  <c r="AQ142" i="6"/>
  <c r="AR142" i="6"/>
  <c r="AS142" i="6"/>
  <c r="AT142" i="6"/>
  <c r="AU142" i="6"/>
  <c r="AV142" i="6"/>
  <c r="AX142" i="6"/>
  <c r="AY142" i="6"/>
  <c r="AZ142" i="6"/>
  <c r="BA142" i="6"/>
  <c r="BB142" i="6"/>
  <c r="BC142" i="6"/>
  <c r="BD142" i="6"/>
  <c r="BE142" i="6"/>
  <c r="BG142" i="6"/>
  <c r="BH142" i="6"/>
  <c r="BI142" i="6"/>
  <c r="BJ142" i="6"/>
  <c r="BK142" i="6"/>
  <c r="BL142" i="6"/>
  <c r="BM142" i="6"/>
  <c r="BN142" i="6"/>
  <c r="N143" i="6"/>
  <c r="O143" i="6"/>
  <c r="P143" i="6"/>
  <c r="Q143" i="6"/>
  <c r="R143" i="6"/>
  <c r="S143" i="6"/>
  <c r="T143" i="6"/>
  <c r="U143" i="6"/>
  <c r="W143" i="6"/>
  <c r="X143" i="6"/>
  <c r="Y143" i="6"/>
  <c r="Z143" i="6"/>
  <c r="AA143" i="6"/>
  <c r="AB143" i="6"/>
  <c r="AC143" i="6"/>
  <c r="AD143" i="6"/>
  <c r="AF143" i="6"/>
  <c r="AG143" i="6"/>
  <c r="AH143" i="6"/>
  <c r="AI143" i="6"/>
  <c r="AJ143" i="6"/>
  <c r="AK143" i="6"/>
  <c r="AL143" i="6"/>
  <c r="AM143" i="6"/>
  <c r="AO143" i="6"/>
  <c r="AP143" i="6"/>
  <c r="AQ143" i="6"/>
  <c r="AR143" i="6"/>
  <c r="AS143" i="6"/>
  <c r="AT143" i="6"/>
  <c r="AU143" i="6"/>
  <c r="AV143" i="6"/>
  <c r="AX143" i="6"/>
  <c r="AY143" i="6"/>
  <c r="AZ143" i="6"/>
  <c r="BA143" i="6"/>
  <c r="BB143" i="6"/>
  <c r="BC143" i="6"/>
  <c r="BD143" i="6"/>
  <c r="BE143" i="6"/>
  <c r="BG143" i="6"/>
  <c r="BH143" i="6"/>
  <c r="BI143" i="6"/>
  <c r="BJ143" i="6"/>
  <c r="BK143" i="6"/>
  <c r="BL143" i="6"/>
  <c r="BM143" i="6"/>
  <c r="BN143" i="6"/>
  <c r="N144" i="6"/>
  <c r="O144" i="6"/>
  <c r="P144" i="6"/>
  <c r="Q144" i="6"/>
  <c r="R144" i="6"/>
  <c r="S144" i="6"/>
  <c r="T144" i="6"/>
  <c r="U144" i="6"/>
  <c r="W144" i="6"/>
  <c r="X144" i="6"/>
  <c r="Y144" i="6"/>
  <c r="Z144" i="6"/>
  <c r="AA144" i="6"/>
  <c r="AB144" i="6"/>
  <c r="AC144" i="6"/>
  <c r="AD144" i="6"/>
  <c r="AF144" i="6"/>
  <c r="AG144" i="6"/>
  <c r="AH144" i="6"/>
  <c r="AI144" i="6"/>
  <c r="AJ144" i="6"/>
  <c r="AK144" i="6"/>
  <c r="AL144" i="6"/>
  <c r="AM144" i="6"/>
  <c r="AO144" i="6"/>
  <c r="AP144" i="6"/>
  <c r="AQ144" i="6"/>
  <c r="AR144" i="6"/>
  <c r="AS144" i="6"/>
  <c r="AT144" i="6"/>
  <c r="AU144" i="6"/>
  <c r="AV144" i="6"/>
  <c r="AX144" i="6"/>
  <c r="AY144" i="6"/>
  <c r="AZ144" i="6"/>
  <c r="BA144" i="6"/>
  <c r="BB144" i="6"/>
  <c r="BC144" i="6"/>
  <c r="BD144" i="6"/>
  <c r="BE144" i="6"/>
  <c r="BG144" i="6"/>
  <c r="BH144" i="6"/>
  <c r="BI144" i="6"/>
  <c r="BJ144" i="6"/>
  <c r="BK144" i="6"/>
  <c r="BL144" i="6"/>
  <c r="BM144" i="6"/>
  <c r="BN144" i="6"/>
  <c r="N145" i="6"/>
  <c r="O145" i="6"/>
  <c r="P145" i="6"/>
  <c r="Q145" i="6"/>
  <c r="R145" i="6"/>
  <c r="S145" i="6"/>
  <c r="T145" i="6"/>
  <c r="U145" i="6"/>
  <c r="W145" i="6"/>
  <c r="X145" i="6"/>
  <c r="Y145" i="6"/>
  <c r="Z145" i="6"/>
  <c r="AA145" i="6"/>
  <c r="AB145" i="6"/>
  <c r="AC145" i="6"/>
  <c r="AD145" i="6"/>
  <c r="AF145" i="6"/>
  <c r="AG145" i="6"/>
  <c r="AH145" i="6"/>
  <c r="AI145" i="6"/>
  <c r="AJ145" i="6"/>
  <c r="AK145" i="6"/>
  <c r="AL145" i="6"/>
  <c r="AM145" i="6"/>
  <c r="AO145" i="6"/>
  <c r="AP145" i="6"/>
  <c r="AQ145" i="6"/>
  <c r="AR145" i="6"/>
  <c r="AS145" i="6"/>
  <c r="AT145" i="6"/>
  <c r="AU145" i="6"/>
  <c r="AV145" i="6"/>
  <c r="AX145" i="6"/>
  <c r="AY145" i="6"/>
  <c r="AZ145" i="6"/>
  <c r="BA145" i="6"/>
  <c r="BB145" i="6"/>
  <c r="BC145" i="6"/>
  <c r="BD145" i="6"/>
  <c r="BE145" i="6"/>
  <c r="BG145" i="6"/>
  <c r="BH145" i="6"/>
  <c r="BI145" i="6"/>
  <c r="BJ145" i="6"/>
  <c r="BK145" i="6"/>
  <c r="BL145" i="6"/>
  <c r="BM145" i="6"/>
  <c r="BN145" i="6"/>
  <c r="N146" i="6"/>
  <c r="O146" i="6"/>
  <c r="P146" i="6"/>
  <c r="Q146" i="6"/>
  <c r="R146" i="6"/>
  <c r="S146" i="6"/>
  <c r="T146" i="6"/>
  <c r="U146" i="6"/>
  <c r="W146" i="6"/>
  <c r="X146" i="6"/>
  <c r="Y146" i="6"/>
  <c r="Z146" i="6"/>
  <c r="AA146" i="6"/>
  <c r="AB146" i="6"/>
  <c r="AC146" i="6"/>
  <c r="AD146" i="6"/>
  <c r="AF146" i="6"/>
  <c r="AG146" i="6"/>
  <c r="AH146" i="6"/>
  <c r="AI146" i="6"/>
  <c r="AJ146" i="6"/>
  <c r="AK146" i="6"/>
  <c r="AL146" i="6"/>
  <c r="AM146" i="6"/>
  <c r="AO146" i="6"/>
  <c r="AP146" i="6"/>
  <c r="AQ146" i="6"/>
  <c r="AR146" i="6"/>
  <c r="AS146" i="6"/>
  <c r="AT146" i="6"/>
  <c r="AU146" i="6"/>
  <c r="AV146" i="6"/>
  <c r="AX146" i="6"/>
  <c r="AY146" i="6"/>
  <c r="AZ146" i="6"/>
  <c r="BA146" i="6"/>
  <c r="BB146" i="6"/>
  <c r="BC146" i="6"/>
  <c r="BD146" i="6"/>
  <c r="BE146" i="6"/>
  <c r="BG146" i="6"/>
  <c r="BH146" i="6"/>
  <c r="BI146" i="6"/>
  <c r="BJ146" i="6"/>
  <c r="BK146" i="6"/>
  <c r="BL146" i="6"/>
  <c r="BM146" i="6"/>
  <c r="BN146" i="6"/>
  <c r="N147" i="6"/>
  <c r="O147" i="6"/>
  <c r="P147" i="6"/>
  <c r="Q147" i="6"/>
  <c r="R147" i="6"/>
  <c r="S147" i="6"/>
  <c r="T147" i="6"/>
  <c r="U147" i="6"/>
  <c r="W147" i="6"/>
  <c r="X147" i="6"/>
  <c r="Y147" i="6"/>
  <c r="Z147" i="6"/>
  <c r="AA147" i="6"/>
  <c r="AB147" i="6"/>
  <c r="AC147" i="6"/>
  <c r="AD147" i="6"/>
  <c r="AF147" i="6"/>
  <c r="AG147" i="6"/>
  <c r="AH147" i="6"/>
  <c r="AI147" i="6"/>
  <c r="AJ147" i="6"/>
  <c r="AK147" i="6"/>
  <c r="AL147" i="6"/>
  <c r="AM147" i="6"/>
  <c r="AO147" i="6"/>
  <c r="AP147" i="6"/>
  <c r="AQ147" i="6"/>
  <c r="AR147" i="6"/>
  <c r="AS147" i="6"/>
  <c r="AT147" i="6"/>
  <c r="AU147" i="6"/>
  <c r="AV147" i="6"/>
  <c r="AX147" i="6"/>
  <c r="AY147" i="6"/>
  <c r="AZ147" i="6"/>
  <c r="BA147" i="6"/>
  <c r="BB147" i="6"/>
  <c r="BC147" i="6"/>
  <c r="BD147" i="6"/>
  <c r="BE147" i="6"/>
  <c r="BG147" i="6"/>
  <c r="BH147" i="6"/>
  <c r="BI147" i="6"/>
  <c r="BJ147" i="6"/>
  <c r="BK147" i="6"/>
  <c r="BL147" i="6"/>
  <c r="BM147" i="6"/>
  <c r="BN147" i="6"/>
  <c r="N148" i="6"/>
  <c r="O148" i="6"/>
  <c r="P148" i="6"/>
  <c r="Q148" i="6"/>
  <c r="R148" i="6"/>
  <c r="S148" i="6"/>
  <c r="T148" i="6"/>
  <c r="U148" i="6"/>
  <c r="W148" i="6"/>
  <c r="X148" i="6"/>
  <c r="Y148" i="6"/>
  <c r="Z148" i="6"/>
  <c r="AA148" i="6"/>
  <c r="AB148" i="6"/>
  <c r="AC148" i="6"/>
  <c r="AD148" i="6"/>
  <c r="AF148" i="6"/>
  <c r="AG148" i="6"/>
  <c r="AH148" i="6"/>
  <c r="AI148" i="6"/>
  <c r="AJ148" i="6"/>
  <c r="AK148" i="6"/>
  <c r="AL148" i="6"/>
  <c r="AM148" i="6"/>
  <c r="AO148" i="6"/>
  <c r="AP148" i="6"/>
  <c r="AQ148" i="6"/>
  <c r="AR148" i="6"/>
  <c r="AS148" i="6"/>
  <c r="AT148" i="6"/>
  <c r="AU148" i="6"/>
  <c r="AV148" i="6"/>
  <c r="AX148" i="6"/>
  <c r="AY148" i="6"/>
  <c r="AZ148" i="6"/>
  <c r="BA148" i="6"/>
  <c r="BB148" i="6"/>
  <c r="BC148" i="6"/>
  <c r="BD148" i="6"/>
  <c r="BE148" i="6"/>
  <c r="BG148" i="6"/>
  <c r="BH148" i="6"/>
  <c r="BI148" i="6"/>
  <c r="BJ148" i="6"/>
  <c r="BK148" i="6"/>
  <c r="BL148" i="6"/>
  <c r="BM148" i="6"/>
  <c r="BN148" i="6"/>
  <c r="N149" i="6"/>
  <c r="O149" i="6"/>
  <c r="P149" i="6"/>
  <c r="Q149" i="6"/>
  <c r="R149" i="6"/>
  <c r="S149" i="6"/>
  <c r="T149" i="6"/>
  <c r="U149" i="6"/>
  <c r="W149" i="6"/>
  <c r="X149" i="6"/>
  <c r="Y149" i="6"/>
  <c r="Z149" i="6"/>
  <c r="AA149" i="6"/>
  <c r="AB149" i="6"/>
  <c r="AC149" i="6"/>
  <c r="AD149" i="6"/>
  <c r="AF149" i="6"/>
  <c r="AG149" i="6"/>
  <c r="AH149" i="6"/>
  <c r="AI149" i="6"/>
  <c r="AJ149" i="6"/>
  <c r="AK149" i="6"/>
  <c r="AL149" i="6"/>
  <c r="AM149" i="6"/>
  <c r="AO149" i="6"/>
  <c r="AP149" i="6"/>
  <c r="AQ149" i="6"/>
  <c r="AR149" i="6"/>
  <c r="AS149" i="6"/>
  <c r="AT149" i="6"/>
  <c r="AU149" i="6"/>
  <c r="AV149" i="6"/>
  <c r="AX149" i="6"/>
  <c r="AY149" i="6"/>
  <c r="AZ149" i="6"/>
  <c r="BA149" i="6"/>
  <c r="BB149" i="6"/>
  <c r="BC149" i="6"/>
  <c r="BD149" i="6"/>
  <c r="BE149" i="6"/>
  <c r="BG149" i="6"/>
  <c r="BH149" i="6"/>
  <c r="BI149" i="6"/>
  <c r="BJ149" i="6"/>
  <c r="BK149" i="6"/>
  <c r="BL149" i="6"/>
  <c r="BM149" i="6"/>
  <c r="BN149" i="6"/>
  <c r="N150" i="6"/>
  <c r="O150" i="6"/>
  <c r="P150" i="6"/>
  <c r="Q150" i="6"/>
  <c r="R150" i="6"/>
  <c r="S150" i="6"/>
  <c r="T150" i="6"/>
  <c r="U150" i="6"/>
  <c r="W150" i="6"/>
  <c r="X150" i="6"/>
  <c r="Y150" i="6"/>
  <c r="Z150" i="6"/>
  <c r="AA150" i="6"/>
  <c r="AB150" i="6"/>
  <c r="AC150" i="6"/>
  <c r="AD150" i="6"/>
  <c r="AF150" i="6"/>
  <c r="AG150" i="6"/>
  <c r="AH150" i="6"/>
  <c r="AI150" i="6"/>
  <c r="AJ150" i="6"/>
  <c r="AK150" i="6"/>
  <c r="AL150" i="6"/>
  <c r="AM150" i="6"/>
  <c r="AO150" i="6"/>
  <c r="AP150" i="6"/>
  <c r="AQ150" i="6"/>
  <c r="AR150" i="6"/>
  <c r="AS150" i="6"/>
  <c r="AT150" i="6"/>
  <c r="AU150" i="6"/>
  <c r="AV150" i="6"/>
  <c r="AX150" i="6"/>
  <c r="AY150" i="6"/>
  <c r="AZ150" i="6"/>
  <c r="BA150" i="6"/>
  <c r="BB150" i="6"/>
  <c r="BC150" i="6"/>
  <c r="BD150" i="6"/>
  <c r="BE150" i="6"/>
  <c r="BG150" i="6"/>
  <c r="BH150" i="6"/>
  <c r="BI150" i="6"/>
  <c r="BJ150" i="6"/>
  <c r="BK150" i="6"/>
  <c r="BL150" i="6"/>
  <c r="BM150" i="6"/>
  <c r="BN150" i="6"/>
  <c r="N151" i="6"/>
  <c r="O151" i="6"/>
  <c r="P151" i="6"/>
  <c r="Q151" i="6"/>
  <c r="R151" i="6"/>
  <c r="S151" i="6"/>
  <c r="T151" i="6"/>
  <c r="U151" i="6"/>
  <c r="W151" i="6"/>
  <c r="X151" i="6"/>
  <c r="Y151" i="6"/>
  <c r="Z151" i="6"/>
  <c r="AA151" i="6"/>
  <c r="AB151" i="6"/>
  <c r="AC151" i="6"/>
  <c r="AD151" i="6"/>
  <c r="AF151" i="6"/>
  <c r="AG151" i="6"/>
  <c r="AH151" i="6"/>
  <c r="AI151" i="6"/>
  <c r="AJ151" i="6"/>
  <c r="AK151" i="6"/>
  <c r="AL151" i="6"/>
  <c r="AM151" i="6"/>
  <c r="AO151" i="6"/>
  <c r="AP151" i="6"/>
  <c r="AQ151" i="6"/>
  <c r="AR151" i="6"/>
  <c r="AS151" i="6"/>
  <c r="AT151" i="6"/>
  <c r="AU151" i="6"/>
  <c r="AV151" i="6"/>
  <c r="AX151" i="6"/>
  <c r="AY151" i="6"/>
  <c r="AZ151" i="6"/>
  <c r="BA151" i="6"/>
  <c r="BB151" i="6"/>
  <c r="BC151" i="6"/>
  <c r="BD151" i="6"/>
  <c r="BE151" i="6"/>
  <c r="BG151" i="6"/>
  <c r="BH151" i="6"/>
  <c r="BI151" i="6"/>
  <c r="BJ151" i="6"/>
  <c r="BK151" i="6"/>
  <c r="BL151" i="6"/>
  <c r="BM151" i="6"/>
  <c r="BN151" i="6"/>
  <c r="N152" i="6"/>
  <c r="O152" i="6"/>
  <c r="P152" i="6"/>
  <c r="Q152" i="6"/>
  <c r="R152" i="6"/>
  <c r="S152" i="6"/>
  <c r="T152" i="6"/>
  <c r="U152" i="6"/>
  <c r="W152" i="6"/>
  <c r="X152" i="6"/>
  <c r="Y152" i="6"/>
  <c r="Z152" i="6"/>
  <c r="AA152" i="6"/>
  <c r="AB152" i="6"/>
  <c r="AC152" i="6"/>
  <c r="AD152" i="6"/>
  <c r="AF152" i="6"/>
  <c r="AG152" i="6"/>
  <c r="AH152" i="6"/>
  <c r="AI152" i="6"/>
  <c r="AJ152" i="6"/>
  <c r="AK152" i="6"/>
  <c r="AL152" i="6"/>
  <c r="AM152" i="6"/>
  <c r="AO152" i="6"/>
  <c r="AP152" i="6"/>
  <c r="AQ152" i="6"/>
  <c r="AR152" i="6"/>
  <c r="AS152" i="6"/>
  <c r="AT152" i="6"/>
  <c r="AU152" i="6"/>
  <c r="AV152" i="6"/>
  <c r="AX152" i="6"/>
  <c r="AY152" i="6"/>
  <c r="AZ152" i="6"/>
  <c r="BA152" i="6"/>
  <c r="BB152" i="6"/>
  <c r="BC152" i="6"/>
  <c r="BD152" i="6"/>
  <c r="BE152" i="6"/>
  <c r="BG152" i="6"/>
  <c r="BH152" i="6"/>
  <c r="BI152" i="6"/>
  <c r="BJ152" i="6"/>
  <c r="BK152" i="6"/>
  <c r="BL152" i="6"/>
  <c r="BM152" i="6"/>
  <c r="BN152" i="6"/>
  <c r="N153" i="6"/>
  <c r="O153" i="6"/>
  <c r="P153" i="6"/>
  <c r="Q153" i="6"/>
  <c r="R153" i="6"/>
  <c r="S153" i="6"/>
  <c r="T153" i="6"/>
  <c r="U153" i="6"/>
  <c r="W153" i="6"/>
  <c r="X153" i="6"/>
  <c r="Y153" i="6"/>
  <c r="Z153" i="6"/>
  <c r="AA153" i="6"/>
  <c r="AB153" i="6"/>
  <c r="AC153" i="6"/>
  <c r="AD153" i="6"/>
  <c r="AF153" i="6"/>
  <c r="AG153" i="6"/>
  <c r="AH153" i="6"/>
  <c r="AI153" i="6"/>
  <c r="AJ153" i="6"/>
  <c r="AK153" i="6"/>
  <c r="AL153" i="6"/>
  <c r="AM153" i="6"/>
  <c r="AO153" i="6"/>
  <c r="AP153" i="6"/>
  <c r="AQ153" i="6"/>
  <c r="AR153" i="6"/>
  <c r="AS153" i="6"/>
  <c r="AT153" i="6"/>
  <c r="AU153" i="6"/>
  <c r="AV153" i="6"/>
  <c r="AX153" i="6"/>
  <c r="AY153" i="6"/>
  <c r="AZ153" i="6"/>
  <c r="BA153" i="6"/>
  <c r="BB153" i="6"/>
  <c r="BC153" i="6"/>
  <c r="BD153" i="6"/>
  <c r="BE153" i="6"/>
  <c r="BG153" i="6"/>
  <c r="BH153" i="6"/>
  <c r="BI153" i="6"/>
  <c r="BJ153" i="6"/>
  <c r="BK153" i="6"/>
  <c r="BL153" i="6"/>
  <c r="BM153" i="6"/>
  <c r="BN153" i="6"/>
  <c r="N154" i="6"/>
  <c r="O154" i="6"/>
  <c r="P154" i="6"/>
  <c r="Q154" i="6"/>
  <c r="R154" i="6"/>
  <c r="S154" i="6"/>
  <c r="T154" i="6"/>
  <c r="U154" i="6"/>
  <c r="W154" i="6"/>
  <c r="X154" i="6"/>
  <c r="Y154" i="6"/>
  <c r="Z154" i="6"/>
  <c r="AA154" i="6"/>
  <c r="AB154" i="6"/>
  <c r="AC154" i="6"/>
  <c r="AD154" i="6"/>
  <c r="AF154" i="6"/>
  <c r="AG154" i="6"/>
  <c r="AH154" i="6"/>
  <c r="AI154" i="6"/>
  <c r="AJ154" i="6"/>
  <c r="AK154" i="6"/>
  <c r="AL154" i="6"/>
  <c r="AM154" i="6"/>
  <c r="AO154" i="6"/>
  <c r="AP154" i="6"/>
  <c r="AQ154" i="6"/>
  <c r="AR154" i="6"/>
  <c r="AS154" i="6"/>
  <c r="AT154" i="6"/>
  <c r="AU154" i="6"/>
  <c r="AV154" i="6"/>
  <c r="AX154" i="6"/>
  <c r="AY154" i="6"/>
  <c r="AZ154" i="6"/>
  <c r="BA154" i="6"/>
  <c r="BB154" i="6"/>
  <c r="BC154" i="6"/>
  <c r="BD154" i="6"/>
  <c r="BE154" i="6"/>
  <c r="BG154" i="6"/>
  <c r="BH154" i="6"/>
  <c r="BI154" i="6"/>
  <c r="BJ154" i="6"/>
  <c r="BK154" i="6"/>
  <c r="BL154" i="6"/>
  <c r="BM154" i="6"/>
  <c r="BN154" i="6"/>
  <c r="N155" i="6"/>
  <c r="O155" i="6"/>
  <c r="P155" i="6"/>
  <c r="Q155" i="6"/>
  <c r="R155" i="6"/>
  <c r="S155" i="6"/>
  <c r="T155" i="6"/>
  <c r="U155" i="6"/>
  <c r="W155" i="6"/>
  <c r="X155" i="6"/>
  <c r="Y155" i="6"/>
  <c r="Z155" i="6"/>
  <c r="AA155" i="6"/>
  <c r="AB155" i="6"/>
  <c r="AC155" i="6"/>
  <c r="AD155" i="6"/>
  <c r="AF155" i="6"/>
  <c r="AG155" i="6"/>
  <c r="AH155" i="6"/>
  <c r="AI155" i="6"/>
  <c r="AJ155" i="6"/>
  <c r="AK155" i="6"/>
  <c r="AL155" i="6"/>
  <c r="AM155" i="6"/>
  <c r="AO155" i="6"/>
  <c r="AP155" i="6"/>
  <c r="AQ155" i="6"/>
  <c r="AR155" i="6"/>
  <c r="AS155" i="6"/>
  <c r="AT155" i="6"/>
  <c r="AU155" i="6"/>
  <c r="AV155" i="6"/>
  <c r="AX155" i="6"/>
  <c r="AY155" i="6"/>
  <c r="AZ155" i="6"/>
  <c r="BA155" i="6"/>
  <c r="BB155" i="6"/>
  <c r="BC155" i="6"/>
  <c r="BD155" i="6"/>
  <c r="BE155" i="6"/>
  <c r="BG155" i="6"/>
  <c r="BH155" i="6"/>
  <c r="BI155" i="6"/>
  <c r="BJ155" i="6"/>
  <c r="BK155" i="6"/>
  <c r="BL155" i="6"/>
  <c r="BM155" i="6"/>
  <c r="BN155" i="6"/>
  <c r="N156" i="6"/>
  <c r="O156" i="6"/>
  <c r="P156" i="6"/>
  <c r="Q156" i="6"/>
  <c r="R156" i="6"/>
  <c r="S156" i="6"/>
  <c r="T156" i="6"/>
  <c r="U156" i="6"/>
  <c r="W156" i="6"/>
  <c r="X156" i="6"/>
  <c r="Y156" i="6"/>
  <c r="Z156" i="6"/>
  <c r="AA156" i="6"/>
  <c r="AB156" i="6"/>
  <c r="AC156" i="6"/>
  <c r="AD156" i="6"/>
  <c r="AF156" i="6"/>
  <c r="AG156" i="6"/>
  <c r="AH156" i="6"/>
  <c r="AI156" i="6"/>
  <c r="AJ156" i="6"/>
  <c r="AK156" i="6"/>
  <c r="AL156" i="6"/>
  <c r="AM156" i="6"/>
  <c r="AO156" i="6"/>
  <c r="AP156" i="6"/>
  <c r="AQ156" i="6"/>
  <c r="AR156" i="6"/>
  <c r="AS156" i="6"/>
  <c r="AT156" i="6"/>
  <c r="AU156" i="6"/>
  <c r="AV156" i="6"/>
  <c r="AX156" i="6"/>
  <c r="AY156" i="6"/>
  <c r="AZ156" i="6"/>
  <c r="BA156" i="6"/>
  <c r="BB156" i="6"/>
  <c r="BC156" i="6"/>
  <c r="BD156" i="6"/>
  <c r="BE156" i="6"/>
  <c r="BG156" i="6"/>
  <c r="BH156" i="6"/>
  <c r="BI156" i="6"/>
  <c r="BJ156" i="6"/>
  <c r="BK156" i="6"/>
  <c r="BL156" i="6"/>
  <c r="BM156" i="6"/>
  <c r="BN156" i="6"/>
  <c r="N157" i="6"/>
  <c r="O157" i="6"/>
  <c r="P157" i="6"/>
  <c r="Q157" i="6"/>
  <c r="R157" i="6"/>
  <c r="S157" i="6"/>
  <c r="T157" i="6"/>
  <c r="U157" i="6"/>
  <c r="W157" i="6"/>
  <c r="X157" i="6"/>
  <c r="Y157" i="6"/>
  <c r="Z157" i="6"/>
  <c r="AA157" i="6"/>
  <c r="AB157" i="6"/>
  <c r="AC157" i="6"/>
  <c r="AD157" i="6"/>
  <c r="AF157" i="6"/>
  <c r="AG157" i="6"/>
  <c r="AH157" i="6"/>
  <c r="AI157" i="6"/>
  <c r="AJ157" i="6"/>
  <c r="AK157" i="6"/>
  <c r="AL157" i="6"/>
  <c r="AM157" i="6"/>
  <c r="AO157" i="6"/>
  <c r="AP157" i="6"/>
  <c r="AQ157" i="6"/>
  <c r="AR157" i="6"/>
  <c r="AS157" i="6"/>
  <c r="AT157" i="6"/>
  <c r="AU157" i="6"/>
  <c r="AV157" i="6"/>
  <c r="AX157" i="6"/>
  <c r="AY157" i="6"/>
  <c r="AZ157" i="6"/>
  <c r="BA157" i="6"/>
  <c r="BB157" i="6"/>
  <c r="BC157" i="6"/>
  <c r="BD157" i="6"/>
  <c r="BE157" i="6"/>
  <c r="BG157" i="6"/>
  <c r="BH157" i="6"/>
  <c r="BI157" i="6"/>
  <c r="BJ157" i="6"/>
  <c r="BK157" i="6"/>
  <c r="BL157" i="6"/>
  <c r="BM157" i="6"/>
  <c r="BN157" i="6"/>
  <c r="N158" i="6"/>
  <c r="O158" i="6"/>
  <c r="P158" i="6"/>
  <c r="Q158" i="6"/>
  <c r="R158" i="6"/>
  <c r="S158" i="6"/>
  <c r="T158" i="6"/>
  <c r="U158" i="6"/>
  <c r="W158" i="6"/>
  <c r="X158" i="6"/>
  <c r="Y158" i="6"/>
  <c r="Z158" i="6"/>
  <c r="AA158" i="6"/>
  <c r="AB158" i="6"/>
  <c r="AC158" i="6"/>
  <c r="AD158" i="6"/>
  <c r="AF158" i="6"/>
  <c r="AG158" i="6"/>
  <c r="AH158" i="6"/>
  <c r="AI158" i="6"/>
  <c r="AJ158" i="6"/>
  <c r="AK158" i="6"/>
  <c r="AL158" i="6"/>
  <c r="AM158" i="6"/>
  <c r="AO158" i="6"/>
  <c r="AP158" i="6"/>
  <c r="AQ158" i="6"/>
  <c r="AR158" i="6"/>
  <c r="AS158" i="6"/>
  <c r="AT158" i="6"/>
  <c r="AU158" i="6"/>
  <c r="AV158" i="6"/>
  <c r="AX158" i="6"/>
  <c r="AY158" i="6"/>
  <c r="AZ158" i="6"/>
  <c r="BA158" i="6"/>
  <c r="BB158" i="6"/>
  <c r="BC158" i="6"/>
  <c r="BD158" i="6"/>
  <c r="BE158" i="6"/>
  <c r="BG158" i="6"/>
  <c r="BH158" i="6"/>
  <c r="BI158" i="6"/>
  <c r="BJ158" i="6"/>
  <c r="BK158" i="6"/>
  <c r="BL158" i="6"/>
  <c r="BM158" i="6"/>
  <c r="BN158" i="6"/>
  <c r="N159" i="6"/>
  <c r="O159" i="6"/>
  <c r="P159" i="6"/>
  <c r="Q159" i="6"/>
  <c r="R159" i="6"/>
  <c r="S159" i="6"/>
  <c r="T159" i="6"/>
  <c r="U159" i="6"/>
  <c r="W159" i="6"/>
  <c r="X159" i="6"/>
  <c r="Y159" i="6"/>
  <c r="Z159" i="6"/>
  <c r="AA159" i="6"/>
  <c r="AB159" i="6"/>
  <c r="AC159" i="6"/>
  <c r="AD159" i="6"/>
  <c r="AF159" i="6"/>
  <c r="AG159" i="6"/>
  <c r="AH159" i="6"/>
  <c r="AI159" i="6"/>
  <c r="AJ159" i="6"/>
  <c r="AK159" i="6"/>
  <c r="AL159" i="6"/>
  <c r="AM159" i="6"/>
  <c r="AO159" i="6"/>
  <c r="AP159" i="6"/>
  <c r="AQ159" i="6"/>
  <c r="AR159" i="6"/>
  <c r="AS159" i="6"/>
  <c r="AT159" i="6"/>
  <c r="AU159" i="6"/>
  <c r="AV159" i="6"/>
  <c r="AX159" i="6"/>
  <c r="AY159" i="6"/>
  <c r="AZ159" i="6"/>
  <c r="BA159" i="6"/>
  <c r="BB159" i="6"/>
  <c r="BC159" i="6"/>
  <c r="BD159" i="6"/>
  <c r="BE159" i="6"/>
  <c r="BG159" i="6"/>
  <c r="BH159" i="6"/>
  <c r="BI159" i="6"/>
  <c r="BJ159" i="6"/>
  <c r="BK159" i="6"/>
  <c r="BL159" i="6"/>
  <c r="BM159" i="6"/>
  <c r="BN159" i="6"/>
  <c r="N160" i="6"/>
  <c r="O160" i="6"/>
  <c r="P160" i="6"/>
  <c r="Q160" i="6"/>
  <c r="R160" i="6"/>
  <c r="S160" i="6"/>
  <c r="T160" i="6"/>
  <c r="U160" i="6"/>
  <c r="W160" i="6"/>
  <c r="X160" i="6"/>
  <c r="Y160" i="6"/>
  <c r="Z160" i="6"/>
  <c r="AA160" i="6"/>
  <c r="AB160" i="6"/>
  <c r="AC160" i="6"/>
  <c r="AD160" i="6"/>
  <c r="AF160" i="6"/>
  <c r="AG160" i="6"/>
  <c r="AH160" i="6"/>
  <c r="AI160" i="6"/>
  <c r="AJ160" i="6"/>
  <c r="AK160" i="6"/>
  <c r="AL160" i="6"/>
  <c r="AM160" i="6"/>
  <c r="AO160" i="6"/>
  <c r="AP160" i="6"/>
  <c r="AQ160" i="6"/>
  <c r="AR160" i="6"/>
  <c r="AS160" i="6"/>
  <c r="AT160" i="6"/>
  <c r="AU160" i="6"/>
  <c r="AV160" i="6"/>
  <c r="AX160" i="6"/>
  <c r="AY160" i="6"/>
  <c r="AZ160" i="6"/>
  <c r="BA160" i="6"/>
  <c r="BB160" i="6"/>
  <c r="BC160" i="6"/>
  <c r="BD160" i="6"/>
  <c r="BE160" i="6"/>
  <c r="BG160" i="6"/>
  <c r="BH160" i="6"/>
  <c r="BI160" i="6"/>
  <c r="BJ160" i="6"/>
  <c r="BK160" i="6"/>
  <c r="BL160" i="6"/>
  <c r="BM160" i="6"/>
  <c r="BN160" i="6"/>
  <c r="N161" i="6"/>
  <c r="O161" i="6"/>
  <c r="P161" i="6"/>
  <c r="Q161" i="6"/>
  <c r="R161" i="6"/>
  <c r="S161" i="6"/>
  <c r="T161" i="6"/>
  <c r="U161" i="6"/>
  <c r="W161" i="6"/>
  <c r="X161" i="6"/>
  <c r="Y161" i="6"/>
  <c r="Z161" i="6"/>
  <c r="AA161" i="6"/>
  <c r="AB161" i="6"/>
  <c r="AC161" i="6"/>
  <c r="AD161" i="6"/>
  <c r="AF161" i="6"/>
  <c r="AG161" i="6"/>
  <c r="AH161" i="6"/>
  <c r="AI161" i="6"/>
  <c r="AJ161" i="6"/>
  <c r="AK161" i="6"/>
  <c r="AL161" i="6"/>
  <c r="AM161" i="6"/>
  <c r="AO161" i="6"/>
  <c r="AP161" i="6"/>
  <c r="AQ161" i="6"/>
  <c r="AR161" i="6"/>
  <c r="AS161" i="6"/>
  <c r="AT161" i="6"/>
  <c r="AU161" i="6"/>
  <c r="AV161" i="6"/>
  <c r="AX161" i="6"/>
  <c r="AY161" i="6"/>
  <c r="AZ161" i="6"/>
  <c r="BA161" i="6"/>
  <c r="BB161" i="6"/>
  <c r="BC161" i="6"/>
  <c r="BD161" i="6"/>
  <c r="BE161" i="6"/>
  <c r="BG161" i="6"/>
  <c r="BH161" i="6"/>
  <c r="BI161" i="6"/>
  <c r="BJ161" i="6"/>
  <c r="BK161" i="6"/>
  <c r="BL161" i="6"/>
  <c r="BM161" i="6"/>
  <c r="BN161" i="6"/>
  <c r="N162" i="6"/>
  <c r="O162" i="6"/>
  <c r="P162" i="6"/>
  <c r="Q162" i="6"/>
  <c r="R162" i="6"/>
  <c r="S162" i="6"/>
  <c r="T162" i="6"/>
  <c r="U162" i="6"/>
  <c r="W162" i="6"/>
  <c r="X162" i="6"/>
  <c r="Y162" i="6"/>
  <c r="Z162" i="6"/>
  <c r="AA162" i="6"/>
  <c r="AB162" i="6"/>
  <c r="AC162" i="6"/>
  <c r="AD162" i="6"/>
  <c r="AF162" i="6"/>
  <c r="AG162" i="6"/>
  <c r="AH162" i="6"/>
  <c r="AI162" i="6"/>
  <c r="AJ162" i="6"/>
  <c r="AK162" i="6"/>
  <c r="AL162" i="6"/>
  <c r="AM162" i="6"/>
  <c r="AO162" i="6"/>
  <c r="AP162" i="6"/>
  <c r="AQ162" i="6"/>
  <c r="AR162" i="6"/>
  <c r="AS162" i="6"/>
  <c r="AT162" i="6"/>
  <c r="AU162" i="6"/>
  <c r="AV162" i="6"/>
  <c r="AX162" i="6"/>
  <c r="AY162" i="6"/>
  <c r="AZ162" i="6"/>
  <c r="BA162" i="6"/>
  <c r="BB162" i="6"/>
  <c r="BC162" i="6"/>
  <c r="BD162" i="6"/>
  <c r="BE162" i="6"/>
  <c r="BG162" i="6"/>
  <c r="BH162" i="6"/>
  <c r="BI162" i="6"/>
  <c r="BJ162" i="6"/>
  <c r="BK162" i="6"/>
  <c r="BL162" i="6"/>
  <c r="BM162" i="6"/>
  <c r="BN162" i="6"/>
  <c r="N163" i="6"/>
  <c r="O163" i="6"/>
  <c r="P163" i="6"/>
  <c r="Q163" i="6"/>
  <c r="R163" i="6"/>
  <c r="S163" i="6"/>
  <c r="T163" i="6"/>
  <c r="U163" i="6"/>
  <c r="W163" i="6"/>
  <c r="X163" i="6"/>
  <c r="Y163" i="6"/>
  <c r="Z163" i="6"/>
  <c r="AA163" i="6"/>
  <c r="AB163" i="6"/>
  <c r="AC163" i="6"/>
  <c r="AD163" i="6"/>
  <c r="AF163" i="6"/>
  <c r="AG163" i="6"/>
  <c r="AH163" i="6"/>
  <c r="AI163" i="6"/>
  <c r="AJ163" i="6"/>
  <c r="AK163" i="6"/>
  <c r="AL163" i="6"/>
  <c r="AM163" i="6"/>
  <c r="AO163" i="6"/>
  <c r="AP163" i="6"/>
  <c r="AQ163" i="6"/>
  <c r="AR163" i="6"/>
  <c r="AS163" i="6"/>
  <c r="AT163" i="6"/>
  <c r="AU163" i="6"/>
  <c r="AV163" i="6"/>
  <c r="AX163" i="6"/>
  <c r="AY163" i="6"/>
  <c r="AZ163" i="6"/>
  <c r="BA163" i="6"/>
  <c r="BB163" i="6"/>
  <c r="BC163" i="6"/>
  <c r="BD163" i="6"/>
  <c r="BE163" i="6"/>
  <c r="BG163" i="6"/>
  <c r="BH163" i="6"/>
  <c r="BI163" i="6"/>
  <c r="BJ163" i="6"/>
  <c r="BK163" i="6"/>
  <c r="BL163" i="6"/>
  <c r="BM163" i="6"/>
  <c r="BN163" i="6"/>
  <c r="N164" i="6"/>
  <c r="O164" i="6"/>
  <c r="P164" i="6"/>
  <c r="Q164" i="6"/>
  <c r="R164" i="6"/>
  <c r="S164" i="6"/>
  <c r="T164" i="6"/>
  <c r="U164" i="6"/>
  <c r="W164" i="6"/>
  <c r="X164" i="6"/>
  <c r="Y164" i="6"/>
  <c r="Z164" i="6"/>
  <c r="AA164" i="6"/>
  <c r="AB164" i="6"/>
  <c r="AC164" i="6"/>
  <c r="AD164" i="6"/>
  <c r="AF164" i="6"/>
  <c r="AG164" i="6"/>
  <c r="AH164" i="6"/>
  <c r="AI164" i="6"/>
  <c r="AJ164" i="6"/>
  <c r="AK164" i="6"/>
  <c r="AL164" i="6"/>
  <c r="AM164" i="6"/>
  <c r="AO164" i="6"/>
  <c r="AP164" i="6"/>
  <c r="AQ164" i="6"/>
  <c r="AR164" i="6"/>
  <c r="AS164" i="6"/>
  <c r="AT164" i="6"/>
  <c r="AU164" i="6"/>
  <c r="AV164" i="6"/>
  <c r="AX164" i="6"/>
  <c r="AY164" i="6"/>
  <c r="AZ164" i="6"/>
  <c r="BA164" i="6"/>
  <c r="BB164" i="6"/>
  <c r="BC164" i="6"/>
  <c r="BD164" i="6"/>
  <c r="BE164" i="6"/>
  <c r="BG164" i="6"/>
  <c r="BH164" i="6"/>
  <c r="BI164" i="6"/>
  <c r="BJ164" i="6"/>
  <c r="BK164" i="6"/>
  <c r="BL164" i="6"/>
  <c r="BM164" i="6"/>
  <c r="BN164" i="6"/>
  <c r="N165" i="6"/>
  <c r="O165" i="6"/>
  <c r="P165" i="6"/>
  <c r="Q165" i="6"/>
  <c r="R165" i="6"/>
  <c r="S165" i="6"/>
  <c r="T165" i="6"/>
  <c r="U165" i="6"/>
  <c r="W165" i="6"/>
  <c r="X165" i="6"/>
  <c r="Y165" i="6"/>
  <c r="Z165" i="6"/>
  <c r="AA165" i="6"/>
  <c r="AB165" i="6"/>
  <c r="AC165" i="6"/>
  <c r="AD165" i="6"/>
  <c r="AF165" i="6"/>
  <c r="AG165" i="6"/>
  <c r="AH165" i="6"/>
  <c r="AI165" i="6"/>
  <c r="AJ165" i="6"/>
  <c r="AK165" i="6"/>
  <c r="AL165" i="6"/>
  <c r="AM165" i="6"/>
  <c r="AO165" i="6"/>
  <c r="AP165" i="6"/>
  <c r="AQ165" i="6"/>
  <c r="AR165" i="6"/>
  <c r="AS165" i="6"/>
  <c r="AT165" i="6"/>
  <c r="AU165" i="6"/>
  <c r="AV165" i="6"/>
  <c r="AX165" i="6"/>
  <c r="AY165" i="6"/>
  <c r="AZ165" i="6"/>
  <c r="BA165" i="6"/>
  <c r="BB165" i="6"/>
  <c r="BC165" i="6"/>
  <c r="BD165" i="6"/>
  <c r="BE165" i="6"/>
  <c r="BG165" i="6"/>
  <c r="BH165" i="6"/>
  <c r="BI165" i="6"/>
  <c r="BJ165" i="6"/>
  <c r="BK165" i="6"/>
  <c r="BL165" i="6"/>
  <c r="BM165" i="6"/>
  <c r="BN165" i="6"/>
  <c r="N166" i="6"/>
  <c r="O166" i="6"/>
  <c r="P166" i="6"/>
  <c r="Q166" i="6"/>
  <c r="R166" i="6"/>
  <c r="S166" i="6"/>
  <c r="T166" i="6"/>
  <c r="U166" i="6"/>
  <c r="W166" i="6"/>
  <c r="X166" i="6"/>
  <c r="Y166" i="6"/>
  <c r="Z166" i="6"/>
  <c r="AA166" i="6"/>
  <c r="AB166" i="6"/>
  <c r="AC166" i="6"/>
  <c r="AD166" i="6"/>
  <c r="AF166" i="6"/>
  <c r="AG166" i="6"/>
  <c r="AH166" i="6"/>
  <c r="AI166" i="6"/>
  <c r="AJ166" i="6"/>
  <c r="AK166" i="6"/>
  <c r="AL166" i="6"/>
  <c r="AM166" i="6"/>
  <c r="AO166" i="6"/>
  <c r="AP166" i="6"/>
  <c r="AQ166" i="6"/>
  <c r="AR166" i="6"/>
  <c r="AS166" i="6"/>
  <c r="AT166" i="6"/>
  <c r="AU166" i="6"/>
  <c r="AV166" i="6"/>
  <c r="AX166" i="6"/>
  <c r="AY166" i="6"/>
  <c r="AZ166" i="6"/>
  <c r="BA166" i="6"/>
  <c r="BB166" i="6"/>
  <c r="BC166" i="6"/>
  <c r="BD166" i="6"/>
  <c r="BE166" i="6"/>
  <c r="BG166" i="6"/>
  <c r="BH166" i="6"/>
  <c r="BI166" i="6"/>
  <c r="BJ166" i="6"/>
  <c r="BK166" i="6"/>
  <c r="BL166" i="6"/>
  <c r="BM166" i="6"/>
  <c r="BN166" i="6"/>
  <c r="N167" i="6"/>
  <c r="O167" i="6"/>
  <c r="P167" i="6"/>
  <c r="Q167" i="6"/>
  <c r="R167" i="6"/>
  <c r="S167" i="6"/>
  <c r="T167" i="6"/>
  <c r="U167" i="6"/>
  <c r="W167" i="6"/>
  <c r="X167" i="6"/>
  <c r="Y167" i="6"/>
  <c r="Z167" i="6"/>
  <c r="AA167" i="6"/>
  <c r="AB167" i="6"/>
  <c r="AC167" i="6"/>
  <c r="AD167" i="6"/>
  <c r="AF167" i="6"/>
  <c r="AG167" i="6"/>
  <c r="AH167" i="6"/>
  <c r="AI167" i="6"/>
  <c r="AJ167" i="6"/>
  <c r="AK167" i="6"/>
  <c r="AL167" i="6"/>
  <c r="AM167" i="6"/>
  <c r="AO167" i="6"/>
  <c r="AP167" i="6"/>
  <c r="AQ167" i="6"/>
  <c r="AR167" i="6"/>
  <c r="AS167" i="6"/>
  <c r="AT167" i="6"/>
  <c r="AU167" i="6"/>
  <c r="AV167" i="6"/>
  <c r="AX167" i="6"/>
  <c r="AY167" i="6"/>
  <c r="AZ167" i="6"/>
  <c r="BA167" i="6"/>
  <c r="BB167" i="6"/>
  <c r="BC167" i="6"/>
  <c r="BD167" i="6"/>
  <c r="BE167" i="6"/>
  <c r="BG167" i="6"/>
  <c r="BH167" i="6"/>
  <c r="BI167" i="6"/>
  <c r="BJ167" i="6"/>
  <c r="BK167" i="6"/>
  <c r="BL167" i="6"/>
  <c r="BM167" i="6"/>
  <c r="BN167" i="6"/>
  <c r="N168" i="6"/>
  <c r="O168" i="6"/>
  <c r="P168" i="6"/>
  <c r="Q168" i="6"/>
  <c r="R168" i="6"/>
  <c r="S168" i="6"/>
  <c r="T168" i="6"/>
  <c r="U168" i="6"/>
  <c r="W168" i="6"/>
  <c r="X168" i="6"/>
  <c r="Y168" i="6"/>
  <c r="Z168" i="6"/>
  <c r="AA168" i="6"/>
  <c r="AB168" i="6"/>
  <c r="AC168" i="6"/>
  <c r="AD168" i="6"/>
  <c r="AF168" i="6"/>
  <c r="AG168" i="6"/>
  <c r="AH168" i="6"/>
  <c r="AI168" i="6"/>
  <c r="AJ168" i="6"/>
  <c r="AK168" i="6"/>
  <c r="AL168" i="6"/>
  <c r="AM168" i="6"/>
  <c r="AO168" i="6"/>
  <c r="AP168" i="6"/>
  <c r="AQ168" i="6"/>
  <c r="AR168" i="6"/>
  <c r="AS168" i="6"/>
  <c r="AT168" i="6"/>
  <c r="AU168" i="6"/>
  <c r="AV168" i="6"/>
  <c r="AX168" i="6"/>
  <c r="AY168" i="6"/>
  <c r="AZ168" i="6"/>
  <c r="BA168" i="6"/>
  <c r="BB168" i="6"/>
  <c r="BC168" i="6"/>
  <c r="BD168" i="6"/>
  <c r="BE168" i="6"/>
  <c r="BG168" i="6"/>
  <c r="BH168" i="6"/>
  <c r="BI168" i="6"/>
  <c r="BJ168" i="6"/>
  <c r="BK168" i="6"/>
  <c r="BL168" i="6"/>
  <c r="BM168" i="6"/>
  <c r="BN168" i="6"/>
  <c r="N169" i="6"/>
  <c r="O169" i="6"/>
  <c r="P169" i="6"/>
  <c r="Q169" i="6"/>
  <c r="R169" i="6"/>
  <c r="S169" i="6"/>
  <c r="T169" i="6"/>
  <c r="U169" i="6"/>
  <c r="W169" i="6"/>
  <c r="X169" i="6"/>
  <c r="Y169" i="6"/>
  <c r="Z169" i="6"/>
  <c r="AA169" i="6"/>
  <c r="AB169" i="6"/>
  <c r="AC169" i="6"/>
  <c r="AD169" i="6"/>
  <c r="AF169" i="6"/>
  <c r="AG169" i="6"/>
  <c r="AH169" i="6"/>
  <c r="AI169" i="6"/>
  <c r="AJ169" i="6"/>
  <c r="AK169" i="6"/>
  <c r="AL169" i="6"/>
  <c r="AM169" i="6"/>
  <c r="AO169" i="6"/>
  <c r="AP169" i="6"/>
  <c r="AQ169" i="6"/>
  <c r="AR169" i="6"/>
  <c r="AS169" i="6"/>
  <c r="AT169" i="6"/>
  <c r="AU169" i="6"/>
  <c r="AV169" i="6"/>
  <c r="AX169" i="6"/>
  <c r="AY169" i="6"/>
  <c r="AZ169" i="6"/>
  <c r="BA169" i="6"/>
  <c r="BB169" i="6"/>
  <c r="BC169" i="6"/>
  <c r="BD169" i="6"/>
  <c r="BE169" i="6"/>
  <c r="BG169" i="6"/>
  <c r="BH169" i="6"/>
  <c r="BI169" i="6"/>
  <c r="BJ169" i="6"/>
  <c r="BK169" i="6"/>
  <c r="BL169" i="6"/>
  <c r="BM169" i="6"/>
  <c r="BN169" i="6"/>
  <c r="N170" i="6"/>
  <c r="O170" i="6"/>
  <c r="P170" i="6"/>
  <c r="Q170" i="6"/>
  <c r="R170" i="6"/>
  <c r="S170" i="6"/>
  <c r="T170" i="6"/>
  <c r="U170" i="6"/>
  <c r="W170" i="6"/>
  <c r="X170" i="6"/>
  <c r="Y170" i="6"/>
  <c r="Z170" i="6"/>
  <c r="AA170" i="6"/>
  <c r="AB170" i="6"/>
  <c r="AC170" i="6"/>
  <c r="AD170" i="6"/>
  <c r="AF170" i="6"/>
  <c r="AG170" i="6"/>
  <c r="AH170" i="6"/>
  <c r="AI170" i="6"/>
  <c r="AJ170" i="6"/>
  <c r="AK170" i="6"/>
  <c r="AL170" i="6"/>
  <c r="AM170" i="6"/>
  <c r="AO170" i="6"/>
  <c r="AP170" i="6"/>
  <c r="AQ170" i="6"/>
  <c r="AR170" i="6"/>
  <c r="AS170" i="6"/>
  <c r="AT170" i="6"/>
  <c r="AU170" i="6"/>
  <c r="AV170" i="6"/>
  <c r="AX170" i="6"/>
  <c r="AY170" i="6"/>
  <c r="AZ170" i="6"/>
  <c r="BA170" i="6"/>
  <c r="BB170" i="6"/>
  <c r="BC170" i="6"/>
  <c r="BD170" i="6"/>
  <c r="BE170" i="6"/>
  <c r="BG170" i="6"/>
  <c r="BH170" i="6"/>
  <c r="BI170" i="6"/>
  <c r="BJ170" i="6"/>
  <c r="BK170" i="6"/>
  <c r="BL170" i="6"/>
  <c r="BM170" i="6"/>
  <c r="BN170" i="6"/>
  <c r="N171" i="6"/>
  <c r="O171" i="6"/>
  <c r="P171" i="6"/>
  <c r="Q171" i="6"/>
  <c r="R171" i="6"/>
  <c r="S171" i="6"/>
  <c r="T171" i="6"/>
  <c r="U171" i="6"/>
  <c r="W171" i="6"/>
  <c r="X171" i="6"/>
  <c r="Y171" i="6"/>
  <c r="Z171" i="6"/>
  <c r="AA171" i="6"/>
  <c r="AB171" i="6"/>
  <c r="AC171" i="6"/>
  <c r="AD171" i="6"/>
  <c r="AF171" i="6"/>
  <c r="AG171" i="6"/>
  <c r="AH171" i="6"/>
  <c r="AI171" i="6"/>
  <c r="AJ171" i="6"/>
  <c r="AK171" i="6"/>
  <c r="AL171" i="6"/>
  <c r="AM171" i="6"/>
  <c r="AO171" i="6"/>
  <c r="AP171" i="6"/>
  <c r="AQ171" i="6"/>
  <c r="AR171" i="6"/>
  <c r="AS171" i="6"/>
  <c r="AT171" i="6"/>
  <c r="AU171" i="6"/>
  <c r="AV171" i="6"/>
  <c r="AX171" i="6"/>
  <c r="AY171" i="6"/>
  <c r="AZ171" i="6"/>
  <c r="BA171" i="6"/>
  <c r="BB171" i="6"/>
  <c r="BC171" i="6"/>
  <c r="BD171" i="6"/>
  <c r="BE171" i="6"/>
  <c r="BG171" i="6"/>
  <c r="BH171" i="6"/>
  <c r="BI171" i="6"/>
  <c r="BJ171" i="6"/>
  <c r="BK171" i="6"/>
  <c r="BL171" i="6"/>
  <c r="BM171" i="6"/>
  <c r="BN171" i="6"/>
  <c r="N172" i="6"/>
  <c r="O172" i="6"/>
  <c r="P172" i="6"/>
  <c r="Q172" i="6"/>
  <c r="R172" i="6"/>
  <c r="S172" i="6"/>
  <c r="T172" i="6"/>
  <c r="U172" i="6"/>
  <c r="W172" i="6"/>
  <c r="X172" i="6"/>
  <c r="Y172" i="6"/>
  <c r="Z172" i="6"/>
  <c r="AA172" i="6"/>
  <c r="AB172" i="6"/>
  <c r="AC172" i="6"/>
  <c r="AD172" i="6"/>
  <c r="AF172" i="6"/>
  <c r="AG172" i="6"/>
  <c r="AH172" i="6"/>
  <c r="AI172" i="6"/>
  <c r="AJ172" i="6"/>
  <c r="AK172" i="6"/>
  <c r="AL172" i="6"/>
  <c r="AM172" i="6"/>
  <c r="AO172" i="6"/>
  <c r="AP172" i="6"/>
  <c r="AQ172" i="6"/>
  <c r="AR172" i="6"/>
  <c r="AS172" i="6"/>
  <c r="AT172" i="6"/>
  <c r="AU172" i="6"/>
  <c r="AV172" i="6"/>
  <c r="AX172" i="6"/>
  <c r="AY172" i="6"/>
  <c r="AZ172" i="6"/>
  <c r="BA172" i="6"/>
  <c r="BB172" i="6"/>
  <c r="BC172" i="6"/>
  <c r="BD172" i="6"/>
  <c r="BE172" i="6"/>
  <c r="BG172" i="6"/>
  <c r="BH172" i="6"/>
  <c r="BI172" i="6"/>
  <c r="BJ172" i="6"/>
  <c r="BK172" i="6"/>
  <c r="BL172" i="6"/>
  <c r="BM172" i="6"/>
  <c r="BN172" i="6"/>
  <c r="N173" i="6"/>
  <c r="O173" i="6"/>
  <c r="P173" i="6"/>
  <c r="Q173" i="6"/>
  <c r="R173" i="6"/>
  <c r="S173" i="6"/>
  <c r="T173" i="6"/>
  <c r="U173" i="6"/>
  <c r="W173" i="6"/>
  <c r="X173" i="6"/>
  <c r="Y173" i="6"/>
  <c r="Z173" i="6"/>
  <c r="AA173" i="6"/>
  <c r="AB173" i="6"/>
  <c r="AC173" i="6"/>
  <c r="AD173" i="6"/>
  <c r="AF173" i="6"/>
  <c r="AG173" i="6"/>
  <c r="AH173" i="6"/>
  <c r="AI173" i="6"/>
  <c r="AJ173" i="6"/>
  <c r="AK173" i="6"/>
  <c r="AL173" i="6"/>
  <c r="AM173" i="6"/>
  <c r="AO173" i="6"/>
  <c r="AP173" i="6"/>
  <c r="AQ173" i="6"/>
  <c r="AR173" i="6"/>
  <c r="AS173" i="6"/>
  <c r="AT173" i="6"/>
  <c r="AU173" i="6"/>
  <c r="AV173" i="6"/>
  <c r="AX173" i="6"/>
  <c r="AY173" i="6"/>
  <c r="AZ173" i="6"/>
  <c r="BA173" i="6"/>
  <c r="BB173" i="6"/>
  <c r="BC173" i="6"/>
  <c r="BD173" i="6"/>
  <c r="BE173" i="6"/>
  <c r="BG173" i="6"/>
  <c r="BH173" i="6"/>
  <c r="BI173" i="6"/>
  <c r="BJ173" i="6"/>
  <c r="BK173" i="6"/>
  <c r="BL173" i="6"/>
  <c r="BM173" i="6"/>
  <c r="BN173" i="6"/>
  <c r="N174" i="6"/>
  <c r="O174" i="6"/>
  <c r="P174" i="6"/>
  <c r="Q174" i="6"/>
  <c r="R174" i="6"/>
  <c r="S174" i="6"/>
  <c r="T174" i="6"/>
  <c r="U174" i="6"/>
  <c r="W174" i="6"/>
  <c r="X174" i="6"/>
  <c r="Y174" i="6"/>
  <c r="Z174" i="6"/>
  <c r="AA174" i="6"/>
  <c r="AB174" i="6"/>
  <c r="AC174" i="6"/>
  <c r="AD174" i="6"/>
  <c r="AF174" i="6"/>
  <c r="AG174" i="6"/>
  <c r="AH174" i="6"/>
  <c r="AI174" i="6"/>
  <c r="AJ174" i="6"/>
  <c r="AK174" i="6"/>
  <c r="AL174" i="6"/>
  <c r="AM174" i="6"/>
  <c r="AO174" i="6"/>
  <c r="AP174" i="6"/>
  <c r="AQ174" i="6"/>
  <c r="AR174" i="6"/>
  <c r="AS174" i="6"/>
  <c r="AT174" i="6"/>
  <c r="AU174" i="6"/>
  <c r="AV174" i="6"/>
  <c r="AX174" i="6"/>
  <c r="AY174" i="6"/>
  <c r="AZ174" i="6"/>
  <c r="BA174" i="6"/>
  <c r="BB174" i="6"/>
  <c r="BC174" i="6"/>
  <c r="BD174" i="6"/>
  <c r="BE174" i="6"/>
  <c r="BG174" i="6"/>
  <c r="BH174" i="6"/>
  <c r="BI174" i="6"/>
  <c r="BJ174" i="6"/>
  <c r="BK174" i="6"/>
  <c r="BL174" i="6"/>
  <c r="BM174" i="6"/>
  <c r="BN174" i="6"/>
  <c r="N175" i="6"/>
  <c r="O175" i="6"/>
  <c r="P175" i="6"/>
  <c r="Q175" i="6"/>
  <c r="R175" i="6"/>
  <c r="S175" i="6"/>
  <c r="T175" i="6"/>
  <c r="U175" i="6"/>
  <c r="W175" i="6"/>
  <c r="X175" i="6"/>
  <c r="Y175" i="6"/>
  <c r="Z175" i="6"/>
  <c r="AA175" i="6"/>
  <c r="AB175" i="6"/>
  <c r="AC175" i="6"/>
  <c r="AD175" i="6"/>
  <c r="AF175" i="6"/>
  <c r="AG175" i="6"/>
  <c r="AH175" i="6"/>
  <c r="AI175" i="6"/>
  <c r="AJ175" i="6"/>
  <c r="AK175" i="6"/>
  <c r="AL175" i="6"/>
  <c r="AM175" i="6"/>
  <c r="AO175" i="6"/>
  <c r="AP175" i="6"/>
  <c r="AQ175" i="6"/>
  <c r="AR175" i="6"/>
  <c r="AS175" i="6"/>
  <c r="AT175" i="6"/>
  <c r="AU175" i="6"/>
  <c r="AV175" i="6"/>
  <c r="AX175" i="6"/>
  <c r="AY175" i="6"/>
  <c r="AZ175" i="6"/>
  <c r="BA175" i="6"/>
  <c r="BB175" i="6"/>
  <c r="BC175" i="6"/>
  <c r="BD175" i="6"/>
  <c r="BE175" i="6"/>
  <c r="BG175" i="6"/>
  <c r="BH175" i="6"/>
  <c r="BI175" i="6"/>
  <c r="BJ175" i="6"/>
  <c r="BK175" i="6"/>
  <c r="BL175" i="6"/>
  <c r="BM175" i="6"/>
  <c r="BN175" i="6"/>
  <c r="N176" i="6"/>
  <c r="O176" i="6"/>
  <c r="P176" i="6"/>
  <c r="Q176" i="6"/>
  <c r="R176" i="6"/>
  <c r="S176" i="6"/>
  <c r="T176" i="6"/>
  <c r="U176" i="6"/>
  <c r="W176" i="6"/>
  <c r="X176" i="6"/>
  <c r="Y176" i="6"/>
  <c r="Z176" i="6"/>
  <c r="AA176" i="6"/>
  <c r="AB176" i="6"/>
  <c r="AC176" i="6"/>
  <c r="AD176" i="6"/>
  <c r="AF176" i="6"/>
  <c r="AG176" i="6"/>
  <c r="AH176" i="6"/>
  <c r="AI176" i="6"/>
  <c r="AJ176" i="6"/>
  <c r="AK176" i="6"/>
  <c r="AL176" i="6"/>
  <c r="AM176" i="6"/>
  <c r="AO176" i="6"/>
  <c r="AP176" i="6"/>
  <c r="AQ176" i="6"/>
  <c r="AR176" i="6"/>
  <c r="AS176" i="6"/>
  <c r="AT176" i="6"/>
  <c r="AU176" i="6"/>
  <c r="AV176" i="6"/>
  <c r="AX176" i="6"/>
  <c r="AY176" i="6"/>
  <c r="AZ176" i="6"/>
  <c r="BA176" i="6"/>
  <c r="BB176" i="6"/>
  <c r="BC176" i="6"/>
  <c r="BD176" i="6"/>
  <c r="BE176" i="6"/>
  <c r="BG176" i="6"/>
  <c r="BH176" i="6"/>
  <c r="BI176" i="6"/>
  <c r="BJ176" i="6"/>
  <c r="BK176" i="6"/>
  <c r="BL176" i="6"/>
  <c r="BM176" i="6"/>
  <c r="BN176" i="6"/>
  <c r="N177" i="6"/>
  <c r="O177" i="6"/>
  <c r="P177" i="6"/>
  <c r="Q177" i="6"/>
  <c r="R177" i="6"/>
  <c r="S177" i="6"/>
  <c r="T177" i="6"/>
  <c r="U177" i="6"/>
  <c r="W177" i="6"/>
  <c r="X177" i="6"/>
  <c r="Y177" i="6"/>
  <c r="Z177" i="6"/>
  <c r="AA177" i="6"/>
  <c r="AB177" i="6"/>
  <c r="AC177" i="6"/>
  <c r="AD177" i="6"/>
  <c r="AF177" i="6"/>
  <c r="AG177" i="6"/>
  <c r="AH177" i="6"/>
  <c r="AI177" i="6"/>
  <c r="AJ177" i="6"/>
  <c r="AK177" i="6"/>
  <c r="AL177" i="6"/>
  <c r="AM177" i="6"/>
  <c r="AO177" i="6"/>
  <c r="AP177" i="6"/>
  <c r="AQ177" i="6"/>
  <c r="AR177" i="6"/>
  <c r="AS177" i="6"/>
  <c r="AT177" i="6"/>
  <c r="AU177" i="6"/>
  <c r="AV177" i="6"/>
  <c r="AX177" i="6"/>
  <c r="AY177" i="6"/>
  <c r="AZ177" i="6"/>
  <c r="BA177" i="6"/>
  <c r="BB177" i="6"/>
  <c r="BC177" i="6"/>
  <c r="BD177" i="6"/>
  <c r="BE177" i="6"/>
  <c r="BG177" i="6"/>
  <c r="BH177" i="6"/>
  <c r="BI177" i="6"/>
  <c r="BJ177" i="6"/>
  <c r="BK177" i="6"/>
  <c r="BL177" i="6"/>
  <c r="BM177" i="6"/>
  <c r="BN177" i="6"/>
  <c r="N178" i="6"/>
  <c r="O178" i="6"/>
  <c r="P178" i="6"/>
  <c r="Q178" i="6"/>
  <c r="R178" i="6"/>
  <c r="S178" i="6"/>
  <c r="T178" i="6"/>
  <c r="U178" i="6"/>
  <c r="W178" i="6"/>
  <c r="X178" i="6"/>
  <c r="Y178" i="6"/>
  <c r="Z178" i="6"/>
  <c r="AA178" i="6"/>
  <c r="AB178" i="6"/>
  <c r="AC178" i="6"/>
  <c r="AD178" i="6"/>
  <c r="AF178" i="6"/>
  <c r="AG178" i="6"/>
  <c r="AH178" i="6"/>
  <c r="AI178" i="6"/>
  <c r="AJ178" i="6"/>
  <c r="AK178" i="6"/>
  <c r="AL178" i="6"/>
  <c r="AM178" i="6"/>
  <c r="AO178" i="6"/>
  <c r="AP178" i="6"/>
  <c r="AQ178" i="6"/>
  <c r="AR178" i="6"/>
  <c r="AS178" i="6"/>
  <c r="AT178" i="6"/>
  <c r="AU178" i="6"/>
  <c r="AV178" i="6"/>
  <c r="AX178" i="6"/>
  <c r="AY178" i="6"/>
  <c r="AZ178" i="6"/>
  <c r="BA178" i="6"/>
  <c r="BB178" i="6"/>
  <c r="BC178" i="6"/>
  <c r="BD178" i="6"/>
  <c r="BE178" i="6"/>
  <c r="BG178" i="6"/>
  <c r="BH178" i="6"/>
  <c r="BI178" i="6"/>
  <c r="BJ178" i="6"/>
  <c r="BK178" i="6"/>
  <c r="BL178" i="6"/>
  <c r="BM178" i="6"/>
  <c r="BN178" i="6"/>
  <c r="N179" i="6"/>
  <c r="O179" i="6"/>
  <c r="P179" i="6"/>
  <c r="Q179" i="6"/>
  <c r="R179" i="6"/>
  <c r="S179" i="6"/>
  <c r="T179" i="6"/>
  <c r="U179" i="6"/>
  <c r="W179" i="6"/>
  <c r="X179" i="6"/>
  <c r="Y179" i="6"/>
  <c r="Z179" i="6"/>
  <c r="AA179" i="6"/>
  <c r="AB179" i="6"/>
  <c r="AC179" i="6"/>
  <c r="AD179" i="6"/>
  <c r="AF179" i="6"/>
  <c r="AG179" i="6"/>
  <c r="AH179" i="6"/>
  <c r="AI179" i="6"/>
  <c r="AJ179" i="6"/>
  <c r="AK179" i="6"/>
  <c r="AL179" i="6"/>
  <c r="AM179" i="6"/>
  <c r="AO179" i="6"/>
  <c r="AP179" i="6"/>
  <c r="AQ179" i="6"/>
  <c r="AR179" i="6"/>
  <c r="AS179" i="6"/>
  <c r="AT179" i="6"/>
  <c r="AU179" i="6"/>
  <c r="AV179" i="6"/>
  <c r="AX179" i="6"/>
  <c r="AY179" i="6"/>
  <c r="AZ179" i="6"/>
  <c r="BA179" i="6"/>
  <c r="BB179" i="6"/>
  <c r="BC179" i="6"/>
  <c r="BD179" i="6"/>
  <c r="BE179" i="6"/>
  <c r="BG179" i="6"/>
  <c r="BH179" i="6"/>
  <c r="BI179" i="6"/>
  <c r="BJ179" i="6"/>
  <c r="BK179" i="6"/>
  <c r="BL179" i="6"/>
  <c r="BM179" i="6"/>
  <c r="BN179" i="6"/>
  <c r="N180" i="6"/>
  <c r="O180" i="6"/>
  <c r="P180" i="6"/>
  <c r="Q180" i="6"/>
  <c r="R180" i="6"/>
  <c r="S180" i="6"/>
  <c r="T180" i="6"/>
  <c r="U180" i="6"/>
  <c r="W180" i="6"/>
  <c r="X180" i="6"/>
  <c r="Y180" i="6"/>
  <c r="Z180" i="6"/>
  <c r="AA180" i="6"/>
  <c r="AB180" i="6"/>
  <c r="AC180" i="6"/>
  <c r="AD180" i="6"/>
  <c r="AF180" i="6"/>
  <c r="AG180" i="6"/>
  <c r="AH180" i="6"/>
  <c r="AI180" i="6"/>
  <c r="AJ180" i="6"/>
  <c r="AK180" i="6"/>
  <c r="AL180" i="6"/>
  <c r="AM180" i="6"/>
  <c r="AO180" i="6"/>
  <c r="AP180" i="6"/>
  <c r="AQ180" i="6"/>
  <c r="AR180" i="6"/>
  <c r="AS180" i="6"/>
  <c r="AT180" i="6"/>
  <c r="AU180" i="6"/>
  <c r="AV180" i="6"/>
  <c r="AX180" i="6"/>
  <c r="AY180" i="6"/>
  <c r="AZ180" i="6"/>
  <c r="BA180" i="6"/>
  <c r="BB180" i="6"/>
  <c r="BC180" i="6"/>
  <c r="BD180" i="6"/>
  <c r="BE180" i="6"/>
  <c r="BG180" i="6"/>
  <c r="BH180" i="6"/>
  <c r="BI180" i="6"/>
  <c r="BJ180" i="6"/>
  <c r="BK180" i="6"/>
  <c r="BL180" i="6"/>
  <c r="BM180" i="6"/>
  <c r="BN180" i="6"/>
  <c r="N181" i="6"/>
  <c r="O181" i="6"/>
  <c r="P181" i="6"/>
  <c r="Q181" i="6"/>
  <c r="R181" i="6"/>
  <c r="S181" i="6"/>
  <c r="T181" i="6"/>
  <c r="U181" i="6"/>
  <c r="W181" i="6"/>
  <c r="X181" i="6"/>
  <c r="Y181" i="6"/>
  <c r="Z181" i="6"/>
  <c r="AA181" i="6"/>
  <c r="AB181" i="6"/>
  <c r="AC181" i="6"/>
  <c r="AD181" i="6"/>
  <c r="AF181" i="6"/>
  <c r="AG181" i="6"/>
  <c r="AH181" i="6"/>
  <c r="AI181" i="6"/>
  <c r="AJ181" i="6"/>
  <c r="AK181" i="6"/>
  <c r="AL181" i="6"/>
  <c r="AM181" i="6"/>
  <c r="AO181" i="6"/>
  <c r="AP181" i="6"/>
  <c r="AQ181" i="6"/>
  <c r="AR181" i="6"/>
  <c r="AS181" i="6"/>
  <c r="AT181" i="6"/>
  <c r="AU181" i="6"/>
  <c r="AV181" i="6"/>
  <c r="AX181" i="6"/>
  <c r="AY181" i="6"/>
  <c r="AZ181" i="6"/>
  <c r="BA181" i="6"/>
  <c r="BB181" i="6"/>
  <c r="BC181" i="6"/>
  <c r="BD181" i="6"/>
  <c r="BE181" i="6"/>
  <c r="BG181" i="6"/>
  <c r="BH181" i="6"/>
  <c r="BI181" i="6"/>
  <c r="BJ181" i="6"/>
  <c r="BK181" i="6"/>
  <c r="BL181" i="6"/>
  <c r="BM181" i="6"/>
  <c r="BN181" i="6"/>
  <c r="N182" i="6"/>
  <c r="O182" i="6"/>
  <c r="P182" i="6"/>
  <c r="Q182" i="6"/>
  <c r="R182" i="6"/>
  <c r="S182" i="6"/>
  <c r="T182" i="6"/>
  <c r="U182" i="6"/>
  <c r="W182" i="6"/>
  <c r="X182" i="6"/>
  <c r="Y182" i="6"/>
  <c r="Z182" i="6"/>
  <c r="AA182" i="6"/>
  <c r="AB182" i="6"/>
  <c r="AC182" i="6"/>
  <c r="AD182" i="6"/>
  <c r="AF182" i="6"/>
  <c r="AG182" i="6"/>
  <c r="AH182" i="6"/>
  <c r="AI182" i="6"/>
  <c r="AJ182" i="6"/>
  <c r="AK182" i="6"/>
  <c r="AL182" i="6"/>
  <c r="AM182" i="6"/>
  <c r="AO182" i="6"/>
  <c r="AP182" i="6"/>
  <c r="AQ182" i="6"/>
  <c r="AR182" i="6"/>
  <c r="AS182" i="6"/>
  <c r="AT182" i="6"/>
  <c r="AU182" i="6"/>
  <c r="AV182" i="6"/>
  <c r="AX182" i="6"/>
  <c r="AY182" i="6"/>
  <c r="AZ182" i="6"/>
  <c r="BA182" i="6"/>
  <c r="BB182" i="6"/>
  <c r="BC182" i="6"/>
  <c r="BD182" i="6"/>
  <c r="BE182" i="6"/>
  <c r="BG182" i="6"/>
  <c r="BH182" i="6"/>
  <c r="BI182" i="6"/>
  <c r="BJ182" i="6"/>
  <c r="BK182" i="6"/>
  <c r="BL182" i="6"/>
  <c r="BM182" i="6"/>
  <c r="BN182" i="6"/>
  <c r="N183" i="6"/>
  <c r="O183" i="6"/>
  <c r="P183" i="6"/>
  <c r="Q183" i="6"/>
  <c r="R183" i="6"/>
  <c r="S183" i="6"/>
  <c r="T183" i="6"/>
  <c r="U183" i="6"/>
  <c r="W183" i="6"/>
  <c r="X183" i="6"/>
  <c r="Y183" i="6"/>
  <c r="Z183" i="6"/>
  <c r="AA183" i="6"/>
  <c r="AB183" i="6"/>
  <c r="AC183" i="6"/>
  <c r="AD183" i="6"/>
  <c r="AF183" i="6"/>
  <c r="AG183" i="6"/>
  <c r="AH183" i="6"/>
  <c r="AI183" i="6"/>
  <c r="AJ183" i="6"/>
  <c r="AK183" i="6"/>
  <c r="AL183" i="6"/>
  <c r="AM183" i="6"/>
  <c r="AO183" i="6"/>
  <c r="AP183" i="6"/>
  <c r="AQ183" i="6"/>
  <c r="AR183" i="6"/>
  <c r="AS183" i="6"/>
  <c r="AT183" i="6"/>
  <c r="AU183" i="6"/>
  <c r="AV183" i="6"/>
  <c r="AX183" i="6"/>
  <c r="AY183" i="6"/>
  <c r="AZ183" i="6"/>
  <c r="BA183" i="6"/>
  <c r="BB183" i="6"/>
  <c r="BC183" i="6"/>
  <c r="BD183" i="6"/>
  <c r="BE183" i="6"/>
  <c r="BG183" i="6"/>
  <c r="BH183" i="6"/>
  <c r="BI183" i="6"/>
  <c r="BJ183" i="6"/>
  <c r="BK183" i="6"/>
  <c r="BL183" i="6"/>
  <c r="BM183" i="6"/>
  <c r="BN183" i="6"/>
  <c r="N184" i="6"/>
  <c r="O184" i="6"/>
  <c r="P184" i="6"/>
  <c r="Q184" i="6"/>
  <c r="R184" i="6"/>
  <c r="S184" i="6"/>
  <c r="T184" i="6"/>
  <c r="U184" i="6"/>
  <c r="W184" i="6"/>
  <c r="X184" i="6"/>
  <c r="Y184" i="6"/>
  <c r="Z184" i="6"/>
  <c r="AA184" i="6"/>
  <c r="AB184" i="6"/>
  <c r="AC184" i="6"/>
  <c r="AD184" i="6"/>
  <c r="AF184" i="6"/>
  <c r="AG184" i="6"/>
  <c r="AH184" i="6"/>
  <c r="AI184" i="6"/>
  <c r="AJ184" i="6"/>
  <c r="AK184" i="6"/>
  <c r="AL184" i="6"/>
  <c r="AM184" i="6"/>
  <c r="AO184" i="6"/>
  <c r="AP184" i="6"/>
  <c r="AQ184" i="6"/>
  <c r="AR184" i="6"/>
  <c r="AS184" i="6"/>
  <c r="AT184" i="6"/>
  <c r="AU184" i="6"/>
  <c r="AV184" i="6"/>
  <c r="AX184" i="6"/>
  <c r="AY184" i="6"/>
  <c r="AZ184" i="6"/>
  <c r="BA184" i="6"/>
  <c r="BB184" i="6"/>
  <c r="BC184" i="6"/>
  <c r="BD184" i="6"/>
  <c r="BE184" i="6"/>
  <c r="BG184" i="6"/>
  <c r="BH184" i="6"/>
  <c r="BI184" i="6"/>
  <c r="BJ184" i="6"/>
  <c r="BK184" i="6"/>
  <c r="BL184" i="6"/>
  <c r="BM184" i="6"/>
  <c r="BN184" i="6"/>
  <c r="N185" i="6"/>
  <c r="O185" i="6"/>
  <c r="P185" i="6"/>
  <c r="Q185" i="6"/>
  <c r="R185" i="6"/>
  <c r="S185" i="6"/>
  <c r="T185" i="6"/>
  <c r="U185" i="6"/>
  <c r="W185" i="6"/>
  <c r="X185" i="6"/>
  <c r="Y185" i="6"/>
  <c r="Z185" i="6"/>
  <c r="AA185" i="6"/>
  <c r="AB185" i="6"/>
  <c r="AC185" i="6"/>
  <c r="AD185" i="6"/>
  <c r="AF185" i="6"/>
  <c r="AG185" i="6"/>
  <c r="AH185" i="6"/>
  <c r="AI185" i="6"/>
  <c r="AJ185" i="6"/>
  <c r="AK185" i="6"/>
  <c r="AL185" i="6"/>
  <c r="AM185" i="6"/>
  <c r="AO185" i="6"/>
  <c r="AP185" i="6"/>
  <c r="AQ185" i="6"/>
  <c r="AR185" i="6"/>
  <c r="AS185" i="6"/>
  <c r="AT185" i="6"/>
  <c r="AU185" i="6"/>
  <c r="AV185" i="6"/>
  <c r="AX185" i="6"/>
  <c r="AY185" i="6"/>
  <c r="AZ185" i="6"/>
  <c r="BA185" i="6"/>
  <c r="BB185" i="6"/>
  <c r="BC185" i="6"/>
  <c r="BD185" i="6"/>
  <c r="BE185" i="6"/>
  <c r="BG185" i="6"/>
  <c r="BH185" i="6"/>
  <c r="BI185" i="6"/>
  <c r="BJ185" i="6"/>
  <c r="BK185" i="6"/>
  <c r="BL185" i="6"/>
  <c r="BM185" i="6"/>
  <c r="BN185" i="6"/>
  <c r="N186" i="6"/>
  <c r="O186" i="6"/>
  <c r="P186" i="6"/>
  <c r="Q186" i="6"/>
  <c r="R186" i="6"/>
  <c r="S186" i="6"/>
  <c r="T186" i="6"/>
  <c r="U186" i="6"/>
  <c r="W186" i="6"/>
  <c r="X186" i="6"/>
  <c r="Y186" i="6"/>
  <c r="Z186" i="6"/>
  <c r="AA186" i="6"/>
  <c r="AB186" i="6"/>
  <c r="AC186" i="6"/>
  <c r="AD186" i="6"/>
  <c r="AF186" i="6"/>
  <c r="AG186" i="6"/>
  <c r="AH186" i="6"/>
  <c r="AI186" i="6"/>
  <c r="AJ186" i="6"/>
  <c r="AK186" i="6"/>
  <c r="AL186" i="6"/>
  <c r="AM186" i="6"/>
  <c r="AO186" i="6"/>
  <c r="AP186" i="6"/>
  <c r="AQ186" i="6"/>
  <c r="AR186" i="6"/>
  <c r="AS186" i="6"/>
  <c r="AT186" i="6"/>
  <c r="AU186" i="6"/>
  <c r="AV186" i="6"/>
  <c r="AX186" i="6"/>
  <c r="AY186" i="6"/>
  <c r="AZ186" i="6"/>
  <c r="BA186" i="6"/>
  <c r="BB186" i="6"/>
  <c r="BC186" i="6"/>
  <c r="BD186" i="6"/>
  <c r="BE186" i="6"/>
  <c r="BG186" i="6"/>
  <c r="BH186" i="6"/>
  <c r="BI186" i="6"/>
  <c r="BJ186" i="6"/>
  <c r="BK186" i="6"/>
  <c r="BL186" i="6"/>
  <c r="BM186" i="6"/>
  <c r="BN186" i="6"/>
  <c r="N187" i="6"/>
  <c r="O187" i="6"/>
  <c r="P187" i="6"/>
  <c r="Q187" i="6"/>
  <c r="R187" i="6"/>
  <c r="S187" i="6"/>
  <c r="T187" i="6"/>
  <c r="U187" i="6"/>
  <c r="W187" i="6"/>
  <c r="X187" i="6"/>
  <c r="Y187" i="6"/>
  <c r="Z187" i="6"/>
  <c r="AA187" i="6"/>
  <c r="AB187" i="6"/>
  <c r="AC187" i="6"/>
  <c r="AD187" i="6"/>
  <c r="AF187" i="6"/>
  <c r="AG187" i="6"/>
  <c r="AH187" i="6"/>
  <c r="AI187" i="6"/>
  <c r="AJ187" i="6"/>
  <c r="AK187" i="6"/>
  <c r="AL187" i="6"/>
  <c r="AM187" i="6"/>
  <c r="AO187" i="6"/>
  <c r="AP187" i="6"/>
  <c r="AQ187" i="6"/>
  <c r="AR187" i="6"/>
  <c r="AS187" i="6"/>
  <c r="AT187" i="6"/>
  <c r="AU187" i="6"/>
  <c r="AV187" i="6"/>
  <c r="AX187" i="6"/>
  <c r="AY187" i="6"/>
  <c r="AZ187" i="6"/>
  <c r="BA187" i="6"/>
  <c r="BB187" i="6"/>
  <c r="BC187" i="6"/>
  <c r="BD187" i="6"/>
  <c r="BE187" i="6"/>
  <c r="BG187" i="6"/>
  <c r="BH187" i="6"/>
  <c r="BI187" i="6"/>
  <c r="BJ187" i="6"/>
  <c r="BK187" i="6"/>
  <c r="BL187" i="6"/>
  <c r="BM187" i="6"/>
  <c r="BN187" i="6"/>
  <c r="N188" i="6"/>
  <c r="O188" i="6"/>
  <c r="P188" i="6"/>
  <c r="Q188" i="6"/>
  <c r="R188" i="6"/>
  <c r="S188" i="6"/>
  <c r="T188" i="6"/>
  <c r="U188" i="6"/>
  <c r="W188" i="6"/>
  <c r="X188" i="6"/>
  <c r="Y188" i="6"/>
  <c r="Z188" i="6"/>
  <c r="AA188" i="6"/>
  <c r="AB188" i="6"/>
  <c r="AC188" i="6"/>
  <c r="AD188" i="6"/>
  <c r="AF188" i="6"/>
  <c r="AG188" i="6"/>
  <c r="AH188" i="6"/>
  <c r="AI188" i="6"/>
  <c r="AJ188" i="6"/>
  <c r="AK188" i="6"/>
  <c r="AL188" i="6"/>
  <c r="AM188" i="6"/>
  <c r="AO188" i="6"/>
  <c r="AP188" i="6"/>
  <c r="AQ188" i="6"/>
  <c r="AR188" i="6"/>
  <c r="AS188" i="6"/>
  <c r="AT188" i="6"/>
  <c r="AU188" i="6"/>
  <c r="AV188" i="6"/>
  <c r="AX188" i="6"/>
  <c r="AY188" i="6"/>
  <c r="AZ188" i="6"/>
  <c r="BA188" i="6"/>
  <c r="BB188" i="6"/>
  <c r="BC188" i="6"/>
  <c r="BD188" i="6"/>
  <c r="BE188" i="6"/>
  <c r="BG188" i="6"/>
  <c r="BH188" i="6"/>
  <c r="BI188" i="6"/>
  <c r="BJ188" i="6"/>
  <c r="BK188" i="6"/>
  <c r="BL188" i="6"/>
  <c r="BM188" i="6"/>
  <c r="BN188" i="6"/>
  <c r="N189" i="6"/>
  <c r="O189" i="6"/>
  <c r="P189" i="6"/>
  <c r="Q189" i="6"/>
  <c r="R189" i="6"/>
  <c r="S189" i="6"/>
  <c r="T189" i="6"/>
  <c r="U189" i="6"/>
  <c r="W189" i="6"/>
  <c r="X189" i="6"/>
  <c r="Y189" i="6"/>
  <c r="Z189" i="6"/>
  <c r="AA189" i="6"/>
  <c r="AB189" i="6"/>
  <c r="AC189" i="6"/>
  <c r="AD189" i="6"/>
  <c r="AF189" i="6"/>
  <c r="AG189" i="6"/>
  <c r="AH189" i="6"/>
  <c r="AI189" i="6"/>
  <c r="AJ189" i="6"/>
  <c r="AK189" i="6"/>
  <c r="AL189" i="6"/>
  <c r="AM189" i="6"/>
  <c r="AO189" i="6"/>
  <c r="AP189" i="6"/>
  <c r="AQ189" i="6"/>
  <c r="AR189" i="6"/>
  <c r="AS189" i="6"/>
  <c r="AT189" i="6"/>
  <c r="AU189" i="6"/>
  <c r="AV189" i="6"/>
  <c r="AX189" i="6"/>
  <c r="AY189" i="6"/>
  <c r="AZ189" i="6"/>
  <c r="BA189" i="6"/>
  <c r="BB189" i="6"/>
  <c r="BC189" i="6"/>
  <c r="BD189" i="6"/>
  <c r="BE189" i="6"/>
  <c r="BG189" i="6"/>
  <c r="BH189" i="6"/>
  <c r="BI189" i="6"/>
  <c r="BJ189" i="6"/>
  <c r="BK189" i="6"/>
  <c r="BL189" i="6"/>
  <c r="BM189" i="6"/>
  <c r="BN189" i="6"/>
  <c r="N190" i="6"/>
  <c r="O190" i="6"/>
  <c r="P190" i="6"/>
  <c r="Q190" i="6"/>
  <c r="R190" i="6"/>
  <c r="S190" i="6"/>
  <c r="T190" i="6"/>
  <c r="U190" i="6"/>
  <c r="W190" i="6"/>
  <c r="X190" i="6"/>
  <c r="Y190" i="6"/>
  <c r="Z190" i="6"/>
  <c r="AA190" i="6"/>
  <c r="AB190" i="6"/>
  <c r="AC190" i="6"/>
  <c r="AD190" i="6"/>
  <c r="AF190" i="6"/>
  <c r="AG190" i="6"/>
  <c r="AH190" i="6"/>
  <c r="AI190" i="6"/>
  <c r="AJ190" i="6"/>
  <c r="AK190" i="6"/>
  <c r="AL190" i="6"/>
  <c r="AM190" i="6"/>
  <c r="AO190" i="6"/>
  <c r="AP190" i="6"/>
  <c r="AQ190" i="6"/>
  <c r="AR190" i="6"/>
  <c r="AS190" i="6"/>
  <c r="AT190" i="6"/>
  <c r="AU190" i="6"/>
  <c r="AV190" i="6"/>
  <c r="AX190" i="6"/>
  <c r="AY190" i="6"/>
  <c r="AZ190" i="6"/>
  <c r="BA190" i="6"/>
  <c r="BB190" i="6"/>
  <c r="BC190" i="6"/>
  <c r="BD190" i="6"/>
  <c r="BE190" i="6"/>
  <c r="BG190" i="6"/>
  <c r="BH190" i="6"/>
  <c r="BI190" i="6"/>
  <c r="BJ190" i="6"/>
  <c r="BK190" i="6"/>
  <c r="BL190" i="6"/>
  <c r="BM190" i="6"/>
  <c r="BN190" i="6"/>
  <c r="N191" i="6"/>
  <c r="O191" i="6"/>
  <c r="P191" i="6"/>
  <c r="Q191" i="6"/>
  <c r="R191" i="6"/>
  <c r="S191" i="6"/>
  <c r="T191" i="6"/>
  <c r="U191" i="6"/>
  <c r="W191" i="6"/>
  <c r="X191" i="6"/>
  <c r="Y191" i="6"/>
  <c r="Z191" i="6"/>
  <c r="AA191" i="6"/>
  <c r="AB191" i="6"/>
  <c r="AC191" i="6"/>
  <c r="AD191" i="6"/>
  <c r="AF191" i="6"/>
  <c r="AG191" i="6"/>
  <c r="AH191" i="6"/>
  <c r="AI191" i="6"/>
  <c r="AJ191" i="6"/>
  <c r="AK191" i="6"/>
  <c r="AL191" i="6"/>
  <c r="AM191" i="6"/>
  <c r="AO191" i="6"/>
  <c r="AP191" i="6"/>
  <c r="AQ191" i="6"/>
  <c r="AR191" i="6"/>
  <c r="AS191" i="6"/>
  <c r="AT191" i="6"/>
  <c r="AU191" i="6"/>
  <c r="AV191" i="6"/>
  <c r="AX191" i="6"/>
  <c r="AY191" i="6"/>
  <c r="AZ191" i="6"/>
  <c r="BA191" i="6"/>
  <c r="BB191" i="6"/>
  <c r="BC191" i="6"/>
  <c r="BD191" i="6"/>
  <c r="BE191" i="6"/>
  <c r="BG191" i="6"/>
  <c r="BH191" i="6"/>
  <c r="BI191" i="6"/>
  <c r="BJ191" i="6"/>
  <c r="BK191" i="6"/>
  <c r="BL191" i="6"/>
  <c r="BM191" i="6"/>
  <c r="BN191" i="6"/>
  <c r="N192" i="6"/>
  <c r="O192" i="6"/>
  <c r="P192" i="6"/>
  <c r="Q192" i="6"/>
  <c r="R192" i="6"/>
  <c r="S192" i="6"/>
  <c r="T192" i="6"/>
  <c r="U192" i="6"/>
  <c r="W192" i="6"/>
  <c r="X192" i="6"/>
  <c r="Y192" i="6"/>
  <c r="Z192" i="6"/>
  <c r="AA192" i="6"/>
  <c r="AB192" i="6"/>
  <c r="AC192" i="6"/>
  <c r="AD192" i="6"/>
  <c r="AF192" i="6"/>
  <c r="AG192" i="6"/>
  <c r="AH192" i="6"/>
  <c r="AI192" i="6"/>
  <c r="AJ192" i="6"/>
  <c r="AK192" i="6"/>
  <c r="AL192" i="6"/>
  <c r="AM192" i="6"/>
  <c r="AO192" i="6"/>
  <c r="AP192" i="6"/>
  <c r="AQ192" i="6"/>
  <c r="AR192" i="6"/>
  <c r="AS192" i="6"/>
  <c r="AT192" i="6"/>
  <c r="AU192" i="6"/>
  <c r="AV192" i="6"/>
  <c r="AX192" i="6"/>
  <c r="AY192" i="6"/>
  <c r="AZ192" i="6"/>
  <c r="BA192" i="6"/>
  <c r="BB192" i="6"/>
  <c r="BC192" i="6"/>
  <c r="BD192" i="6"/>
  <c r="BE192" i="6"/>
  <c r="BG192" i="6"/>
  <c r="BH192" i="6"/>
  <c r="BI192" i="6"/>
  <c r="BJ192" i="6"/>
  <c r="BK192" i="6"/>
  <c r="BL192" i="6"/>
  <c r="BM192" i="6"/>
  <c r="BN192" i="6"/>
  <c r="N193" i="6"/>
  <c r="O193" i="6"/>
  <c r="P193" i="6"/>
  <c r="Q193" i="6"/>
  <c r="R193" i="6"/>
  <c r="S193" i="6"/>
  <c r="T193" i="6"/>
  <c r="U193" i="6"/>
  <c r="W193" i="6"/>
  <c r="X193" i="6"/>
  <c r="Y193" i="6"/>
  <c r="Z193" i="6"/>
  <c r="AA193" i="6"/>
  <c r="AB193" i="6"/>
  <c r="AC193" i="6"/>
  <c r="AD193" i="6"/>
  <c r="AF193" i="6"/>
  <c r="AG193" i="6"/>
  <c r="AH193" i="6"/>
  <c r="AI193" i="6"/>
  <c r="AJ193" i="6"/>
  <c r="AK193" i="6"/>
  <c r="AL193" i="6"/>
  <c r="AM193" i="6"/>
  <c r="AO193" i="6"/>
  <c r="AP193" i="6"/>
  <c r="AQ193" i="6"/>
  <c r="AR193" i="6"/>
  <c r="AS193" i="6"/>
  <c r="AT193" i="6"/>
  <c r="AU193" i="6"/>
  <c r="AV193" i="6"/>
  <c r="AX193" i="6"/>
  <c r="AY193" i="6"/>
  <c r="AZ193" i="6"/>
  <c r="BA193" i="6"/>
  <c r="BB193" i="6"/>
  <c r="BC193" i="6"/>
  <c r="BD193" i="6"/>
  <c r="BE193" i="6"/>
  <c r="BG193" i="6"/>
  <c r="BH193" i="6"/>
  <c r="BI193" i="6"/>
  <c r="BJ193" i="6"/>
  <c r="BK193" i="6"/>
  <c r="BL193" i="6"/>
  <c r="BM193" i="6"/>
  <c r="BN193" i="6"/>
  <c r="N194" i="6"/>
  <c r="O194" i="6"/>
  <c r="P194" i="6"/>
  <c r="Q194" i="6"/>
  <c r="R194" i="6"/>
  <c r="S194" i="6"/>
  <c r="T194" i="6"/>
  <c r="U194" i="6"/>
  <c r="W194" i="6"/>
  <c r="X194" i="6"/>
  <c r="Y194" i="6"/>
  <c r="Z194" i="6"/>
  <c r="AA194" i="6"/>
  <c r="AB194" i="6"/>
  <c r="AC194" i="6"/>
  <c r="AD194" i="6"/>
  <c r="AF194" i="6"/>
  <c r="AG194" i="6"/>
  <c r="AH194" i="6"/>
  <c r="AI194" i="6"/>
  <c r="AJ194" i="6"/>
  <c r="AK194" i="6"/>
  <c r="AL194" i="6"/>
  <c r="AM194" i="6"/>
  <c r="AO194" i="6"/>
  <c r="AP194" i="6"/>
  <c r="AQ194" i="6"/>
  <c r="AR194" i="6"/>
  <c r="AS194" i="6"/>
  <c r="AT194" i="6"/>
  <c r="AU194" i="6"/>
  <c r="AV194" i="6"/>
  <c r="AX194" i="6"/>
  <c r="AY194" i="6"/>
  <c r="AZ194" i="6"/>
  <c r="BA194" i="6"/>
  <c r="BB194" i="6"/>
  <c r="BC194" i="6"/>
  <c r="BD194" i="6"/>
  <c r="BE194" i="6"/>
  <c r="BG194" i="6"/>
  <c r="BH194" i="6"/>
  <c r="BI194" i="6"/>
  <c r="BJ194" i="6"/>
  <c r="BK194" i="6"/>
  <c r="BL194" i="6"/>
  <c r="BM194" i="6"/>
  <c r="BN194" i="6"/>
  <c r="N195" i="6"/>
  <c r="O195" i="6"/>
  <c r="P195" i="6"/>
  <c r="Q195" i="6"/>
  <c r="R195" i="6"/>
  <c r="S195" i="6"/>
  <c r="T195" i="6"/>
  <c r="U195" i="6"/>
  <c r="W195" i="6"/>
  <c r="X195" i="6"/>
  <c r="Y195" i="6"/>
  <c r="Z195" i="6"/>
  <c r="AA195" i="6"/>
  <c r="AB195" i="6"/>
  <c r="AC195" i="6"/>
  <c r="AD195" i="6"/>
  <c r="AF195" i="6"/>
  <c r="AG195" i="6"/>
  <c r="AH195" i="6"/>
  <c r="AI195" i="6"/>
  <c r="AJ195" i="6"/>
  <c r="AK195" i="6"/>
  <c r="AL195" i="6"/>
  <c r="AM195" i="6"/>
  <c r="AO195" i="6"/>
  <c r="AP195" i="6"/>
  <c r="AQ195" i="6"/>
  <c r="AR195" i="6"/>
  <c r="AS195" i="6"/>
  <c r="AT195" i="6"/>
  <c r="AU195" i="6"/>
  <c r="AV195" i="6"/>
  <c r="AX195" i="6"/>
  <c r="AY195" i="6"/>
  <c r="AZ195" i="6"/>
  <c r="BA195" i="6"/>
  <c r="BB195" i="6"/>
  <c r="BC195" i="6"/>
  <c r="BD195" i="6"/>
  <c r="BE195" i="6"/>
  <c r="BG195" i="6"/>
  <c r="BH195" i="6"/>
  <c r="BI195" i="6"/>
  <c r="BJ195" i="6"/>
  <c r="BK195" i="6"/>
  <c r="BL195" i="6"/>
  <c r="BM195" i="6"/>
  <c r="BN195" i="6"/>
  <c r="N196" i="6"/>
  <c r="O196" i="6"/>
  <c r="P196" i="6"/>
  <c r="Q196" i="6"/>
  <c r="R196" i="6"/>
  <c r="S196" i="6"/>
  <c r="T196" i="6"/>
  <c r="U196" i="6"/>
  <c r="W196" i="6"/>
  <c r="X196" i="6"/>
  <c r="Y196" i="6"/>
  <c r="Z196" i="6"/>
  <c r="AA196" i="6"/>
  <c r="AB196" i="6"/>
  <c r="AC196" i="6"/>
  <c r="AD196" i="6"/>
  <c r="AF196" i="6"/>
  <c r="AG196" i="6"/>
  <c r="AH196" i="6"/>
  <c r="AI196" i="6"/>
  <c r="AJ196" i="6"/>
  <c r="AK196" i="6"/>
  <c r="AL196" i="6"/>
  <c r="AM196" i="6"/>
  <c r="AO196" i="6"/>
  <c r="AP196" i="6"/>
  <c r="AQ196" i="6"/>
  <c r="AR196" i="6"/>
  <c r="AS196" i="6"/>
  <c r="AT196" i="6"/>
  <c r="AU196" i="6"/>
  <c r="AV196" i="6"/>
  <c r="AX196" i="6"/>
  <c r="AY196" i="6"/>
  <c r="AZ196" i="6"/>
  <c r="BA196" i="6"/>
  <c r="BB196" i="6"/>
  <c r="BC196" i="6"/>
  <c r="BD196" i="6"/>
  <c r="BE196" i="6"/>
  <c r="BG196" i="6"/>
  <c r="BH196" i="6"/>
  <c r="BI196" i="6"/>
  <c r="BJ196" i="6"/>
  <c r="BK196" i="6"/>
  <c r="BL196" i="6"/>
  <c r="BM196" i="6"/>
  <c r="BN196" i="6"/>
  <c r="N197" i="6"/>
  <c r="O197" i="6"/>
  <c r="P197" i="6"/>
  <c r="Q197" i="6"/>
  <c r="R197" i="6"/>
  <c r="S197" i="6"/>
  <c r="T197" i="6"/>
  <c r="U197" i="6"/>
  <c r="W197" i="6"/>
  <c r="X197" i="6"/>
  <c r="Y197" i="6"/>
  <c r="Z197" i="6"/>
  <c r="AA197" i="6"/>
  <c r="AB197" i="6"/>
  <c r="AC197" i="6"/>
  <c r="AD197" i="6"/>
  <c r="AF197" i="6"/>
  <c r="AG197" i="6"/>
  <c r="AH197" i="6"/>
  <c r="AI197" i="6"/>
  <c r="AJ197" i="6"/>
  <c r="AK197" i="6"/>
  <c r="AL197" i="6"/>
  <c r="AM197" i="6"/>
  <c r="AO197" i="6"/>
  <c r="AP197" i="6"/>
  <c r="AQ197" i="6"/>
  <c r="AR197" i="6"/>
  <c r="AS197" i="6"/>
  <c r="AT197" i="6"/>
  <c r="AU197" i="6"/>
  <c r="AV197" i="6"/>
  <c r="AX197" i="6"/>
  <c r="AY197" i="6"/>
  <c r="AZ197" i="6"/>
  <c r="BA197" i="6"/>
  <c r="BB197" i="6"/>
  <c r="BC197" i="6"/>
  <c r="BD197" i="6"/>
  <c r="BE197" i="6"/>
  <c r="BG197" i="6"/>
  <c r="BH197" i="6"/>
  <c r="BI197" i="6"/>
  <c r="BJ197" i="6"/>
  <c r="BK197" i="6"/>
  <c r="BL197" i="6"/>
  <c r="BM197" i="6"/>
  <c r="BN197" i="6"/>
  <c r="N198" i="6"/>
  <c r="O198" i="6"/>
  <c r="P198" i="6"/>
  <c r="Q198" i="6"/>
  <c r="R198" i="6"/>
  <c r="S198" i="6"/>
  <c r="T198" i="6"/>
  <c r="U198" i="6"/>
  <c r="W198" i="6"/>
  <c r="X198" i="6"/>
  <c r="Y198" i="6"/>
  <c r="Z198" i="6"/>
  <c r="AA198" i="6"/>
  <c r="AB198" i="6"/>
  <c r="AC198" i="6"/>
  <c r="AD198" i="6"/>
  <c r="AF198" i="6"/>
  <c r="AG198" i="6"/>
  <c r="AH198" i="6"/>
  <c r="AI198" i="6"/>
  <c r="AJ198" i="6"/>
  <c r="AK198" i="6"/>
  <c r="AL198" i="6"/>
  <c r="AM198" i="6"/>
  <c r="AO198" i="6"/>
  <c r="AP198" i="6"/>
  <c r="AQ198" i="6"/>
  <c r="AR198" i="6"/>
  <c r="AS198" i="6"/>
  <c r="AT198" i="6"/>
  <c r="AU198" i="6"/>
  <c r="AV198" i="6"/>
  <c r="AX198" i="6"/>
  <c r="AY198" i="6"/>
  <c r="AZ198" i="6"/>
  <c r="BA198" i="6"/>
  <c r="BB198" i="6"/>
  <c r="BC198" i="6"/>
  <c r="BD198" i="6"/>
  <c r="BE198" i="6"/>
  <c r="BG198" i="6"/>
  <c r="BH198" i="6"/>
  <c r="BI198" i="6"/>
  <c r="BJ198" i="6"/>
  <c r="BK198" i="6"/>
  <c r="BL198" i="6"/>
  <c r="BM198" i="6"/>
  <c r="BN198" i="6"/>
  <c r="N199" i="6"/>
  <c r="O199" i="6"/>
  <c r="P199" i="6"/>
  <c r="Q199" i="6"/>
  <c r="R199" i="6"/>
  <c r="S199" i="6"/>
  <c r="T199" i="6"/>
  <c r="U199" i="6"/>
  <c r="W199" i="6"/>
  <c r="X199" i="6"/>
  <c r="Y199" i="6"/>
  <c r="Z199" i="6"/>
  <c r="AA199" i="6"/>
  <c r="AB199" i="6"/>
  <c r="AC199" i="6"/>
  <c r="AD199" i="6"/>
  <c r="AF199" i="6"/>
  <c r="AG199" i="6"/>
  <c r="AH199" i="6"/>
  <c r="AI199" i="6"/>
  <c r="AJ199" i="6"/>
  <c r="AK199" i="6"/>
  <c r="AL199" i="6"/>
  <c r="AM199" i="6"/>
  <c r="AO199" i="6"/>
  <c r="AP199" i="6"/>
  <c r="AQ199" i="6"/>
  <c r="AR199" i="6"/>
  <c r="AS199" i="6"/>
  <c r="AT199" i="6"/>
  <c r="AU199" i="6"/>
  <c r="AV199" i="6"/>
  <c r="AX199" i="6"/>
  <c r="AY199" i="6"/>
  <c r="AZ199" i="6"/>
  <c r="BA199" i="6"/>
  <c r="BB199" i="6"/>
  <c r="BC199" i="6"/>
  <c r="BD199" i="6"/>
  <c r="BE199" i="6"/>
  <c r="BG199" i="6"/>
  <c r="BH199" i="6"/>
  <c r="BI199" i="6"/>
  <c r="BJ199" i="6"/>
  <c r="BK199" i="6"/>
  <c r="BL199" i="6"/>
  <c r="BM199" i="6"/>
  <c r="BN199" i="6"/>
  <c r="N200" i="6"/>
  <c r="O200" i="6"/>
  <c r="P200" i="6"/>
  <c r="Q200" i="6"/>
  <c r="R200" i="6"/>
  <c r="S200" i="6"/>
  <c r="T200" i="6"/>
  <c r="U200" i="6"/>
  <c r="W200" i="6"/>
  <c r="X200" i="6"/>
  <c r="Y200" i="6"/>
  <c r="Z200" i="6"/>
  <c r="AA200" i="6"/>
  <c r="AB200" i="6"/>
  <c r="AC200" i="6"/>
  <c r="AD200" i="6"/>
  <c r="AF200" i="6"/>
  <c r="AG200" i="6"/>
  <c r="AH200" i="6"/>
  <c r="AI200" i="6"/>
  <c r="AJ200" i="6"/>
  <c r="AK200" i="6"/>
  <c r="AL200" i="6"/>
  <c r="AM200" i="6"/>
  <c r="AO200" i="6"/>
  <c r="AP200" i="6"/>
  <c r="AQ200" i="6"/>
  <c r="AR200" i="6"/>
  <c r="AS200" i="6"/>
  <c r="AT200" i="6"/>
  <c r="AU200" i="6"/>
  <c r="AV200" i="6"/>
  <c r="AX200" i="6"/>
  <c r="AY200" i="6"/>
  <c r="AZ200" i="6"/>
  <c r="BA200" i="6"/>
  <c r="BB200" i="6"/>
  <c r="BC200" i="6"/>
  <c r="BD200" i="6"/>
  <c r="BE200" i="6"/>
  <c r="BG200" i="6"/>
  <c r="BH200" i="6"/>
  <c r="BI200" i="6"/>
  <c r="BJ200" i="6"/>
  <c r="BK200" i="6"/>
  <c r="BL200" i="6"/>
  <c r="BM200" i="6"/>
  <c r="BN200" i="6"/>
  <c r="N201" i="6"/>
  <c r="O201" i="6"/>
  <c r="P201" i="6"/>
  <c r="Q201" i="6"/>
  <c r="R201" i="6"/>
  <c r="S201" i="6"/>
  <c r="T201" i="6"/>
  <c r="U201" i="6"/>
  <c r="W201" i="6"/>
  <c r="X201" i="6"/>
  <c r="Y201" i="6"/>
  <c r="Z201" i="6"/>
  <c r="AA201" i="6"/>
  <c r="AB201" i="6"/>
  <c r="AC201" i="6"/>
  <c r="AD201" i="6"/>
  <c r="AF201" i="6"/>
  <c r="AG201" i="6"/>
  <c r="AH201" i="6"/>
  <c r="AI201" i="6"/>
  <c r="AJ201" i="6"/>
  <c r="AK201" i="6"/>
  <c r="AL201" i="6"/>
  <c r="AM201" i="6"/>
  <c r="AO201" i="6"/>
  <c r="AP201" i="6"/>
  <c r="AQ201" i="6"/>
  <c r="AR201" i="6"/>
  <c r="AS201" i="6"/>
  <c r="AT201" i="6"/>
  <c r="AU201" i="6"/>
  <c r="AV201" i="6"/>
  <c r="AX201" i="6"/>
  <c r="AY201" i="6"/>
  <c r="AZ201" i="6"/>
  <c r="BA201" i="6"/>
  <c r="BB201" i="6"/>
  <c r="BC201" i="6"/>
  <c r="BD201" i="6"/>
  <c r="BE201" i="6"/>
  <c r="BG201" i="6"/>
  <c r="BH201" i="6"/>
  <c r="BI201" i="6"/>
  <c r="BJ201" i="6"/>
  <c r="BK201" i="6"/>
  <c r="BL201" i="6"/>
  <c r="BM201" i="6"/>
  <c r="BN201" i="6"/>
  <c r="N202" i="6"/>
  <c r="O202" i="6"/>
  <c r="P202" i="6"/>
  <c r="Q202" i="6"/>
  <c r="R202" i="6"/>
  <c r="S202" i="6"/>
  <c r="T202" i="6"/>
  <c r="U202" i="6"/>
  <c r="W202" i="6"/>
  <c r="X202" i="6"/>
  <c r="Y202" i="6"/>
  <c r="Z202" i="6"/>
  <c r="AA202" i="6"/>
  <c r="AB202" i="6"/>
  <c r="AC202" i="6"/>
  <c r="AD202" i="6"/>
  <c r="AF202" i="6"/>
  <c r="AG202" i="6"/>
  <c r="AH202" i="6"/>
  <c r="AI202" i="6"/>
  <c r="AJ202" i="6"/>
  <c r="AK202" i="6"/>
  <c r="AL202" i="6"/>
  <c r="AM202" i="6"/>
  <c r="AO202" i="6"/>
  <c r="AP202" i="6"/>
  <c r="AQ202" i="6"/>
  <c r="AR202" i="6"/>
  <c r="AS202" i="6"/>
  <c r="AT202" i="6"/>
  <c r="AU202" i="6"/>
  <c r="AV202" i="6"/>
  <c r="AX202" i="6"/>
  <c r="AY202" i="6"/>
  <c r="AZ202" i="6"/>
  <c r="BA202" i="6"/>
  <c r="BB202" i="6"/>
  <c r="BC202" i="6"/>
  <c r="BD202" i="6"/>
  <c r="BE202" i="6"/>
  <c r="BG202" i="6"/>
  <c r="BH202" i="6"/>
  <c r="BI202" i="6"/>
  <c r="BJ202" i="6"/>
  <c r="BK202" i="6"/>
  <c r="BL202" i="6"/>
  <c r="BM202" i="6"/>
  <c r="BN202" i="6"/>
  <c r="N203" i="6"/>
  <c r="O203" i="6"/>
  <c r="P203" i="6"/>
  <c r="Q203" i="6"/>
  <c r="R203" i="6"/>
  <c r="S203" i="6"/>
  <c r="T203" i="6"/>
  <c r="U203" i="6"/>
  <c r="W203" i="6"/>
  <c r="X203" i="6"/>
  <c r="Y203" i="6"/>
  <c r="Z203" i="6"/>
  <c r="AA203" i="6"/>
  <c r="AB203" i="6"/>
  <c r="AC203" i="6"/>
  <c r="AD203" i="6"/>
  <c r="AF203" i="6"/>
  <c r="AG203" i="6"/>
  <c r="AH203" i="6"/>
  <c r="AI203" i="6"/>
  <c r="AJ203" i="6"/>
  <c r="AK203" i="6"/>
  <c r="AL203" i="6"/>
  <c r="AM203" i="6"/>
  <c r="AO203" i="6"/>
  <c r="AP203" i="6"/>
  <c r="AQ203" i="6"/>
  <c r="AR203" i="6"/>
  <c r="AS203" i="6"/>
  <c r="AT203" i="6"/>
  <c r="AU203" i="6"/>
  <c r="AV203" i="6"/>
  <c r="AX203" i="6"/>
  <c r="AY203" i="6"/>
  <c r="AZ203" i="6"/>
  <c r="BA203" i="6"/>
  <c r="BB203" i="6"/>
  <c r="BC203" i="6"/>
  <c r="BD203" i="6"/>
  <c r="BE203" i="6"/>
  <c r="BG203" i="6"/>
  <c r="BH203" i="6"/>
  <c r="BI203" i="6"/>
  <c r="BJ203" i="6"/>
  <c r="BK203" i="6"/>
  <c r="BL203" i="6"/>
  <c r="BM203" i="6"/>
  <c r="BN203" i="6"/>
  <c r="N204" i="6"/>
  <c r="O204" i="6"/>
  <c r="P204" i="6"/>
  <c r="Q204" i="6"/>
  <c r="R204" i="6"/>
  <c r="S204" i="6"/>
  <c r="T204" i="6"/>
  <c r="U204" i="6"/>
  <c r="W204" i="6"/>
  <c r="X204" i="6"/>
  <c r="Y204" i="6"/>
  <c r="Z204" i="6"/>
  <c r="AA204" i="6"/>
  <c r="AB204" i="6"/>
  <c r="AC204" i="6"/>
  <c r="AD204" i="6"/>
  <c r="AF204" i="6"/>
  <c r="AG204" i="6"/>
  <c r="AH204" i="6"/>
  <c r="AI204" i="6"/>
  <c r="AJ204" i="6"/>
  <c r="AK204" i="6"/>
  <c r="AL204" i="6"/>
  <c r="AM204" i="6"/>
  <c r="AO204" i="6"/>
  <c r="AP204" i="6"/>
  <c r="AQ204" i="6"/>
  <c r="AR204" i="6"/>
  <c r="AS204" i="6"/>
  <c r="AT204" i="6"/>
  <c r="AU204" i="6"/>
  <c r="AV204" i="6"/>
  <c r="AX204" i="6"/>
  <c r="AY204" i="6"/>
  <c r="AZ204" i="6"/>
  <c r="BA204" i="6"/>
  <c r="BB204" i="6"/>
  <c r="BC204" i="6"/>
  <c r="BD204" i="6"/>
  <c r="BE204" i="6"/>
  <c r="BG204" i="6"/>
  <c r="BH204" i="6"/>
  <c r="BI204" i="6"/>
  <c r="BJ204" i="6"/>
  <c r="BK204" i="6"/>
  <c r="BL204" i="6"/>
  <c r="BM204" i="6"/>
  <c r="BN204" i="6"/>
  <c r="N205" i="6"/>
  <c r="O205" i="6"/>
  <c r="P205" i="6"/>
  <c r="Q205" i="6"/>
  <c r="R205" i="6"/>
  <c r="S205" i="6"/>
  <c r="T205" i="6"/>
  <c r="U205" i="6"/>
  <c r="W205" i="6"/>
  <c r="X205" i="6"/>
  <c r="Y205" i="6"/>
  <c r="Z205" i="6"/>
  <c r="AA205" i="6"/>
  <c r="AB205" i="6"/>
  <c r="AC205" i="6"/>
  <c r="AD205" i="6"/>
  <c r="AF205" i="6"/>
  <c r="AG205" i="6"/>
  <c r="AH205" i="6"/>
  <c r="AI205" i="6"/>
  <c r="AJ205" i="6"/>
  <c r="AK205" i="6"/>
  <c r="AL205" i="6"/>
  <c r="AM205" i="6"/>
  <c r="AO205" i="6"/>
  <c r="AP205" i="6"/>
  <c r="AQ205" i="6"/>
  <c r="AR205" i="6"/>
  <c r="AS205" i="6"/>
  <c r="AT205" i="6"/>
  <c r="AU205" i="6"/>
  <c r="AV205" i="6"/>
  <c r="AX205" i="6"/>
  <c r="AY205" i="6"/>
  <c r="AZ205" i="6"/>
  <c r="BA205" i="6"/>
  <c r="BB205" i="6"/>
  <c r="BC205" i="6"/>
  <c r="BD205" i="6"/>
  <c r="BE205" i="6"/>
  <c r="BG205" i="6"/>
  <c r="BH205" i="6"/>
  <c r="BI205" i="6"/>
  <c r="BJ205" i="6"/>
  <c r="BK205" i="6"/>
  <c r="BL205" i="6"/>
  <c r="BM205" i="6"/>
  <c r="BN205" i="6"/>
  <c r="N206" i="6"/>
  <c r="O206" i="6"/>
  <c r="P206" i="6"/>
  <c r="Q206" i="6"/>
  <c r="R206" i="6"/>
  <c r="S206" i="6"/>
  <c r="T206" i="6"/>
  <c r="U206" i="6"/>
  <c r="W206" i="6"/>
  <c r="X206" i="6"/>
  <c r="Y206" i="6"/>
  <c r="Z206" i="6"/>
  <c r="AA206" i="6"/>
  <c r="AB206" i="6"/>
  <c r="AC206" i="6"/>
  <c r="AD206" i="6"/>
  <c r="AF206" i="6"/>
  <c r="AG206" i="6"/>
  <c r="AH206" i="6"/>
  <c r="AI206" i="6"/>
  <c r="AJ206" i="6"/>
  <c r="AK206" i="6"/>
  <c r="AL206" i="6"/>
  <c r="AM206" i="6"/>
  <c r="AO206" i="6"/>
  <c r="AP206" i="6"/>
  <c r="AQ206" i="6"/>
  <c r="AR206" i="6"/>
  <c r="AS206" i="6"/>
  <c r="AT206" i="6"/>
  <c r="AU206" i="6"/>
  <c r="AV206" i="6"/>
  <c r="AX206" i="6"/>
  <c r="AY206" i="6"/>
  <c r="AZ206" i="6"/>
  <c r="BA206" i="6"/>
  <c r="BB206" i="6"/>
  <c r="BC206" i="6"/>
  <c r="BD206" i="6"/>
  <c r="BE206" i="6"/>
  <c r="BG206" i="6"/>
  <c r="BH206" i="6"/>
  <c r="BI206" i="6"/>
  <c r="BJ206" i="6"/>
  <c r="BK206" i="6"/>
  <c r="BL206" i="6"/>
  <c r="BM206" i="6"/>
  <c r="BN206" i="6"/>
  <c r="N207" i="6"/>
  <c r="O207" i="6"/>
  <c r="P207" i="6"/>
  <c r="Q207" i="6"/>
  <c r="R207" i="6"/>
  <c r="S207" i="6"/>
  <c r="T207" i="6"/>
  <c r="U207" i="6"/>
  <c r="W207" i="6"/>
  <c r="X207" i="6"/>
  <c r="Y207" i="6"/>
  <c r="Z207" i="6"/>
  <c r="AA207" i="6"/>
  <c r="AB207" i="6"/>
  <c r="AC207" i="6"/>
  <c r="AD207" i="6"/>
  <c r="AF207" i="6"/>
  <c r="AG207" i="6"/>
  <c r="AH207" i="6"/>
  <c r="AI207" i="6"/>
  <c r="AJ207" i="6"/>
  <c r="AK207" i="6"/>
  <c r="AL207" i="6"/>
  <c r="AM207" i="6"/>
  <c r="AO207" i="6"/>
  <c r="AP207" i="6"/>
  <c r="AQ207" i="6"/>
  <c r="AR207" i="6"/>
  <c r="AS207" i="6"/>
  <c r="AT207" i="6"/>
  <c r="AU207" i="6"/>
  <c r="AV207" i="6"/>
  <c r="AX207" i="6"/>
  <c r="AY207" i="6"/>
  <c r="AZ207" i="6"/>
  <c r="BA207" i="6"/>
  <c r="BB207" i="6"/>
  <c r="BC207" i="6"/>
  <c r="BD207" i="6"/>
  <c r="BE207" i="6"/>
  <c r="BG207" i="6"/>
  <c r="BH207" i="6"/>
  <c r="BI207" i="6"/>
  <c r="BJ207" i="6"/>
  <c r="BK207" i="6"/>
  <c r="BL207" i="6"/>
  <c r="BM207" i="6"/>
  <c r="BN207" i="6"/>
  <c r="N208" i="6"/>
  <c r="O208" i="6"/>
  <c r="P208" i="6"/>
  <c r="Q208" i="6"/>
  <c r="R208" i="6"/>
  <c r="S208" i="6"/>
  <c r="T208" i="6"/>
  <c r="U208" i="6"/>
  <c r="W208" i="6"/>
  <c r="X208" i="6"/>
  <c r="Y208" i="6"/>
  <c r="Z208" i="6"/>
  <c r="AA208" i="6"/>
  <c r="AB208" i="6"/>
  <c r="AC208" i="6"/>
  <c r="AD208" i="6"/>
  <c r="AF208" i="6"/>
  <c r="AG208" i="6"/>
  <c r="AH208" i="6"/>
  <c r="AI208" i="6"/>
  <c r="AJ208" i="6"/>
  <c r="AK208" i="6"/>
  <c r="AL208" i="6"/>
  <c r="AM208" i="6"/>
  <c r="AO208" i="6"/>
  <c r="AP208" i="6"/>
  <c r="AQ208" i="6"/>
  <c r="AR208" i="6"/>
  <c r="AS208" i="6"/>
  <c r="AT208" i="6"/>
  <c r="AU208" i="6"/>
  <c r="AV208" i="6"/>
  <c r="AX208" i="6"/>
  <c r="AY208" i="6"/>
  <c r="AZ208" i="6"/>
  <c r="BA208" i="6"/>
  <c r="BB208" i="6"/>
  <c r="BC208" i="6"/>
  <c r="BD208" i="6"/>
  <c r="BE208" i="6"/>
  <c r="BG208" i="6"/>
  <c r="BH208" i="6"/>
  <c r="BI208" i="6"/>
  <c r="BJ208" i="6"/>
  <c r="BK208" i="6"/>
  <c r="BL208" i="6"/>
  <c r="BM208" i="6"/>
  <c r="BN208" i="6"/>
  <c r="N209" i="6"/>
  <c r="O209" i="6"/>
  <c r="P209" i="6"/>
  <c r="Q209" i="6"/>
  <c r="R209" i="6"/>
  <c r="S209" i="6"/>
  <c r="T209" i="6"/>
  <c r="U209" i="6"/>
  <c r="W209" i="6"/>
  <c r="X209" i="6"/>
  <c r="Y209" i="6"/>
  <c r="Z209" i="6"/>
  <c r="AA209" i="6"/>
  <c r="AB209" i="6"/>
  <c r="AC209" i="6"/>
  <c r="AD209" i="6"/>
  <c r="AF209" i="6"/>
  <c r="AG209" i="6"/>
  <c r="AH209" i="6"/>
  <c r="AI209" i="6"/>
  <c r="AJ209" i="6"/>
  <c r="AK209" i="6"/>
  <c r="AL209" i="6"/>
  <c r="AM209" i="6"/>
  <c r="AO209" i="6"/>
  <c r="AP209" i="6"/>
  <c r="AQ209" i="6"/>
  <c r="AR209" i="6"/>
  <c r="AS209" i="6"/>
  <c r="AT209" i="6"/>
  <c r="AU209" i="6"/>
  <c r="AV209" i="6"/>
  <c r="AX209" i="6"/>
  <c r="AY209" i="6"/>
  <c r="AZ209" i="6"/>
  <c r="BA209" i="6"/>
  <c r="BB209" i="6"/>
  <c r="BC209" i="6"/>
  <c r="BD209" i="6"/>
  <c r="BE209" i="6"/>
  <c r="BG209" i="6"/>
  <c r="BH209" i="6"/>
  <c r="BI209" i="6"/>
  <c r="BJ209" i="6"/>
  <c r="BK209" i="6"/>
  <c r="BL209" i="6"/>
  <c r="BM209" i="6"/>
  <c r="BN209" i="6"/>
  <c r="N210" i="6"/>
  <c r="O210" i="6"/>
  <c r="P210" i="6"/>
  <c r="Q210" i="6"/>
  <c r="R210" i="6"/>
  <c r="S210" i="6"/>
  <c r="T210" i="6"/>
  <c r="U210" i="6"/>
  <c r="W210" i="6"/>
  <c r="X210" i="6"/>
  <c r="Y210" i="6"/>
  <c r="Z210" i="6"/>
  <c r="AA210" i="6"/>
  <c r="AB210" i="6"/>
  <c r="AC210" i="6"/>
  <c r="AD210" i="6"/>
  <c r="AF210" i="6"/>
  <c r="AG210" i="6"/>
  <c r="AH210" i="6"/>
  <c r="AI210" i="6"/>
  <c r="AJ210" i="6"/>
  <c r="AK210" i="6"/>
  <c r="AL210" i="6"/>
  <c r="AM210" i="6"/>
  <c r="AO210" i="6"/>
  <c r="AP210" i="6"/>
  <c r="AQ210" i="6"/>
  <c r="AR210" i="6"/>
  <c r="AS210" i="6"/>
  <c r="AT210" i="6"/>
  <c r="AU210" i="6"/>
  <c r="AV210" i="6"/>
  <c r="AX210" i="6"/>
  <c r="AY210" i="6"/>
  <c r="AZ210" i="6"/>
  <c r="BA210" i="6"/>
  <c r="BB210" i="6"/>
  <c r="BC210" i="6"/>
  <c r="BD210" i="6"/>
  <c r="BE210" i="6"/>
  <c r="BG210" i="6"/>
  <c r="BH210" i="6"/>
  <c r="BI210" i="6"/>
  <c r="BJ210" i="6"/>
  <c r="BK210" i="6"/>
  <c r="BL210" i="6"/>
  <c r="BM210" i="6"/>
  <c r="BN210" i="6"/>
  <c r="N211" i="6"/>
  <c r="O211" i="6"/>
  <c r="P211" i="6"/>
  <c r="Q211" i="6"/>
  <c r="R211" i="6"/>
  <c r="S211" i="6"/>
  <c r="T211" i="6"/>
  <c r="U211" i="6"/>
  <c r="W211" i="6"/>
  <c r="X211" i="6"/>
  <c r="Y211" i="6"/>
  <c r="Z211" i="6"/>
  <c r="AA211" i="6"/>
  <c r="AB211" i="6"/>
  <c r="AC211" i="6"/>
  <c r="AD211" i="6"/>
  <c r="AF211" i="6"/>
  <c r="AG211" i="6"/>
  <c r="AH211" i="6"/>
  <c r="AI211" i="6"/>
  <c r="AJ211" i="6"/>
  <c r="AK211" i="6"/>
  <c r="AL211" i="6"/>
  <c r="AM211" i="6"/>
  <c r="AO211" i="6"/>
  <c r="AP211" i="6"/>
  <c r="AQ211" i="6"/>
  <c r="AR211" i="6"/>
  <c r="AS211" i="6"/>
  <c r="AT211" i="6"/>
  <c r="AU211" i="6"/>
  <c r="AV211" i="6"/>
  <c r="AX211" i="6"/>
  <c r="AY211" i="6"/>
  <c r="AZ211" i="6"/>
  <c r="BA211" i="6"/>
  <c r="BB211" i="6"/>
  <c r="BC211" i="6"/>
  <c r="BD211" i="6"/>
  <c r="BE211" i="6"/>
  <c r="BG211" i="6"/>
  <c r="BH211" i="6"/>
  <c r="BI211" i="6"/>
  <c r="BJ211" i="6"/>
  <c r="BK211" i="6"/>
  <c r="BL211" i="6"/>
  <c r="BM211" i="6"/>
  <c r="BN211" i="6"/>
  <c r="N212" i="6"/>
  <c r="O212" i="6"/>
  <c r="P212" i="6"/>
  <c r="Q212" i="6"/>
  <c r="R212" i="6"/>
  <c r="S212" i="6"/>
  <c r="T212" i="6"/>
  <c r="U212" i="6"/>
  <c r="W212" i="6"/>
  <c r="X212" i="6"/>
  <c r="Y212" i="6"/>
  <c r="Z212" i="6"/>
  <c r="AA212" i="6"/>
  <c r="AB212" i="6"/>
  <c r="AC212" i="6"/>
  <c r="AD212" i="6"/>
  <c r="AF212" i="6"/>
  <c r="AG212" i="6"/>
  <c r="AH212" i="6"/>
  <c r="AI212" i="6"/>
  <c r="AJ212" i="6"/>
  <c r="AK212" i="6"/>
  <c r="AL212" i="6"/>
  <c r="AM212" i="6"/>
  <c r="AO212" i="6"/>
  <c r="AP212" i="6"/>
  <c r="AQ212" i="6"/>
  <c r="AR212" i="6"/>
  <c r="AS212" i="6"/>
  <c r="AT212" i="6"/>
  <c r="AU212" i="6"/>
  <c r="AV212" i="6"/>
  <c r="AX212" i="6"/>
  <c r="AY212" i="6"/>
  <c r="AZ212" i="6"/>
  <c r="BA212" i="6"/>
  <c r="BB212" i="6"/>
  <c r="BC212" i="6"/>
  <c r="BD212" i="6"/>
  <c r="BE212" i="6"/>
  <c r="BG212" i="6"/>
  <c r="BH212" i="6"/>
  <c r="BI212" i="6"/>
  <c r="BJ212" i="6"/>
  <c r="BK212" i="6"/>
  <c r="BL212" i="6"/>
  <c r="BM212" i="6"/>
  <c r="BN212" i="6"/>
  <c r="N213" i="6"/>
  <c r="O213" i="6"/>
  <c r="P213" i="6"/>
  <c r="Q213" i="6"/>
  <c r="R213" i="6"/>
  <c r="S213" i="6"/>
  <c r="T213" i="6"/>
  <c r="U213" i="6"/>
  <c r="W213" i="6"/>
  <c r="X213" i="6"/>
  <c r="Y213" i="6"/>
  <c r="Z213" i="6"/>
  <c r="AA213" i="6"/>
  <c r="AB213" i="6"/>
  <c r="AC213" i="6"/>
  <c r="AD213" i="6"/>
  <c r="AF213" i="6"/>
  <c r="AG213" i="6"/>
  <c r="AH213" i="6"/>
  <c r="AI213" i="6"/>
  <c r="AJ213" i="6"/>
  <c r="AK213" i="6"/>
  <c r="AL213" i="6"/>
  <c r="AM213" i="6"/>
  <c r="AO213" i="6"/>
  <c r="AP213" i="6"/>
  <c r="AQ213" i="6"/>
  <c r="AR213" i="6"/>
  <c r="AS213" i="6"/>
  <c r="AT213" i="6"/>
  <c r="AU213" i="6"/>
  <c r="AV213" i="6"/>
  <c r="AX213" i="6"/>
  <c r="AY213" i="6"/>
  <c r="AZ213" i="6"/>
  <c r="BA213" i="6"/>
  <c r="BB213" i="6"/>
  <c r="BC213" i="6"/>
  <c r="BD213" i="6"/>
  <c r="BE213" i="6"/>
  <c r="BG213" i="6"/>
  <c r="BH213" i="6"/>
  <c r="BI213" i="6"/>
  <c r="BJ213" i="6"/>
  <c r="BK213" i="6"/>
  <c r="BL213" i="6"/>
  <c r="BM213" i="6"/>
  <c r="BN213" i="6"/>
  <c r="N214" i="6"/>
  <c r="O214" i="6"/>
  <c r="P214" i="6"/>
  <c r="Q214" i="6"/>
  <c r="R214" i="6"/>
  <c r="S214" i="6"/>
  <c r="T214" i="6"/>
  <c r="U214" i="6"/>
  <c r="W214" i="6"/>
  <c r="X214" i="6"/>
  <c r="Y214" i="6"/>
  <c r="Z214" i="6"/>
  <c r="AA214" i="6"/>
  <c r="AB214" i="6"/>
  <c r="AC214" i="6"/>
  <c r="AD214" i="6"/>
  <c r="AF214" i="6"/>
  <c r="AG214" i="6"/>
  <c r="AH214" i="6"/>
  <c r="AI214" i="6"/>
  <c r="AJ214" i="6"/>
  <c r="AK214" i="6"/>
  <c r="AL214" i="6"/>
  <c r="AM214" i="6"/>
  <c r="AO214" i="6"/>
  <c r="AP214" i="6"/>
  <c r="AQ214" i="6"/>
  <c r="AR214" i="6"/>
  <c r="AS214" i="6"/>
  <c r="AT214" i="6"/>
  <c r="AU214" i="6"/>
  <c r="AV214" i="6"/>
  <c r="AX214" i="6"/>
  <c r="AY214" i="6"/>
  <c r="AZ214" i="6"/>
  <c r="BA214" i="6"/>
  <c r="BB214" i="6"/>
  <c r="BC214" i="6"/>
  <c r="BD214" i="6"/>
  <c r="BE214" i="6"/>
  <c r="BG214" i="6"/>
  <c r="BH214" i="6"/>
  <c r="BI214" i="6"/>
  <c r="BJ214" i="6"/>
  <c r="BK214" i="6"/>
  <c r="BL214" i="6"/>
  <c r="BM214" i="6"/>
  <c r="BN214" i="6"/>
  <c r="N215" i="6"/>
  <c r="O215" i="6"/>
  <c r="P215" i="6"/>
  <c r="Q215" i="6"/>
  <c r="R215" i="6"/>
  <c r="S215" i="6"/>
  <c r="T215" i="6"/>
  <c r="U215" i="6"/>
  <c r="W215" i="6"/>
  <c r="X215" i="6"/>
  <c r="Y215" i="6"/>
  <c r="Z215" i="6"/>
  <c r="AA215" i="6"/>
  <c r="AB215" i="6"/>
  <c r="AC215" i="6"/>
  <c r="AD215" i="6"/>
  <c r="AF215" i="6"/>
  <c r="AG215" i="6"/>
  <c r="AH215" i="6"/>
  <c r="AI215" i="6"/>
  <c r="AJ215" i="6"/>
  <c r="AK215" i="6"/>
  <c r="AL215" i="6"/>
  <c r="AM215" i="6"/>
  <c r="AO215" i="6"/>
  <c r="AP215" i="6"/>
  <c r="AQ215" i="6"/>
  <c r="AR215" i="6"/>
  <c r="AS215" i="6"/>
  <c r="AT215" i="6"/>
  <c r="AU215" i="6"/>
  <c r="AV215" i="6"/>
  <c r="AX215" i="6"/>
  <c r="AY215" i="6"/>
  <c r="AZ215" i="6"/>
  <c r="BA215" i="6"/>
  <c r="BB215" i="6"/>
  <c r="BC215" i="6"/>
  <c r="BD215" i="6"/>
  <c r="BE215" i="6"/>
  <c r="BG215" i="6"/>
  <c r="BH215" i="6"/>
  <c r="BI215" i="6"/>
  <c r="BJ215" i="6"/>
  <c r="BK215" i="6"/>
  <c r="BL215" i="6"/>
  <c r="BM215" i="6"/>
  <c r="BN215" i="6"/>
  <c r="N216" i="6"/>
  <c r="O216" i="6"/>
  <c r="P216" i="6"/>
  <c r="Q216" i="6"/>
  <c r="R216" i="6"/>
  <c r="S216" i="6"/>
  <c r="T216" i="6"/>
  <c r="U216" i="6"/>
  <c r="W216" i="6"/>
  <c r="X216" i="6"/>
  <c r="Y216" i="6"/>
  <c r="Z216" i="6"/>
  <c r="AA216" i="6"/>
  <c r="AB216" i="6"/>
  <c r="AC216" i="6"/>
  <c r="AD216" i="6"/>
  <c r="AF216" i="6"/>
  <c r="AG216" i="6"/>
  <c r="AH216" i="6"/>
  <c r="AI216" i="6"/>
  <c r="AJ216" i="6"/>
  <c r="AK216" i="6"/>
  <c r="AL216" i="6"/>
  <c r="AM216" i="6"/>
  <c r="AO216" i="6"/>
  <c r="AP216" i="6"/>
  <c r="AQ216" i="6"/>
  <c r="AR216" i="6"/>
  <c r="AS216" i="6"/>
  <c r="AT216" i="6"/>
  <c r="AU216" i="6"/>
  <c r="AV216" i="6"/>
  <c r="AX216" i="6"/>
  <c r="AY216" i="6"/>
  <c r="AZ216" i="6"/>
  <c r="BA216" i="6"/>
  <c r="BB216" i="6"/>
  <c r="BC216" i="6"/>
  <c r="BD216" i="6"/>
  <c r="BE216" i="6"/>
  <c r="BG216" i="6"/>
  <c r="BH216" i="6"/>
  <c r="BI216" i="6"/>
  <c r="BJ216" i="6"/>
  <c r="BK216" i="6"/>
  <c r="BL216" i="6"/>
  <c r="BM216" i="6"/>
  <c r="BN216" i="6"/>
  <c r="N217" i="6"/>
  <c r="O217" i="6"/>
  <c r="P217" i="6"/>
  <c r="Q217" i="6"/>
  <c r="R217" i="6"/>
  <c r="S217" i="6"/>
  <c r="T217" i="6"/>
  <c r="U217" i="6"/>
  <c r="W217" i="6"/>
  <c r="X217" i="6"/>
  <c r="Y217" i="6"/>
  <c r="Z217" i="6"/>
  <c r="AA217" i="6"/>
  <c r="AB217" i="6"/>
  <c r="AC217" i="6"/>
  <c r="AD217" i="6"/>
  <c r="AF217" i="6"/>
  <c r="AG217" i="6"/>
  <c r="AH217" i="6"/>
  <c r="AI217" i="6"/>
  <c r="AJ217" i="6"/>
  <c r="AK217" i="6"/>
  <c r="AL217" i="6"/>
  <c r="AM217" i="6"/>
  <c r="AO217" i="6"/>
  <c r="AP217" i="6"/>
  <c r="AQ217" i="6"/>
  <c r="AR217" i="6"/>
  <c r="AS217" i="6"/>
  <c r="AT217" i="6"/>
  <c r="AU217" i="6"/>
  <c r="AV217" i="6"/>
  <c r="AX217" i="6"/>
  <c r="AY217" i="6"/>
  <c r="AZ217" i="6"/>
  <c r="BA217" i="6"/>
  <c r="BB217" i="6"/>
  <c r="BC217" i="6"/>
  <c r="BD217" i="6"/>
  <c r="BE217" i="6"/>
  <c r="BG217" i="6"/>
  <c r="BH217" i="6"/>
  <c r="BI217" i="6"/>
  <c r="BJ217" i="6"/>
  <c r="BK217" i="6"/>
  <c r="BL217" i="6"/>
  <c r="BM217" i="6"/>
  <c r="BN217" i="6"/>
  <c r="N218" i="6"/>
  <c r="O218" i="6"/>
  <c r="P218" i="6"/>
  <c r="Q218" i="6"/>
  <c r="R218" i="6"/>
  <c r="S218" i="6"/>
  <c r="T218" i="6"/>
  <c r="U218" i="6"/>
  <c r="W218" i="6"/>
  <c r="X218" i="6"/>
  <c r="Y218" i="6"/>
  <c r="Z218" i="6"/>
  <c r="AA218" i="6"/>
  <c r="AB218" i="6"/>
  <c r="AC218" i="6"/>
  <c r="AD218" i="6"/>
  <c r="AF218" i="6"/>
  <c r="AG218" i="6"/>
  <c r="AH218" i="6"/>
  <c r="AI218" i="6"/>
  <c r="AJ218" i="6"/>
  <c r="AK218" i="6"/>
  <c r="AL218" i="6"/>
  <c r="AM218" i="6"/>
  <c r="AO218" i="6"/>
  <c r="AP218" i="6"/>
  <c r="AQ218" i="6"/>
  <c r="AR218" i="6"/>
  <c r="AS218" i="6"/>
  <c r="AT218" i="6"/>
  <c r="AU218" i="6"/>
  <c r="AV218" i="6"/>
  <c r="AX218" i="6"/>
  <c r="AY218" i="6"/>
  <c r="AZ218" i="6"/>
  <c r="BA218" i="6"/>
  <c r="BB218" i="6"/>
  <c r="BC218" i="6"/>
  <c r="BD218" i="6"/>
  <c r="BE218" i="6"/>
  <c r="BG218" i="6"/>
  <c r="BH218" i="6"/>
  <c r="BI218" i="6"/>
  <c r="BJ218" i="6"/>
  <c r="BK218" i="6"/>
  <c r="BL218" i="6"/>
  <c r="BM218" i="6"/>
  <c r="BN218" i="6"/>
  <c r="N219" i="6"/>
  <c r="O219" i="6"/>
  <c r="P219" i="6"/>
  <c r="Q219" i="6"/>
  <c r="R219" i="6"/>
  <c r="S219" i="6"/>
  <c r="T219" i="6"/>
  <c r="U219" i="6"/>
  <c r="W219" i="6"/>
  <c r="X219" i="6"/>
  <c r="Y219" i="6"/>
  <c r="Z219" i="6"/>
  <c r="AA219" i="6"/>
  <c r="AB219" i="6"/>
  <c r="AC219" i="6"/>
  <c r="AD219" i="6"/>
  <c r="AF219" i="6"/>
  <c r="AG219" i="6"/>
  <c r="AH219" i="6"/>
  <c r="AI219" i="6"/>
  <c r="AJ219" i="6"/>
  <c r="AK219" i="6"/>
  <c r="AL219" i="6"/>
  <c r="AM219" i="6"/>
  <c r="AO219" i="6"/>
  <c r="AP219" i="6"/>
  <c r="AQ219" i="6"/>
  <c r="AR219" i="6"/>
  <c r="AS219" i="6"/>
  <c r="AT219" i="6"/>
  <c r="AU219" i="6"/>
  <c r="AV219" i="6"/>
  <c r="AX219" i="6"/>
  <c r="AY219" i="6"/>
  <c r="AZ219" i="6"/>
  <c r="BA219" i="6"/>
  <c r="BB219" i="6"/>
  <c r="BC219" i="6"/>
  <c r="BD219" i="6"/>
  <c r="BE219" i="6"/>
  <c r="BG219" i="6"/>
  <c r="BH219" i="6"/>
  <c r="BI219" i="6"/>
  <c r="BJ219" i="6"/>
  <c r="BK219" i="6"/>
  <c r="BL219" i="6"/>
  <c r="BM219" i="6"/>
  <c r="BN219" i="6"/>
  <c r="N220" i="6"/>
  <c r="O220" i="6"/>
  <c r="P220" i="6"/>
  <c r="Q220" i="6"/>
  <c r="R220" i="6"/>
  <c r="S220" i="6"/>
  <c r="T220" i="6"/>
  <c r="U220" i="6"/>
  <c r="W220" i="6"/>
  <c r="X220" i="6"/>
  <c r="Y220" i="6"/>
  <c r="Z220" i="6"/>
  <c r="AA220" i="6"/>
  <c r="AB220" i="6"/>
  <c r="AC220" i="6"/>
  <c r="AD220" i="6"/>
  <c r="AF220" i="6"/>
  <c r="AG220" i="6"/>
  <c r="AH220" i="6"/>
  <c r="AI220" i="6"/>
  <c r="AJ220" i="6"/>
  <c r="AK220" i="6"/>
  <c r="AL220" i="6"/>
  <c r="AM220" i="6"/>
  <c r="AO220" i="6"/>
  <c r="AP220" i="6"/>
  <c r="AQ220" i="6"/>
  <c r="AR220" i="6"/>
  <c r="AS220" i="6"/>
  <c r="AT220" i="6"/>
  <c r="AU220" i="6"/>
  <c r="AV220" i="6"/>
  <c r="AX220" i="6"/>
  <c r="AY220" i="6"/>
  <c r="AZ220" i="6"/>
  <c r="BA220" i="6"/>
  <c r="BB220" i="6"/>
  <c r="BC220" i="6"/>
  <c r="BD220" i="6"/>
  <c r="BE220" i="6"/>
  <c r="BG220" i="6"/>
  <c r="BH220" i="6"/>
  <c r="BI220" i="6"/>
  <c r="BJ220" i="6"/>
  <c r="BK220" i="6"/>
  <c r="BL220" i="6"/>
  <c r="BM220" i="6"/>
  <c r="BN220" i="6"/>
  <c r="N221" i="6"/>
  <c r="O221" i="6"/>
  <c r="P221" i="6"/>
  <c r="Q221" i="6"/>
  <c r="R221" i="6"/>
  <c r="S221" i="6"/>
  <c r="T221" i="6"/>
  <c r="U221" i="6"/>
  <c r="W221" i="6"/>
  <c r="X221" i="6"/>
  <c r="Y221" i="6"/>
  <c r="Z221" i="6"/>
  <c r="AA221" i="6"/>
  <c r="AB221" i="6"/>
  <c r="AC221" i="6"/>
  <c r="AD221" i="6"/>
  <c r="AF221" i="6"/>
  <c r="AG221" i="6"/>
  <c r="AH221" i="6"/>
  <c r="AI221" i="6"/>
  <c r="AJ221" i="6"/>
  <c r="AK221" i="6"/>
  <c r="AL221" i="6"/>
  <c r="AM221" i="6"/>
  <c r="AO221" i="6"/>
  <c r="AP221" i="6"/>
  <c r="AQ221" i="6"/>
  <c r="AR221" i="6"/>
  <c r="AS221" i="6"/>
  <c r="AT221" i="6"/>
  <c r="AU221" i="6"/>
  <c r="AV221" i="6"/>
  <c r="AX221" i="6"/>
  <c r="AY221" i="6"/>
  <c r="AZ221" i="6"/>
  <c r="BA221" i="6"/>
  <c r="BB221" i="6"/>
  <c r="BC221" i="6"/>
  <c r="BD221" i="6"/>
  <c r="BE221" i="6"/>
  <c r="BG221" i="6"/>
  <c r="BH221" i="6"/>
  <c r="BI221" i="6"/>
  <c r="BJ221" i="6"/>
  <c r="BK221" i="6"/>
  <c r="BL221" i="6"/>
  <c r="BM221" i="6"/>
  <c r="BN221" i="6"/>
  <c r="N222" i="6"/>
  <c r="O222" i="6"/>
  <c r="P222" i="6"/>
  <c r="Q222" i="6"/>
  <c r="R222" i="6"/>
  <c r="S222" i="6"/>
  <c r="T222" i="6"/>
  <c r="U222" i="6"/>
  <c r="W222" i="6"/>
  <c r="X222" i="6"/>
  <c r="Y222" i="6"/>
  <c r="Z222" i="6"/>
  <c r="AA222" i="6"/>
  <c r="AB222" i="6"/>
  <c r="AC222" i="6"/>
  <c r="AD222" i="6"/>
  <c r="AF222" i="6"/>
  <c r="AG222" i="6"/>
  <c r="AH222" i="6"/>
  <c r="AI222" i="6"/>
  <c r="AJ222" i="6"/>
  <c r="AK222" i="6"/>
  <c r="AL222" i="6"/>
  <c r="AM222" i="6"/>
  <c r="AO222" i="6"/>
  <c r="AP222" i="6"/>
  <c r="AQ222" i="6"/>
  <c r="AR222" i="6"/>
  <c r="AS222" i="6"/>
  <c r="AT222" i="6"/>
  <c r="AU222" i="6"/>
  <c r="AV222" i="6"/>
  <c r="AX222" i="6"/>
  <c r="AY222" i="6"/>
  <c r="AZ222" i="6"/>
  <c r="BA222" i="6"/>
  <c r="BB222" i="6"/>
  <c r="BC222" i="6"/>
  <c r="BD222" i="6"/>
  <c r="BE222" i="6"/>
  <c r="BG222" i="6"/>
  <c r="BH222" i="6"/>
  <c r="BI222" i="6"/>
  <c r="BJ222" i="6"/>
  <c r="BK222" i="6"/>
  <c r="BL222" i="6"/>
  <c r="BM222" i="6"/>
  <c r="BN222" i="6"/>
  <c r="N223" i="6"/>
  <c r="O223" i="6"/>
  <c r="P223" i="6"/>
  <c r="Q223" i="6"/>
  <c r="R223" i="6"/>
  <c r="S223" i="6"/>
  <c r="T223" i="6"/>
  <c r="U223" i="6"/>
  <c r="W223" i="6"/>
  <c r="X223" i="6"/>
  <c r="Y223" i="6"/>
  <c r="Z223" i="6"/>
  <c r="AA223" i="6"/>
  <c r="AB223" i="6"/>
  <c r="AC223" i="6"/>
  <c r="AD223" i="6"/>
  <c r="AF223" i="6"/>
  <c r="AG223" i="6"/>
  <c r="AH223" i="6"/>
  <c r="AI223" i="6"/>
  <c r="AJ223" i="6"/>
  <c r="AK223" i="6"/>
  <c r="AL223" i="6"/>
  <c r="AM223" i="6"/>
  <c r="AO223" i="6"/>
  <c r="AP223" i="6"/>
  <c r="AQ223" i="6"/>
  <c r="AR223" i="6"/>
  <c r="AS223" i="6"/>
  <c r="AT223" i="6"/>
  <c r="AU223" i="6"/>
  <c r="AV223" i="6"/>
  <c r="AX223" i="6"/>
  <c r="AY223" i="6"/>
  <c r="AZ223" i="6"/>
  <c r="BA223" i="6"/>
  <c r="BB223" i="6"/>
  <c r="BC223" i="6"/>
  <c r="BD223" i="6"/>
  <c r="BE223" i="6"/>
  <c r="BG223" i="6"/>
  <c r="BH223" i="6"/>
  <c r="BI223" i="6"/>
  <c r="BJ223" i="6"/>
  <c r="BK223" i="6"/>
  <c r="BL223" i="6"/>
  <c r="BM223" i="6"/>
  <c r="BN223" i="6"/>
  <c r="N224" i="6"/>
  <c r="O224" i="6"/>
  <c r="P224" i="6"/>
  <c r="Q224" i="6"/>
  <c r="R224" i="6"/>
  <c r="S224" i="6"/>
  <c r="T224" i="6"/>
  <c r="U224" i="6"/>
  <c r="W224" i="6"/>
  <c r="X224" i="6"/>
  <c r="Y224" i="6"/>
  <c r="Z224" i="6"/>
  <c r="AA224" i="6"/>
  <c r="AB224" i="6"/>
  <c r="AC224" i="6"/>
  <c r="AD224" i="6"/>
  <c r="AF224" i="6"/>
  <c r="AG224" i="6"/>
  <c r="AH224" i="6"/>
  <c r="AI224" i="6"/>
  <c r="AJ224" i="6"/>
  <c r="AK224" i="6"/>
  <c r="AL224" i="6"/>
  <c r="AM224" i="6"/>
  <c r="AO224" i="6"/>
  <c r="AP224" i="6"/>
  <c r="AQ224" i="6"/>
  <c r="AR224" i="6"/>
  <c r="AS224" i="6"/>
  <c r="AT224" i="6"/>
  <c r="AU224" i="6"/>
  <c r="AV224" i="6"/>
  <c r="AX224" i="6"/>
  <c r="AY224" i="6"/>
  <c r="AZ224" i="6"/>
  <c r="BA224" i="6"/>
  <c r="BB224" i="6"/>
  <c r="BC224" i="6"/>
  <c r="BD224" i="6"/>
  <c r="BE224" i="6"/>
  <c r="BG224" i="6"/>
  <c r="BH224" i="6"/>
  <c r="BI224" i="6"/>
  <c r="BJ224" i="6"/>
  <c r="BK224" i="6"/>
  <c r="BL224" i="6"/>
  <c r="BM224" i="6"/>
  <c r="BN224" i="6"/>
  <c r="N225" i="6"/>
  <c r="O225" i="6"/>
  <c r="P225" i="6"/>
  <c r="Q225" i="6"/>
  <c r="R225" i="6"/>
  <c r="S225" i="6"/>
  <c r="T225" i="6"/>
  <c r="U225" i="6"/>
  <c r="W225" i="6"/>
  <c r="X225" i="6"/>
  <c r="Y225" i="6"/>
  <c r="Z225" i="6"/>
  <c r="AA225" i="6"/>
  <c r="AB225" i="6"/>
  <c r="AC225" i="6"/>
  <c r="AD225" i="6"/>
  <c r="AF225" i="6"/>
  <c r="AG225" i="6"/>
  <c r="AH225" i="6"/>
  <c r="AI225" i="6"/>
  <c r="AJ225" i="6"/>
  <c r="AK225" i="6"/>
  <c r="AL225" i="6"/>
  <c r="AM225" i="6"/>
  <c r="AO225" i="6"/>
  <c r="AP225" i="6"/>
  <c r="AQ225" i="6"/>
  <c r="AR225" i="6"/>
  <c r="AS225" i="6"/>
  <c r="AT225" i="6"/>
  <c r="AU225" i="6"/>
  <c r="AV225" i="6"/>
  <c r="AX225" i="6"/>
  <c r="AY225" i="6"/>
  <c r="AZ225" i="6"/>
  <c r="BA225" i="6"/>
  <c r="BB225" i="6"/>
  <c r="BC225" i="6"/>
  <c r="BD225" i="6"/>
  <c r="BE225" i="6"/>
  <c r="BG225" i="6"/>
  <c r="BH225" i="6"/>
  <c r="BI225" i="6"/>
  <c r="BJ225" i="6"/>
  <c r="BK225" i="6"/>
  <c r="BL225" i="6"/>
  <c r="BM225" i="6"/>
  <c r="BN225" i="6"/>
  <c r="N226" i="6"/>
  <c r="O226" i="6"/>
  <c r="P226" i="6"/>
  <c r="Q226" i="6"/>
  <c r="R226" i="6"/>
  <c r="S226" i="6"/>
  <c r="T226" i="6"/>
  <c r="U226" i="6"/>
  <c r="W226" i="6"/>
  <c r="X226" i="6"/>
  <c r="Y226" i="6"/>
  <c r="Z226" i="6"/>
  <c r="AA226" i="6"/>
  <c r="AB226" i="6"/>
  <c r="AC226" i="6"/>
  <c r="AD226" i="6"/>
  <c r="AF226" i="6"/>
  <c r="AG226" i="6"/>
  <c r="AH226" i="6"/>
  <c r="AI226" i="6"/>
  <c r="AJ226" i="6"/>
  <c r="AK226" i="6"/>
  <c r="AL226" i="6"/>
  <c r="AM226" i="6"/>
  <c r="AO226" i="6"/>
  <c r="AP226" i="6"/>
  <c r="AQ226" i="6"/>
  <c r="AR226" i="6"/>
  <c r="AS226" i="6"/>
  <c r="AT226" i="6"/>
  <c r="AU226" i="6"/>
  <c r="AV226" i="6"/>
  <c r="AX226" i="6"/>
  <c r="AY226" i="6"/>
  <c r="AZ226" i="6"/>
  <c r="BA226" i="6"/>
  <c r="BB226" i="6"/>
  <c r="BC226" i="6"/>
  <c r="BD226" i="6"/>
  <c r="BE226" i="6"/>
  <c r="BG226" i="6"/>
  <c r="BH226" i="6"/>
  <c r="BI226" i="6"/>
  <c r="BJ226" i="6"/>
  <c r="BK226" i="6"/>
  <c r="BL226" i="6"/>
  <c r="BM226" i="6"/>
  <c r="BN226" i="6"/>
  <c r="N227" i="6"/>
  <c r="O227" i="6"/>
  <c r="P227" i="6"/>
  <c r="Q227" i="6"/>
  <c r="R227" i="6"/>
  <c r="S227" i="6"/>
  <c r="T227" i="6"/>
  <c r="U227" i="6"/>
  <c r="W227" i="6"/>
  <c r="X227" i="6"/>
  <c r="Y227" i="6"/>
  <c r="Z227" i="6"/>
  <c r="AA227" i="6"/>
  <c r="AB227" i="6"/>
  <c r="AC227" i="6"/>
  <c r="AD227" i="6"/>
  <c r="AF227" i="6"/>
  <c r="AG227" i="6"/>
  <c r="AH227" i="6"/>
  <c r="AI227" i="6"/>
  <c r="AJ227" i="6"/>
  <c r="AK227" i="6"/>
  <c r="AL227" i="6"/>
  <c r="AM227" i="6"/>
  <c r="AO227" i="6"/>
  <c r="AP227" i="6"/>
  <c r="AQ227" i="6"/>
  <c r="AR227" i="6"/>
  <c r="AS227" i="6"/>
  <c r="AT227" i="6"/>
  <c r="AU227" i="6"/>
  <c r="AV227" i="6"/>
  <c r="AX227" i="6"/>
  <c r="AY227" i="6"/>
  <c r="AZ227" i="6"/>
  <c r="BA227" i="6"/>
  <c r="BB227" i="6"/>
  <c r="BC227" i="6"/>
  <c r="BD227" i="6"/>
  <c r="BE227" i="6"/>
  <c r="BG227" i="6"/>
  <c r="BH227" i="6"/>
  <c r="BI227" i="6"/>
  <c r="BJ227" i="6"/>
  <c r="BK227" i="6"/>
  <c r="BL227" i="6"/>
  <c r="BM227" i="6"/>
  <c r="BN227" i="6"/>
  <c r="N228" i="6"/>
  <c r="O228" i="6"/>
  <c r="P228" i="6"/>
  <c r="Q228" i="6"/>
  <c r="R228" i="6"/>
  <c r="S228" i="6"/>
  <c r="T228" i="6"/>
  <c r="U228" i="6"/>
  <c r="W228" i="6"/>
  <c r="X228" i="6"/>
  <c r="Y228" i="6"/>
  <c r="Z228" i="6"/>
  <c r="AA228" i="6"/>
  <c r="AB228" i="6"/>
  <c r="AC228" i="6"/>
  <c r="AD228" i="6"/>
  <c r="AF228" i="6"/>
  <c r="AG228" i="6"/>
  <c r="AH228" i="6"/>
  <c r="AI228" i="6"/>
  <c r="AJ228" i="6"/>
  <c r="AK228" i="6"/>
  <c r="AL228" i="6"/>
  <c r="AM228" i="6"/>
  <c r="AO228" i="6"/>
  <c r="AP228" i="6"/>
  <c r="AQ228" i="6"/>
  <c r="AR228" i="6"/>
  <c r="AS228" i="6"/>
  <c r="AT228" i="6"/>
  <c r="AU228" i="6"/>
  <c r="AV228" i="6"/>
  <c r="AX228" i="6"/>
  <c r="AY228" i="6"/>
  <c r="AZ228" i="6"/>
  <c r="BA228" i="6"/>
  <c r="BB228" i="6"/>
  <c r="BC228" i="6"/>
  <c r="BD228" i="6"/>
  <c r="BE228" i="6"/>
  <c r="BG228" i="6"/>
  <c r="BH228" i="6"/>
  <c r="BI228" i="6"/>
  <c r="BJ228" i="6"/>
  <c r="BK228" i="6"/>
  <c r="BL228" i="6"/>
  <c r="BM228" i="6"/>
  <c r="BN228" i="6"/>
  <c r="N229" i="6"/>
  <c r="O229" i="6"/>
  <c r="P229" i="6"/>
  <c r="Q229" i="6"/>
  <c r="R229" i="6"/>
  <c r="S229" i="6"/>
  <c r="T229" i="6"/>
  <c r="U229" i="6"/>
  <c r="W229" i="6"/>
  <c r="X229" i="6"/>
  <c r="Y229" i="6"/>
  <c r="Z229" i="6"/>
  <c r="AA229" i="6"/>
  <c r="AB229" i="6"/>
  <c r="AC229" i="6"/>
  <c r="AD229" i="6"/>
  <c r="AF229" i="6"/>
  <c r="AG229" i="6"/>
  <c r="AH229" i="6"/>
  <c r="AI229" i="6"/>
  <c r="AJ229" i="6"/>
  <c r="AK229" i="6"/>
  <c r="AL229" i="6"/>
  <c r="AM229" i="6"/>
  <c r="AO229" i="6"/>
  <c r="AP229" i="6"/>
  <c r="AQ229" i="6"/>
  <c r="AR229" i="6"/>
  <c r="AS229" i="6"/>
  <c r="AT229" i="6"/>
  <c r="AU229" i="6"/>
  <c r="AV229" i="6"/>
  <c r="AX229" i="6"/>
  <c r="AY229" i="6"/>
  <c r="AZ229" i="6"/>
  <c r="BA229" i="6"/>
  <c r="BB229" i="6"/>
  <c r="BC229" i="6"/>
  <c r="BD229" i="6"/>
  <c r="BE229" i="6"/>
  <c r="BG229" i="6"/>
  <c r="BH229" i="6"/>
  <c r="BI229" i="6"/>
  <c r="BJ229" i="6"/>
  <c r="BK229" i="6"/>
  <c r="BL229" i="6"/>
  <c r="BM229" i="6"/>
  <c r="BN229" i="6"/>
  <c r="N230" i="6"/>
  <c r="O230" i="6"/>
  <c r="P230" i="6"/>
  <c r="Q230" i="6"/>
  <c r="R230" i="6"/>
  <c r="S230" i="6"/>
  <c r="T230" i="6"/>
  <c r="U230" i="6"/>
  <c r="W230" i="6"/>
  <c r="X230" i="6"/>
  <c r="Y230" i="6"/>
  <c r="Z230" i="6"/>
  <c r="AA230" i="6"/>
  <c r="AB230" i="6"/>
  <c r="AC230" i="6"/>
  <c r="AD230" i="6"/>
  <c r="AF230" i="6"/>
  <c r="AG230" i="6"/>
  <c r="AH230" i="6"/>
  <c r="AI230" i="6"/>
  <c r="AJ230" i="6"/>
  <c r="AK230" i="6"/>
  <c r="AL230" i="6"/>
  <c r="AM230" i="6"/>
  <c r="AO230" i="6"/>
  <c r="AP230" i="6"/>
  <c r="AQ230" i="6"/>
  <c r="AR230" i="6"/>
  <c r="AS230" i="6"/>
  <c r="AT230" i="6"/>
  <c r="AU230" i="6"/>
  <c r="AV230" i="6"/>
  <c r="AX230" i="6"/>
  <c r="AY230" i="6"/>
  <c r="AZ230" i="6"/>
  <c r="BA230" i="6"/>
  <c r="BB230" i="6"/>
  <c r="BC230" i="6"/>
  <c r="BD230" i="6"/>
  <c r="BE230" i="6"/>
  <c r="BG230" i="6"/>
  <c r="BH230" i="6"/>
  <c r="BI230" i="6"/>
  <c r="BJ230" i="6"/>
  <c r="BK230" i="6"/>
  <c r="BL230" i="6"/>
  <c r="BM230" i="6"/>
  <c r="BN230" i="6"/>
  <c r="N231" i="6"/>
  <c r="O231" i="6"/>
  <c r="P231" i="6"/>
  <c r="Q231" i="6"/>
  <c r="R231" i="6"/>
  <c r="S231" i="6"/>
  <c r="T231" i="6"/>
  <c r="U231" i="6"/>
  <c r="W231" i="6"/>
  <c r="X231" i="6"/>
  <c r="Y231" i="6"/>
  <c r="Z231" i="6"/>
  <c r="AA231" i="6"/>
  <c r="AB231" i="6"/>
  <c r="AC231" i="6"/>
  <c r="AD231" i="6"/>
  <c r="AF231" i="6"/>
  <c r="AG231" i="6"/>
  <c r="AH231" i="6"/>
  <c r="AI231" i="6"/>
  <c r="AJ231" i="6"/>
  <c r="AK231" i="6"/>
  <c r="AL231" i="6"/>
  <c r="AM231" i="6"/>
  <c r="AO231" i="6"/>
  <c r="AP231" i="6"/>
  <c r="AQ231" i="6"/>
  <c r="AR231" i="6"/>
  <c r="AS231" i="6"/>
  <c r="AT231" i="6"/>
  <c r="AU231" i="6"/>
  <c r="AV231" i="6"/>
  <c r="AX231" i="6"/>
  <c r="AY231" i="6"/>
  <c r="AZ231" i="6"/>
  <c r="BA231" i="6"/>
  <c r="BB231" i="6"/>
  <c r="BC231" i="6"/>
  <c r="BD231" i="6"/>
  <c r="BE231" i="6"/>
  <c r="BG231" i="6"/>
  <c r="BH231" i="6"/>
  <c r="BI231" i="6"/>
  <c r="BJ231" i="6"/>
  <c r="BK231" i="6"/>
  <c r="BL231" i="6"/>
  <c r="BM231" i="6"/>
  <c r="BN231" i="6"/>
  <c r="N232" i="6"/>
  <c r="O232" i="6"/>
  <c r="P232" i="6"/>
  <c r="Q232" i="6"/>
  <c r="R232" i="6"/>
  <c r="S232" i="6"/>
  <c r="T232" i="6"/>
  <c r="U232" i="6"/>
  <c r="W232" i="6"/>
  <c r="X232" i="6"/>
  <c r="Y232" i="6"/>
  <c r="Z232" i="6"/>
  <c r="AA232" i="6"/>
  <c r="AB232" i="6"/>
  <c r="AC232" i="6"/>
  <c r="AD232" i="6"/>
  <c r="AF232" i="6"/>
  <c r="AG232" i="6"/>
  <c r="AH232" i="6"/>
  <c r="AI232" i="6"/>
  <c r="AJ232" i="6"/>
  <c r="AK232" i="6"/>
  <c r="AL232" i="6"/>
  <c r="AM232" i="6"/>
  <c r="AO232" i="6"/>
  <c r="AP232" i="6"/>
  <c r="AQ232" i="6"/>
  <c r="AR232" i="6"/>
  <c r="AS232" i="6"/>
  <c r="AT232" i="6"/>
  <c r="AU232" i="6"/>
  <c r="AV232" i="6"/>
  <c r="AX232" i="6"/>
  <c r="AY232" i="6"/>
  <c r="AZ232" i="6"/>
  <c r="BA232" i="6"/>
  <c r="BB232" i="6"/>
  <c r="BC232" i="6"/>
  <c r="BD232" i="6"/>
  <c r="BE232" i="6"/>
  <c r="BG232" i="6"/>
  <c r="BH232" i="6"/>
  <c r="BI232" i="6"/>
  <c r="BJ232" i="6"/>
  <c r="BK232" i="6"/>
  <c r="BL232" i="6"/>
  <c r="BM232" i="6"/>
  <c r="BN232" i="6"/>
  <c r="N233" i="6"/>
  <c r="O233" i="6"/>
  <c r="P233" i="6"/>
  <c r="Q233" i="6"/>
  <c r="R233" i="6"/>
  <c r="S233" i="6"/>
  <c r="T233" i="6"/>
  <c r="U233" i="6"/>
  <c r="W233" i="6"/>
  <c r="X233" i="6"/>
  <c r="Y233" i="6"/>
  <c r="Z233" i="6"/>
  <c r="AA233" i="6"/>
  <c r="AB233" i="6"/>
  <c r="AC233" i="6"/>
  <c r="AD233" i="6"/>
  <c r="AF233" i="6"/>
  <c r="AG233" i="6"/>
  <c r="AH233" i="6"/>
  <c r="AI233" i="6"/>
  <c r="AJ233" i="6"/>
  <c r="AK233" i="6"/>
  <c r="AL233" i="6"/>
  <c r="AM233" i="6"/>
  <c r="AO233" i="6"/>
  <c r="AP233" i="6"/>
  <c r="AQ233" i="6"/>
  <c r="AR233" i="6"/>
  <c r="AS233" i="6"/>
  <c r="AT233" i="6"/>
  <c r="AU233" i="6"/>
  <c r="AV233" i="6"/>
  <c r="AX233" i="6"/>
  <c r="AY233" i="6"/>
  <c r="AZ233" i="6"/>
  <c r="BA233" i="6"/>
  <c r="BB233" i="6"/>
  <c r="BC233" i="6"/>
  <c r="BD233" i="6"/>
  <c r="BE233" i="6"/>
  <c r="BG233" i="6"/>
  <c r="BH233" i="6"/>
  <c r="BI233" i="6"/>
  <c r="BJ233" i="6"/>
  <c r="BK233" i="6"/>
  <c r="BL233" i="6"/>
  <c r="BM233" i="6"/>
  <c r="BN233" i="6"/>
  <c r="N234" i="6"/>
  <c r="O234" i="6"/>
  <c r="P234" i="6"/>
  <c r="Q234" i="6"/>
  <c r="R234" i="6"/>
  <c r="S234" i="6"/>
  <c r="T234" i="6"/>
  <c r="U234" i="6"/>
  <c r="W234" i="6"/>
  <c r="X234" i="6"/>
  <c r="Y234" i="6"/>
  <c r="Z234" i="6"/>
  <c r="AA234" i="6"/>
  <c r="AB234" i="6"/>
  <c r="AC234" i="6"/>
  <c r="AD234" i="6"/>
  <c r="AF234" i="6"/>
  <c r="AG234" i="6"/>
  <c r="AH234" i="6"/>
  <c r="AI234" i="6"/>
  <c r="AJ234" i="6"/>
  <c r="AK234" i="6"/>
  <c r="AL234" i="6"/>
  <c r="AM234" i="6"/>
  <c r="AO234" i="6"/>
  <c r="AP234" i="6"/>
  <c r="AQ234" i="6"/>
  <c r="AR234" i="6"/>
  <c r="AS234" i="6"/>
  <c r="AT234" i="6"/>
  <c r="AU234" i="6"/>
  <c r="AV234" i="6"/>
  <c r="AX234" i="6"/>
  <c r="AY234" i="6"/>
  <c r="AZ234" i="6"/>
  <c r="BA234" i="6"/>
  <c r="BB234" i="6"/>
  <c r="BC234" i="6"/>
  <c r="BD234" i="6"/>
  <c r="BE234" i="6"/>
  <c r="BG234" i="6"/>
  <c r="BH234" i="6"/>
  <c r="BI234" i="6"/>
  <c r="BJ234" i="6"/>
  <c r="BK234" i="6"/>
  <c r="BL234" i="6"/>
  <c r="BM234" i="6"/>
  <c r="BN234" i="6"/>
  <c r="N235" i="6"/>
  <c r="O235" i="6"/>
  <c r="P235" i="6"/>
  <c r="Q235" i="6"/>
  <c r="R235" i="6"/>
  <c r="S235" i="6"/>
  <c r="T235" i="6"/>
  <c r="U235" i="6"/>
  <c r="W235" i="6"/>
  <c r="X235" i="6"/>
  <c r="Y235" i="6"/>
  <c r="Z235" i="6"/>
  <c r="AA235" i="6"/>
  <c r="AB235" i="6"/>
  <c r="AC235" i="6"/>
  <c r="AD235" i="6"/>
  <c r="AF235" i="6"/>
  <c r="AG235" i="6"/>
  <c r="AH235" i="6"/>
  <c r="AI235" i="6"/>
  <c r="AJ235" i="6"/>
  <c r="AK235" i="6"/>
  <c r="AL235" i="6"/>
  <c r="AM235" i="6"/>
  <c r="AO235" i="6"/>
  <c r="AP235" i="6"/>
  <c r="AQ235" i="6"/>
  <c r="AR235" i="6"/>
  <c r="AS235" i="6"/>
  <c r="AT235" i="6"/>
  <c r="AU235" i="6"/>
  <c r="AV235" i="6"/>
  <c r="AX235" i="6"/>
  <c r="AY235" i="6"/>
  <c r="AZ235" i="6"/>
  <c r="BA235" i="6"/>
  <c r="BB235" i="6"/>
  <c r="BC235" i="6"/>
  <c r="BD235" i="6"/>
  <c r="BE235" i="6"/>
  <c r="BG235" i="6"/>
  <c r="BH235" i="6"/>
  <c r="BI235" i="6"/>
  <c r="BJ235" i="6"/>
  <c r="BK235" i="6"/>
  <c r="BL235" i="6"/>
  <c r="BM235" i="6"/>
  <c r="BN235" i="6"/>
  <c r="N236" i="6"/>
  <c r="O236" i="6"/>
  <c r="P236" i="6"/>
  <c r="Q236" i="6"/>
  <c r="R236" i="6"/>
  <c r="S236" i="6"/>
  <c r="T236" i="6"/>
  <c r="U236" i="6"/>
  <c r="W236" i="6"/>
  <c r="X236" i="6"/>
  <c r="Y236" i="6"/>
  <c r="Z236" i="6"/>
  <c r="AA236" i="6"/>
  <c r="AB236" i="6"/>
  <c r="AC236" i="6"/>
  <c r="AD236" i="6"/>
  <c r="AF236" i="6"/>
  <c r="AG236" i="6"/>
  <c r="AH236" i="6"/>
  <c r="AI236" i="6"/>
  <c r="AJ236" i="6"/>
  <c r="AK236" i="6"/>
  <c r="AL236" i="6"/>
  <c r="AM236" i="6"/>
  <c r="AO236" i="6"/>
  <c r="AP236" i="6"/>
  <c r="AQ236" i="6"/>
  <c r="AR236" i="6"/>
  <c r="AS236" i="6"/>
  <c r="AT236" i="6"/>
  <c r="AU236" i="6"/>
  <c r="AV236" i="6"/>
  <c r="AX236" i="6"/>
  <c r="AY236" i="6"/>
  <c r="AZ236" i="6"/>
  <c r="BA236" i="6"/>
  <c r="BB236" i="6"/>
  <c r="BC236" i="6"/>
  <c r="BD236" i="6"/>
  <c r="BE236" i="6"/>
  <c r="BG236" i="6"/>
  <c r="BH236" i="6"/>
  <c r="BI236" i="6"/>
  <c r="BJ236" i="6"/>
  <c r="BK236" i="6"/>
  <c r="BL236" i="6"/>
  <c r="BM236" i="6"/>
  <c r="BN236" i="6"/>
  <c r="N237" i="6"/>
  <c r="O237" i="6"/>
  <c r="P237" i="6"/>
  <c r="Q237" i="6"/>
  <c r="R237" i="6"/>
  <c r="S237" i="6"/>
  <c r="T237" i="6"/>
  <c r="U237" i="6"/>
  <c r="W237" i="6"/>
  <c r="X237" i="6"/>
  <c r="Y237" i="6"/>
  <c r="Z237" i="6"/>
  <c r="AA237" i="6"/>
  <c r="AB237" i="6"/>
  <c r="AC237" i="6"/>
  <c r="AD237" i="6"/>
  <c r="AF237" i="6"/>
  <c r="AG237" i="6"/>
  <c r="AH237" i="6"/>
  <c r="AI237" i="6"/>
  <c r="AJ237" i="6"/>
  <c r="AK237" i="6"/>
  <c r="AL237" i="6"/>
  <c r="AM237" i="6"/>
  <c r="AO237" i="6"/>
  <c r="AP237" i="6"/>
  <c r="AQ237" i="6"/>
  <c r="AR237" i="6"/>
  <c r="AS237" i="6"/>
  <c r="AT237" i="6"/>
  <c r="AU237" i="6"/>
  <c r="AV237" i="6"/>
  <c r="AX237" i="6"/>
  <c r="AY237" i="6"/>
  <c r="AZ237" i="6"/>
  <c r="BA237" i="6"/>
  <c r="BB237" i="6"/>
  <c r="BC237" i="6"/>
  <c r="BD237" i="6"/>
  <c r="BE237" i="6"/>
  <c r="BG237" i="6"/>
  <c r="BH237" i="6"/>
  <c r="BI237" i="6"/>
  <c r="BJ237" i="6"/>
  <c r="BK237" i="6"/>
  <c r="BL237" i="6"/>
  <c r="BM237" i="6"/>
  <c r="BN237" i="6"/>
  <c r="N238" i="6"/>
  <c r="O238" i="6"/>
  <c r="P238" i="6"/>
  <c r="Q238" i="6"/>
  <c r="R238" i="6"/>
  <c r="S238" i="6"/>
  <c r="T238" i="6"/>
  <c r="U238" i="6"/>
  <c r="W238" i="6"/>
  <c r="X238" i="6"/>
  <c r="Y238" i="6"/>
  <c r="Z238" i="6"/>
  <c r="AA238" i="6"/>
  <c r="AB238" i="6"/>
  <c r="AC238" i="6"/>
  <c r="AD238" i="6"/>
  <c r="AF238" i="6"/>
  <c r="AG238" i="6"/>
  <c r="AH238" i="6"/>
  <c r="AI238" i="6"/>
  <c r="AJ238" i="6"/>
  <c r="AK238" i="6"/>
  <c r="AL238" i="6"/>
  <c r="AM238" i="6"/>
  <c r="AO238" i="6"/>
  <c r="AP238" i="6"/>
  <c r="AQ238" i="6"/>
  <c r="AR238" i="6"/>
  <c r="AS238" i="6"/>
  <c r="AT238" i="6"/>
  <c r="AU238" i="6"/>
  <c r="AV238" i="6"/>
  <c r="AX238" i="6"/>
  <c r="AY238" i="6"/>
  <c r="AZ238" i="6"/>
  <c r="BA238" i="6"/>
  <c r="BB238" i="6"/>
  <c r="BC238" i="6"/>
  <c r="BD238" i="6"/>
  <c r="BE238" i="6"/>
  <c r="BG238" i="6"/>
  <c r="BH238" i="6"/>
  <c r="BI238" i="6"/>
  <c r="BJ238" i="6"/>
  <c r="BK238" i="6"/>
  <c r="BL238" i="6"/>
  <c r="BM238" i="6"/>
  <c r="BN238" i="6"/>
  <c r="N239" i="6"/>
  <c r="O239" i="6"/>
  <c r="P239" i="6"/>
  <c r="Q239" i="6"/>
  <c r="R239" i="6"/>
  <c r="S239" i="6"/>
  <c r="T239" i="6"/>
  <c r="U239" i="6"/>
  <c r="W239" i="6"/>
  <c r="X239" i="6"/>
  <c r="Y239" i="6"/>
  <c r="Z239" i="6"/>
  <c r="AA239" i="6"/>
  <c r="AB239" i="6"/>
  <c r="AC239" i="6"/>
  <c r="AD239" i="6"/>
  <c r="AF239" i="6"/>
  <c r="AG239" i="6"/>
  <c r="AH239" i="6"/>
  <c r="AI239" i="6"/>
  <c r="AJ239" i="6"/>
  <c r="AK239" i="6"/>
  <c r="AL239" i="6"/>
  <c r="AM239" i="6"/>
  <c r="AO239" i="6"/>
  <c r="AP239" i="6"/>
  <c r="AQ239" i="6"/>
  <c r="AR239" i="6"/>
  <c r="AS239" i="6"/>
  <c r="AT239" i="6"/>
  <c r="AU239" i="6"/>
  <c r="AV239" i="6"/>
  <c r="AX239" i="6"/>
  <c r="AY239" i="6"/>
  <c r="AZ239" i="6"/>
  <c r="BA239" i="6"/>
  <c r="BB239" i="6"/>
  <c r="BC239" i="6"/>
  <c r="BD239" i="6"/>
  <c r="BE239" i="6"/>
  <c r="BG239" i="6"/>
  <c r="BH239" i="6"/>
  <c r="BI239" i="6"/>
  <c r="BJ239" i="6"/>
  <c r="BK239" i="6"/>
  <c r="BL239" i="6"/>
  <c r="BM239" i="6"/>
  <c r="BN239" i="6"/>
  <c r="N240" i="6"/>
  <c r="O240" i="6"/>
  <c r="P240" i="6"/>
  <c r="Q240" i="6"/>
  <c r="R240" i="6"/>
  <c r="S240" i="6"/>
  <c r="T240" i="6"/>
  <c r="U240" i="6"/>
  <c r="W240" i="6"/>
  <c r="X240" i="6"/>
  <c r="Y240" i="6"/>
  <c r="Z240" i="6"/>
  <c r="AA240" i="6"/>
  <c r="AB240" i="6"/>
  <c r="AC240" i="6"/>
  <c r="AD240" i="6"/>
  <c r="AF240" i="6"/>
  <c r="AG240" i="6"/>
  <c r="AH240" i="6"/>
  <c r="AI240" i="6"/>
  <c r="AJ240" i="6"/>
  <c r="AK240" i="6"/>
  <c r="AL240" i="6"/>
  <c r="AM240" i="6"/>
  <c r="AO240" i="6"/>
  <c r="AP240" i="6"/>
  <c r="AQ240" i="6"/>
  <c r="AR240" i="6"/>
  <c r="AS240" i="6"/>
  <c r="AT240" i="6"/>
  <c r="AU240" i="6"/>
  <c r="AV240" i="6"/>
  <c r="AX240" i="6"/>
  <c r="AY240" i="6"/>
  <c r="AZ240" i="6"/>
  <c r="BA240" i="6"/>
  <c r="BB240" i="6"/>
  <c r="BC240" i="6"/>
  <c r="BD240" i="6"/>
  <c r="BE240" i="6"/>
  <c r="BG240" i="6"/>
  <c r="BH240" i="6"/>
  <c r="BI240" i="6"/>
  <c r="BJ240" i="6"/>
  <c r="BK240" i="6"/>
  <c r="BL240" i="6"/>
  <c r="BM240" i="6"/>
  <c r="BN240" i="6"/>
  <c r="N241" i="6"/>
  <c r="O241" i="6"/>
  <c r="P241" i="6"/>
  <c r="Q241" i="6"/>
  <c r="R241" i="6"/>
  <c r="S241" i="6"/>
  <c r="T241" i="6"/>
  <c r="U241" i="6"/>
  <c r="W241" i="6"/>
  <c r="X241" i="6"/>
  <c r="Y241" i="6"/>
  <c r="Z241" i="6"/>
  <c r="AA241" i="6"/>
  <c r="AB241" i="6"/>
  <c r="AC241" i="6"/>
  <c r="AD241" i="6"/>
  <c r="AF241" i="6"/>
  <c r="AG241" i="6"/>
  <c r="AH241" i="6"/>
  <c r="AI241" i="6"/>
  <c r="AJ241" i="6"/>
  <c r="AK241" i="6"/>
  <c r="AL241" i="6"/>
  <c r="AM241" i="6"/>
  <c r="AO241" i="6"/>
  <c r="AP241" i="6"/>
  <c r="AQ241" i="6"/>
  <c r="AR241" i="6"/>
  <c r="AS241" i="6"/>
  <c r="AT241" i="6"/>
  <c r="AU241" i="6"/>
  <c r="AV241" i="6"/>
  <c r="AX241" i="6"/>
  <c r="AY241" i="6"/>
  <c r="AZ241" i="6"/>
  <c r="BA241" i="6"/>
  <c r="BB241" i="6"/>
  <c r="BC241" i="6"/>
  <c r="BD241" i="6"/>
  <c r="BE241" i="6"/>
  <c r="BG241" i="6"/>
  <c r="BH241" i="6"/>
  <c r="BI241" i="6"/>
  <c r="BJ241" i="6"/>
  <c r="BK241" i="6"/>
  <c r="BL241" i="6"/>
  <c r="BM241" i="6"/>
  <c r="BN241" i="6"/>
  <c r="N242" i="6"/>
  <c r="O242" i="6"/>
  <c r="P242" i="6"/>
  <c r="Q242" i="6"/>
  <c r="R242" i="6"/>
  <c r="S242" i="6"/>
  <c r="T242" i="6"/>
  <c r="U242" i="6"/>
  <c r="W242" i="6"/>
  <c r="X242" i="6"/>
  <c r="Y242" i="6"/>
  <c r="Z242" i="6"/>
  <c r="AA242" i="6"/>
  <c r="AB242" i="6"/>
  <c r="AC242" i="6"/>
  <c r="AD242" i="6"/>
  <c r="AF242" i="6"/>
  <c r="AG242" i="6"/>
  <c r="AH242" i="6"/>
  <c r="AI242" i="6"/>
  <c r="AJ242" i="6"/>
  <c r="AK242" i="6"/>
  <c r="AL242" i="6"/>
  <c r="AM242" i="6"/>
  <c r="AO242" i="6"/>
  <c r="AP242" i="6"/>
  <c r="AQ242" i="6"/>
  <c r="AR242" i="6"/>
  <c r="AS242" i="6"/>
  <c r="AT242" i="6"/>
  <c r="AU242" i="6"/>
  <c r="AV242" i="6"/>
  <c r="AX242" i="6"/>
  <c r="AY242" i="6"/>
  <c r="AZ242" i="6"/>
  <c r="BA242" i="6"/>
  <c r="BB242" i="6"/>
  <c r="BC242" i="6"/>
  <c r="BD242" i="6"/>
  <c r="BE242" i="6"/>
  <c r="BG242" i="6"/>
  <c r="BH242" i="6"/>
  <c r="BI242" i="6"/>
  <c r="BJ242" i="6"/>
  <c r="BK242" i="6"/>
  <c r="BL242" i="6"/>
  <c r="BM242" i="6"/>
  <c r="BN242" i="6"/>
  <c r="N243" i="6"/>
  <c r="O243" i="6"/>
  <c r="P243" i="6"/>
  <c r="Q243" i="6"/>
  <c r="R243" i="6"/>
  <c r="S243" i="6"/>
  <c r="T243" i="6"/>
  <c r="U243" i="6"/>
  <c r="W243" i="6"/>
  <c r="X243" i="6"/>
  <c r="Y243" i="6"/>
  <c r="Z243" i="6"/>
  <c r="AA243" i="6"/>
  <c r="AB243" i="6"/>
  <c r="AC243" i="6"/>
  <c r="AD243" i="6"/>
  <c r="AF243" i="6"/>
  <c r="AG243" i="6"/>
  <c r="AH243" i="6"/>
  <c r="AI243" i="6"/>
  <c r="AJ243" i="6"/>
  <c r="AK243" i="6"/>
  <c r="AL243" i="6"/>
  <c r="AM243" i="6"/>
  <c r="AO243" i="6"/>
  <c r="AP243" i="6"/>
  <c r="AQ243" i="6"/>
  <c r="AR243" i="6"/>
  <c r="AS243" i="6"/>
  <c r="AT243" i="6"/>
  <c r="AU243" i="6"/>
  <c r="AV243" i="6"/>
  <c r="AX243" i="6"/>
  <c r="AY243" i="6"/>
  <c r="AZ243" i="6"/>
  <c r="BA243" i="6"/>
  <c r="BB243" i="6"/>
  <c r="BC243" i="6"/>
  <c r="BD243" i="6"/>
  <c r="BE243" i="6"/>
  <c r="BG243" i="6"/>
  <c r="BH243" i="6"/>
  <c r="BI243" i="6"/>
  <c r="BJ243" i="6"/>
  <c r="BK243" i="6"/>
  <c r="BL243" i="6"/>
  <c r="BM243" i="6"/>
  <c r="BN243" i="6"/>
  <c r="N244" i="6"/>
  <c r="O244" i="6"/>
  <c r="P244" i="6"/>
  <c r="Q244" i="6"/>
  <c r="R244" i="6"/>
  <c r="S244" i="6"/>
  <c r="T244" i="6"/>
  <c r="U244" i="6"/>
  <c r="W244" i="6"/>
  <c r="X244" i="6"/>
  <c r="Y244" i="6"/>
  <c r="Z244" i="6"/>
  <c r="AA244" i="6"/>
  <c r="AB244" i="6"/>
  <c r="AC244" i="6"/>
  <c r="AD244" i="6"/>
  <c r="AF244" i="6"/>
  <c r="AG244" i="6"/>
  <c r="AH244" i="6"/>
  <c r="AI244" i="6"/>
  <c r="AJ244" i="6"/>
  <c r="AK244" i="6"/>
  <c r="AL244" i="6"/>
  <c r="AM244" i="6"/>
  <c r="AO244" i="6"/>
  <c r="AP244" i="6"/>
  <c r="AQ244" i="6"/>
  <c r="AR244" i="6"/>
  <c r="AS244" i="6"/>
  <c r="AT244" i="6"/>
  <c r="AU244" i="6"/>
  <c r="AV244" i="6"/>
  <c r="AX244" i="6"/>
  <c r="AY244" i="6"/>
  <c r="AZ244" i="6"/>
  <c r="BA244" i="6"/>
  <c r="BB244" i="6"/>
  <c r="BC244" i="6"/>
  <c r="BD244" i="6"/>
  <c r="BE244" i="6"/>
  <c r="BG244" i="6"/>
  <c r="BH244" i="6"/>
  <c r="BI244" i="6"/>
  <c r="BJ244" i="6"/>
  <c r="BK244" i="6"/>
  <c r="BL244" i="6"/>
  <c r="BM244" i="6"/>
  <c r="BN244" i="6"/>
  <c r="N245" i="6"/>
  <c r="O245" i="6"/>
  <c r="P245" i="6"/>
  <c r="Q245" i="6"/>
  <c r="R245" i="6"/>
  <c r="S245" i="6"/>
  <c r="T245" i="6"/>
  <c r="U245" i="6"/>
  <c r="W245" i="6"/>
  <c r="X245" i="6"/>
  <c r="Y245" i="6"/>
  <c r="Z245" i="6"/>
  <c r="AA245" i="6"/>
  <c r="AB245" i="6"/>
  <c r="AC245" i="6"/>
  <c r="AD245" i="6"/>
  <c r="AF245" i="6"/>
  <c r="AG245" i="6"/>
  <c r="AH245" i="6"/>
  <c r="AI245" i="6"/>
  <c r="AJ245" i="6"/>
  <c r="AK245" i="6"/>
  <c r="AL245" i="6"/>
  <c r="AM245" i="6"/>
  <c r="AO245" i="6"/>
  <c r="AP245" i="6"/>
  <c r="AQ245" i="6"/>
  <c r="AR245" i="6"/>
  <c r="AS245" i="6"/>
  <c r="AT245" i="6"/>
  <c r="AU245" i="6"/>
  <c r="AV245" i="6"/>
  <c r="AX245" i="6"/>
  <c r="AY245" i="6"/>
  <c r="AZ245" i="6"/>
  <c r="BA245" i="6"/>
  <c r="BB245" i="6"/>
  <c r="BC245" i="6"/>
  <c r="BD245" i="6"/>
  <c r="BE245" i="6"/>
  <c r="BG245" i="6"/>
  <c r="BH245" i="6"/>
  <c r="BI245" i="6"/>
  <c r="BJ245" i="6"/>
  <c r="BK245" i="6"/>
  <c r="BL245" i="6"/>
  <c r="BM245" i="6"/>
  <c r="BN245" i="6"/>
  <c r="N246" i="6"/>
  <c r="O246" i="6"/>
  <c r="P246" i="6"/>
  <c r="Q246" i="6"/>
  <c r="R246" i="6"/>
  <c r="S246" i="6"/>
  <c r="T246" i="6"/>
  <c r="U246" i="6"/>
  <c r="W246" i="6"/>
  <c r="X246" i="6"/>
  <c r="Y246" i="6"/>
  <c r="Z246" i="6"/>
  <c r="AA246" i="6"/>
  <c r="AB246" i="6"/>
  <c r="AC246" i="6"/>
  <c r="AD246" i="6"/>
  <c r="AF246" i="6"/>
  <c r="AG246" i="6"/>
  <c r="AH246" i="6"/>
  <c r="AI246" i="6"/>
  <c r="AJ246" i="6"/>
  <c r="AK246" i="6"/>
  <c r="AL246" i="6"/>
  <c r="AM246" i="6"/>
  <c r="AO246" i="6"/>
  <c r="AP246" i="6"/>
  <c r="AQ246" i="6"/>
  <c r="AR246" i="6"/>
  <c r="AS246" i="6"/>
  <c r="AT246" i="6"/>
  <c r="AU246" i="6"/>
  <c r="AV246" i="6"/>
  <c r="AX246" i="6"/>
  <c r="AY246" i="6"/>
  <c r="AZ246" i="6"/>
  <c r="BA246" i="6"/>
  <c r="BB246" i="6"/>
  <c r="BC246" i="6"/>
  <c r="BD246" i="6"/>
  <c r="BE246" i="6"/>
  <c r="BG246" i="6"/>
  <c r="BH246" i="6"/>
  <c r="BI246" i="6"/>
  <c r="BJ246" i="6"/>
  <c r="BK246" i="6"/>
  <c r="BL246" i="6"/>
  <c r="BM246" i="6"/>
  <c r="BN246" i="6"/>
  <c r="N247" i="6"/>
  <c r="O247" i="6"/>
  <c r="P247" i="6"/>
  <c r="Q247" i="6"/>
  <c r="R247" i="6"/>
  <c r="S247" i="6"/>
  <c r="T247" i="6"/>
  <c r="U247" i="6"/>
  <c r="W247" i="6"/>
  <c r="X247" i="6"/>
  <c r="Y247" i="6"/>
  <c r="Z247" i="6"/>
  <c r="AA247" i="6"/>
  <c r="AB247" i="6"/>
  <c r="AC247" i="6"/>
  <c r="AD247" i="6"/>
  <c r="AF247" i="6"/>
  <c r="AG247" i="6"/>
  <c r="AH247" i="6"/>
  <c r="AI247" i="6"/>
  <c r="AJ247" i="6"/>
  <c r="AK247" i="6"/>
  <c r="AL247" i="6"/>
  <c r="AM247" i="6"/>
  <c r="AO247" i="6"/>
  <c r="AP247" i="6"/>
  <c r="AQ247" i="6"/>
  <c r="AR247" i="6"/>
  <c r="AS247" i="6"/>
  <c r="AT247" i="6"/>
  <c r="AU247" i="6"/>
  <c r="AV247" i="6"/>
  <c r="AX247" i="6"/>
  <c r="AY247" i="6"/>
  <c r="AZ247" i="6"/>
  <c r="BA247" i="6"/>
  <c r="BB247" i="6"/>
  <c r="BC247" i="6"/>
  <c r="BD247" i="6"/>
  <c r="BE247" i="6"/>
  <c r="BG247" i="6"/>
  <c r="BH247" i="6"/>
  <c r="BI247" i="6"/>
  <c r="BJ247" i="6"/>
  <c r="BK247" i="6"/>
  <c r="BL247" i="6"/>
  <c r="BM247" i="6"/>
  <c r="BN247" i="6"/>
  <c r="N248" i="6"/>
  <c r="O248" i="6"/>
  <c r="P248" i="6"/>
  <c r="Q248" i="6"/>
  <c r="R248" i="6"/>
  <c r="S248" i="6"/>
  <c r="T248" i="6"/>
  <c r="U248" i="6"/>
  <c r="W248" i="6"/>
  <c r="X248" i="6"/>
  <c r="Y248" i="6"/>
  <c r="Z248" i="6"/>
  <c r="AA248" i="6"/>
  <c r="AB248" i="6"/>
  <c r="AC248" i="6"/>
  <c r="AD248" i="6"/>
  <c r="AF248" i="6"/>
  <c r="AG248" i="6"/>
  <c r="AH248" i="6"/>
  <c r="AI248" i="6"/>
  <c r="AJ248" i="6"/>
  <c r="AK248" i="6"/>
  <c r="AL248" i="6"/>
  <c r="AM248" i="6"/>
  <c r="AO248" i="6"/>
  <c r="AP248" i="6"/>
  <c r="AQ248" i="6"/>
  <c r="AR248" i="6"/>
  <c r="AS248" i="6"/>
  <c r="AT248" i="6"/>
  <c r="AU248" i="6"/>
  <c r="AV248" i="6"/>
  <c r="AX248" i="6"/>
  <c r="AY248" i="6"/>
  <c r="AZ248" i="6"/>
  <c r="BA248" i="6"/>
  <c r="BB248" i="6"/>
  <c r="BC248" i="6"/>
  <c r="BD248" i="6"/>
  <c r="BE248" i="6"/>
  <c r="BG248" i="6"/>
  <c r="BH248" i="6"/>
  <c r="BI248" i="6"/>
  <c r="BJ248" i="6"/>
  <c r="BK248" i="6"/>
  <c r="BL248" i="6"/>
  <c r="BM248" i="6"/>
  <c r="BN248" i="6"/>
  <c r="N249" i="6"/>
  <c r="O249" i="6"/>
  <c r="P249" i="6"/>
  <c r="Q249" i="6"/>
  <c r="R249" i="6"/>
  <c r="S249" i="6"/>
  <c r="T249" i="6"/>
  <c r="U249" i="6"/>
  <c r="W249" i="6"/>
  <c r="X249" i="6"/>
  <c r="Y249" i="6"/>
  <c r="Z249" i="6"/>
  <c r="AA249" i="6"/>
  <c r="AB249" i="6"/>
  <c r="AC249" i="6"/>
  <c r="AD249" i="6"/>
  <c r="AF249" i="6"/>
  <c r="AG249" i="6"/>
  <c r="AH249" i="6"/>
  <c r="AI249" i="6"/>
  <c r="AJ249" i="6"/>
  <c r="AK249" i="6"/>
  <c r="AL249" i="6"/>
  <c r="AM249" i="6"/>
  <c r="AO249" i="6"/>
  <c r="AP249" i="6"/>
  <c r="AQ249" i="6"/>
  <c r="AR249" i="6"/>
  <c r="AS249" i="6"/>
  <c r="AT249" i="6"/>
  <c r="AU249" i="6"/>
  <c r="AV249" i="6"/>
  <c r="AX249" i="6"/>
  <c r="AY249" i="6"/>
  <c r="AZ249" i="6"/>
  <c r="BA249" i="6"/>
  <c r="BB249" i="6"/>
  <c r="BC249" i="6"/>
  <c r="BD249" i="6"/>
  <c r="BE249" i="6"/>
  <c r="BG249" i="6"/>
  <c r="BH249" i="6"/>
  <c r="BI249" i="6"/>
  <c r="BJ249" i="6"/>
  <c r="BK249" i="6"/>
  <c r="BL249" i="6"/>
  <c r="BM249" i="6"/>
  <c r="BN249" i="6"/>
  <c r="N250" i="6"/>
  <c r="O250" i="6"/>
  <c r="P250" i="6"/>
  <c r="Q250" i="6"/>
  <c r="R250" i="6"/>
  <c r="S250" i="6"/>
  <c r="T250" i="6"/>
  <c r="U250" i="6"/>
  <c r="W250" i="6"/>
  <c r="X250" i="6"/>
  <c r="Y250" i="6"/>
  <c r="Z250" i="6"/>
  <c r="AA250" i="6"/>
  <c r="AB250" i="6"/>
  <c r="AC250" i="6"/>
  <c r="AD250" i="6"/>
  <c r="AF250" i="6"/>
  <c r="AG250" i="6"/>
  <c r="AH250" i="6"/>
  <c r="AI250" i="6"/>
  <c r="AJ250" i="6"/>
  <c r="AK250" i="6"/>
  <c r="AL250" i="6"/>
  <c r="AM250" i="6"/>
  <c r="AO250" i="6"/>
  <c r="AP250" i="6"/>
  <c r="AQ250" i="6"/>
  <c r="AR250" i="6"/>
  <c r="AS250" i="6"/>
  <c r="AT250" i="6"/>
  <c r="AU250" i="6"/>
  <c r="AV250" i="6"/>
  <c r="AX250" i="6"/>
  <c r="AY250" i="6"/>
  <c r="AZ250" i="6"/>
  <c r="BA250" i="6"/>
  <c r="BB250" i="6"/>
  <c r="BC250" i="6"/>
  <c r="BD250" i="6"/>
  <c r="BE250" i="6"/>
  <c r="BG250" i="6"/>
  <c r="BH250" i="6"/>
  <c r="BI250" i="6"/>
  <c r="BJ250" i="6"/>
  <c r="BK250" i="6"/>
  <c r="BL250" i="6"/>
  <c r="BM250" i="6"/>
  <c r="BN250" i="6"/>
  <c r="N251" i="6"/>
  <c r="O251" i="6"/>
  <c r="P251" i="6"/>
  <c r="Q251" i="6"/>
  <c r="R251" i="6"/>
  <c r="S251" i="6"/>
  <c r="T251" i="6"/>
  <c r="U251" i="6"/>
  <c r="W251" i="6"/>
  <c r="X251" i="6"/>
  <c r="Y251" i="6"/>
  <c r="Z251" i="6"/>
  <c r="AA251" i="6"/>
  <c r="AB251" i="6"/>
  <c r="AC251" i="6"/>
  <c r="AD251" i="6"/>
  <c r="AF251" i="6"/>
  <c r="AG251" i="6"/>
  <c r="AH251" i="6"/>
  <c r="AI251" i="6"/>
  <c r="AJ251" i="6"/>
  <c r="AK251" i="6"/>
  <c r="AL251" i="6"/>
  <c r="AM251" i="6"/>
  <c r="AO251" i="6"/>
  <c r="AP251" i="6"/>
  <c r="AQ251" i="6"/>
  <c r="AR251" i="6"/>
  <c r="AS251" i="6"/>
  <c r="AT251" i="6"/>
  <c r="AU251" i="6"/>
  <c r="AV251" i="6"/>
  <c r="AX251" i="6"/>
  <c r="AY251" i="6"/>
  <c r="AZ251" i="6"/>
  <c r="BA251" i="6"/>
  <c r="BB251" i="6"/>
  <c r="BC251" i="6"/>
  <c r="BD251" i="6"/>
  <c r="BE251" i="6"/>
  <c r="BG251" i="6"/>
  <c r="BH251" i="6"/>
  <c r="BI251" i="6"/>
  <c r="BJ251" i="6"/>
  <c r="BK251" i="6"/>
  <c r="BL251" i="6"/>
  <c r="BM251" i="6"/>
  <c r="BN251" i="6"/>
  <c r="N252" i="6"/>
  <c r="O252" i="6"/>
  <c r="P252" i="6"/>
  <c r="Q252" i="6"/>
  <c r="R252" i="6"/>
  <c r="S252" i="6"/>
  <c r="T252" i="6"/>
  <c r="U252" i="6"/>
  <c r="W252" i="6"/>
  <c r="X252" i="6"/>
  <c r="Y252" i="6"/>
  <c r="Z252" i="6"/>
  <c r="AA252" i="6"/>
  <c r="AB252" i="6"/>
  <c r="AC252" i="6"/>
  <c r="AD252" i="6"/>
  <c r="AF252" i="6"/>
  <c r="AG252" i="6"/>
  <c r="AH252" i="6"/>
  <c r="AI252" i="6"/>
  <c r="AJ252" i="6"/>
  <c r="AK252" i="6"/>
  <c r="AL252" i="6"/>
  <c r="AM252" i="6"/>
  <c r="AO252" i="6"/>
  <c r="AP252" i="6"/>
  <c r="AQ252" i="6"/>
  <c r="AR252" i="6"/>
  <c r="AS252" i="6"/>
  <c r="AT252" i="6"/>
  <c r="AU252" i="6"/>
  <c r="AV252" i="6"/>
  <c r="AX252" i="6"/>
  <c r="AY252" i="6"/>
  <c r="AZ252" i="6"/>
  <c r="BA252" i="6"/>
  <c r="BB252" i="6"/>
  <c r="BC252" i="6"/>
  <c r="BD252" i="6"/>
  <c r="BE252" i="6"/>
  <c r="BG252" i="6"/>
  <c r="BH252" i="6"/>
  <c r="BI252" i="6"/>
  <c r="BJ252" i="6"/>
  <c r="BK252" i="6"/>
  <c r="BL252" i="6"/>
  <c r="BM252" i="6"/>
  <c r="BN252" i="6"/>
  <c r="N253" i="6"/>
  <c r="O253" i="6"/>
  <c r="P253" i="6"/>
  <c r="Q253" i="6"/>
  <c r="R253" i="6"/>
  <c r="S253" i="6"/>
  <c r="T253" i="6"/>
  <c r="U253" i="6"/>
  <c r="W253" i="6"/>
  <c r="X253" i="6"/>
  <c r="Y253" i="6"/>
  <c r="Z253" i="6"/>
  <c r="AA253" i="6"/>
  <c r="AB253" i="6"/>
  <c r="AC253" i="6"/>
  <c r="AD253" i="6"/>
  <c r="AF253" i="6"/>
  <c r="AG253" i="6"/>
  <c r="AH253" i="6"/>
  <c r="AI253" i="6"/>
  <c r="AJ253" i="6"/>
  <c r="AK253" i="6"/>
  <c r="AL253" i="6"/>
  <c r="AM253" i="6"/>
  <c r="AO253" i="6"/>
  <c r="AP253" i="6"/>
  <c r="AQ253" i="6"/>
  <c r="AR253" i="6"/>
  <c r="AS253" i="6"/>
  <c r="AT253" i="6"/>
  <c r="AU253" i="6"/>
  <c r="AV253" i="6"/>
  <c r="AX253" i="6"/>
  <c r="AY253" i="6"/>
  <c r="AZ253" i="6"/>
  <c r="BA253" i="6"/>
  <c r="BB253" i="6"/>
  <c r="BC253" i="6"/>
  <c r="BD253" i="6"/>
  <c r="BE253" i="6"/>
  <c r="BG253" i="6"/>
  <c r="BH253" i="6"/>
  <c r="BI253" i="6"/>
  <c r="BJ253" i="6"/>
  <c r="BK253" i="6"/>
  <c r="BL253" i="6"/>
  <c r="BM253" i="6"/>
  <c r="BN253" i="6"/>
  <c r="N254" i="6"/>
  <c r="O254" i="6"/>
  <c r="P254" i="6"/>
  <c r="Q254" i="6"/>
  <c r="R254" i="6"/>
  <c r="S254" i="6"/>
  <c r="T254" i="6"/>
  <c r="U254" i="6"/>
  <c r="W254" i="6"/>
  <c r="X254" i="6"/>
  <c r="Y254" i="6"/>
  <c r="Z254" i="6"/>
  <c r="AA254" i="6"/>
  <c r="AB254" i="6"/>
  <c r="AC254" i="6"/>
  <c r="AD254" i="6"/>
  <c r="AF254" i="6"/>
  <c r="AG254" i="6"/>
  <c r="AH254" i="6"/>
  <c r="AI254" i="6"/>
  <c r="AJ254" i="6"/>
  <c r="AK254" i="6"/>
  <c r="AL254" i="6"/>
  <c r="AM254" i="6"/>
  <c r="AO254" i="6"/>
  <c r="AP254" i="6"/>
  <c r="AQ254" i="6"/>
  <c r="AR254" i="6"/>
  <c r="AS254" i="6"/>
  <c r="AT254" i="6"/>
  <c r="AU254" i="6"/>
  <c r="AV254" i="6"/>
  <c r="AX254" i="6"/>
  <c r="AY254" i="6"/>
  <c r="AZ254" i="6"/>
  <c r="BA254" i="6"/>
  <c r="BB254" i="6"/>
  <c r="BC254" i="6"/>
  <c r="BD254" i="6"/>
  <c r="BE254" i="6"/>
  <c r="BG254" i="6"/>
  <c r="BH254" i="6"/>
  <c r="BI254" i="6"/>
  <c r="BJ254" i="6"/>
  <c r="BK254" i="6"/>
  <c r="BL254" i="6"/>
  <c r="BM254" i="6"/>
  <c r="BN254" i="6"/>
  <c r="N255" i="6"/>
  <c r="O255" i="6"/>
  <c r="P255" i="6"/>
  <c r="Q255" i="6"/>
  <c r="R255" i="6"/>
  <c r="S255" i="6"/>
  <c r="T255" i="6"/>
  <c r="U255" i="6"/>
  <c r="W255" i="6"/>
  <c r="X255" i="6"/>
  <c r="Y255" i="6"/>
  <c r="Z255" i="6"/>
  <c r="AA255" i="6"/>
  <c r="AB255" i="6"/>
  <c r="AC255" i="6"/>
  <c r="AD255" i="6"/>
  <c r="AF255" i="6"/>
  <c r="AG255" i="6"/>
  <c r="AH255" i="6"/>
  <c r="AI255" i="6"/>
  <c r="AJ255" i="6"/>
  <c r="AK255" i="6"/>
  <c r="AL255" i="6"/>
  <c r="AM255" i="6"/>
  <c r="AO255" i="6"/>
  <c r="AP255" i="6"/>
  <c r="AQ255" i="6"/>
  <c r="AR255" i="6"/>
  <c r="AS255" i="6"/>
  <c r="AT255" i="6"/>
  <c r="AU255" i="6"/>
  <c r="AV255" i="6"/>
  <c r="AX255" i="6"/>
  <c r="AY255" i="6"/>
  <c r="AZ255" i="6"/>
  <c r="BA255" i="6"/>
  <c r="BB255" i="6"/>
  <c r="BC255" i="6"/>
  <c r="BD255" i="6"/>
  <c r="BE255" i="6"/>
  <c r="BG255" i="6"/>
  <c r="BH255" i="6"/>
  <c r="BI255" i="6"/>
  <c r="BJ255" i="6"/>
  <c r="BK255" i="6"/>
  <c r="BL255" i="6"/>
  <c r="BM255" i="6"/>
  <c r="BN255" i="6"/>
  <c r="N256" i="6"/>
  <c r="O256" i="6"/>
  <c r="P256" i="6"/>
  <c r="Q256" i="6"/>
  <c r="R256" i="6"/>
  <c r="S256" i="6"/>
  <c r="T256" i="6"/>
  <c r="U256" i="6"/>
  <c r="W256" i="6"/>
  <c r="X256" i="6"/>
  <c r="Y256" i="6"/>
  <c r="Z256" i="6"/>
  <c r="AA256" i="6"/>
  <c r="AB256" i="6"/>
  <c r="AC256" i="6"/>
  <c r="AD256" i="6"/>
  <c r="AF256" i="6"/>
  <c r="AG256" i="6"/>
  <c r="AH256" i="6"/>
  <c r="AI256" i="6"/>
  <c r="AJ256" i="6"/>
  <c r="AK256" i="6"/>
  <c r="AL256" i="6"/>
  <c r="AM256" i="6"/>
  <c r="AO256" i="6"/>
  <c r="AP256" i="6"/>
  <c r="AQ256" i="6"/>
  <c r="AR256" i="6"/>
  <c r="AS256" i="6"/>
  <c r="AT256" i="6"/>
  <c r="AU256" i="6"/>
  <c r="AV256" i="6"/>
  <c r="AX256" i="6"/>
  <c r="AY256" i="6"/>
  <c r="AZ256" i="6"/>
  <c r="BA256" i="6"/>
  <c r="BB256" i="6"/>
  <c r="BC256" i="6"/>
  <c r="BD256" i="6"/>
  <c r="BE256" i="6"/>
  <c r="BG256" i="6"/>
  <c r="BH256" i="6"/>
  <c r="BI256" i="6"/>
  <c r="BJ256" i="6"/>
  <c r="BK256" i="6"/>
  <c r="BL256" i="6"/>
  <c r="BM256" i="6"/>
  <c r="BN256" i="6"/>
  <c r="N257" i="6"/>
  <c r="O257" i="6"/>
  <c r="P257" i="6"/>
  <c r="Q257" i="6"/>
  <c r="R257" i="6"/>
  <c r="S257" i="6"/>
  <c r="T257" i="6"/>
  <c r="U257" i="6"/>
  <c r="W257" i="6"/>
  <c r="X257" i="6"/>
  <c r="Y257" i="6"/>
  <c r="Z257" i="6"/>
  <c r="AA257" i="6"/>
  <c r="AB257" i="6"/>
  <c r="AC257" i="6"/>
  <c r="AD257" i="6"/>
  <c r="AF257" i="6"/>
  <c r="AG257" i="6"/>
  <c r="AH257" i="6"/>
  <c r="AI257" i="6"/>
  <c r="AJ257" i="6"/>
  <c r="AK257" i="6"/>
  <c r="AL257" i="6"/>
  <c r="AM257" i="6"/>
  <c r="AO257" i="6"/>
  <c r="AP257" i="6"/>
  <c r="AQ257" i="6"/>
  <c r="AR257" i="6"/>
  <c r="AS257" i="6"/>
  <c r="AT257" i="6"/>
  <c r="AU257" i="6"/>
  <c r="AV257" i="6"/>
  <c r="AX257" i="6"/>
  <c r="AY257" i="6"/>
  <c r="AZ257" i="6"/>
  <c r="BA257" i="6"/>
  <c r="BB257" i="6"/>
  <c r="BC257" i="6"/>
  <c r="BD257" i="6"/>
  <c r="BE257" i="6"/>
  <c r="BG257" i="6"/>
  <c r="BH257" i="6"/>
  <c r="BI257" i="6"/>
  <c r="BJ257" i="6"/>
  <c r="BK257" i="6"/>
  <c r="BL257" i="6"/>
  <c r="BM257" i="6"/>
  <c r="BN257" i="6"/>
  <c r="N258" i="6"/>
  <c r="O258" i="6"/>
  <c r="P258" i="6"/>
  <c r="Q258" i="6"/>
  <c r="R258" i="6"/>
  <c r="S258" i="6"/>
  <c r="T258" i="6"/>
  <c r="U258" i="6"/>
  <c r="W258" i="6"/>
  <c r="X258" i="6"/>
  <c r="Y258" i="6"/>
  <c r="Z258" i="6"/>
  <c r="AA258" i="6"/>
  <c r="AB258" i="6"/>
  <c r="AC258" i="6"/>
  <c r="AD258" i="6"/>
  <c r="AF258" i="6"/>
  <c r="AG258" i="6"/>
  <c r="AH258" i="6"/>
  <c r="AI258" i="6"/>
  <c r="AJ258" i="6"/>
  <c r="AK258" i="6"/>
  <c r="AL258" i="6"/>
  <c r="AM258" i="6"/>
  <c r="AO258" i="6"/>
  <c r="AP258" i="6"/>
  <c r="AQ258" i="6"/>
  <c r="AR258" i="6"/>
  <c r="AS258" i="6"/>
  <c r="AT258" i="6"/>
  <c r="AU258" i="6"/>
  <c r="AV258" i="6"/>
  <c r="AX258" i="6"/>
  <c r="AY258" i="6"/>
  <c r="AZ258" i="6"/>
  <c r="BA258" i="6"/>
  <c r="BB258" i="6"/>
  <c r="BC258" i="6"/>
  <c r="BD258" i="6"/>
  <c r="BE258" i="6"/>
  <c r="BG258" i="6"/>
  <c r="BH258" i="6"/>
  <c r="BI258" i="6"/>
  <c r="BJ258" i="6"/>
  <c r="BK258" i="6"/>
  <c r="BL258" i="6"/>
  <c r="BM258" i="6"/>
  <c r="BN258" i="6"/>
  <c r="N259" i="6"/>
  <c r="O259" i="6"/>
  <c r="P259" i="6"/>
  <c r="Q259" i="6"/>
  <c r="R259" i="6"/>
  <c r="S259" i="6"/>
  <c r="T259" i="6"/>
  <c r="U259" i="6"/>
  <c r="W259" i="6"/>
  <c r="X259" i="6"/>
  <c r="Y259" i="6"/>
  <c r="Z259" i="6"/>
  <c r="AA259" i="6"/>
  <c r="AB259" i="6"/>
  <c r="AC259" i="6"/>
  <c r="AD259" i="6"/>
  <c r="AF259" i="6"/>
  <c r="AG259" i="6"/>
  <c r="AH259" i="6"/>
  <c r="AI259" i="6"/>
  <c r="AJ259" i="6"/>
  <c r="AK259" i="6"/>
  <c r="AL259" i="6"/>
  <c r="AM259" i="6"/>
  <c r="AO259" i="6"/>
  <c r="AP259" i="6"/>
  <c r="AQ259" i="6"/>
  <c r="AR259" i="6"/>
  <c r="AS259" i="6"/>
  <c r="AT259" i="6"/>
  <c r="AU259" i="6"/>
  <c r="AV259" i="6"/>
  <c r="AX259" i="6"/>
  <c r="AY259" i="6"/>
  <c r="AZ259" i="6"/>
  <c r="BA259" i="6"/>
  <c r="BB259" i="6"/>
  <c r="BC259" i="6"/>
  <c r="BD259" i="6"/>
  <c r="BE259" i="6"/>
  <c r="BG259" i="6"/>
  <c r="BH259" i="6"/>
  <c r="BI259" i="6"/>
  <c r="BJ259" i="6"/>
  <c r="BK259" i="6"/>
  <c r="BL259" i="6"/>
  <c r="BM259" i="6"/>
  <c r="BN259" i="6"/>
  <c r="N260" i="6"/>
  <c r="O260" i="6"/>
  <c r="P260" i="6"/>
  <c r="Q260" i="6"/>
  <c r="R260" i="6"/>
  <c r="S260" i="6"/>
  <c r="T260" i="6"/>
  <c r="U260" i="6"/>
  <c r="W260" i="6"/>
  <c r="X260" i="6"/>
  <c r="Y260" i="6"/>
  <c r="Z260" i="6"/>
  <c r="AA260" i="6"/>
  <c r="AB260" i="6"/>
  <c r="AC260" i="6"/>
  <c r="AD260" i="6"/>
  <c r="AF260" i="6"/>
  <c r="AG260" i="6"/>
  <c r="AH260" i="6"/>
  <c r="AI260" i="6"/>
  <c r="AJ260" i="6"/>
  <c r="AK260" i="6"/>
  <c r="AL260" i="6"/>
  <c r="AM260" i="6"/>
  <c r="AO260" i="6"/>
  <c r="AP260" i="6"/>
  <c r="AQ260" i="6"/>
  <c r="AR260" i="6"/>
  <c r="AS260" i="6"/>
  <c r="AT260" i="6"/>
  <c r="AU260" i="6"/>
  <c r="AV260" i="6"/>
  <c r="AX260" i="6"/>
  <c r="AY260" i="6"/>
  <c r="AZ260" i="6"/>
  <c r="BA260" i="6"/>
  <c r="BB260" i="6"/>
  <c r="BC260" i="6"/>
  <c r="BD260" i="6"/>
  <c r="BE260" i="6"/>
  <c r="BG260" i="6"/>
  <c r="BH260" i="6"/>
  <c r="BI260" i="6"/>
  <c r="BJ260" i="6"/>
  <c r="BK260" i="6"/>
  <c r="BL260" i="6"/>
  <c r="BM260" i="6"/>
  <c r="BN260" i="6"/>
  <c r="N261" i="6"/>
  <c r="O261" i="6"/>
  <c r="P261" i="6"/>
  <c r="Q261" i="6"/>
  <c r="R261" i="6"/>
  <c r="S261" i="6"/>
  <c r="T261" i="6"/>
  <c r="U261" i="6"/>
  <c r="W261" i="6"/>
  <c r="X261" i="6"/>
  <c r="Y261" i="6"/>
  <c r="Z261" i="6"/>
  <c r="AA261" i="6"/>
  <c r="AB261" i="6"/>
  <c r="AC261" i="6"/>
  <c r="AD261" i="6"/>
  <c r="AF261" i="6"/>
  <c r="AG261" i="6"/>
  <c r="AH261" i="6"/>
  <c r="AI261" i="6"/>
  <c r="AJ261" i="6"/>
  <c r="AK261" i="6"/>
  <c r="AL261" i="6"/>
  <c r="AM261" i="6"/>
  <c r="AO261" i="6"/>
  <c r="AP261" i="6"/>
  <c r="AQ261" i="6"/>
  <c r="AR261" i="6"/>
  <c r="AS261" i="6"/>
  <c r="AT261" i="6"/>
  <c r="AU261" i="6"/>
  <c r="AV261" i="6"/>
  <c r="AX261" i="6"/>
  <c r="AY261" i="6"/>
  <c r="AZ261" i="6"/>
  <c r="BA261" i="6"/>
  <c r="BB261" i="6"/>
  <c r="BC261" i="6"/>
  <c r="BD261" i="6"/>
  <c r="BE261" i="6"/>
  <c r="BG261" i="6"/>
  <c r="BH261" i="6"/>
  <c r="BI261" i="6"/>
  <c r="BJ261" i="6"/>
  <c r="BK261" i="6"/>
  <c r="BL261" i="6"/>
  <c r="BM261" i="6"/>
  <c r="BN261" i="6"/>
  <c r="N262" i="6"/>
  <c r="O262" i="6"/>
  <c r="P262" i="6"/>
  <c r="Q262" i="6"/>
  <c r="R262" i="6"/>
  <c r="S262" i="6"/>
  <c r="T262" i="6"/>
  <c r="U262" i="6"/>
  <c r="W262" i="6"/>
  <c r="X262" i="6"/>
  <c r="Y262" i="6"/>
  <c r="Z262" i="6"/>
  <c r="AA262" i="6"/>
  <c r="AB262" i="6"/>
  <c r="AC262" i="6"/>
  <c r="AD262" i="6"/>
  <c r="AF262" i="6"/>
  <c r="AG262" i="6"/>
  <c r="AH262" i="6"/>
  <c r="AI262" i="6"/>
  <c r="AJ262" i="6"/>
  <c r="AK262" i="6"/>
  <c r="AL262" i="6"/>
  <c r="AM262" i="6"/>
  <c r="AO262" i="6"/>
  <c r="AP262" i="6"/>
  <c r="AQ262" i="6"/>
  <c r="AR262" i="6"/>
  <c r="AS262" i="6"/>
  <c r="AT262" i="6"/>
  <c r="AU262" i="6"/>
  <c r="AV262" i="6"/>
  <c r="AX262" i="6"/>
  <c r="AY262" i="6"/>
  <c r="AZ262" i="6"/>
  <c r="BA262" i="6"/>
  <c r="BB262" i="6"/>
  <c r="BC262" i="6"/>
  <c r="BD262" i="6"/>
  <c r="BE262" i="6"/>
  <c r="BG262" i="6"/>
  <c r="BH262" i="6"/>
  <c r="BI262" i="6"/>
  <c r="BJ262" i="6"/>
  <c r="BK262" i="6"/>
  <c r="BL262" i="6"/>
  <c r="BM262" i="6"/>
  <c r="BN262" i="6"/>
  <c r="N263" i="6"/>
  <c r="O263" i="6"/>
  <c r="P263" i="6"/>
  <c r="Q263" i="6"/>
  <c r="R263" i="6"/>
  <c r="S263" i="6"/>
  <c r="T263" i="6"/>
  <c r="U263" i="6"/>
  <c r="W263" i="6"/>
  <c r="X263" i="6"/>
  <c r="Y263" i="6"/>
  <c r="Z263" i="6"/>
  <c r="AA263" i="6"/>
  <c r="AB263" i="6"/>
  <c r="AC263" i="6"/>
  <c r="AD263" i="6"/>
  <c r="AF263" i="6"/>
  <c r="AG263" i="6"/>
  <c r="AH263" i="6"/>
  <c r="AI263" i="6"/>
  <c r="AJ263" i="6"/>
  <c r="AK263" i="6"/>
  <c r="AL263" i="6"/>
  <c r="AM263" i="6"/>
  <c r="AO263" i="6"/>
  <c r="AP263" i="6"/>
  <c r="AQ263" i="6"/>
  <c r="AR263" i="6"/>
  <c r="AS263" i="6"/>
  <c r="AT263" i="6"/>
  <c r="AU263" i="6"/>
  <c r="AV263" i="6"/>
  <c r="AX263" i="6"/>
  <c r="AY263" i="6"/>
  <c r="AZ263" i="6"/>
  <c r="BA263" i="6"/>
  <c r="BB263" i="6"/>
  <c r="BC263" i="6"/>
  <c r="BD263" i="6"/>
  <c r="BE263" i="6"/>
  <c r="BG263" i="6"/>
  <c r="BH263" i="6"/>
  <c r="BI263" i="6"/>
  <c r="BJ263" i="6"/>
  <c r="BK263" i="6"/>
  <c r="BL263" i="6"/>
  <c r="BM263" i="6"/>
  <c r="BN263" i="6"/>
  <c r="N264" i="6"/>
  <c r="O264" i="6"/>
  <c r="P264" i="6"/>
  <c r="Q264" i="6"/>
  <c r="R264" i="6"/>
  <c r="S264" i="6"/>
  <c r="T264" i="6"/>
  <c r="U264" i="6"/>
  <c r="W264" i="6"/>
  <c r="X264" i="6"/>
  <c r="Y264" i="6"/>
  <c r="Z264" i="6"/>
  <c r="AA264" i="6"/>
  <c r="AB264" i="6"/>
  <c r="AC264" i="6"/>
  <c r="AD264" i="6"/>
  <c r="AF264" i="6"/>
  <c r="AG264" i="6"/>
  <c r="AH264" i="6"/>
  <c r="AI264" i="6"/>
  <c r="AJ264" i="6"/>
  <c r="AK264" i="6"/>
  <c r="AL264" i="6"/>
  <c r="AM264" i="6"/>
  <c r="AO264" i="6"/>
  <c r="AP264" i="6"/>
  <c r="AQ264" i="6"/>
  <c r="AR264" i="6"/>
  <c r="AS264" i="6"/>
  <c r="AT264" i="6"/>
  <c r="AU264" i="6"/>
  <c r="AV264" i="6"/>
  <c r="AX264" i="6"/>
  <c r="AY264" i="6"/>
  <c r="AZ264" i="6"/>
  <c r="BA264" i="6"/>
  <c r="BB264" i="6"/>
  <c r="BC264" i="6"/>
  <c r="BD264" i="6"/>
  <c r="BE264" i="6"/>
  <c r="BG264" i="6"/>
  <c r="BH264" i="6"/>
  <c r="BI264" i="6"/>
  <c r="BJ264" i="6"/>
  <c r="BK264" i="6"/>
  <c r="BL264" i="6"/>
  <c r="BM264" i="6"/>
  <c r="BN264" i="6"/>
  <c r="N265" i="6"/>
  <c r="O265" i="6"/>
  <c r="P265" i="6"/>
  <c r="Q265" i="6"/>
  <c r="R265" i="6"/>
  <c r="S265" i="6"/>
  <c r="T265" i="6"/>
  <c r="U265" i="6"/>
  <c r="W265" i="6"/>
  <c r="X265" i="6"/>
  <c r="Y265" i="6"/>
  <c r="Z265" i="6"/>
  <c r="AA265" i="6"/>
  <c r="AB265" i="6"/>
  <c r="AC265" i="6"/>
  <c r="AD265" i="6"/>
  <c r="AF265" i="6"/>
  <c r="AG265" i="6"/>
  <c r="AH265" i="6"/>
  <c r="AI265" i="6"/>
  <c r="AJ265" i="6"/>
  <c r="AK265" i="6"/>
  <c r="AL265" i="6"/>
  <c r="AM265" i="6"/>
  <c r="AO265" i="6"/>
  <c r="AP265" i="6"/>
  <c r="AQ265" i="6"/>
  <c r="AR265" i="6"/>
  <c r="AS265" i="6"/>
  <c r="AT265" i="6"/>
  <c r="AU265" i="6"/>
  <c r="AV265" i="6"/>
  <c r="AX265" i="6"/>
  <c r="AY265" i="6"/>
  <c r="AZ265" i="6"/>
  <c r="BA265" i="6"/>
  <c r="BB265" i="6"/>
  <c r="BC265" i="6"/>
  <c r="BD265" i="6"/>
  <c r="BE265" i="6"/>
  <c r="BG265" i="6"/>
  <c r="BH265" i="6"/>
  <c r="BI265" i="6"/>
  <c r="BJ265" i="6"/>
  <c r="BK265" i="6"/>
  <c r="BL265" i="6"/>
  <c r="BM265" i="6"/>
  <c r="BN265" i="6"/>
  <c r="N266" i="6"/>
  <c r="O266" i="6"/>
  <c r="P266" i="6"/>
  <c r="Q266" i="6"/>
  <c r="R266" i="6"/>
  <c r="S266" i="6"/>
  <c r="T266" i="6"/>
  <c r="U266" i="6"/>
  <c r="W266" i="6"/>
  <c r="X266" i="6"/>
  <c r="Y266" i="6"/>
  <c r="Z266" i="6"/>
  <c r="AA266" i="6"/>
  <c r="AB266" i="6"/>
  <c r="AC266" i="6"/>
  <c r="AD266" i="6"/>
  <c r="AF266" i="6"/>
  <c r="AG266" i="6"/>
  <c r="AH266" i="6"/>
  <c r="AI266" i="6"/>
  <c r="AJ266" i="6"/>
  <c r="AK266" i="6"/>
  <c r="AL266" i="6"/>
  <c r="AM266" i="6"/>
  <c r="AO266" i="6"/>
  <c r="AP266" i="6"/>
  <c r="AQ266" i="6"/>
  <c r="AR266" i="6"/>
  <c r="AS266" i="6"/>
  <c r="AT266" i="6"/>
  <c r="AU266" i="6"/>
  <c r="AV266" i="6"/>
  <c r="AX266" i="6"/>
  <c r="AY266" i="6"/>
  <c r="AZ266" i="6"/>
  <c r="BA266" i="6"/>
  <c r="BB266" i="6"/>
  <c r="BC266" i="6"/>
  <c r="BD266" i="6"/>
  <c r="BE266" i="6"/>
  <c r="BG266" i="6"/>
  <c r="BH266" i="6"/>
  <c r="BI266" i="6"/>
  <c r="BJ266" i="6"/>
  <c r="BK266" i="6"/>
  <c r="BL266" i="6"/>
  <c r="BM266" i="6"/>
  <c r="BN266" i="6"/>
  <c r="N267" i="6"/>
  <c r="O267" i="6"/>
  <c r="P267" i="6"/>
  <c r="Q267" i="6"/>
  <c r="R267" i="6"/>
  <c r="S267" i="6"/>
  <c r="T267" i="6"/>
  <c r="U267" i="6"/>
  <c r="W267" i="6"/>
  <c r="X267" i="6"/>
  <c r="Y267" i="6"/>
  <c r="Z267" i="6"/>
  <c r="AA267" i="6"/>
  <c r="AB267" i="6"/>
  <c r="AC267" i="6"/>
  <c r="AD267" i="6"/>
  <c r="AF267" i="6"/>
  <c r="AG267" i="6"/>
  <c r="AH267" i="6"/>
  <c r="AI267" i="6"/>
  <c r="AJ267" i="6"/>
  <c r="AK267" i="6"/>
  <c r="AL267" i="6"/>
  <c r="AM267" i="6"/>
  <c r="AO267" i="6"/>
  <c r="AP267" i="6"/>
  <c r="AQ267" i="6"/>
  <c r="AR267" i="6"/>
  <c r="AS267" i="6"/>
  <c r="AT267" i="6"/>
  <c r="AU267" i="6"/>
  <c r="AV267" i="6"/>
  <c r="AX267" i="6"/>
  <c r="AY267" i="6"/>
  <c r="AZ267" i="6"/>
  <c r="BA267" i="6"/>
  <c r="BB267" i="6"/>
  <c r="BC267" i="6"/>
  <c r="BD267" i="6"/>
  <c r="BE267" i="6"/>
  <c r="BG267" i="6"/>
  <c r="BH267" i="6"/>
  <c r="BI267" i="6"/>
  <c r="BJ267" i="6"/>
  <c r="BK267" i="6"/>
  <c r="BL267" i="6"/>
  <c r="BM267" i="6"/>
  <c r="BN267" i="6"/>
  <c r="N268" i="6"/>
  <c r="O268" i="6"/>
  <c r="P268" i="6"/>
  <c r="Q268" i="6"/>
  <c r="R268" i="6"/>
  <c r="S268" i="6"/>
  <c r="T268" i="6"/>
  <c r="U268" i="6"/>
  <c r="W268" i="6"/>
  <c r="X268" i="6"/>
  <c r="Y268" i="6"/>
  <c r="Z268" i="6"/>
  <c r="AA268" i="6"/>
  <c r="AB268" i="6"/>
  <c r="AC268" i="6"/>
  <c r="AD268" i="6"/>
  <c r="AF268" i="6"/>
  <c r="AG268" i="6"/>
  <c r="AH268" i="6"/>
  <c r="AI268" i="6"/>
  <c r="AJ268" i="6"/>
  <c r="AK268" i="6"/>
  <c r="AL268" i="6"/>
  <c r="AM268" i="6"/>
  <c r="AO268" i="6"/>
  <c r="AP268" i="6"/>
  <c r="AQ268" i="6"/>
  <c r="AR268" i="6"/>
  <c r="AS268" i="6"/>
  <c r="AT268" i="6"/>
  <c r="AU268" i="6"/>
  <c r="AV268" i="6"/>
  <c r="AX268" i="6"/>
  <c r="AY268" i="6"/>
  <c r="AZ268" i="6"/>
  <c r="BA268" i="6"/>
  <c r="BB268" i="6"/>
  <c r="BC268" i="6"/>
  <c r="BD268" i="6"/>
  <c r="BE268" i="6"/>
  <c r="BG268" i="6"/>
  <c r="BH268" i="6"/>
  <c r="BI268" i="6"/>
  <c r="BJ268" i="6"/>
  <c r="BK268" i="6"/>
  <c r="BL268" i="6"/>
  <c r="BM268" i="6"/>
  <c r="BN268" i="6"/>
  <c r="N269" i="6"/>
  <c r="O269" i="6"/>
  <c r="P269" i="6"/>
  <c r="Q269" i="6"/>
  <c r="R269" i="6"/>
  <c r="S269" i="6"/>
  <c r="T269" i="6"/>
  <c r="U269" i="6"/>
  <c r="W269" i="6"/>
  <c r="X269" i="6"/>
  <c r="Y269" i="6"/>
  <c r="Z269" i="6"/>
  <c r="AA269" i="6"/>
  <c r="AB269" i="6"/>
  <c r="AC269" i="6"/>
  <c r="AD269" i="6"/>
  <c r="AF269" i="6"/>
  <c r="AG269" i="6"/>
  <c r="AH269" i="6"/>
  <c r="AI269" i="6"/>
  <c r="AJ269" i="6"/>
  <c r="AK269" i="6"/>
  <c r="AL269" i="6"/>
  <c r="AM269" i="6"/>
  <c r="AO269" i="6"/>
  <c r="AP269" i="6"/>
  <c r="AQ269" i="6"/>
  <c r="AR269" i="6"/>
  <c r="AS269" i="6"/>
  <c r="AT269" i="6"/>
  <c r="AU269" i="6"/>
  <c r="AV269" i="6"/>
  <c r="AX269" i="6"/>
  <c r="AY269" i="6"/>
  <c r="AZ269" i="6"/>
  <c r="BA269" i="6"/>
  <c r="BB269" i="6"/>
  <c r="BC269" i="6"/>
  <c r="BD269" i="6"/>
  <c r="BE269" i="6"/>
  <c r="BG269" i="6"/>
  <c r="BH269" i="6"/>
  <c r="BI269" i="6"/>
  <c r="BJ269" i="6"/>
  <c r="BK269" i="6"/>
  <c r="BL269" i="6"/>
  <c r="BM269" i="6"/>
  <c r="BN269" i="6"/>
  <c r="N270" i="6"/>
  <c r="O270" i="6"/>
  <c r="P270" i="6"/>
  <c r="Q270" i="6"/>
  <c r="R270" i="6"/>
  <c r="S270" i="6"/>
  <c r="T270" i="6"/>
  <c r="U270" i="6"/>
  <c r="W270" i="6"/>
  <c r="X270" i="6"/>
  <c r="Y270" i="6"/>
  <c r="Z270" i="6"/>
  <c r="AA270" i="6"/>
  <c r="AB270" i="6"/>
  <c r="AC270" i="6"/>
  <c r="AD270" i="6"/>
  <c r="AF270" i="6"/>
  <c r="AG270" i="6"/>
  <c r="AH270" i="6"/>
  <c r="AI270" i="6"/>
  <c r="AJ270" i="6"/>
  <c r="AK270" i="6"/>
  <c r="AL270" i="6"/>
  <c r="AM270" i="6"/>
  <c r="AO270" i="6"/>
  <c r="AP270" i="6"/>
  <c r="AQ270" i="6"/>
  <c r="AR270" i="6"/>
  <c r="AS270" i="6"/>
  <c r="AT270" i="6"/>
  <c r="AU270" i="6"/>
  <c r="AV270" i="6"/>
  <c r="AX270" i="6"/>
  <c r="AY270" i="6"/>
  <c r="AZ270" i="6"/>
  <c r="BA270" i="6"/>
  <c r="BB270" i="6"/>
  <c r="BC270" i="6"/>
  <c r="BD270" i="6"/>
  <c r="BE270" i="6"/>
  <c r="BG270" i="6"/>
  <c r="BH270" i="6"/>
  <c r="BI270" i="6"/>
  <c r="BJ270" i="6"/>
  <c r="BK270" i="6"/>
  <c r="BL270" i="6"/>
  <c r="BM270" i="6"/>
  <c r="BN270" i="6"/>
  <c r="N271" i="6"/>
  <c r="O271" i="6"/>
  <c r="P271" i="6"/>
  <c r="Q271" i="6"/>
  <c r="R271" i="6"/>
  <c r="S271" i="6"/>
  <c r="T271" i="6"/>
  <c r="U271" i="6"/>
  <c r="W271" i="6"/>
  <c r="X271" i="6"/>
  <c r="Y271" i="6"/>
  <c r="Z271" i="6"/>
  <c r="AA271" i="6"/>
  <c r="AB271" i="6"/>
  <c r="AC271" i="6"/>
  <c r="AD271" i="6"/>
  <c r="AF271" i="6"/>
  <c r="AG271" i="6"/>
  <c r="AH271" i="6"/>
  <c r="AI271" i="6"/>
  <c r="AJ271" i="6"/>
  <c r="AK271" i="6"/>
  <c r="AL271" i="6"/>
  <c r="AM271" i="6"/>
  <c r="AO271" i="6"/>
  <c r="AP271" i="6"/>
  <c r="AQ271" i="6"/>
  <c r="AR271" i="6"/>
  <c r="AS271" i="6"/>
  <c r="AT271" i="6"/>
  <c r="AU271" i="6"/>
  <c r="AV271" i="6"/>
  <c r="AX271" i="6"/>
  <c r="AY271" i="6"/>
  <c r="AZ271" i="6"/>
  <c r="BA271" i="6"/>
  <c r="BB271" i="6"/>
  <c r="BC271" i="6"/>
  <c r="BD271" i="6"/>
  <c r="BE271" i="6"/>
  <c r="BG271" i="6"/>
  <c r="BH271" i="6"/>
  <c r="BI271" i="6"/>
  <c r="BJ271" i="6"/>
  <c r="BK271" i="6"/>
  <c r="BL271" i="6"/>
  <c r="BM271" i="6"/>
  <c r="BN271" i="6"/>
  <c r="N272" i="6"/>
  <c r="O272" i="6"/>
  <c r="P272" i="6"/>
  <c r="Q272" i="6"/>
  <c r="R272" i="6"/>
  <c r="S272" i="6"/>
  <c r="T272" i="6"/>
  <c r="U272" i="6"/>
  <c r="W272" i="6"/>
  <c r="X272" i="6"/>
  <c r="Y272" i="6"/>
  <c r="Z272" i="6"/>
  <c r="AA272" i="6"/>
  <c r="AB272" i="6"/>
  <c r="AC272" i="6"/>
  <c r="AD272" i="6"/>
  <c r="AF272" i="6"/>
  <c r="AG272" i="6"/>
  <c r="AH272" i="6"/>
  <c r="AI272" i="6"/>
  <c r="AJ272" i="6"/>
  <c r="AK272" i="6"/>
  <c r="AL272" i="6"/>
  <c r="AM272" i="6"/>
  <c r="AO272" i="6"/>
  <c r="AP272" i="6"/>
  <c r="AQ272" i="6"/>
  <c r="AR272" i="6"/>
  <c r="AS272" i="6"/>
  <c r="AT272" i="6"/>
  <c r="AU272" i="6"/>
  <c r="AV272" i="6"/>
  <c r="AX272" i="6"/>
  <c r="AY272" i="6"/>
  <c r="AZ272" i="6"/>
  <c r="BA272" i="6"/>
  <c r="BB272" i="6"/>
  <c r="BC272" i="6"/>
  <c r="BD272" i="6"/>
  <c r="BE272" i="6"/>
  <c r="BG272" i="6"/>
  <c r="BH272" i="6"/>
  <c r="BI272" i="6"/>
  <c r="BJ272" i="6"/>
  <c r="BK272" i="6"/>
  <c r="BL272" i="6"/>
  <c r="BM272" i="6"/>
  <c r="BN272" i="6"/>
  <c r="N273" i="6"/>
  <c r="O273" i="6"/>
  <c r="P273" i="6"/>
  <c r="Q273" i="6"/>
  <c r="R273" i="6"/>
  <c r="S273" i="6"/>
  <c r="T273" i="6"/>
  <c r="U273" i="6"/>
  <c r="W273" i="6"/>
  <c r="X273" i="6"/>
  <c r="Y273" i="6"/>
  <c r="Z273" i="6"/>
  <c r="AA273" i="6"/>
  <c r="AB273" i="6"/>
  <c r="AC273" i="6"/>
  <c r="AD273" i="6"/>
  <c r="AF273" i="6"/>
  <c r="AG273" i="6"/>
  <c r="AH273" i="6"/>
  <c r="AI273" i="6"/>
  <c r="AJ273" i="6"/>
  <c r="AK273" i="6"/>
  <c r="AL273" i="6"/>
  <c r="AM273" i="6"/>
  <c r="AO273" i="6"/>
  <c r="AP273" i="6"/>
  <c r="AQ273" i="6"/>
  <c r="AR273" i="6"/>
  <c r="AS273" i="6"/>
  <c r="AT273" i="6"/>
  <c r="AU273" i="6"/>
  <c r="AV273" i="6"/>
  <c r="AX273" i="6"/>
  <c r="AY273" i="6"/>
  <c r="AZ273" i="6"/>
  <c r="BA273" i="6"/>
  <c r="BB273" i="6"/>
  <c r="BC273" i="6"/>
  <c r="BD273" i="6"/>
  <c r="BE273" i="6"/>
  <c r="BG273" i="6"/>
  <c r="BH273" i="6"/>
  <c r="BI273" i="6"/>
  <c r="BJ273" i="6"/>
  <c r="BK273" i="6"/>
  <c r="BL273" i="6"/>
  <c r="BM273" i="6"/>
  <c r="BN273" i="6"/>
  <c r="N274" i="6"/>
  <c r="O274" i="6"/>
  <c r="P274" i="6"/>
  <c r="Q274" i="6"/>
  <c r="R274" i="6"/>
  <c r="S274" i="6"/>
  <c r="T274" i="6"/>
  <c r="U274" i="6"/>
  <c r="W274" i="6"/>
  <c r="X274" i="6"/>
  <c r="Y274" i="6"/>
  <c r="Z274" i="6"/>
  <c r="AA274" i="6"/>
  <c r="AB274" i="6"/>
  <c r="AC274" i="6"/>
  <c r="AD274" i="6"/>
  <c r="AF274" i="6"/>
  <c r="AG274" i="6"/>
  <c r="AH274" i="6"/>
  <c r="AI274" i="6"/>
  <c r="AJ274" i="6"/>
  <c r="AK274" i="6"/>
  <c r="AL274" i="6"/>
  <c r="AM274" i="6"/>
  <c r="AO274" i="6"/>
  <c r="AP274" i="6"/>
  <c r="AQ274" i="6"/>
  <c r="AR274" i="6"/>
  <c r="AS274" i="6"/>
  <c r="AT274" i="6"/>
  <c r="AU274" i="6"/>
  <c r="AV274" i="6"/>
  <c r="AX274" i="6"/>
  <c r="AY274" i="6"/>
  <c r="AZ274" i="6"/>
  <c r="BA274" i="6"/>
  <c r="BB274" i="6"/>
  <c r="BC274" i="6"/>
  <c r="BD274" i="6"/>
  <c r="BE274" i="6"/>
  <c r="BG274" i="6"/>
  <c r="BH274" i="6"/>
  <c r="BI274" i="6"/>
  <c r="BJ274" i="6"/>
  <c r="BK274" i="6"/>
  <c r="BL274" i="6"/>
  <c r="BM274" i="6"/>
  <c r="BN274" i="6"/>
  <c r="N275" i="6"/>
  <c r="O275" i="6"/>
  <c r="P275" i="6"/>
  <c r="Q275" i="6"/>
  <c r="R275" i="6"/>
  <c r="S275" i="6"/>
  <c r="T275" i="6"/>
  <c r="U275" i="6"/>
  <c r="W275" i="6"/>
  <c r="X275" i="6"/>
  <c r="Y275" i="6"/>
  <c r="Z275" i="6"/>
  <c r="AA275" i="6"/>
  <c r="AB275" i="6"/>
  <c r="AC275" i="6"/>
  <c r="AD275" i="6"/>
  <c r="AF275" i="6"/>
  <c r="AG275" i="6"/>
  <c r="AH275" i="6"/>
  <c r="AI275" i="6"/>
  <c r="AJ275" i="6"/>
  <c r="AK275" i="6"/>
  <c r="AL275" i="6"/>
  <c r="AM275" i="6"/>
  <c r="AO275" i="6"/>
  <c r="AP275" i="6"/>
  <c r="AQ275" i="6"/>
  <c r="AR275" i="6"/>
  <c r="AS275" i="6"/>
  <c r="AT275" i="6"/>
  <c r="AU275" i="6"/>
  <c r="AV275" i="6"/>
  <c r="AX275" i="6"/>
  <c r="AY275" i="6"/>
  <c r="AZ275" i="6"/>
  <c r="BA275" i="6"/>
  <c r="BB275" i="6"/>
  <c r="BC275" i="6"/>
  <c r="BD275" i="6"/>
  <c r="BE275" i="6"/>
  <c r="BG275" i="6"/>
  <c r="BH275" i="6"/>
  <c r="BI275" i="6"/>
  <c r="BJ275" i="6"/>
  <c r="BK275" i="6"/>
  <c r="BL275" i="6"/>
  <c r="BM275" i="6"/>
  <c r="BN275" i="6"/>
  <c r="N276" i="6"/>
  <c r="O276" i="6"/>
  <c r="P276" i="6"/>
  <c r="Q276" i="6"/>
  <c r="R276" i="6"/>
  <c r="S276" i="6"/>
  <c r="T276" i="6"/>
  <c r="U276" i="6"/>
  <c r="W276" i="6"/>
  <c r="X276" i="6"/>
  <c r="Y276" i="6"/>
  <c r="Z276" i="6"/>
  <c r="AA276" i="6"/>
  <c r="AB276" i="6"/>
  <c r="AC276" i="6"/>
  <c r="AD276" i="6"/>
  <c r="AF276" i="6"/>
  <c r="AG276" i="6"/>
  <c r="AH276" i="6"/>
  <c r="AI276" i="6"/>
  <c r="AJ276" i="6"/>
  <c r="AK276" i="6"/>
  <c r="AL276" i="6"/>
  <c r="AM276" i="6"/>
  <c r="AO276" i="6"/>
  <c r="AP276" i="6"/>
  <c r="AQ276" i="6"/>
  <c r="AR276" i="6"/>
  <c r="AS276" i="6"/>
  <c r="AT276" i="6"/>
  <c r="AU276" i="6"/>
  <c r="AV276" i="6"/>
  <c r="AX276" i="6"/>
  <c r="AY276" i="6"/>
  <c r="AZ276" i="6"/>
  <c r="BA276" i="6"/>
  <c r="BB276" i="6"/>
  <c r="BC276" i="6"/>
  <c r="BD276" i="6"/>
  <c r="BE276" i="6"/>
  <c r="BG276" i="6"/>
  <c r="BH276" i="6"/>
  <c r="BI276" i="6"/>
  <c r="BJ276" i="6"/>
  <c r="BK276" i="6"/>
  <c r="BL276" i="6"/>
  <c r="BM276" i="6"/>
  <c r="BN276" i="6"/>
  <c r="N277" i="6"/>
  <c r="O277" i="6"/>
  <c r="P277" i="6"/>
  <c r="Q277" i="6"/>
  <c r="R277" i="6"/>
  <c r="S277" i="6"/>
  <c r="T277" i="6"/>
  <c r="U277" i="6"/>
  <c r="W277" i="6"/>
  <c r="X277" i="6"/>
  <c r="Y277" i="6"/>
  <c r="Z277" i="6"/>
  <c r="AA277" i="6"/>
  <c r="AB277" i="6"/>
  <c r="AC277" i="6"/>
  <c r="AD277" i="6"/>
  <c r="AF277" i="6"/>
  <c r="AG277" i="6"/>
  <c r="AH277" i="6"/>
  <c r="AI277" i="6"/>
  <c r="AJ277" i="6"/>
  <c r="AK277" i="6"/>
  <c r="AL277" i="6"/>
  <c r="AM277" i="6"/>
  <c r="AO277" i="6"/>
  <c r="AP277" i="6"/>
  <c r="AQ277" i="6"/>
  <c r="AR277" i="6"/>
  <c r="AS277" i="6"/>
  <c r="AT277" i="6"/>
  <c r="AU277" i="6"/>
  <c r="AV277" i="6"/>
  <c r="AX277" i="6"/>
  <c r="AY277" i="6"/>
  <c r="AZ277" i="6"/>
  <c r="BA277" i="6"/>
  <c r="BB277" i="6"/>
  <c r="BC277" i="6"/>
  <c r="BD277" i="6"/>
  <c r="BE277" i="6"/>
  <c r="BG277" i="6"/>
  <c r="BH277" i="6"/>
  <c r="BI277" i="6"/>
  <c r="BJ277" i="6"/>
  <c r="BK277" i="6"/>
  <c r="BL277" i="6"/>
  <c r="BM277" i="6"/>
  <c r="BN277" i="6"/>
  <c r="N278" i="6"/>
  <c r="O278" i="6"/>
  <c r="P278" i="6"/>
  <c r="Q278" i="6"/>
  <c r="R278" i="6"/>
  <c r="S278" i="6"/>
  <c r="T278" i="6"/>
  <c r="U278" i="6"/>
  <c r="W278" i="6"/>
  <c r="X278" i="6"/>
  <c r="Y278" i="6"/>
  <c r="Z278" i="6"/>
  <c r="AA278" i="6"/>
  <c r="AB278" i="6"/>
  <c r="AC278" i="6"/>
  <c r="AD278" i="6"/>
  <c r="AF278" i="6"/>
  <c r="AG278" i="6"/>
  <c r="AH278" i="6"/>
  <c r="AI278" i="6"/>
  <c r="AJ278" i="6"/>
  <c r="AK278" i="6"/>
  <c r="AL278" i="6"/>
  <c r="AM278" i="6"/>
  <c r="AO278" i="6"/>
  <c r="AP278" i="6"/>
  <c r="AQ278" i="6"/>
  <c r="AR278" i="6"/>
  <c r="AS278" i="6"/>
  <c r="AT278" i="6"/>
  <c r="AU278" i="6"/>
  <c r="AV278" i="6"/>
  <c r="AX278" i="6"/>
  <c r="AY278" i="6"/>
  <c r="AZ278" i="6"/>
  <c r="BA278" i="6"/>
  <c r="BB278" i="6"/>
  <c r="BC278" i="6"/>
  <c r="BD278" i="6"/>
  <c r="BE278" i="6"/>
  <c r="BG278" i="6"/>
  <c r="BH278" i="6"/>
  <c r="BI278" i="6"/>
  <c r="BJ278" i="6"/>
  <c r="BK278" i="6"/>
  <c r="BL278" i="6"/>
  <c r="BM278" i="6"/>
  <c r="BN278" i="6"/>
  <c r="N279" i="6"/>
  <c r="O279" i="6"/>
  <c r="P279" i="6"/>
  <c r="Q279" i="6"/>
  <c r="R279" i="6"/>
  <c r="S279" i="6"/>
  <c r="T279" i="6"/>
  <c r="U279" i="6"/>
  <c r="W279" i="6"/>
  <c r="X279" i="6"/>
  <c r="Y279" i="6"/>
  <c r="Z279" i="6"/>
  <c r="AA279" i="6"/>
  <c r="AB279" i="6"/>
  <c r="AC279" i="6"/>
  <c r="AD279" i="6"/>
  <c r="AF279" i="6"/>
  <c r="AG279" i="6"/>
  <c r="AH279" i="6"/>
  <c r="AI279" i="6"/>
  <c r="AJ279" i="6"/>
  <c r="AK279" i="6"/>
  <c r="AL279" i="6"/>
  <c r="AM279" i="6"/>
  <c r="AO279" i="6"/>
  <c r="AP279" i="6"/>
  <c r="AQ279" i="6"/>
  <c r="AR279" i="6"/>
  <c r="AS279" i="6"/>
  <c r="AT279" i="6"/>
  <c r="AU279" i="6"/>
  <c r="AV279" i="6"/>
  <c r="AX279" i="6"/>
  <c r="AY279" i="6"/>
  <c r="AZ279" i="6"/>
  <c r="BA279" i="6"/>
  <c r="BB279" i="6"/>
  <c r="BC279" i="6"/>
  <c r="BD279" i="6"/>
  <c r="BE279" i="6"/>
  <c r="BG279" i="6"/>
  <c r="BH279" i="6"/>
  <c r="BI279" i="6"/>
  <c r="BJ279" i="6"/>
  <c r="BK279" i="6"/>
  <c r="BL279" i="6"/>
  <c r="BM279" i="6"/>
  <c r="BN279" i="6"/>
  <c r="N280" i="6"/>
  <c r="O280" i="6"/>
  <c r="P280" i="6"/>
  <c r="Q280" i="6"/>
  <c r="R280" i="6"/>
  <c r="S280" i="6"/>
  <c r="T280" i="6"/>
  <c r="U280" i="6"/>
  <c r="W280" i="6"/>
  <c r="X280" i="6"/>
  <c r="Y280" i="6"/>
  <c r="Z280" i="6"/>
  <c r="AA280" i="6"/>
  <c r="AB280" i="6"/>
  <c r="AC280" i="6"/>
  <c r="AD280" i="6"/>
  <c r="AF280" i="6"/>
  <c r="AG280" i="6"/>
  <c r="AH280" i="6"/>
  <c r="AI280" i="6"/>
  <c r="AJ280" i="6"/>
  <c r="AK280" i="6"/>
  <c r="AL280" i="6"/>
  <c r="AM280" i="6"/>
  <c r="AO280" i="6"/>
  <c r="AP280" i="6"/>
  <c r="AQ280" i="6"/>
  <c r="AR280" i="6"/>
  <c r="AS280" i="6"/>
  <c r="AT280" i="6"/>
  <c r="AU280" i="6"/>
  <c r="AV280" i="6"/>
  <c r="AX280" i="6"/>
  <c r="AY280" i="6"/>
  <c r="AZ280" i="6"/>
  <c r="BA280" i="6"/>
  <c r="BB280" i="6"/>
  <c r="BC280" i="6"/>
  <c r="BD280" i="6"/>
  <c r="BE280" i="6"/>
  <c r="BG280" i="6"/>
  <c r="BH280" i="6"/>
  <c r="BI280" i="6"/>
  <c r="BJ280" i="6"/>
  <c r="BK280" i="6"/>
  <c r="BL280" i="6"/>
  <c r="BM280" i="6"/>
  <c r="BN280" i="6"/>
  <c r="N281" i="6"/>
  <c r="O281" i="6"/>
  <c r="P281" i="6"/>
  <c r="Q281" i="6"/>
  <c r="R281" i="6"/>
  <c r="S281" i="6"/>
  <c r="T281" i="6"/>
  <c r="U281" i="6"/>
  <c r="W281" i="6"/>
  <c r="X281" i="6"/>
  <c r="Y281" i="6"/>
  <c r="Z281" i="6"/>
  <c r="AA281" i="6"/>
  <c r="AB281" i="6"/>
  <c r="AC281" i="6"/>
  <c r="AD281" i="6"/>
  <c r="AF281" i="6"/>
  <c r="AG281" i="6"/>
  <c r="AH281" i="6"/>
  <c r="AI281" i="6"/>
  <c r="AJ281" i="6"/>
  <c r="AK281" i="6"/>
  <c r="AL281" i="6"/>
  <c r="AM281" i="6"/>
  <c r="AO281" i="6"/>
  <c r="AP281" i="6"/>
  <c r="AQ281" i="6"/>
  <c r="AR281" i="6"/>
  <c r="AS281" i="6"/>
  <c r="AT281" i="6"/>
  <c r="AU281" i="6"/>
  <c r="AV281" i="6"/>
  <c r="AX281" i="6"/>
  <c r="AY281" i="6"/>
  <c r="AZ281" i="6"/>
  <c r="BA281" i="6"/>
  <c r="BB281" i="6"/>
  <c r="BC281" i="6"/>
  <c r="BD281" i="6"/>
  <c r="BE281" i="6"/>
  <c r="BG281" i="6"/>
  <c r="BH281" i="6"/>
  <c r="BI281" i="6"/>
  <c r="BJ281" i="6"/>
  <c r="BK281" i="6"/>
  <c r="BL281" i="6"/>
  <c r="BM281" i="6"/>
  <c r="BN281" i="6"/>
  <c r="N282" i="6"/>
  <c r="O282" i="6"/>
  <c r="P282" i="6"/>
  <c r="Q282" i="6"/>
  <c r="R282" i="6"/>
  <c r="S282" i="6"/>
  <c r="T282" i="6"/>
  <c r="U282" i="6"/>
  <c r="W282" i="6"/>
  <c r="X282" i="6"/>
  <c r="Y282" i="6"/>
  <c r="Z282" i="6"/>
  <c r="AA282" i="6"/>
  <c r="AB282" i="6"/>
  <c r="AC282" i="6"/>
  <c r="AD282" i="6"/>
  <c r="AF282" i="6"/>
  <c r="AG282" i="6"/>
  <c r="AH282" i="6"/>
  <c r="AI282" i="6"/>
  <c r="AJ282" i="6"/>
  <c r="AK282" i="6"/>
  <c r="AL282" i="6"/>
  <c r="AM282" i="6"/>
  <c r="AO282" i="6"/>
  <c r="AP282" i="6"/>
  <c r="AQ282" i="6"/>
  <c r="AR282" i="6"/>
  <c r="AS282" i="6"/>
  <c r="AT282" i="6"/>
  <c r="AU282" i="6"/>
  <c r="AV282" i="6"/>
  <c r="AX282" i="6"/>
  <c r="AY282" i="6"/>
  <c r="AZ282" i="6"/>
  <c r="BA282" i="6"/>
  <c r="BB282" i="6"/>
  <c r="BC282" i="6"/>
  <c r="BD282" i="6"/>
  <c r="BE282" i="6"/>
  <c r="BG282" i="6"/>
  <c r="BH282" i="6"/>
  <c r="BI282" i="6"/>
  <c r="BJ282" i="6"/>
  <c r="BK282" i="6"/>
  <c r="BL282" i="6"/>
  <c r="BM282" i="6"/>
  <c r="BN282" i="6"/>
  <c r="N283" i="6"/>
  <c r="O283" i="6"/>
  <c r="P283" i="6"/>
  <c r="Q283" i="6"/>
  <c r="R283" i="6"/>
  <c r="S283" i="6"/>
  <c r="T283" i="6"/>
  <c r="U283" i="6"/>
  <c r="W283" i="6"/>
  <c r="X283" i="6"/>
  <c r="Y283" i="6"/>
  <c r="Z283" i="6"/>
  <c r="AA283" i="6"/>
  <c r="AB283" i="6"/>
  <c r="AC283" i="6"/>
  <c r="AD283" i="6"/>
  <c r="AF283" i="6"/>
  <c r="AG283" i="6"/>
  <c r="AH283" i="6"/>
  <c r="AI283" i="6"/>
  <c r="AJ283" i="6"/>
  <c r="AK283" i="6"/>
  <c r="AL283" i="6"/>
  <c r="AM283" i="6"/>
  <c r="AO283" i="6"/>
  <c r="AP283" i="6"/>
  <c r="AQ283" i="6"/>
  <c r="AR283" i="6"/>
  <c r="AS283" i="6"/>
  <c r="AT283" i="6"/>
  <c r="AU283" i="6"/>
  <c r="AV283" i="6"/>
  <c r="AX283" i="6"/>
  <c r="AY283" i="6"/>
  <c r="AZ283" i="6"/>
  <c r="BA283" i="6"/>
  <c r="BB283" i="6"/>
  <c r="BC283" i="6"/>
  <c r="BD283" i="6"/>
  <c r="BE283" i="6"/>
  <c r="BG283" i="6"/>
  <c r="BH283" i="6"/>
  <c r="BI283" i="6"/>
  <c r="BJ283" i="6"/>
  <c r="BK283" i="6"/>
  <c r="BL283" i="6"/>
  <c r="BM283" i="6"/>
  <c r="BN283" i="6"/>
  <c r="N284" i="6"/>
  <c r="O284" i="6"/>
  <c r="P284" i="6"/>
  <c r="Q284" i="6"/>
  <c r="R284" i="6"/>
  <c r="S284" i="6"/>
  <c r="T284" i="6"/>
  <c r="U284" i="6"/>
  <c r="W284" i="6"/>
  <c r="X284" i="6"/>
  <c r="Y284" i="6"/>
  <c r="Z284" i="6"/>
  <c r="AA284" i="6"/>
  <c r="AB284" i="6"/>
  <c r="AC284" i="6"/>
  <c r="AD284" i="6"/>
  <c r="AF284" i="6"/>
  <c r="AG284" i="6"/>
  <c r="AH284" i="6"/>
  <c r="AI284" i="6"/>
  <c r="AJ284" i="6"/>
  <c r="AK284" i="6"/>
  <c r="AL284" i="6"/>
  <c r="AM284" i="6"/>
  <c r="AO284" i="6"/>
  <c r="AP284" i="6"/>
  <c r="AQ284" i="6"/>
  <c r="AR284" i="6"/>
  <c r="AS284" i="6"/>
  <c r="AT284" i="6"/>
  <c r="AU284" i="6"/>
  <c r="AV284" i="6"/>
  <c r="AX284" i="6"/>
  <c r="AY284" i="6"/>
  <c r="AZ284" i="6"/>
  <c r="BA284" i="6"/>
  <c r="BB284" i="6"/>
  <c r="BC284" i="6"/>
  <c r="BD284" i="6"/>
  <c r="BE284" i="6"/>
  <c r="BG284" i="6"/>
  <c r="BH284" i="6"/>
  <c r="BI284" i="6"/>
  <c r="BJ284" i="6"/>
  <c r="BK284" i="6"/>
  <c r="BL284" i="6"/>
  <c r="BM284" i="6"/>
  <c r="BN284" i="6"/>
  <c r="N285" i="6"/>
  <c r="O285" i="6"/>
  <c r="P285" i="6"/>
  <c r="Q285" i="6"/>
  <c r="R285" i="6"/>
  <c r="S285" i="6"/>
  <c r="T285" i="6"/>
  <c r="U285" i="6"/>
  <c r="W285" i="6"/>
  <c r="X285" i="6"/>
  <c r="Y285" i="6"/>
  <c r="Z285" i="6"/>
  <c r="AA285" i="6"/>
  <c r="AB285" i="6"/>
  <c r="AC285" i="6"/>
  <c r="AD285" i="6"/>
  <c r="AF285" i="6"/>
  <c r="AG285" i="6"/>
  <c r="AH285" i="6"/>
  <c r="AI285" i="6"/>
  <c r="AJ285" i="6"/>
  <c r="AK285" i="6"/>
  <c r="AL285" i="6"/>
  <c r="AM285" i="6"/>
  <c r="AO285" i="6"/>
  <c r="AP285" i="6"/>
  <c r="AQ285" i="6"/>
  <c r="AR285" i="6"/>
  <c r="AS285" i="6"/>
  <c r="AT285" i="6"/>
  <c r="AU285" i="6"/>
  <c r="AV285" i="6"/>
  <c r="AX285" i="6"/>
  <c r="AY285" i="6"/>
  <c r="AZ285" i="6"/>
  <c r="BA285" i="6"/>
  <c r="BB285" i="6"/>
  <c r="BC285" i="6"/>
  <c r="BD285" i="6"/>
  <c r="BE285" i="6"/>
  <c r="BG285" i="6"/>
  <c r="BH285" i="6"/>
  <c r="BI285" i="6"/>
  <c r="BJ285" i="6"/>
  <c r="BK285" i="6"/>
  <c r="BL285" i="6"/>
  <c r="BM285" i="6"/>
  <c r="BN285" i="6"/>
  <c r="N286" i="6"/>
  <c r="O286" i="6"/>
  <c r="P286" i="6"/>
  <c r="Q286" i="6"/>
  <c r="R286" i="6"/>
  <c r="S286" i="6"/>
  <c r="T286" i="6"/>
  <c r="U286" i="6"/>
  <c r="W286" i="6"/>
  <c r="X286" i="6"/>
  <c r="Y286" i="6"/>
  <c r="Z286" i="6"/>
  <c r="AA286" i="6"/>
  <c r="AB286" i="6"/>
  <c r="AC286" i="6"/>
  <c r="AD286" i="6"/>
  <c r="AF286" i="6"/>
  <c r="AG286" i="6"/>
  <c r="AH286" i="6"/>
  <c r="AI286" i="6"/>
  <c r="AJ286" i="6"/>
  <c r="AK286" i="6"/>
  <c r="AL286" i="6"/>
  <c r="AM286" i="6"/>
  <c r="AO286" i="6"/>
  <c r="AP286" i="6"/>
  <c r="AQ286" i="6"/>
  <c r="AR286" i="6"/>
  <c r="AS286" i="6"/>
  <c r="AT286" i="6"/>
  <c r="AU286" i="6"/>
  <c r="AV286" i="6"/>
  <c r="AX286" i="6"/>
  <c r="AY286" i="6"/>
  <c r="AZ286" i="6"/>
  <c r="BA286" i="6"/>
  <c r="BB286" i="6"/>
  <c r="BC286" i="6"/>
  <c r="BD286" i="6"/>
  <c r="BE286" i="6"/>
  <c r="BG286" i="6"/>
  <c r="BH286" i="6"/>
  <c r="BI286" i="6"/>
  <c r="BJ286" i="6"/>
  <c r="BK286" i="6"/>
  <c r="BL286" i="6"/>
  <c r="BM286" i="6"/>
  <c r="BN286" i="6"/>
  <c r="N287" i="6"/>
  <c r="O287" i="6"/>
  <c r="P287" i="6"/>
  <c r="Q287" i="6"/>
  <c r="R287" i="6"/>
  <c r="S287" i="6"/>
  <c r="T287" i="6"/>
  <c r="U287" i="6"/>
  <c r="W287" i="6"/>
  <c r="X287" i="6"/>
  <c r="Y287" i="6"/>
  <c r="Z287" i="6"/>
  <c r="AA287" i="6"/>
  <c r="AB287" i="6"/>
  <c r="AC287" i="6"/>
  <c r="AD287" i="6"/>
  <c r="AF287" i="6"/>
  <c r="AG287" i="6"/>
  <c r="AH287" i="6"/>
  <c r="AI287" i="6"/>
  <c r="AJ287" i="6"/>
  <c r="AK287" i="6"/>
  <c r="AL287" i="6"/>
  <c r="AM287" i="6"/>
  <c r="AO287" i="6"/>
  <c r="AP287" i="6"/>
  <c r="AQ287" i="6"/>
  <c r="AR287" i="6"/>
  <c r="AS287" i="6"/>
  <c r="AT287" i="6"/>
  <c r="AU287" i="6"/>
  <c r="AV287" i="6"/>
  <c r="AX287" i="6"/>
  <c r="AY287" i="6"/>
  <c r="AZ287" i="6"/>
  <c r="BA287" i="6"/>
  <c r="BB287" i="6"/>
  <c r="BC287" i="6"/>
  <c r="BD287" i="6"/>
  <c r="BE287" i="6"/>
  <c r="BG287" i="6"/>
  <c r="BH287" i="6"/>
  <c r="BI287" i="6"/>
  <c r="BJ287" i="6"/>
  <c r="BK287" i="6"/>
  <c r="BL287" i="6"/>
  <c r="BM287" i="6"/>
  <c r="BN287" i="6"/>
  <c r="N288" i="6"/>
  <c r="O288" i="6"/>
  <c r="P288" i="6"/>
  <c r="Q288" i="6"/>
  <c r="R288" i="6"/>
  <c r="S288" i="6"/>
  <c r="T288" i="6"/>
  <c r="U288" i="6"/>
  <c r="W288" i="6"/>
  <c r="X288" i="6"/>
  <c r="Y288" i="6"/>
  <c r="Z288" i="6"/>
  <c r="AA288" i="6"/>
  <c r="AB288" i="6"/>
  <c r="AC288" i="6"/>
  <c r="AD288" i="6"/>
  <c r="AF288" i="6"/>
  <c r="AG288" i="6"/>
  <c r="AH288" i="6"/>
  <c r="AI288" i="6"/>
  <c r="AJ288" i="6"/>
  <c r="AK288" i="6"/>
  <c r="AL288" i="6"/>
  <c r="AM288" i="6"/>
  <c r="AO288" i="6"/>
  <c r="AP288" i="6"/>
  <c r="AQ288" i="6"/>
  <c r="AR288" i="6"/>
  <c r="AS288" i="6"/>
  <c r="AT288" i="6"/>
  <c r="AU288" i="6"/>
  <c r="AV288" i="6"/>
  <c r="AX288" i="6"/>
  <c r="AY288" i="6"/>
  <c r="AZ288" i="6"/>
  <c r="BA288" i="6"/>
  <c r="BB288" i="6"/>
  <c r="BC288" i="6"/>
  <c r="BD288" i="6"/>
  <c r="BE288" i="6"/>
  <c r="BG288" i="6"/>
  <c r="BH288" i="6"/>
  <c r="BI288" i="6"/>
  <c r="BJ288" i="6"/>
  <c r="BK288" i="6"/>
  <c r="BL288" i="6"/>
  <c r="BM288" i="6"/>
  <c r="BN288" i="6"/>
  <c r="N289" i="6"/>
  <c r="O289" i="6"/>
  <c r="P289" i="6"/>
  <c r="Q289" i="6"/>
  <c r="R289" i="6"/>
  <c r="S289" i="6"/>
  <c r="T289" i="6"/>
  <c r="U289" i="6"/>
  <c r="W289" i="6"/>
  <c r="X289" i="6"/>
  <c r="Y289" i="6"/>
  <c r="Z289" i="6"/>
  <c r="AA289" i="6"/>
  <c r="AB289" i="6"/>
  <c r="AC289" i="6"/>
  <c r="AD289" i="6"/>
  <c r="AF289" i="6"/>
  <c r="AG289" i="6"/>
  <c r="AH289" i="6"/>
  <c r="AI289" i="6"/>
  <c r="AJ289" i="6"/>
  <c r="AK289" i="6"/>
  <c r="AL289" i="6"/>
  <c r="AM289" i="6"/>
  <c r="AO289" i="6"/>
  <c r="AP289" i="6"/>
  <c r="AQ289" i="6"/>
  <c r="AR289" i="6"/>
  <c r="AS289" i="6"/>
  <c r="AT289" i="6"/>
  <c r="AU289" i="6"/>
  <c r="AV289" i="6"/>
  <c r="AX289" i="6"/>
  <c r="AY289" i="6"/>
  <c r="AZ289" i="6"/>
  <c r="BA289" i="6"/>
  <c r="BB289" i="6"/>
  <c r="BC289" i="6"/>
  <c r="BD289" i="6"/>
  <c r="BE289" i="6"/>
  <c r="BG289" i="6"/>
  <c r="BH289" i="6"/>
  <c r="BI289" i="6"/>
  <c r="BJ289" i="6"/>
  <c r="BK289" i="6"/>
  <c r="BL289" i="6"/>
  <c r="BM289" i="6"/>
  <c r="BN289" i="6"/>
  <c r="N290" i="6"/>
  <c r="O290" i="6"/>
  <c r="P290" i="6"/>
  <c r="Q290" i="6"/>
  <c r="R290" i="6"/>
  <c r="S290" i="6"/>
  <c r="T290" i="6"/>
  <c r="U290" i="6"/>
  <c r="W290" i="6"/>
  <c r="X290" i="6"/>
  <c r="Y290" i="6"/>
  <c r="Z290" i="6"/>
  <c r="AA290" i="6"/>
  <c r="AB290" i="6"/>
  <c r="AC290" i="6"/>
  <c r="AD290" i="6"/>
  <c r="AF290" i="6"/>
  <c r="AG290" i="6"/>
  <c r="AH290" i="6"/>
  <c r="AI290" i="6"/>
  <c r="AJ290" i="6"/>
  <c r="AK290" i="6"/>
  <c r="AL290" i="6"/>
  <c r="AM290" i="6"/>
  <c r="AO290" i="6"/>
  <c r="AP290" i="6"/>
  <c r="AQ290" i="6"/>
  <c r="AR290" i="6"/>
  <c r="AS290" i="6"/>
  <c r="AT290" i="6"/>
  <c r="AU290" i="6"/>
  <c r="AV290" i="6"/>
  <c r="AX290" i="6"/>
  <c r="AY290" i="6"/>
  <c r="AZ290" i="6"/>
  <c r="BA290" i="6"/>
  <c r="BB290" i="6"/>
  <c r="BC290" i="6"/>
  <c r="BD290" i="6"/>
  <c r="BE290" i="6"/>
  <c r="BG290" i="6"/>
  <c r="BH290" i="6"/>
  <c r="BI290" i="6"/>
  <c r="BJ290" i="6"/>
  <c r="BK290" i="6"/>
  <c r="BL290" i="6"/>
  <c r="BM290" i="6"/>
  <c r="BN290" i="6"/>
  <c r="N291" i="6"/>
  <c r="O291" i="6"/>
  <c r="P291" i="6"/>
  <c r="Q291" i="6"/>
  <c r="R291" i="6"/>
  <c r="S291" i="6"/>
  <c r="T291" i="6"/>
  <c r="U291" i="6"/>
  <c r="W291" i="6"/>
  <c r="X291" i="6"/>
  <c r="Y291" i="6"/>
  <c r="Z291" i="6"/>
  <c r="AA291" i="6"/>
  <c r="AB291" i="6"/>
  <c r="AC291" i="6"/>
  <c r="AD291" i="6"/>
  <c r="AF291" i="6"/>
  <c r="AG291" i="6"/>
  <c r="AH291" i="6"/>
  <c r="AI291" i="6"/>
  <c r="AJ291" i="6"/>
  <c r="AK291" i="6"/>
  <c r="AL291" i="6"/>
  <c r="AM291" i="6"/>
  <c r="AO291" i="6"/>
  <c r="AP291" i="6"/>
  <c r="AQ291" i="6"/>
  <c r="AR291" i="6"/>
  <c r="AS291" i="6"/>
  <c r="AT291" i="6"/>
  <c r="AU291" i="6"/>
  <c r="AV291" i="6"/>
  <c r="AX291" i="6"/>
  <c r="AY291" i="6"/>
  <c r="AZ291" i="6"/>
  <c r="BA291" i="6"/>
  <c r="BB291" i="6"/>
  <c r="BC291" i="6"/>
  <c r="BD291" i="6"/>
  <c r="BE291" i="6"/>
  <c r="BG291" i="6"/>
  <c r="BH291" i="6"/>
  <c r="BI291" i="6"/>
  <c r="BJ291" i="6"/>
  <c r="BK291" i="6"/>
  <c r="BL291" i="6"/>
  <c r="BM291" i="6"/>
  <c r="BN291" i="6"/>
  <c r="N292" i="6"/>
  <c r="O292" i="6"/>
  <c r="P292" i="6"/>
  <c r="Q292" i="6"/>
  <c r="R292" i="6"/>
  <c r="S292" i="6"/>
  <c r="T292" i="6"/>
  <c r="U292" i="6"/>
  <c r="W292" i="6"/>
  <c r="X292" i="6"/>
  <c r="Y292" i="6"/>
  <c r="Z292" i="6"/>
  <c r="AA292" i="6"/>
  <c r="AB292" i="6"/>
  <c r="AC292" i="6"/>
  <c r="AD292" i="6"/>
  <c r="AF292" i="6"/>
  <c r="AG292" i="6"/>
  <c r="AH292" i="6"/>
  <c r="AI292" i="6"/>
  <c r="AJ292" i="6"/>
  <c r="AK292" i="6"/>
  <c r="AL292" i="6"/>
  <c r="AM292" i="6"/>
  <c r="AO292" i="6"/>
  <c r="AP292" i="6"/>
  <c r="AQ292" i="6"/>
  <c r="AR292" i="6"/>
  <c r="AS292" i="6"/>
  <c r="AT292" i="6"/>
  <c r="AU292" i="6"/>
  <c r="AV292" i="6"/>
  <c r="AX292" i="6"/>
  <c r="AY292" i="6"/>
  <c r="AZ292" i="6"/>
  <c r="BA292" i="6"/>
  <c r="BB292" i="6"/>
  <c r="BC292" i="6"/>
  <c r="BD292" i="6"/>
  <c r="BE292" i="6"/>
  <c r="BG292" i="6"/>
  <c r="BH292" i="6"/>
  <c r="BI292" i="6"/>
  <c r="BJ292" i="6"/>
  <c r="BK292" i="6"/>
  <c r="BL292" i="6"/>
  <c r="BM292" i="6"/>
  <c r="BN292" i="6"/>
  <c r="N293" i="6"/>
  <c r="O293" i="6"/>
  <c r="P293" i="6"/>
  <c r="Q293" i="6"/>
  <c r="R293" i="6"/>
  <c r="S293" i="6"/>
  <c r="T293" i="6"/>
  <c r="U293" i="6"/>
  <c r="W293" i="6"/>
  <c r="X293" i="6"/>
  <c r="Y293" i="6"/>
  <c r="Z293" i="6"/>
  <c r="AA293" i="6"/>
  <c r="AB293" i="6"/>
  <c r="AC293" i="6"/>
  <c r="AD293" i="6"/>
  <c r="AF293" i="6"/>
  <c r="AG293" i="6"/>
  <c r="AH293" i="6"/>
  <c r="AI293" i="6"/>
  <c r="AJ293" i="6"/>
  <c r="AK293" i="6"/>
  <c r="AL293" i="6"/>
  <c r="AM293" i="6"/>
  <c r="AO293" i="6"/>
  <c r="AP293" i="6"/>
  <c r="AQ293" i="6"/>
  <c r="AR293" i="6"/>
  <c r="AS293" i="6"/>
  <c r="AT293" i="6"/>
  <c r="AU293" i="6"/>
  <c r="AV293" i="6"/>
  <c r="AX293" i="6"/>
  <c r="AY293" i="6"/>
  <c r="AZ293" i="6"/>
  <c r="BA293" i="6"/>
  <c r="BB293" i="6"/>
  <c r="BC293" i="6"/>
  <c r="BD293" i="6"/>
  <c r="BE293" i="6"/>
  <c r="BG293" i="6"/>
  <c r="BH293" i="6"/>
  <c r="BI293" i="6"/>
  <c r="BJ293" i="6"/>
  <c r="BK293" i="6"/>
  <c r="BL293" i="6"/>
  <c r="BM293" i="6"/>
  <c r="BN293" i="6"/>
  <c r="N294" i="6"/>
  <c r="O294" i="6"/>
  <c r="P294" i="6"/>
  <c r="Q294" i="6"/>
  <c r="R294" i="6"/>
  <c r="S294" i="6"/>
  <c r="T294" i="6"/>
  <c r="U294" i="6"/>
  <c r="W294" i="6"/>
  <c r="X294" i="6"/>
  <c r="Y294" i="6"/>
  <c r="Z294" i="6"/>
  <c r="AA294" i="6"/>
  <c r="AB294" i="6"/>
  <c r="AC294" i="6"/>
  <c r="AD294" i="6"/>
  <c r="AF294" i="6"/>
  <c r="AG294" i="6"/>
  <c r="AH294" i="6"/>
  <c r="AI294" i="6"/>
  <c r="AJ294" i="6"/>
  <c r="AK294" i="6"/>
  <c r="AL294" i="6"/>
  <c r="AM294" i="6"/>
  <c r="AO294" i="6"/>
  <c r="AP294" i="6"/>
  <c r="AQ294" i="6"/>
  <c r="AR294" i="6"/>
  <c r="AS294" i="6"/>
  <c r="AT294" i="6"/>
  <c r="AU294" i="6"/>
  <c r="AV294" i="6"/>
  <c r="AX294" i="6"/>
  <c r="AY294" i="6"/>
  <c r="AZ294" i="6"/>
  <c r="BA294" i="6"/>
  <c r="BB294" i="6"/>
  <c r="BC294" i="6"/>
  <c r="BD294" i="6"/>
  <c r="BE294" i="6"/>
  <c r="BG294" i="6"/>
  <c r="BH294" i="6"/>
  <c r="BI294" i="6"/>
  <c r="BJ294" i="6"/>
  <c r="BK294" i="6"/>
  <c r="BL294" i="6"/>
  <c r="BM294" i="6"/>
  <c r="BN294" i="6"/>
  <c r="N295" i="6"/>
  <c r="O295" i="6"/>
  <c r="P295" i="6"/>
  <c r="Q295" i="6"/>
  <c r="R295" i="6"/>
  <c r="S295" i="6"/>
  <c r="T295" i="6"/>
  <c r="U295" i="6"/>
  <c r="W295" i="6"/>
  <c r="X295" i="6"/>
  <c r="Y295" i="6"/>
  <c r="Z295" i="6"/>
  <c r="AA295" i="6"/>
  <c r="AB295" i="6"/>
  <c r="AC295" i="6"/>
  <c r="AD295" i="6"/>
  <c r="AF295" i="6"/>
  <c r="AG295" i="6"/>
  <c r="AH295" i="6"/>
  <c r="AI295" i="6"/>
  <c r="AJ295" i="6"/>
  <c r="AK295" i="6"/>
  <c r="AL295" i="6"/>
  <c r="AM295" i="6"/>
  <c r="AO295" i="6"/>
  <c r="AP295" i="6"/>
  <c r="AQ295" i="6"/>
  <c r="AR295" i="6"/>
  <c r="AS295" i="6"/>
  <c r="AT295" i="6"/>
  <c r="AU295" i="6"/>
  <c r="AV295" i="6"/>
  <c r="AX295" i="6"/>
  <c r="AY295" i="6"/>
  <c r="AZ295" i="6"/>
  <c r="BA295" i="6"/>
  <c r="BB295" i="6"/>
  <c r="BC295" i="6"/>
  <c r="BD295" i="6"/>
  <c r="BE295" i="6"/>
  <c r="BG295" i="6"/>
  <c r="BH295" i="6"/>
  <c r="BI295" i="6"/>
  <c r="BJ295" i="6"/>
  <c r="BK295" i="6"/>
  <c r="BL295" i="6"/>
  <c r="BM295" i="6"/>
  <c r="BN295" i="6"/>
  <c r="N296" i="6"/>
  <c r="O296" i="6"/>
  <c r="P296" i="6"/>
  <c r="Q296" i="6"/>
  <c r="R296" i="6"/>
  <c r="S296" i="6"/>
  <c r="T296" i="6"/>
  <c r="U296" i="6"/>
  <c r="W296" i="6"/>
  <c r="X296" i="6"/>
  <c r="Y296" i="6"/>
  <c r="Z296" i="6"/>
  <c r="AA296" i="6"/>
  <c r="AB296" i="6"/>
  <c r="AC296" i="6"/>
  <c r="AD296" i="6"/>
  <c r="AF296" i="6"/>
  <c r="AG296" i="6"/>
  <c r="AH296" i="6"/>
  <c r="AI296" i="6"/>
  <c r="AJ296" i="6"/>
  <c r="AK296" i="6"/>
  <c r="AL296" i="6"/>
  <c r="AM296" i="6"/>
  <c r="AO296" i="6"/>
  <c r="AP296" i="6"/>
  <c r="AQ296" i="6"/>
  <c r="AR296" i="6"/>
  <c r="AS296" i="6"/>
  <c r="AT296" i="6"/>
  <c r="AU296" i="6"/>
  <c r="AV296" i="6"/>
  <c r="AX296" i="6"/>
  <c r="AY296" i="6"/>
  <c r="AZ296" i="6"/>
  <c r="BA296" i="6"/>
  <c r="BB296" i="6"/>
  <c r="BC296" i="6"/>
  <c r="BD296" i="6"/>
  <c r="BE296" i="6"/>
  <c r="BG296" i="6"/>
  <c r="BH296" i="6"/>
  <c r="BI296" i="6"/>
  <c r="BJ296" i="6"/>
  <c r="BK296" i="6"/>
  <c r="BL296" i="6"/>
  <c r="BM296" i="6"/>
  <c r="BN296" i="6"/>
  <c r="N297" i="6"/>
  <c r="O297" i="6"/>
  <c r="P297" i="6"/>
  <c r="Q297" i="6"/>
  <c r="R297" i="6"/>
  <c r="S297" i="6"/>
  <c r="T297" i="6"/>
  <c r="U297" i="6"/>
  <c r="W297" i="6"/>
  <c r="X297" i="6"/>
  <c r="Y297" i="6"/>
  <c r="Z297" i="6"/>
  <c r="AA297" i="6"/>
  <c r="AB297" i="6"/>
  <c r="AC297" i="6"/>
  <c r="AD297" i="6"/>
  <c r="AF297" i="6"/>
  <c r="AG297" i="6"/>
  <c r="AH297" i="6"/>
  <c r="AI297" i="6"/>
  <c r="AJ297" i="6"/>
  <c r="AK297" i="6"/>
  <c r="AL297" i="6"/>
  <c r="AM297" i="6"/>
  <c r="AO297" i="6"/>
  <c r="AP297" i="6"/>
  <c r="AQ297" i="6"/>
  <c r="AR297" i="6"/>
  <c r="AS297" i="6"/>
  <c r="AT297" i="6"/>
  <c r="AU297" i="6"/>
  <c r="AV297" i="6"/>
  <c r="AX297" i="6"/>
  <c r="AY297" i="6"/>
  <c r="AZ297" i="6"/>
  <c r="BA297" i="6"/>
  <c r="BB297" i="6"/>
  <c r="BC297" i="6"/>
  <c r="BD297" i="6"/>
  <c r="BE297" i="6"/>
  <c r="BG297" i="6"/>
  <c r="BH297" i="6"/>
  <c r="BI297" i="6"/>
  <c r="BJ297" i="6"/>
  <c r="BK297" i="6"/>
  <c r="BL297" i="6"/>
  <c r="BM297" i="6"/>
  <c r="BN297" i="6"/>
  <c r="N298" i="6"/>
  <c r="O298" i="6"/>
  <c r="P298" i="6"/>
  <c r="Q298" i="6"/>
  <c r="R298" i="6"/>
  <c r="S298" i="6"/>
  <c r="T298" i="6"/>
  <c r="U298" i="6"/>
  <c r="W298" i="6"/>
  <c r="X298" i="6"/>
  <c r="Y298" i="6"/>
  <c r="Z298" i="6"/>
  <c r="AA298" i="6"/>
  <c r="AB298" i="6"/>
  <c r="AC298" i="6"/>
  <c r="AD298" i="6"/>
  <c r="AF298" i="6"/>
  <c r="AG298" i="6"/>
  <c r="AH298" i="6"/>
  <c r="AI298" i="6"/>
  <c r="AJ298" i="6"/>
  <c r="AK298" i="6"/>
  <c r="AL298" i="6"/>
  <c r="AM298" i="6"/>
  <c r="AO298" i="6"/>
  <c r="AP298" i="6"/>
  <c r="AQ298" i="6"/>
  <c r="AR298" i="6"/>
  <c r="AS298" i="6"/>
  <c r="AT298" i="6"/>
  <c r="AU298" i="6"/>
  <c r="AV298" i="6"/>
  <c r="AX298" i="6"/>
  <c r="AY298" i="6"/>
  <c r="AZ298" i="6"/>
  <c r="BA298" i="6"/>
  <c r="BB298" i="6"/>
  <c r="BC298" i="6"/>
  <c r="BD298" i="6"/>
  <c r="BE298" i="6"/>
  <c r="BG298" i="6"/>
  <c r="BH298" i="6"/>
  <c r="BI298" i="6"/>
  <c r="BJ298" i="6"/>
  <c r="BK298" i="6"/>
  <c r="BL298" i="6"/>
  <c r="BM298" i="6"/>
  <c r="BN298" i="6"/>
  <c r="N299" i="6"/>
  <c r="O299" i="6"/>
  <c r="P299" i="6"/>
  <c r="Q299" i="6"/>
  <c r="R299" i="6"/>
  <c r="S299" i="6"/>
  <c r="T299" i="6"/>
  <c r="U299" i="6"/>
  <c r="W299" i="6"/>
  <c r="X299" i="6"/>
  <c r="Y299" i="6"/>
  <c r="Z299" i="6"/>
  <c r="AA299" i="6"/>
  <c r="AB299" i="6"/>
  <c r="AC299" i="6"/>
  <c r="AD299" i="6"/>
  <c r="AF299" i="6"/>
  <c r="AG299" i="6"/>
  <c r="AH299" i="6"/>
  <c r="AI299" i="6"/>
  <c r="AJ299" i="6"/>
  <c r="AK299" i="6"/>
  <c r="AL299" i="6"/>
  <c r="AM299" i="6"/>
  <c r="AO299" i="6"/>
  <c r="AP299" i="6"/>
  <c r="AQ299" i="6"/>
  <c r="AR299" i="6"/>
  <c r="AS299" i="6"/>
  <c r="AT299" i="6"/>
  <c r="AU299" i="6"/>
  <c r="AV299" i="6"/>
  <c r="AX299" i="6"/>
  <c r="AY299" i="6"/>
  <c r="AZ299" i="6"/>
  <c r="BA299" i="6"/>
  <c r="BB299" i="6"/>
  <c r="BC299" i="6"/>
  <c r="BD299" i="6"/>
  <c r="BE299" i="6"/>
  <c r="BG299" i="6"/>
  <c r="BH299" i="6"/>
  <c r="BI299" i="6"/>
  <c r="BJ299" i="6"/>
  <c r="BK299" i="6"/>
  <c r="BL299" i="6"/>
  <c r="BM299" i="6"/>
  <c r="BN299" i="6"/>
  <c r="N300" i="6"/>
  <c r="O300" i="6"/>
  <c r="P300" i="6"/>
  <c r="Q300" i="6"/>
  <c r="R300" i="6"/>
  <c r="S300" i="6"/>
  <c r="T300" i="6"/>
  <c r="U300" i="6"/>
  <c r="W300" i="6"/>
  <c r="X300" i="6"/>
  <c r="Y300" i="6"/>
  <c r="Z300" i="6"/>
  <c r="AA300" i="6"/>
  <c r="AB300" i="6"/>
  <c r="AC300" i="6"/>
  <c r="AD300" i="6"/>
  <c r="AF300" i="6"/>
  <c r="AG300" i="6"/>
  <c r="AH300" i="6"/>
  <c r="AI300" i="6"/>
  <c r="AJ300" i="6"/>
  <c r="AK300" i="6"/>
  <c r="AL300" i="6"/>
  <c r="AM300" i="6"/>
  <c r="AO300" i="6"/>
  <c r="AP300" i="6"/>
  <c r="AQ300" i="6"/>
  <c r="AR300" i="6"/>
  <c r="AS300" i="6"/>
  <c r="AT300" i="6"/>
  <c r="AU300" i="6"/>
  <c r="AV300" i="6"/>
  <c r="AX300" i="6"/>
  <c r="AY300" i="6"/>
  <c r="AZ300" i="6"/>
  <c r="BA300" i="6"/>
  <c r="BB300" i="6"/>
  <c r="BC300" i="6"/>
  <c r="BD300" i="6"/>
  <c r="BE300" i="6"/>
  <c r="BG300" i="6"/>
  <c r="BH300" i="6"/>
  <c r="BI300" i="6"/>
  <c r="BJ300" i="6"/>
  <c r="BK300" i="6"/>
  <c r="BL300" i="6"/>
  <c r="BM300" i="6"/>
  <c r="BN300" i="6"/>
  <c r="N301" i="6"/>
  <c r="O301" i="6"/>
  <c r="P301" i="6"/>
  <c r="Q301" i="6"/>
  <c r="R301" i="6"/>
  <c r="S301" i="6"/>
  <c r="T301" i="6"/>
  <c r="U301" i="6"/>
  <c r="W301" i="6"/>
  <c r="X301" i="6"/>
  <c r="Y301" i="6"/>
  <c r="Z301" i="6"/>
  <c r="AA301" i="6"/>
  <c r="AB301" i="6"/>
  <c r="AC301" i="6"/>
  <c r="AD301" i="6"/>
  <c r="AF301" i="6"/>
  <c r="AG301" i="6"/>
  <c r="AH301" i="6"/>
  <c r="AI301" i="6"/>
  <c r="AJ301" i="6"/>
  <c r="AK301" i="6"/>
  <c r="AL301" i="6"/>
  <c r="AM301" i="6"/>
  <c r="AO301" i="6"/>
  <c r="AP301" i="6"/>
  <c r="AQ301" i="6"/>
  <c r="AR301" i="6"/>
  <c r="AS301" i="6"/>
  <c r="AT301" i="6"/>
  <c r="AU301" i="6"/>
  <c r="AV301" i="6"/>
  <c r="AX301" i="6"/>
  <c r="AY301" i="6"/>
  <c r="AZ301" i="6"/>
  <c r="BA301" i="6"/>
  <c r="BB301" i="6"/>
  <c r="BC301" i="6"/>
  <c r="BD301" i="6"/>
  <c r="BE301" i="6"/>
  <c r="BG301" i="6"/>
  <c r="BH301" i="6"/>
  <c r="BI301" i="6"/>
  <c r="BJ301" i="6"/>
  <c r="BK301" i="6"/>
  <c r="BL301" i="6"/>
  <c r="BM301" i="6"/>
  <c r="BN301" i="6"/>
  <c r="N302" i="6"/>
  <c r="O302" i="6"/>
  <c r="P302" i="6"/>
  <c r="Q302" i="6"/>
  <c r="R302" i="6"/>
  <c r="S302" i="6"/>
  <c r="T302" i="6"/>
  <c r="U302" i="6"/>
  <c r="W302" i="6"/>
  <c r="X302" i="6"/>
  <c r="Y302" i="6"/>
  <c r="Z302" i="6"/>
  <c r="AA302" i="6"/>
  <c r="AB302" i="6"/>
  <c r="AC302" i="6"/>
  <c r="AD302" i="6"/>
  <c r="AF302" i="6"/>
  <c r="AG302" i="6"/>
  <c r="AH302" i="6"/>
  <c r="AI302" i="6"/>
  <c r="AJ302" i="6"/>
  <c r="AK302" i="6"/>
  <c r="AL302" i="6"/>
  <c r="AM302" i="6"/>
  <c r="AO302" i="6"/>
  <c r="AP302" i="6"/>
  <c r="AQ302" i="6"/>
  <c r="AR302" i="6"/>
  <c r="AS302" i="6"/>
  <c r="AT302" i="6"/>
  <c r="AU302" i="6"/>
  <c r="AV302" i="6"/>
  <c r="AX302" i="6"/>
  <c r="AY302" i="6"/>
  <c r="AZ302" i="6"/>
  <c r="BA302" i="6"/>
  <c r="BB302" i="6"/>
  <c r="BC302" i="6"/>
  <c r="BD302" i="6"/>
  <c r="BE302" i="6"/>
  <c r="BG302" i="6"/>
  <c r="BH302" i="6"/>
  <c r="BI302" i="6"/>
  <c r="BJ302" i="6"/>
  <c r="BK302" i="6"/>
  <c r="BL302" i="6"/>
  <c r="BM302" i="6"/>
  <c r="BN302" i="6"/>
  <c r="N303" i="6"/>
  <c r="O303" i="6"/>
  <c r="P303" i="6"/>
  <c r="Q303" i="6"/>
  <c r="R303" i="6"/>
  <c r="S303" i="6"/>
  <c r="T303" i="6"/>
  <c r="U303" i="6"/>
  <c r="W303" i="6"/>
  <c r="X303" i="6"/>
  <c r="Y303" i="6"/>
  <c r="Z303" i="6"/>
  <c r="AA303" i="6"/>
  <c r="AB303" i="6"/>
  <c r="AC303" i="6"/>
  <c r="AD303" i="6"/>
  <c r="AF303" i="6"/>
  <c r="AG303" i="6"/>
  <c r="AH303" i="6"/>
  <c r="AI303" i="6"/>
  <c r="AJ303" i="6"/>
  <c r="AK303" i="6"/>
  <c r="AL303" i="6"/>
  <c r="AM303" i="6"/>
  <c r="AO303" i="6"/>
  <c r="AP303" i="6"/>
  <c r="AQ303" i="6"/>
  <c r="AR303" i="6"/>
  <c r="AS303" i="6"/>
  <c r="AT303" i="6"/>
  <c r="AU303" i="6"/>
  <c r="AV303" i="6"/>
  <c r="AX303" i="6"/>
  <c r="AY303" i="6"/>
  <c r="AZ303" i="6"/>
  <c r="BA303" i="6"/>
  <c r="BB303" i="6"/>
  <c r="BC303" i="6"/>
  <c r="BD303" i="6"/>
  <c r="BE303" i="6"/>
  <c r="BG303" i="6"/>
  <c r="BH303" i="6"/>
  <c r="BI303" i="6"/>
  <c r="BJ303" i="6"/>
  <c r="BK303" i="6"/>
  <c r="BL303" i="6"/>
  <c r="BM303" i="6"/>
  <c r="BN303" i="6"/>
  <c r="N304" i="6"/>
  <c r="O304" i="6"/>
  <c r="P304" i="6"/>
  <c r="Q304" i="6"/>
  <c r="R304" i="6"/>
  <c r="S304" i="6"/>
  <c r="T304" i="6"/>
  <c r="U304" i="6"/>
  <c r="W304" i="6"/>
  <c r="X304" i="6"/>
  <c r="Y304" i="6"/>
  <c r="Z304" i="6"/>
  <c r="AA304" i="6"/>
  <c r="AB304" i="6"/>
  <c r="AC304" i="6"/>
  <c r="AD304" i="6"/>
  <c r="AF304" i="6"/>
  <c r="AG304" i="6"/>
  <c r="AH304" i="6"/>
  <c r="AI304" i="6"/>
  <c r="AJ304" i="6"/>
  <c r="AK304" i="6"/>
  <c r="AL304" i="6"/>
  <c r="AM304" i="6"/>
  <c r="AO304" i="6"/>
  <c r="AP304" i="6"/>
  <c r="AQ304" i="6"/>
  <c r="AR304" i="6"/>
  <c r="AS304" i="6"/>
  <c r="AT304" i="6"/>
  <c r="AU304" i="6"/>
  <c r="AV304" i="6"/>
  <c r="AX304" i="6"/>
  <c r="AY304" i="6"/>
  <c r="AZ304" i="6"/>
  <c r="BA304" i="6"/>
  <c r="BB304" i="6"/>
  <c r="BC304" i="6"/>
  <c r="BD304" i="6"/>
  <c r="BE304" i="6"/>
  <c r="BG304" i="6"/>
  <c r="BH304" i="6"/>
  <c r="BI304" i="6"/>
  <c r="BJ304" i="6"/>
  <c r="BK304" i="6"/>
  <c r="BL304" i="6"/>
  <c r="BM304" i="6"/>
  <c r="BN304" i="6"/>
  <c r="N305" i="6"/>
  <c r="O305" i="6"/>
  <c r="P305" i="6"/>
  <c r="Q305" i="6"/>
  <c r="R305" i="6"/>
  <c r="S305" i="6"/>
  <c r="T305" i="6"/>
  <c r="U305" i="6"/>
  <c r="W305" i="6"/>
  <c r="X305" i="6"/>
  <c r="Y305" i="6"/>
  <c r="Z305" i="6"/>
  <c r="AA305" i="6"/>
  <c r="AB305" i="6"/>
  <c r="AC305" i="6"/>
  <c r="AD305" i="6"/>
  <c r="AF305" i="6"/>
  <c r="AG305" i="6"/>
  <c r="AH305" i="6"/>
  <c r="AI305" i="6"/>
  <c r="AJ305" i="6"/>
  <c r="AK305" i="6"/>
  <c r="AL305" i="6"/>
  <c r="AM305" i="6"/>
  <c r="AO305" i="6"/>
  <c r="AP305" i="6"/>
  <c r="AQ305" i="6"/>
  <c r="AR305" i="6"/>
  <c r="AS305" i="6"/>
  <c r="AT305" i="6"/>
  <c r="AU305" i="6"/>
  <c r="AV305" i="6"/>
  <c r="AX305" i="6"/>
  <c r="AY305" i="6"/>
  <c r="AZ305" i="6"/>
  <c r="BA305" i="6"/>
  <c r="BB305" i="6"/>
  <c r="BC305" i="6"/>
  <c r="BD305" i="6"/>
  <c r="BE305" i="6"/>
  <c r="BG305" i="6"/>
  <c r="BH305" i="6"/>
  <c r="BI305" i="6"/>
  <c r="BJ305" i="6"/>
  <c r="BK305" i="6"/>
  <c r="BL305" i="6"/>
  <c r="BM305" i="6"/>
  <c r="BN305" i="6"/>
  <c r="N306" i="6"/>
  <c r="O306" i="6"/>
  <c r="P306" i="6"/>
  <c r="Q306" i="6"/>
  <c r="R306" i="6"/>
  <c r="S306" i="6"/>
  <c r="T306" i="6"/>
  <c r="U306" i="6"/>
  <c r="W306" i="6"/>
  <c r="X306" i="6"/>
  <c r="Y306" i="6"/>
  <c r="Z306" i="6"/>
  <c r="AA306" i="6"/>
  <c r="AB306" i="6"/>
  <c r="AC306" i="6"/>
  <c r="AD306" i="6"/>
  <c r="AF306" i="6"/>
  <c r="AG306" i="6"/>
  <c r="AH306" i="6"/>
  <c r="AI306" i="6"/>
  <c r="AJ306" i="6"/>
  <c r="AK306" i="6"/>
  <c r="AL306" i="6"/>
  <c r="AM306" i="6"/>
  <c r="AO306" i="6"/>
  <c r="AP306" i="6"/>
  <c r="AQ306" i="6"/>
  <c r="AR306" i="6"/>
  <c r="AS306" i="6"/>
  <c r="AT306" i="6"/>
  <c r="AU306" i="6"/>
  <c r="AV306" i="6"/>
  <c r="AX306" i="6"/>
  <c r="AY306" i="6"/>
  <c r="AZ306" i="6"/>
  <c r="BA306" i="6"/>
  <c r="BB306" i="6"/>
  <c r="BC306" i="6"/>
  <c r="BD306" i="6"/>
  <c r="BE306" i="6"/>
  <c r="BG306" i="6"/>
  <c r="BH306" i="6"/>
  <c r="BI306" i="6"/>
  <c r="BJ306" i="6"/>
  <c r="BK306" i="6"/>
  <c r="BL306" i="6"/>
  <c r="BM306" i="6"/>
  <c r="BN306" i="6"/>
  <c r="N307" i="6"/>
  <c r="O307" i="6"/>
  <c r="P307" i="6"/>
  <c r="Q307" i="6"/>
  <c r="R307" i="6"/>
  <c r="S307" i="6"/>
  <c r="T307" i="6"/>
  <c r="U307" i="6"/>
  <c r="W307" i="6"/>
  <c r="X307" i="6"/>
  <c r="Y307" i="6"/>
  <c r="Z307" i="6"/>
  <c r="AA307" i="6"/>
  <c r="AB307" i="6"/>
  <c r="AC307" i="6"/>
  <c r="AD307" i="6"/>
  <c r="AF307" i="6"/>
  <c r="AG307" i="6"/>
  <c r="AH307" i="6"/>
  <c r="AI307" i="6"/>
  <c r="AJ307" i="6"/>
  <c r="AK307" i="6"/>
  <c r="AL307" i="6"/>
  <c r="AM307" i="6"/>
  <c r="AO307" i="6"/>
  <c r="AP307" i="6"/>
  <c r="AQ307" i="6"/>
  <c r="AR307" i="6"/>
  <c r="AS307" i="6"/>
  <c r="AT307" i="6"/>
  <c r="AU307" i="6"/>
  <c r="AV307" i="6"/>
  <c r="AX307" i="6"/>
  <c r="AY307" i="6"/>
  <c r="AZ307" i="6"/>
  <c r="BA307" i="6"/>
  <c r="BB307" i="6"/>
  <c r="BC307" i="6"/>
  <c r="BD307" i="6"/>
  <c r="BE307" i="6"/>
  <c r="BG307" i="6"/>
  <c r="BH307" i="6"/>
  <c r="BI307" i="6"/>
  <c r="BJ307" i="6"/>
  <c r="BK307" i="6"/>
  <c r="BL307" i="6"/>
  <c r="BM307" i="6"/>
  <c r="BN307" i="6"/>
  <c r="N308" i="6"/>
  <c r="O308" i="6"/>
  <c r="P308" i="6"/>
  <c r="Q308" i="6"/>
  <c r="R308" i="6"/>
  <c r="S308" i="6"/>
  <c r="T308" i="6"/>
  <c r="U308" i="6"/>
  <c r="W308" i="6"/>
  <c r="X308" i="6"/>
  <c r="Y308" i="6"/>
  <c r="Z308" i="6"/>
  <c r="AA308" i="6"/>
  <c r="AB308" i="6"/>
  <c r="AC308" i="6"/>
  <c r="AD308" i="6"/>
  <c r="AF308" i="6"/>
  <c r="AG308" i="6"/>
  <c r="AH308" i="6"/>
  <c r="AI308" i="6"/>
  <c r="AJ308" i="6"/>
  <c r="AK308" i="6"/>
  <c r="AL308" i="6"/>
  <c r="AM308" i="6"/>
  <c r="AO308" i="6"/>
  <c r="AP308" i="6"/>
  <c r="AQ308" i="6"/>
  <c r="AR308" i="6"/>
  <c r="AS308" i="6"/>
  <c r="AT308" i="6"/>
  <c r="AU308" i="6"/>
  <c r="AV308" i="6"/>
  <c r="AX308" i="6"/>
  <c r="AY308" i="6"/>
  <c r="AZ308" i="6"/>
  <c r="BA308" i="6"/>
  <c r="BB308" i="6"/>
  <c r="BC308" i="6"/>
  <c r="BD308" i="6"/>
  <c r="BE308" i="6"/>
  <c r="BG308" i="6"/>
  <c r="BH308" i="6"/>
  <c r="BI308" i="6"/>
  <c r="BJ308" i="6"/>
  <c r="BK308" i="6"/>
  <c r="BL308" i="6"/>
  <c r="BM308" i="6"/>
  <c r="BN308" i="6"/>
  <c r="N309" i="6"/>
  <c r="O309" i="6"/>
  <c r="P309" i="6"/>
  <c r="Q309" i="6"/>
  <c r="R309" i="6"/>
  <c r="S309" i="6"/>
  <c r="T309" i="6"/>
  <c r="U309" i="6"/>
  <c r="W309" i="6"/>
  <c r="X309" i="6"/>
  <c r="Y309" i="6"/>
  <c r="Z309" i="6"/>
  <c r="AA309" i="6"/>
  <c r="AB309" i="6"/>
  <c r="AC309" i="6"/>
  <c r="AD309" i="6"/>
  <c r="AF309" i="6"/>
  <c r="AG309" i="6"/>
  <c r="AH309" i="6"/>
  <c r="AI309" i="6"/>
  <c r="AJ309" i="6"/>
  <c r="AK309" i="6"/>
  <c r="AL309" i="6"/>
  <c r="AM309" i="6"/>
  <c r="AO309" i="6"/>
  <c r="AP309" i="6"/>
  <c r="AQ309" i="6"/>
  <c r="AR309" i="6"/>
  <c r="AS309" i="6"/>
  <c r="AT309" i="6"/>
  <c r="AU309" i="6"/>
  <c r="AV309" i="6"/>
  <c r="AX309" i="6"/>
  <c r="AY309" i="6"/>
  <c r="AZ309" i="6"/>
  <c r="BA309" i="6"/>
  <c r="BB309" i="6"/>
  <c r="BC309" i="6"/>
  <c r="BD309" i="6"/>
  <c r="BE309" i="6"/>
  <c r="BG309" i="6"/>
  <c r="BH309" i="6"/>
  <c r="BI309" i="6"/>
  <c r="BJ309" i="6"/>
  <c r="BK309" i="6"/>
  <c r="BL309" i="6"/>
  <c r="BM309" i="6"/>
  <c r="BN309" i="6"/>
  <c r="N310" i="6"/>
  <c r="O310" i="6"/>
  <c r="P310" i="6"/>
  <c r="Q310" i="6"/>
  <c r="R310" i="6"/>
  <c r="S310" i="6"/>
  <c r="T310" i="6"/>
  <c r="U310" i="6"/>
  <c r="W310" i="6"/>
  <c r="X310" i="6"/>
  <c r="Y310" i="6"/>
  <c r="Z310" i="6"/>
  <c r="AA310" i="6"/>
  <c r="AB310" i="6"/>
  <c r="AC310" i="6"/>
  <c r="AD310" i="6"/>
  <c r="AF310" i="6"/>
  <c r="AG310" i="6"/>
  <c r="AH310" i="6"/>
  <c r="AI310" i="6"/>
  <c r="AJ310" i="6"/>
  <c r="AK310" i="6"/>
  <c r="AL310" i="6"/>
  <c r="AM310" i="6"/>
  <c r="AO310" i="6"/>
  <c r="AP310" i="6"/>
  <c r="AQ310" i="6"/>
  <c r="AR310" i="6"/>
  <c r="AS310" i="6"/>
  <c r="AT310" i="6"/>
  <c r="AU310" i="6"/>
  <c r="AV310" i="6"/>
  <c r="AX310" i="6"/>
  <c r="AY310" i="6"/>
  <c r="AZ310" i="6"/>
  <c r="BA310" i="6"/>
  <c r="BB310" i="6"/>
  <c r="BC310" i="6"/>
  <c r="BD310" i="6"/>
  <c r="BE310" i="6"/>
  <c r="BG310" i="6"/>
  <c r="BH310" i="6"/>
  <c r="BI310" i="6"/>
  <c r="BJ310" i="6"/>
  <c r="BK310" i="6"/>
  <c r="BL310" i="6"/>
  <c r="BM310" i="6"/>
  <c r="BN310" i="6"/>
  <c r="N311" i="6"/>
  <c r="O311" i="6"/>
  <c r="P311" i="6"/>
  <c r="Q311" i="6"/>
  <c r="R311" i="6"/>
  <c r="S311" i="6"/>
  <c r="T311" i="6"/>
  <c r="U311" i="6"/>
  <c r="W311" i="6"/>
  <c r="X311" i="6"/>
  <c r="Y311" i="6"/>
  <c r="Z311" i="6"/>
  <c r="AA311" i="6"/>
  <c r="AB311" i="6"/>
  <c r="AC311" i="6"/>
  <c r="AD311" i="6"/>
  <c r="AF311" i="6"/>
  <c r="AG311" i="6"/>
  <c r="AH311" i="6"/>
  <c r="AI311" i="6"/>
  <c r="AJ311" i="6"/>
  <c r="AK311" i="6"/>
  <c r="AL311" i="6"/>
  <c r="AM311" i="6"/>
  <c r="AO311" i="6"/>
  <c r="AP311" i="6"/>
  <c r="AQ311" i="6"/>
  <c r="AR311" i="6"/>
  <c r="AS311" i="6"/>
  <c r="AT311" i="6"/>
  <c r="AU311" i="6"/>
  <c r="AV311" i="6"/>
  <c r="AX311" i="6"/>
  <c r="AY311" i="6"/>
  <c r="AZ311" i="6"/>
  <c r="BA311" i="6"/>
  <c r="BB311" i="6"/>
  <c r="BC311" i="6"/>
  <c r="BD311" i="6"/>
  <c r="BE311" i="6"/>
  <c r="BG311" i="6"/>
  <c r="BH311" i="6"/>
  <c r="BI311" i="6"/>
  <c r="BJ311" i="6"/>
  <c r="BK311" i="6"/>
  <c r="BL311" i="6"/>
  <c r="BM311" i="6"/>
  <c r="BN311" i="6"/>
  <c r="N312" i="6"/>
  <c r="O312" i="6"/>
  <c r="P312" i="6"/>
  <c r="Q312" i="6"/>
  <c r="R312" i="6"/>
  <c r="S312" i="6"/>
  <c r="T312" i="6"/>
  <c r="U312" i="6"/>
  <c r="W312" i="6"/>
  <c r="X312" i="6"/>
  <c r="Y312" i="6"/>
  <c r="Z312" i="6"/>
  <c r="AA312" i="6"/>
  <c r="AB312" i="6"/>
  <c r="AC312" i="6"/>
  <c r="AD312" i="6"/>
  <c r="AF312" i="6"/>
  <c r="AG312" i="6"/>
  <c r="AH312" i="6"/>
  <c r="AI312" i="6"/>
  <c r="AJ312" i="6"/>
  <c r="AK312" i="6"/>
  <c r="AL312" i="6"/>
  <c r="AM312" i="6"/>
  <c r="AO312" i="6"/>
  <c r="AP312" i="6"/>
  <c r="AQ312" i="6"/>
  <c r="AR312" i="6"/>
  <c r="AS312" i="6"/>
  <c r="AT312" i="6"/>
  <c r="AU312" i="6"/>
  <c r="AV312" i="6"/>
  <c r="AX312" i="6"/>
  <c r="AY312" i="6"/>
  <c r="AZ312" i="6"/>
  <c r="BA312" i="6"/>
  <c r="BB312" i="6"/>
  <c r="BC312" i="6"/>
  <c r="BD312" i="6"/>
  <c r="BE312" i="6"/>
  <c r="BG312" i="6"/>
  <c r="BH312" i="6"/>
  <c r="BI312" i="6"/>
  <c r="BJ312" i="6"/>
  <c r="BK312" i="6"/>
  <c r="BL312" i="6"/>
  <c r="BM312" i="6"/>
  <c r="BN312" i="6"/>
  <c r="N313" i="6"/>
  <c r="O313" i="6"/>
  <c r="P313" i="6"/>
  <c r="Q313" i="6"/>
  <c r="R313" i="6"/>
  <c r="S313" i="6"/>
  <c r="T313" i="6"/>
  <c r="U313" i="6"/>
  <c r="W313" i="6"/>
  <c r="X313" i="6"/>
  <c r="Y313" i="6"/>
  <c r="Z313" i="6"/>
  <c r="AA313" i="6"/>
  <c r="AB313" i="6"/>
  <c r="AC313" i="6"/>
  <c r="AD313" i="6"/>
  <c r="AF313" i="6"/>
  <c r="AG313" i="6"/>
  <c r="AH313" i="6"/>
  <c r="AI313" i="6"/>
  <c r="AJ313" i="6"/>
  <c r="AK313" i="6"/>
  <c r="AL313" i="6"/>
  <c r="AM313" i="6"/>
  <c r="AO313" i="6"/>
  <c r="AP313" i="6"/>
  <c r="AQ313" i="6"/>
  <c r="AR313" i="6"/>
  <c r="AS313" i="6"/>
  <c r="AT313" i="6"/>
  <c r="AU313" i="6"/>
  <c r="AV313" i="6"/>
  <c r="AX313" i="6"/>
  <c r="AY313" i="6"/>
  <c r="AZ313" i="6"/>
  <c r="BA313" i="6"/>
  <c r="BB313" i="6"/>
  <c r="BC313" i="6"/>
  <c r="BD313" i="6"/>
  <c r="BE313" i="6"/>
  <c r="BG313" i="6"/>
  <c r="BH313" i="6"/>
  <c r="BI313" i="6"/>
  <c r="BJ313" i="6"/>
  <c r="BK313" i="6"/>
  <c r="BL313" i="6"/>
  <c r="BM313" i="6"/>
  <c r="BN313" i="6"/>
  <c r="N314" i="6"/>
  <c r="O314" i="6"/>
  <c r="P314" i="6"/>
  <c r="Q314" i="6"/>
  <c r="R314" i="6"/>
  <c r="S314" i="6"/>
  <c r="T314" i="6"/>
  <c r="U314" i="6"/>
  <c r="W314" i="6"/>
  <c r="X314" i="6"/>
  <c r="Y314" i="6"/>
  <c r="Z314" i="6"/>
  <c r="AA314" i="6"/>
  <c r="AB314" i="6"/>
  <c r="AC314" i="6"/>
  <c r="AD314" i="6"/>
  <c r="AF314" i="6"/>
  <c r="AG314" i="6"/>
  <c r="AH314" i="6"/>
  <c r="AI314" i="6"/>
  <c r="AJ314" i="6"/>
  <c r="AK314" i="6"/>
  <c r="AL314" i="6"/>
  <c r="AM314" i="6"/>
  <c r="AO314" i="6"/>
  <c r="AP314" i="6"/>
  <c r="AQ314" i="6"/>
  <c r="AR314" i="6"/>
  <c r="AS314" i="6"/>
  <c r="AT314" i="6"/>
  <c r="AU314" i="6"/>
  <c r="AV314" i="6"/>
  <c r="AX314" i="6"/>
  <c r="AY314" i="6"/>
  <c r="AZ314" i="6"/>
  <c r="BA314" i="6"/>
  <c r="BB314" i="6"/>
  <c r="BC314" i="6"/>
  <c r="BD314" i="6"/>
  <c r="BE314" i="6"/>
  <c r="BG314" i="6"/>
  <c r="BH314" i="6"/>
  <c r="BI314" i="6"/>
  <c r="BJ314" i="6"/>
  <c r="BK314" i="6"/>
  <c r="BL314" i="6"/>
  <c r="BM314" i="6"/>
  <c r="BN314" i="6"/>
  <c r="N315" i="6"/>
  <c r="O315" i="6"/>
  <c r="P315" i="6"/>
  <c r="Q315" i="6"/>
  <c r="R315" i="6"/>
  <c r="S315" i="6"/>
  <c r="T315" i="6"/>
  <c r="U315" i="6"/>
  <c r="W315" i="6"/>
  <c r="X315" i="6"/>
  <c r="Y315" i="6"/>
  <c r="Z315" i="6"/>
  <c r="AA315" i="6"/>
  <c r="AB315" i="6"/>
  <c r="AC315" i="6"/>
  <c r="AD315" i="6"/>
  <c r="AF315" i="6"/>
  <c r="AG315" i="6"/>
  <c r="AH315" i="6"/>
  <c r="AI315" i="6"/>
  <c r="AJ315" i="6"/>
  <c r="AK315" i="6"/>
  <c r="AL315" i="6"/>
  <c r="AM315" i="6"/>
  <c r="AO315" i="6"/>
  <c r="AP315" i="6"/>
  <c r="AQ315" i="6"/>
  <c r="AR315" i="6"/>
  <c r="AS315" i="6"/>
  <c r="AT315" i="6"/>
  <c r="AU315" i="6"/>
  <c r="AV315" i="6"/>
  <c r="AX315" i="6"/>
  <c r="AY315" i="6"/>
  <c r="AZ315" i="6"/>
  <c r="BA315" i="6"/>
  <c r="BB315" i="6"/>
  <c r="BC315" i="6"/>
  <c r="BD315" i="6"/>
  <c r="BE315" i="6"/>
  <c r="BG315" i="6"/>
  <c r="BH315" i="6"/>
  <c r="BI315" i="6"/>
  <c r="BJ315" i="6"/>
  <c r="BK315" i="6"/>
  <c r="BL315" i="6"/>
  <c r="BM315" i="6"/>
  <c r="BN315" i="6"/>
  <c r="N316" i="6"/>
  <c r="O316" i="6"/>
  <c r="P316" i="6"/>
  <c r="Q316" i="6"/>
  <c r="R316" i="6"/>
  <c r="S316" i="6"/>
  <c r="T316" i="6"/>
  <c r="U316" i="6"/>
  <c r="W316" i="6"/>
  <c r="X316" i="6"/>
  <c r="Y316" i="6"/>
  <c r="Z316" i="6"/>
  <c r="AA316" i="6"/>
  <c r="AB316" i="6"/>
  <c r="AC316" i="6"/>
  <c r="AD316" i="6"/>
  <c r="AF316" i="6"/>
  <c r="AG316" i="6"/>
  <c r="AH316" i="6"/>
  <c r="AI316" i="6"/>
  <c r="AJ316" i="6"/>
  <c r="AK316" i="6"/>
  <c r="AL316" i="6"/>
  <c r="AM316" i="6"/>
  <c r="AO316" i="6"/>
  <c r="AP316" i="6"/>
  <c r="AQ316" i="6"/>
  <c r="AR316" i="6"/>
  <c r="AS316" i="6"/>
  <c r="AT316" i="6"/>
  <c r="AU316" i="6"/>
  <c r="AV316" i="6"/>
  <c r="AX316" i="6"/>
  <c r="AY316" i="6"/>
  <c r="AZ316" i="6"/>
  <c r="BA316" i="6"/>
  <c r="BB316" i="6"/>
  <c r="BC316" i="6"/>
  <c r="BD316" i="6"/>
  <c r="BE316" i="6"/>
  <c r="BG316" i="6"/>
  <c r="BH316" i="6"/>
  <c r="BI316" i="6"/>
  <c r="BJ316" i="6"/>
  <c r="BK316" i="6"/>
  <c r="BL316" i="6"/>
  <c r="BM316" i="6"/>
  <c r="BN316" i="6"/>
  <c r="N317" i="6"/>
  <c r="O317" i="6"/>
  <c r="P317" i="6"/>
  <c r="Q317" i="6"/>
  <c r="R317" i="6"/>
  <c r="S317" i="6"/>
  <c r="T317" i="6"/>
  <c r="U317" i="6"/>
  <c r="W317" i="6"/>
  <c r="X317" i="6"/>
  <c r="Y317" i="6"/>
  <c r="Z317" i="6"/>
  <c r="AA317" i="6"/>
  <c r="AB317" i="6"/>
  <c r="AC317" i="6"/>
  <c r="AD317" i="6"/>
  <c r="AF317" i="6"/>
  <c r="AG317" i="6"/>
  <c r="AH317" i="6"/>
  <c r="AI317" i="6"/>
  <c r="AJ317" i="6"/>
  <c r="AK317" i="6"/>
  <c r="AL317" i="6"/>
  <c r="AM317" i="6"/>
  <c r="AO317" i="6"/>
  <c r="AP317" i="6"/>
  <c r="AQ317" i="6"/>
  <c r="AR317" i="6"/>
  <c r="AS317" i="6"/>
  <c r="AT317" i="6"/>
  <c r="AU317" i="6"/>
  <c r="AV317" i="6"/>
  <c r="AX317" i="6"/>
  <c r="AY317" i="6"/>
  <c r="AZ317" i="6"/>
  <c r="BA317" i="6"/>
  <c r="BB317" i="6"/>
  <c r="BC317" i="6"/>
  <c r="BD317" i="6"/>
  <c r="BE317" i="6"/>
  <c r="BG317" i="6"/>
  <c r="BH317" i="6"/>
  <c r="BI317" i="6"/>
  <c r="BJ317" i="6"/>
  <c r="BK317" i="6"/>
  <c r="BL317" i="6"/>
  <c r="BM317" i="6"/>
  <c r="BN317" i="6"/>
  <c r="N318" i="6"/>
  <c r="O318" i="6"/>
  <c r="P318" i="6"/>
  <c r="Q318" i="6"/>
  <c r="R318" i="6"/>
  <c r="S318" i="6"/>
  <c r="T318" i="6"/>
  <c r="U318" i="6"/>
  <c r="W318" i="6"/>
  <c r="X318" i="6"/>
  <c r="Y318" i="6"/>
  <c r="Z318" i="6"/>
  <c r="AA318" i="6"/>
  <c r="AB318" i="6"/>
  <c r="AC318" i="6"/>
  <c r="AD318" i="6"/>
  <c r="AF318" i="6"/>
  <c r="AG318" i="6"/>
  <c r="AH318" i="6"/>
  <c r="AI318" i="6"/>
  <c r="AJ318" i="6"/>
  <c r="AK318" i="6"/>
  <c r="AL318" i="6"/>
  <c r="AM318" i="6"/>
  <c r="AO318" i="6"/>
  <c r="AP318" i="6"/>
  <c r="AQ318" i="6"/>
  <c r="AR318" i="6"/>
  <c r="AS318" i="6"/>
  <c r="AT318" i="6"/>
  <c r="AU318" i="6"/>
  <c r="AV318" i="6"/>
  <c r="AX318" i="6"/>
  <c r="AY318" i="6"/>
  <c r="AZ318" i="6"/>
  <c r="BA318" i="6"/>
  <c r="BB318" i="6"/>
  <c r="BC318" i="6"/>
  <c r="BD318" i="6"/>
  <c r="BE318" i="6"/>
  <c r="BG318" i="6"/>
  <c r="BH318" i="6"/>
  <c r="BI318" i="6"/>
  <c r="BJ318" i="6"/>
  <c r="BK318" i="6"/>
  <c r="BL318" i="6"/>
  <c r="BM318" i="6"/>
  <c r="BN318" i="6"/>
  <c r="N319" i="6"/>
  <c r="O319" i="6"/>
  <c r="P319" i="6"/>
  <c r="Q319" i="6"/>
  <c r="R319" i="6"/>
  <c r="S319" i="6"/>
  <c r="T319" i="6"/>
  <c r="U319" i="6"/>
  <c r="W319" i="6"/>
  <c r="X319" i="6"/>
  <c r="Y319" i="6"/>
  <c r="Z319" i="6"/>
  <c r="AA319" i="6"/>
  <c r="AB319" i="6"/>
  <c r="AC319" i="6"/>
  <c r="AD319" i="6"/>
  <c r="AF319" i="6"/>
  <c r="AG319" i="6"/>
  <c r="AH319" i="6"/>
  <c r="AI319" i="6"/>
  <c r="AJ319" i="6"/>
  <c r="AK319" i="6"/>
  <c r="AL319" i="6"/>
  <c r="AM319" i="6"/>
  <c r="AO319" i="6"/>
  <c r="AP319" i="6"/>
  <c r="AQ319" i="6"/>
  <c r="AR319" i="6"/>
  <c r="AS319" i="6"/>
  <c r="AT319" i="6"/>
  <c r="AU319" i="6"/>
  <c r="AV319" i="6"/>
  <c r="AX319" i="6"/>
  <c r="AY319" i="6"/>
  <c r="AZ319" i="6"/>
  <c r="BA319" i="6"/>
  <c r="BB319" i="6"/>
  <c r="BC319" i="6"/>
  <c r="BD319" i="6"/>
  <c r="BE319" i="6"/>
  <c r="BG319" i="6"/>
  <c r="BH319" i="6"/>
  <c r="BI319" i="6"/>
  <c r="BJ319" i="6"/>
  <c r="BK319" i="6"/>
  <c r="BL319" i="6"/>
  <c r="BM319" i="6"/>
  <c r="BN319" i="6"/>
  <c r="N320" i="6"/>
  <c r="O320" i="6"/>
  <c r="P320" i="6"/>
  <c r="Q320" i="6"/>
  <c r="R320" i="6"/>
  <c r="S320" i="6"/>
  <c r="T320" i="6"/>
  <c r="U320" i="6"/>
  <c r="W320" i="6"/>
  <c r="X320" i="6"/>
  <c r="Y320" i="6"/>
  <c r="Z320" i="6"/>
  <c r="AA320" i="6"/>
  <c r="AB320" i="6"/>
  <c r="AC320" i="6"/>
  <c r="AD320" i="6"/>
  <c r="AF320" i="6"/>
  <c r="AG320" i="6"/>
  <c r="AH320" i="6"/>
  <c r="AI320" i="6"/>
  <c r="AJ320" i="6"/>
  <c r="AK320" i="6"/>
  <c r="AL320" i="6"/>
  <c r="AM320" i="6"/>
  <c r="AO320" i="6"/>
  <c r="AP320" i="6"/>
  <c r="AQ320" i="6"/>
  <c r="AR320" i="6"/>
  <c r="AS320" i="6"/>
  <c r="AT320" i="6"/>
  <c r="AU320" i="6"/>
  <c r="AV320" i="6"/>
  <c r="AX320" i="6"/>
  <c r="AY320" i="6"/>
  <c r="AZ320" i="6"/>
  <c r="BA320" i="6"/>
  <c r="BB320" i="6"/>
  <c r="BC320" i="6"/>
  <c r="BD320" i="6"/>
  <c r="BE320" i="6"/>
  <c r="BG320" i="6"/>
  <c r="BH320" i="6"/>
  <c r="BI320" i="6"/>
  <c r="BJ320" i="6"/>
  <c r="BK320" i="6"/>
  <c r="BL320" i="6"/>
  <c r="BM320" i="6"/>
  <c r="BN320" i="6"/>
  <c r="N321" i="6"/>
  <c r="O321" i="6"/>
  <c r="P321" i="6"/>
  <c r="Q321" i="6"/>
  <c r="R321" i="6"/>
  <c r="S321" i="6"/>
  <c r="T321" i="6"/>
  <c r="U321" i="6"/>
  <c r="W321" i="6"/>
  <c r="X321" i="6"/>
  <c r="Y321" i="6"/>
  <c r="Z321" i="6"/>
  <c r="AA321" i="6"/>
  <c r="AB321" i="6"/>
  <c r="AC321" i="6"/>
  <c r="AD321" i="6"/>
  <c r="AF321" i="6"/>
  <c r="AG321" i="6"/>
  <c r="AH321" i="6"/>
  <c r="AI321" i="6"/>
  <c r="AJ321" i="6"/>
  <c r="AK321" i="6"/>
  <c r="AL321" i="6"/>
  <c r="AM321" i="6"/>
  <c r="AO321" i="6"/>
  <c r="AP321" i="6"/>
  <c r="AQ321" i="6"/>
  <c r="AR321" i="6"/>
  <c r="AS321" i="6"/>
  <c r="AT321" i="6"/>
  <c r="AU321" i="6"/>
  <c r="AV321" i="6"/>
  <c r="AX321" i="6"/>
  <c r="AY321" i="6"/>
  <c r="AZ321" i="6"/>
  <c r="BA321" i="6"/>
  <c r="BB321" i="6"/>
  <c r="BC321" i="6"/>
  <c r="BD321" i="6"/>
  <c r="BE321" i="6"/>
  <c r="BG321" i="6"/>
  <c r="BH321" i="6"/>
  <c r="BI321" i="6"/>
  <c r="BJ321" i="6"/>
  <c r="BK321" i="6"/>
  <c r="BL321" i="6"/>
  <c r="BM321" i="6"/>
  <c r="BN321" i="6"/>
  <c r="N322" i="6"/>
  <c r="O322" i="6"/>
  <c r="P322" i="6"/>
  <c r="Q322" i="6"/>
  <c r="R322" i="6"/>
  <c r="S322" i="6"/>
  <c r="T322" i="6"/>
  <c r="U322" i="6"/>
  <c r="W322" i="6"/>
  <c r="X322" i="6"/>
  <c r="Y322" i="6"/>
  <c r="Z322" i="6"/>
  <c r="AA322" i="6"/>
  <c r="AB322" i="6"/>
  <c r="AC322" i="6"/>
  <c r="AD322" i="6"/>
  <c r="AF322" i="6"/>
  <c r="AG322" i="6"/>
  <c r="AH322" i="6"/>
  <c r="AI322" i="6"/>
  <c r="AJ322" i="6"/>
  <c r="AK322" i="6"/>
  <c r="AL322" i="6"/>
  <c r="AM322" i="6"/>
  <c r="AO322" i="6"/>
  <c r="AP322" i="6"/>
  <c r="AQ322" i="6"/>
  <c r="AR322" i="6"/>
  <c r="AS322" i="6"/>
  <c r="AT322" i="6"/>
  <c r="AU322" i="6"/>
  <c r="AV322" i="6"/>
  <c r="AX322" i="6"/>
  <c r="AY322" i="6"/>
  <c r="AZ322" i="6"/>
  <c r="BA322" i="6"/>
  <c r="BB322" i="6"/>
  <c r="BC322" i="6"/>
  <c r="BD322" i="6"/>
  <c r="BE322" i="6"/>
  <c r="BG322" i="6"/>
  <c r="BH322" i="6"/>
  <c r="BI322" i="6"/>
  <c r="BJ322" i="6"/>
  <c r="BK322" i="6"/>
  <c r="BL322" i="6"/>
  <c r="BM322" i="6"/>
  <c r="BN322" i="6"/>
  <c r="N323" i="6"/>
  <c r="O323" i="6"/>
  <c r="P323" i="6"/>
  <c r="Q323" i="6"/>
  <c r="R323" i="6"/>
  <c r="S323" i="6"/>
  <c r="T323" i="6"/>
  <c r="U323" i="6"/>
  <c r="W323" i="6"/>
  <c r="X323" i="6"/>
  <c r="Y323" i="6"/>
  <c r="Z323" i="6"/>
  <c r="AA323" i="6"/>
  <c r="AB323" i="6"/>
  <c r="AC323" i="6"/>
  <c r="AD323" i="6"/>
  <c r="AF323" i="6"/>
  <c r="AG323" i="6"/>
  <c r="AH323" i="6"/>
  <c r="AI323" i="6"/>
  <c r="AJ323" i="6"/>
  <c r="AK323" i="6"/>
  <c r="AL323" i="6"/>
  <c r="AM323" i="6"/>
  <c r="AO323" i="6"/>
  <c r="AP323" i="6"/>
  <c r="AQ323" i="6"/>
  <c r="AR323" i="6"/>
  <c r="AS323" i="6"/>
  <c r="AT323" i="6"/>
  <c r="AU323" i="6"/>
  <c r="AV323" i="6"/>
  <c r="AX323" i="6"/>
  <c r="AY323" i="6"/>
  <c r="AZ323" i="6"/>
  <c r="BA323" i="6"/>
  <c r="BB323" i="6"/>
  <c r="BC323" i="6"/>
  <c r="BD323" i="6"/>
  <c r="BE323" i="6"/>
  <c r="BG323" i="6"/>
  <c r="BH323" i="6"/>
  <c r="BI323" i="6"/>
  <c r="BJ323" i="6"/>
  <c r="BK323" i="6"/>
  <c r="BL323" i="6"/>
  <c r="BM323" i="6"/>
  <c r="BN323" i="6"/>
  <c r="N324" i="6"/>
  <c r="O324" i="6"/>
  <c r="P324" i="6"/>
  <c r="Q324" i="6"/>
  <c r="R324" i="6"/>
  <c r="S324" i="6"/>
  <c r="T324" i="6"/>
  <c r="U324" i="6"/>
  <c r="W324" i="6"/>
  <c r="X324" i="6"/>
  <c r="Y324" i="6"/>
  <c r="Z324" i="6"/>
  <c r="AA324" i="6"/>
  <c r="AB324" i="6"/>
  <c r="AC324" i="6"/>
  <c r="AD324" i="6"/>
  <c r="AF324" i="6"/>
  <c r="AG324" i="6"/>
  <c r="AH324" i="6"/>
  <c r="AI324" i="6"/>
  <c r="AJ324" i="6"/>
  <c r="AK324" i="6"/>
  <c r="AL324" i="6"/>
  <c r="AM324" i="6"/>
  <c r="AO324" i="6"/>
  <c r="AP324" i="6"/>
  <c r="AQ324" i="6"/>
  <c r="AR324" i="6"/>
  <c r="AS324" i="6"/>
  <c r="AT324" i="6"/>
  <c r="AU324" i="6"/>
  <c r="AV324" i="6"/>
  <c r="AX324" i="6"/>
  <c r="AY324" i="6"/>
  <c r="AZ324" i="6"/>
  <c r="BA324" i="6"/>
  <c r="BB324" i="6"/>
  <c r="BC324" i="6"/>
  <c r="BD324" i="6"/>
  <c r="BE324" i="6"/>
  <c r="BG324" i="6"/>
  <c r="BH324" i="6"/>
  <c r="BI324" i="6"/>
  <c r="BJ324" i="6"/>
  <c r="BK324" i="6"/>
  <c r="BL324" i="6"/>
  <c r="BM324" i="6"/>
  <c r="BN324" i="6"/>
  <c r="N325" i="6"/>
  <c r="O325" i="6"/>
  <c r="P325" i="6"/>
  <c r="Q325" i="6"/>
  <c r="R325" i="6"/>
  <c r="S325" i="6"/>
  <c r="T325" i="6"/>
  <c r="U325" i="6"/>
  <c r="W325" i="6"/>
  <c r="X325" i="6"/>
  <c r="Y325" i="6"/>
  <c r="Z325" i="6"/>
  <c r="AA325" i="6"/>
  <c r="AB325" i="6"/>
  <c r="AC325" i="6"/>
  <c r="AD325" i="6"/>
  <c r="AF325" i="6"/>
  <c r="AG325" i="6"/>
  <c r="AH325" i="6"/>
  <c r="AI325" i="6"/>
  <c r="AJ325" i="6"/>
  <c r="AK325" i="6"/>
  <c r="AL325" i="6"/>
  <c r="AM325" i="6"/>
  <c r="AO325" i="6"/>
  <c r="AP325" i="6"/>
  <c r="AQ325" i="6"/>
  <c r="AR325" i="6"/>
  <c r="AS325" i="6"/>
  <c r="AT325" i="6"/>
  <c r="AU325" i="6"/>
  <c r="AV325" i="6"/>
  <c r="AX325" i="6"/>
  <c r="AY325" i="6"/>
  <c r="AZ325" i="6"/>
  <c r="BA325" i="6"/>
  <c r="BB325" i="6"/>
  <c r="BC325" i="6"/>
  <c r="BD325" i="6"/>
  <c r="BE325" i="6"/>
  <c r="BG325" i="6"/>
  <c r="BH325" i="6"/>
  <c r="BI325" i="6"/>
  <c r="BJ325" i="6"/>
  <c r="BK325" i="6"/>
  <c r="BL325" i="6"/>
  <c r="BM325" i="6"/>
  <c r="BN325" i="6"/>
  <c r="N326" i="6"/>
  <c r="O326" i="6"/>
  <c r="P326" i="6"/>
  <c r="Q326" i="6"/>
  <c r="R326" i="6"/>
  <c r="S326" i="6"/>
  <c r="T326" i="6"/>
  <c r="U326" i="6"/>
  <c r="W326" i="6"/>
  <c r="X326" i="6"/>
  <c r="Y326" i="6"/>
  <c r="Z326" i="6"/>
  <c r="AA326" i="6"/>
  <c r="AB326" i="6"/>
  <c r="AC326" i="6"/>
  <c r="AD326" i="6"/>
  <c r="AF326" i="6"/>
  <c r="AG326" i="6"/>
  <c r="AH326" i="6"/>
  <c r="AI326" i="6"/>
  <c r="AJ326" i="6"/>
  <c r="AK326" i="6"/>
  <c r="AL326" i="6"/>
  <c r="AM326" i="6"/>
  <c r="AO326" i="6"/>
  <c r="AP326" i="6"/>
  <c r="AQ326" i="6"/>
  <c r="AR326" i="6"/>
  <c r="AS326" i="6"/>
  <c r="AT326" i="6"/>
  <c r="AU326" i="6"/>
  <c r="AV326" i="6"/>
  <c r="AX326" i="6"/>
  <c r="AY326" i="6"/>
  <c r="AZ326" i="6"/>
  <c r="BA326" i="6"/>
  <c r="BB326" i="6"/>
  <c r="BC326" i="6"/>
  <c r="BD326" i="6"/>
  <c r="BE326" i="6"/>
  <c r="BG326" i="6"/>
  <c r="BH326" i="6"/>
  <c r="BI326" i="6"/>
  <c r="BJ326" i="6"/>
  <c r="BK326" i="6"/>
  <c r="BL326" i="6"/>
  <c r="BM326" i="6"/>
  <c r="BN326" i="6"/>
  <c r="N327" i="6"/>
  <c r="O327" i="6"/>
  <c r="P327" i="6"/>
  <c r="Q327" i="6"/>
  <c r="R327" i="6"/>
  <c r="S327" i="6"/>
  <c r="T327" i="6"/>
  <c r="U327" i="6"/>
  <c r="W327" i="6"/>
  <c r="X327" i="6"/>
  <c r="Y327" i="6"/>
  <c r="Z327" i="6"/>
  <c r="AA327" i="6"/>
  <c r="AB327" i="6"/>
  <c r="AC327" i="6"/>
  <c r="AD327" i="6"/>
  <c r="AF327" i="6"/>
  <c r="AG327" i="6"/>
  <c r="AH327" i="6"/>
  <c r="AI327" i="6"/>
  <c r="AJ327" i="6"/>
  <c r="AK327" i="6"/>
  <c r="AL327" i="6"/>
  <c r="AM327" i="6"/>
  <c r="AO327" i="6"/>
  <c r="AP327" i="6"/>
  <c r="AQ327" i="6"/>
  <c r="AR327" i="6"/>
  <c r="AS327" i="6"/>
  <c r="AT327" i="6"/>
  <c r="AU327" i="6"/>
  <c r="AV327" i="6"/>
  <c r="AX327" i="6"/>
  <c r="AY327" i="6"/>
  <c r="AZ327" i="6"/>
  <c r="BA327" i="6"/>
  <c r="BB327" i="6"/>
  <c r="BC327" i="6"/>
  <c r="BD327" i="6"/>
  <c r="BE327" i="6"/>
  <c r="BG327" i="6"/>
  <c r="BH327" i="6"/>
  <c r="BI327" i="6"/>
  <c r="BJ327" i="6"/>
  <c r="BK327" i="6"/>
  <c r="BL327" i="6"/>
  <c r="BM327" i="6"/>
  <c r="BN327" i="6"/>
  <c r="N328" i="6"/>
  <c r="O328" i="6"/>
  <c r="P328" i="6"/>
  <c r="Q328" i="6"/>
  <c r="R328" i="6"/>
  <c r="S328" i="6"/>
  <c r="T328" i="6"/>
  <c r="U328" i="6"/>
  <c r="W328" i="6"/>
  <c r="X328" i="6"/>
  <c r="Y328" i="6"/>
  <c r="Z328" i="6"/>
  <c r="AA328" i="6"/>
  <c r="AB328" i="6"/>
  <c r="AC328" i="6"/>
  <c r="AD328" i="6"/>
  <c r="AF328" i="6"/>
  <c r="AG328" i="6"/>
  <c r="AH328" i="6"/>
  <c r="AI328" i="6"/>
  <c r="AJ328" i="6"/>
  <c r="AK328" i="6"/>
  <c r="AL328" i="6"/>
  <c r="AM328" i="6"/>
  <c r="AO328" i="6"/>
  <c r="AP328" i="6"/>
  <c r="AQ328" i="6"/>
  <c r="AR328" i="6"/>
  <c r="AS328" i="6"/>
  <c r="AT328" i="6"/>
  <c r="AU328" i="6"/>
  <c r="AV328" i="6"/>
  <c r="AX328" i="6"/>
  <c r="AY328" i="6"/>
  <c r="AZ328" i="6"/>
  <c r="BA328" i="6"/>
  <c r="BB328" i="6"/>
  <c r="BC328" i="6"/>
  <c r="BD328" i="6"/>
  <c r="BE328" i="6"/>
  <c r="BG328" i="6"/>
  <c r="BH328" i="6"/>
  <c r="BI328" i="6"/>
  <c r="BJ328" i="6"/>
  <c r="BK328" i="6"/>
  <c r="BL328" i="6"/>
  <c r="BM328" i="6"/>
  <c r="BN328" i="6"/>
  <c r="N329" i="6"/>
  <c r="O329" i="6"/>
  <c r="P329" i="6"/>
  <c r="Q329" i="6"/>
  <c r="R329" i="6"/>
  <c r="S329" i="6"/>
  <c r="T329" i="6"/>
  <c r="U329" i="6"/>
  <c r="W329" i="6"/>
  <c r="X329" i="6"/>
  <c r="Y329" i="6"/>
  <c r="Z329" i="6"/>
  <c r="AA329" i="6"/>
  <c r="AB329" i="6"/>
  <c r="AC329" i="6"/>
  <c r="AD329" i="6"/>
  <c r="AF329" i="6"/>
  <c r="AG329" i="6"/>
  <c r="AH329" i="6"/>
  <c r="AI329" i="6"/>
  <c r="AJ329" i="6"/>
  <c r="AK329" i="6"/>
  <c r="AL329" i="6"/>
  <c r="AM329" i="6"/>
  <c r="AO329" i="6"/>
  <c r="AP329" i="6"/>
  <c r="AQ329" i="6"/>
  <c r="AR329" i="6"/>
  <c r="AS329" i="6"/>
  <c r="AT329" i="6"/>
  <c r="AU329" i="6"/>
  <c r="AV329" i="6"/>
  <c r="AX329" i="6"/>
  <c r="AY329" i="6"/>
  <c r="AZ329" i="6"/>
  <c r="BA329" i="6"/>
  <c r="BB329" i="6"/>
  <c r="BC329" i="6"/>
  <c r="BD329" i="6"/>
  <c r="BE329" i="6"/>
  <c r="BG329" i="6"/>
  <c r="BH329" i="6"/>
  <c r="BI329" i="6"/>
  <c r="BJ329" i="6"/>
  <c r="BK329" i="6"/>
  <c r="BL329" i="6"/>
  <c r="BM329" i="6"/>
  <c r="BN329" i="6"/>
  <c r="N330" i="6"/>
  <c r="O330" i="6"/>
  <c r="P330" i="6"/>
  <c r="Q330" i="6"/>
  <c r="R330" i="6"/>
  <c r="S330" i="6"/>
  <c r="T330" i="6"/>
  <c r="U330" i="6"/>
  <c r="W330" i="6"/>
  <c r="X330" i="6"/>
  <c r="Y330" i="6"/>
  <c r="Z330" i="6"/>
  <c r="AA330" i="6"/>
  <c r="AB330" i="6"/>
  <c r="AC330" i="6"/>
  <c r="AD330" i="6"/>
  <c r="AF330" i="6"/>
  <c r="AG330" i="6"/>
  <c r="AH330" i="6"/>
  <c r="AI330" i="6"/>
  <c r="AJ330" i="6"/>
  <c r="AK330" i="6"/>
  <c r="AL330" i="6"/>
  <c r="AM330" i="6"/>
  <c r="AO330" i="6"/>
  <c r="AP330" i="6"/>
  <c r="AQ330" i="6"/>
  <c r="AR330" i="6"/>
  <c r="AS330" i="6"/>
  <c r="AT330" i="6"/>
  <c r="AU330" i="6"/>
  <c r="AV330" i="6"/>
  <c r="AX330" i="6"/>
  <c r="AY330" i="6"/>
  <c r="AZ330" i="6"/>
  <c r="BA330" i="6"/>
  <c r="BB330" i="6"/>
  <c r="BC330" i="6"/>
  <c r="BD330" i="6"/>
  <c r="BE330" i="6"/>
  <c r="BG330" i="6"/>
  <c r="BH330" i="6"/>
  <c r="BI330" i="6"/>
  <c r="BJ330" i="6"/>
  <c r="BK330" i="6"/>
  <c r="BL330" i="6"/>
  <c r="BM330" i="6"/>
  <c r="BN330" i="6"/>
  <c r="N331" i="6"/>
  <c r="O331" i="6"/>
  <c r="P331" i="6"/>
  <c r="Q331" i="6"/>
  <c r="R331" i="6"/>
  <c r="S331" i="6"/>
  <c r="T331" i="6"/>
  <c r="U331" i="6"/>
  <c r="W331" i="6"/>
  <c r="X331" i="6"/>
  <c r="Y331" i="6"/>
  <c r="Z331" i="6"/>
  <c r="AA331" i="6"/>
  <c r="AB331" i="6"/>
  <c r="AC331" i="6"/>
  <c r="AD331" i="6"/>
  <c r="AF331" i="6"/>
  <c r="AG331" i="6"/>
  <c r="AH331" i="6"/>
  <c r="AI331" i="6"/>
  <c r="AJ331" i="6"/>
  <c r="AK331" i="6"/>
  <c r="AL331" i="6"/>
  <c r="AM331" i="6"/>
  <c r="AO331" i="6"/>
  <c r="AP331" i="6"/>
  <c r="AQ331" i="6"/>
  <c r="AR331" i="6"/>
  <c r="AS331" i="6"/>
  <c r="AT331" i="6"/>
  <c r="AU331" i="6"/>
  <c r="AV331" i="6"/>
  <c r="AX331" i="6"/>
  <c r="AY331" i="6"/>
  <c r="AZ331" i="6"/>
  <c r="BA331" i="6"/>
  <c r="BB331" i="6"/>
  <c r="BC331" i="6"/>
  <c r="BD331" i="6"/>
  <c r="BE331" i="6"/>
  <c r="BG331" i="6"/>
  <c r="BH331" i="6"/>
  <c r="BI331" i="6"/>
  <c r="BJ331" i="6"/>
  <c r="BK331" i="6"/>
  <c r="BL331" i="6"/>
  <c r="BM331" i="6"/>
  <c r="BN331" i="6"/>
  <c r="N332" i="6"/>
  <c r="O332" i="6"/>
  <c r="P332" i="6"/>
  <c r="Q332" i="6"/>
  <c r="R332" i="6"/>
  <c r="S332" i="6"/>
  <c r="T332" i="6"/>
  <c r="U332" i="6"/>
  <c r="W332" i="6"/>
  <c r="X332" i="6"/>
  <c r="Y332" i="6"/>
  <c r="Z332" i="6"/>
  <c r="AA332" i="6"/>
  <c r="AB332" i="6"/>
  <c r="AC332" i="6"/>
  <c r="AD332" i="6"/>
  <c r="AF332" i="6"/>
  <c r="AG332" i="6"/>
  <c r="AH332" i="6"/>
  <c r="AI332" i="6"/>
  <c r="AJ332" i="6"/>
  <c r="AK332" i="6"/>
  <c r="AL332" i="6"/>
  <c r="AM332" i="6"/>
  <c r="AO332" i="6"/>
  <c r="AP332" i="6"/>
  <c r="AQ332" i="6"/>
  <c r="AR332" i="6"/>
  <c r="AS332" i="6"/>
  <c r="AT332" i="6"/>
  <c r="AU332" i="6"/>
  <c r="AV332" i="6"/>
  <c r="AX332" i="6"/>
  <c r="AY332" i="6"/>
  <c r="AZ332" i="6"/>
  <c r="BA332" i="6"/>
  <c r="BB332" i="6"/>
  <c r="BC332" i="6"/>
  <c r="BD332" i="6"/>
  <c r="BE332" i="6"/>
  <c r="BG332" i="6"/>
  <c r="BH332" i="6"/>
  <c r="BI332" i="6"/>
  <c r="BJ332" i="6"/>
  <c r="BK332" i="6"/>
  <c r="BL332" i="6"/>
  <c r="BM332" i="6"/>
  <c r="BN332" i="6"/>
  <c r="N333" i="6"/>
  <c r="O333" i="6"/>
  <c r="P333" i="6"/>
  <c r="Q333" i="6"/>
  <c r="R333" i="6"/>
  <c r="S333" i="6"/>
  <c r="T333" i="6"/>
  <c r="U333" i="6"/>
  <c r="W333" i="6"/>
  <c r="X333" i="6"/>
  <c r="Y333" i="6"/>
  <c r="Z333" i="6"/>
  <c r="AA333" i="6"/>
  <c r="AB333" i="6"/>
  <c r="AC333" i="6"/>
  <c r="AD333" i="6"/>
  <c r="AF333" i="6"/>
  <c r="AG333" i="6"/>
  <c r="AH333" i="6"/>
  <c r="AI333" i="6"/>
  <c r="AJ333" i="6"/>
  <c r="AK333" i="6"/>
  <c r="AL333" i="6"/>
  <c r="AM333" i="6"/>
  <c r="AO333" i="6"/>
  <c r="AP333" i="6"/>
  <c r="AQ333" i="6"/>
  <c r="AR333" i="6"/>
  <c r="AS333" i="6"/>
  <c r="AT333" i="6"/>
  <c r="AU333" i="6"/>
  <c r="AV333" i="6"/>
  <c r="AX333" i="6"/>
  <c r="AY333" i="6"/>
  <c r="AZ333" i="6"/>
  <c r="BA333" i="6"/>
  <c r="BB333" i="6"/>
  <c r="BC333" i="6"/>
  <c r="BD333" i="6"/>
  <c r="BE333" i="6"/>
  <c r="BG333" i="6"/>
  <c r="BH333" i="6"/>
  <c r="BI333" i="6"/>
  <c r="BJ333" i="6"/>
  <c r="BK333" i="6"/>
  <c r="BL333" i="6"/>
  <c r="BM333" i="6"/>
  <c r="BN333" i="6"/>
  <c r="N334" i="6"/>
  <c r="O334" i="6"/>
  <c r="P334" i="6"/>
  <c r="Q334" i="6"/>
  <c r="R334" i="6"/>
  <c r="S334" i="6"/>
  <c r="T334" i="6"/>
  <c r="U334" i="6"/>
  <c r="W334" i="6"/>
  <c r="X334" i="6"/>
  <c r="Y334" i="6"/>
  <c r="Z334" i="6"/>
  <c r="AA334" i="6"/>
  <c r="AB334" i="6"/>
  <c r="AC334" i="6"/>
  <c r="AD334" i="6"/>
  <c r="AF334" i="6"/>
  <c r="AG334" i="6"/>
  <c r="AH334" i="6"/>
  <c r="AI334" i="6"/>
  <c r="AJ334" i="6"/>
  <c r="AK334" i="6"/>
  <c r="AL334" i="6"/>
  <c r="AM334" i="6"/>
  <c r="AO334" i="6"/>
  <c r="AP334" i="6"/>
  <c r="AQ334" i="6"/>
  <c r="AR334" i="6"/>
  <c r="AS334" i="6"/>
  <c r="AT334" i="6"/>
  <c r="AU334" i="6"/>
  <c r="AV334" i="6"/>
  <c r="AX334" i="6"/>
  <c r="AY334" i="6"/>
  <c r="AZ334" i="6"/>
  <c r="BA334" i="6"/>
  <c r="BB334" i="6"/>
  <c r="BC334" i="6"/>
  <c r="BD334" i="6"/>
  <c r="BE334" i="6"/>
  <c r="BG334" i="6"/>
  <c r="BH334" i="6"/>
  <c r="BI334" i="6"/>
  <c r="BJ334" i="6"/>
  <c r="BK334" i="6"/>
  <c r="BL334" i="6"/>
  <c r="BM334" i="6"/>
  <c r="BN334" i="6"/>
  <c r="N335" i="6"/>
  <c r="O335" i="6"/>
  <c r="P335" i="6"/>
  <c r="Q335" i="6"/>
  <c r="R335" i="6"/>
  <c r="S335" i="6"/>
  <c r="T335" i="6"/>
  <c r="U335" i="6"/>
  <c r="W335" i="6"/>
  <c r="X335" i="6"/>
  <c r="Y335" i="6"/>
  <c r="Z335" i="6"/>
  <c r="AA335" i="6"/>
  <c r="AB335" i="6"/>
  <c r="AC335" i="6"/>
  <c r="AD335" i="6"/>
  <c r="AF335" i="6"/>
  <c r="AG335" i="6"/>
  <c r="AH335" i="6"/>
  <c r="AI335" i="6"/>
  <c r="AJ335" i="6"/>
  <c r="AK335" i="6"/>
  <c r="AL335" i="6"/>
  <c r="AM335" i="6"/>
  <c r="AO335" i="6"/>
  <c r="AP335" i="6"/>
  <c r="AQ335" i="6"/>
  <c r="AR335" i="6"/>
  <c r="AS335" i="6"/>
  <c r="AT335" i="6"/>
  <c r="AU335" i="6"/>
  <c r="AV335" i="6"/>
  <c r="AX335" i="6"/>
  <c r="AY335" i="6"/>
  <c r="AZ335" i="6"/>
  <c r="BA335" i="6"/>
  <c r="BB335" i="6"/>
  <c r="BC335" i="6"/>
  <c r="BD335" i="6"/>
  <c r="BE335" i="6"/>
  <c r="BG335" i="6"/>
  <c r="BH335" i="6"/>
  <c r="BI335" i="6"/>
  <c r="BJ335" i="6"/>
  <c r="BK335" i="6"/>
  <c r="BL335" i="6"/>
  <c r="BM335" i="6"/>
  <c r="BN335" i="6"/>
  <c r="N336" i="6"/>
  <c r="O336" i="6"/>
  <c r="P336" i="6"/>
  <c r="Q336" i="6"/>
  <c r="R336" i="6"/>
  <c r="S336" i="6"/>
  <c r="T336" i="6"/>
  <c r="U336" i="6"/>
  <c r="W336" i="6"/>
  <c r="X336" i="6"/>
  <c r="Y336" i="6"/>
  <c r="Z336" i="6"/>
  <c r="AA336" i="6"/>
  <c r="AB336" i="6"/>
  <c r="AC336" i="6"/>
  <c r="AD336" i="6"/>
  <c r="AF336" i="6"/>
  <c r="AG336" i="6"/>
  <c r="AH336" i="6"/>
  <c r="AI336" i="6"/>
  <c r="AJ336" i="6"/>
  <c r="AK336" i="6"/>
  <c r="AL336" i="6"/>
  <c r="AM336" i="6"/>
  <c r="AO336" i="6"/>
  <c r="AP336" i="6"/>
  <c r="AQ336" i="6"/>
  <c r="AR336" i="6"/>
  <c r="AS336" i="6"/>
  <c r="AT336" i="6"/>
  <c r="AU336" i="6"/>
  <c r="AV336" i="6"/>
  <c r="AX336" i="6"/>
  <c r="AY336" i="6"/>
  <c r="AZ336" i="6"/>
  <c r="BA336" i="6"/>
  <c r="BB336" i="6"/>
  <c r="BC336" i="6"/>
  <c r="BD336" i="6"/>
  <c r="BE336" i="6"/>
  <c r="BG336" i="6"/>
  <c r="BH336" i="6"/>
  <c r="BI336" i="6"/>
  <c r="BJ336" i="6"/>
  <c r="BK336" i="6"/>
  <c r="BL336" i="6"/>
  <c r="BM336" i="6"/>
  <c r="BN336" i="6"/>
  <c r="N337" i="6"/>
  <c r="O337" i="6"/>
  <c r="P337" i="6"/>
  <c r="Q337" i="6"/>
  <c r="R337" i="6"/>
  <c r="S337" i="6"/>
  <c r="T337" i="6"/>
  <c r="U337" i="6"/>
  <c r="W337" i="6"/>
  <c r="X337" i="6"/>
  <c r="Y337" i="6"/>
  <c r="Z337" i="6"/>
  <c r="AA337" i="6"/>
  <c r="AB337" i="6"/>
  <c r="AC337" i="6"/>
  <c r="AD337" i="6"/>
  <c r="AF337" i="6"/>
  <c r="AG337" i="6"/>
  <c r="AH337" i="6"/>
  <c r="AI337" i="6"/>
  <c r="AJ337" i="6"/>
  <c r="AK337" i="6"/>
  <c r="AL337" i="6"/>
  <c r="AM337" i="6"/>
  <c r="AO337" i="6"/>
  <c r="AP337" i="6"/>
  <c r="AQ337" i="6"/>
  <c r="AR337" i="6"/>
  <c r="AS337" i="6"/>
  <c r="AT337" i="6"/>
  <c r="AU337" i="6"/>
  <c r="AV337" i="6"/>
  <c r="AX337" i="6"/>
  <c r="AY337" i="6"/>
  <c r="AZ337" i="6"/>
  <c r="BA337" i="6"/>
  <c r="BB337" i="6"/>
  <c r="BC337" i="6"/>
  <c r="BD337" i="6"/>
  <c r="BE337" i="6"/>
  <c r="BG337" i="6"/>
  <c r="BH337" i="6"/>
  <c r="BI337" i="6"/>
  <c r="BJ337" i="6"/>
  <c r="BK337" i="6"/>
  <c r="BL337" i="6"/>
  <c r="BM337" i="6"/>
  <c r="BN337" i="6"/>
  <c r="N338" i="6"/>
  <c r="O338" i="6"/>
  <c r="P338" i="6"/>
  <c r="Q338" i="6"/>
  <c r="R338" i="6"/>
  <c r="S338" i="6"/>
  <c r="T338" i="6"/>
  <c r="U338" i="6"/>
  <c r="W338" i="6"/>
  <c r="X338" i="6"/>
  <c r="Y338" i="6"/>
  <c r="Z338" i="6"/>
  <c r="AA338" i="6"/>
  <c r="AB338" i="6"/>
  <c r="AC338" i="6"/>
  <c r="AD338" i="6"/>
  <c r="AF338" i="6"/>
  <c r="AG338" i="6"/>
  <c r="AH338" i="6"/>
  <c r="AI338" i="6"/>
  <c r="AJ338" i="6"/>
  <c r="AK338" i="6"/>
  <c r="AL338" i="6"/>
  <c r="AM338" i="6"/>
  <c r="AO338" i="6"/>
  <c r="AP338" i="6"/>
  <c r="AQ338" i="6"/>
  <c r="AR338" i="6"/>
  <c r="AS338" i="6"/>
  <c r="AT338" i="6"/>
  <c r="AU338" i="6"/>
  <c r="AV338" i="6"/>
  <c r="AX338" i="6"/>
  <c r="AY338" i="6"/>
  <c r="AZ338" i="6"/>
  <c r="BA338" i="6"/>
  <c r="BB338" i="6"/>
  <c r="BC338" i="6"/>
  <c r="BD338" i="6"/>
  <c r="BE338" i="6"/>
  <c r="BG338" i="6"/>
  <c r="BH338" i="6"/>
  <c r="BI338" i="6"/>
  <c r="BJ338" i="6"/>
  <c r="BK338" i="6"/>
  <c r="BL338" i="6"/>
  <c r="BM338" i="6"/>
  <c r="BN338" i="6"/>
  <c r="N339" i="6"/>
  <c r="O339" i="6"/>
  <c r="P339" i="6"/>
  <c r="Q339" i="6"/>
  <c r="R339" i="6"/>
  <c r="S339" i="6"/>
  <c r="T339" i="6"/>
  <c r="U339" i="6"/>
  <c r="W339" i="6"/>
  <c r="X339" i="6"/>
  <c r="Y339" i="6"/>
  <c r="Z339" i="6"/>
  <c r="AA339" i="6"/>
  <c r="AB339" i="6"/>
  <c r="AC339" i="6"/>
  <c r="AD339" i="6"/>
  <c r="AF339" i="6"/>
  <c r="AG339" i="6"/>
  <c r="AH339" i="6"/>
  <c r="AI339" i="6"/>
  <c r="AJ339" i="6"/>
  <c r="AK339" i="6"/>
  <c r="AL339" i="6"/>
  <c r="AM339" i="6"/>
  <c r="AO339" i="6"/>
  <c r="AP339" i="6"/>
  <c r="AQ339" i="6"/>
  <c r="AR339" i="6"/>
  <c r="AS339" i="6"/>
  <c r="AT339" i="6"/>
  <c r="AU339" i="6"/>
  <c r="AV339" i="6"/>
  <c r="AX339" i="6"/>
  <c r="AY339" i="6"/>
  <c r="AZ339" i="6"/>
  <c r="BA339" i="6"/>
  <c r="BB339" i="6"/>
  <c r="BC339" i="6"/>
  <c r="BD339" i="6"/>
  <c r="BE339" i="6"/>
  <c r="BG339" i="6"/>
  <c r="BH339" i="6"/>
  <c r="BI339" i="6"/>
  <c r="BJ339" i="6"/>
  <c r="BK339" i="6"/>
  <c r="BL339" i="6"/>
  <c r="BM339" i="6"/>
  <c r="BN339" i="6"/>
  <c r="N340" i="6"/>
  <c r="O340" i="6"/>
  <c r="P340" i="6"/>
  <c r="Q340" i="6"/>
  <c r="R340" i="6"/>
  <c r="S340" i="6"/>
  <c r="T340" i="6"/>
  <c r="U340" i="6"/>
  <c r="W340" i="6"/>
  <c r="X340" i="6"/>
  <c r="Y340" i="6"/>
  <c r="Z340" i="6"/>
  <c r="AA340" i="6"/>
  <c r="AB340" i="6"/>
  <c r="AC340" i="6"/>
  <c r="AD340" i="6"/>
  <c r="AF340" i="6"/>
  <c r="AG340" i="6"/>
  <c r="AH340" i="6"/>
  <c r="AI340" i="6"/>
  <c r="AJ340" i="6"/>
  <c r="AK340" i="6"/>
  <c r="AL340" i="6"/>
  <c r="AM340" i="6"/>
  <c r="AO340" i="6"/>
  <c r="AP340" i="6"/>
  <c r="AQ340" i="6"/>
  <c r="AR340" i="6"/>
  <c r="AS340" i="6"/>
  <c r="AT340" i="6"/>
  <c r="AU340" i="6"/>
  <c r="AV340" i="6"/>
  <c r="AX340" i="6"/>
  <c r="AY340" i="6"/>
  <c r="AZ340" i="6"/>
  <c r="BA340" i="6"/>
  <c r="BB340" i="6"/>
  <c r="BC340" i="6"/>
  <c r="BD340" i="6"/>
  <c r="BE340" i="6"/>
  <c r="BG340" i="6"/>
  <c r="BH340" i="6"/>
  <c r="BI340" i="6"/>
  <c r="BJ340" i="6"/>
  <c r="BK340" i="6"/>
  <c r="BL340" i="6"/>
  <c r="BM340" i="6"/>
  <c r="BN340" i="6"/>
  <c r="N341" i="6"/>
  <c r="O341" i="6"/>
  <c r="P341" i="6"/>
  <c r="Q341" i="6"/>
  <c r="R341" i="6"/>
  <c r="S341" i="6"/>
  <c r="T341" i="6"/>
  <c r="U341" i="6"/>
  <c r="W341" i="6"/>
  <c r="X341" i="6"/>
  <c r="Y341" i="6"/>
  <c r="Z341" i="6"/>
  <c r="AA341" i="6"/>
  <c r="AB341" i="6"/>
  <c r="AC341" i="6"/>
  <c r="AD341" i="6"/>
  <c r="AF341" i="6"/>
  <c r="AG341" i="6"/>
  <c r="AH341" i="6"/>
  <c r="AI341" i="6"/>
  <c r="AJ341" i="6"/>
  <c r="AK341" i="6"/>
  <c r="AL341" i="6"/>
  <c r="AM341" i="6"/>
  <c r="AO341" i="6"/>
  <c r="AP341" i="6"/>
  <c r="AQ341" i="6"/>
  <c r="AR341" i="6"/>
  <c r="AS341" i="6"/>
  <c r="AT341" i="6"/>
  <c r="AU341" i="6"/>
  <c r="AV341" i="6"/>
  <c r="AX341" i="6"/>
  <c r="AY341" i="6"/>
  <c r="AZ341" i="6"/>
  <c r="BA341" i="6"/>
  <c r="BB341" i="6"/>
  <c r="BC341" i="6"/>
  <c r="BD341" i="6"/>
  <c r="BE341" i="6"/>
  <c r="BG341" i="6"/>
  <c r="BH341" i="6"/>
  <c r="BI341" i="6"/>
  <c r="BJ341" i="6"/>
  <c r="BK341" i="6"/>
  <c r="BL341" i="6"/>
  <c r="BM341" i="6"/>
  <c r="BN341" i="6"/>
  <c r="N342" i="6"/>
  <c r="O342" i="6"/>
  <c r="P342" i="6"/>
  <c r="Q342" i="6"/>
  <c r="R342" i="6"/>
  <c r="S342" i="6"/>
  <c r="T342" i="6"/>
  <c r="U342" i="6"/>
  <c r="W342" i="6"/>
  <c r="X342" i="6"/>
  <c r="Y342" i="6"/>
  <c r="Z342" i="6"/>
  <c r="AA342" i="6"/>
  <c r="AB342" i="6"/>
  <c r="AC342" i="6"/>
  <c r="AD342" i="6"/>
  <c r="AF342" i="6"/>
  <c r="AG342" i="6"/>
  <c r="AH342" i="6"/>
  <c r="AI342" i="6"/>
  <c r="AJ342" i="6"/>
  <c r="AK342" i="6"/>
  <c r="AL342" i="6"/>
  <c r="AM342" i="6"/>
  <c r="AO342" i="6"/>
  <c r="AP342" i="6"/>
  <c r="AQ342" i="6"/>
  <c r="AR342" i="6"/>
  <c r="AS342" i="6"/>
  <c r="AT342" i="6"/>
  <c r="AU342" i="6"/>
  <c r="AV342" i="6"/>
  <c r="AX342" i="6"/>
  <c r="AY342" i="6"/>
  <c r="AZ342" i="6"/>
  <c r="BA342" i="6"/>
  <c r="BB342" i="6"/>
  <c r="BC342" i="6"/>
  <c r="BD342" i="6"/>
  <c r="BE342" i="6"/>
  <c r="BG342" i="6"/>
  <c r="BH342" i="6"/>
  <c r="BI342" i="6"/>
  <c r="BJ342" i="6"/>
  <c r="BK342" i="6"/>
  <c r="BL342" i="6"/>
  <c r="BM342" i="6"/>
  <c r="BN342" i="6"/>
  <c r="N343" i="6"/>
  <c r="O343" i="6"/>
  <c r="P343" i="6"/>
  <c r="Q343" i="6"/>
  <c r="R343" i="6"/>
  <c r="S343" i="6"/>
  <c r="T343" i="6"/>
  <c r="U343" i="6"/>
  <c r="W343" i="6"/>
  <c r="X343" i="6"/>
  <c r="Y343" i="6"/>
  <c r="Z343" i="6"/>
  <c r="AA343" i="6"/>
  <c r="AB343" i="6"/>
  <c r="AC343" i="6"/>
  <c r="AD343" i="6"/>
  <c r="AF343" i="6"/>
  <c r="AG343" i="6"/>
  <c r="AH343" i="6"/>
  <c r="AI343" i="6"/>
  <c r="AJ343" i="6"/>
  <c r="AK343" i="6"/>
  <c r="AL343" i="6"/>
  <c r="AM343" i="6"/>
  <c r="AO343" i="6"/>
  <c r="AP343" i="6"/>
  <c r="AQ343" i="6"/>
  <c r="AR343" i="6"/>
  <c r="AS343" i="6"/>
  <c r="AT343" i="6"/>
  <c r="AU343" i="6"/>
  <c r="AV343" i="6"/>
  <c r="AX343" i="6"/>
  <c r="AY343" i="6"/>
  <c r="AZ343" i="6"/>
  <c r="BA343" i="6"/>
  <c r="BB343" i="6"/>
  <c r="BC343" i="6"/>
  <c r="BD343" i="6"/>
  <c r="BE343" i="6"/>
  <c r="BG343" i="6"/>
  <c r="BH343" i="6"/>
  <c r="BI343" i="6"/>
  <c r="BJ343" i="6"/>
  <c r="BK343" i="6"/>
  <c r="BL343" i="6"/>
  <c r="BM343" i="6"/>
  <c r="BN343" i="6"/>
  <c r="N344" i="6"/>
  <c r="O344" i="6"/>
  <c r="P344" i="6"/>
  <c r="Q344" i="6"/>
  <c r="R344" i="6"/>
  <c r="S344" i="6"/>
  <c r="T344" i="6"/>
  <c r="U344" i="6"/>
  <c r="W344" i="6"/>
  <c r="X344" i="6"/>
  <c r="Y344" i="6"/>
  <c r="Z344" i="6"/>
  <c r="AA344" i="6"/>
  <c r="AB344" i="6"/>
  <c r="AC344" i="6"/>
  <c r="AD344" i="6"/>
  <c r="AF344" i="6"/>
  <c r="AG344" i="6"/>
  <c r="AH344" i="6"/>
  <c r="AI344" i="6"/>
  <c r="AJ344" i="6"/>
  <c r="AK344" i="6"/>
  <c r="AL344" i="6"/>
  <c r="AM344" i="6"/>
  <c r="AO344" i="6"/>
  <c r="AP344" i="6"/>
  <c r="AQ344" i="6"/>
  <c r="AR344" i="6"/>
  <c r="AS344" i="6"/>
  <c r="AT344" i="6"/>
  <c r="AU344" i="6"/>
  <c r="AV344" i="6"/>
  <c r="AX344" i="6"/>
  <c r="AY344" i="6"/>
  <c r="AZ344" i="6"/>
  <c r="BA344" i="6"/>
  <c r="BB344" i="6"/>
  <c r="BC344" i="6"/>
  <c r="BD344" i="6"/>
  <c r="BE344" i="6"/>
  <c r="BG344" i="6"/>
  <c r="BH344" i="6"/>
  <c r="BI344" i="6"/>
  <c r="BJ344" i="6"/>
  <c r="BK344" i="6"/>
  <c r="BL344" i="6"/>
  <c r="BM344" i="6"/>
  <c r="BN344" i="6"/>
  <c r="N345" i="6"/>
  <c r="O345" i="6"/>
  <c r="P345" i="6"/>
  <c r="Q345" i="6"/>
  <c r="R345" i="6"/>
  <c r="S345" i="6"/>
  <c r="T345" i="6"/>
  <c r="U345" i="6"/>
  <c r="W345" i="6"/>
  <c r="X345" i="6"/>
  <c r="Y345" i="6"/>
  <c r="Z345" i="6"/>
  <c r="AA345" i="6"/>
  <c r="AB345" i="6"/>
  <c r="AC345" i="6"/>
  <c r="AD345" i="6"/>
  <c r="AF345" i="6"/>
  <c r="AG345" i="6"/>
  <c r="AH345" i="6"/>
  <c r="AI345" i="6"/>
  <c r="AJ345" i="6"/>
  <c r="AK345" i="6"/>
  <c r="AL345" i="6"/>
  <c r="AM345" i="6"/>
  <c r="AO345" i="6"/>
  <c r="AP345" i="6"/>
  <c r="AQ345" i="6"/>
  <c r="AR345" i="6"/>
  <c r="AS345" i="6"/>
  <c r="AT345" i="6"/>
  <c r="AU345" i="6"/>
  <c r="AV345" i="6"/>
  <c r="AX345" i="6"/>
  <c r="AY345" i="6"/>
  <c r="AZ345" i="6"/>
  <c r="BA345" i="6"/>
  <c r="BB345" i="6"/>
  <c r="BC345" i="6"/>
  <c r="BD345" i="6"/>
  <c r="BE345" i="6"/>
  <c r="BG345" i="6"/>
  <c r="BH345" i="6"/>
  <c r="BI345" i="6"/>
  <c r="BJ345" i="6"/>
  <c r="BK345" i="6"/>
  <c r="BL345" i="6"/>
  <c r="BM345" i="6"/>
  <c r="BN345" i="6"/>
  <c r="N346" i="6"/>
  <c r="O346" i="6"/>
  <c r="P346" i="6"/>
  <c r="Q346" i="6"/>
  <c r="R346" i="6"/>
  <c r="S346" i="6"/>
  <c r="T346" i="6"/>
  <c r="U346" i="6"/>
  <c r="W346" i="6"/>
  <c r="X346" i="6"/>
  <c r="Y346" i="6"/>
  <c r="Z346" i="6"/>
  <c r="AA346" i="6"/>
  <c r="AB346" i="6"/>
  <c r="AC346" i="6"/>
  <c r="AD346" i="6"/>
  <c r="AF346" i="6"/>
  <c r="AG346" i="6"/>
  <c r="AH346" i="6"/>
  <c r="AI346" i="6"/>
  <c r="AJ346" i="6"/>
  <c r="AK346" i="6"/>
  <c r="AL346" i="6"/>
  <c r="AM346" i="6"/>
  <c r="AO346" i="6"/>
  <c r="AP346" i="6"/>
  <c r="AQ346" i="6"/>
  <c r="AR346" i="6"/>
  <c r="AS346" i="6"/>
  <c r="AT346" i="6"/>
  <c r="AU346" i="6"/>
  <c r="AV346" i="6"/>
  <c r="AX346" i="6"/>
  <c r="AY346" i="6"/>
  <c r="AZ346" i="6"/>
  <c r="BA346" i="6"/>
  <c r="BB346" i="6"/>
  <c r="BC346" i="6"/>
  <c r="BD346" i="6"/>
  <c r="BE346" i="6"/>
  <c r="BG346" i="6"/>
  <c r="BH346" i="6"/>
  <c r="BI346" i="6"/>
  <c r="BJ346" i="6"/>
  <c r="BK346" i="6"/>
  <c r="BL346" i="6"/>
  <c r="BM346" i="6"/>
  <c r="BN346" i="6"/>
  <c r="N347" i="6"/>
  <c r="O347" i="6"/>
  <c r="P347" i="6"/>
  <c r="Q347" i="6"/>
  <c r="R347" i="6"/>
  <c r="S347" i="6"/>
  <c r="T347" i="6"/>
  <c r="U347" i="6"/>
  <c r="W347" i="6"/>
  <c r="X347" i="6"/>
  <c r="Y347" i="6"/>
  <c r="Z347" i="6"/>
  <c r="AA347" i="6"/>
  <c r="AB347" i="6"/>
  <c r="AC347" i="6"/>
  <c r="AD347" i="6"/>
  <c r="AF347" i="6"/>
  <c r="AG347" i="6"/>
  <c r="AH347" i="6"/>
  <c r="AI347" i="6"/>
  <c r="AJ347" i="6"/>
  <c r="AK347" i="6"/>
  <c r="AL347" i="6"/>
  <c r="AM347" i="6"/>
  <c r="AO347" i="6"/>
  <c r="AP347" i="6"/>
  <c r="AQ347" i="6"/>
  <c r="AR347" i="6"/>
  <c r="AS347" i="6"/>
  <c r="AT347" i="6"/>
  <c r="AU347" i="6"/>
  <c r="AV347" i="6"/>
  <c r="AX347" i="6"/>
  <c r="AY347" i="6"/>
  <c r="AZ347" i="6"/>
  <c r="BA347" i="6"/>
  <c r="BB347" i="6"/>
  <c r="BC347" i="6"/>
  <c r="BD347" i="6"/>
  <c r="BE347" i="6"/>
  <c r="BG347" i="6"/>
  <c r="BH347" i="6"/>
  <c r="BI347" i="6"/>
  <c r="BJ347" i="6"/>
  <c r="BK347" i="6"/>
  <c r="BL347" i="6"/>
  <c r="BM347" i="6"/>
  <c r="BN347" i="6"/>
  <c r="N348" i="6"/>
  <c r="O348" i="6"/>
  <c r="P348" i="6"/>
  <c r="Q348" i="6"/>
  <c r="R348" i="6"/>
  <c r="S348" i="6"/>
  <c r="T348" i="6"/>
  <c r="U348" i="6"/>
  <c r="W348" i="6"/>
  <c r="X348" i="6"/>
  <c r="Y348" i="6"/>
  <c r="Z348" i="6"/>
  <c r="AA348" i="6"/>
  <c r="AB348" i="6"/>
  <c r="AC348" i="6"/>
  <c r="AD348" i="6"/>
  <c r="AF348" i="6"/>
  <c r="AG348" i="6"/>
  <c r="AH348" i="6"/>
  <c r="AI348" i="6"/>
  <c r="AJ348" i="6"/>
  <c r="AK348" i="6"/>
  <c r="AL348" i="6"/>
  <c r="AM348" i="6"/>
  <c r="AO348" i="6"/>
  <c r="AP348" i="6"/>
  <c r="AQ348" i="6"/>
  <c r="AR348" i="6"/>
  <c r="AS348" i="6"/>
  <c r="AT348" i="6"/>
  <c r="AU348" i="6"/>
  <c r="AV348" i="6"/>
  <c r="AX348" i="6"/>
  <c r="AY348" i="6"/>
  <c r="AZ348" i="6"/>
  <c r="BA348" i="6"/>
  <c r="BB348" i="6"/>
  <c r="BC348" i="6"/>
  <c r="BD348" i="6"/>
  <c r="BE348" i="6"/>
  <c r="BG348" i="6"/>
  <c r="BH348" i="6"/>
  <c r="BI348" i="6"/>
  <c r="BJ348" i="6"/>
  <c r="BK348" i="6"/>
  <c r="BL348" i="6"/>
  <c r="BM348" i="6"/>
  <c r="BN348" i="6"/>
  <c r="N349" i="6"/>
  <c r="O349" i="6"/>
  <c r="P349" i="6"/>
  <c r="Q349" i="6"/>
  <c r="R349" i="6"/>
  <c r="S349" i="6"/>
  <c r="T349" i="6"/>
  <c r="U349" i="6"/>
  <c r="W349" i="6"/>
  <c r="X349" i="6"/>
  <c r="Y349" i="6"/>
  <c r="Z349" i="6"/>
  <c r="AA349" i="6"/>
  <c r="AB349" i="6"/>
  <c r="AC349" i="6"/>
  <c r="AD349" i="6"/>
  <c r="AF349" i="6"/>
  <c r="AG349" i="6"/>
  <c r="AH349" i="6"/>
  <c r="AI349" i="6"/>
  <c r="AJ349" i="6"/>
  <c r="AK349" i="6"/>
  <c r="AL349" i="6"/>
  <c r="AM349" i="6"/>
  <c r="AO349" i="6"/>
  <c r="AP349" i="6"/>
  <c r="AQ349" i="6"/>
  <c r="AR349" i="6"/>
  <c r="AS349" i="6"/>
  <c r="AT349" i="6"/>
  <c r="AU349" i="6"/>
  <c r="AV349" i="6"/>
  <c r="AX349" i="6"/>
  <c r="AY349" i="6"/>
  <c r="AZ349" i="6"/>
  <c r="BA349" i="6"/>
  <c r="BB349" i="6"/>
  <c r="BC349" i="6"/>
  <c r="BD349" i="6"/>
  <c r="BE349" i="6"/>
  <c r="BG349" i="6"/>
  <c r="BH349" i="6"/>
  <c r="BI349" i="6"/>
  <c r="BJ349" i="6"/>
  <c r="BK349" i="6"/>
  <c r="BL349" i="6"/>
  <c r="BM349" i="6"/>
  <c r="BN349" i="6"/>
  <c r="N350" i="6"/>
  <c r="O350" i="6"/>
  <c r="P350" i="6"/>
  <c r="Q350" i="6"/>
  <c r="R350" i="6"/>
  <c r="S350" i="6"/>
  <c r="T350" i="6"/>
  <c r="U350" i="6"/>
  <c r="W350" i="6"/>
  <c r="X350" i="6"/>
  <c r="Y350" i="6"/>
  <c r="Z350" i="6"/>
  <c r="AA350" i="6"/>
  <c r="AB350" i="6"/>
  <c r="AC350" i="6"/>
  <c r="AD350" i="6"/>
  <c r="AF350" i="6"/>
  <c r="AG350" i="6"/>
  <c r="AH350" i="6"/>
  <c r="AI350" i="6"/>
  <c r="AJ350" i="6"/>
  <c r="AK350" i="6"/>
  <c r="AL350" i="6"/>
  <c r="AM350" i="6"/>
  <c r="AO350" i="6"/>
  <c r="AP350" i="6"/>
  <c r="AQ350" i="6"/>
  <c r="AR350" i="6"/>
  <c r="AS350" i="6"/>
  <c r="AT350" i="6"/>
  <c r="AU350" i="6"/>
  <c r="AV350" i="6"/>
  <c r="AX350" i="6"/>
  <c r="AY350" i="6"/>
  <c r="AZ350" i="6"/>
  <c r="BA350" i="6"/>
  <c r="BB350" i="6"/>
  <c r="BC350" i="6"/>
  <c r="BD350" i="6"/>
  <c r="BE350" i="6"/>
  <c r="BG350" i="6"/>
  <c r="BH350" i="6"/>
  <c r="BI350" i="6"/>
  <c r="BJ350" i="6"/>
  <c r="BK350" i="6"/>
  <c r="BL350" i="6"/>
  <c r="BM350" i="6"/>
  <c r="BN350" i="6"/>
  <c r="N351" i="6"/>
  <c r="O351" i="6"/>
  <c r="P351" i="6"/>
  <c r="Q351" i="6"/>
  <c r="R351" i="6"/>
  <c r="S351" i="6"/>
  <c r="T351" i="6"/>
  <c r="U351" i="6"/>
  <c r="W351" i="6"/>
  <c r="X351" i="6"/>
  <c r="Y351" i="6"/>
  <c r="Z351" i="6"/>
  <c r="AA351" i="6"/>
  <c r="AB351" i="6"/>
  <c r="AC351" i="6"/>
  <c r="AD351" i="6"/>
  <c r="AF351" i="6"/>
  <c r="AG351" i="6"/>
  <c r="AH351" i="6"/>
  <c r="AI351" i="6"/>
  <c r="AJ351" i="6"/>
  <c r="AK351" i="6"/>
  <c r="AL351" i="6"/>
  <c r="AM351" i="6"/>
  <c r="AO351" i="6"/>
  <c r="AP351" i="6"/>
  <c r="AQ351" i="6"/>
  <c r="AR351" i="6"/>
  <c r="AS351" i="6"/>
  <c r="AT351" i="6"/>
  <c r="AU351" i="6"/>
  <c r="AV351" i="6"/>
  <c r="AX351" i="6"/>
  <c r="AY351" i="6"/>
  <c r="AZ351" i="6"/>
  <c r="BA351" i="6"/>
  <c r="BB351" i="6"/>
  <c r="BC351" i="6"/>
  <c r="BD351" i="6"/>
  <c r="BE351" i="6"/>
  <c r="BG351" i="6"/>
  <c r="BH351" i="6"/>
  <c r="BI351" i="6"/>
  <c r="BJ351" i="6"/>
  <c r="BK351" i="6"/>
  <c r="BL351" i="6"/>
  <c r="BM351" i="6"/>
  <c r="BN351" i="6"/>
  <c r="N352" i="6"/>
  <c r="O352" i="6"/>
  <c r="P352" i="6"/>
  <c r="Q352" i="6"/>
  <c r="R352" i="6"/>
  <c r="S352" i="6"/>
  <c r="T352" i="6"/>
  <c r="U352" i="6"/>
  <c r="W352" i="6"/>
  <c r="X352" i="6"/>
  <c r="Y352" i="6"/>
  <c r="Z352" i="6"/>
  <c r="AA352" i="6"/>
  <c r="AB352" i="6"/>
  <c r="AC352" i="6"/>
  <c r="AD352" i="6"/>
  <c r="AF352" i="6"/>
  <c r="AG352" i="6"/>
  <c r="AH352" i="6"/>
  <c r="AI352" i="6"/>
  <c r="AJ352" i="6"/>
  <c r="AK352" i="6"/>
  <c r="AL352" i="6"/>
  <c r="AM352" i="6"/>
  <c r="AO352" i="6"/>
  <c r="AP352" i="6"/>
  <c r="AQ352" i="6"/>
  <c r="AR352" i="6"/>
  <c r="AS352" i="6"/>
  <c r="AT352" i="6"/>
  <c r="AU352" i="6"/>
  <c r="AV352" i="6"/>
  <c r="AX352" i="6"/>
  <c r="AY352" i="6"/>
  <c r="AZ352" i="6"/>
  <c r="BA352" i="6"/>
  <c r="BB352" i="6"/>
  <c r="BC352" i="6"/>
  <c r="BD352" i="6"/>
  <c r="BE352" i="6"/>
  <c r="BG352" i="6"/>
  <c r="BH352" i="6"/>
  <c r="BI352" i="6"/>
  <c r="BJ352" i="6"/>
  <c r="BK352" i="6"/>
  <c r="BL352" i="6"/>
  <c r="BM352" i="6"/>
  <c r="BN352" i="6"/>
  <c r="N353" i="6"/>
  <c r="O353" i="6"/>
  <c r="P353" i="6"/>
  <c r="Q353" i="6"/>
  <c r="R353" i="6"/>
  <c r="S353" i="6"/>
  <c r="T353" i="6"/>
  <c r="U353" i="6"/>
  <c r="W353" i="6"/>
  <c r="X353" i="6"/>
  <c r="Y353" i="6"/>
  <c r="Z353" i="6"/>
  <c r="AA353" i="6"/>
  <c r="AB353" i="6"/>
  <c r="AC353" i="6"/>
  <c r="AD353" i="6"/>
  <c r="AF353" i="6"/>
  <c r="AG353" i="6"/>
  <c r="AH353" i="6"/>
  <c r="AI353" i="6"/>
  <c r="AJ353" i="6"/>
  <c r="AK353" i="6"/>
  <c r="AL353" i="6"/>
  <c r="AM353" i="6"/>
  <c r="AO353" i="6"/>
  <c r="AP353" i="6"/>
  <c r="AQ353" i="6"/>
  <c r="AR353" i="6"/>
  <c r="AS353" i="6"/>
  <c r="AT353" i="6"/>
  <c r="AU353" i="6"/>
  <c r="AV353" i="6"/>
  <c r="AX353" i="6"/>
  <c r="AY353" i="6"/>
  <c r="AZ353" i="6"/>
  <c r="BA353" i="6"/>
  <c r="BB353" i="6"/>
  <c r="BC353" i="6"/>
  <c r="BD353" i="6"/>
  <c r="BE353" i="6"/>
  <c r="BG353" i="6"/>
  <c r="BH353" i="6"/>
  <c r="BI353" i="6"/>
  <c r="BJ353" i="6"/>
  <c r="BK353" i="6"/>
  <c r="BL353" i="6"/>
  <c r="BM353" i="6"/>
  <c r="BN353" i="6"/>
  <c r="N354" i="6"/>
  <c r="O354" i="6"/>
  <c r="P354" i="6"/>
  <c r="Q354" i="6"/>
  <c r="R354" i="6"/>
  <c r="S354" i="6"/>
  <c r="T354" i="6"/>
  <c r="U354" i="6"/>
  <c r="W354" i="6"/>
  <c r="X354" i="6"/>
  <c r="Y354" i="6"/>
  <c r="Z354" i="6"/>
  <c r="AA354" i="6"/>
  <c r="AB354" i="6"/>
  <c r="AC354" i="6"/>
  <c r="AD354" i="6"/>
  <c r="AF354" i="6"/>
  <c r="AG354" i="6"/>
  <c r="AH354" i="6"/>
  <c r="AI354" i="6"/>
  <c r="AJ354" i="6"/>
  <c r="AK354" i="6"/>
  <c r="AL354" i="6"/>
  <c r="AM354" i="6"/>
  <c r="AO354" i="6"/>
  <c r="AP354" i="6"/>
  <c r="AQ354" i="6"/>
  <c r="AR354" i="6"/>
  <c r="AS354" i="6"/>
  <c r="AT354" i="6"/>
  <c r="AU354" i="6"/>
  <c r="AV354" i="6"/>
  <c r="AX354" i="6"/>
  <c r="AY354" i="6"/>
  <c r="AZ354" i="6"/>
  <c r="BA354" i="6"/>
  <c r="BB354" i="6"/>
  <c r="BC354" i="6"/>
  <c r="BD354" i="6"/>
  <c r="BE354" i="6"/>
  <c r="BG354" i="6"/>
  <c r="BH354" i="6"/>
  <c r="BI354" i="6"/>
  <c r="BJ354" i="6"/>
  <c r="BK354" i="6"/>
  <c r="BL354" i="6"/>
  <c r="BM354" i="6"/>
  <c r="BN354" i="6"/>
  <c r="N355" i="6"/>
  <c r="O355" i="6"/>
  <c r="P355" i="6"/>
  <c r="Q355" i="6"/>
  <c r="R355" i="6"/>
  <c r="S355" i="6"/>
  <c r="T355" i="6"/>
  <c r="U355" i="6"/>
  <c r="W355" i="6"/>
  <c r="X355" i="6"/>
  <c r="Y355" i="6"/>
  <c r="Z355" i="6"/>
  <c r="AA355" i="6"/>
  <c r="AB355" i="6"/>
  <c r="AC355" i="6"/>
  <c r="AD355" i="6"/>
  <c r="AF355" i="6"/>
  <c r="AG355" i="6"/>
  <c r="AH355" i="6"/>
  <c r="AI355" i="6"/>
  <c r="AJ355" i="6"/>
  <c r="AK355" i="6"/>
  <c r="AL355" i="6"/>
  <c r="AM355" i="6"/>
  <c r="AO355" i="6"/>
  <c r="AP355" i="6"/>
  <c r="AQ355" i="6"/>
  <c r="AR355" i="6"/>
  <c r="AS355" i="6"/>
  <c r="AT355" i="6"/>
  <c r="AU355" i="6"/>
  <c r="AV355" i="6"/>
  <c r="AX355" i="6"/>
  <c r="AY355" i="6"/>
  <c r="AZ355" i="6"/>
  <c r="BA355" i="6"/>
  <c r="BB355" i="6"/>
  <c r="BC355" i="6"/>
  <c r="BD355" i="6"/>
  <c r="BE355" i="6"/>
  <c r="BG355" i="6"/>
  <c r="BH355" i="6"/>
  <c r="BI355" i="6"/>
  <c r="BJ355" i="6"/>
  <c r="BK355" i="6"/>
  <c r="BL355" i="6"/>
  <c r="BM355" i="6"/>
  <c r="BN355" i="6"/>
  <c r="N356" i="6"/>
  <c r="O356" i="6"/>
  <c r="P356" i="6"/>
  <c r="Q356" i="6"/>
  <c r="R356" i="6"/>
  <c r="S356" i="6"/>
  <c r="T356" i="6"/>
  <c r="U356" i="6"/>
  <c r="W356" i="6"/>
  <c r="X356" i="6"/>
  <c r="Y356" i="6"/>
  <c r="Z356" i="6"/>
  <c r="AA356" i="6"/>
  <c r="AB356" i="6"/>
  <c r="AC356" i="6"/>
  <c r="AD356" i="6"/>
  <c r="AF356" i="6"/>
  <c r="AG356" i="6"/>
  <c r="AH356" i="6"/>
  <c r="AI356" i="6"/>
  <c r="AJ356" i="6"/>
  <c r="AK356" i="6"/>
  <c r="AL356" i="6"/>
  <c r="AM356" i="6"/>
  <c r="AO356" i="6"/>
  <c r="AP356" i="6"/>
  <c r="AQ356" i="6"/>
  <c r="AR356" i="6"/>
  <c r="AS356" i="6"/>
  <c r="AT356" i="6"/>
  <c r="AU356" i="6"/>
  <c r="AV356" i="6"/>
  <c r="AX356" i="6"/>
  <c r="AY356" i="6"/>
  <c r="AZ356" i="6"/>
  <c r="BA356" i="6"/>
  <c r="BB356" i="6"/>
  <c r="BC356" i="6"/>
  <c r="BD356" i="6"/>
  <c r="BE356" i="6"/>
  <c r="BG356" i="6"/>
  <c r="BH356" i="6"/>
  <c r="BI356" i="6"/>
  <c r="BJ356" i="6"/>
  <c r="BK356" i="6"/>
  <c r="BL356" i="6"/>
  <c r="BM356" i="6"/>
  <c r="BN356" i="6"/>
  <c r="N357" i="6"/>
  <c r="O357" i="6"/>
  <c r="P357" i="6"/>
  <c r="Q357" i="6"/>
  <c r="R357" i="6"/>
  <c r="S357" i="6"/>
  <c r="T357" i="6"/>
  <c r="U357" i="6"/>
  <c r="W357" i="6"/>
  <c r="X357" i="6"/>
  <c r="Y357" i="6"/>
  <c r="Z357" i="6"/>
  <c r="AA357" i="6"/>
  <c r="AB357" i="6"/>
  <c r="AC357" i="6"/>
  <c r="AD357" i="6"/>
  <c r="AF357" i="6"/>
  <c r="AG357" i="6"/>
  <c r="AH357" i="6"/>
  <c r="AI357" i="6"/>
  <c r="AJ357" i="6"/>
  <c r="AK357" i="6"/>
  <c r="AL357" i="6"/>
  <c r="AM357" i="6"/>
  <c r="AO357" i="6"/>
  <c r="AP357" i="6"/>
  <c r="AQ357" i="6"/>
  <c r="AR357" i="6"/>
  <c r="AS357" i="6"/>
  <c r="AT357" i="6"/>
  <c r="AU357" i="6"/>
  <c r="AV357" i="6"/>
  <c r="AX357" i="6"/>
  <c r="AY357" i="6"/>
  <c r="AZ357" i="6"/>
  <c r="BA357" i="6"/>
  <c r="BB357" i="6"/>
  <c r="BC357" i="6"/>
  <c r="BD357" i="6"/>
  <c r="BE357" i="6"/>
  <c r="BG357" i="6"/>
  <c r="BH357" i="6"/>
  <c r="BI357" i="6"/>
  <c r="BJ357" i="6"/>
  <c r="BK357" i="6"/>
  <c r="BL357" i="6"/>
  <c r="BM357" i="6"/>
  <c r="BN357" i="6"/>
  <c r="N358" i="6"/>
  <c r="O358" i="6"/>
  <c r="P358" i="6"/>
  <c r="Q358" i="6"/>
  <c r="R358" i="6"/>
  <c r="S358" i="6"/>
  <c r="T358" i="6"/>
  <c r="U358" i="6"/>
  <c r="W358" i="6"/>
  <c r="X358" i="6"/>
  <c r="Y358" i="6"/>
  <c r="Z358" i="6"/>
  <c r="AA358" i="6"/>
  <c r="AB358" i="6"/>
  <c r="AC358" i="6"/>
  <c r="AD358" i="6"/>
  <c r="AF358" i="6"/>
  <c r="AG358" i="6"/>
  <c r="AH358" i="6"/>
  <c r="AI358" i="6"/>
  <c r="AJ358" i="6"/>
  <c r="AK358" i="6"/>
  <c r="AL358" i="6"/>
  <c r="AM358" i="6"/>
  <c r="AO358" i="6"/>
  <c r="AP358" i="6"/>
  <c r="AQ358" i="6"/>
  <c r="AR358" i="6"/>
  <c r="AS358" i="6"/>
  <c r="AT358" i="6"/>
  <c r="AU358" i="6"/>
  <c r="AV358" i="6"/>
  <c r="AX358" i="6"/>
  <c r="AY358" i="6"/>
  <c r="AZ358" i="6"/>
  <c r="BA358" i="6"/>
  <c r="BB358" i="6"/>
  <c r="BC358" i="6"/>
  <c r="BD358" i="6"/>
  <c r="BE358" i="6"/>
  <c r="BG358" i="6"/>
  <c r="BH358" i="6"/>
  <c r="BI358" i="6"/>
  <c r="BJ358" i="6"/>
  <c r="BK358" i="6"/>
  <c r="BL358" i="6"/>
  <c r="BM358" i="6"/>
  <c r="BN358" i="6"/>
  <c r="N359" i="6"/>
  <c r="O359" i="6"/>
  <c r="P359" i="6"/>
  <c r="Q359" i="6"/>
  <c r="R359" i="6"/>
  <c r="S359" i="6"/>
  <c r="T359" i="6"/>
  <c r="U359" i="6"/>
  <c r="W359" i="6"/>
  <c r="X359" i="6"/>
  <c r="Y359" i="6"/>
  <c r="Z359" i="6"/>
  <c r="AA359" i="6"/>
  <c r="AB359" i="6"/>
  <c r="AC359" i="6"/>
  <c r="AD359" i="6"/>
  <c r="AF359" i="6"/>
  <c r="AG359" i="6"/>
  <c r="AH359" i="6"/>
  <c r="AI359" i="6"/>
  <c r="AJ359" i="6"/>
  <c r="AK359" i="6"/>
  <c r="AL359" i="6"/>
  <c r="AM359" i="6"/>
  <c r="AO359" i="6"/>
  <c r="AP359" i="6"/>
  <c r="AQ359" i="6"/>
  <c r="AR359" i="6"/>
  <c r="AS359" i="6"/>
  <c r="AT359" i="6"/>
  <c r="AU359" i="6"/>
  <c r="AV359" i="6"/>
  <c r="AX359" i="6"/>
  <c r="AY359" i="6"/>
  <c r="AZ359" i="6"/>
  <c r="BA359" i="6"/>
  <c r="BB359" i="6"/>
  <c r="BC359" i="6"/>
  <c r="BD359" i="6"/>
  <c r="BE359" i="6"/>
  <c r="BG359" i="6"/>
  <c r="BH359" i="6"/>
  <c r="BI359" i="6"/>
  <c r="BJ359" i="6"/>
  <c r="BK359" i="6"/>
  <c r="BL359" i="6"/>
  <c r="BM359" i="6"/>
  <c r="BN359" i="6"/>
  <c r="N360" i="6"/>
  <c r="O360" i="6"/>
  <c r="P360" i="6"/>
  <c r="Q360" i="6"/>
  <c r="R360" i="6"/>
  <c r="S360" i="6"/>
  <c r="T360" i="6"/>
  <c r="U360" i="6"/>
  <c r="W360" i="6"/>
  <c r="X360" i="6"/>
  <c r="Y360" i="6"/>
  <c r="Z360" i="6"/>
  <c r="AA360" i="6"/>
  <c r="AB360" i="6"/>
  <c r="AC360" i="6"/>
  <c r="AD360" i="6"/>
  <c r="AF360" i="6"/>
  <c r="AG360" i="6"/>
  <c r="AH360" i="6"/>
  <c r="AI360" i="6"/>
  <c r="AJ360" i="6"/>
  <c r="AK360" i="6"/>
  <c r="AL360" i="6"/>
  <c r="AM360" i="6"/>
  <c r="AO360" i="6"/>
  <c r="AP360" i="6"/>
  <c r="AQ360" i="6"/>
  <c r="AR360" i="6"/>
  <c r="AS360" i="6"/>
  <c r="AT360" i="6"/>
  <c r="AU360" i="6"/>
  <c r="AV360" i="6"/>
  <c r="AX360" i="6"/>
  <c r="AY360" i="6"/>
  <c r="AZ360" i="6"/>
  <c r="BA360" i="6"/>
  <c r="BB360" i="6"/>
  <c r="BC360" i="6"/>
  <c r="BD360" i="6"/>
  <c r="BE360" i="6"/>
  <c r="BG360" i="6"/>
  <c r="BH360" i="6"/>
  <c r="BI360" i="6"/>
  <c r="BJ360" i="6"/>
  <c r="BK360" i="6"/>
  <c r="BL360" i="6"/>
  <c r="BM360" i="6"/>
  <c r="BN360" i="6"/>
  <c r="N361" i="6"/>
  <c r="O361" i="6"/>
  <c r="P361" i="6"/>
  <c r="Q361" i="6"/>
  <c r="R361" i="6"/>
  <c r="S361" i="6"/>
  <c r="T361" i="6"/>
  <c r="U361" i="6"/>
  <c r="W361" i="6"/>
  <c r="X361" i="6"/>
  <c r="Y361" i="6"/>
  <c r="Z361" i="6"/>
  <c r="AA361" i="6"/>
  <c r="AB361" i="6"/>
  <c r="AC361" i="6"/>
  <c r="AD361" i="6"/>
  <c r="AF361" i="6"/>
  <c r="AG361" i="6"/>
  <c r="AH361" i="6"/>
  <c r="AI361" i="6"/>
  <c r="AJ361" i="6"/>
  <c r="AK361" i="6"/>
  <c r="AL361" i="6"/>
  <c r="AM361" i="6"/>
  <c r="AO361" i="6"/>
  <c r="AP361" i="6"/>
  <c r="AQ361" i="6"/>
  <c r="AR361" i="6"/>
  <c r="AS361" i="6"/>
  <c r="AT361" i="6"/>
  <c r="AU361" i="6"/>
  <c r="AV361" i="6"/>
  <c r="AX361" i="6"/>
  <c r="AY361" i="6"/>
  <c r="AZ361" i="6"/>
  <c r="BA361" i="6"/>
  <c r="BB361" i="6"/>
  <c r="BC361" i="6"/>
  <c r="BD361" i="6"/>
  <c r="BE361" i="6"/>
  <c r="BG361" i="6"/>
  <c r="BH361" i="6"/>
  <c r="BI361" i="6"/>
  <c r="BJ361" i="6"/>
  <c r="BK361" i="6"/>
  <c r="BL361" i="6"/>
  <c r="BM361" i="6"/>
  <c r="BN361" i="6"/>
  <c r="N362" i="6"/>
  <c r="O362" i="6"/>
  <c r="P362" i="6"/>
  <c r="Q362" i="6"/>
  <c r="R362" i="6"/>
  <c r="S362" i="6"/>
  <c r="T362" i="6"/>
  <c r="U362" i="6"/>
  <c r="W362" i="6"/>
  <c r="X362" i="6"/>
  <c r="Y362" i="6"/>
  <c r="Z362" i="6"/>
  <c r="AA362" i="6"/>
  <c r="AB362" i="6"/>
  <c r="AC362" i="6"/>
  <c r="AD362" i="6"/>
  <c r="AF362" i="6"/>
  <c r="AG362" i="6"/>
  <c r="AH362" i="6"/>
  <c r="AI362" i="6"/>
  <c r="AJ362" i="6"/>
  <c r="AK362" i="6"/>
  <c r="AL362" i="6"/>
  <c r="AM362" i="6"/>
  <c r="AO362" i="6"/>
  <c r="AP362" i="6"/>
  <c r="AQ362" i="6"/>
  <c r="AR362" i="6"/>
  <c r="AS362" i="6"/>
  <c r="AT362" i="6"/>
  <c r="AU362" i="6"/>
  <c r="AV362" i="6"/>
  <c r="AX362" i="6"/>
  <c r="AY362" i="6"/>
  <c r="AZ362" i="6"/>
  <c r="BA362" i="6"/>
  <c r="BB362" i="6"/>
  <c r="BC362" i="6"/>
  <c r="BD362" i="6"/>
  <c r="BE362" i="6"/>
  <c r="BG362" i="6"/>
  <c r="BH362" i="6"/>
  <c r="BI362" i="6"/>
  <c r="BJ362" i="6"/>
  <c r="BK362" i="6"/>
  <c r="BL362" i="6"/>
  <c r="BM362" i="6"/>
  <c r="BN362" i="6"/>
  <c r="N363" i="6"/>
  <c r="O363" i="6"/>
  <c r="P363" i="6"/>
  <c r="Q363" i="6"/>
  <c r="R363" i="6"/>
  <c r="S363" i="6"/>
  <c r="T363" i="6"/>
  <c r="U363" i="6"/>
  <c r="W363" i="6"/>
  <c r="X363" i="6"/>
  <c r="Y363" i="6"/>
  <c r="Z363" i="6"/>
  <c r="AA363" i="6"/>
  <c r="AB363" i="6"/>
  <c r="AC363" i="6"/>
  <c r="AD363" i="6"/>
  <c r="AF363" i="6"/>
  <c r="AG363" i="6"/>
  <c r="AH363" i="6"/>
  <c r="AI363" i="6"/>
  <c r="AJ363" i="6"/>
  <c r="AK363" i="6"/>
  <c r="AL363" i="6"/>
  <c r="AM363" i="6"/>
  <c r="AO363" i="6"/>
  <c r="AP363" i="6"/>
  <c r="AQ363" i="6"/>
  <c r="AR363" i="6"/>
  <c r="AS363" i="6"/>
  <c r="AT363" i="6"/>
  <c r="AU363" i="6"/>
  <c r="AV363" i="6"/>
  <c r="AX363" i="6"/>
  <c r="AY363" i="6"/>
  <c r="AZ363" i="6"/>
  <c r="BA363" i="6"/>
  <c r="BB363" i="6"/>
  <c r="BC363" i="6"/>
  <c r="BD363" i="6"/>
  <c r="BE363" i="6"/>
  <c r="BG363" i="6"/>
  <c r="BH363" i="6"/>
  <c r="BI363" i="6"/>
  <c r="BJ363" i="6"/>
  <c r="BK363" i="6"/>
  <c r="BL363" i="6"/>
  <c r="BM363" i="6"/>
  <c r="BN363" i="6"/>
  <c r="N364" i="6"/>
  <c r="O364" i="6"/>
  <c r="P364" i="6"/>
  <c r="Q364" i="6"/>
  <c r="R364" i="6"/>
  <c r="S364" i="6"/>
  <c r="T364" i="6"/>
  <c r="U364" i="6"/>
  <c r="W364" i="6"/>
  <c r="X364" i="6"/>
  <c r="Y364" i="6"/>
  <c r="Z364" i="6"/>
  <c r="AA364" i="6"/>
  <c r="AB364" i="6"/>
  <c r="AC364" i="6"/>
  <c r="AD364" i="6"/>
  <c r="AF364" i="6"/>
  <c r="AG364" i="6"/>
  <c r="AH364" i="6"/>
  <c r="AI364" i="6"/>
  <c r="AJ364" i="6"/>
  <c r="AK364" i="6"/>
  <c r="AL364" i="6"/>
  <c r="AM364" i="6"/>
  <c r="AO364" i="6"/>
  <c r="AP364" i="6"/>
  <c r="AQ364" i="6"/>
  <c r="AR364" i="6"/>
  <c r="AS364" i="6"/>
  <c r="AT364" i="6"/>
  <c r="AU364" i="6"/>
  <c r="AV364" i="6"/>
  <c r="AX364" i="6"/>
  <c r="AY364" i="6"/>
  <c r="AZ364" i="6"/>
  <c r="BA364" i="6"/>
  <c r="BB364" i="6"/>
  <c r="BC364" i="6"/>
  <c r="BD364" i="6"/>
  <c r="BE364" i="6"/>
  <c r="BG364" i="6"/>
  <c r="BH364" i="6"/>
  <c r="BI364" i="6"/>
  <c r="BJ364" i="6"/>
  <c r="BK364" i="6"/>
  <c r="BL364" i="6"/>
  <c r="BM364" i="6"/>
  <c r="BN364" i="6"/>
  <c r="N365" i="6"/>
  <c r="O365" i="6"/>
  <c r="P365" i="6"/>
  <c r="Q365" i="6"/>
  <c r="R365" i="6"/>
  <c r="S365" i="6"/>
  <c r="T365" i="6"/>
  <c r="U365" i="6"/>
  <c r="W365" i="6"/>
  <c r="X365" i="6"/>
  <c r="Y365" i="6"/>
  <c r="Z365" i="6"/>
  <c r="AA365" i="6"/>
  <c r="AB365" i="6"/>
  <c r="AC365" i="6"/>
  <c r="AD365" i="6"/>
  <c r="AF365" i="6"/>
  <c r="AG365" i="6"/>
  <c r="AH365" i="6"/>
  <c r="AI365" i="6"/>
  <c r="AJ365" i="6"/>
  <c r="AK365" i="6"/>
  <c r="AL365" i="6"/>
  <c r="AM365" i="6"/>
  <c r="AO365" i="6"/>
  <c r="AP365" i="6"/>
  <c r="AQ365" i="6"/>
  <c r="AR365" i="6"/>
  <c r="AS365" i="6"/>
  <c r="AT365" i="6"/>
  <c r="AU365" i="6"/>
  <c r="AV365" i="6"/>
  <c r="AX365" i="6"/>
  <c r="AY365" i="6"/>
  <c r="AZ365" i="6"/>
  <c r="BA365" i="6"/>
  <c r="BB365" i="6"/>
  <c r="BC365" i="6"/>
  <c r="BD365" i="6"/>
  <c r="BE365" i="6"/>
  <c r="BG365" i="6"/>
  <c r="BH365" i="6"/>
  <c r="BI365" i="6"/>
  <c r="BJ365" i="6"/>
  <c r="BK365" i="6"/>
  <c r="BL365" i="6"/>
  <c r="BM365" i="6"/>
  <c r="BN365" i="6"/>
  <c r="N366" i="6"/>
  <c r="O366" i="6"/>
  <c r="P366" i="6"/>
  <c r="Q366" i="6"/>
  <c r="R366" i="6"/>
  <c r="S366" i="6"/>
  <c r="T366" i="6"/>
  <c r="U366" i="6"/>
  <c r="W366" i="6"/>
  <c r="X366" i="6"/>
  <c r="Y366" i="6"/>
  <c r="Z366" i="6"/>
  <c r="AA366" i="6"/>
  <c r="AB366" i="6"/>
  <c r="AC366" i="6"/>
  <c r="AD366" i="6"/>
  <c r="AF366" i="6"/>
  <c r="AG366" i="6"/>
  <c r="AH366" i="6"/>
  <c r="AI366" i="6"/>
  <c r="AJ366" i="6"/>
  <c r="AK366" i="6"/>
  <c r="AL366" i="6"/>
  <c r="AM366" i="6"/>
  <c r="AO366" i="6"/>
  <c r="AP366" i="6"/>
  <c r="AQ366" i="6"/>
  <c r="AR366" i="6"/>
  <c r="AS366" i="6"/>
  <c r="AT366" i="6"/>
  <c r="AU366" i="6"/>
  <c r="AV366" i="6"/>
  <c r="AX366" i="6"/>
  <c r="AY366" i="6"/>
  <c r="AZ366" i="6"/>
  <c r="BA366" i="6"/>
  <c r="BB366" i="6"/>
  <c r="BC366" i="6"/>
  <c r="BD366" i="6"/>
  <c r="BE366" i="6"/>
  <c r="BG366" i="6"/>
  <c r="BH366" i="6"/>
  <c r="BI366" i="6"/>
  <c r="BJ366" i="6"/>
  <c r="BK366" i="6"/>
  <c r="BL366" i="6"/>
  <c r="BM366" i="6"/>
  <c r="BN366" i="6"/>
  <c r="N367" i="6"/>
  <c r="O367" i="6"/>
  <c r="P367" i="6"/>
  <c r="Q367" i="6"/>
  <c r="R367" i="6"/>
  <c r="S367" i="6"/>
  <c r="T367" i="6"/>
  <c r="U367" i="6"/>
  <c r="W367" i="6"/>
  <c r="X367" i="6"/>
  <c r="Y367" i="6"/>
  <c r="Z367" i="6"/>
  <c r="AA367" i="6"/>
  <c r="AB367" i="6"/>
  <c r="AC367" i="6"/>
  <c r="AD367" i="6"/>
  <c r="AF367" i="6"/>
  <c r="AG367" i="6"/>
  <c r="AH367" i="6"/>
  <c r="AI367" i="6"/>
  <c r="AJ367" i="6"/>
  <c r="AK367" i="6"/>
  <c r="AL367" i="6"/>
  <c r="AM367" i="6"/>
  <c r="AO367" i="6"/>
  <c r="AP367" i="6"/>
  <c r="AQ367" i="6"/>
  <c r="AR367" i="6"/>
  <c r="AS367" i="6"/>
  <c r="AT367" i="6"/>
  <c r="AU367" i="6"/>
  <c r="AV367" i="6"/>
  <c r="AX367" i="6"/>
  <c r="AY367" i="6"/>
  <c r="AZ367" i="6"/>
  <c r="BA367" i="6"/>
  <c r="BB367" i="6"/>
  <c r="BC367" i="6"/>
  <c r="BD367" i="6"/>
  <c r="BE367" i="6"/>
  <c r="BG367" i="6"/>
  <c r="BH367" i="6"/>
  <c r="BI367" i="6"/>
  <c r="BJ367" i="6"/>
  <c r="BK367" i="6"/>
  <c r="BL367" i="6"/>
  <c r="BM367" i="6"/>
  <c r="BN367" i="6"/>
  <c r="N368" i="6"/>
  <c r="O368" i="6"/>
  <c r="P368" i="6"/>
  <c r="Q368" i="6"/>
  <c r="R368" i="6"/>
  <c r="S368" i="6"/>
  <c r="T368" i="6"/>
  <c r="U368" i="6"/>
  <c r="W368" i="6"/>
  <c r="X368" i="6"/>
  <c r="Y368" i="6"/>
  <c r="Z368" i="6"/>
  <c r="AA368" i="6"/>
  <c r="AB368" i="6"/>
  <c r="AC368" i="6"/>
  <c r="AD368" i="6"/>
  <c r="AF368" i="6"/>
  <c r="AG368" i="6"/>
  <c r="AH368" i="6"/>
  <c r="AI368" i="6"/>
  <c r="AJ368" i="6"/>
  <c r="AK368" i="6"/>
  <c r="AL368" i="6"/>
  <c r="AM368" i="6"/>
  <c r="AO368" i="6"/>
  <c r="AP368" i="6"/>
  <c r="AQ368" i="6"/>
  <c r="AR368" i="6"/>
  <c r="AS368" i="6"/>
  <c r="AT368" i="6"/>
  <c r="AU368" i="6"/>
  <c r="AV368" i="6"/>
  <c r="AX368" i="6"/>
  <c r="AY368" i="6"/>
  <c r="AZ368" i="6"/>
  <c r="BA368" i="6"/>
  <c r="BB368" i="6"/>
  <c r="BC368" i="6"/>
  <c r="BD368" i="6"/>
  <c r="BE368" i="6"/>
  <c r="BG368" i="6"/>
  <c r="BH368" i="6"/>
  <c r="BI368" i="6"/>
  <c r="BJ368" i="6"/>
  <c r="BK368" i="6"/>
  <c r="BL368" i="6"/>
  <c r="BM368" i="6"/>
  <c r="BN368" i="6"/>
  <c r="N369" i="6"/>
  <c r="O369" i="6"/>
  <c r="P369" i="6"/>
  <c r="Q369" i="6"/>
  <c r="R369" i="6"/>
  <c r="S369" i="6"/>
  <c r="T369" i="6"/>
  <c r="U369" i="6"/>
  <c r="W369" i="6"/>
  <c r="X369" i="6"/>
  <c r="Y369" i="6"/>
  <c r="Z369" i="6"/>
  <c r="AA369" i="6"/>
  <c r="AB369" i="6"/>
  <c r="AC369" i="6"/>
  <c r="AD369" i="6"/>
  <c r="AF369" i="6"/>
  <c r="AG369" i="6"/>
  <c r="AH369" i="6"/>
  <c r="AI369" i="6"/>
  <c r="AJ369" i="6"/>
  <c r="AK369" i="6"/>
  <c r="AL369" i="6"/>
  <c r="AM369" i="6"/>
  <c r="AO369" i="6"/>
  <c r="AP369" i="6"/>
  <c r="AQ369" i="6"/>
  <c r="AR369" i="6"/>
  <c r="AS369" i="6"/>
  <c r="AT369" i="6"/>
  <c r="AU369" i="6"/>
  <c r="AV369" i="6"/>
  <c r="AX369" i="6"/>
  <c r="AY369" i="6"/>
  <c r="AZ369" i="6"/>
  <c r="BA369" i="6"/>
  <c r="BB369" i="6"/>
  <c r="BC369" i="6"/>
  <c r="BD369" i="6"/>
  <c r="BE369" i="6"/>
  <c r="BG369" i="6"/>
  <c r="BH369" i="6"/>
  <c r="BI369" i="6"/>
  <c r="BJ369" i="6"/>
  <c r="BK369" i="6"/>
  <c r="BL369" i="6"/>
  <c r="BM369" i="6"/>
  <c r="BN369" i="6"/>
  <c r="N370" i="6"/>
  <c r="O370" i="6"/>
  <c r="P370" i="6"/>
  <c r="Q370" i="6"/>
  <c r="R370" i="6"/>
  <c r="S370" i="6"/>
  <c r="T370" i="6"/>
  <c r="U370" i="6"/>
  <c r="W370" i="6"/>
  <c r="X370" i="6"/>
  <c r="Y370" i="6"/>
  <c r="Z370" i="6"/>
  <c r="AA370" i="6"/>
  <c r="AB370" i="6"/>
  <c r="AC370" i="6"/>
  <c r="AD370" i="6"/>
  <c r="AF370" i="6"/>
  <c r="AG370" i="6"/>
  <c r="AH370" i="6"/>
  <c r="AI370" i="6"/>
  <c r="AJ370" i="6"/>
  <c r="AK370" i="6"/>
  <c r="AL370" i="6"/>
  <c r="AM370" i="6"/>
  <c r="AO370" i="6"/>
  <c r="AP370" i="6"/>
  <c r="AQ370" i="6"/>
  <c r="AR370" i="6"/>
  <c r="AS370" i="6"/>
  <c r="AT370" i="6"/>
  <c r="AU370" i="6"/>
  <c r="AV370" i="6"/>
  <c r="AX370" i="6"/>
  <c r="AY370" i="6"/>
  <c r="AZ370" i="6"/>
  <c r="BA370" i="6"/>
  <c r="BB370" i="6"/>
  <c r="BC370" i="6"/>
  <c r="BD370" i="6"/>
  <c r="BE370" i="6"/>
  <c r="BG370" i="6"/>
  <c r="BH370" i="6"/>
  <c r="BI370" i="6"/>
  <c r="BJ370" i="6"/>
  <c r="BK370" i="6"/>
  <c r="BL370" i="6"/>
  <c r="BM370" i="6"/>
  <c r="BN370" i="6"/>
  <c r="N371" i="6"/>
  <c r="O371" i="6"/>
  <c r="P371" i="6"/>
  <c r="Q371" i="6"/>
  <c r="R371" i="6"/>
  <c r="S371" i="6"/>
  <c r="T371" i="6"/>
  <c r="U371" i="6"/>
  <c r="W371" i="6"/>
  <c r="X371" i="6"/>
  <c r="Y371" i="6"/>
  <c r="Z371" i="6"/>
  <c r="AA371" i="6"/>
  <c r="AB371" i="6"/>
  <c r="AC371" i="6"/>
  <c r="AD371" i="6"/>
  <c r="AF371" i="6"/>
  <c r="AG371" i="6"/>
  <c r="AH371" i="6"/>
  <c r="AI371" i="6"/>
  <c r="AJ371" i="6"/>
  <c r="AK371" i="6"/>
  <c r="AL371" i="6"/>
  <c r="AM371" i="6"/>
  <c r="AO371" i="6"/>
  <c r="AP371" i="6"/>
  <c r="AQ371" i="6"/>
  <c r="AR371" i="6"/>
  <c r="AS371" i="6"/>
  <c r="AT371" i="6"/>
  <c r="AU371" i="6"/>
  <c r="AV371" i="6"/>
  <c r="AX371" i="6"/>
  <c r="AY371" i="6"/>
  <c r="AZ371" i="6"/>
  <c r="BA371" i="6"/>
  <c r="BB371" i="6"/>
  <c r="BC371" i="6"/>
  <c r="BD371" i="6"/>
  <c r="BE371" i="6"/>
  <c r="BG371" i="6"/>
  <c r="BH371" i="6"/>
  <c r="BI371" i="6"/>
  <c r="BJ371" i="6"/>
  <c r="BK371" i="6"/>
  <c r="BL371" i="6"/>
  <c r="BM371" i="6"/>
  <c r="BN371" i="6"/>
  <c r="N372" i="6"/>
  <c r="O372" i="6"/>
  <c r="P372" i="6"/>
  <c r="Q372" i="6"/>
  <c r="R372" i="6"/>
  <c r="S372" i="6"/>
  <c r="T372" i="6"/>
  <c r="U372" i="6"/>
  <c r="W372" i="6"/>
  <c r="X372" i="6"/>
  <c r="Y372" i="6"/>
  <c r="Z372" i="6"/>
  <c r="AA372" i="6"/>
  <c r="AB372" i="6"/>
  <c r="AC372" i="6"/>
  <c r="AD372" i="6"/>
  <c r="AF372" i="6"/>
  <c r="AG372" i="6"/>
  <c r="AH372" i="6"/>
  <c r="AI372" i="6"/>
  <c r="AJ372" i="6"/>
  <c r="AK372" i="6"/>
  <c r="AL372" i="6"/>
  <c r="AM372" i="6"/>
  <c r="AO372" i="6"/>
  <c r="AP372" i="6"/>
  <c r="AQ372" i="6"/>
  <c r="AR372" i="6"/>
  <c r="AS372" i="6"/>
  <c r="AT372" i="6"/>
  <c r="AU372" i="6"/>
  <c r="AV372" i="6"/>
  <c r="AX372" i="6"/>
  <c r="AY372" i="6"/>
  <c r="AZ372" i="6"/>
  <c r="BA372" i="6"/>
  <c r="BB372" i="6"/>
  <c r="BC372" i="6"/>
  <c r="BD372" i="6"/>
  <c r="BE372" i="6"/>
  <c r="BG372" i="6"/>
  <c r="BH372" i="6"/>
  <c r="BI372" i="6"/>
  <c r="BJ372" i="6"/>
  <c r="BK372" i="6"/>
  <c r="BL372" i="6"/>
  <c r="BM372" i="6"/>
  <c r="BN372" i="6"/>
  <c r="N373" i="6"/>
  <c r="O373" i="6"/>
  <c r="P373" i="6"/>
  <c r="Q373" i="6"/>
  <c r="R373" i="6"/>
  <c r="S373" i="6"/>
  <c r="T373" i="6"/>
  <c r="U373" i="6"/>
  <c r="W373" i="6"/>
  <c r="X373" i="6"/>
  <c r="Y373" i="6"/>
  <c r="Z373" i="6"/>
  <c r="AA373" i="6"/>
  <c r="AB373" i="6"/>
  <c r="AC373" i="6"/>
  <c r="AD373" i="6"/>
  <c r="AF373" i="6"/>
  <c r="AG373" i="6"/>
  <c r="AH373" i="6"/>
  <c r="AI373" i="6"/>
  <c r="AJ373" i="6"/>
  <c r="AK373" i="6"/>
  <c r="AL373" i="6"/>
  <c r="AM373" i="6"/>
  <c r="AO373" i="6"/>
  <c r="AP373" i="6"/>
  <c r="AQ373" i="6"/>
  <c r="AR373" i="6"/>
  <c r="AS373" i="6"/>
  <c r="AT373" i="6"/>
  <c r="AU373" i="6"/>
  <c r="AV373" i="6"/>
  <c r="AX373" i="6"/>
  <c r="AY373" i="6"/>
  <c r="AZ373" i="6"/>
  <c r="BA373" i="6"/>
  <c r="BB373" i="6"/>
  <c r="BC373" i="6"/>
  <c r="BD373" i="6"/>
  <c r="BE373" i="6"/>
  <c r="BG373" i="6"/>
  <c r="BH373" i="6"/>
  <c r="BI373" i="6"/>
  <c r="BJ373" i="6"/>
  <c r="BK373" i="6"/>
  <c r="BL373" i="6"/>
  <c r="BM373" i="6"/>
  <c r="BN373" i="6"/>
  <c r="N374" i="6"/>
  <c r="O374" i="6"/>
  <c r="P374" i="6"/>
  <c r="Q374" i="6"/>
  <c r="R374" i="6"/>
  <c r="S374" i="6"/>
  <c r="T374" i="6"/>
  <c r="U374" i="6"/>
  <c r="W374" i="6"/>
  <c r="X374" i="6"/>
  <c r="Y374" i="6"/>
  <c r="Z374" i="6"/>
  <c r="AA374" i="6"/>
  <c r="AB374" i="6"/>
  <c r="AC374" i="6"/>
  <c r="AD374" i="6"/>
  <c r="AF374" i="6"/>
  <c r="AG374" i="6"/>
  <c r="AH374" i="6"/>
  <c r="AI374" i="6"/>
  <c r="AJ374" i="6"/>
  <c r="AK374" i="6"/>
  <c r="AL374" i="6"/>
  <c r="AM374" i="6"/>
  <c r="AO374" i="6"/>
  <c r="AP374" i="6"/>
  <c r="AQ374" i="6"/>
  <c r="AR374" i="6"/>
  <c r="AS374" i="6"/>
  <c r="AT374" i="6"/>
  <c r="AU374" i="6"/>
  <c r="AV374" i="6"/>
  <c r="AX374" i="6"/>
  <c r="AY374" i="6"/>
  <c r="AZ374" i="6"/>
  <c r="BA374" i="6"/>
  <c r="BB374" i="6"/>
  <c r="BC374" i="6"/>
  <c r="BD374" i="6"/>
  <c r="BE374" i="6"/>
  <c r="BG374" i="6"/>
  <c r="BH374" i="6"/>
  <c r="BI374" i="6"/>
  <c r="BJ374" i="6"/>
  <c r="BK374" i="6"/>
  <c r="BL374" i="6"/>
  <c r="BM374" i="6"/>
  <c r="BN374" i="6"/>
  <c r="N375" i="6"/>
  <c r="O375" i="6"/>
  <c r="P375" i="6"/>
  <c r="Q375" i="6"/>
  <c r="R375" i="6"/>
  <c r="S375" i="6"/>
  <c r="T375" i="6"/>
  <c r="U375" i="6"/>
  <c r="W375" i="6"/>
  <c r="X375" i="6"/>
  <c r="Y375" i="6"/>
  <c r="Z375" i="6"/>
  <c r="AA375" i="6"/>
  <c r="AB375" i="6"/>
  <c r="AC375" i="6"/>
  <c r="AD375" i="6"/>
  <c r="AF375" i="6"/>
  <c r="AG375" i="6"/>
  <c r="AH375" i="6"/>
  <c r="AI375" i="6"/>
  <c r="AJ375" i="6"/>
  <c r="AK375" i="6"/>
  <c r="AL375" i="6"/>
  <c r="AM375" i="6"/>
  <c r="AO375" i="6"/>
  <c r="AP375" i="6"/>
  <c r="AQ375" i="6"/>
  <c r="AR375" i="6"/>
  <c r="AS375" i="6"/>
  <c r="AT375" i="6"/>
  <c r="AU375" i="6"/>
  <c r="AV375" i="6"/>
  <c r="AX375" i="6"/>
  <c r="AY375" i="6"/>
  <c r="AZ375" i="6"/>
  <c r="BA375" i="6"/>
  <c r="BB375" i="6"/>
  <c r="BC375" i="6"/>
  <c r="BD375" i="6"/>
  <c r="BE375" i="6"/>
  <c r="BG375" i="6"/>
  <c r="BH375" i="6"/>
  <c r="BI375" i="6"/>
  <c r="BJ375" i="6"/>
  <c r="BK375" i="6"/>
  <c r="BL375" i="6"/>
  <c r="BM375" i="6"/>
  <c r="BN375" i="6"/>
  <c r="N376" i="6"/>
  <c r="O376" i="6"/>
  <c r="P376" i="6"/>
  <c r="Q376" i="6"/>
  <c r="R376" i="6"/>
  <c r="S376" i="6"/>
  <c r="T376" i="6"/>
  <c r="U376" i="6"/>
  <c r="W376" i="6"/>
  <c r="X376" i="6"/>
  <c r="Y376" i="6"/>
  <c r="Z376" i="6"/>
  <c r="AA376" i="6"/>
  <c r="AB376" i="6"/>
  <c r="AC376" i="6"/>
  <c r="AD376" i="6"/>
  <c r="AF376" i="6"/>
  <c r="AG376" i="6"/>
  <c r="AH376" i="6"/>
  <c r="AI376" i="6"/>
  <c r="AJ376" i="6"/>
  <c r="AK376" i="6"/>
  <c r="AL376" i="6"/>
  <c r="AM376" i="6"/>
  <c r="AO376" i="6"/>
  <c r="AP376" i="6"/>
  <c r="AQ376" i="6"/>
  <c r="AR376" i="6"/>
  <c r="AS376" i="6"/>
  <c r="AT376" i="6"/>
  <c r="AU376" i="6"/>
  <c r="AV376" i="6"/>
  <c r="AX376" i="6"/>
  <c r="AY376" i="6"/>
  <c r="AZ376" i="6"/>
  <c r="BA376" i="6"/>
  <c r="BB376" i="6"/>
  <c r="BC376" i="6"/>
  <c r="BD376" i="6"/>
  <c r="BE376" i="6"/>
  <c r="BG376" i="6"/>
  <c r="BH376" i="6"/>
  <c r="BI376" i="6"/>
  <c r="BJ376" i="6"/>
  <c r="BK376" i="6"/>
  <c r="BL376" i="6"/>
  <c r="BM376" i="6"/>
  <c r="BN376" i="6"/>
  <c r="N377" i="6"/>
  <c r="O377" i="6"/>
  <c r="P377" i="6"/>
  <c r="Q377" i="6"/>
  <c r="R377" i="6"/>
  <c r="S377" i="6"/>
  <c r="T377" i="6"/>
  <c r="U377" i="6"/>
  <c r="W377" i="6"/>
  <c r="X377" i="6"/>
  <c r="Y377" i="6"/>
  <c r="Z377" i="6"/>
  <c r="AA377" i="6"/>
  <c r="AB377" i="6"/>
  <c r="AC377" i="6"/>
  <c r="AD377" i="6"/>
  <c r="AF377" i="6"/>
  <c r="AG377" i="6"/>
  <c r="AH377" i="6"/>
  <c r="AI377" i="6"/>
  <c r="AJ377" i="6"/>
  <c r="AK377" i="6"/>
  <c r="AL377" i="6"/>
  <c r="AM377" i="6"/>
  <c r="AO377" i="6"/>
  <c r="AP377" i="6"/>
  <c r="AQ377" i="6"/>
  <c r="AR377" i="6"/>
  <c r="AS377" i="6"/>
  <c r="AT377" i="6"/>
  <c r="AU377" i="6"/>
  <c r="AV377" i="6"/>
  <c r="AX377" i="6"/>
  <c r="AY377" i="6"/>
  <c r="AZ377" i="6"/>
  <c r="BA377" i="6"/>
  <c r="BB377" i="6"/>
  <c r="BC377" i="6"/>
  <c r="BD377" i="6"/>
  <c r="BE377" i="6"/>
  <c r="BG377" i="6"/>
  <c r="BH377" i="6"/>
  <c r="BI377" i="6"/>
  <c r="BJ377" i="6"/>
  <c r="BK377" i="6"/>
  <c r="BL377" i="6"/>
  <c r="BM377" i="6"/>
  <c r="BN377" i="6"/>
  <c r="N378" i="6"/>
  <c r="O378" i="6"/>
  <c r="P378" i="6"/>
  <c r="Q378" i="6"/>
  <c r="R378" i="6"/>
  <c r="S378" i="6"/>
  <c r="T378" i="6"/>
  <c r="U378" i="6"/>
  <c r="W378" i="6"/>
  <c r="X378" i="6"/>
  <c r="Y378" i="6"/>
  <c r="Z378" i="6"/>
  <c r="AA378" i="6"/>
  <c r="AB378" i="6"/>
  <c r="AC378" i="6"/>
  <c r="AD378" i="6"/>
  <c r="AF378" i="6"/>
  <c r="AG378" i="6"/>
  <c r="AH378" i="6"/>
  <c r="AI378" i="6"/>
  <c r="AJ378" i="6"/>
  <c r="AK378" i="6"/>
  <c r="AL378" i="6"/>
  <c r="AM378" i="6"/>
  <c r="AO378" i="6"/>
  <c r="AP378" i="6"/>
  <c r="AQ378" i="6"/>
  <c r="AR378" i="6"/>
  <c r="AS378" i="6"/>
  <c r="AT378" i="6"/>
  <c r="AU378" i="6"/>
  <c r="AV378" i="6"/>
  <c r="AX378" i="6"/>
  <c r="AY378" i="6"/>
  <c r="AZ378" i="6"/>
  <c r="BA378" i="6"/>
  <c r="BB378" i="6"/>
  <c r="BC378" i="6"/>
  <c r="BD378" i="6"/>
  <c r="BE378" i="6"/>
  <c r="BG378" i="6"/>
  <c r="BH378" i="6"/>
  <c r="BI378" i="6"/>
  <c r="BJ378" i="6"/>
  <c r="BK378" i="6"/>
  <c r="BL378" i="6"/>
  <c r="BM378" i="6"/>
  <c r="BN378" i="6"/>
  <c r="N379" i="6"/>
  <c r="O379" i="6"/>
  <c r="P379" i="6"/>
  <c r="Q379" i="6"/>
  <c r="R379" i="6"/>
  <c r="S379" i="6"/>
  <c r="T379" i="6"/>
  <c r="U379" i="6"/>
  <c r="W379" i="6"/>
  <c r="X379" i="6"/>
  <c r="Y379" i="6"/>
  <c r="Z379" i="6"/>
  <c r="AA379" i="6"/>
  <c r="AB379" i="6"/>
  <c r="AC379" i="6"/>
  <c r="AD379" i="6"/>
  <c r="AF379" i="6"/>
  <c r="AG379" i="6"/>
  <c r="AH379" i="6"/>
  <c r="AI379" i="6"/>
  <c r="AJ379" i="6"/>
  <c r="AK379" i="6"/>
  <c r="AL379" i="6"/>
  <c r="AM379" i="6"/>
  <c r="AO379" i="6"/>
  <c r="AP379" i="6"/>
  <c r="AQ379" i="6"/>
  <c r="AR379" i="6"/>
  <c r="AS379" i="6"/>
  <c r="AT379" i="6"/>
  <c r="AU379" i="6"/>
  <c r="AV379" i="6"/>
  <c r="AX379" i="6"/>
  <c r="AY379" i="6"/>
  <c r="AZ379" i="6"/>
  <c r="BA379" i="6"/>
  <c r="BB379" i="6"/>
  <c r="BC379" i="6"/>
  <c r="BD379" i="6"/>
  <c r="BE379" i="6"/>
  <c r="BG379" i="6"/>
  <c r="BH379" i="6"/>
  <c r="BI379" i="6"/>
  <c r="BJ379" i="6"/>
  <c r="BK379" i="6"/>
  <c r="BL379" i="6"/>
  <c r="BM379" i="6"/>
  <c r="BN379" i="6"/>
  <c r="N380" i="6"/>
  <c r="O380" i="6"/>
  <c r="P380" i="6"/>
  <c r="Q380" i="6"/>
  <c r="R380" i="6"/>
  <c r="S380" i="6"/>
  <c r="T380" i="6"/>
  <c r="U380" i="6"/>
  <c r="W380" i="6"/>
  <c r="X380" i="6"/>
  <c r="Y380" i="6"/>
  <c r="Z380" i="6"/>
  <c r="AA380" i="6"/>
  <c r="AB380" i="6"/>
  <c r="AC380" i="6"/>
  <c r="AD380" i="6"/>
  <c r="AF380" i="6"/>
  <c r="AG380" i="6"/>
  <c r="AH380" i="6"/>
  <c r="AI380" i="6"/>
  <c r="AJ380" i="6"/>
  <c r="AK380" i="6"/>
  <c r="AL380" i="6"/>
  <c r="AM380" i="6"/>
  <c r="AO380" i="6"/>
  <c r="AP380" i="6"/>
  <c r="AQ380" i="6"/>
  <c r="AR380" i="6"/>
  <c r="AS380" i="6"/>
  <c r="AT380" i="6"/>
  <c r="AU380" i="6"/>
  <c r="AV380" i="6"/>
  <c r="AX380" i="6"/>
  <c r="AY380" i="6"/>
  <c r="AZ380" i="6"/>
  <c r="BA380" i="6"/>
  <c r="BB380" i="6"/>
  <c r="BC380" i="6"/>
  <c r="BD380" i="6"/>
  <c r="BE380" i="6"/>
  <c r="BG380" i="6"/>
  <c r="BH380" i="6"/>
  <c r="BI380" i="6"/>
  <c r="BJ380" i="6"/>
  <c r="BK380" i="6"/>
  <c r="BL380" i="6"/>
  <c r="BM380" i="6"/>
  <c r="BN380" i="6"/>
  <c r="N381" i="6"/>
  <c r="O381" i="6"/>
  <c r="P381" i="6"/>
  <c r="Q381" i="6"/>
  <c r="R381" i="6"/>
  <c r="S381" i="6"/>
  <c r="T381" i="6"/>
  <c r="U381" i="6"/>
  <c r="W381" i="6"/>
  <c r="X381" i="6"/>
  <c r="Y381" i="6"/>
  <c r="Z381" i="6"/>
  <c r="AA381" i="6"/>
  <c r="AB381" i="6"/>
  <c r="AC381" i="6"/>
  <c r="AD381" i="6"/>
  <c r="AF381" i="6"/>
  <c r="AG381" i="6"/>
  <c r="AH381" i="6"/>
  <c r="AI381" i="6"/>
  <c r="AJ381" i="6"/>
  <c r="AK381" i="6"/>
  <c r="AL381" i="6"/>
  <c r="AM381" i="6"/>
  <c r="AO381" i="6"/>
  <c r="AP381" i="6"/>
  <c r="AQ381" i="6"/>
  <c r="AR381" i="6"/>
  <c r="AS381" i="6"/>
  <c r="AT381" i="6"/>
  <c r="AU381" i="6"/>
  <c r="AV381" i="6"/>
  <c r="AX381" i="6"/>
  <c r="AY381" i="6"/>
  <c r="AZ381" i="6"/>
  <c r="BA381" i="6"/>
  <c r="BB381" i="6"/>
  <c r="BC381" i="6"/>
  <c r="BD381" i="6"/>
  <c r="BE381" i="6"/>
  <c r="BG381" i="6"/>
  <c r="BH381" i="6"/>
  <c r="BI381" i="6"/>
  <c r="BJ381" i="6"/>
  <c r="BK381" i="6"/>
  <c r="BL381" i="6"/>
  <c r="BM381" i="6"/>
  <c r="BN381" i="6"/>
  <c r="N382" i="6"/>
  <c r="O382" i="6"/>
  <c r="P382" i="6"/>
  <c r="Q382" i="6"/>
  <c r="R382" i="6"/>
  <c r="S382" i="6"/>
  <c r="T382" i="6"/>
  <c r="U382" i="6"/>
  <c r="W382" i="6"/>
  <c r="X382" i="6"/>
  <c r="Y382" i="6"/>
  <c r="Z382" i="6"/>
  <c r="AA382" i="6"/>
  <c r="AB382" i="6"/>
  <c r="AC382" i="6"/>
  <c r="AD382" i="6"/>
  <c r="AF382" i="6"/>
  <c r="AG382" i="6"/>
  <c r="AH382" i="6"/>
  <c r="AI382" i="6"/>
  <c r="AJ382" i="6"/>
  <c r="AK382" i="6"/>
  <c r="AL382" i="6"/>
  <c r="AM382" i="6"/>
  <c r="AO382" i="6"/>
  <c r="AP382" i="6"/>
  <c r="AQ382" i="6"/>
  <c r="AR382" i="6"/>
  <c r="AS382" i="6"/>
  <c r="AT382" i="6"/>
  <c r="AU382" i="6"/>
  <c r="AV382" i="6"/>
  <c r="AX382" i="6"/>
  <c r="AY382" i="6"/>
  <c r="AZ382" i="6"/>
  <c r="BA382" i="6"/>
  <c r="BB382" i="6"/>
  <c r="BC382" i="6"/>
  <c r="BD382" i="6"/>
  <c r="BE382" i="6"/>
  <c r="BG382" i="6"/>
  <c r="BH382" i="6"/>
  <c r="BI382" i="6"/>
  <c r="BJ382" i="6"/>
  <c r="BK382" i="6"/>
  <c r="BL382" i="6"/>
  <c r="BM382" i="6"/>
  <c r="BN382" i="6"/>
  <c r="N383" i="6"/>
  <c r="O383" i="6"/>
  <c r="P383" i="6"/>
  <c r="Q383" i="6"/>
  <c r="R383" i="6"/>
  <c r="S383" i="6"/>
  <c r="T383" i="6"/>
  <c r="U383" i="6"/>
  <c r="W383" i="6"/>
  <c r="X383" i="6"/>
  <c r="Y383" i="6"/>
  <c r="Z383" i="6"/>
  <c r="AA383" i="6"/>
  <c r="AB383" i="6"/>
  <c r="AC383" i="6"/>
  <c r="AD383" i="6"/>
  <c r="AF383" i="6"/>
  <c r="AG383" i="6"/>
  <c r="AH383" i="6"/>
  <c r="AI383" i="6"/>
  <c r="AJ383" i="6"/>
  <c r="AK383" i="6"/>
  <c r="AL383" i="6"/>
  <c r="AM383" i="6"/>
  <c r="AO383" i="6"/>
  <c r="AP383" i="6"/>
  <c r="AQ383" i="6"/>
  <c r="AR383" i="6"/>
  <c r="AS383" i="6"/>
  <c r="AT383" i="6"/>
  <c r="AU383" i="6"/>
  <c r="AV383" i="6"/>
  <c r="AX383" i="6"/>
  <c r="AY383" i="6"/>
  <c r="AZ383" i="6"/>
  <c r="BA383" i="6"/>
  <c r="BB383" i="6"/>
  <c r="BC383" i="6"/>
  <c r="BD383" i="6"/>
  <c r="BE383" i="6"/>
  <c r="BG383" i="6"/>
  <c r="BH383" i="6"/>
  <c r="BI383" i="6"/>
  <c r="BJ383" i="6"/>
  <c r="BK383" i="6"/>
  <c r="BL383" i="6"/>
  <c r="BM383" i="6"/>
  <c r="BN383" i="6"/>
  <c r="N384" i="6"/>
  <c r="O384" i="6"/>
  <c r="P384" i="6"/>
  <c r="Q384" i="6"/>
  <c r="R384" i="6"/>
  <c r="S384" i="6"/>
  <c r="T384" i="6"/>
  <c r="U384" i="6"/>
  <c r="W384" i="6"/>
  <c r="X384" i="6"/>
  <c r="Y384" i="6"/>
  <c r="Z384" i="6"/>
  <c r="AA384" i="6"/>
  <c r="AB384" i="6"/>
  <c r="AC384" i="6"/>
  <c r="AD384" i="6"/>
  <c r="AF384" i="6"/>
  <c r="AG384" i="6"/>
  <c r="AH384" i="6"/>
  <c r="AI384" i="6"/>
  <c r="AJ384" i="6"/>
  <c r="AK384" i="6"/>
  <c r="AL384" i="6"/>
  <c r="AM384" i="6"/>
  <c r="AO384" i="6"/>
  <c r="AP384" i="6"/>
  <c r="AQ384" i="6"/>
  <c r="AR384" i="6"/>
  <c r="AS384" i="6"/>
  <c r="AT384" i="6"/>
  <c r="AU384" i="6"/>
  <c r="AV384" i="6"/>
  <c r="AX384" i="6"/>
  <c r="AY384" i="6"/>
  <c r="AZ384" i="6"/>
  <c r="BA384" i="6"/>
  <c r="BB384" i="6"/>
  <c r="BC384" i="6"/>
  <c r="BD384" i="6"/>
  <c r="BE384" i="6"/>
  <c r="BG384" i="6"/>
  <c r="BH384" i="6"/>
  <c r="BI384" i="6"/>
  <c r="BJ384" i="6"/>
  <c r="BK384" i="6"/>
  <c r="BL384" i="6"/>
  <c r="BM384" i="6"/>
  <c r="BN384" i="6"/>
  <c r="N385" i="6"/>
  <c r="O385" i="6"/>
  <c r="P385" i="6"/>
  <c r="Q385" i="6"/>
  <c r="R385" i="6"/>
  <c r="S385" i="6"/>
  <c r="T385" i="6"/>
  <c r="U385" i="6"/>
  <c r="W385" i="6"/>
  <c r="X385" i="6"/>
  <c r="Y385" i="6"/>
  <c r="Z385" i="6"/>
  <c r="AA385" i="6"/>
  <c r="AB385" i="6"/>
  <c r="AC385" i="6"/>
  <c r="AD385" i="6"/>
  <c r="AF385" i="6"/>
  <c r="AG385" i="6"/>
  <c r="AH385" i="6"/>
  <c r="AI385" i="6"/>
  <c r="AJ385" i="6"/>
  <c r="AK385" i="6"/>
  <c r="AL385" i="6"/>
  <c r="AM385" i="6"/>
  <c r="AO385" i="6"/>
  <c r="AP385" i="6"/>
  <c r="AQ385" i="6"/>
  <c r="AR385" i="6"/>
  <c r="AS385" i="6"/>
  <c r="AT385" i="6"/>
  <c r="AU385" i="6"/>
  <c r="AV385" i="6"/>
  <c r="AX385" i="6"/>
  <c r="AY385" i="6"/>
  <c r="AZ385" i="6"/>
  <c r="BA385" i="6"/>
  <c r="BB385" i="6"/>
  <c r="BC385" i="6"/>
  <c r="BD385" i="6"/>
  <c r="BE385" i="6"/>
  <c r="BG385" i="6"/>
  <c r="BH385" i="6"/>
  <c r="BI385" i="6"/>
  <c r="BJ385" i="6"/>
  <c r="BK385" i="6"/>
  <c r="BL385" i="6"/>
  <c r="BM385" i="6"/>
  <c r="BN385" i="6"/>
  <c r="N386" i="6"/>
  <c r="O386" i="6"/>
  <c r="P386" i="6"/>
  <c r="Q386" i="6"/>
  <c r="R386" i="6"/>
  <c r="S386" i="6"/>
  <c r="T386" i="6"/>
  <c r="U386" i="6"/>
  <c r="W386" i="6"/>
  <c r="X386" i="6"/>
  <c r="Y386" i="6"/>
  <c r="Z386" i="6"/>
  <c r="AA386" i="6"/>
  <c r="AB386" i="6"/>
  <c r="AC386" i="6"/>
  <c r="AD386" i="6"/>
  <c r="AF386" i="6"/>
  <c r="AG386" i="6"/>
  <c r="AH386" i="6"/>
  <c r="AI386" i="6"/>
  <c r="AJ386" i="6"/>
  <c r="AK386" i="6"/>
  <c r="AL386" i="6"/>
  <c r="AM386" i="6"/>
  <c r="AO386" i="6"/>
  <c r="AP386" i="6"/>
  <c r="AQ386" i="6"/>
  <c r="AR386" i="6"/>
  <c r="AS386" i="6"/>
  <c r="AT386" i="6"/>
  <c r="AU386" i="6"/>
  <c r="AV386" i="6"/>
  <c r="AX386" i="6"/>
  <c r="AY386" i="6"/>
  <c r="AZ386" i="6"/>
  <c r="BA386" i="6"/>
  <c r="BB386" i="6"/>
  <c r="BC386" i="6"/>
  <c r="BD386" i="6"/>
  <c r="BE386" i="6"/>
  <c r="BG386" i="6"/>
  <c r="BH386" i="6"/>
  <c r="BI386" i="6"/>
  <c r="BJ386" i="6"/>
  <c r="BK386" i="6"/>
  <c r="BL386" i="6"/>
  <c r="BM386" i="6"/>
  <c r="BN386" i="6"/>
  <c r="N387" i="6"/>
  <c r="O387" i="6"/>
  <c r="P387" i="6"/>
  <c r="Q387" i="6"/>
  <c r="R387" i="6"/>
  <c r="S387" i="6"/>
  <c r="T387" i="6"/>
  <c r="U387" i="6"/>
  <c r="W387" i="6"/>
  <c r="X387" i="6"/>
  <c r="Y387" i="6"/>
  <c r="Z387" i="6"/>
  <c r="AA387" i="6"/>
  <c r="AB387" i="6"/>
  <c r="AC387" i="6"/>
  <c r="AD387" i="6"/>
  <c r="AF387" i="6"/>
  <c r="AG387" i="6"/>
  <c r="AH387" i="6"/>
  <c r="AI387" i="6"/>
  <c r="AJ387" i="6"/>
  <c r="AK387" i="6"/>
  <c r="AL387" i="6"/>
  <c r="AM387" i="6"/>
  <c r="AO387" i="6"/>
  <c r="AP387" i="6"/>
  <c r="AQ387" i="6"/>
  <c r="AR387" i="6"/>
  <c r="AS387" i="6"/>
  <c r="AT387" i="6"/>
  <c r="AU387" i="6"/>
  <c r="AV387" i="6"/>
  <c r="AX387" i="6"/>
  <c r="AY387" i="6"/>
  <c r="AZ387" i="6"/>
  <c r="BA387" i="6"/>
  <c r="BB387" i="6"/>
  <c r="BC387" i="6"/>
  <c r="BD387" i="6"/>
  <c r="BE387" i="6"/>
  <c r="BG387" i="6"/>
  <c r="BH387" i="6"/>
  <c r="BI387" i="6"/>
  <c r="BJ387" i="6"/>
  <c r="BK387" i="6"/>
  <c r="BL387" i="6"/>
  <c r="BM387" i="6"/>
  <c r="BN387" i="6"/>
  <c r="N388" i="6"/>
  <c r="O388" i="6"/>
  <c r="P388" i="6"/>
  <c r="Q388" i="6"/>
  <c r="R388" i="6"/>
  <c r="S388" i="6"/>
  <c r="T388" i="6"/>
  <c r="U388" i="6"/>
  <c r="W388" i="6"/>
  <c r="X388" i="6"/>
  <c r="Y388" i="6"/>
  <c r="Z388" i="6"/>
  <c r="AA388" i="6"/>
  <c r="AB388" i="6"/>
  <c r="AC388" i="6"/>
  <c r="AD388" i="6"/>
  <c r="AF388" i="6"/>
  <c r="AG388" i="6"/>
  <c r="AH388" i="6"/>
  <c r="AI388" i="6"/>
  <c r="AJ388" i="6"/>
  <c r="AK388" i="6"/>
  <c r="AL388" i="6"/>
  <c r="AM388" i="6"/>
  <c r="AO388" i="6"/>
  <c r="AP388" i="6"/>
  <c r="AQ388" i="6"/>
  <c r="AR388" i="6"/>
  <c r="AS388" i="6"/>
  <c r="AT388" i="6"/>
  <c r="AU388" i="6"/>
  <c r="AV388" i="6"/>
  <c r="AX388" i="6"/>
  <c r="AY388" i="6"/>
  <c r="AZ388" i="6"/>
  <c r="BA388" i="6"/>
  <c r="BB388" i="6"/>
  <c r="BC388" i="6"/>
  <c r="BD388" i="6"/>
  <c r="BE388" i="6"/>
  <c r="BG388" i="6"/>
  <c r="BH388" i="6"/>
  <c r="BI388" i="6"/>
  <c r="BJ388" i="6"/>
  <c r="BK388" i="6"/>
  <c r="BL388" i="6"/>
  <c r="BM388" i="6"/>
  <c r="BN388" i="6"/>
  <c r="AR31" i="6"/>
  <c r="AS31" i="6"/>
  <c r="AT31" i="6"/>
  <c r="AU31" i="6"/>
  <c r="AV31" i="6"/>
  <c r="BA31" i="6"/>
  <c r="BB31" i="6"/>
  <c r="BC31" i="6"/>
  <c r="BD31" i="6"/>
  <c r="BE31" i="6"/>
  <c r="BJ31" i="6"/>
  <c r="BK31" i="6"/>
  <c r="BL31" i="6"/>
  <c r="BM31" i="6"/>
  <c r="BN31" i="6"/>
  <c r="AM31" i="6"/>
  <c r="AD31" i="6"/>
  <c r="U31" i="6"/>
  <c r="AL31" i="6"/>
  <c r="AC31" i="6"/>
  <c r="T31" i="6"/>
  <c r="AK31" i="6"/>
  <c r="AB31" i="6"/>
  <c r="S31" i="6"/>
  <c r="AJ31" i="6"/>
  <c r="AA31" i="6"/>
  <c r="R31" i="6"/>
  <c r="AI31" i="6"/>
  <c r="Z31" i="6"/>
  <c r="Q31" i="6"/>
  <c r="BI31" i="6"/>
  <c r="AZ31" i="6"/>
  <c r="AQ31" i="6"/>
  <c r="AH31" i="6"/>
  <c r="Y31" i="6"/>
  <c r="P31" i="6"/>
  <c r="BH31" i="6"/>
  <c r="AY31" i="6"/>
  <c r="AP31" i="6"/>
  <c r="AG31" i="6"/>
  <c r="X31" i="6"/>
  <c r="O31" i="6"/>
  <c r="BG31" i="6"/>
  <c r="AX31" i="6"/>
  <c r="AO31" i="6"/>
  <c r="AF31" i="6"/>
  <c r="W31" i="6"/>
  <c r="N31" i="6"/>
  <c r="H66" i="2" l="1"/>
  <c r="I66" i="2"/>
  <c r="J66" i="2"/>
  <c r="K66" i="2"/>
  <c r="G66" i="2"/>
  <c r="AH66" i="2"/>
  <c r="AI66" i="2"/>
  <c r="AJ66" i="2"/>
  <c r="AK66" i="2"/>
  <c r="AG66" i="2"/>
  <c r="BH66" i="2"/>
  <c r="BI66" i="2"/>
  <c r="BJ66" i="2"/>
  <c r="BK66" i="2"/>
  <c r="BG66" i="2"/>
  <c r="CH66" i="2"/>
  <c r="CI66" i="2"/>
  <c r="CJ66" i="2"/>
  <c r="CK66" i="2"/>
  <c r="CG66" i="2"/>
  <c r="DH66" i="2"/>
  <c r="DI66" i="2"/>
  <c r="DJ66" i="2"/>
  <c r="DK66" i="2"/>
  <c r="DG66" i="2"/>
  <c r="EH66" i="2"/>
  <c r="EI66" i="2"/>
  <c r="EJ66" i="2"/>
  <c r="EK66" i="2"/>
  <c r="EG66" i="2"/>
  <c r="FH66" i="2"/>
  <c r="FI66" i="2"/>
  <c r="FJ66" i="2"/>
  <c r="FK66" i="2"/>
  <c r="FG66" i="2"/>
  <c r="GH66" i="2"/>
  <c r="GI66" i="2"/>
  <c r="GJ66" i="2"/>
  <c r="GK66" i="2"/>
  <c r="GG66" i="2"/>
  <c r="GH225" i="2"/>
  <c r="GI225" i="2"/>
  <c r="GJ225" i="2"/>
  <c r="GK225" i="2"/>
  <c r="GG225" i="2"/>
  <c r="FH225" i="2"/>
  <c r="FI225" i="2"/>
  <c r="FJ225" i="2"/>
  <c r="FK225" i="2"/>
  <c r="FG225" i="2"/>
  <c r="EH225" i="2"/>
  <c r="EI225" i="2"/>
  <c r="EJ225" i="2"/>
  <c r="EK225" i="2"/>
  <c r="EG225" i="2"/>
  <c r="DH225" i="2"/>
  <c r="DI225" i="2"/>
  <c r="DJ225" i="2"/>
  <c r="DK225" i="2"/>
  <c r="DG225" i="2"/>
  <c r="CH225" i="2"/>
  <c r="CI225" i="2"/>
  <c r="CJ225" i="2"/>
  <c r="CK225" i="2"/>
  <c r="CG225" i="2"/>
  <c r="BH225" i="2"/>
  <c r="BI225" i="2"/>
  <c r="BJ225" i="2"/>
  <c r="BK225" i="2"/>
  <c r="BG225" i="2"/>
  <c r="AH225" i="2"/>
  <c r="AI225" i="2"/>
  <c r="AJ225" i="2"/>
  <c r="AK225" i="2"/>
  <c r="AG225" i="2"/>
  <c r="H225" i="2"/>
  <c r="I225" i="2"/>
  <c r="J225" i="2"/>
  <c r="K225" i="2"/>
  <c r="G225" i="2"/>
  <c r="I203" i="1"/>
  <c r="J203" i="1"/>
  <c r="K203" i="1"/>
  <c r="L203" i="1"/>
  <c r="M203" i="1"/>
  <c r="N203" i="1"/>
  <c r="O203" i="1"/>
  <c r="P203" i="1"/>
  <c r="Q203" i="1"/>
  <c r="R203" i="1"/>
  <c r="H203" i="1"/>
  <c r="AI203" i="1"/>
  <c r="AJ203" i="1"/>
  <c r="AK203" i="1"/>
  <c r="AL203" i="1"/>
  <c r="AM203" i="1"/>
  <c r="AN203" i="1"/>
  <c r="AO203" i="1"/>
  <c r="AP203" i="1"/>
  <c r="AQ203" i="1"/>
  <c r="AR203" i="1"/>
  <c r="AH203" i="1"/>
  <c r="BI203" i="1"/>
  <c r="BJ203" i="1"/>
  <c r="BK203" i="1"/>
  <c r="BL203" i="1"/>
  <c r="BM203" i="1"/>
  <c r="BN203" i="1"/>
  <c r="BO203" i="1"/>
  <c r="BP203" i="1"/>
  <c r="BQ203" i="1"/>
  <c r="BR203" i="1"/>
  <c r="BH203" i="1"/>
  <c r="CI203" i="1"/>
  <c r="CJ203" i="1"/>
  <c r="CK203" i="1"/>
  <c r="CL203" i="1"/>
  <c r="CM203" i="1"/>
  <c r="CN203" i="1"/>
  <c r="CO203" i="1"/>
  <c r="CP203" i="1"/>
  <c r="CQ203" i="1"/>
  <c r="CR203" i="1"/>
  <c r="CS203" i="1"/>
  <c r="CT203" i="1"/>
  <c r="CU203" i="1"/>
  <c r="CV203" i="1"/>
  <c r="CW203" i="1"/>
  <c r="CX203" i="1"/>
  <c r="CY203" i="1"/>
  <c r="CH203" i="1"/>
  <c r="DI203" i="1"/>
  <c r="DJ203" i="1"/>
  <c r="DK203" i="1"/>
  <c r="DL203" i="1"/>
  <c r="DM203" i="1"/>
  <c r="DN203" i="1"/>
  <c r="DO203" i="1"/>
  <c r="DP203" i="1"/>
  <c r="DQ203" i="1"/>
  <c r="DR203" i="1"/>
  <c r="DS203" i="1"/>
  <c r="DT203" i="1"/>
  <c r="DU203" i="1"/>
  <c r="DV203" i="1"/>
  <c r="DW203" i="1"/>
  <c r="DX203" i="1"/>
  <c r="DY203" i="1"/>
  <c r="DH203" i="1"/>
  <c r="EI203" i="1"/>
  <c r="EJ203" i="1"/>
  <c r="EK203" i="1"/>
  <c r="EL203" i="1"/>
  <c r="EM203" i="1"/>
  <c r="EN203" i="1"/>
  <c r="EO203" i="1"/>
  <c r="EP203" i="1"/>
  <c r="EQ203" i="1"/>
  <c r="ER203" i="1"/>
  <c r="ES203" i="1"/>
  <c r="ET203" i="1"/>
  <c r="EU203" i="1"/>
  <c r="EV203" i="1"/>
  <c r="EW203" i="1"/>
  <c r="EX203" i="1"/>
  <c r="EY203" i="1"/>
  <c r="EZ203" i="1"/>
  <c r="EH203" i="1"/>
  <c r="FI203" i="1"/>
  <c r="FJ203" i="1"/>
  <c r="FK203" i="1"/>
  <c r="FL203" i="1"/>
  <c r="FM203" i="1"/>
  <c r="FN203" i="1"/>
  <c r="FO203" i="1"/>
  <c r="FP203" i="1"/>
  <c r="FQ203" i="1"/>
  <c r="FR203" i="1"/>
  <c r="FS203" i="1"/>
  <c r="FT203" i="1"/>
  <c r="FU203" i="1"/>
  <c r="FV203" i="1"/>
  <c r="FW203" i="1"/>
  <c r="FX203" i="1"/>
  <c r="FY203" i="1"/>
  <c r="FZ203" i="1"/>
  <c r="FH203" i="1"/>
  <c r="AI66" i="1"/>
  <c r="AJ66" i="1"/>
  <c r="AK66" i="1"/>
  <c r="AL66" i="1"/>
  <c r="AM66" i="1"/>
  <c r="AN66" i="1"/>
  <c r="AO66" i="1"/>
  <c r="AP66" i="1"/>
  <c r="AQ66" i="1"/>
  <c r="AR66" i="1"/>
  <c r="AH66" i="1"/>
  <c r="BI66" i="1"/>
  <c r="BJ66" i="1"/>
  <c r="BK66" i="1"/>
  <c r="BL66" i="1"/>
  <c r="BM66" i="1"/>
  <c r="BN66" i="1"/>
  <c r="BO66" i="1"/>
  <c r="BP66" i="1"/>
  <c r="BQ66" i="1"/>
  <c r="BR66" i="1"/>
  <c r="BH66" i="1"/>
  <c r="CI66" i="1"/>
  <c r="CJ66" i="1"/>
  <c r="CK66" i="1"/>
  <c r="CL66" i="1"/>
  <c r="CM66" i="1"/>
  <c r="CN66" i="1"/>
  <c r="CO66" i="1"/>
  <c r="CP66" i="1"/>
  <c r="CQ66" i="1"/>
  <c r="CR66" i="1"/>
  <c r="CS66" i="1"/>
  <c r="CT66" i="1"/>
  <c r="CU66" i="1"/>
  <c r="CV66" i="1"/>
  <c r="CW66" i="1"/>
  <c r="CX66" i="1"/>
  <c r="CY66" i="1"/>
  <c r="CH66" i="1"/>
  <c r="DI66" i="1"/>
  <c r="DJ66" i="1"/>
  <c r="DK66" i="1"/>
  <c r="DL66" i="1"/>
  <c r="DM66" i="1"/>
  <c r="DN66" i="1"/>
  <c r="DO66" i="1"/>
  <c r="DP66" i="1"/>
  <c r="DQ66" i="1"/>
  <c r="DR66" i="1"/>
  <c r="DS66" i="1"/>
  <c r="DT66" i="1"/>
  <c r="DU66" i="1"/>
  <c r="DV66" i="1"/>
  <c r="DW66" i="1"/>
  <c r="DX66" i="1"/>
  <c r="DY66" i="1"/>
  <c r="DH66" i="1"/>
  <c r="EI66" i="1"/>
  <c r="EJ66" i="1"/>
  <c r="EK66" i="1"/>
  <c r="EL66" i="1"/>
  <c r="EM66" i="1"/>
  <c r="EN66" i="1"/>
  <c r="EO66" i="1"/>
  <c r="EP66" i="1"/>
  <c r="EQ66" i="1"/>
  <c r="ER66" i="1"/>
  <c r="ES66" i="1"/>
  <c r="ET66" i="1"/>
  <c r="EU66" i="1"/>
  <c r="EV66" i="1"/>
  <c r="EW66" i="1"/>
  <c r="EX66" i="1"/>
  <c r="EY66" i="1"/>
  <c r="EZ66" i="1"/>
  <c r="EH66" i="1"/>
  <c r="FI66" i="1"/>
  <c r="FJ66" i="1"/>
  <c r="FK66" i="1"/>
  <c r="FL66" i="1"/>
  <c r="FM66" i="1"/>
  <c r="FN66" i="1"/>
  <c r="FO66" i="1"/>
  <c r="FP66" i="1"/>
  <c r="FQ66" i="1"/>
  <c r="FR66" i="1"/>
  <c r="FS66" i="1"/>
  <c r="FT66" i="1"/>
  <c r="FU66" i="1"/>
  <c r="FV66" i="1"/>
  <c r="FW66" i="1"/>
  <c r="FX66" i="1"/>
  <c r="FY66" i="1"/>
  <c r="FZ66" i="1"/>
  <c r="FH66" i="1"/>
  <c r="I66" i="1"/>
  <c r="J66" i="1"/>
  <c r="K66" i="1"/>
  <c r="L66" i="1"/>
  <c r="M66" i="1"/>
  <c r="N66" i="1"/>
  <c r="O66" i="1"/>
  <c r="P66" i="1"/>
  <c r="Q66" i="1"/>
  <c r="R66" i="1"/>
  <c r="H66" i="1"/>
  <c r="I32" i="7"/>
  <c r="I31" i="7"/>
  <c r="I11" i="7"/>
  <c r="B11" i="7"/>
  <c r="I10" i="7"/>
  <c r="B9" i="7"/>
  <c r="J11" i="7" l="1"/>
  <c r="K11" i="7"/>
  <c r="L11" i="7"/>
  <c r="M11" i="7"/>
  <c r="N11" i="7"/>
  <c r="Q11" i="7"/>
  <c r="O11" i="7"/>
  <c r="P11" i="7"/>
  <c r="P32" i="7"/>
  <c r="N32" i="7"/>
  <c r="K32" i="7"/>
  <c r="L32" i="7"/>
  <c r="Q32" i="7"/>
  <c r="M32" i="7"/>
  <c r="O32" i="7"/>
  <c r="J32" i="7"/>
  <c r="K10" i="7"/>
  <c r="L10" i="7"/>
  <c r="M10" i="7"/>
  <c r="N10" i="7"/>
  <c r="O10" i="7"/>
  <c r="P10" i="7"/>
  <c r="Q10" i="7"/>
  <c r="J10" i="7"/>
  <c r="K31" i="7"/>
  <c r="L31" i="7"/>
  <c r="M31" i="7"/>
  <c r="N31" i="7"/>
  <c r="J31" i="7"/>
  <c r="O31" i="7"/>
  <c r="P31" i="7"/>
  <c r="Q31" i="7"/>
  <c r="GK419" i="2"/>
  <c r="GJ419" i="2"/>
  <c r="GI419" i="2"/>
  <c r="GH419" i="2"/>
  <c r="GG419" i="2"/>
  <c r="GK418" i="2"/>
  <c r="GJ418" i="2"/>
  <c r="GI418" i="2"/>
  <c r="GH418" i="2"/>
  <c r="GG418" i="2"/>
  <c r="FK419" i="2"/>
  <c r="FJ419" i="2"/>
  <c r="FI419" i="2"/>
  <c r="FH419" i="2"/>
  <c r="FG419" i="2"/>
  <c r="FK418" i="2"/>
  <c r="FJ418" i="2"/>
  <c r="FI418" i="2"/>
  <c r="FH418" i="2"/>
  <c r="FG418" i="2"/>
  <c r="EK419" i="2"/>
  <c r="EJ419" i="2"/>
  <c r="EI419" i="2"/>
  <c r="EH419" i="2"/>
  <c r="EG419" i="2"/>
  <c r="EK418" i="2"/>
  <c r="EJ418" i="2"/>
  <c r="EI418" i="2"/>
  <c r="EH418" i="2"/>
  <c r="EG418" i="2"/>
  <c r="DK419" i="2"/>
  <c r="DJ419" i="2"/>
  <c r="DI419" i="2"/>
  <c r="DH419" i="2"/>
  <c r="DG419" i="2"/>
  <c r="DK418" i="2"/>
  <c r="DJ418" i="2"/>
  <c r="DI418" i="2"/>
  <c r="DH418" i="2"/>
  <c r="DG418" i="2"/>
  <c r="CK419" i="2"/>
  <c r="CJ419" i="2"/>
  <c r="CI419" i="2"/>
  <c r="CH419" i="2"/>
  <c r="CG419" i="2"/>
  <c r="CK418" i="2"/>
  <c r="CJ418" i="2"/>
  <c r="CI418" i="2"/>
  <c r="CH418" i="2"/>
  <c r="CG418" i="2"/>
  <c r="BK419" i="2"/>
  <c r="BJ419" i="2"/>
  <c r="BI419" i="2"/>
  <c r="BH419" i="2"/>
  <c r="BG419" i="2"/>
  <c r="BK418" i="2"/>
  <c r="BJ418" i="2"/>
  <c r="BI418" i="2"/>
  <c r="BH418" i="2"/>
  <c r="BG418" i="2"/>
  <c r="AK419" i="2"/>
  <c r="AJ419" i="2"/>
  <c r="AI419" i="2"/>
  <c r="AH419" i="2"/>
  <c r="AG419" i="2"/>
  <c r="AK418" i="2"/>
  <c r="AJ418" i="2"/>
  <c r="AI418" i="2"/>
  <c r="AH418" i="2"/>
  <c r="AG418" i="2"/>
  <c r="H418" i="2"/>
  <c r="I418" i="2"/>
  <c r="J418" i="2"/>
  <c r="K418" i="2"/>
  <c r="H419" i="2"/>
  <c r="I419" i="2"/>
  <c r="J419" i="2"/>
  <c r="K419" i="2"/>
  <c r="G419" i="2"/>
  <c r="G418" i="2"/>
  <c r="GK399" i="2"/>
  <c r="GJ399" i="2"/>
  <c r="GI399" i="2"/>
  <c r="GH399" i="2"/>
  <c r="GG399" i="2"/>
  <c r="FK399" i="2"/>
  <c r="FJ399" i="2"/>
  <c r="FI399" i="2"/>
  <c r="FH399" i="2"/>
  <c r="FG399" i="2"/>
  <c r="EK399" i="2"/>
  <c r="EJ399" i="2"/>
  <c r="EI399" i="2"/>
  <c r="EH399" i="2"/>
  <c r="EG399" i="2"/>
  <c r="DK399" i="2"/>
  <c r="DJ399" i="2"/>
  <c r="DI399" i="2"/>
  <c r="DH399" i="2"/>
  <c r="DG399" i="2"/>
  <c r="CK399" i="2"/>
  <c r="CJ399" i="2"/>
  <c r="CI399" i="2"/>
  <c r="CH399" i="2"/>
  <c r="CG399" i="2"/>
  <c r="BK399" i="2"/>
  <c r="BJ399" i="2"/>
  <c r="BI399" i="2"/>
  <c r="BH399" i="2"/>
  <c r="BG399" i="2"/>
  <c r="AK399" i="2"/>
  <c r="AJ399" i="2"/>
  <c r="AI399" i="2"/>
  <c r="AH399" i="2"/>
  <c r="AG399" i="2"/>
  <c r="H399" i="2"/>
  <c r="I399" i="2"/>
  <c r="J399" i="2"/>
  <c r="K399" i="2"/>
  <c r="G399" i="2"/>
  <c r="CS373" i="1"/>
  <c r="CT373" i="1"/>
  <c r="CU373" i="1"/>
  <c r="CV373" i="1"/>
  <c r="CW373" i="1"/>
  <c r="CX373" i="1"/>
  <c r="CY373" i="1"/>
  <c r="DS373" i="1"/>
  <c r="DT373" i="1"/>
  <c r="DU373" i="1"/>
  <c r="DV373" i="1"/>
  <c r="DW373" i="1"/>
  <c r="DX373" i="1"/>
  <c r="DY373" i="1"/>
  <c r="ES373" i="1"/>
  <c r="ET373" i="1"/>
  <c r="EU373" i="1"/>
  <c r="EV373" i="1"/>
  <c r="EW373" i="1"/>
  <c r="EX373" i="1"/>
  <c r="EY373" i="1"/>
  <c r="EZ373" i="1"/>
  <c r="FS373" i="1"/>
  <c r="FT373" i="1"/>
  <c r="FU373" i="1"/>
  <c r="FV373" i="1"/>
  <c r="FW373" i="1"/>
  <c r="FX373" i="1"/>
  <c r="FY373" i="1"/>
  <c r="FZ373" i="1"/>
  <c r="FH373" i="1"/>
  <c r="FR373" i="1"/>
  <c r="FQ373" i="1"/>
  <c r="FP373" i="1"/>
  <c r="FO373" i="1"/>
  <c r="FN373" i="1"/>
  <c r="FM373" i="1"/>
  <c r="FL373" i="1"/>
  <c r="FK373" i="1"/>
  <c r="FJ373" i="1"/>
  <c r="FI373" i="1"/>
  <c r="EH373" i="1"/>
  <c r="ER373" i="1"/>
  <c r="EQ373" i="1"/>
  <c r="EP373" i="1"/>
  <c r="EO373" i="1"/>
  <c r="EN373" i="1"/>
  <c r="EM373" i="1"/>
  <c r="EL373" i="1"/>
  <c r="EK373" i="1"/>
  <c r="EJ373" i="1"/>
  <c r="EI373" i="1"/>
  <c r="DH373" i="1"/>
  <c r="DR373" i="1"/>
  <c r="DQ373" i="1"/>
  <c r="DP373" i="1"/>
  <c r="DO373" i="1"/>
  <c r="DN373" i="1"/>
  <c r="DM373" i="1"/>
  <c r="DL373" i="1"/>
  <c r="DK373" i="1"/>
  <c r="DJ373" i="1"/>
  <c r="DI373" i="1"/>
  <c r="CH373" i="1"/>
  <c r="CR373" i="1"/>
  <c r="CQ373" i="1"/>
  <c r="CP373" i="1"/>
  <c r="CO373" i="1"/>
  <c r="CN373" i="1"/>
  <c r="CM373" i="1"/>
  <c r="CL373" i="1"/>
  <c r="CK373" i="1"/>
  <c r="CJ373" i="1"/>
  <c r="CI373" i="1"/>
  <c r="BH373" i="1"/>
  <c r="BR373" i="1"/>
  <c r="BQ373" i="1"/>
  <c r="BP373" i="1"/>
  <c r="BO373" i="1"/>
  <c r="BN373" i="1"/>
  <c r="BM373" i="1"/>
  <c r="BL373" i="1"/>
  <c r="BK373" i="1"/>
  <c r="BJ373" i="1"/>
  <c r="BI373" i="1"/>
  <c r="AH373" i="1"/>
  <c r="AR373" i="1"/>
  <c r="AQ373" i="1"/>
  <c r="AP373" i="1"/>
  <c r="AO373" i="1"/>
  <c r="AN373" i="1"/>
  <c r="AM373" i="1"/>
  <c r="AL373" i="1"/>
  <c r="AK373" i="1"/>
  <c r="AJ373" i="1"/>
  <c r="AI373" i="1"/>
  <c r="I373" i="1"/>
  <c r="J373" i="1"/>
  <c r="K373" i="1"/>
  <c r="L373" i="1"/>
  <c r="M373" i="1"/>
  <c r="N373" i="1"/>
  <c r="O373" i="1"/>
  <c r="P373" i="1"/>
  <c r="Q373" i="1"/>
  <c r="R373" i="1"/>
  <c r="H373" i="1"/>
  <c r="CS372" i="1"/>
  <c r="CT372" i="1"/>
  <c r="CU372" i="1"/>
  <c r="CV372" i="1"/>
  <c r="CW372" i="1"/>
  <c r="CX372" i="1"/>
  <c r="CY372" i="1"/>
  <c r="DS372" i="1"/>
  <c r="DT372" i="1"/>
  <c r="DU372" i="1"/>
  <c r="DV372" i="1"/>
  <c r="DW372" i="1"/>
  <c r="DX372" i="1"/>
  <c r="DY372" i="1"/>
  <c r="ES372" i="1"/>
  <c r="ET372" i="1"/>
  <c r="EU372" i="1"/>
  <c r="EV372" i="1"/>
  <c r="EW372" i="1"/>
  <c r="EX372" i="1"/>
  <c r="EY372" i="1"/>
  <c r="EZ372" i="1"/>
  <c r="FS372" i="1"/>
  <c r="FT372" i="1"/>
  <c r="FU372" i="1"/>
  <c r="FV372" i="1"/>
  <c r="FW372" i="1"/>
  <c r="FX372" i="1"/>
  <c r="FY372" i="1"/>
  <c r="FZ372" i="1"/>
  <c r="FH372" i="1"/>
  <c r="FR372" i="1"/>
  <c r="FQ372" i="1"/>
  <c r="FP372" i="1"/>
  <c r="FO372" i="1"/>
  <c r="FN372" i="1"/>
  <c r="FM372" i="1"/>
  <c r="FL372" i="1"/>
  <c r="FK372" i="1"/>
  <c r="FJ372" i="1"/>
  <c r="FI372" i="1"/>
  <c r="EH372" i="1"/>
  <c r="ER372" i="1"/>
  <c r="EQ372" i="1"/>
  <c r="EP372" i="1"/>
  <c r="EO372" i="1"/>
  <c r="EN372" i="1"/>
  <c r="EM372" i="1"/>
  <c r="EL372" i="1"/>
  <c r="EK372" i="1"/>
  <c r="EJ372" i="1"/>
  <c r="EI372" i="1"/>
  <c r="DH372" i="1"/>
  <c r="DR372" i="1"/>
  <c r="DQ372" i="1"/>
  <c r="DP372" i="1"/>
  <c r="DO372" i="1"/>
  <c r="DN372" i="1"/>
  <c r="DM372" i="1"/>
  <c r="DL372" i="1"/>
  <c r="DK372" i="1"/>
  <c r="DJ372" i="1"/>
  <c r="DI372" i="1"/>
  <c r="CH372" i="1"/>
  <c r="CR372" i="1"/>
  <c r="CQ372" i="1"/>
  <c r="CP372" i="1"/>
  <c r="CO372" i="1"/>
  <c r="CN372" i="1"/>
  <c r="CM372" i="1"/>
  <c r="CL372" i="1"/>
  <c r="CK372" i="1"/>
  <c r="CJ372" i="1"/>
  <c r="CI372" i="1"/>
  <c r="BH372" i="1"/>
  <c r="BR372" i="1"/>
  <c r="BQ372" i="1"/>
  <c r="BP372" i="1"/>
  <c r="BO372" i="1"/>
  <c r="BN372" i="1"/>
  <c r="BM372" i="1"/>
  <c r="BL372" i="1"/>
  <c r="BK372" i="1"/>
  <c r="BJ372" i="1"/>
  <c r="BI372" i="1"/>
  <c r="AR372" i="1"/>
  <c r="AQ372" i="1"/>
  <c r="AP372" i="1"/>
  <c r="AO372" i="1"/>
  <c r="AN372" i="1"/>
  <c r="AM372" i="1"/>
  <c r="AL372" i="1"/>
  <c r="AK372" i="1"/>
  <c r="AJ372" i="1"/>
  <c r="AI372" i="1"/>
  <c r="AH372" i="1"/>
  <c r="I372" i="1"/>
  <c r="J372" i="1"/>
  <c r="K372" i="1"/>
  <c r="L372" i="1"/>
  <c r="M372" i="1"/>
  <c r="N372" i="1"/>
  <c r="O372" i="1"/>
  <c r="P372" i="1"/>
  <c r="Q372" i="1"/>
  <c r="R372" i="1"/>
  <c r="H372" i="1"/>
  <c r="FZ353" i="1"/>
  <c r="FY353" i="1"/>
  <c r="FX353" i="1"/>
  <c r="FW353" i="1"/>
  <c r="FV353" i="1"/>
  <c r="FU353" i="1"/>
  <c r="FT353" i="1"/>
  <c r="FS353" i="1"/>
  <c r="FR353" i="1"/>
  <c r="FQ353" i="1"/>
  <c r="FP353" i="1"/>
  <c r="FO353" i="1"/>
  <c r="FN353" i="1"/>
  <c r="FM353" i="1"/>
  <c r="FL353" i="1"/>
  <c r="FK353" i="1"/>
  <c r="FJ353" i="1"/>
  <c r="FI353" i="1"/>
  <c r="FH353" i="1"/>
  <c r="EZ353" i="1"/>
  <c r="EY353" i="1"/>
  <c r="EX353" i="1"/>
  <c r="EW353" i="1"/>
  <c r="EV353" i="1"/>
  <c r="EU353" i="1"/>
  <c r="ET353" i="1"/>
  <c r="ES353" i="1"/>
  <c r="ER353" i="1"/>
  <c r="EQ353" i="1"/>
  <c r="EP353" i="1"/>
  <c r="EO353" i="1"/>
  <c r="EN353" i="1"/>
  <c r="EM353" i="1"/>
  <c r="EL353" i="1"/>
  <c r="EK353" i="1"/>
  <c r="EJ353" i="1"/>
  <c r="EI353" i="1"/>
  <c r="EH353" i="1"/>
  <c r="DY353" i="1"/>
  <c r="DX353" i="1"/>
  <c r="DW353" i="1"/>
  <c r="DV353" i="1"/>
  <c r="DU353" i="1"/>
  <c r="DT353" i="1"/>
  <c r="DS353" i="1"/>
  <c r="DR353" i="1"/>
  <c r="DQ353" i="1"/>
  <c r="DP353" i="1"/>
  <c r="DO353" i="1"/>
  <c r="DN353" i="1"/>
  <c r="DM353" i="1"/>
  <c r="DL353" i="1"/>
  <c r="DK353" i="1"/>
  <c r="DJ353" i="1"/>
  <c r="DI353" i="1"/>
  <c r="DH353" i="1"/>
  <c r="CS353" i="1"/>
  <c r="CT353" i="1"/>
  <c r="CU353" i="1"/>
  <c r="CV353" i="1"/>
  <c r="CW353" i="1"/>
  <c r="CX353" i="1"/>
  <c r="CY353" i="1"/>
  <c r="CR353" i="1"/>
  <c r="CQ353" i="1"/>
  <c r="CP353" i="1"/>
  <c r="CO353" i="1"/>
  <c r="CN353" i="1"/>
  <c r="CM353" i="1"/>
  <c r="CL353" i="1"/>
  <c r="CK353" i="1"/>
  <c r="CJ353" i="1"/>
  <c r="CI353" i="1"/>
  <c r="CH353" i="1"/>
  <c r="BR353" i="1"/>
  <c r="BQ353" i="1"/>
  <c r="BP353" i="1"/>
  <c r="BO353" i="1"/>
  <c r="BN353" i="1"/>
  <c r="BM353" i="1"/>
  <c r="BL353" i="1"/>
  <c r="BK353" i="1"/>
  <c r="BJ353" i="1"/>
  <c r="BI353" i="1"/>
  <c r="BH353" i="1"/>
  <c r="AR353" i="1"/>
  <c r="AQ353" i="1"/>
  <c r="AP353" i="1"/>
  <c r="AO353" i="1"/>
  <c r="AN353" i="1"/>
  <c r="AM353" i="1"/>
  <c r="AL353" i="1"/>
  <c r="AK353" i="1"/>
  <c r="AJ353" i="1"/>
  <c r="AI353" i="1"/>
  <c r="AH353" i="1"/>
  <c r="I353" i="1"/>
  <c r="J353" i="1"/>
  <c r="K353" i="1"/>
  <c r="L353" i="1"/>
  <c r="M353" i="1"/>
  <c r="N353" i="1"/>
  <c r="O353" i="1"/>
  <c r="P353" i="1"/>
  <c r="Q353" i="1"/>
  <c r="R353" i="1"/>
  <c r="L34" i="6"/>
  <c r="H353" i="1"/>
  <c r="F32" i="6"/>
  <c r="G32" i="6"/>
  <c r="H32" i="6"/>
  <c r="I32" i="6"/>
  <c r="J32" i="6"/>
  <c r="K32" i="6"/>
  <c r="L32" i="6"/>
  <c r="F33" i="6"/>
  <c r="G33" i="6"/>
  <c r="H33" i="6"/>
  <c r="I33" i="6"/>
  <c r="J33" i="6"/>
  <c r="K33" i="6"/>
  <c r="L33" i="6"/>
  <c r="F34" i="6"/>
  <c r="G34" i="6"/>
  <c r="H34" i="6"/>
  <c r="I34" i="6"/>
  <c r="J34" i="6"/>
  <c r="K34" i="6"/>
  <c r="F35" i="6"/>
  <c r="G35" i="6"/>
  <c r="H35" i="6"/>
  <c r="I35" i="6"/>
  <c r="J35" i="6"/>
  <c r="K35" i="6"/>
  <c r="L35" i="6"/>
  <c r="F36" i="6"/>
  <c r="G36" i="6"/>
  <c r="H36" i="6"/>
  <c r="I36" i="6"/>
  <c r="J36" i="6"/>
  <c r="K36" i="6"/>
  <c r="L36" i="6"/>
  <c r="F37" i="6"/>
  <c r="G37" i="6"/>
  <c r="H37" i="6"/>
  <c r="I37" i="6"/>
  <c r="J37" i="6"/>
  <c r="K37" i="6"/>
  <c r="L37" i="6"/>
  <c r="F38" i="6"/>
  <c r="G38" i="6"/>
  <c r="H38" i="6"/>
  <c r="I38" i="6"/>
  <c r="J38" i="6"/>
  <c r="K38" i="6"/>
  <c r="F39" i="6"/>
  <c r="G39" i="6"/>
  <c r="H39" i="6"/>
  <c r="I39" i="6"/>
  <c r="J39" i="6"/>
  <c r="K39" i="6"/>
  <c r="L39" i="6"/>
  <c r="F40" i="6"/>
  <c r="G40" i="6"/>
  <c r="H40" i="6"/>
  <c r="I40" i="6"/>
  <c r="J40" i="6"/>
  <c r="K40" i="6"/>
  <c r="L40" i="6"/>
  <c r="F41" i="6"/>
  <c r="G41" i="6"/>
  <c r="H41" i="6"/>
  <c r="I41" i="6"/>
  <c r="J41" i="6"/>
  <c r="K41" i="6"/>
  <c r="L41" i="6"/>
  <c r="F42" i="6"/>
  <c r="G42" i="6"/>
  <c r="H42" i="6"/>
  <c r="I42" i="6"/>
  <c r="J42" i="6"/>
  <c r="K42" i="6"/>
  <c r="L42" i="6"/>
  <c r="F43" i="6"/>
  <c r="G43" i="6"/>
  <c r="H43" i="6"/>
  <c r="I43" i="6"/>
  <c r="J43" i="6"/>
  <c r="K43" i="6"/>
  <c r="L43" i="6"/>
  <c r="F44" i="6"/>
  <c r="G44" i="6"/>
  <c r="H44" i="6"/>
  <c r="I44" i="6"/>
  <c r="J44" i="6"/>
  <c r="K44" i="6"/>
  <c r="L44" i="6"/>
  <c r="F45" i="6"/>
  <c r="G45" i="6"/>
  <c r="H45" i="6"/>
  <c r="I45" i="6"/>
  <c r="J45" i="6"/>
  <c r="K45" i="6"/>
  <c r="L45" i="6"/>
  <c r="F46" i="6"/>
  <c r="G46" i="6"/>
  <c r="H46" i="6"/>
  <c r="I46" i="6"/>
  <c r="J46" i="6"/>
  <c r="K46" i="6"/>
  <c r="L46" i="6"/>
  <c r="F47" i="6"/>
  <c r="G47" i="6"/>
  <c r="H47" i="6"/>
  <c r="I47" i="6"/>
  <c r="J47" i="6"/>
  <c r="K47" i="6"/>
  <c r="L47" i="6"/>
  <c r="F48" i="6"/>
  <c r="G48" i="6"/>
  <c r="H48" i="6"/>
  <c r="I48" i="6"/>
  <c r="J48" i="6"/>
  <c r="K48" i="6"/>
  <c r="L48" i="6"/>
  <c r="F49" i="6"/>
  <c r="G49" i="6"/>
  <c r="H49" i="6"/>
  <c r="I49" i="6"/>
  <c r="J49" i="6"/>
  <c r="K49" i="6"/>
  <c r="L49" i="6"/>
  <c r="F50" i="6"/>
  <c r="G50" i="6"/>
  <c r="H50" i="6"/>
  <c r="I50" i="6"/>
  <c r="J50" i="6"/>
  <c r="K50" i="6"/>
  <c r="L50" i="6"/>
  <c r="F51" i="6"/>
  <c r="G51" i="6"/>
  <c r="H51" i="6"/>
  <c r="I51" i="6"/>
  <c r="J51" i="6"/>
  <c r="K51" i="6"/>
  <c r="L51" i="6"/>
  <c r="F52" i="6"/>
  <c r="G52" i="6"/>
  <c r="H52" i="6"/>
  <c r="I52" i="6"/>
  <c r="J52" i="6"/>
  <c r="K52" i="6"/>
  <c r="L52" i="6"/>
  <c r="F53" i="6"/>
  <c r="G53" i="6"/>
  <c r="H53" i="6"/>
  <c r="I53" i="6"/>
  <c r="J53" i="6"/>
  <c r="K53" i="6"/>
  <c r="L53" i="6"/>
  <c r="F54" i="6"/>
  <c r="G54" i="6"/>
  <c r="H54" i="6"/>
  <c r="I54" i="6"/>
  <c r="J54" i="6"/>
  <c r="K54" i="6"/>
  <c r="L54" i="6"/>
  <c r="F55" i="6"/>
  <c r="G55" i="6"/>
  <c r="H55" i="6"/>
  <c r="I55" i="6"/>
  <c r="J55" i="6"/>
  <c r="K55" i="6"/>
  <c r="L55" i="6"/>
  <c r="F56" i="6"/>
  <c r="G56" i="6"/>
  <c r="H56" i="6"/>
  <c r="I56" i="6"/>
  <c r="J56" i="6"/>
  <c r="K56" i="6"/>
  <c r="L56" i="6"/>
  <c r="F57" i="6"/>
  <c r="G57" i="6"/>
  <c r="H57" i="6"/>
  <c r="I57" i="6"/>
  <c r="J57" i="6"/>
  <c r="K57" i="6"/>
  <c r="L57" i="6"/>
  <c r="F58" i="6"/>
  <c r="G58" i="6"/>
  <c r="H58" i="6"/>
  <c r="I58" i="6"/>
  <c r="J58" i="6"/>
  <c r="K58" i="6"/>
  <c r="L58" i="6"/>
  <c r="F59" i="6"/>
  <c r="G59" i="6"/>
  <c r="H59" i="6"/>
  <c r="I59" i="6"/>
  <c r="J59" i="6"/>
  <c r="K59" i="6"/>
  <c r="L59" i="6"/>
  <c r="F60" i="6"/>
  <c r="G60" i="6"/>
  <c r="H60" i="6"/>
  <c r="I60" i="6"/>
  <c r="J60" i="6"/>
  <c r="K60" i="6"/>
  <c r="L60" i="6"/>
  <c r="F61" i="6"/>
  <c r="G61" i="6"/>
  <c r="H61" i="6"/>
  <c r="I61" i="6"/>
  <c r="J61" i="6"/>
  <c r="K61" i="6"/>
  <c r="L61" i="6"/>
  <c r="F62" i="6"/>
  <c r="G62" i="6"/>
  <c r="H62" i="6"/>
  <c r="I62" i="6"/>
  <c r="J62" i="6"/>
  <c r="K62" i="6"/>
  <c r="L62" i="6"/>
  <c r="F63" i="6"/>
  <c r="G63" i="6"/>
  <c r="H63" i="6"/>
  <c r="I63" i="6"/>
  <c r="J63" i="6"/>
  <c r="K63" i="6"/>
  <c r="L63" i="6"/>
  <c r="F64" i="6"/>
  <c r="G64" i="6"/>
  <c r="H64" i="6"/>
  <c r="I64" i="6"/>
  <c r="J64" i="6"/>
  <c r="K64" i="6"/>
  <c r="L64" i="6"/>
  <c r="F65" i="6"/>
  <c r="G65" i="6"/>
  <c r="H65" i="6"/>
  <c r="I65" i="6"/>
  <c r="J65" i="6"/>
  <c r="K65" i="6"/>
  <c r="L65" i="6"/>
  <c r="F66" i="6"/>
  <c r="G66" i="6"/>
  <c r="H66" i="6"/>
  <c r="I66" i="6"/>
  <c r="J66" i="6"/>
  <c r="K66" i="6"/>
  <c r="L66" i="6"/>
  <c r="F67" i="6"/>
  <c r="G67" i="6"/>
  <c r="H67" i="6"/>
  <c r="I67" i="6"/>
  <c r="J67" i="6"/>
  <c r="K67" i="6"/>
  <c r="L67" i="6"/>
  <c r="F68" i="6"/>
  <c r="G68" i="6"/>
  <c r="H68" i="6"/>
  <c r="I68" i="6"/>
  <c r="J68" i="6"/>
  <c r="K68" i="6"/>
  <c r="L68" i="6"/>
  <c r="F69" i="6"/>
  <c r="G69" i="6"/>
  <c r="H69" i="6"/>
  <c r="I69" i="6"/>
  <c r="J69" i="6"/>
  <c r="K69" i="6"/>
  <c r="L69" i="6"/>
  <c r="F70" i="6"/>
  <c r="G70" i="6"/>
  <c r="H70" i="6"/>
  <c r="I70" i="6"/>
  <c r="J70" i="6"/>
  <c r="K70" i="6"/>
  <c r="L70" i="6"/>
  <c r="F71" i="6"/>
  <c r="G71" i="6"/>
  <c r="H71" i="6"/>
  <c r="I71" i="6"/>
  <c r="J71" i="6"/>
  <c r="K71" i="6"/>
  <c r="L71" i="6"/>
  <c r="F72" i="6"/>
  <c r="G72" i="6"/>
  <c r="H72" i="6"/>
  <c r="I72" i="6"/>
  <c r="J72" i="6"/>
  <c r="K72" i="6"/>
  <c r="L72" i="6"/>
  <c r="F73" i="6"/>
  <c r="G73" i="6"/>
  <c r="H73" i="6"/>
  <c r="I73" i="6"/>
  <c r="J73" i="6"/>
  <c r="K73" i="6"/>
  <c r="L73" i="6"/>
  <c r="F74" i="6"/>
  <c r="G74" i="6"/>
  <c r="H74" i="6"/>
  <c r="I74" i="6"/>
  <c r="J74" i="6"/>
  <c r="K74" i="6"/>
  <c r="L74" i="6"/>
  <c r="F75" i="6"/>
  <c r="G75" i="6"/>
  <c r="H75" i="6"/>
  <c r="I75" i="6"/>
  <c r="J75" i="6"/>
  <c r="K75" i="6"/>
  <c r="L75" i="6"/>
  <c r="F76" i="6"/>
  <c r="G76" i="6"/>
  <c r="H76" i="6"/>
  <c r="I76" i="6"/>
  <c r="J76" i="6"/>
  <c r="K76" i="6"/>
  <c r="L76" i="6"/>
  <c r="F77" i="6"/>
  <c r="G77" i="6"/>
  <c r="H77" i="6"/>
  <c r="I77" i="6"/>
  <c r="J77" i="6"/>
  <c r="K77" i="6"/>
  <c r="L77" i="6"/>
  <c r="F78" i="6"/>
  <c r="G78" i="6"/>
  <c r="H78" i="6"/>
  <c r="I78" i="6"/>
  <c r="J78" i="6"/>
  <c r="K78" i="6"/>
  <c r="L78" i="6"/>
  <c r="F79" i="6"/>
  <c r="G79" i="6"/>
  <c r="H79" i="6"/>
  <c r="I79" i="6"/>
  <c r="J79" i="6"/>
  <c r="K79" i="6"/>
  <c r="L79" i="6"/>
  <c r="F80" i="6"/>
  <c r="G80" i="6"/>
  <c r="H80" i="6"/>
  <c r="I80" i="6"/>
  <c r="J80" i="6"/>
  <c r="K80" i="6"/>
  <c r="L80" i="6"/>
  <c r="F81" i="6"/>
  <c r="G81" i="6"/>
  <c r="H81" i="6"/>
  <c r="I81" i="6"/>
  <c r="J81" i="6"/>
  <c r="K81" i="6"/>
  <c r="L81" i="6"/>
  <c r="F82" i="6"/>
  <c r="G82" i="6"/>
  <c r="H82" i="6"/>
  <c r="I82" i="6"/>
  <c r="J82" i="6"/>
  <c r="K82" i="6"/>
  <c r="L82" i="6"/>
  <c r="F83" i="6"/>
  <c r="G83" i="6"/>
  <c r="H83" i="6"/>
  <c r="I83" i="6"/>
  <c r="J83" i="6"/>
  <c r="K83" i="6"/>
  <c r="L83" i="6"/>
  <c r="F84" i="6"/>
  <c r="G84" i="6"/>
  <c r="H84" i="6"/>
  <c r="I84" i="6"/>
  <c r="J84" i="6"/>
  <c r="K84" i="6"/>
  <c r="L84" i="6"/>
  <c r="F85" i="6"/>
  <c r="G85" i="6"/>
  <c r="H85" i="6"/>
  <c r="I85" i="6"/>
  <c r="J85" i="6"/>
  <c r="K85" i="6"/>
  <c r="L85" i="6"/>
  <c r="F86" i="6"/>
  <c r="G86" i="6"/>
  <c r="H86" i="6"/>
  <c r="I86" i="6"/>
  <c r="J86" i="6"/>
  <c r="K86" i="6"/>
  <c r="L86" i="6"/>
  <c r="F87" i="6"/>
  <c r="G87" i="6"/>
  <c r="H87" i="6"/>
  <c r="I87" i="6"/>
  <c r="J87" i="6"/>
  <c r="K87" i="6"/>
  <c r="L87" i="6"/>
  <c r="F88" i="6"/>
  <c r="G88" i="6"/>
  <c r="H88" i="6"/>
  <c r="I88" i="6"/>
  <c r="J88" i="6"/>
  <c r="K88" i="6"/>
  <c r="L88" i="6"/>
  <c r="F89" i="6"/>
  <c r="G89" i="6"/>
  <c r="H89" i="6"/>
  <c r="I89" i="6"/>
  <c r="J89" i="6"/>
  <c r="K89" i="6"/>
  <c r="L89" i="6"/>
  <c r="F90" i="6"/>
  <c r="G90" i="6"/>
  <c r="H90" i="6"/>
  <c r="I90" i="6"/>
  <c r="J90" i="6"/>
  <c r="K90" i="6"/>
  <c r="L90" i="6"/>
  <c r="F91" i="6"/>
  <c r="G91" i="6"/>
  <c r="H91" i="6"/>
  <c r="I91" i="6"/>
  <c r="J91" i="6"/>
  <c r="K91" i="6"/>
  <c r="L91" i="6"/>
  <c r="F92" i="6"/>
  <c r="G92" i="6"/>
  <c r="H92" i="6"/>
  <c r="I92" i="6"/>
  <c r="J92" i="6"/>
  <c r="K92" i="6"/>
  <c r="L92" i="6"/>
  <c r="F93" i="6"/>
  <c r="G93" i="6"/>
  <c r="H93" i="6"/>
  <c r="I93" i="6"/>
  <c r="J93" i="6"/>
  <c r="K93" i="6"/>
  <c r="L93" i="6"/>
  <c r="F94" i="6"/>
  <c r="G94" i="6"/>
  <c r="H94" i="6"/>
  <c r="I94" i="6"/>
  <c r="J94" i="6"/>
  <c r="K94" i="6"/>
  <c r="L94" i="6"/>
  <c r="F95" i="6"/>
  <c r="G95" i="6"/>
  <c r="H95" i="6"/>
  <c r="I95" i="6"/>
  <c r="J95" i="6"/>
  <c r="K95" i="6"/>
  <c r="L95" i="6"/>
  <c r="F96" i="6"/>
  <c r="G96" i="6"/>
  <c r="H96" i="6"/>
  <c r="I96" i="6"/>
  <c r="J96" i="6"/>
  <c r="K96" i="6"/>
  <c r="L96" i="6"/>
  <c r="F97" i="6"/>
  <c r="G97" i="6"/>
  <c r="H97" i="6"/>
  <c r="I97" i="6"/>
  <c r="J97" i="6"/>
  <c r="K97" i="6"/>
  <c r="L97" i="6"/>
  <c r="F98" i="6"/>
  <c r="G98" i="6"/>
  <c r="H98" i="6"/>
  <c r="I98" i="6"/>
  <c r="J98" i="6"/>
  <c r="K98" i="6"/>
  <c r="L98" i="6"/>
  <c r="F99" i="6"/>
  <c r="G99" i="6"/>
  <c r="H99" i="6"/>
  <c r="I99" i="6"/>
  <c r="J99" i="6"/>
  <c r="K99" i="6"/>
  <c r="L99" i="6"/>
  <c r="F100" i="6"/>
  <c r="G100" i="6"/>
  <c r="H100" i="6"/>
  <c r="I100" i="6"/>
  <c r="J100" i="6"/>
  <c r="K100" i="6"/>
  <c r="L100" i="6"/>
  <c r="F101" i="6"/>
  <c r="G101" i="6"/>
  <c r="H101" i="6"/>
  <c r="I101" i="6"/>
  <c r="J101" i="6"/>
  <c r="K101" i="6"/>
  <c r="L101" i="6"/>
  <c r="F102" i="6"/>
  <c r="G102" i="6"/>
  <c r="H102" i="6"/>
  <c r="I102" i="6"/>
  <c r="J102" i="6"/>
  <c r="K102" i="6"/>
  <c r="L102" i="6"/>
  <c r="F103" i="6"/>
  <c r="G103" i="6"/>
  <c r="H103" i="6"/>
  <c r="I103" i="6"/>
  <c r="J103" i="6"/>
  <c r="K103" i="6"/>
  <c r="L103" i="6"/>
  <c r="F104" i="6"/>
  <c r="G104" i="6"/>
  <c r="H104" i="6"/>
  <c r="I104" i="6"/>
  <c r="J104" i="6"/>
  <c r="K104" i="6"/>
  <c r="L104" i="6"/>
  <c r="F105" i="6"/>
  <c r="G105" i="6"/>
  <c r="H105" i="6"/>
  <c r="I105" i="6"/>
  <c r="J105" i="6"/>
  <c r="K105" i="6"/>
  <c r="L105" i="6"/>
  <c r="F106" i="6"/>
  <c r="G106" i="6"/>
  <c r="H106" i="6"/>
  <c r="I106" i="6"/>
  <c r="J106" i="6"/>
  <c r="K106" i="6"/>
  <c r="L106" i="6"/>
  <c r="F107" i="6"/>
  <c r="G107" i="6"/>
  <c r="H107" i="6"/>
  <c r="I107" i="6"/>
  <c r="J107" i="6"/>
  <c r="K107" i="6"/>
  <c r="L107" i="6"/>
  <c r="F108" i="6"/>
  <c r="G108" i="6"/>
  <c r="H108" i="6"/>
  <c r="I108" i="6"/>
  <c r="J108" i="6"/>
  <c r="K108" i="6"/>
  <c r="L108" i="6"/>
  <c r="F109" i="6"/>
  <c r="G109" i="6"/>
  <c r="H109" i="6"/>
  <c r="I109" i="6"/>
  <c r="J109" i="6"/>
  <c r="K109" i="6"/>
  <c r="L109" i="6"/>
  <c r="F110" i="6"/>
  <c r="G110" i="6"/>
  <c r="H110" i="6"/>
  <c r="I110" i="6"/>
  <c r="J110" i="6"/>
  <c r="K110" i="6"/>
  <c r="L110" i="6"/>
  <c r="F111" i="6"/>
  <c r="G111" i="6"/>
  <c r="H111" i="6"/>
  <c r="I111" i="6"/>
  <c r="J111" i="6"/>
  <c r="K111" i="6"/>
  <c r="L111" i="6"/>
  <c r="F112" i="6"/>
  <c r="G112" i="6"/>
  <c r="H112" i="6"/>
  <c r="I112" i="6"/>
  <c r="J112" i="6"/>
  <c r="K112" i="6"/>
  <c r="L112" i="6"/>
  <c r="F113" i="6"/>
  <c r="G113" i="6"/>
  <c r="H113" i="6"/>
  <c r="I113" i="6"/>
  <c r="J113" i="6"/>
  <c r="K113" i="6"/>
  <c r="L113" i="6"/>
  <c r="F114" i="6"/>
  <c r="G114" i="6"/>
  <c r="H114" i="6"/>
  <c r="I114" i="6"/>
  <c r="J114" i="6"/>
  <c r="K114" i="6"/>
  <c r="L114" i="6"/>
  <c r="F115" i="6"/>
  <c r="G115" i="6"/>
  <c r="H115" i="6"/>
  <c r="I115" i="6"/>
  <c r="J115" i="6"/>
  <c r="K115" i="6"/>
  <c r="L115" i="6"/>
  <c r="F116" i="6"/>
  <c r="G116" i="6"/>
  <c r="H116" i="6"/>
  <c r="I116" i="6"/>
  <c r="J116" i="6"/>
  <c r="K116" i="6"/>
  <c r="L116" i="6"/>
  <c r="F117" i="6"/>
  <c r="G117" i="6"/>
  <c r="H117" i="6"/>
  <c r="I117" i="6"/>
  <c r="J117" i="6"/>
  <c r="K117" i="6"/>
  <c r="L117" i="6"/>
  <c r="F118" i="6"/>
  <c r="G118" i="6"/>
  <c r="H118" i="6"/>
  <c r="I118" i="6"/>
  <c r="J118" i="6"/>
  <c r="K118" i="6"/>
  <c r="L118" i="6"/>
  <c r="F119" i="6"/>
  <c r="G119" i="6"/>
  <c r="H119" i="6"/>
  <c r="I119" i="6"/>
  <c r="J119" i="6"/>
  <c r="K119" i="6"/>
  <c r="L119" i="6"/>
  <c r="F120" i="6"/>
  <c r="G120" i="6"/>
  <c r="H120" i="6"/>
  <c r="I120" i="6"/>
  <c r="J120" i="6"/>
  <c r="K120" i="6"/>
  <c r="L120" i="6"/>
  <c r="F121" i="6"/>
  <c r="G121" i="6"/>
  <c r="H121" i="6"/>
  <c r="I121" i="6"/>
  <c r="J121" i="6"/>
  <c r="K121" i="6"/>
  <c r="L121" i="6"/>
  <c r="F122" i="6"/>
  <c r="G122" i="6"/>
  <c r="H122" i="6"/>
  <c r="I122" i="6"/>
  <c r="J122" i="6"/>
  <c r="K122" i="6"/>
  <c r="L122" i="6"/>
  <c r="F123" i="6"/>
  <c r="G123" i="6"/>
  <c r="H123" i="6"/>
  <c r="I123" i="6"/>
  <c r="J123" i="6"/>
  <c r="K123" i="6"/>
  <c r="L123" i="6"/>
  <c r="F124" i="6"/>
  <c r="G124" i="6"/>
  <c r="H124" i="6"/>
  <c r="I124" i="6"/>
  <c r="J124" i="6"/>
  <c r="K124" i="6"/>
  <c r="L124" i="6"/>
  <c r="F125" i="6"/>
  <c r="G125" i="6"/>
  <c r="H125" i="6"/>
  <c r="I125" i="6"/>
  <c r="J125" i="6"/>
  <c r="K125" i="6"/>
  <c r="L125" i="6"/>
  <c r="F126" i="6"/>
  <c r="G126" i="6"/>
  <c r="H126" i="6"/>
  <c r="I126" i="6"/>
  <c r="J126" i="6"/>
  <c r="K126" i="6"/>
  <c r="L126" i="6"/>
  <c r="F127" i="6"/>
  <c r="G127" i="6"/>
  <c r="H127" i="6"/>
  <c r="I127" i="6"/>
  <c r="J127" i="6"/>
  <c r="K127" i="6"/>
  <c r="L127" i="6"/>
  <c r="F128" i="6"/>
  <c r="G128" i="6"/>
  <c r="H128" i="6"/>
  <c r="I128" i="6"/>
  <c r="J128" i="6"/>
  <c r="K128" i="6"/>
  <c r="L128" i="6"/>
  <c r="F129" i="6"/>
  <c r="G129" i="6"/>
  <c r="H129" i="6"/>
  <c r="I129" i="6"/>
  <c r="J129" i="6"/>
  <c r="K129" i="6"/>
  <c r="L129" i="6"/>
  <c r="F130" i="6"/>
  <c r="G130" i="6"/>
  <c r="H130" i="6"/>
  <c r="I130" i="6"/>
  <c r="J130" i="6"/>
  <c r="K130" i="6"/>
  <c r="L130" i="6"/>
  <c r="F131" i="6"/>
  <c r="G131" i="6"/>
  <c r="H131" i="6"/>
  <c r="I131" i="6"/>
  <c r="J131" i="6"/>
  <c r="K131" i="6"/>
  <c r="L131" i="6"/>
  <c r="F132" i="6"/>
  <c r="G132" i="6"/>
  <c r="H132" i="6"/>
  <c r="I132" i="6"/>
  <c r="J132" i="6"/>
  <c r="K132" i="6"/>
  <c r="L132" i="6"/>
  <c r="F133" i="6"/>
  <c r="G133" i="6"/>
  <c r="H133" i="6"/>
  <c r="I133" i="6"/>
  <c r="J133" i="6"/>
  <c r="K133" i="6"/>
  <c r="L133" i="6"/>
  <c r="F134" i="6"/>
  <c r="G134" i="6"/>
  <c r="H134" i="6"/>
  <c r="I134" i="6"/>
  <c r="J134" i="6"/>
  <c r="K134" i="6"/>
  <c r="L134" i="6"/>
  <c r="F135" i="6"/>
  <c r="G135" i="6"/>
  <c r="H135" i="6"/>
  <c r="I135" i="6"/>
  <c r="J135" i="6"/>
  <c r="K135" i="6"/>
  <c r="L135" i="6"/>
  <c r="F136" i="6"/>
  <c r="G136" i="6"/>
  <c r="H136" i="6"/>
  <c r="I136" i="6"/>
  <c r="J136" i="6"/>
  <c r="K136" i="6"/>
  <c r="L136" i="6"/>
  <c r="F137" i="6"/>
  <c r="G137" i="6"/>
  <c r="H137" i="6"/>
  <c r="I137" i="6"/>
  <c r="J137" i="6"/>
  <c r="K137" i="6"/>
  <c r="L137" i="6"/>
  <c r="F138" i="6"/>
  <c r="G138" i="6"/>
  <c r="H138" i="6"/>
  <c r="I138" i="6"/>
  <c r="J138" i="6"/>
  <c r="K138" i="6"/>
  <c r="L138" i="6"/>
  <c r="F139" i="6"/>
  <c r="G139" i="6"/>
  <c r="H139" i="6"/>
  <c r="I139" i="6"/>
  <c r="J139" i="6"/>
  <c r="K139" i="6"/>
  <c r="L139" i="6"/>
  <c r="F140" i="6"/>
  <c r="G140" i="6"/>
  <c r="H140" i="6"/>
  <c r="I140" i="6"/>
  <c r="J140" i="6"/>
  <c r="K140" i="6"/>
  <c r="L140" i="6"/>
  <c r="F141" i="6"/>
  <c r="G141" i="6"/>
  <c r="H141" i="6"/>
  <c r="I141" i="6"/>
  <c r="J141" i="6"/>
  <c r="K141" i="6"/>
  <c r="L141" i="6"/>
  <c r="F142" i="6"/>
  <c r="G142" i="6"/>
  <c r="H142" i="6"/>
  <c r="I142" i="6"/>
  <c r="J142" i="6"/>
  <c r="K142" i="6"/>
  <c r="L142" i="6"/>
  <c r="F143" i="6"/>
  <c r="G143" i="6"/>
  <c r="H143" i="6"/>
  <c r="I143" i="6"/>
  <c r="J143" i="6"/>
  <c r="K143" i="6"/>
  <c r="L143" i="6"/>
  <c r="F144" i="6"/>
  <c r="G144" i="6"/>
  <c r="H144" i="6"/>
  <c r="I144" i="6"/>
  <c r="J144" i="6"/>
  <c r="K144" i="6"/>
  <c r="L144" i="6"/>
  <c r="F145" i="6"/>
  <c r="G145" i="6"/>
  <c r="H145" i="6"/>
  <c r="I145" i="6"/>
  <c r="J145" i="6"/>
  <c r="K145" i="6"/>
  <c r="L145" i="6"/>
  <c r="F146" i="6"/>
  <c r="G146" i="6"/>
  <c r="H146" i="6"/>
  <c r="I146" i="6"/>
  <c r="J146" i="6"/>
  <c r="K146" i="6"/>
  <c r="L146" i="6"/>
  <c r="F147" i="6"/>
  <c r="G147" i="6"/>
  <c r="H147" i="6"/>
  <c r="I147" i="6"/>
  <c r="J147" i="6"/>
  <c r="K147" i="6"/>
  <c r="L147" i="6"/>
  <c r="F148" i="6"/>
  <c r="G148" i="6"/>
  <c r="H148" i="6"/>
  <c r="I148" i="6"/>
  <c r="J148" i="6"/>
  <c r="K148" i="6"/>
  <c r="L148" i="6"/>
  <c r="F149" i="6"/>
  <c r="G149" i="6"/>
  <c r="H149" i="6"/>
  <c r="I149" i="6"/>
  <c r="J149" i="6"/>
  <c r="K149" i="6"/>
  <c r="L149" i="6"/>
  <c r="F150" i="6"/>
  <c r="G150" i="6"/>
  <c r="H150" i="6"/>
  <c r="I150" i="6"/>
  <c r="J150" i="6"/>
  <c r="K150" i="6"/>
  <c r="L150" i="6"/>
  <c r="F151" i="6"/>
  <c r="G151" i="6"/>
  <c r="H151" i="6"/>
  <c r="I151" i="6"/>
  <c r="J151" i="6"/>
  <c r="K151" i="6"/>
  <c r="L151" i="6"/>
  <c r="F152" i="6"/>
  <c r="G152" i="6"/>
  <c r="H152" i="6"/>
  <c r="I152" i="6"/>
  <c r="J152" i="6"/>
  <c r="K152" i="6"/>
  <c r="L152" i="6"/>
  <c r="F153" i="6"/>
  <c r="G153" i="6"/>
  <c r="H153" i="6"/>
  <c r="I153" i="6"/>
  <c r="J153" i="6"/>
  <c r="K153" i="6"/>
  <c r="L153" i="6"/>
  <c r="F154" i="6"/>
  <c r="G154" i="6"/>
  <c r="H154" i="6"/>
  <c r="I154" i="6"/>
  <c r="J154" i="6"/>
  <c r="K154" i="6"/>
  <c r="L154" i="6"/>
  <c r="F155" i="6"/>
  <c r="G155" i="6"/>
  <c r="H155" i="6"/>
  <c r="I155" i="6"/>
  <c r="J155" i="6"/>
  <c r="K155" i="6"/>
  <c r="L155" i="6"/>
  <c r="F156" i="6"/>
  <c r="G156" i="6"/>
  <c r="H156" i="6"/>
  <c r="I156" i="6"/>
  <c r="J156" i="6"/>
  <c r="K156" i="6"/>
  <c r="L156" i="6"/>
  <c r="F157" i="6"/>
  <c r="G157" i="6"/>
  <c r="H157" i="6"/>
  <c r="I157" i="6"/>
  <c r="J157" i="6"/>
  <c r="K157" i="6"/>
  <c r="L157" i="6"/>
  <c r="F158" i="6"/>
  <c r="G158" i="6"/>
  <c r="H158" i="6"/>
  <c r="I158" i="6"/>
  <c r="J158" i="6"/>
  <c r="K158" i="6"/>
  <c r="L158" i="6"/>
  <c r="F159" i="6"/>
  <c r="G159" i="6"/>
  <c r="H159" i="6"/>
  <c r="I159" i="6"/>
  <c r="J159" i="6"/>
  <c r="K159" i="6"/>
  <c r="L159" i="6"/>
  <c r="F160" i="6"/>
  <c r="G160" i="6"/>
  <c r="H160" i="6"/>
  <c r="I160" i="6"/>
  <c r="J160" i="6"/>
  <c r="K160" i="6"/>
  <c r="L160" i="6"/>
  <c r="F161" i="6"/>
  <c r="G161" i="6"/>
  <c r="H161" i="6"/>
  <c r="I161" i="6"/>
  <c r="J161" i="6"/>
  <c r="K161" i="6"/>
  <c r="L161" i="6"/>
  <c r="F162" i="6"/>
  <c r="G162" i="6"/>
  <c r="H162" i="6"/>
  <c r="I162" i="6"/>
  <c r="J162" i="6"/>
  <c r="K162" i="6"/>
  <c r="L162" i="6"/>
  <c r="F163" i="6"/>
  <c r="G163" i="6"/>
  <c r="H163" i="6"/>
  <c r="I163" i="6"/>
  <c r="J163" i="6"/>
  <c r="K163" i="6"/>
  <c r="L163" i="6"/>
  <c r="F164" i="6"/>
  <c r="G164" i="6"/>
  <c r="H164" i="6"/>
  <c r="I164" i="6"/>
  <c r="J164" i="6"/>
  <c r="K164" i="6"/>
  <c r="L164" i="6"/>
  <c r="F165" i="6"/>
  <c r="G165" i="6"/>
  <c r="H165" i="6"/>
  <c r="I165" i="6"/>
  <c r="J165" i="6"/>
  <c r="K165" i="6"/>
  <c r="L165" i="6"/>
  <c r="F166" i="6"/>
  <c r="G166" i="6"/>
  <c r="H166" i="6"/>
  <c r="I166" i="6"/>
  <c r="J166" i="6"/>
  <c r="K166" i="6"/>
  <c r="L166" i="6"/>
  <c r="F167" i="6"/>
  <c r="G167" i="6"/>
  <c r="H167" i="6"/>
  <c r="I167" i="6"/>
  <c r="J167" i="6"/>
  <c r="K167" i="6"/>
  <c r="L167" i="6"/>
  <c r="F168" i="6"/>
  <c r="G168" i="6"/>
  <c r="H168" i="6"/>
  <c r="I168" i="6"/>
  <c r="J168" i="6"/>
  <c r="K168" i="6"/>
  <c r="L168" i="6"/>
  <c r="F169" i="6"/>
  <c r="G169" i="6"/>
  <c r="H169" i="6"/>
  <c r="I169" i="6"/>
  <c r="J169" i="6"/>
  <c r="K169" i="6"/>
  <c r="L169" i="6"/>
  <c r="F170" i="6"/>
  <c r="G170" i="6"/>
  <c r="H170" i="6"/>
  <c r="I170" i="6"/>
  <c r="J170" i="6"/>
  <c r="K170" i="6"/>
  <c r="L170" i="6"/>
  <c r="F171" i="6"/>
  <c r="G171" i="6"/>
  <c r="H171" i="6"/>
  <c r="I171" i="6"/>
  <c r="J171" i="6"/>
  <c r="K171" i="6"/>
  <c r="L171" i="6"/>
  <c r="F172" i="6"/>
  <c r="G172" i="6"/>
  <c r="H172" i="6"/>
  <c r="I172" i="6"/>
  <c r="J172" i="6"/>
  <c r="K172" i="6"/>
  <c r="L172" i="6"/>
  <c r="F173" i="6"/>
  <c r="G173" i="6"/>
  <c r="H173" i="6"/>
  <c r="I173" i="6"/>
  <c r="J173" i="6"/>
  <c r="K173" i="6"/>
  <c r="L173" i="6"/>
  <c r="F174" i="6"/>
  <c r="G174" i="6"/>
  <c r="H174" i="6"/>
  <c r="I174" i="6"/>
  <c r="J174" i="6"/>
  <c r="K174" i="6"/>
  <c r="L174" i="6"/>
  <c r="F175" i="6"/>
  <c r="G175" i="6"/>
  <c r="H175" i="6"/>
  <c r="I175" i="6"/>
  <c r="J175" i="6"/>
  <c r="K175" i="6"/>
  <c r="L175" i="6"/>
  <c r="F176" i="6"/>
  <c r="G176" i="6"/>
  <c r="H176" i="6"/>
  <c r="I176" i="6"/>
  <c r="J176" i="6"/>
  <c r="K176" i="6"/>
  <c r="L176" i="6"/>
  <c r="F177" i="6"/>
  <c r="G177" i="6"/>
  <c r="H177" i="6"/>
  <c r="I177" i="6"/>
  <c r="J177" i="6"/>
  <c r="K177" i="6"/>
  <c r="L177" i="6"/>
  <c r="F178" i="6"/>
  <c r="G178" i="6"/>
  <c r="H178" i="6"/>
  <c r="I178" i="6"/>
  <c r="J178" i="6"/>
  <c r="K178" i="6"/>
  <c r="L178" i="6"/>
  <c r="F179" i="6"/>
  <c r="G179" i="6"/>
  <c r="H179" i="6"/>
  <c r="I179" i="6"/>
  <c r="J179" i="6"/>
  <c r="K179" i="6"/>
  <c r="L179" i="6"/>
  <c r="F180" i="6"/>
  <c r="G180" i="6"/>
  <c r="H180" i="6"/>
  <c r="I180" i="6"/>
  <c r="J180" i="6"/>
  <c r="K180" i="6"/>
  <c r="L180" i="6"/>
  <c r="F181" i="6"/>
  <c r="G181" i="6"/>
  <c r="H181" i="6"/>
  <c r="I181" i="6"/>
  <c r="J181" i="6"/>
  <c r="K181" i="6"/>
  <c r="L181" i="6"/>
  <c r="F182" i="6"/>
  <c r="G182" i="6"/>
  <c r="H182" i="6"/>
  <c r="I182" i="6"/>
  <c r="J182" i="6"/>
  <c r="K182" i="6"/>
  <c r="L182" i="6"/>
  <c r="F183" i="6"/>
  <c r="G183" i="6"/>
  <c r="H183" i="6"/>
  <c r="I183" i="6"/>
  <c r="J183" i="6"/>
  <c r="K183" i="6"/>
  <c r="L183" i="6"/>
  <c r="F184" i="6"/>
  <c r="G184" i="6"/>
  <c r="H184" i="6"/>
  <c r="I184" i="6"/>
  <c r="J184" i="6"/>
  <c r="K184" i="6"/>
  <c r="L184" i="6"/>
  <c r="F185" i="6"/>
  <c r="G185" i="6"/>
  <c r="H185" i="6"/>
  <c r="I185" i="6"/>
  <c r="J185" i="6"/>
  <c r="K185" i="6"/>
  <c r="L185" i="6"/>
  <c r="F186" i="6"/>
  <c r="G186" i="6"/>
  <c r="H186" i="6"/>
  <c r="I186" i="6"/>
  <c r="J186" i="6"/>
  <c r="K186" i="6"/>
  <c r="L186" i="6"/>
  <c r="F187" i="6"/>
  <c r="G187" i="6"/>
  <c r="H187" i="6"/>
  <c r="I187" i="6"/>
  <c r="J187" i="6"/>
  <c r="K187" i="6"/>
  <c r="L187" i="6"/>
  <c r="F188" i="6"/>
  <c r="G188" i="6"/>
  <c r="H188" i="6"/>
  <c r="I188" i="6"/>
  <c r="J188" i="6"/>
  <c r="K188" i="6"/>
  <c r="L188" i="6"/>
  <c r="F189" i="6"/>
  <c r="G189" i="6"/>
  <c r="H189" i="6"/>
  <c r="I189" i="6"/>
  <c r="J189" i="6"/>
  <c r="K189" i="6"/>
  <c r="L189" i="6"/>
  <c r="F190" i="6"/>
  <c r="G190" i="6"/>
  <c r="H190" i="6"/>
  <c r="I190" i="6"/>
  <c r="J190" i="6"/>
  <c r="K190" i="6"/>
  <c r="L190" i="6"/>
  <c r="F191" i="6"/>
  <c r="G191" i="6"/>
  <c r="H191" i="6"/>
  <c r="I191" i="6"/>
  <c r="J191" i="6"/>
  <c r="K191" i="6"/>
  <c r="L191" i="6"/>
  <c r="F192" i="6"/>
  <c r="G192" i="6"/>
  <c r="H192" i="6"/>
  <c r="I192" i="6"/>
  <c r="J192" i="6"/>
  <c r="K192" i="6"/>
  <c r="L192" i="6"/>
  <c r="F193" i="6"/>
  <c r="G193" i="6"/>
  <c r="H193" i="6"/>
  <c r="I193" i="6"/>
  <c r="J193" i="6"/>
  <c r="K193" i="6"/>
  <c r="L193" i="6"/>
  <c r="F194" i="6"/>
  <c r="G194" i="6"/>
  <c r="H194" i="6"/>
  <c r="I194" i="6"/>
  <c r="J194" i="6"/>
  <c r="K194" i="6"/>
  <c r="L194" i="6"/>
  <c r="F195" i="6"/>
  <c r="G195" i="6"/>
  <c r="H195" i="6"/>
  <c r="I195" i="6"/>
  <c r="J195" i="6"/>
  <c r="K195" i="6"/>
  <c r="L195" i="6"/>
  <c r="F196" i="6"/>
  <c r="G196" i="6"/>
  <c r="H196" i="6"/>
  <c r="I196" i="6"/>
  <c r="J196" i="6"/>
  <c r="K196" i="6"/>
  <c r="L196" i="6"/>
  <c r="F197" i="6"/>
  <c r="G197" i="6"/>
  <c r="H197" i="6"/>
  <c r="I197" i="6"/>
  <c r="J197" i="6"/>
  <c r="K197" i="6"/>
  <c r="L197" i="6"/>
  <c r="F198" i="6"/>
  <c r="G198" i="6"/>
  <c r="H198" i="6"/>
  <c r="I198" i="6"/>
  <c r="J198" i="6"/>
  <c r="K198" i="6"/>
  <c r="L198" i="6"/>
  <c r="F199" i="6"/>
  <c r="G199" i="6"/>
  <c r="H199" i="6"/>
  <c r="I199" i="6"/>
  <c r="J199" i="6"/>
  <c r="K199" i="6"/>
  <c r="L199" i="6"/>
  <c r="F200" i="6"/>
  <c r="G200" i="6"/>
  <c r="H200" i="6"/>
  <c r="I200" i="6"/>
  <c r="J200" i="6"/>
  <c r="K200" i="6"/>
  <c r="L200" i="6"/>
  <c r="F201" i="6"/>
  <c r="G201" i="6"/>
  <c r="H201" i="6"/>
  <c r="I201" i="6"/>
  <c r="J201" i="6"/>
  <c r="K201" i="6"/>
  <c r="L201" i="6"/>
  <c r="F202" i="6"/>
  <c r="G202" i="6"/>
  <c r="H202" i="6"/>
  <c r="I202" i="6"/>
  <c r="J202" i="6"/>
  <c r="K202" i="6"/>
  <c r="L202" i="6"/>
  <c r="F203" i="6"/>
  <c r="G203" i="6"/>
  <c r="H203" i="6"/>
  <c r="I203" i="6"/>
  <c r="J203" i="6"/>
  <c r="K203" i="6"/>
  <c r="L203" i="6"/>
  <c r="F204" i="6"/>
  <c r="G204" i="6"/>
  <c r="H204" i="6"/>
  <c r="I204" i="6"/>
  <c r="J204" i="6"/>
  <c r="K204" i="6"/>
  <c r="L204" i="6"/>
  <c r="F205" i="6"/>
  <c r="G205" i="6"/>
  <c r="H205" i="6"/>
  <c r="I205" i="6"/>
  <c r="J205" i="6"/>
  <c r="K205" i="6"/>
  <c r="L205" i="6"/>
  <c r="F206" i="6"/>
  <c r="G206" i="6"/>
  <c r="H206" i="6"/>
  <c r="I206" i="6"/>
  <c r="J206" i="6"/>
  <c r="K206" i="6"/>
  <c r="L206" i="6"/>
  <c r="F207" i="6"/>
  <c r="G207" i="6"/>
  <c r="H207" i="6"/>
  <c r="I207" i="6"/>
  <c r="J207" i="6"/>
  <c r="K207" i="6"/>
  <c r="L207" i="6"/>
  <c r="F208" i="6"/>
  <c r="G208" i="6"/>
  <c r="H208" i="6"/>
  <c r="I208" i="6"/>
  <c r="J208" i="6"/>
  <c r="K208" i="6"/>
  <c r="L208" i="6"/>
  <c r="F209" i="6"/>
  <c r="G209" i="6"/>
  <c r="H209" i="6"/>
  <c r="I209" i="6"/>
  <c r="J209" i="6"/>
  <c r="K209" i="6"/>
  <c r="L209" i="6"/>
  <c r="F210" i="6"/>
  <c r="G210" i="6"/>
  <c r="H210" i="6"/>
  <c r="I210" i="6"/>
  <c r="J210" i="6"/>
  <c r="K210" i="6"/>
  <c r="L210" i="6"/>
  <c r="F211" i="6"/>
  <c r="G211" i="6"/>
  <c r="H211" i="6"/>
  <c r="I211" i="6"/>
  <c r="J211" i="6"/>
  <c r="K211" i="6"/>
  <c r="L211" i="6"/>
  <c r="F212" i="6"/>
  <c r="G212" i="6"/>
  <c r="H212" i="6"/>
  <c r="I212" i="6"/>
  <c r="J212" i="6"/>
  <c r="K212" i="6"/>
  <c r="L212" i="6"/>
  <c r="F213" i="6"/>
  <c r="G213" i="6"/>
  <c r="H213" i="6"/>
  <c r="I213" i="6"/>
  <c r="J213" i="6"/>
  <c r="K213" i="6"/>
  <c r="L213" i="6"/>
  <c r="F214" i="6"/>
  <c r="G214" i="6"/>
  <c r="H214" i="6"/>
  <c r="I214" i="6"/>
  <c r="J214" i="6"/>
  <c r="K214" i="6"/>
  <c r="L214" i="6"/>
  <c r="F215" i="6"/>
  <c r="G215" i="6"/>
  <c r="H215" i="6"/>
  <c r="I215" i="6"/>
  <c r="J215" i="6"/>
  <c r="K215" i="6"/>
  <c r="L215" i="6"/>
  <c r="F216" i="6"/>
  <c r="G216" i="6"/>
  <c r="H216" i="6"/>
  <c r="I216" i="6"/>
  <c r="J216" i="6"/>
  <c r="K216" i="6"/>
  <c r="L216" i="6"/>
  <c r="F217" i="6"/>
  <c r="G217" i="6"/>
  <c r="H217" i="6"/>
  <c r="I217" i="6"/>
  <c r="J217" i="6"/>
  <c r="K217" i="6"/>
  <c r="L217" i="6"/>
  <c r="F218" i="6"/>
  <c r="G218" i="6"/>
  <c r="H218" i="6"/>
  <c r="I218" i="6"/>
  <c r="J218" i="6"/>
  <c r="K218" i="6"/>
  <c r="L218" i="6"/>
  <c r="F219" i="6"/>
  <c r="G219" i="6"/>
  <c r="H219" i="6"/>
  <c r="I219" i="6"/>
  <c r="J219" i="6"/>
  <c r="K219" i="6"/>
  <c r="L219" i="6"/>
  <c r="F220" i="6"/>
  <c r="G220" i="6"/>
  <c r="H220" i="6"/>
  <c r="I220" i="6"/>
  <c r="J220" i="6"/>
  <c r="K220" i="6"/>
  <c r="L220" i="6"/>
  <c r="F221" i="6"/>
  <c r="G221" i="6"/>
  <c r="H221" i="6"/>
  <c r="I221" i="6"/>
  <c r="J221" i="6"/>
  <c r="K221" i="6"/>
  <c r="L221" i="6"/>
  <c r="F222" i="6"/>
  <c r="G222" i="6"/>
  <c r="H222" i="6"/>
  <c r="I222" i="6"/>
  <c r="J222" i="6"/>
  <c r="K222" i="6"/>
  <c r="L222" i="6"/>
  <c r="F223" i="6"/>
  <c r="G223" i="6"/>
  <c r="H223" i="6"/>
  <c r="I223" i="6"/>
  <c r="J223" i="6"/>
  <c r="K223" i="6"/>
  <c r="L223" i="6"/>
  <c r="F224" i="6"/>
  <c r="G224" i="6"/>
  <c r="H224" i="6"/>
  <c r="I224" i="6"/>
  <c r="J224" i="6"/>
  <c r="K224" i="6"/>
  <c r="L224" i="6"/>
  <c r="F225" i="6"/>
  <c r="G225" i="6"/>
  <c r="H225" i="6"/>
  <c r="I225" i="6"/>
  <c r="J225" i="6"/>
  <c r="K225" i="6"/>
  <c r="L225" i="6"/>
  <c r="F226" i="6"/>
  <c r="G226" i="6"/>
  <c r="H226" i="6"/>
  <c r="I226" i="6"/>
  <c r="J226" i="6"/>
  <c r="K226" i="6"/>
  <c r="L226" i="6"/>
  <c r="F227" i="6"/>
  <c r="G227" i="6"/>
  <c r="H227" i="6"/>
  <c r="I227" i="6"/>
  <c r="J227" i="6"/>
  <c r="K227" i="6"/>
  <c r="L227" i="6"/>
  <c r="F228" i="6"/>
  <c r="G228" i="6"/>
  <c r="H228" i="6"/>
  <c r="I228" i="6"/>
  <c r="J228" i="6"/>
  <c r="K228" i="6"/>
  <c r="L228" i="6"/>
  <c r="F229" i="6"/>
  <c r="G229" i="6"/>
  <c r="H229" i="6"/>
  <c r="I229" i="6"/>
  <c r="J229" i="6"/>
  <c r="K229" i="6"/>
  <c r="L229" i="6"/>
  <c r="F230" i="6"/>
  <c r="G230" i="6"/>
  <c r="H230" i="6"/>
  <c r="I230" i="6"/>
  <c r="J230" i="6"/>
  <c r="K230" i="6"/>
  <c r="L230" i="6"/>
  <c r="F231" i="6"/>
  <c r="G231" i="6"/>
  <c r="H231" i="6"/>
  <c r="I231" i="6"/>
  <c r="J231" i="6"/>
  <c r="K231" i="6"/>
  <c r="L231" i="6"/>
  <c r="F232" i="6"/>
  <c r="G232" i="6"/>
  <c r="H232" i="6"/>
  <c r="I232" i="6"/>
  <c r="J232" i="6"/>
  <c r="K232" i="6"/>
  <c r="L232" i="6"/>
  <c r="F233" i="6"/>
  <c r="G233" i="6"/>
  <c r="H233" i="6"/>
  <c r="I233" i="6"/>
  <c r="J233" i="6"/>
  <c r="K233" i="6"/>
  <c r="L233" i="6"/>
  <c r="F234" i="6"/>
  <c r="G234" i="6"/>
  <c r="H234" i="6"/>
  <c r="I234" i="6"/>
  <c r="J234" i="6"/>
  <c r="K234" i="6"/>
  <c r="L234" i="6"/>
  <c r="F235" i="6"/>
  <c r="G235" i="6"/>
  <c r="H235" i="6"/>
  <c r="I235" i="6"/>
  <c r="J235" i="6"/>
  <c r="K235" i="6"/>
  <c r="L235" i="6"/>
  <c r="F236" i="6"/>
  <c r="G236" i="6"/>
  <c r="H236" i="6"/>
  <c r="I236" i="6"/>
  <c r="J236" i="6"/>
  <c r="K236" i="6"/>
  <c r="L236" i="6"/>
  <c r="F237" i="6"/>
  <c r="G237" i="6"/>
  <c r="H237" i="6"/>
  <c r="I237" i="6"/>
  <c r="J237" i="6"/>
  <c r="K237" i="6"/>
  <c r="L237" i="6"/>
  <c r="F238" i="6"/>
  <c r="G238" i="6"/>
  <c r="H238" i="6"/>
  <c r="I238" i="6"/>
  <c r="J238" i="6"/>
  <c r="K238" i="6"/>
  <c r="L238" i="6"/>
  <c r="F239" i="6"/>
  <c r="G239" i="6"/>
  <c r="H239" i="6"/>
  <c r="I239" i="6"/>
  <c r="J239" i="6"/>
  <c r="K239" i="6"/>
  <c r="L239" i="6"/>
  <c r="F240" i="6"/>
  <c r="G240" i="6"/>
  <c r="H240" i="6"/>
  <c r="I240" i="6"/>
  <c r="J240" i="6"/>
  <c r="K240" i="6"/>
  <c r="L240" i="6"/>
  <c r="F241" i="6"/>
  <c r="G241" i="6"/>
  <c r="H241" i="6"/>
  <c r="I241" i="6"/>
  <c r="J241" i="6"/>
  <c r="K241" i="6"/>
  <c r="L241" i="6"/>
  <c r="F242" i="6"/>
  <c r="G242" i="6"/>
  <c r="H242" i="6"/>
  <c r="I242" i="6"/>
  <c r="J242" i="6"/>
  <c r="K242" i="6"/>
  <c r="L242" i="6"/>
  <c r="F243" i="6"/>
  <c r="G243" i="6"/>
  <c r="H243" i="6"/>
  <c r="I243" i="6"/>
  <c r="J243" i="6"/>
  <c r="K243" i="6"/>
  <c r="L243" i="6"/>
  <c r="F244" i="6"/>
  <c r="G244" i="6"/>
  <c r="H244" i="6"/>
  <c r="I244" i="6"/>
  <c r="J244" i="6"/>
  <c r="K244" i="6"/>
  <c r="L244" i="6"/>
  <c r="F245" i="6"/>
  <c r="G245" i="6"/>
  <c r="H245" i="6"/>
  <c r="I245" i="6"/>
  <c r="J245" i="6"/>
  <c r="K245" i="6"/>
  <c r="L245" i="6"/>
  <c r="F246" i="6"/>
  <c r="G246" i="6"/>
  <c r="H246" i="6"/>
  <c r="I246" i="6"/>
  <c r="J246" i="6"/>
  <c r="K246" i="6"/>
  <c r="L246" i="6"/>
  <c r="F247" i="6"/>
  <c r="G247" i="6"/>
  <c r="H247" i="6"/>
  <c r="I247" i="6"/>
  <c r="J247" i="6"/>
  <c r="K247" i="6"/>
  <c r="L247" i="6"/>
  <c r="F248" i="6"/>
  <c r="G248" i="6"/>
  <c r="H248" i="6"/>
  <c r="I248" i="6"/>
  <c r="J248" i="6"/>
  <c r="K248" i="6"/>
  <c r="L248" i="6"/>
  <c r="F249" i="6"/>
  <c r="G249" i="6"/>
  <c r="H249" i="6"/>
  <c r="I249" i="6"/>
  <c r="J249" i="6"/>
  <c r="K249" i="6"/>
  <c r="L249" i="6"/>
  <c r="F250" i="6"/>
  <c r="G250" i="6"/>
  <c r="H250" i="6"/>
  <c r="I250" i="6"/>
  <c r="J250" i="6"/>
  <c r="K250" i="6"/>
  <c r="L250" i="6"/>
  <c r="F251" i="6"/>
  <c r="G251" i="6"/>
  <c r="H251" i="6"/>
  <c r="I251" i="6"/>
  <c r="J251" i="6"/>
  <c r="K251" i="6"/>
  <c r="L251" i="6"/>
  <c r="F252" i="6"/>
  <c r="G252" i="6"/>
  <c r="H252" i="6"/>
  <c r="I252" i="6"/>
  <c r="J252" i="6"/>
  <c r="K252" i="6"/>
  <c r="L252" i="6"/>
  <c r="F253" i="6"/>
  <c r="G253" i="6"/>
  <c r="H253" i="6"/>
  <c r="I253" i="6"/>
  <c r="J253" i="6"/>
  <c r="K253" i="6"/>
  <c r="L253" i="6"/>
  <c r="F254" i="6"/>
  <c r="G254" i="6"/>
  <c r="H254" i="6"/>
  <c r="I254" i="6"/>
  <c r="J254" i="6"/>
  <c r="K254" i="6"/>
  <c r="L254" i="6"/>
  <c r="F255" i="6"/>
  <c r="G255" i="6"/>
  <c r="H255" i="6"/>
  <c r="I255" i="6"/>
  <c r="J255" i="6"/>
  <c r="K255" i="6"/>
  <c r="L255" i="6"/>
  <c r="F256" i="6"/>
  <c r="G256" i="6"/>
  <c r="H256" i="6"/>
  <c r="I256" i="6"/>
  <c r="J256" i="6"/>
  <c r="K256" i="6"/>
  <c r="L256" i="6"/>
  <c r="F257" i="6"/>
  <c r="G257" i="6"/>
  <c r="H257" i="6"/>
  <c r="I257" i="6"/>
  <c r="J257" i="6"/>
  <c r="K257" i="6"/>
  <c r="L257" i="6"/>
  <c r="F258" i="6"/>
  <c r="G258" i="6"/>
  <c r="H258" i="6"/>
  <c r="I258" i="6"/>
  <c r="J258" i="6"/>
  <c r="K258" i="6"/>
  <c r="L258" i="6"/>
  <c r="F259" i="6"/>
  <c r="G259" i="6"/>
  <c r="H259" i="6"/>
  <c r="I259" i="6"/>
  <c r="J259" i="6"/>
  <c r="K259" i="6"/>
  <c r="L259" i="6"/>
  <c r="F260" i="6"/>
  <c r="G260" i="6"/>
  <c r="H260" i="6"/>
  <c r="I260" i="6"/>
  <c r="J260" i="6"/>
  <c r="K260" i="6"/>
  <c r="L260" i="6"/>
  <c r="F261" i="6"/>
  <c r="G261" i="6"/>
  <c r="H261" i="6"/>
  <c r="I261" i="6"/>
  <c r="J261" i="6"/>
  <c r="K261" i="6"/>
  <c r="L261" i="6"/>
  <c r="F262" i="6"/>
  <c r="G262" i="6"/>
  <c r="H262" i="6"/>
  <c r="I262" i="6"/>
  <c r="J262" i="6"/>
  <c r="K262" i="6"/>
  <c r="L262" i="6"/>
  <c r="F263" i="6"/>
  <c r="G263" i="6"/>
  <c r="H263" i="6"/>
  <c r="I263" i="6"/>
  <c r="J263" i="6"/>
  <c r="K263" i="6"/>
  <c r="L263" i="6"/>
  <c r="F264" i="6"/>
  <c r="G264" i="6"/>
  <c r="H264" i="6"/>
  <c r="I264" i="6"/>
  <c r="J264" i="6"/>
  <c r="K264" i="6"/>
  <c r="L264" i="6"/>
  <c r="F265" i="6"/>
  <c r="G265" i="6"/>
  <c r="H265" i="6"/>
  <c r="I265" i="6"/>
  <c r="J265" i="6"/>
  <c r="K265" i="6"/>
  <c r="L265" i="6"/>
  <c r="F266" i="6"/>
  <c r="G266" i="6"/>
  <c r="H266" i="6"/>
  <c r="I266" i="6"/>
  <c r="J266" i="6"/>
  <c r="K266" i="6"/>
  <c r="L266" i="6"/>
  <c r="F267" i="6"/>
  <c r="G267" i="6"/>
  <c r="H267" i="6"/>
  <c r="I267" i="6"/>
  <c r="J267" i="6"/>
  <c r="K267" i="6"/>
  <c r="L267" i="6"/>
  <c r="F268" i="6"/>
  <c r="G268" i="6"/>
  <c r="H268" i="6"/>
  <c r="I268" i="6"/>
  <c r="J268" i="6"/>
  <c r="K268" i="6"/>
  <c r="L268" i="6"/>
  <c r="F269" i="6"/>
  <c r="G269" i="6"/>
  <c r="H269" i="6"/>
  <c r="I269" i="6"/>
  <c r="J269" i="6"/>
  <c r="K269" i="6"/>
  <c r="L269" i="6"/>
  <c r="F270" i="6"/>
  <c r="G270" i="6"/>
  <c r="H270" i="6"/>
  <c r="I270" i="6"/>
  <c r="J270" i="6"/>
  <c r="K270" i="6"/>
  <c r="L270" i="6"/>
  <c r="F271" i="6"/>
  <c r="G271" i="6"/>
  <c r="H271" i="6"/>
  <c r="I271" i="6"/>
  <c r="J271" i="6"/>
  <c r="K271" i="6"/>
  <c r="L271" i="6"/>
  <c r="F272" i="6"/>
  <c r="G272" i="6"/>
  <c r="H272" i="6"/>
  <c r="I272" i="6"/>
  <c r="J272" i="6"/>
  <c r="K272" i="6"/>
  <c r="L272" i="6"/>
  <c r="F273" i="6"/>
  <c r="G273" i="6"/>
  <c r="H273" i="6"/>
  <c r="I273" i="6"/>
  <c r="J273" i="6"/>
  <c r="K273" i="6"/>
  <c r="L273" i="6"/>
  <c r="F274" i="6"/>
  <c r="G274" i="6"/>
  <c r="H274" i="6"/>
  <c r="I274" i="6"/>
  <c r="J274" i="6"/>
  <c r="K274" i="6"/>
  <c r="L274" i="6"/>
  <c r="F275" i="6"/>
  <c r="G275" i="6"/>
  <c r="H275" i="6"/>
  <c r="I275" i="6"/>
  <c r="J275" i="6"/>
  <c r="K275" i="6"/>
  <c r="L275" i="6"/>
  <c r="F276" i="6"/>
  <c r="G276" i="6"/>
  <c r="H276" i="6"/>
  <c r="I276" i="6"/>
  <c r="J276" i="6"/>
  <c r="K276" i="6"/>
  <c r="L276" i="6"/>
  <c r="F277" i="6"/>
  <c r="G277" i="6"/>
  <c r="H277" i="6"/>
  <c r="I277" i="6"/>
  <c r="J277" i="6"/>
  <c r="K277" i="6"/>
  <c r="L277" i="6"/>
  <c r="F278" i="6"/>
  <c r="G278" i="6"/>
  <c r="H278" i="6"/>
  <c r="I278" i="6"/>
  <c r="J278" i="6"/>
  <c r="K278" i="6"/>
  <c r="L278" i="6"/>
  <c r="F279" i="6"/>
  <c r="G279" i="6"/>
  <c r="H279" i="6"/>
  <c r="I279" i="6"/>
  <c r="J279" i="6"/>
  <c r="K279" i="6"/>
  <c r="L279" i="6"/>
  <c r="F280" i="6"/>
  <c r="G280" i="6"/>
  <c r="H280" i="6"/>
  <c r="I280" i="6"/>
  <c r="J280" i="6"/>
  <c r="K280" i="6"/>
  <c r="L280" i="6"/>
  <c r="F281" i="6"/>
  <c r="G281" i="6"/>
  <c r="H281" i="6"/>
  <c r="I281" i="6"/>
  <c r="J281" i="6"/>
  <c r="K281" i="6"/>
  <c r="L281" i="6"/>
  <c r="F282" i="6"/>
  <c r="G282" i="6"/>
  <c r="H282" i="6"/>
  <c r="I282" i="6"/>
  <c r="J282" i="6"/>
  <c r="K282" i="6"/>
  <c r="L282" i="6"/>
  <c r="F283" i="6"/>
  <c r="G283" i="6"/>
  <c r="H283" i="6"/>
  <c r="I283" i="6"/>
  <c r="J283" i="6"/>
  <c r="K283" i="6"/>
  <c r="L283" i="6"/>
  <c r="F284" i="6"/>
  <c r="G284" i="6"/>
  <c r="H284" i="6"/>
  <c r="I284" i="6"/>
  <c r="J284" i="6"/>
  <c r="K284" i="6"/>
  <c r="L284" i="6"/>
  <c r="F285" i="6"/>
  <c r="G285" i="6"/>
  <c r="H285" i="6"/>
  <c r="I285" i="6"/>
  <c r="J285" i="6"/>
  <c r="K285" i="6"/>
  <c r="L285" i="6"/>
  <c r="F286" i="6"/>
  <c r="G286" i="6"/>
  <c r="H286" i="6"/>
  <c r="I286" i="6"/>
  <c r="J286" i="6"/>
  <c r="K286" i="6"/>
  <c r="L286" i="6"/>
  <c r="F287" i="6"/>
  <c r="G287" i="6"/>
  <c r="H287" i="6"/>
  <c r="I287" i="6"/>
  <c r="J287" i="6"/>
  <c r="K287" i="6"/>
  <c r="L287" i="6"/>
  <c r="F288" i="6"/>
  <c r="G288" i="6"/>
  <c r="H288" i="6"/>
  <c r="I288" i="6"/>
  <c r="J288" i="6"/>
  <c r="K288" i="6"/>
  <c r="L288" i="6"/>
  <c r="F289" i="6"/>
  <c r="G289" i="6"/>
  <c r="H289" i="6"/>
  <c r="I289" i="6"/>
  <c r="J289" i="6"/>
  <c r="K289" i="6"/>
  <c r="L289" i="6"/>
  <c r="F290" i="6"/>
  <c r="G290" i="6"/>
  <c r="H290" i="6"/>
  <c r="I290" i="6"/>
  <c r="J290" i="6"/>
  <c r="K290" i="6"/>
  <c r="L290" i="6"/>
  <c r="F291" i="6"/>
  <c r="G291" i="6"/>
  <c r="H291" i="6"/>
  <c r="I291" i="6"/>
  <c r="J291" i="6"/>
  <c r="K291" i="6"/>
  <c r="L291" i="6"/>
  <c r="F292" i="6"/>
  <c r="G292" i="6"/>
  <c r="H292" i="6"/>
  <c r="I292" i="6"/>
  <c r="J292" i="6"/>
  <c r="K292" i="6"/>
  <c r="L292" i="6"/>
  <c r="F293" i="6"/>
  <c r="G293" i="6"/>
  <c r="H293" i="6"/>
  <c r="I293" i="6"/>
  <c r="J293" i="6"/>
  <c r="K293" i="6"/>
  <c r="L293" i="6"/>
  <c r="F294" i="6"/>
  <c r="G294" i="6"/>
  <c r="H294" i="6"/>
  <c r="I294" i="6"/>
  <c r="J294" i="6"/>
  <c r="K294" i="6"/>
  <c r="L294" i="6"/>
  <c r="F295" i="6"/>
  <c r="G295" i="6"/>
  <c r="H295" i="6"/>
  <c r="I295" i="6"/>
  <c r="J295" i="6"/>
  <c r="K295" i="6"/>
  <c r="L295" i="6"/>
  <c r="F296" i="6"/>
  <c r="G296" i="6"/>
  <c r="H296" i="6"/>
  <c r="I296" i="6"/>
  <c r="J296" i="6"/>
  <c r="K296" i="6"/>
  <c r="L296" i="6"/>
  <c r="F297" i="6"/>
  <c r="G297" i="6"/>
  <c r="H297" i="6"/>
  <c r="I297" i="6"/>
  <c r="J297" i="6"/>
  <c r="K297" i="6"/>
  <c r="L297" i="6"/>
  <c r="F298" i="6"/>
  <c r="G298" i="6"/>
  <c r="H298" i="6"/>
  <c r="I298" i="6"/>
  <c r="J298" i="6"/>
  <c r="K298" i="6"/>
  <c r="L298" i="6"/>
  <c r="F299" i="6"/>
  <c r="G299" i="6"/>
  <c r="H299" i="6"/>
  <c r="I299" i="6"/>
  <c r="J299" i="6"/>
  <c r="K299" i="6"/>
  <c r="L299" i="6"/>
  <c r="F300" i="6"/>
  <c r="G300" i="6"/>
  <c r="H300" i="6"/>
  <c r="I300" i="6"/>
  <c r="J300" i="6"/>
  <c r="K300" i="6"/>
  <c r="L300" i="6"/>
  <c r="F301" i="6"/>
  <c r="G301" i="6"/>
  <c r="H301" i="6"/>
  <c r="I301" i="6"/>
  <c r="J301" i="6"/>
  <c r="K301" i="6"/>
  <c r="L301" i="6"/>
  <c r="F302" i="6"/>
  <c r="G302" i="6"/>
  <c r="H302" i="6"/>
  <c r="I302" i="6"/>
  <c r="J302" i="6"/>
  <c r="K302" i="6"/>
  <c r="L302" i="6"/>
  <c r="F303" i="6"/>
  <c r="G303" i="6"/>
  <c r="H303" i="6"/>
  <c r="I303" i="6"/>
  <c r="J303" i="6"/>
  <c r="K303" i="6"/>
  <c r="L303" i="6"/>
  <c r="F304" i="6"/>
  <c r="G304" i="6"/>
  <c r="H304" i="6"/>
  <c r="I304" i="6"/>
  <c r="J304" i="6"/>
  <c r="K304" i="6"/>
  <c r="L304" i="6"/>
  <c r="F305" i="6"/>
  <c r="G305" i="6"/>
  <c r="H305" i="6"/>
  <c r="I305" i="6"/>
  <c r="J305" i="6"/>
  <c r="K305" i="6"/>
  <c r="L305" i="6"/>
  <c r="F306" i="6"/>
  <c r="G306" i="6"/>
  <c r="H306" i="6"/>
  <c r="I306" i="6"/>
  <c r="J306" i="6"/>
  <c r="K306" i="6"/>
  <c r="L306" i="6"/>
  <c r="F307" i="6"/>
  <c r="G307" i="6"/>
  <c r="H307" i="6"/>
  <c r="I307" i="6"/>
  <c r="J307" i="6"/>
  <c r="K307" i="6"/>
  <c r="L307" i="6"/>
  <c r="F308" i="6"/>
  <c r="G308" i="6"/>
  <c r="H308" i="6"/>
  <c r="I308" i="6"/>
  <c r="J308" i="6"/>
  <c r="K308" i="6"/>
  <c r="L308" i="6"/>
  <c r="F309" i="6"/>
  <c r="G309" i="6"/>
  <c r="H309" i="6"/>
  <c r="I309" i="6"/>
  <c r="J309" i="6"/>
  <c r="K309" i="6"/>
  <c r="L309" i="6"/>
  <c r="F310" i="6"/>
  <c r="G310" i="6"/>
  <c r="H310" i="6"/>
  <c r="I310" i="6"/>
  <c r="J310" i="6"/>
  <c r="K310" i="6"/>
  <c r="L310" i="6"/>
  <c r="F311" i="6"/>
  <c r="G311" i="6"/>
  <c r="H311" i="6"/>
  <c r="I311" i="6"/>
  <c r="J311" i="6"/>
  <c r="K311" i="6"/>
  <c r="L311" i="6"/>
  <c r="F312" i="6"/>
  <c r="G312" i="6"/>
  <c r="H312" i="6"/>
  <c r="I312" i="6"/>
  <c r="J312" i="6"/>
  <c r="K312" i="6"/>
  <c r="L312" i="6"/>
  <c r="F313" i="6"/>
  <c r="G313" i="6"/>
  <c r="H313" i="6"/>
  <c r="I313" i="6"/>
  <c r="J313" i="6"/>
  <c r="K313" i="6"/>
  <c r="L313" i="6"/>
  <c r="F314" i="6"/>
  <c r="G314" i="6"/>
  <c r="H314" i="6"/>
  <c r="I314" i="6"/>
  <c r="J314" i="6"/>
  <c r="K314" i="6"/>
  <c r="L314" i="6"/>
  <c r="F315" i="6"/>
  <c r="G315" i="6"/>
  <c r="H315" i="6"/>
  <c r="I315" i="6"/>
  <c r="J315" i="6"/>
  <c r="K315" i="6"/>
  <c r="L315" i="6"/>
  <c r="F316" i="6"/>
  <c r="G316" i="6"/>
  <c r="H316" i="6"/>
  <c r="I316" i="6"/>
  <c r="J316" i="6"/>
  <c r="K316" i="6"/>
  <c r="L316" i="6"/>
  <c r="F317" i="6"/>
  <c r="G317" i="6"/>
  <c r="H317" i="6"/>
  <c r="I317" i="6"/>
  <c r="J317" i="6"/>
  <c r="K317" i="6"/>
  <c r="L317" i="6"/>
  <c r="F318" i="6"/>
  <c r="G318" i="6"/>
  <c r="H318" i="6"/>
  <c r="I318" i="6"/>
  <c r="J318" i="6"/>
  <c r="K318" i="6"/>
  <c r="L318" i="6"/>
  <c r="F319" i="6"/>
  <c r="G319" i="6"/>
  <c r="H319" i="6"/>
  <c r="I319" i="6"/>
  <c r="J319" i="6"/>
  <c r="K319" i="6"/>
  <c r="L319" i="6"/>
  <c r="F320" i="6"/>
  <c r="G320" i="6"/>
  <c r="H320" i="6"/>
  <c r="I320" i="6"/>
  <c r="J320" i="6"/>
  <c r="K320" i="6"/>
  <c r="L320" i="6"/>
  <c r="F321" i="6"/>
  <c r="G321" i="6"/>
  <c r="H321" i="6"/>
  <c r="I321" i="6"/>
  <c r="J321" i="6"/>
  <c r="K321" i="6"/>
  <c r="L321" i="6"/>
  <c r="F322" i="6"/>
  <c r="G322" i="6"/>
  <c r="H322" i="6"/>
  <c r="I322" i="6"/>
  <c r="J322" i="6"/>
  <c r="K322" i="6"/>
  <c r="L322" i="6"/>
  <c r="F323" i="6"/>
  <c r="G323" i="6"/>
  <c r="H323" i="6"/>
  <c r="I323" i="6"/>
  <c r="J323" i="6"/>
  <c r="K323" i="6"/>
  <c r="L323" i="6"/>
  <c r="F324" i="6"/>
  <c r="G324" i="6"/>
  <c r="H324" i="6"/>
  <c r="I324" i="6"/>
  <c r="J324" i="6"/>
  <c r="K324" i="6"/>
  <c r="L324" i="6"/>
  <c r="F325" i="6"/>
  <c r="G325" i="6"/>
  <c r="H325" i="6"/>
  <c r="I325" i="6"/>
  <c r="J325" i="6"/>
  <c r="K325" i="6"/>
  <c r="L325" i="6"/>
  <c r="F326" i="6"/>
  <c r="G326" i="6"/>
  <c r="H326" i="6"/>
  <c r="I326" i="6"/>
  <c r="J326" i="6"/>
  <c r="K326" i="6"/>
  <c r="L326" i="6"/>
  <c r="F327" i="6"/>
  <c r="G327" i="6"/>
  <c r="H327" i="6"/>
  <c r="I327" i="6"/>
  <c r="J327" i="6"/>
  <c r="K327" i="6"/>
  <c r="L327" i="6"/>
  <c r="F328" i="6"/>
  <c r="G328" i="6"/>
  <c r="H328" i="6"/>
  <c r="I328" i="6"/>
  <c r="J328" i="6"/>
  <c r="K328" i="6"/>
  <c r="L328" i="6"/>
  <c r="F329" i="6"/>
  <c r="G329" i="6"/>
  <c r="H329" i="6"/>
  <c r="I329" i="6"/>
  <c r="J329" i="6"/>
  <c r="K329" i="6"/>
  <c r="L329" i="6"/>
  <c r="F330" i="6"/>
  <c r="G330" i="6"/>
  <c r="H330" i="6"/>
  <c r="I330" i="6"/>
  <c r="J330" i="6"/>
  <c r="K330" i="6"/>
  <c r="L330" i="6"/>
  <c r="F331" i="6"/>
  <c r="G331" i="6"/>
  <c r="H331" i="6"/>
  <c r="I331" i="6"/>
  <c r="J331" i="6"/>
  <c r="K331" i="6"/>
  <c r="L331" i="6"/>
  <c r="F332" i="6"/>
  <c r="G332" i="6"/>
  <c r="H332" i="6"/>
  <c r="I332" i="6"/>
  <c r="J332" i="6"/>
  <c r="K332" i="6"/>
  <c r="L332" i="6"/>
  <c r="F333" i="6"/>
  <c r="G333" i="6"/>
  <c r="H333" i="6"/>
  <c r="I333" i="6"/>
  <c r="J333" i="6"/>
  <c r="K333" i="6"/>
  <c r="L333" i="6"/>
  <c r="F334" i="6"/>
  <c r="G334" i="6"/>
  <c r="H334" i="6"/>
  <c r="I334" i="6"/>
  <c r="J334" i="6"/>
  <c r="K334" i="6"/>
  <c r="L334" i="6"/>
  <c r="F335" i="6"/>
  <c r="G335" i="6"/>
  <c r="H335" i="6"/>
  <c r="I335" i="6"/>
  <c r="J335" i="6"/>
  <c r="K335" i="6"/>
  <c r="L335" i="6"/>
  <c r="F336" i="6"/>
  <c r="G336" i="6"/>
  <c r="H336" i="6"/>
  <c r="I336" i="6"/>
  <c r="J336" i="6"/>
  <c r="K336" i="6"/>
  <c r="L336" i="6"/>
  <c r="F337" i="6"/>
  <c r="G337" i="6"/>
  <c r="H337" i="6"/>
  <c r="I337" i="6"/>
  <c r="J337" i="6"/>
  <c r="K337" i="6"/>
  <c r="L337" i="6"/>
  <c r="F338" i="6"/>
  <c r="G338" i="6"/>
  <c r="H338" i="6"/>
  <c r="I338" i="6"/>
  <c r="J338" i="6"/>
  <c r="K338" i="6"/>
  <c r="L338" i="6"/>
  <c r="F339" i="6"/>
  <c r="G339" i="6"/>
  <c r="H339" i="6"/>
  <c r="I339" i="6"/>
  <c r="J339" i="6"/>
  <c r="K339" i="6"/>
  <c r="L339" i="6"/>
  <c r="F340" i="6"/>
  <c r="G340" i="6"/>
  <c r="H340" i="6"/>
  <c r="I340" i="6"/>
  <c r="J340" i="6"/>
  <c r="K340" i="6"/>
  <c r="L340" i="6"/>
  <c r="F341" i="6"/>
  <c r="G341" i="6"/>
  <c r="H341" i="6"/>
  <c r="I341" i="6"/>
  <c r="J341" i="6"/>
  <c r="K341" i="6"/>
  <c r="L341" i="6"/>
  <c r="F342" i="6"/>
  <c r="G342" i="6"/>
  <c r="H342" i="6"/>
  <c r="I342" i="6"/>
  <c r="J342" i="6"/>
  <c r="K342" i="6"/>
  <c r="L342" i="6"/>
  <c r="F343" i="6"/>
  <c r="G343" i="6"/>
  <c r="H343" i="6"/>
  <c r="I343" i="6"/>
  <c r="J343" i="6"/>
  <c r="K343" i="6"/>
  <c r="L343" i="6"/>
  <c r="F344" i="6"/>
  <c r="G344" i="6"/>
  <c r="H344" i="6"/>
  <c r="I344" i="6"/>
  <c r="J344" i="6"/>
  <c r="K344" i="6"/>
  <c r="L344" i="6"/>
  <c r="F345" i="6"/>
  <c r="G345" i="6"/>
  <c r="H345" i="6"/>
  <c r="I345" i="6"/>
  <c r="J345" i="6"/>
  <c r="K345" i="6"/>
  <c r="L345" i="6"/>
  <c r="F346" i="6"/>
  <c r="G346" i="6"/>
  <c r="H346" i="6"/>
  <c r="I346" i="6"/>
  <c r="J346" i="6"/>
  <c r="K346" i="6"/>
  <c r="L346" i="6"/>
  <c r="F347" i="6"/>
  <c r="G347" i="6"/>
  <c r="H347" i="6"/>
  <c r="I347" i="6"/>
  <c r="J347" i="6"/>
  <c r="K347" i="6"/>
  <c r="L347" i="6"/>
  <c r="F348" i="6"/>
  <c r="G348" i="6"/>
  <c r="H348" i="6"/>
  <c r="I348" i="6"/>
  <c r="J348" i="6"/>
  <c r="K348" i="6"/>
  <c r="L348" i="6"/>
  <c r="F349" i="6"/>
  <c r="G349" i="6"/>
  <c r="H349" i="6"/>
  <c r="I349" i="6"/>
  <c r="J349" i="6"/>
  <c r="K349" i="6"/>
  <c r="L349" i="6"/>
  <c r="F350" i="6"/>
  <c r="G350" i="6"/>
  <c r="H350" i="6"/>
  <c r="I350" i="6"/>
  <c r="J350" i="6"/>
  <c r="K350" i="6"/>
  <c r="L350" i="6"/>
  <c r="F351" i="6"/>
  <c r="G351" i="6"/>
  <c r="H351" i="6"/>
  <c r="I351" i="6"/>
  <c r="J351" i="6"/>
  <c r="K351" i="6"/>
  <c r="L351" i="6"/>
  <c r="F352" i="6"/>
  <c r="G352" i="6"/>
  <c r="H352" i="6"/>
  <c r="I352" i="6"/>
  <c r="J352" i="6"/>
  <c r="K352" i="6"/>
  <c r="L352" i="6"/>
  <c r="F353" i="6"/>
  <c r="G353" i="6"/>
  <c r="H353" i="6"/>
  <c r="I353" i="6"/>
  <c r="J353" i="6"/>
  <c r="K353" i="6"/>
  <c r="L353" i="6"/>
  <c r="F354" i="6"/>
  <c r="G354" i="6"/>
  <c r="H354" i="6"/>
  <c r="I354" i="6"/>
  <c r="J354" i="6"/>
  <c r="K354" i="6"/>
  <c r="L354" i="6"/>
  <c r="F355" i="6"/>
  <c r="G355" i="6"/>
  <c r="H355" i="6"/>
  <c r="I355" i="6"/>
  <c r="J355" i="6"/>
  <c r="K355" i="6"/>
  <c r="L355" i="6"/>
  <c r="F356" i="6"/>
  <c r="G356" i="6"/>
  <c r="H356" i="6"/>
  <c r="I356" i="6"/>
  <c r="J356" i="6"/>
  <c r="K356" i="6"/>
  <c r="L356" i="6"/>
  <c r="F357" i="6"/>
  <c r="G357" i="6"/>
  <c r="H357" i="6"/>
  <c r="I357" i="6"/>
  <c r="J357" i="6"/>
  <c r="K357" i="6"/>
  <c r="L357" i="6"/>
  <c r="F358" i="6"/>
  <c r="G358" i="6"/>
  <c r="H358" i="6"/>
  <c r="I358" i="6"/>
  <c r="J358" i="6"/>
  <c r="K358" i="6"/>
  <c r="L358" i="6"/>
  <c r="F359" i="6"/>
  <c r="G359" i="6"/>
  <c r="H359" i="6"/>
  <c r="I359" i="6"/>
  <c r="J359" i="6"/>
  <c r="K359" i="6"/>
  <c r="L359" i="6"/>
  <c r="F360" i="6"/>
  <c r="G360" i="6"/>
  <c r="H360" i="6"/>
  <c r="I360" i="6"/>
  <c r="J360" i="6"/>
  <c r="K360" i="6"/>
  <c r="L360" i="6"/>
  <c r="F361" i="6"/>
  <c r="G361" i="6"/>
  <c r="H361" i="6"/>
  <c r="I361" i="6"/>
  <c r="J361" i="6"/>
  <c r="K361" i="6"/>
  <c r="L361" i="6"/>
  <c r="F362" i="6"/>
  <c r="G362" i="6"/>
  <c r="H362" i="6"/>
  <c r="I362" i="6"/>
  <c r="J362" i="6"/>
  <c r="K362" i="6"/>
  <c r="L362" i="6"/>
  <c r="F363" i="6"/>
  <c r="G363" i="6"/>
  <c r="H363" i="6"/>
  <c r="I363" i="6"/>
  <c r="J363" i="6"/>
  <c r="K363" i="6"/>
  <c r="L363" i="6"/>
  <c r="F364" i="6"/>
  <c r="G364" i="6"/>
  <c r="H364" i="6"/>
  <c r="I364" i="6"/>
  <c r="J364" i="6"/>
  <c r="K364" i="6"/>
  <c r="L364" i="6"/>
  <c r="F365" i="6"/>
  <c r="G365" i="6"/>
  <c r="H365" i="6"/>
  <c r="I365" i="6"/>
  <c r="J365" i="6"/>
  <c r="K365" i="6"/>
  <c r="L365" i="6"/>
  <c r="F366" i="6"/>
  <c r="G366" i="6"/>
  <c r="H366" i="6"/>
  <c r="I366" i="6"/>
  <c r="J366" i="6"/>
  <c r="K366" i="6"/>
  <c r="L366" i="6"/>
  <c r="F367" i="6"/>
  <c r="G367" i="6"/>
  <c r="H367" i="6"/>
  <c r="I367" i="6"/>
  <c r="J367" i="6"/>
  <c r="K367" i="6"/>
  <c r="L367" i="6"/>
  <c r="F368" i="6"/>
  <c r="G368" i="6"/>
  <c r="H368" i="6"/>
  <c r="I368" i="6"/>
  <c r="J368" i="6"/>
  <c r="K368" i="6"/>
  <c r="L368" i="6"/>
  <c r="F369" i="6"/>
  <c r="G369" i="6"/>
  <c r="H369" i="6"/>
  <c r="I369" i="6"/>
  <c r="J369" i="6"/>
  <c r="K369" i="6"/>
  <c r="L369" i="6"/>
  <c r="F370" i="6"/>
  <c r="G370" i="6"/>
  <c r="H370" i="6"/>
  <c r="I370" i="6"/>
  <c r="J370" i="6"/>
  <c r="K370" i="6"/>
  <c r="L370" i="6"/>
  <c r="F371" i="6"/>
  <c r="G371" i="6"/>
  <c r="H371" i="6"/>
  <c r="I371" i="6"/>
  <c r="J371" i="6"/>
  <c r="K371" i="6"/>
  <c r="L371" i="6"/>
  <c r="F372" i="6"/>
  <c r="G372" i="6"/>
  <c r="H372" i="6"/>
  <c r="I372" i="6"/>
  <c r="J372" i="6"/>
  <c r="K372" i="6"/>
  <c r="L372" i="6"/>
  <c r="F373" i="6"/>
  <c r="G373" i="6"/>
  <c r="H373" i="6"/>
  <c r="I373" i="6"/>
  <c r="J373" i="6"/>
  <c r="K373" i="6"/>
  <c r="L373" i="6"/>
  <c r="F374" i="6"/>
  <c r="G374" i="6"/>
  <c r="H374" i="6"/>
  <c r="I374" i="6"/>
  <c r="J374" i="6"/>
  <c r="K374" i="6"/>
  <c r="L374" i="6"/>
  <c r="F375" i="6"/>
  <c r="G375" i="6"/>
  <c r="H375" i="6"/>
  <c r="I375" i="6"/>
  <c r="J375" i="6"/>
  <c r="K375" i="6"/>
  <c r="L375" i="6"/>
  <c r="F376" i="6"/>
  <c r="G376" i="6"/>
  <c r="H376" i="6"/>
  <c r="I376" i="6"/>
  <c r="J376" i="6"/>
  <c r="K376" i="6"/>
  <c r="L376" i="6"/>
  <c r="F377" i="6"/>
  <c r="G377" i="6"/>
  <c r="H377" i="6"/>
  <c r="I377" i="6"/>
  <c r="J377" i="6"/>
  <c r="K377" i="6"/>
  <c r="L377" i="6"/>
  <c r="F378" i="6"/>
  <c r="G378" i="6"/>
  <c r="H378" i="6"/>
  <c r="I378" i="6"/>
  <c r="J378" i="6"/>
  <c r="K378" i="6"/>
  <c r="L378" i="6"/>
  <c r="F379" i="6"/>
  <c r="G379" i="6"/>
  <c r="H379" i="6"/>
  <c r="I379" i="6"/>
  <c r="J379" i="6"/>
  <c r="K379" i="6"/>
  <c r="L379" i="6"/>
  <c r="F380" i="6"/>
  <c r="G380" i="6"/>
  <c r="H380" i="6"/>
  <c r="I380" i="6"/>
  <c r="J380" i="6"/>
  <c r="K380" i="6"/>
  <c r="L380" i="6"/>
  <c r="F381" i="6"/>
  <c r="G381" i="6"/>
  <c r="H381" i="6"/>
  <c r="I381" i="6"/>
  <c r="J381" i="6"/>
  <c r="K381" i="6"/>
  <c r="L381" i="6"/>
  <c r="F382" i="6"/>
  <c r="G382" i="6"/>
  <c r="H382" i="6"/>
  <c r="I382" i="6"/>
  <c r="J382" i="6"/>
  <c r="K382" i="6"/>
  <c r="L382" i="6"/>
  <c r="F383" i="6"/>
  <c r="G383" i="6"/>
  <c r="H383" i="6"/>
  <c r="I383" i="6"/>
  <c r="J383" i="6"/>
  <c r="K383" i="6"/>
  <c r="L383" i="6"/>
  <c r="F384" i="6"/>
  <c r="G384" i="6"/>
  <c r="H384" i="6"/>
  <c r="I384" i="6"/>
  <c r="J384" i="6"/>
  <c r="K384" i="6"/>
  <c r="L384" i="6"/>
  <c r="F385" i="6"/>
  <c r="G385" i="6"/>
  <c r="H385" i="6"/>
  <c r="I385" i="6"/>
  <c r="J385" i="6"/>
  <c r="K385" i="6"/>
  <c r="L385" i="6"/>
  <c r="F386" i="6"/>
  <c r="G386" i="6"/>
  <c r="H386" i="6"/>
  <c r="I386" i="6"/>
  <c r="J386" i="6"/>
  <c r="K386" i="6"/>
  <c r="L386" i="6"/>
  <c r="F387" i="6"/>
  <c r="G387" i="6"/>
  <c r="H387" i="6"/>
  <c r="I387" i="6"/>
  <c r="J387" i="6"/>
  <c r="K387" i="6"/>
  <c r="L387" i="6"/>
  <c r="F388" i="6"/>
  <c r="G388" i="6"/>
  <c r="H388" i="6"/>
  <c r="I388" i="6"/>
  <c r="J388" i="6"/>
  <c r="K388" i="6"/>
  <c r="L388" i="6"/>
  <c r="L31" i="6"/>
  <c r="K31" i="6"/>
  <c r="J31" i="6"/>
  <c r="I31" i="6"/>
  <c r="H31" i="6"/>
  <c r="G31" i="6"/>
  <c r="F31"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152" i="6"/>
  <c r="C152" i="6"/>
  <c r="B153" i="6"/>
  <c r="C153" i="6"/>
  <c r="B154" i="6"/>
  <c r="C154" i="6"/>
  <c r="B155" i="6"/>
  <c r="C155" i="6"/>
  <c r="B156" i="6"/>
  <c r="C156" i="6"/>
  <c r="B157" i="6"/>
  <c r="C157" i="6"/>
  <c r="B158" i="6"/>
  <c r="C158" i="6"/>
  <c r="B159" i="6"/>
  <c r="C159" i="6"/>
  <c r="B160" i="6"/>
  <c r="C160" i="6"/>
  <c r="B161" i="6"/>
  <c r="C161" i="6"/>
  <c r="B162" i="6"/>
  <c r="C162" i="6"/>
  <c r="B163" i="6"/>
  <c r="C163" i="6"/>
  <c r="B164" i="6"/>
  <c r="C164" i="6"/>
  <c r="B165" i="6"/>
  <c r="C165" i="6"/>
  <c r="B166" i="6"/>
  <c r="C166" i="6"/>
  <c r="B167" i="6"/>
  <c r="C167" i="6"/>
  <c r="B168" i="6"/>
  <c r="C168" i="6"/>
  <c r="B169" i="6"/>
  <c r="C169" i="6"/>
  <c r="B170" i="6"/>
  <c r="C170" i="6"/>
  <c r="B171" i="6"/>
  <c r="C171" i="6"/>
  <c r="B172" i="6"/>
  <c r="C172" i="6"/>
  <c r="B173" i="6"/>
  <c r="C173" i="6"/>
  <c r="B174" i="6"/>
  <c r="C174" i="6"/>
  <c r="B175" i="6"/>
  <c r="C175" i="6"/>
  <c r="B176" i="6"/>
  <c r="C176" i="6"/>
  <c r="B177" i="6"/>
  <c r="C177" i="6"/>
  <c r="B178" i="6"/>
  <c r="C178" i="6"/>
  <c r="B179" i="6"/>
  <c r="C179" i="6"/>
  <c r="B180" i="6"/>
  <c r="C180" i="6"/>
  <c r="B181" i="6"/>
  <c r="C181" i="6"/>
  <c r="B182" i="6"/>
  <c r="C182" i="6"/>
  <c r="B183" i="6"/>
  <c r="C183" i="6"/>
  <c r="B184" i="6"/>
  <c r="C184" i="6"/>
  <c r="B185" i="6"/>
  <c r="C185" i="6"/>
  <c r="B186" i="6"/>
  <c r="C186" i="6"/>
  <c r="B187" i="6"/>
  <c r="C187" i="6"/>
  <c r="B188" i="6"/>
  <c r="C188" i="6"/>
  <c r="B189" i="6"/>
  <c r="C189" i="6"/>
  <c r="B190" i="6"/>
  <c r="C190" i="6"/>
  <c r="B191" i="6"/>
  <c r="C191" i="6"/>
  <c r="B192" i="6"/>
  <c r="C192" i="6"/>
  <c r="B193" i="6"/>
  <c r="C193" i="6"/>
  <c r="B194" i="6"/>
  <c r="C194" i="6"/>
  <c r="B195" i="6"/>
  <c r="C195" i="6"/>
  <c r="B196" i="6"/>
  <c r="C196" i="6"/>
  <c r="B197" i="6"/>
  <c r="C197" i="6"/>
  <c r="B198" i="6"/>
  <c r="C198" i="6"/>
  <c r="B199" i="6"/>
  <c r="C199" i="6"/>
  <c r="B200" i="6"/>
  <c r="C200" i="6"/>
  <c r="B201" i="6"/>
  <c r="C201" i="6"/>
  <c r="B202" i="6"/>
  <c r="C202" i="6"/>
  <c r="B203" i="6"/>
  <c r="C203" i="6"/>
  <c r="B204" i="6"/>
  <c r="C204" i="6"/>
  <c r="B205" i="6"/>
  <c r="C205" i="6"/>
  <c r="B206" i="6"/>
  <c r="C206" i="6"/>
  <c r="B207" i="6"/>
  <c r="C207" i="6"/>
  <c r="B208" i="6"/>
  <c r="C208" i="6"/>
  <c r="B209" i="6"/>
  <c r="C209" i="6"/>
  <c r="B210" i="6"/>
  <c r="C210" i="6"/>
  <c r="B211" i="6"/>
  <c r="C211" i="6"/>
  <c r="B212" i="6"/>
  <c r="C212" i="6"/>
  <c r="B213" i="6"/>
  <c r="C213" i="6"/>
  <c r="B214" i="6"/>
  <c r="C214" i="6"/>
  <c r="B215" i="6"/>
  <c r="C215" i="6"/>
  <c r="B216" i="6"/>
  <c r="C216" i="6"/>
  <c r="B217" i="6"/>
  <c r="C217" i="6"/>
  <c r="B218" i="6"/>
  <c r="C218" i="6"/>
  <c r="B219" i="6"/>
  <c r="C219" i="6"/>
  <c r="B220" i="6"/>
  <c r="C220" i="6"/>
  <c r="B221" i="6"/>
  <c r="C221" i="6"/>
  <c r="B222" i="6"/>
  <c r="C222" i="6"/>
  <c r="B223" i="6"/>
  <c r="C223" i="6"/>
  <c r="B224" i="6"/>
  <c r="C224" i="6"/>
  <c r="B225" i="6"/>
  <c r="C225" i="6"/>
  <c r="B226" i="6"/>
  <c r="C226" i="6"/>
  <c r="B227" i="6"/>
  <c r="C227" i="6"/>
  <c r="B228" i="6"/>
  <c r="C228" i="6"/>
  <c r="B229" i="6"/>
  <c r="C229" i="6"/>
  <c r="B230" i="6"/>
  <c r="C230" i="6"/>
  <c r="B231" i="6"/>
  <c r="C231" i="6"/>
  <c r="B232" i="6"/>
  <c r="C232" i="6"/>
  <c r="B233" i="6"/>
  <c r="C233" i="6"/>
  <c r="B234" i="6"/>
  <c r="C234" i="6"/>
  <c r="B235" i="6"/>
  <c r="C235" i="6"/>
  <c r="B236" i="6"/>
  <c r="C236" i="6"/>
  <c r="B237" i="6"/>
  <c r="C237" i="6"/>
  <c r="B238" i="6"/>
  <c r="C238" i="6"/>
  <c r="B239" i="6"/>
  <c r="C239" i="6"/>
  <c r="B240" i="6"/>
  <c r="C240" i="6"/>
  <c r="B241" i="6"/>
  <c r="C241" i="6"/>
  <c r="B242" i="6"/>
  <c r="C242" i="6"/>
  <c r="B243" i="6"/>
  <c r="C243" i="6"/>
  <c r="B244" i="6"/>
  <c r="C244" i="6"/>
  <c r="B245" i="6"/>
  <c r="C245" i="6"/>
  <c r="B246" i="6"/>
  <c r="C246" i="6"/>
  <c r="B247" i="6"/>
  <c r="C247" i="6"/>
  <c r="B248" i="6"/>
  <c r="C248" i="6"/>
  <c r="B249" i="6"/>
  <c r="C249" i="6"/>
  <c r="B250" i="6"/>
  <c r="C250" i="6"/>
  <c r="B251" i="6"/>
  <c r="C251" i="6"/>
  <c r="B252" i="6"/>
  <c r="C252" i="6"/>
  <c r="B253" i="6"/>
  <c r="C253" i="6"/>
  <c r="B254" i="6"/>
  <c r="C254" i="6"/>
  <c r="B255" i="6"/>
  <c r="C255" i="6"/>
  <c r="B256" i="6"/>
  <c r="C256" i="6"/>
  <c r="B257" i="6"/>
  <c r="C257" i="6"/>
  <c r="B258" i="6"/>
  <c r="C258" i="6"/>
  <c r="B259" i="6"/>
  <c r="C259" i="6"/>
  <c r="B260" i="6"/>
  <c r="C260" i="6"/>
  <c r="B261" i="6"/>
  <c r="C261" i="6"/>
  <c r="B262" i="6"/>
  <c r="C262" i="6"/>
  <c r="B263" i="6"/>
  <c r="C263" i="6"/>
  <c r="B264" i="6"/>
  <c r="C264" i="6"/>
  <c r="B265" i="6"/>
  <c r="C265" i="6"/>
  <c r="B266" i="6"/>
  <c r="C266" i="6"/>
  <c r="B267" i="6"/>
  <c r="C267" i="6"/>
  <c r="B268" i="6"/>
  <c r="C268" i="6"/>
  <c r="B269" i="6"/>
  <c r="C269" i="6"/>
  <c r="B270" i="6"/>
  <c r="C270" i="6"/>
  <c r="B271" i="6"/>
  <c r="C271" i="6"/>
  <c r="B272" i="6"/>
  <c r="C272" i="6"/>
  <c r="B273" i="6"/>
  <c r="C273" i="6"/>
  <c r="B274" i="6"/>
  <c r="C274" i="6"/>
  <c r="B275" i="6"/>
  <c r="C275" i="6"/>
  <c r="B276" i="6"/>
  <c r="C276" i="6"/>
  <c r="B277" i="6"/>
  <c r="C277" i="6"/>
  <c r="B278" i="6"/>
  <c r="C278" i="6"/>
  <c r="B279" i="6"/>
  <c r="C279" i="6"/>
  <c r="B280" i="6"/>
  <c r="C280" i="6"/>
  <c r="B281" i="6"/>
  <c r="C281" i="6"/>
  <c r="B282" i="6"/>
  <c r="C282" i="6"/>
  <c r="B283" i="6"/>
  <c r="C283" i="6"/>
  <c r="B284" i="6"/>
  <c r="C284" i="6"/>
  <c r="B285" i="6"/>
  <c r="C285" i="6"/>
  <c r="B286" i="6"/>
  <c r="C286" i="6"/>
  <c r="B287" i="6"/>
  <c r="C287" i="6"/>
  <c r="B288" i="6"/>
  <c r="C288" i="6"/>
  <c r="B289" i="6"/>
  <c r="C289" i="6"/>
  <c r="B290" i="6"/>
  <c r="C290" i="6"/>
  <c r="B291" i="6"/>
  <c r="C291" i="6"/>
  <c r="B292" i="6"/>
  <c r="C292" i="6"/>
  <c r="B293" i="6"/>
  <c r="C293" i="6"/>
  <c r="B294" i="6"/>
  <c r="C294" i="6"/>
  <c r="B295" i="6"/>
  <c r="C295" i="6"/>
  <c r="B296" i="6"/>
  <c r="C296" i="6"/>
  <c r="B297" i="6"/>
  <c r="C297" i="6"/>
  <c r="B298" i="6"/>
  <c r="C298" i="6"/>
  <c r="B299" i="6"/>
  <c r="C299" i="6"/>
  <c r="B300" i="6"/>
  <c r="C300" i="6"/>
  <c r="B301" i="6"/>
  <c r="C301" i="6"/>
  <c r="B302" i="6"/>
  <c r="C302" i="6"/>
  <c r="B303" i="6"/>
  <c r="C303" i="6"/>
  <c r="B304" i="6"/>
  <c r="C304" i="6"/>
  <c r="B305" i="6"/>
  <c r="C305" i="6"/>
  <c r="B306" i="6"/>
  <c r="C306" i="6"/>
  <c r="B307" i="6"/>
  <c r="C307" i="6"/>
  <c r="B308" i="6"/>
  <c r="C308" i="6"/>
  <c r="B309" i="6"/>
  <c r="C309" i="6"/>
  <c r="B310" i="6"/>
  <c r="C310" i="6"/>
  <c r="B311" i="6"/>
  <c r="C311" i="6"/>
  <c r="B312" i="6"/>
  <c r="C312" i="6"/>
  <c r="B313" i="6"/>
  <c r="C313" i="6"/>
  <c r="B314" i="6"/>
  <c r="C314" i="6"/>
  <c r="B315" i="6"/>
  <c r="C315" i="6"/>
  <c r="B316" i="6"/>
  <c r="C316" i="6"/>
  <c r="B317" i="6"/>
  <c r="C317" i="6"/>
  <c r="B318" i="6"/>
  <c r="C318" i="6"/>
  <c r="B319" i="6"/>
  <c r="C319" i="6"/>
  <c r="B320" i="6"/>
  <c r="C320" i="6"/>
  <c r="B321" i="6"/>
  <c r="C321" i="6"/>
  <c r="B322" i="6"/>
  <c r="C322" i="6"/>
  <c r="B323" i="6"/>
  <c r="C323" i="6"/>
  <c r="B324" i="6"/>
  <c r="C324" i="6"/>
  <c r="B325" i="6"/>
  <c r="C325" i="6"/>
  <c r="B326" i="6"/>
  <c r="C326" i="6"/>
  <c r="B327" i="6"/>
  <c r="C327" i="6"/>
  <c r="B328" i="6"/>
  <c r="C328" i="6"/>
  <c r="B329" i="6"/>
  <c r="C329" i="6"/>
  <c r="B330" i="6"/>
  <c r="C330" i="6"/>
  <c r="B331" i="6"/>
  <c r="C331" i="6"/>
  <c r="B332" i="6"/>
  <c r="C332" i="6"/>
  <c r="B333" i="6"/>
  <c r="C333" i="6"/>
  <c r="B334" i="6"/>
  <c r="C334" i="6"/>
  <c r="B335" i="6"/>
  <c r="C335" i="6"/>
  <c r="B336" i="6"/>
  <c r="C336" i="6"/>
  <c r="B337" i="6"/>
  <c r="C337" i="6"/>
  <c r="B338" i="6"/>
  <c r="C338" i="6"/>
  <c r="B339" i="6"/>
  <c r="C339" i="6"/>
  <c r="B340" i="6"/>
  <c r="C340" i="6"/>
  <c r="B341" i="6"/>
  <c r="C341" i="6"/>
  <c r="B342" i="6"/>
  <c r="C342" i="6"/>
  <c r="B343" i="6"/>
  <c r="C343" i="6"/>
  <c r="B344" i="6"/>
  <c r="C344" i="6"/>
  <c r="B345" i="6"/>
  <c r="C345" i="6"/>
  <c r="B346" i="6"/>
  <c r="C346" i="6"/>
  <c r="B347" i="6"/>
  <c r="C347" i="6"/>
  <c r="B348" i="6"/>
  <c r="C348" i="6"/>
  <c r="B349" i="6"/>
  <c r="C349" i="6"/>
  <c r="B350" i="6"/>
  <c r="C350" i="6"/>
  <c r="B351" i="6"/>
  <c r="C351" i="6"/>
  <c r="B352" i="6"/>
  <c r="C352" i="6"/>
  <c r="B353" i="6"/>
  <c r="C353" i="6"/>
  <c r="B354" i="6"/>
  <c r="C354" i="6"/>
  <c r="B355" i="6"/>
  <c r="C355" i="6"/>
  <c r="B356" i="6"/>
  <c r="C356" i="6"/>
  <c r="B357" i="6"/>
  <c r="C357" i="6"/>
  <c r="B358" i="6"/>
  <c r="C358" i="6"/>
  <c r="B359" i="6"/>
  <c r="C359" i="6"/>
  <c r="B360" i="6"/>
  <c r="C360" i="6"/>
  <c r="B361" i="6"/>
  <c r="C361" i="6"/>
  <c r="B362" i="6"/>
  <c r="C362" i="6"/>
  <c r="B363" i="6"/>
  <c r="C363" i="6"/>
  <c r="B364" i="6"/>
  <c r="C364" i="6"/>
  <c r="B365" i="6"/>
  <c r="C365" i="6"/>
  <c r="B366" i="6"/>
  <c r="C366" i="6"/>
  <c r="B367" i="6"/>
  <c r="C367" i="6"/>
  <c r="B368" i="6"/>
  <c r="C368" i="6"/>
  <c r="B369" i="6"/>
  <c r="C369" i="6"/>
  <c r="B370" i="6"/>
  <c r="C370" i="6"/>
  <c r="B371" i="6"/>
  <c r="C371" i="6"/>
  <c r="B372" i="6"/>
  <c r="C372" i="6"/>
  <c r="B373" i="6"/>
  <c r="C373" i="6"/>
  <c r="B374" i="6"/>
  <c r="C374" i="6"/>
  <c r="B375" i="6"/>
  <c r="C375" i="6"/>
  <c r="B376" i="6"/>
  <c r="C376" i="6"/>
  <c r="B377" i="6"/>
  <c r="C377" i="6"/>
  <c r="B378" i="6"/>
  <c r="C378" i="6"/>
  <c r="B379" i="6"/>
  <c r="C379" i="6"/>
  <c r="B380" i="6"/>
  <c r="C380" i="6"/>
  <c r="B381" i="6"/>
  <c r="C381" i="6"/>
  <c r="B382" i="6"/>
  <c r="C382" i="6"/>
  <c r="B383" i="6"/>
  <c r="C383" i="6"/>
  <c r="B384" i="6"/>
  <c r="C384" i="6"/>
  <c r="B385" i="6"/>
  <c r="C385" i="6"/>
  <c r="B386" i="6"/>
  <c r="C386" i="6"/>
  <c r="B387" i="6"/>
  <c r="C387" i="6"/>
  <c r="B388" i="6"/>
  <c r="C388" i="6"/>
  <c r="L38" i="6" l="1"/>
</calcChain>
</file>

<file path=xl/sharedStrings.xml><?xml version="1.0" encoding="utf-8"?>
<sst xmlns="http://schemas.openxmlformats.org/spreadsheetml/2006/main" count="19414" uniqueCount="1364">
  <si>
    <t>Table 123  Housing supply; net additional dwellings, component flows of, by local authority district, England, 2012-13</t>
  </si>
  <si>
    <t>Number of dwellings</t>
  </si>
  <si>
    <t>DCLG code</t>
  </si>
  <si>
    <t>Former
ONS code</t>
  </si>
  <si>
    <t>Current
ONS code</t>
  </si>
  <si>
    <t>Met and Shire County Totals</t>
  </si>
  <si>
    <t>Lower and Single Tier Authority Data</t>
  </si>
  <si>
    <t>New build</t>
  </si>
  <si>
    <t>plus</t>
  </si>
  <si>
    <t>Net conversions</t>
  </si>
  <si>
    <t>Net Change of use</t>
  </si>
  <si>
    <t>Net other gains and losses</t>
  </si>
  <si>
    <t>minus</t>
  </si>
  <si>
    <t>Demolitions</t>
  </si>
  <si>
    <t>equals</t>
  </si>
  <si>
    <t>Net Additions</t>
  </si>
  <si>
    <t>England</t>
  </si>
  <si>
    <t>E92000001</t>
  </si>
  <si>
    <t>Unitary Authorities</t>
  </si>
  <si>
    <t>F0114</t>
  </si>
  <si>
    <t>00HA</t>
  </si>
  <si>
    <t>K0235</t>
  </si>
  <si>
    <t>00KB</t>
  </si>
  <si>
    <t>M2372</t>
  </si>
  <si>
    <t>00EX</t>
  </si>
  <si>
    <t>J2373</t>
  </si>
  <si>
    <t>00EY</t>
  </si>
  <si>
    <t>G1250</t>
  </si>
  <si>
    <t>00HN</t>
  </si>
  <si>
    <t>E06000028</t>
  </si>
  <si>
    <t>R0335</t>
  </si>
  <si>
    <t>00MA</t>
  </si>
  <si>
    <t>Q1445</t>
  </si>
  <si>
    <t>00ML</t>
  </si>
  <si>
    <t>Z0116</t>
  </si>
  <si>
    <t>00HB</t>
  </si>
  <si>
    <t>P0240</t>
  </si>
  <si>
    <t>00KC</t>
  </si>
  <si>
    <t>R0660</t>
  </si>
  <si>
    <t>00EQ</t>
  </si>
  <si>
    <t>A0665</t>
  </si>
  <si>
    <t>00EW</t>
  </si>
  <si>
    <t>D0840</t>
  </si>
  <si>
    <t>00HE</t>
  </si>
  <si>
    <t>X1355</t>
  </si>
  <si>
    <t>00EJ</t>
  </si>
  <si>
    <t>N1350</t>
  </si>
  <si>
    <t>00EH</t>
  </si>
  <si>
    <t>C1055</t>
  </si>
  <si>
    <t>00FK</t>
  </si>
  <si>
    <t>E2001</t>
  </si>
  <si>
    <t>00FB</t>
  </si>
  <si>
    <t>D0650</t>
  </si>
  <si>
    <t>00ET</t>
  </si>
  <si>
    <t>H0724</t>
  </si>
  <si>
    <t>00EB</t>
  </si>
  <si>
    <t>W1850</t>
  </si>
  <si>
    <t>00GA</t>
  </si>
  <si>
    <t>P2114</t>
  </si>
  <si>
    <t>00MW</t>
  </si>
  <si>
    <t>Z0835</t>
  </si>
  <si>
    <t>00HF</t>
  </si>
  <si>
    <t>E06000053</t>
  </si>
  <si>
    <t>V2004</t>
  </si>
  <si>
    <t>00FA</t>
  </si>
  <si>
    <t>W2465</t>
  </si>
  <si>
    <t>00FN</t>
  </si>
  <si>
    <t>B0230</t>
  </si>
  <si>
    <t>00KA</t>
  </si>
  <si>
    <t>A2280</t>
  </si>
  <si>
    <t>00LC</t>
  </si>
  <si>
    <t>W0734</t>
  </si>
  <si>
    <t>00EC</t>
  </si>
  <si>
    <t>Y0435</t>
  </si>
  <si>
    <t>00MG</t>
  </si>
  <si>
    <t>B2002</t>
  </si>
  <si>
    <t>00FC</t>
  </si>
  <si>
    <t>Y2003</t>
  </si>
  <si>
    <t>00FD</t>
  </si>
  <si>
    <t>D0121</t>
  </si>
  <si>
    <t>00HC</t>
  </si>
  <si>
    <t>P2935</t>
  </si>
  <si>
    <t>00EM</t>
  </si>
  <si>
    <t>Q3060</t>
  </si>
  <si>
    <t>00FY</t>
  </si>
  <si>
    <t>J0540</t>
  </si>
  <si>
    <t>00JA</t>
  </si>
  <si>
    <t>N1160</t>
  </si>
  <si>
    <t>00HG</t>
  </si>
  <si>
    <t>Q1255</t>
  </si>
  <si>
    <t>00HP</t>
  </si>
  <si>
    <t>E06000029</t>
  </si>
  <si>
    <t>Z1775</t>
  </si>
  <si>
    <t>00MR</t>
  </si>
  <si>
    <t>E0345</t>
  </si>
  <si>
    <t>00MC</t>
  </si>
  <si>
    <t>V0728</t>
  </si>
  <si>
    <t>00EE</t>
  </si>
  <si>
    <t>A2470</t>
  </si>
  <si>
    <t>00FP</t>
  </si>
  <si>
    <t>L3245</t>
  </si>
  <si>
    <t>00GG</t>
  </si>
  <si>
    <t>J0350</t>
  </si>
  <si>
    <t>00MD</t>
  </si>
  <si>
    <t>P0119</t>
  </si>
  <si>
    <t>00HD</t>
  </si>
  <si>
    <t>D1780</t>
  </si>
  <si>
    <t>00MS</t>
  </si>
  <si>
    <t>D1590</t>
  </si>
  <si>
    <t>00KF</t>
  </si>
  <si>
    <t>H0738</t>
  </si>
  <si>
    <t>00EF</t>
  </si>
  <si>
    <t>M3455</t>
  </si>
  <si>
    <t>00GL</t>
  </si>
  <si>
    <t>U3935</t>
  </si>
  <si>
    <t>00HX</t>
  </si>
  <si>
    <t>C3240</t>
  </si>
  <si>
    <t>00GF</t>
  </si>
  <si>
    <t>M1595</t>
  </si>
  <si>
    <t>00KG</t>
  </si>
  <si>
    <t>X1165</t>
  </si>
  <si>
    <t>00HH</t>
  </si>
  <si>
    <t>M0655</t>
  </si>
  <si>
    <t>00EU</t>
  </si>
  <si>
    <t>W0340</t>
  </si>
  <si>
    <t>00MB</t>
  </si>
  <si>
    <t>Y3940</t>
  </si>
  <si>
    <t>00HY</t>
  </si>
  <si>
    <t>T0355</t>
  </si>
  <si>
    <t>00ME</t>
  </si>
  <si>
    <t>X0360</t>
  </si>
  <si>
    <t>00MF</t>
  </si>
  <si>
    <t>C2741</t>
  </si>
  <si>
    <t>00FF</t>
  </si>
  <si>
    <t>London Boroughs</t>
  </si>
  <si>
    <t>Z5060</t>
  </si>
  <si>
    <t>00AB</t>
  </si>
  <si>
    <t>Barking and Dagenham</t>
  </si>
  <si>
    <t>N5090</t>
  </si>
  <si>
    <t>00AC</t>
  </si>
  <si>
    <t>Barnet</t>
  </si>
  <si>
    <t>D5120</t>
  </si>
  <si>
    <t>00AD</t>
  </si>
  <si>
    <t>Bexley</t>
  </si>
  <si>
    <t>T5150</t>
  </si>
  <si>
    <t>00AE</t>
  </si>
  <si>
    <t>Brent</t>
  </si>
  <si>
    <t>G5180</t>
  </si>
  <si>
    <t>00AF</t>
  </si>
  <si>
    <t>Bromley</t>
  </si>
  <si>
    <t>X5210</t>
  </si>
  <si>
    <t>00AG</t>
  </si>
  <si>
    <t>Camden</t>
  </si>
  <si>
    <t>K5030</t>
  </si>
  <si>
    <t>00AA</t>
  </si>
  <si>
    <t>City of London</t>
  </si>
  <si>
    <t>L5240</t>
  </si>
  <si>
    <t>00AH</t>
  </si>
  <si>
    <t>Croydon</t>
  </si>
  <si>
    <t>A5270</t>
  </si>
  <si>
    <t>00AJ</t>
  </si>
  <si>
    <t>Ealing</t>
  </si>
  <si>
    <t>Q5300</t>
  </si>
  <si>
    <t>00AK</t>
  </si>
  <si>
    <t>Enfield</t>
  </si>
  <si>
    <t>E5330</t>
  </si>
  <si>
    <t>00AL</t>
  </si>
  <si>
    <t>Greenwich</t>
  </si>
  <si>
    <t>U5360</t>
  </si>
  <si>
    <t>00AM</t>
  </si>
  <si>
    <t>Hackney</t>
  </si>
  <si>
    <t>H5390</t>
  </si>
  <si>
    <t>00AN</t>
  </si>
  <si>
    <t>Hammersmith and Fulham</t>
  </si>
  <si>
    <t>Y5420</t>
  </si>
  <si>
    <t>00AP</t>
  </si>
  <si>
    <t>Haringey</t>
  </si>
  <si>
    <t>M5450</t>
  </si>
  <si>
    <t>00AQ</t>
  </si>
  <si>
    <t>Harrow</t>
  </si>
  <si>
    <t>B5480</t>
  </si>
  <si>
    <t>00AR</t>
  </si>
  <si>
    <t>Havering</t>
  </si>
  <si>
    <t>R5510</t>
  </si>
  <si>
    <t>00AS</t>
  </si>
  <si>
    <t>Hillingdon</t>
  </si>
  <si>
    <t>F5540</t>
  </si>
  <si>
    <t>00AT</t>
  </si>
  <si>
    <t>Hounslow</t>
  </si>
  <si>
    <t>V5570</t>
  </si>
  <si>
    <t>00AU</t>
  </si>
  <si>
    <t>Islington</t>
  </si>
  <si>
    <t>K5600</t>
  </si>
  <si>
    <t>00AW</t>
  </si>
  <si>
    <t>Kensington and Chelsea</t>
  </si>
  <si>
    <t>Z5630</t>
  </si>
  <si>
    <t>00AX</t>
  </si>
  <si>
    <t>Kingston upon Thames</t>
  </si>
  <si>
    <t>N5660</t>
  </si>
  <si>
    <t>00AY</t>
  </si>
  <si>
    <t>Lambeth</t>
  </si>
  <si>
    <t>C5690</t>
  </si>
  <si>
    <t>00AZ</t>
  </si>
  <si>
    <t>Lewisham</t>
  </si>
  <si>
    <t>T5720</t>
  </si>
  <si>
    <t>00BA</t>
  </si>
  <si>
    <t>Merton</t>
  </si>
  <si>
    <t>G5750</t>
  </si>
  <si>
    <t>00BB</t>
  </si>
  <si>
    <t>Newham</t>
  </si>
  <si>
    <t>W5780</t>
  </si>
  <si>
    <t>00BC</t>
  </si>
  <si>
    <t>Redbridge</t>
  </si>
  <si>
    <t>L5810</t>
  </si>
  <si>
    <t>00BD</t>
  </si>
  <si>
    <t>Richmond upon Thames</t>
  </si>
  <si>
    <t>A5840</t>
  </si>
  <si>
    <t>00BE</t>
  </si>
  <si>
    <t>Southwark</t>
  </si>
  <si>
    <t>P5870</t>
  </si>
  <si>
    <t>00BF</t>
  </si>
  <si>
    <t>Sutton</t>
  </si>
  <si>
    <t>E5900</t>
  </si>
  <si>
    <t>00BG</t>
  </si>
  <si>
    <t>Tower Hamlets</t>
  </si>
  <si>
    <t>U5930</t>
  </si>
  <si>
    <t>00BH</t>
  </si>
  <si>
    <t>Waltham Forest</t>
  </si>
  <si>
    <t>H5960</t>
  </si>
  <si>
    <t>00BJ</t>
  </si>
  <si>
    <t>Wandsworth</t>
  </si>
  <si>
    <t>X5990</t>
  </si>
  <si>
    <t>00BK</t>
  </si>
  <si>
    <t>Westminster</t>
  </si>
  <si>
    <t>Metropolitan Districts</t>
  </si>
  <si>
    <t>E11000001</t>
  </si>
  <si>
    <t>Greater Manchester (Met County)</t>
  </si>
  <si>
    <t>N4205</t>
  </si>
  <si>
    <t>00BL</t>
  </si>
  <si>
    <t>Bolton</t>
  </si>
  <si>
    <t>T4210</t>
  </si>
  <si>
    <t>00BM</t>
  </si>
  <si>
    <t>Bury</t>
  </si>
  <si>
    <t>B4215</t>
  </si>
  <si>
    <t>00BN</t>
  </si>
  <si>
    <t>Manchester</t>
  </si>
  <si>
    <t>F4220</t>
  </si>
  <si>
    <t>00BP</t>
  </si>
  <si>
    <t>Oldham</t>
  </si>
  <si>
    <t>P4225</t>
  </si>
  <si>
    <t>00BQ</t>
  </si>
  <si>
    <t>Rochdale</t>
  </si>
  <si>
    <t>U4230</t>
  </si>
  <si>
    <t>00BR</t>
  </si>
  <si>
    <t>Salford</t>
  </si>
  <si>
    <t>C4235</t>
  </si>
  <si>
    <t>00BS</t>
  </si>
  <si>
    <t>Stockport</t>
  </si>
  <si>
    <t>G4240</t>
  </si>
  <si>
    <t>00BT</t>
  </si>
  <si>
    <t>Tameside</t>
  </si>
  <si>
    <t>Q4245</t>
  </si>
  <si>
    <t>00BU</t>
  </si>
  <si>
    <t>Trafford</t>
  </si>
  <si>
    <t>V4250</t>
  </si>
  <si>
    <t>00BW</t>
  </si>
  <si>
    <t>Wigan</t>
  </si>
  <si>
    <t>E11000002</t>
  </si>
  <si>
    <t>Merseyside (Met County)</t>
  </si>
  <si>
    <t>V4305</t>
  </si>
  <si>
    <t>00BX</t>
  </si>
  <si>
    <t>Knowsley</t>
  </si>
  <si>
    <t>Z4310</t>
  </si>
  <si>
    <t>00BY</t>
  </si>
  <si>
    <t>Liverpool</t>
  </si>
  <si>
    <t>M4320</t>
  </si>
  <si>
    <t>00CA</t>
  </si>
  <si>
    <t>Sefton</t>
  </si>
  <si>
    <t>H4315</t>
  </si>
  <si>
    <t>00BZ</t>
  </si>
  <si>
    <t>W4325</t>
  </si>
  <si>
    <t>00CB</t>
  </si>
  <si>
    <t>Wirral</t>
  </si>
  <si>
    <t>E11000003</t>
  </si>
  <si>
    <t>South Yorkshire (Met County)</t>
  </si>
  <si>
    <t>B4405</t>
  </si>
  <si>
    <t>00CC</t>
  </si>
  <si>
    <t>Barnsley</t>
  </si>
  <si>
    <t>F4410</t>
  </si>
  <si>
    <t>00CE</t>
  </si>
  <si>
    <t>Doncaster</t>
  </si>
  <si>
    <t>P4415</t>
  </si>
  <si>
    <t>00CF</t>
  </si>
  <si>
    <t>Rotherham</t>
  </si>
  <si>
    <t>U4420</t>
  </si>
  <si>
    <t>00CG</t>
  </si>
  <si>
    <t>Sheffield</t>
  </si>
  <si>
    <t>E11000004</t>
  </si>
  <si>
    <t>Tyne and Wear (Met County)</t>
  </si>
  <si>
    <t>H4505</t>
  </si>
  <si>
    <t>00CH</t>
  </si>
  <si>
    <t>Gateshead</t>
  </si>
  <si>
    <t>M4510</t>
  </si>
  <si>
    <t>00CJ</t>
  </si>
  <si>
    <t>Newcastle upon Tyne</t>
  </si>
  <si>
    <t>W4515</t>
  </si>
  <si>
    <t>00CK</t>
  </si>
  <si>
    <t>North Tyneside</t>
  </si>
  <si>
    <t>A4520</t>
  </si>
  <si>
    <t>00CL</t>
  </si>
  <si>
    <t>South Tyneside</t>
  </si>
  <si>
    <t>J4525</t>
  </si>
  <si>
    <t>00CM</t>
  </si>
  <si>
    <t>Sunderland</t>
  </si>
  <si>
    <t>E11000005</t>
  </si>
  <si>
    <t>West Midlands (Met County)</t>
  </si>
  <si>
    <t>P4605</t>
  </si>
  <si>
    <t>00CN</t>
  </si>
  <si>
    <t>Birmingham</t>
  </si>
  <si>
    <t>U4610</t>
  </si>
  <si>
    <t>00CQ</t>
  </si>
  <si>
    <t>Coventry</t>
  </si>
  <si>
    <t>C4615</t>
  </si>
  <si>
    <t>00CR</t>
  </si>
  <si>
    <t>Dudley</t>
  </si>
  <si>
    <t>G4620</t>
  </si>
  <si>
    <t>00CS</t>
  </si>
  <si>
    <t>Sandwell</t>
  </si>
  <si>
    <t>Q4625</t>
  </si>
  <si>
    <t>00CT</t>
  </si>
  <si>
    <t>Solihull</t>
  </si>
  <si>
    <t>V4630</t>
  </si>
  <si>
    <t>00CU</t>
  </si>
  <si>
    <t>Walsall</t>
  </si>
  <si>
    <t>D4635</t>
  </si>
  <si>
    <t>00CW</t>
  </si>
  <si>
    <t>Wolverhampton</t>
  </si>
  <si>
    <t>E11000006</t>
  </si>
  <si>
    <t>West Yorkshire (Met County)</t>
  </si>
  <si>
    <t>W4705</t>
  </si>
  <si>
    <t>00CX</t>
  </si>
  <si>
    <t>Bradford</t>
  </si>
  <si>
    <t>A4710</t>
  </si>
  <si>
    <t>00CY</t>
  </si>
  <si>
    <t>Calderdale</t>
  </si>
  <si>
    <t>J4715</t>
  </si>
  <si>
    <t>00CZ</t>
  </si>
  <si>
    <t>Kirklees</t>
  </si>
  <si>
    <t>N4720</t>
  </si>
  <si>
    <t>00DA</t>
  </si>
  <si>
    <t>Leeds</t>
  </si>
  <si>
    <t>X4725</t>
  </si>
  <si>
    <t>00DB</t>
  </si>
  <si>
    <t>Wakefield</t>
  </si>
  <si>
    <t>Shire Districts</t>
  </si>
  <si>
    <t>Buckinghamshire</t>
  </si>
  <si>
    <t>J0405</t>
  </si>
  <si>
    <t>11UB</t>
  </si>
  <si>
    <t>Aylesbury Vale</t>
  </si>
  <si>
    <t>X0415</t>
  </si>
  <si>
    <t>11UC</t>
  </si>
  <si>
    <t>Chiltern</t>
  </si>
  <si>
    <t>N0410</t>
  </si>
  <si>
    <t>11UE</t>
  </si>
  <si>
    <t>South Bucks</t>
  </si>
  <si>
    <t>K0425</t>
  </si>
  <si>
    <t>11UF</t>
  </si>
  <si>
    <t>Wycombe</t>
  </si>
  <si>
    <t>Cambridgeshire</t>
  </si>
  <si>
    <t>Q0505</t>
  </si>
  <si>
    <t>12UB</t>
  </si>
  <si>
    <t>Cambridge</t>
  </si>
  <si>
    <t>V0510</t>
  </si>
  <si>
    <t>12UC</t>
  </si>
  <si>
    <t>East Cambridgeshire</t>
  </si>
  <si>
    <t>D0515</t>
  </si>
  <si>
    <t>12UD</t>
  </si>
  <si>
    <t>Fenland</t>
  </si>
  <si>
    <t>H0520</t>
  </si>
  <si>
    <t>12UE</t>
  </si>
  <si>
    <t>Huntingdonshire</t>
  </si>
  <si>
    <t>W0530</t>
  </si>
  <si>
    <t>12UG</t>
  </si>
  <si>
    <t>South Cambridgeshire</t>
  </si>
  <si>
    <t>Cumbria</t>
  </si>
  <si>
    <t>R0905</t>
  </si>
  <si>
    <t>16UB</t>
  </si>
  <si>
    <t>Allerdale</t>
  </si>
  <si>
    <t>W0910</t>
  </si>
  <si>
    <t>16UC</t>
  </si>
  <si>
    <t>Barrow-in-Furness</t>
  </si>
  <si>
    <t>E0915</t>
  </si>
  <si>
    <t>16UD</t>
  </si>
  <si>
    <t>Carlisle</t>
  </si>
  <si>
    <t>J0920</t>
  </si>
  <si>
    <t>16UE</t>
  </si>
  <si>
    <t>Copeland</t>
  </si>
  <si>
    <t>T0925</t>
  </si>
  <si>
    <t>16UF</t>
  </si>
  <si>
    <t>Eden</t>
  </si>
  <si>
    <t>X0930</t>
  </si>
  <si>
    <t>16UG</t>
  </si>
  <si>
    <t>South Lakeland</t>
  </si>
  <si>
    <t>Derbyshire</t>
  </si>
  <si>
    <t>M1005</t>
  </si>
  <si>
    <t>17UB</t>
  </si>
  <si>
    <t>Amber Valley</t>
  </si>
  <si>
    <t>R1010</t>
  </si>
  <si>
    <t>17UC</t>
  </si>
  <si>
    <t>Bolsover</t>
  </si>
  <si>
    <t>A1015</t>
  </si>
  <si>
    <t>17UD</t>
  </si>
  <si>
    <t>Chesterfield</t>
  </si>
  <si>
    <t>P1045</t>
  </si>
  <si>
    <t>17UF</t>
  </si>
  <si>
    <t>Derbyshire Dales</t>
  </si>
  <si>
    <t>N1025</t>
  </si>
  <si>
    <t>17UG</t>
  </si>
  <si>
    <t>Erewash</t>
  </si>
  <si>
    <t>T1030</t>
  </si>
  <si>
    <t>17UH</t>
  </si>
  <si>
    <t>High Peak</t>
  </si>
  <si>
    <t>B1035</t>
  </si>
  <si>
    <t>17UJ</t>
  </si>
  <si>
    <t>North East Derbyshire</t>
  </si>
  <si>
    <t>F1040</t>
  </si>
  <si>
    <t>17UK</t>
  </si>
  <si>
    <t>South Derbyshire</t>
  </si>
  <si>
    <t>Devon</t>
  </si>
  <si>
    <t>U1105</t>
  </si>
  <si>
    <t>18UB</t>
  </si>
  <si>
    <t>East Devon</t>
  </si>
  <si>
    <t>Y1110</t>
  </si>
  <si>
    <t>18UC</t>
  </si>
  <si>
    <t>Exeter</t>
  </si>
  <si>
    <t>H1135</t>
  </si>
  <si>
    <t>18UD</t>
  </si>
  <si>
    <t>Mid Devon</t>
  </si>
  <si>
    <t>G1115</t>
  </si>
  <si>
    <t>18UE</t>
  </si>
  <si>
    <t>North Devon</t>
  </si>
  <si>
    <t>V1125</t>
  </si>
  <si>
    <t>18UG</t>
  </si>
  <si>
    <t>South Hams</t>
  </si>
  <si>
    <t>Z1130</t>
  </si>
  <si>
    <t>18UH</t>
  </si>
  <si>
    <t>Teignbridge</t>
  </si>
  <si>
    <t>W1145</t>
  </si>
  <si>
    <t>18UK</t>
  </si>
  <si>
    <t>Torridge</t>
  </si>
  <si>
    <t>A1150</t>
  </si>
  <si>
    <t>18UL</t>
  </si>
  <si>
    <t>West Devon</t>
  </si>
  <si>
    <t>E10000009</t>
  </si>
  <si>
    <t>Dorset</t>
  </si>
  <si>
    <t>E1210</t>
  </si>
  <si>
    <t>19UC</t>
  </si>
  <si>
    <t>E07000048</t>
  </si>
  <si>
    <t>Christchurch</t>
  </si>
  <si>
    <t>U1240</t>
  </si>
  <si>
    <t>19UD</t>
  </si>
  <si>
    <t>E07000049</t>
  </si>
  <si>
    <t>East Dorset</t>
  </si>
  <si>
    <t>N1215</t>
  </si>
  <si>
    <t>19UE</t>
  </si>
  <si>
    <t>E07000050</t>
  </si>
  <si>
    <t>North Dorset</t>
  </si>
  <si>
    <t>B1225</t>
  </si>
  <si>
    <t>19UG</t>
  </si>
  <si>
    <t>E07000051</t>
  </si>
  <si>
    <t>Purbeck</t>
  </si>
  <si>
    <t>F1230</t>
  </si>
  <si>
    <t>19UH</t>
  </si>
  <si>
    <t>E07000052</t>
  </si>
  <si>
    <t>West Dorset</t>
  </si>
  <si>
    <t>P1235</t>
  </si>
  <si>
    <t>19UJ</t>
  </si>
  <si>
    <t>E07000053</t>
  </si>
  <si>
    <t>Weymouth and Portland</t>
  </si>
  <si>
    <t>East Sussex</t>
  </si>
  <si>
    <t>T1410</t>
  </si>
  <si>
    <t>21UC</t>
  </si>
  <si>
    <t>Eastbourne</t>
  </si>
  <si>
    <t>B1415</t>
  </si>
  <si>
    <t>21UD</t>
  </si>
  <si>
    <t>Hastings</t>
  </si>
  <si>
    <t>P1425</t>
  </si>
  <si>
    <t>21UF</t>
  </si>
  <si>
    <t>Lewes</t>
  </si>
  <si>
    <t>U1430</t>
  </si>
  <si>
    <t>21UG</t>
  </si>
  <si>
    <t>Rother</t>
  </si>
  <si>
    <t>C1435</t>
  </si>
  <si>
    <t>21UH</t>
  </si>
  <si>
    <t>Wealden</t>
  </si>
  <si>
    <t>Essex</t>
  </si>
  <si>
    <t>V1505</t>
  </si>
  <si>
    <t>22UB</t>
  </si>
  <si>
    <t>Basildon</t>
  </si>
  <si>
    <t>Z1510</t>
  </si>
  <si>
    <t>22UC</t>
  </si>
  <si>
    <t>Braintree</t>
  </si>
  <si>
    <t>H1515</t>
  </si>
  <si>
    <t>22UD</t>
  </si>
  <si>
    <t>Brentwood</t>
  </si>
  <si>
    <t>M1520</t>
  </si>
  <si>
    <t>22UE</t>
  </si>
  <si>
    <t>Castle Point</t>
  </si>
  <si>
    <t>W1525</t>
  </si>
  <si>
    <t>22UF</t>
  </si>
  <si>
    <t>Chelmsford</t>
  </si>
  <si>
    <t>A1530</t>
  </si>
  <si>
    <t>22UG</t>
  </si>
  <si>
    <t>Colchester</t>
  </si>
  <si>
    <t>J1535</t>
  </si>
  <si>
    <t>22UH</t>
  </si>
  <si>
    <t>Epping Forest</t>
  </si>
  <si>
    <t>N1540</t>
  </si>
  <si>
    <t>22UJ</t>
  </si>
  <si>
    <t>Harlow</t>
  </si>
  <si>
    <t>X1545</t>
  </si>
  <si>
    <t>22UK</t>
  </si>
  <si>
    <t>Maldon</t>
  </si>
  <si>
    <t>B1550</t>
  </si>
  <si>
    <t>22UL</t>
  </si>
  <si>
    <t>Rochford</t>
  </si>
  <si>
    <t>P1560</t>
  </si>
  <si>
    <t>22UN</t>
  </si>
  <si>
    <t>Tendring</t>
  </si>
  <si>
    <t>C1570</t>
  </si>
  <si>
    <t>22UQ</t>
  </si>
  <si>
    <t>Uttlesford</t>
  </si>
  <si>
    <t>Gloucestershire</t>
  </si>
  <si>
    <t>B1605</t>
  </si>
  <si>
    <t>23UB</t>
  </si>
  <si>
    <t>Cheltenham</t>
  </si>
  <si>
    <t>F1610</t>
  </si>
  <si>
    <t>23UC</t>
  </si>
  <si>
    <t>Cotswold</t>
  </si>
  <si>
    <t>P1615</t>
  </si>
  <si>
    <t>23UD</t>
  </si>
  <si>
    <t>Forest of Dean</t>
  </si>
  <si>
    <t>U1620</t>
  </si>
  <si>
    <t>23UE</t>
  </si>
  <si>
    <t>Gloucester</t>
  </si>
  <si>
    <t>C1625</t>
  </si>
  <si>
    <t>23UF</t>
  </si>
  <si>
    <t>Stroud</t>
  </si>
  <si>
    <t>G1630</t>
  </si>
  <si>
    <t>23UG</t>
  </si>
  <si>
    <t>Tewkesbury</t>
  </si>
  <si>
    <t>Hampshire</t>
  </si>
  <si>
    <t>H1705</t>
  </si>
  <si>
    <t>24UB</t>
  </si>
  <si>
    <t>Basingstoke and Deane</t>
  </si>
  <si>
    <t>M1710</t>
  </si>
  <si>
    <t>24UC</t>
  </si>
  <si>
    <t>East Hampshire</t>
  </si>
  <si>
    <t>W1715</t>
  </si>
  <si>
    <t>24UD</t>
  </si>
  <si>
    <t>Eastleigh</t>
  </si>
  <si>
    <t>A1720</t>
  </si>
  <si>
    <t>24UE</t>
  </si>
  <si>
    <t>Fareham</t>
  </si>
  <si>
    <t>J1725</t>
  </si>
  <si>
    <t>24UF</t>
  </si>
  <si>
    <t>Gosport</t>
  </si>
  <si>
    <t>N1730</t>
  </si>
  <si>
    <t>24UG</t>
  </si>
  <si>
    <t>Hart</t>
  </si>
  <si>
    <t>X1735</t>
  </si>
  <si>
    <t>24UH</t>
  </si>
  <si>
    <t>Havant</t>
  </si>
  <si>
    <t>B1740</t>
  </si>
  <si>
    <t>24UJ</t>
  </si>
  <si>
    <t>New Forest</t>
  </si>
  <si>
    <t>P1750</t>
  </si>
  <si>
    <t>24UL</t>
  </si>
  <si>
    <t>Rushmoor</t>
  </si>
  <si>
    <t>C1760</t>
  </si>
  <si>
    <t>24UN</t>
  </si>
  <si>
    <t>Test Valley</t>
  </si>
  <si>
    <t>L1765</t>
  </si>
  <si>
    <t>24UP</t>
  </si>
  <si>
    <t>Winchester</t>
  </si>
  <si>
    <t>Hertfordshire</t>
  </si>
  <si>
    <t>W1905</t>
  </si>
  <si>
    <t>26UB</t>
  </si>
  <si>
    <t>Broxbourne</t>
  </si>
  <si>
    <t>A1910</t>
  </si>
  <si>
    <t>26UC</t>
  </si>
  <si>
    <t>Dacorum</t>
  </si>
  <si>
    <t>J1915</t>
  </si>
  <si>
    <t>26UD</t>
  </si>
  <si>
    <t>East Hertfordshire</t>
  </si>
  <si>
    <t>N1920</t>
  </si>
  <si>
    <t>26UE</t>
  </si>
  <si>
    <t>Hertsmere</t>
  </si>
  <si>
    <t>X1925</t>
  </si>
  <si>
    <t>26UF</t>
  </si>
  <si>
    <t>North Hertfordshire</t>
  </si>
  <si>
    <t>B1930</t>
  </si>
  <si>
    <t>26UG</t>
  </si>
  <si>
    <t>St Albans</t>
  </si>
  <si>
    <t>K1935</t>
  </si>
  <si>
    <t>26UH</t>
  </si>
  <si>
    <t>Stevenage</t>
  </si>
  <si>
    <t>P1940</t>
  </si>
  <si>
    <t>26UJ</t>
  </si>
  <si>
    <t>Three Rivers</t>
  </si>
  <si>
    <t>Y1945</t>
  </si>
  <si>
    <t>26UK</t>
  </si>
  <si>
    <t>Watford</t>
  </si>
  <si>
    <t>C1950</t>
  </si>
  <si>
    <t>26UL</t>
  </si>
  <si>
    <t>Welwyn Hatfield</t>
  </si>
  <si>
    <t>Kent</t>
  </si>
  <si>
    <t>E2205</t>
  </si>
  <si>
    <t>29UB</t>
  </si>
  <si>
    <t>Ashford</t>
  </si>
  <si>
    <t>J2210</t>
  </si>
  <si>
    <t>29UC</t>
  </si>
  <si>
    <t>Canterbury</t>
  </si>
  <si>
    <t>T2215</t>
  </si>
  <si>
    <t>29UD</t>
  </si>
  <si>
    <t>Dartford</t>
  </si>
  <si>
    <t>X2220</t>
  </si>
  <si>
    <t>29UE</t>
  </si>
  <si>
    <t>Dover</t>
  </si>
  <si>
    <t>K2230</t>
  </si>
  <si>
    <t>29UG</t>
  </si>
  <si>
    <t>Gravesham</t>
  </si>
  <si>
    <t>U2235</t>
  </si>
  <si>
    <t>29UH</t>
  </si>
  <si>
    <t>Maidstone</t>
  </si>
  <si>
    <t>G2245</t>
  </si>
  <si>
    <t>29UK</t>
  </si>
  <si>
    <t>Sevenoaks</t>
  </si>
  <si>
    <t>L2250</t>
  </si>
  <si>
    <t>29UL</t>
  </si>
  <si>
    <t>V2255</t>
  </si>
  <si>
    <t>29UM</t>
  </si>
  <si>
    <t>Swale</t>
  </si>
  <si>
    <t>Z2260</t>
  </si>
  <si>
    <t>29UN</t>
  </si>
  <si>
    <t>Thanet</t>
  </si>
  <si>
    <t>H2265</t>
  </si>
  <si>
    <t>29UP</t>
  </si>
  <si>
    <t>Tonbridge and Malling</t>
  </si>
  <si>
    <t>M2270</t>
  </si>
  <si>
    <t>29UQ</t>
  </si>
  <si>
    <t>Tunbridge Wells</t>
  </si>
  <si>
    <t>Lancashire</t>
  </si>
  <si>
    <t>Z2315</t>
  </si>
  <si>
    <t>30UD</t>
  </si>
  <si>
    <t>Burnley</t>
  </si>
  <si>
    <t>D2320</t>
  </si>
  <si>
    <t>30UE</t>
  </si>
  <si>
    <t>Chorley</t>
  </si>
  <si>
    <t>M2325</t>
  </si>
  <si>
    <t>30UF</t>
  </si>
  <si>
    <t>Fylde</t>
  </si>
  <si>
    <t>R2330</t>
  </si>
  <si>
    <t>30UG</t>
  </si>
  <si>
    <t>Hyndburn</t>
  </si>
  <si>
    <t>A2335</t>
  </si>
  <si>
    <t>30UH</t>
  </si>
  <si>
    <t>Lancaster</t>
  </si>
  <si>
    <t>E2340</t>
  </si>
  <si>
    <t>30UJ</t>
  </si>
  <si>
    <t>Pendle</t>
  </si>
  <si>
    <t>N2345</t>
  </si>
  <si>
    <t>30UK</t>
  </si>
  <si>
    <t>Preston</t>
  </si>
  <si>
    <t>T2350</t>
  </si>
  <si>
    <t>30UL</t>
  </si>
  <si>
    <t>Ribble Valley</t>
  </si>
  <si>
    <t>B2355</t>
  </si>
  <si>
    <t>30UM</t>
  </si>
  <si>
    <t>Rossendale</t>
  </si>
  <si>
    <t>F2360</t>
  </si>
  <si>
    <t>30UN</t>
  </si>
  <si>
    <t>South Ribble</t>
  </si>
  <si>
    <t>P2365</t>
  </si>
  <si>
    <t>30UP</t>
  </si>
  <si>
    <t>West Lancashire</t>
  </si>
  <si>
    <t>U2370</t>
  </si>
  <si>
    <t>30UQ</t>
  </si>
  <si>
    <t>Wyre</t>
  </si>
  <si>
    <t>Leicestershire</t>
  </si>
  <si>
    <t>T2405</t>
  </si>
  <si>
    <t>31UB</t>
  </si>
  <si>
    <t>Blaby</t>
  </si>
  <si>
    <t>X2410</t>
  </si>
  <si>
    <t>31UC</t>
  </si>
  <si>
    <t>Charnwood</t>
  </si>
  <si>
    <t>F2415</t>
  </si>
  <si>
    <t>31UD</t>
  </si>
  <si>
    <t>Harborough</t>
  </si>
  <si>
    <t>K2420</t>
  </si>
  <si>
    <t>31UE</t>
  </si>
  <si>
    <t>Hinckley and Bosworth</t>
  </si>
  <si>
    <t>Y2430</t>
  </si>
  <si>
    <t>31UG</t>
  </si>
  <si>
    <t>Melton</t>
  </si>
  <si>
    <t>G2435</t>
  </si>
  <si>
    <t>31UH</t>
  </si>
  <si>
    <t>North West Leicestershire</t>
  </si>
  <si>
    <t>L2440</t>
  </si>
  <si>
    <t>31UJ</t>
  </si>
  <si>
    <t>Oadby and Wigston</t>
  </si>
  <si>
    <t>Lincolnshire</t>
  </si>
  <si>
    <t>Z2505</t>
  </si>
  <si>
    <t>32UB</t>
  </si>
  <si>
    <t>Boston</t>
  </si>
  <si>
    <t>D2510</t>
  </si>
  <si>
    <t>32UC</t>
  </si>
  <si>
    <t>East Lindsey</t>
  </si>
  <si>
    <t>M2515</t>
  </si>
  <si>
    <t>32UD</t>
  </si>
  <si>
    <t>Lincoln</t>
  </si>
  <si>
    <t>R2520</t>
  </si>
  <si>
    <t>32UE</t>
  </si>
  <si>
    <t>North Kesteven</t>
  </si>
  <si>
    <t>A2525</t>
  </si>
  <si>
    <t>32UF</t>
  </si>
  <si>
    <t>South Holland</t>
  </si>
  <si>
    <t>E2530</t>
  </si>
  <si>
    <t>32UG</t>
  </si>
  <si>
    <t>South Kesteven</t>
  </si>
  <si>
    <t>N2535</t>
  </si>
  <si>
    <t>32UH</t>
  </si>
  <si>
    <t>West Lindsey</t>
  </si>
  <si>
    <t>Norfolk</t>
  </si>
  <si>
    <t>F2605</t>
  </si>
  <si>
    <t>33UB</t>
  </si>
  <si>
    <t>Breckland</t>
  </si>
  <si>
    <t>K2610</t>
  </si>
  <si>
    <t>33UC</t>
  </si>
  <si>
    <t>Broadland</t>
  </si>
  <si>
    <t>U2615</t>
  </si>
  <si>
    <t>33UD</t>
  </si>
  <si>
    <t>Great Yarmouth</t>
  </si>
  <si>
    <t>V2635</t>
  </si>
  <si>
    <t>33UE</t>
  </si>
  <si>
    <t>King's Lynn and West Norfolk</t>
  </si>
  <si>
    <t>Y2620</t>
  </si>
  <si>
    <t>33UF</t>
  </si>
  <si>
    <t>North Norfolk</t>
  </si>
  <si>
    <t>G2625</t>
  </si>
  <si>
    <t>33UG</t>
  </si>
  <si>
    <t>Norwich</t>
  </si>
  <si>
    <t>L2630</t>
  </si>
  <si>
    <t>33UH</t>
  </si>
  <si>
    <t>South Norfolk</t>
  </si>
  <si>
    <t>Northamptonshire</t>
  </si>
  <si>
    <t>U2805</t>
  </si>
  <si>
    <t>34UB</t>
  </si>
  <si>
    <t>Corby</t>
  </si>
  <si>
    <t>Y2810</t>
  </si>
  <si>
    <t>34UC</t>
  </si>
  <si>
    <t>Daventry</t>
  </si>
  <si>
    <t>G2815</t>
  </si>
  <si>
    <t>34UD</t>
  </si>
  <si>
    <t>East Northamptonshire</t>
  </si>
  <si>
    <t>L2820</t>
  </si>
  <si>
    <t>34UE</t>
  </si>
  <si>
    <t>Kettering</t>
  </si>
  <si>
    <t>V2825</t>
  </si>
  <si>
    <t>34UF</t>
  </si>
  <si>
    <t>Northampton</t>
  </si>
  <si>
    <t>Z2830</t>
  </si>
  <si>
    <t>34UG</t>
  </si>
  <si>
    <t>South Northamptonshire</t>
  </si>
  <si>
    <t>H2835</t>
  </si>
  <si>
    <t>34UH</t>
  </si>
  <si>
    <t>Wellingborough</t>
  </si>
  <si>
    <t>North Yorkshire</t>
  </si>
  <si>
    <t>M2705</t>
  </si>
  <si>
    <t>36UB</t>
  </si>
  <si>
    <t>Craven</t>
  </si>
  <si>
    <t>R2710</t>
  </si>
  <si>
    <t>36UC</t>
  </si>
  <si>
    <t>Hambleton</t>
  </si>
  <si>
    <t>E2734</t>
  </si>
  <si>
    <t>36UD</t>
  </si>
  <si>
    <t>Harrogate</t>
  </si>
  <si>
    <t>E2720</t>
  </si>
  <si>
    <t>36UE</t>
  </si>
  <si>
    <t>Richmondshire</t>
  </si>
  <si>
    <t>Y2736</t>
  </si>
  <si>
    <t>36UF</t>
  </si>
  <si>
    <t>Ryedale</t>
  </si>
  <si>
    <t>T2730</t>
  </si>
  <si>
    <t>36UG</t>
  </si>
  <si>
    <t>Scarborough</t>
  </si>
  <si>
    <t>N2739</t>
  </si>
  <si>
    <t>36UH</t>
  </si>
  <si>
    <t>Selby</t>
  </si>
  <si>
    <t>Nottinghamshire</t>
  </si>
  <si>
    <t>W3005</t>
  </si>
  <si>
    <t>37UB</t>
  </si>
  <si>
    <t>Ashfield</t>
  </si>
  <si>
    <t>A3010</t>
  </si>
  <si>
    <t>37UC</t>
  </si>
  <si>
    <t>Bassetlaw</t>
  </si>
  <si>
    <t>J3015</t>
  </si>
  <si>
    <t>37UD</t>
  </si>
  <si>
    <t>Broxtowe</t>
  </si>
  <si>
    <t>N3020</t>
  </si>
  <si>
    <t>37UE</t>
  </si>
  <si>
    <t>Gedling</t>
  </si>
  <si>
    <t>X3025</t>
  </si>
  <si>
    <t>37UF</t>
  </si>
  <si>
    <t>Mansfield</t>
  </si>
  <si>
    <t>B3030</t>
  </si>
  <si>
    <t>37UG</t>
  </si>
  <si>
    <t>Newark and Sherwood</t>
  </si>
  <si>
    <t>P3040</t>
  </si>
  <si>
    <t>37UJ</t>
  </si>
  <si>
    <t>Rushcliffe</t>
  </si>
  <si>
    <t>Oxfordshire</t>
  </si>
  <si>
    <t>C3105</t>
  </si>
  <si>
    <t>38UB</t>
  </si>
  <si>
    <t>Cherwell</t>
  </si>
  <si>
    <t>G3110</t>
  </si>
  <si>
    <t>38UC</t>
  </si>
  <si>
    <t>Oxford</t>
  </si>
  <si>
    <t>Q3115</t>
  </si>
  <si>
    <t>38UD</t>
  </si>
  <si>
    <t>South Oxfordshire</t>
  </si>
  <si>
    <t>V3120</t>
  </si>
  <si>
    <t>38UE</t>
  </si>
  <si>
    <t>Vale of White Horse</t>
  </si>
  <si>
    <t>D3125</t>
  </si>
  <si>
    <t>38UF</t>
  </si>
  <si>
    <t>West Oxfordshire</t>
  </si>
  <si>
    <t>Somerset</t>
  </si>
  <si>
    <t>Q3305</t>
  </si>
  <si>
    <t>40UB</t>
  </si>
  <si>
    <t>Mendip</t>
  </si>
  <si>
    <t>V3310</t>
  </si>
  <si>
    <t>40UC</t>
  </si>
  <si>
    <t>Sedgemoor</t>
  </si>
  <si>
    <t>R3325</t>
  </si>
  <si>
    <t>40UD</t>
  </si>
  <si>
    <t>South Somerset</t>
  </si>
  <si>
    <t>D3315</t>
  </si>
  <si>
    <t>40UE</t>
  </si>
  <si>
    <t>E07000190</t>
  </si>
  <si>
    <t>Taunton Deane</t>
  </si>
  <si>
    <t>H3320</t>
  </si>
  <si>
    <t>40UF</t>
  </si>
  <si>
    <t>E07000191</t>
  </si>
  <si>
    <t>West Somerset</t>
  </si>
  <si>
    <t>Staffordshire</t>
  </si>
  <si>
    <t>X3405</t>
  </si>
  <si>
    <t>41UB</t>
  </si>
  <si>
    <t>Cannock Chase</t>
  </si>
  <si>
    <t>B3410</t>
  </si>
  <si>
    <t>41UC</t>
  </si>
  <si>
    <t>East Staffordshire</t>
  </si>
  <si>
    <t>K3415</t>
  </si>
  <si>
    <t>41UD</t>
  </si>
  <si>
    <t>Lichfield</t>
  </si>
  <si>
    <t>P3420</t>
  </si>
  <si>
    <t>41UE</t>
  </si>
  <si>
    <t>Newcastle-under-Lyme</t>
  </si>
  <si>
    <t>C3430</t>
  </si>
  <si>
    <t>41UF</t>
  </si>
  <si>
    <t>South Staffordshire</t>
  </si>
  <si>
    <t>Y3425</t>
  </si>
  <si>
    <t>41UG</t>
  </si>
  <si>
    <t>Stafford</t>
  </si>
  <si>
    <t>L3435</t>
  </si>
  <si>
    <t>41UH</t>
  </si>
  <si>
    <t>Staffordshire Moorlands</t>
  </si>
  <si>
    <t>Z3445</t>
  </si>
  <si>
    <t>41UK</t>
  </si>
  <si>
    <t>Tamworth</t>
  </si>
  <si>
    <t>Suffolk</t>
  </si>
  <si>
    <t>D3505</t>
  </si>
  <si>
    <t>42UB</t>
  </si>
  <si>
    <t>Babergh</t>
  </si>
  <si>
    <t>H3510</t>
  </si>
  <si>
    <t>42UC</t>
  </si>
  <si>
    <t>E07000201</t>
  </si>
  <si>
    <t>Forest Heath</t>
  </si>
  <si>
    <t>R3515</t>
  </si>
  <si>
    <t>42UD</t>
  </si>
  <si>
    <t>Ipswich</t>
  </si>
  <si>
    <t>W3520</t>
  </si>
  <si>
    <t>42UE</t>
  </si>
  <si>
    <t>Mid Suffolk</t>
  </si>
  <si>
    <t>E3525</t>
  </si>
  <si>
    <t>42UF</t>
  </si>
  <si>
    <t>E07000204</t>
  </si>
  <si>
    <t>St Edmundsbury</t>
  </si>
  <si>
    <t>J3530</t>
  </si>
  <si>
    <t>42UG</t>
  </si>
  <si>
    <t>E07000205</t>
  </si>
  <si>
    <t>Suffolk Coastal</t>
  </si>
  <si>
    <t>T3535</t>
  </si>
  <si>
    <t>42UH</t>
  </si>
  <si>
    <t>E07000206</t>
  </si>
  <si>
    <t>Waveney</t>
  </si>
  <si>
    <t>Surrey</t>
  </si>
  <si>
    <t>K3605</t>
  </si>
  <si>
    <t>43UB</t>
  </si>
  <si>
    <t>Elmbridge</t>
  </si>
  <si>
    <t>P3610</t>
  </si>
  <si>
    <t>43UC</t>
  </si>
  <si>
    <t>Epsom and Ewell</t>
  </si>
  <si>
    <t>Y3615</t>
  </si>
  <si>
    <t>43UD</t>
  </si>
  <si>
    <t>Guildford</t>
  </si>
  <si>
    <t>C3620</t>
  </si>
  <si>
    <t>43UE</t>
  </si>
  <si>
    <t>Mole Valley</t>
  </si>
  <si>
    <t>L3625</t>
  </si>
  <si>
    <t>43UF</t>
  </si>
  <si>
    <t>Reigate and Banstead</t>
  </si>
  <si>
    <t>Q3630</t>
  </si>
  <si>
    <t>43UG</t>
  </si>
  <si>
    <t>Runnymede</t>
  </si>
  <si>
    <t>Z3635</t>
  </si>
  <si>
    <t>43UH</t>
  </si>
  <si>
    <t>Spelthorne</t>
  </si>
  <si>
    <t>D3640</t>
  </si>
  <si>
    <t>43UJ</t>
  </si>
  <si>
    <t>Surrey Heath</t>
  </si>
  <si>
    <t>M3645</t>
  </si>
  <si>
    <t>43UK</t>
  </si>
  <si>
    <t>Tandridge</t>
  </si>
  <si>
    <t>R3650</t>
  </si>
  <si>
    <t>43UL</t>
  </si>
  <si>
    <t>Waverley</t>
  </si>
  <si>
    <t>A3655</t>
  </si>
  <si>
    <t>43UM</t>
  </si>
  <si>
    <t>Woking</t>
  </si>
  <si>
    <t>Warwickshire</t>
  </si>
  <si>
    <t>R3705</t>
  </si>
  <si>
    <t>44UB</t>
  </si>
  <si>
    <t>North Warwickshire</t>
  </si>
  <si>
    <t>W3710</t>
  </si>
  <si>
    <t>44UC</t>
  </si>
  <si>
    <t>Nuneaton and Bedworth</t>
  </si>
  <si>
    <t>E3715</t>
  </si>
  <si>
    <t>44UD</t>
  </si>
  <si>
    <t>Rugby</t>
  </si>
  <si>
    <t>J3720</t>
  </si>
  <si>
    <t>44UE</t>
  </si>
  <si>
    <t>Stratford-on-Avon</t>
  </si>
  <si>
    <t>T3725</t>
  </si>
  <si>
    <t>44UF</t>
  </si>
  <si>
    <t>Warwick</t>
  </si>
  <si>
    <t>West Sussex</t>
  </si>
  <si>
    <t>Y3805</t>
  </si>
  <si>
    <t>45UB</t>
  </si>
  <si>
    <t>Adur</t>
  </si>
  <si>
    <t>C3810</t>
  </si>
  <si>
    <t>45UC</t>
  </si>
  <si>
    <t>Arun</t>
  </si>
  <si>
    <t>L3815</t>
  </si>
  <si>
    <t>45UD</t>
  </si>
  <si>
    <t>Chichester</t>
  </si>
  <si>
    <t>Q3820</t>
  </si>
  <si>
    <t>45UE</t>
  </si>
  <si>
    <t>Crawley</t>
  </si>
  <si>
    <t>Z3825</t>
  </si>
  <si>
    <t>45UF</t>
  </si>
  <si>
    <t>Horsham</t>
  </si>
  <si>
    <t>D3830</t>
  </si>
  <si>
    <t>45UG</t>
  </si>
  <si>
    <t>Mid Sussex</t>
  </si>
  <si>
    <t>M3835</t>
  </si>
  <si>
    <t>45UH</t>
  </si>
  <si>
    <t>Worthing</t>
  </si>
  <si>
    <t>Worcestershire</t>
  </si>
  <si>
    <t>P1805</t>
  </si>
  <si>
    <t>47UB</t>
  </si>
  <si>
    <t>Bromsgrove</t>
  </si>
  <si>
    <t>J1860</t>
  </si>
  <si>
    <t>47UC</t>
  </si>
  <si>
    <t>Malvern Hills</t>
  </si>
  <si>
    <t>Q1825</t>
  </si>
  <si>
    <t>47UD</t>
  </si>
  <si>
    <t>Redditch</t>
  </si>
  <si>
    <t>D1835</t>
  </si>
  <si>
    <t>47UE</t>
  </si>
  <si>
    <t>Worcester</t>
  </si>
  <si>
    <t>H1840</t>
  </si>
  <si>
    <t>47UF</t>
  </si>
  <si>
    <t>Wychavon</t>
  </si>
  <si>
    <t>R1845</t>
  </si>
  <si>
    <t>47UG</t>
  </si>
  <si>
    <t>Wyre Forest</t>
  </si>
  <si>
    <t>All figures are unrounded.</t>
  </si>
  <si>
    <t xml:space="preserve">These cells contain imputed data - this data should not be seen as an estimate for the individual authority but is given on an authority basis to allow custom totals to be constructed </t>
  </si>
  <si>
    <t>1 Net additions measure the absolute increase in stock between one year and the next, including other losses and gains (such as conversions, changes of use and demolitions).</t>
  </si>
  <si>
    <t>Net additions are comprised of 'new build completions' plus 'conversions' plus 'change of use' plus 'other net gains' minus 'demolitions'</t>
  </si>
  <si>
    <t>P The 2012/13 figures are provisional and subject to scheduled revisions pending the release of future census dwelling stock data.</t>
  </si>
  <si>
    <t xml:space="preserve">Sources </t>
  </si>
  <si>
    <t>Housing Flows Reconciliation (HFR) and the Greater London Authority</t>
  </si>
  <si>
    <t>Components</t>
  </si>
  <si>
    <t>New build figures figures from the net supply of housing data may not correspond to new build data from the quarterly housebuilding series</t>
  </si>
  <si>
    <t>data collected for the net supply of housing is over a longer period and may pick up some elements missing from the quarterly P2 collections</t>
  </si>
  <si>
    <t>Contact:</t>
  </si>
  <si>
    <t>Telephone:  0303 44 41864</t>
  </si>
  <si>
    <t>Latest update</t>
  </si>
  <si>
    <t>E-Mail: housing.statistics@communities.gov.uk</t>
  </si>
  <si>
    <t>Next update</t>
  </si>
  <si>
    <t>Table 123  Housing supply; net additional dwellings, component flows of, by local authority district, England, 2013-14</t>
  </si>
  <si>
    <t>P The 2013/14 figures are provisional and subject to scheduled revisions pending the release of future census dwelling stock data.</t>
  </si>
  <si>
    <t>Table 123  Housing supply; net additional dwellings, component flows of, by local authority district, England, 2014-15</t>
  </si>
  <si>
    <t>P The 2014/15 figures are provisional and subject to scheduled revisions pending the release of future census dwelling stock data.</t>
  </si>
  <si>
    <t>Table 123  Housing supply; net additional dwellings, component flows of, by local authority district, England, 2015-16</t>
  </si>
  <si>
    <t>Of which delivered under permitted development rights, comprising:</t>
  </si>
  <si>
    <t>Agricultural to residential;</t>
  </si>
  <si>
    <t>Office to residential;</t>
  </si>
  <si>
    <t>Storage to residential;</t>
  </si>
  <si>
    <t>Any other to residential;</t>
  </si>
  <si>
    <t>Unspecified to residential;</t>
  </si>
  <si>
    <t>Total to residential;</t>
  </si>
  <si>
    <t>P The 2015/16 figures are provisional and subject to scheduled revisions pending the release of future census dwelling stock data.</t>
  </si>
  <si>
    <t>Table 123  Housing supply; net additional dwellings, component flows of, by local authority district, England, 2016-17</t>
  </si>
  <si>
    <t>P The 2016/17 figures are provisional and subject to scheduled revisions pending the release of future census dwelling stock data.</t>
  </si>
  <si>
    <t>Table 123  Housing supply; net additional dwellings, component flows of, by local authority district, England, 2017-18</t>
  </si>
  <si>
    <t>Light industrial use to residential;</t>
  </si>
  <si>
    <t>Net additions measure the absolute increase in stock between one year and the next (including new builds, conversions, changes of use, other gains/losses and offset by demolitions)</t>
  </si>
  <si>
    <t>P The 2017/18 figures are provisional and subject to scheduled revisions pending the release of future census dwelling stock data.</t>
  </si>
  <si>
    <t>R The net supply estimates from 2017-18 to 2018-19 have been revised. See the ‘Scheduled revisions’ section in the statistical release for further information.</t>
  </si>
  <si>
    <t>1 The 2017/18 published figure for Thanet has been manually adjusted by MHCLG to remove 84 units incorrectly included in the raw data by the authority. These units were empty homes returning to use and were removed as they did not meet the definition of a net additional dwelling.</t>
  </si>
  <si>
    <t>Telephone:  0303 444 1864</t>
  </si>
  <si>
    <t>Table 123  Housing supply; net additional dwellings, component flows of, by local authority district, England, 2018-19</t>
  </si>
  <si>
    <t>P The 2018/19 figures are provisional and subject to scheduled revisions pending the release of future census dwelling stock data.</t>
  </si>
  <si>
    <t>Table 123  Housing supply; net additional dwellings, component flows of, by local authority district, England, 2019-20</t>
  </si>
  <si>
    <t>A0014</t>
  </si>
  <si>
    <t>..</t>
  </si>
  <si>
    <t>A0015</t>
  </si>
  <si>
    <t>A0013</t>
  </si>
  <si>
    <t>Somerset West and Taunton</t>
  </si>
  <si>
    <t>A0011</t>
  </si>
  <si>
    <t>East Suffolk</t>
  </si>
  <si>
    <t>A0012</t>
  </si>
  <si>
    <t>West Suffolk</t>
  </si>
  <si>
    <t>P The 2019/20 figures are provisional and subject to scheduled revisions pending the release of future census dwelling stock data.</t>
  </si>
  <si>
    <t>Table 100 Dwelling stock: Number of Dwellings by Tenure and district: England; 2012</t>
  </si>
  <si>
    <t>Number of dwellings, as at 1 April each year</t>
  </si>
  <si>
    <t>Local Authority (incl. owned by other LAs) (R)</t>
  </si>
  <si>
    <t>Private Registered Provider</t>
  </si>
  <si>
    <t>Other public sector</t>
  </si>
  <si>
    <t>Private sector (P R)1</t>
  </si>
  <si>
    <t>Total (P)1</t>
  </si>
  <si>
    <t>E10000001</t>
  </si>
  <si>
    <t>Bedfordshire</t>
  </si>
  <si>
    <t>W0205</t>
  </si>
  <si>
    <t>E07000002</t>
  </si>
  <si>
    <t>Bedford</t>
  </si>
  <si>
    <t>J0215</t>
  </si>
  <si>
    <t>E07000001</t>
  </si>
  <si>
    <t>Mid Bedfordshire</t>
  </si>
  <si>
    <t>N0220</t>
  </si>
  <si>
    <t>E07000003</t>
  </si>
  <si>
    <t>South Bedfordshire</t>
  </si>
  <si>
    <t>E10000004</t>
  </si>
  <si>
    <t>Cheshire</t>
  </si>
  <si>
    <t>X0605</t>
  </si>
  <si>
    <t>E07000013</t>
  </si>
  <si>
    <t>Chester</t>
  </si>
  <si>
    <t>B0610</t>
  </si>
  <si>
    <t>E07000014</t>
  </si>
  <si>
    <t>Congleton</t>
  </si>
  <si>
    <t>K0615</t>
  </si>
  <si>
    <t>E07000015</t>
  </si>
  <si>
    <t>Crewe and Nantwich</t>
  </si>
  <si>
    <t>P0620</t>
  </si>
  <si>
    <t>E07000016</t>
  </si>
  <si>
    <t>Ellesmere Port &amp; Neston</t>
  </si>
  <si>
    <t>C0630</t>
  </si>
  <si>
    <t>E07000017</t>
  </si>
  <si>
    <t>Macclesfield</t>
  </si>
  <si>
    <t>L0635</t>
  </si>
  <si>
    <t>E07000018</t>
  </si>
  <si>
    <t>Vale Royal</t>
  </si>
  <si>
    <t>E10000005</t>
  </si>
  <si>
    <t>Cornwall and Isles of Scilly</t>
  </si>
  <si>
    <t>K0805</t>
  </si>
  <si>
    <t>E07000019</t>
  </si>
  <si>
    <t>Caradon</t>
  </si>
  <si>
    <t>P0810</t>
  </si>
  <si>
    <t>E07000020</t>
  </si>
  <si>
    <t>Carrick</t>
  </si>
  <si>
    <t>E07000025</t>
  </si>
  <si>
    <t>Isles of Scilly</t>
  </si>
  <si>
    <t>Y0815</t>
  </si>
  <si>
    <t>E07000021</t>
  </si>
  <si>
    <t>Kerrier</t>
  </si>
  <si>
    <t>C0820</t>
  </si>
  <si>
    <t>E07000022</t>
  </si>
  <si>
    <t>North Cornwall</t>
  </si>
  <si>
    <t>L0825</t>
  </si>
  <si>
    <t>E07000023</t>
  </si>
  <si>
    <t>Penwith</t>
  </si>
  <si>
    <t>Q0830</t>
  </si>
  <si>
    <t>E07000024</t>
  </si>
  <si>
    <t>Restormel</t>
  </si>
  <si>
    <t>E10000010</t>
  </si>
  <si>
    <t>Durham</t>
  </si>
  <si>
    <t>G1305</t>
  </si>
  <si>
    <t>E07000054</t>
  </si>
  <si>
    <t>Chester-le-Street</t>
  </si>
  <si>
    <t>V1315</t>
  </si>
  <si>
    <t>E07000055</t>
  </si>
  <si>
    <t>Derwentside</t>
  </si>
  <si>
    <t>Z1320</t>
  </si>
  <si>
    <t>E07000056</t>
  </si>
  <si>
    <t>H1325</t>
  </si>
  <si>
    <t>E07000057</t>
  </si>
  <si>
    <t>Easington</t>
  </si>
  <si>
    <t>M1330</t>
  </si>
  <si>
    <t>E07000058</t>
  </si>
  <si>
    <t>Sedgefield</t>
  </si>
  <si>
    <t>W1335</t>
  </si>
  <si>
    <t>E07000059</t>
  </si>
  <si>
    <t>Teesdale</t>
  </si>
  <si>
    <t>A1340</t>
  </si>
  <si>
    <t>E07000060</t>
  </si>
  <si>
    <t>Wear Valley</t>
  </si>
  <si>
    <t>E10000022</t>
  </si>
  <si>
    <t>Northumberland</t>
  </si>
  <si>
    <t>A2905</t>
  </si>
  <si>
    <t>E07000157</t>
  </si>
  <si>
    <t>Alnwick</t>
  </si>
  <si>
    <t>E2910</t>
  </si>
  <si>
    <t>E07000158</t>
  </si>
  <si>
    <t>Berwick-upon-Tweed</t>
  </si>
  <si>
    <t>N2915</t>
  </si>
  <si>
    <t>E07000159</t>
  </si>
  <si>
    <t>Blyth Valley</t>
  </si>
  <si>
    <t>T2920</t>
  </si>
  <si>
    <t>E07000160</t>
  </si>
  <si>
    <t>Castle Morpeth</t>
  </si>
  <si>
    <t>B2925</t>
  </si>
  <si>
    <t>E07000161</t>
  </si>
  <si>
    <t>Tynedale</t>
  </si>
  <si>
    <t>F2930</t>
  </si>
  <si>
    <t>E07000162</t>
  </si>
  <si>
    <t>Wansbeck</t>
  </si>
  <si>
    <t>E10000026</t>
  </si>
  <si>
    <t>Shropshire</t>
  </si>
  <si>
    <t>J3205</t>
  </si>
  <si>
    <t>E07000182</t>
  </si>
  <si>
    <t>Bridgnorth</t>
  </si>
  <si>
    <t>N3210</t>
  </si>
  <si>
    <t>E07000183</t>
  </si>
  <si>
    <t>North Shropshire</t>
  </si>
  <si>
    <t>X3215</t>
  </si>
  <si>
    <t>E07000184</t>
  </si>
  <si>
    <t>Oswestry</t>
  </si>
  <si>
    <t>B3220</t>
  </si>
  <si>
    <t>E07000185</t>
  </si>
  <si>
    <t>Shrewsbury and Atcham</t>
  </si>
  <si>
    <t>K3225</t>
  </si>
  <si>
    <t>E07000186</t>
  </si>
  <si>
    <t>South Shropshire</t>
  </si>
  <si>
    <t>E10000033</t>
  </si>
  <si>
    <t>Wiltshire</t>
  </si>
  <si>
    <t>E3905</t>
  </si>
  <si>
    <t>E07000230</t>
  </si>
  <si>
    <t>Kennet</t>
  </si>
  <si>
    <t>J3910</t>
  </si>
  <si>
    <t>E07000231</t>
  </si>
  <si>
    <t>North Wiltshire</t>
  </si>
  <si>
    <t>T3915</t>
  </si>
  <si>
    <t>E07000232</t>
  </si>
  <si>
    <t>Salisbury</t>
  </si>
  <si>
    <t>F3925</t>
  </si>
  <si>
    <t>E07000233</t>
  </si>
  <si>
    <t>West Wiltshire</t>
  </si>
  <si>
    <t>Sources:</t>
  </si>
  <si>
    <t xml:space="preserve">Local Authority and other public sector stock were reported by local authorities in the Local Authority Housing Statistics </t>
  </si>
  <si>
    <t xml:space="preserve">return as at 1 April 2013 and include non-permanent dwellings. Some authorities have indicated that the data reported for </t>
  </si>
  <si>
    <t xml:space="preserve">other public sector stock may be based on partial information and so reductions in these data items may reflect lower data </t>
  </si>
  <si>
    <t>quality rather than real changes</t>
  </si>
  <si>
    <t xml:space="preserve">Private Registered Provider here refers to registered providers of social housing (previously known as Housing </t>
  </si>
  <si>
    <t xml:space="preserve">Associatons or Registered Social Landlords). These figures include all self-contained units and bedspaces as at 31 March </t>
  </si>
  <si>
    <t>2012, as collected in the Homes and Communities Agency's Statistical Data Return.</t>
  </si>
  <si>
    <t xml:space="preserve">Total stock figures use the census 2011 as a baseline, with information on subsequent changes to the </t>
  </si>
  <si>
    <t xml:space="preserve">dwelling stock collected annually as at 31 March through the Housing Flows Reconciliation form and 'joint returns' from </t>
  </si>
  <si>
    <t xml:space="preserve">the Greater London Authority. </t>
  </si>
  <si>
    <t>Private stock is calculated by the residual.</t>
  </si>
  <si>
    <t>Notes</t>
  </si>
  <si>
    <t xml:space="preserve">The Office for National Statistics has recommended that the most suitable method for producing estimates of total </t>
  </si>
  <si>
    <t xml:space="preserve">dwelling stock at the national and regional levels is to use the census count as a baseline and project this forward using </t>
  </si>
  <si>
    <t xml:space="preserve">information on annual net supply of housing. The ONS also recommends that, to maintain consistency, the same </t>
  </si>
  <si>
    <t xml:space="preserve">methodology should be used to produce estimates at the district level. </t>
  </si>
  <si>
    <t xml:space="preserve">1 Figures for the total dwelling stock and private sector are estimates and although expressed to the nearest </t>
  </si>
  <si>
    <t>dwelling at district and England level they should not be considered as accurate to the nearest dwelling.</t>
  </si>
  <si>
    <t xml:space="preserve">R Estimates have been revised. </t>
  </si>
  <si>
    <t>P Figures for 2012 are provisional</t>
  </si>
  <si>
    <t>Contact: Simon Gillespie</t>
  </si>
  <si>
    <t>Telephone  0303 444 2246</t>
  </si>
  <si>
    <t>May 2022</t>
  </si>
  <si>
    <t>Table 100 Dwelling stock: Number of Dwellings by Tenure and district: England; 2013</t>
  </si>
  <si>
    <t>Local Authority (incl. owned by other LAs)</t>
  </si>
  <si>
    <t>Other public sector (P R)1</t>
  </si>
  <si>
    <t>Total 1</t>
  </si>
  <si>
    <t>2013, as collected in the Homes and Communities Agency's Statistical Data Return.</t>
  </si>
  <si>
    <t>R Estimates have been revised</t>
  </si>
  <si>
    <t>P Figures for 2013 are provisional</t>
  </si>
  <si>
    <t>Table 100 Dwelling stock: Number of Dwellings by Tenure and district: England; 2014</t>
  </si>
  <si>
    <t>Private sector (P)1</t>
  </si>
  <si>
    <t xml:space="preserve">Figures for 2014 are provisional. </t>
  </si>
  <si>
    <t>Table 100 Dwelling stock: Number of Dwellings by Tenure and district: England; 2015</t>
  </si>
  <si>
    <t xml:space="preserve">return as at 1 April 2015 and include non-permanent dwellings. Some authorities have indicated that the data reported for </t>
  </si>
  <si>
    <t>2015, as collected in the Homes and Communities Agency's Statistical Data Return.</t>
  </si>
  <si>
    <t xml:space="preserve">Figures for 2015 are provisional. </t>
  </si>
  <si>
    <t>May 2021</t>
  </si>
  <si>
    <t>Table 100 Dwelling stock: Number of Dwellings by Tenure and district: England; 2016</t>
  </si>
  <si>
    <t xml:space="preserve">Figures for 2016 are provisional. </t>
  </si>
  <si>
    <t>File: dwst_la</t>
  </si>
  <si>
    <t>Table 100 Dwelling stock: Number of Dwellings by Tenure and district: England; 2017</t>
  </si>
  <si>
    <t xml:space="preserve">Figures for 2017 are provisional. </t>
  </si>
  <si>
    <t>Table 100 Dwelling stock: Number of Dwellings by Tenure and district: England; 2018</t>
  </si>
  <si>
    <t xml:space="preserve">Isles of Scilly </t>
  </si>
  <si>
    <t xml:space="preserve">return as at 1 April 2018 and include non-permanent dwellings. Some authorities have indicated that the data reported for </t>
  </si>
  <si>
    <t>Associations or Registered Social Landlords). These figures include all self-contained units and bedspaces, as at 31 March each year,</t>
  </si>
  <si>
    <t>, as collected in the Regulator of Social Housing (RSH) Statistical Data Return. As such this figure does not match Live Table 104 (self -contained units only).</t>
  </si>
  <si>
    <t>Shared ownership dwellings are currenly included in owner-occupied dwellings.</t>
  </si>
  <si>
    <t xml:space="preserve">1. Figures for the total dwelling stock and private sector are estimates and although expressed to the nearest </t>
  </si>
  <si>
    <t>2. As of April 2018 Shepway District Council's name was changed to Folkestone and Hythe District Council.</t>
  </si>
  <si>
    <t xml:space="preserve">3. On 1st April 2009 nine new unitary authorities (UAs) were formed from the combination of 37 former district councils.  Figures are no longer collected on the </t>
  </si>
  <si>
    <t>(Cornwall, Durham, Northumberland, Shropshire and Wiltshire) were each formed from all former districts of the county concerned.</t>
  </si>
  <si>
    <t xml:space="preserve">Figures for 2018 are provisional. </t>
  </si>
  <si>
    <t>Table 100 Dwelling stock: Number of Dwellings by Tenure and district: England; 2019</t>
  </si>
  <si>
    <t>Number of dwellings, as at 31 March</t>
  </si>
  <si>
    <t xml:space="preserve">return as at 31 March 2020 and include non-permanent dwellings. Some authorities have indicated that the data reported for </t>
  </si>
  <si>
    <t>as collected in the Regulator of Social Housing (RSH) Statistical Data Return. As such this figure does not match Live Table 104 (self -contained units only).</t>
  </si>
  <si>
    <t xml:space="preserve">Figures for 2019 are provisional. </t>
  </si>
  <si>
    <t>Bath and North East Somerset</t>
  </si>
  <si>
    <t>Unitary Authority</t>
  </si>
  <si>
    <t>LAD16NM</t>
  </si>
  <si>
    <t>CTY16NM</t>
  </si>
  <si>
    <t>Tyne and Wear</t>
  </si>
  <si>
    <t>Blackburn with Darwen</t>
  </si>
  <si>
    <t>Blackpool</t>
  </si>
  <si>
    <t>Bournemouth, Christchurch and Poole</t>
  </si>
  <si>
    <t>West Midlands</t>
  </si>
  <si>
    <t>Bournemouth</t>
  </si>
  <si>
    <t>Bracknell Forest</t>
  </si>
  <si>
    <t>Brighton and Hove</t>
  </si>
  <si>
    <t>Bristol</t>
  </si>
  <si>
    <t>Central Bedfordshire</t>
  </si>
  <si>
    <t>Cheshire East</t>
  </si>
  <si>
    <t>Cheshire West and Chester</t>
  </si>
  <si>
    <t>West Yorkshire</t>
  </si>
  <si>
    <t>Cornwall</t>
  </si>
  <si>
    <t>Dorset Council</t>
  </si>
  <si>
    <t>Darlington</t>
  </si>
  <si>
    <t>Derby</t>
  </si>
  <si>
    <t>Inner London</t>
  </si>
  <si>
    <t>East Riding of Yorkshire</t>
  </si>
  <si>
    <t>Halton</t>
  </si>
  <si>
    <t>Hartlepool</t>
  </si>
  <si>
    <t>Herefordshire</t>
  </si>
  <si>
    <t>Isle of Wight</t>
  </si>
  <si>
    <t>Kingston upon Hull</t>
  </si>
  <si>
    <t>Leicester</t>
  </si>
  <si>
    <t>Luton</t>
  </si>
  <si>
    <t>Outer London</t>
  </si>
  <si>
    <t>Medway</t>
  </si>
  <si>
    <t>Middlesbrough</t>
  </si>
  <si>
    <t>Milton Keynes</t>
  </si>
  <si>
    <t>North East Lincolnshire</t>
  </si>
  <si>
    <t>North Lincolnshire</t>
  </si>
  <si>
    <t>North Somerset</t>
  </si>
  <si>
    <t>Nottingham</t>
  </si>
  <si>
    <t>Peterborough</t>
  </si>
  <si>
    <t>Plymouth</t>
  </si>
  <si>
    <t>Poole</t>
  </si>
  <si>
    <t>Portsmouth</t>
  </si>
  <si>
    <t>Reading</t>
  </si>
  <si>
    <t>Redcar and Cleveland</t>
  </si>
  <si>
    <t>Rutland</t>
  </si>
  <si>
    <t>Slough</t>
  </si>
  <si>
    <t>South Gloucestershire</t>
  </si>
  <si>
    <t>Southampton</t>
  </si>
  <si>
    <t>Southend on Sea</t>
  </si>
  <si>
    <t>Stockton-on-Tees</t>
  </si>
  <si>
    <t>Stoke-on-Trent</t>
  </si>
  <si>
    <t>Swindon</t>
  </si>
  <si>
    <t>Telford and Wrekin</t>
  </si>
  <si>
    <t>Thurrock</t>
  </si>
  <si>
    <t>Torbay</t>
  </si>
  <si>
    <t>Warrington</t>
  </si>
  <si>
    <t>West Berkshire</t>
  </si>
  <si>
    <t>Windsor and Maidenhead</t>
  </si>
  <si>
    <t>Wokingham</t>
  </si>
  <si>
    <t>York</t>
  </si>
  <si>
    <t>London Borough</t>
  </si>
  <si>
    <t>Metropolitan District</t>
  </si>
  <si>
    <t>Greater Manchester</t>
  </si>
  <si>
    <t>Merseyside</t>
  </si>
  <si>
    <t>St Helens</t>
  </si>
  <si>
    <t>South Yorkshire</t>
  </si>
  <si>
    <t>Shire County</t>
  </si>
  <si>
    <t/>
  </si>
  <si>
    <t>Shire District</t>
  </si>
  <si>
    <t>Folkestone &amp; Hythe</t>
  </si>
  <si>
    <t>LAD11NM</t>
  </si>
  <si>
    <t>RUC11</t>
  </si>
  <si>
    <t>CTYNM</t>
  </si>
  <si>
    <t>Broad_RUC11</t>
  </si>
  <si>
    <t>Buckinghamshire Council</t>
  </si>
  <si>
    <t>Urban with Significant Rural (rural including hub towns 26-49%)</t>
  </si>
  <si>
    <t>Urban with Significant Rural</t>
  </si>
  <si>
    <t>Urban with City and Town</t>
  </si>
  <si>
    <t>Predominantly Urban</t>
  </si>
  <si>
    <t>lower tier</t>
  </si>
  <si>
    <t xml:space="preserve">Largely Rural (rural including hub towns 50-79%) </t>
  </si>
  <si>
    <t>Predominantly Rural</t>
  </si>
  <si>
    <t xml:space="preserve">Mainly Rural (rural including hub towns &gt;=80%) </t>
  </si>
  <si>
    <t>Urban with Minor Conurbation</t>
  </si>
  <si>
    <t>Urban with Major Conurbation</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</si>
  <si>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</si>
  <si>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</si>
  <si>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</si>
  <si>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</si>
  <si>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</si>
  <si>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</si>
  <si>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</si>
  <si>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</si>
  <si>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</si>
  <si>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</si>
  <si>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</si>
  <si>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testing the names</t>
  </si>
  <si>
    <t>Net additions</t>
  </si>
  <si>
    <t>2012-13</t>
  </si>
  <si>
    <t>2013-14</t>
  </si>
  <si>
    <t>2014-15</t>
  </si>
  <si>
    <t>2015-16</t>
  </si>
  <si>
    <t>2016-17</t>
  </si>
  <si>
    <t>2017-18</t>
  </si>
  <si>
    <t>2018-19</t>
  </si>
  <si>
    <t>2019-20</t>
  </si>
  <si>
    <t xml:space="preserve">previous geographic basis.  Cheshire East was formed from Congleton, Crewe &amp; Nantwich and Macclesfield; Cheshire West from Chester, Ellesmere Port </t>
  </si>
  <si>
    <t>&amp; Neston and Vale Royal; Bedford from Bedford; and Central Bedfordshire from Mid Bedfordshire and South Bedfordshire.  The remaining five news</t>
  </si>
  <si>
    <t>Years:</t>
  </si>
  <si>
    <t>Source: Ministry of Housing, Communities &amp; Local Government</t>
  </si>
  <si>
    <t>comparator:</t>
  </si>
  <si>
    <t>Local authority selection:</t>
  </si>
  <si>
    <t>Class:</t>
  </si>
  <si>
    <t>Classification:</t>
  </si>
  <si>
    <t>2012/13 to 2019/20</t>
  </si>
  <si>
    <t>Additions to Housing Stock</t>
  </si>
  <si>
    <t>Housebuilding Statistics - Table 123 Housing Supply</t>
  </si>
  <si>
    <t>Housing Statistics - Table 100 Dwelling Stock</t>
  </si>
  <si>
    <t>Housing supply: New Builds per 1,000 total dwelling stock</t>
  </si>
  <si>
    <t>Housing supply: Net conversions per 1,000 total dwelling stock</t>
  </si>
  <si>
    <t>Housing supply: Net other gains and losses per 1,000 total dwelling stock</t>
  </si>
  <si>
    <t>Housing supply: Demolitions per 1,000 total dwelling stock</t>
  </si>
  <si>
    <t>Housing supply: Net additions per 1,000 total dwelling stock</t>
  </si>
  <si>
    <t>Housing supply: Net change of use per 1,000 total dwelling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</si>
</sst>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sz val="4"/>
      <color theme="0"/>
      <name val="Arial"/>
      <family val="2"/>
    </font>
    <font>
      <b/>
      <i/>
      <sz val="11"/>
      <color theme="1"/>
      <name val="Calibri"/>
      <family val="2"/>
      <scheme val="minor"/>
    </font>
    <font>
      <i/>
      <vertAlign val="subscript"/>
      <sz val="11"/>
      <name val="Calibri"/>
      <family val="2"/>
      <scheme val="minor"/>
    </font>
    <font>
      <b/>
      <sz val="12"/>
      <color theme="1"/>
      <name val="Calibri"/>
      <family val="2"/>
      <scheme val="minor"/>
    </font>
    <font>
      <sz val="12"/>
      <name val="Calibri"/>
      <family val="2"/>
      <scheme val="minor"/>
    </font>
    <font>
      <b/>
      <sz val="11"/>
      <color theme="1"/>
      <name val="Tahoma"/>
      <family val="2"/>
    </font>
    <font>
      <b/>
      <sz val="10"/>
      <color theme="1"/>
      <name val="Calibri"/>
      <family val="2"/>
      <scheme val="minor"/>
    </font>
    <font>
      <b/>
      <sz val="10"/>
      <name val="Tahoma"/>
      <family val="2"/>
    </font>
    <font>
      <b/>
      <sz val="9"/>
      <color theme="1"/>
      <name val="Calibri"/>
      <family val="2"/>
      <scheme val="minor"/>
    </font>
    <font>
      <sz val="10"/>
      <name val="Arial"/>
      <family val="2"/>
    </font>
    <font>
      <sz val="8"/>
      <name val="Tahoma"/>
      <family val="2"/>
    </font>
    <font>
      <b/>
      <sz val="10"/>
      <color theme="1"/>
      <name val="Tahoma"/>
      <family val="2"/>
    </font>
    <font>
      <sz val="8"/>
      <color theme="1"/>
      <name val="Tahoma"/>
      <family val="2"/>
    </font>
  </fonts>
  <fills count="6">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rgb="FFF6FEEC"/>
        <bgColor indexed="64"/>
      </patternFill>
    </fill>
    <fill>
      <patternFill patternType="mediumGray">
        <bgColor rgb="FFF6FEEC"/>
      </patternFill>
    </fill>
  </fills>
  <borders count="8">
    <border>
      <left/>
      <right/>
      <top/>
      <bottom/>
      <diagonal/>
    </border>
    <border>
      <left/>
      <right style="thick">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4" fillId="0" borderId="0"/>
    <xf numFmtId="0" fontId="17" fillId="0" borderId="0"/>
  </cellStyleXfs>
  <cellXfs count="55">
    <xf numFmtId="0" fontId="0" fillId="0" borderId="0" xfId="0"/>
    <xf numFmtId="0" fontId="0" fillId="2" borderId="0" xfId="0" applyFill="1"/>
    <xf numFmtId="0" fontId="0" fillId="0" borderId="1" xfId="0" applyBorder="1"/>
    <xf numFmtId="0" fontId="0" fillId="3" borderId="0" xfId="0" applyFill="1"/>
    <xf numFmtId="0" fontId="5" fillId="4" borderId="0" xfId="2" applyFont="1" applyFill="1" applyAlignment="1" applyProtection="1">
      <alignment vertical="top"/>
      <protection locked="0" hidden="1"/>
    </xf>
    <xf numFmtId="0" fontId="6" fillId="4" borderId="0" xfId="0" applyFont="1" applyFill="1"/>
    <xf numFmtId="0" fontId="7" fillId="4" borderId="0" xfId="0" applyFont="1" applyFill="1" applyAlignment="1">
      <alignment horizontal="center" vertical="top"/>
    </xf>
    <xf numFmtId="0" fontId="2" fillId="4" borderId="0" xfId="0" applyFont="1" applyFill="1" applyAlignment="1">
      <alignment vertical="top"/>
    </xf>
    <xf numFmtId="0" fontId="0" fillId="4" borderId="0" xfId="0" applyFill="1"/>
    <xf numFmtId="0" fontId="8" fillId="4" borderId="0" xfId="0" applyFont="1" applyFill="1"/>
    <xf numFmtId="0" fontId="9" fillId="4" borderId="0" xfId="0" applyFont="1" applyFill="1"/>
    <xf numFmtId="0" fontId="10" fillId="4" borderId="2" xfId="0" applyFont="1" applyFill="1" applyBorder="1"/>
    <xf numFmtId="0" fontId="10" fillId="4" borderId="0" xfId="0" applyFont="1" applyFill="1"/>
    <xf numFmtId="0" fontId="7" fillId="4" borderId="0" xfId="0" applyFont="1" applyFill="1" applyAlignment="1">
      <alignment horizontal="left"/>
    </xf>
    <xf numFmtId="0" fontId="11" fillId="4" borderId="3" xfId="0" applyFont="1" applyFill="1" applyBorder="1"/>
    <xf numFmtId="0" fontId="12" fillId="4" borderId="4" xfId="0" applyFont="1" applyFill="1" applyBorder="1"/>
    <xf numFmtId="0" fontId="12" fillId="4" borderId="0" xfId="0" applyFont="1" applyFill="1"/>
    <xf numFmtId="0" fontId="13" fillId="4" borderId="5" xfId="0" applyFont="1" applyFill="1" applyBorder="1"/>
    <xf numFmtId="0" fontId="2" fillId="4" borderId="0" xfId="0" applyFont="1" applyFill="1"/>
    <xf numFmtId="0" fontId="2" fillId="4" borderId="0" xfId="0" applyFont="1" applyFill="1" applyAlignment="1">
      <alignment horizontal="center"/>
    </xf>
    <xf numFmtId="0" fontId="14" fillId="5" borderId="6" xfId="0" applyFont="1" applyFill="1" applyBorder="1" applyAlignment="1">
      <alignment vertical="center"/>
    </xf>
    <xf numFmtId="0" fontId="3" fillId="5" borderId="7" xfId="0" applyFont="1" applyFill="1" applyBorder="1" applyAlignment="1">
      <alignment horizontal="left"/>
    </xf>
    <xf numFmtId="0" fontId="15" fillId="4" borderId="0" xfId="0" applyFont="1" applyFill="1" applyAlignment="1" applyProtection="1">
      <alignment vertical="center"/>
      <protection hidden="1"/>
    </xf>
    <xf numFmtId="0" fontId="3" fillId="5" borderId="7" xfId="0" applyFont="1" applyFill="1" applyBorder="1"/>
    <xf numFmtId="2" fontId="2" fillId="4" borderId="7" xfId="0" applyNumberFormat="1" applyFont="1" applyFill="1" applyBorder="1"/>
    <xf numFmtId="0" fontId="14" fillId="4" borderId="0" xfId="0" applyFont="1" applyFill="1"/>
    <xf numFmtId="0" fontId="16" fillId="4" borderId="0" xfId="0" applyFont="1" applyFill="1" applyAlignment="1">
      <alignment horizontal="left" vertical="center"/>
    </xf>
    <xf numFmtId="0" fontId="3" fillId="4" borderId="0" xfId="0" applyFont="1" applyFill="1" applyAlignment="1">
      <alignment horizontal="left"/>
    </xf>
    <xf numFmtId="1" fontId="2" fillId="4" borderId="0" xfId="0" applyNumberFormat="1" applyFont="1" applyFill="1"/>
    <xf numFmtId="9" fontId="2" fillId="4" borderId="0" xfId="1" applyFont="1" applyFill="1" applyBorder="1"/>
    <xf numFmtId="0" fontId="3" fillId="4" borderId="0" xfId="0" applyFont="1" applyFill="1"/>
    <xf numFmtId="164" fontId="0" fillId="4" borderId="0" xfId="0" applyNumberFormat="1" applyFill="1"/>
    <xf numFmtId="0" fontId="15" fillId="4" borderId="0" xfId="0" applyFont="1" applyFill="1" applyAlignment="1" applyProtection="1">
      <alignment horizontal="center" vertical="center"/>
      <protection hidden="1"/>
    </xf>
    <xf numFmtId="49" fontId="18" fillId="4" borderId="0" xfId="3" applyNumberFormat="1" applyFont="1" applyFill="1" applyAlignment="1">
      <alignment horizontal="center" wrapText="1"/>
    </xf>
    <xf numFmtId="49" fontId="4" fillId="4" borderId="0" xfId="3" applyNumberFormat="1" applyFont="1" applyFill="1" applyAlignment="1">
      <alignment horizontal="center" wrapText="1"/>
    </xf>
    <xf numFmtId="0" fontId="20" fillId="4" borderId="0" xfId="0" applyFont="1" applyFill="1" applyAlignment="1">
      <alignment horizontal="center" wrapText="1"/>
    </xf>
    <xf numFmtId="0" fontId="8" fillId="4" borderId="0" xfId="0" applyFont="1" applyFill="1" applyBorder="1"/>
    <xf numFmtId="49" fontId="18" fillId="4" borderId="0" xfId="3" applyNumberFormat="1" applyFont="1" applyFill="1" applyBorder="1" applyAlignment="1">
      <alignment horizontal="center" wrapText="1"/>
    </xf>
    <xf numFmtId="49" fontId="4" fillId="4" borderId="0" xfId="3" applyNumberFormat="1" applyFont="1" applyFill="1" applyBorder="1" applyAlignment="1">
      <alignment horizontal="center" wrapText="1"/>
    </xf>
    <xf numFmtId="0" fontId="0" fillId="4" borderId="0" xfId="0" applyFill="1" applyBorder="1"/>
    <xf numFmtId="164" fontId="0" fillId="4" borderId="0" xfId="0" applyNumberFormat="1" applyFill="1" applyBorder="1"/>
    <xf numFmtId="0" fontId="13" fillId="4" borderId="0" xfId="0" applyFont="1" applyFill="1" applyBorder="1"/>
    <xf numFmtId="0" fontId="2" fillId="4" borderId="0" xfId="0" applyFont="1" applyFill="1" applyBorder="1" applyAlignment="1">
      <alignment horizontal="center"/>
    </xf>
    <xf numFmtId="2" fontId="2" fillId="4" borderId="0" xfId="0" applyNumberFormat="1" applyFont="1" applyFill="1" applyBorder="1"/>
    <xf numFmtId="0" fontId="15" fillId="4" borderId="0" xfId="0" applyFont="1" applyFill="1" applyBorder="1" applyAlignment="1" applyProtection="1">
      <alignment vertical="center"/>
      <protection hidden="1"/>
    </xf>
    <xf numFmtId="0" fontId="14" fillId="4" borderId="0" xfId="0" applyFont="1" applyFill="1" applyBorder="1"/>
    <xf numFmtId="0" fontId="16" fillId="4" borderId="0" xfId="0" applyFont="1" applyFill="1" applyBorder="1" applyAlignment="1">
      <alignment horizontal="left" vertical="center"/>
    </xf>
    <xf numFmtId="0" fontId="3" fillId="4" borderId="0" xfId="0" applyFont="1" applyFill="1" applyBorder="1" applyAlignment="1">
      <alignment horizontal="left"/>
    </xf>
    <xf numFmtId="1" fontId="2" fillId="4" borderId="0" xfId="0" applyNumberFormat="1" applyFont="1" applyFill="1" applyBorder="1"/>
    <xf numFmtId="0" fontId="3" fillId="4" borderId="0" xfId="0" applyFont="1" applyFill="1" applyBorder="1"/>
    <xf numFmtId="0" fontId="14" fillId="4" borderId="0" xfId="0" applyFont="1" applyFill="1" applyBorder="1" applyAlignment="1">
      <alignment vertical="center"/>
    </xf>
    <xf numFmtId="0" fontId="0" fillId="3" borderId="0" xfId="0" applyFill="1" applyAlignment="1">
      <alignment horizontal="center"/>
    </xf>
    <xf numFmtId="0" fontId="15" fillId="4" borderId="0" xfId="0" applyFont="1" applyFill="1" applyAlignment="1" applyProtection="1">
      <alignment horizontal="center" vertical="center"/>
      <protection hidden="1"/>
    </xf>
    <xf numFmtId="0" fontId="15" fillId="4" borderId="0" xfId="0" applyFont="1" applyFill="1" applyBorder="1" applyAlignment="1" applyProtection="1">
      <alignment horizontal="center" vertical="center"/>
      <protection hidden="1"/>
    </xf>
    <xf numFmtId="0" fontId="19" fillId="4" borderId="0" xfId="0" applyFont="1" applyFill="1" applyAlignment="1">
      <alignment horizontal="center" vertical="center" wrapText="1"/>
    </xf>
  </cellXfs>
  <cellStyles count="4">
    <cellStyle name="Normal" xfId="0" builtinId="0"/>
    <cellStyle name="Normal 21" xfId="2" xr:uid="{BC256FCB-5D74-4CEB-AE1C-2972E3FEC0DA}"/>
    <cellStyle name="Normal 3" xfId="3" xr:uid="{C2161227-D775-4B5A-820C-7CD16F9591A6}"/>
    <cellStyle name="Percent" xfId="1" builtinId="5"/>
  </cellStyles>
  <dxfs count="24">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page'!$H$7</c:f>
          <c:strCache>
            <c:ptCount val="1"/>
            <c:pt idx="0">
              <c:v>Housing supply: New Builds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page'!$I$10</c:f>
              <c:strCache>
                <c:ptCount val="1"/>
                <c:pt idx="0">
                  <c:v>Predominantly Rural</c:v>
                </c:pt>
              </c:strCache>
            </c:strRef>
          </c:tx>
          <c:invertIfNegative val="0"/>
          <c:cat>
            <c:strRef>
              <c:f>'front page'!$J$9:$Q$9</c:f>
              <c:strCache>
                <c:ptCount val="8"/>
                <c:pt idx="0">
                  <c:v>2012-13</c:v>
                </c:pt>
                <c:pt idx="1">
                  <c:v>2013-14</c:v>
                </c:pt>
                <c:pt idx="2">
                  <c:v>2014-15</c:v>
                </c:pt>
                <c:pt idx="3">
                  <c:v>2015-16</c:v>
                </c:pt>
                <c:pt idx="4">
                  <c:v>2016-17</c:v>
                </c:pt>
                <c:pt idx="5">
                  <c:v>2017-18</c:v>
                </c:pt>
                <c:pt idx="6">
                  <c:v>2018-19</c:v>
                </c:pt>
                <c:pt idx="7">
                  <c:v>2019-20</c:v>
                </c:pt>
              </c:strCache>
            </c:strRef>
          </c:cat>
          <c:val>
            <c:numRef>
              <c:f>'front page'!$J$10:$Q$10</c:f>
              <c:numCache>
                <c:formatCode>0.00</c:formatCode>
                <c:ptCount val="8"/>
                <c:pt idx="0">
                  <c:v>5.8133642206564007</c:v>
                </c:pt>
                <c:pt idx="1">
                  <c:v>6.5834149467722654</c:v>
                </c:pt>
                <c:pt idx="2">
                  <c:v>7.8629158881761416</c:v>
                </c:pt>
                <c:pt idx="3">
                  <c:v>8.1840286082272318</c:v>
                </c:pt>
                <c:pt idx="4">
                  <c:v>9.1815423768434723</c:v>
                </c:pt>
                <c:pt idx="5">
                  <c:v>10.033673934109041</c:v>
                </c:pt>
                <c:pt idx="6">
                  <c:v>10.927129803544901</c:v>
                </c:pt>
                <c:pt idx="7">
                  <c:v>10.760643414462788</c:v>
                </c:pt>
              </c:numCache>
            </c:numRef>
          </c:val>
          <c:extLst>
            <c:ext xmlns:c16="http://schemas.microsoft.com/office/drawing/2014/chart" uri="{C3380CC4-5D6E-409C-BE32-E72D297353CC}">
              <c16:uniqueId val="{00000000-7347-43FD-9B93-A5505D1FBE9D}"/>
            </c:ext>
          </c:extLst>
        </c:ser>
        <c:ser>
          <c:idx val="1"/>
          <c:order val="1"/>
          <c:tx>
            <c:strRef>
              <c:f>'front page'!$I$11</c:f>
              <c:strCache>
                <c:ptCount val="1"/>
                <c:pt idx="0">
                  <c:v>Predominantly Urban</c:v>
                </c:pt>
              </c:strCache>
            </c:strRef>
          </c:tx>
          <c:invertIfNegative val="0"/>
          <c:cat>
            <c:strRef>
              <c:f>'front page'!$J$9:$Q$9</c:f>
              <c:strCache>
                <c:ptCount val="8"/>
                <c:pt idx="0">
                  <c:v>2012-13</c:v>
                </c:pt>
                <c:pt idx="1">
                  <c:v>2013-14</c:v>
                </c:pt>
                <c:pt idx="2">
                  <c:v>2014-15</c:v>
                </c:pt>
                <c:pt idx="3">
                  <c:v>2015-16</c:v>
                </c:pt>
                <c:pt idx="4">
                  <c:v>2016-17</c:v>
                </c:pt>
                <c:pt idx="5">
                  <c:v>2017-18</c:v>
                </c:pt>
                <c:pt idx="6">
                  <c:v>2018-19</c:v>
                </c:pt>
                <c:pt idx="7">
                  <c:v>2019-20</c:v>
                </c:pt>
              </c:strCache>
            </c:strRef>
          </c:cat>
          <c:val>
            <c:numRef>
              <c:f>'front page'!$J$11:$Q$11</c:f>
              <c:numCache>
                <c:formatCode>0.00</c:formatCode>
                <c:ptCount val="8"/>
                <c:pt idx="0">
                  <c:v>4.9312040711486302</c:v>
                </c:pt>
                <c:pt idx="1">
                  <c:v>5.3033660468007211</c:v>
                </c:pt>
                <c:pt idx="2">
                  <c:v>6.2179819996162617</c:v>
                </c:pt>
                <c:pt idx="3">
                  <c:v>6.415539508813084</c:v>
                </c:pt>
                <c:pt idx="4">
                  <c:v>7.073753084375304</c:v>
                </c:pt>
                <c:pt idx="5">
                  <c:v>7.2069052387748558</c:v>
                </c:pt>
                <c:pt idx="6">
                  <c:v>7.9497992048113666</c:v>
                </c:pt>
                <c:pt idx="7">
                  <c:v>8.2843365999152372</c:v>
                </c:pt>
              </c:numCache>
            </c:numRef>
          </c:val>
          <c:extLst>
            <c:ext xmlns:c16="http://schemas.microsoft.com/office/drawing/2014/chart" uri="{C3380CC4-5D6E-409C-BE32-E72D297353CC}">
              <c16:uniqueId val="{00000001-7347-43FD-9B93-A5505D1FBE9D}"/>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page'!$H$28</c:f>
          <c:strCache>
            <c:ptCount val="1"/>
            <c:pt idx="0">
              <c:v>Housing supply: Net conversions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page'!$I$31</c:f>
              <c:strCache>
                <c:ptCount val="1"/>
                <c:pt idx="0">
                  <c:v>Predominantly Rural</c:v>
                </c:pt>
              </c:strCache>
            </c:strRef>
          </c:tx>
          <c:invertIfNegative val="0"/>
          <c:cat>
            <c:strRef>
              <c:f>'front page'!$J$30:$Q$30</c:f>
              <c:strCache>
                <c:ptCount val="8"/>
                <c:pt idx="0">
                  <c:v>2012-13</c:v>
                </c:pt>
                <c:pt idx="1">
                  <c:v>2013-14</c:v>
                </c:pt>
                <c:pt idx="2">
                  <c:v>2014-15</c:v>
                </c:pt>
                <c:pt idx="3">
                  <c:v>2015-16</c:v>
                </c:pt>
                <c:pt idx="4">
                  <c:v>2016-17</c:v>
                </c:pt>
                <c:pt idx="5">
                  <c:v>2017-18</c:v>
                </c:pt>
                <c:pt idx="6">
                  <c:v>2018-19</c:v>
                </c:pt>
                <c:pt idx="7">
                  <c:v>2019-20</c:v>
                </c:pt>
              </c:strCache>
            </c:strRef>
          </c:cat>
          <c:val>
            <c:numRef>
              <c:f>'front page'!$J$31:$Q$31</c:f>
              <c:numCache>
                <c:formatCode>0.00</c:formatCode>
                <c:ptCount val="8"/>
                <c:pt idx="0">
                  <c:v>0.12310653643742965</c:v>
                </c:pt>
                <c:pt idx="1">
                  <c:v>0.11062954527370536</c:v>
                </c:pt>
                <c:pt idx="2">
                  <c:v>0.12733928706287051</c:v>
                </c:pt>
                <c:pt idx="3">
                  <c:v>0.1621961290784377</c:v>
                </c:pt>
                <c:pt idx="4">
                  <c:v>0.1689396330394092</c:v>
                </c:pt>
                <c:pt idx="5">
                  <c:v>0.11937370366191095</c:v>
                </c:pt>
                <c:pt idx="6">
                  <c:v>0.18021795106207802</c:v>
                </c:pt>
                <c:pt idx="7">
                  <c:v>0.10992333679904547</c:v>
                </c:pt>
              </c:numCache>
            </c:numRef>
          </c:val>
          <c:extLst>
            <c:ext xmlns:c16="http://schemas.microsoft.com/office/drawing/2014/chart" uri="{C3380CC4-5D6E-409C-BE32-E72D297353CC}">
              <c16:uniqueId val="{00000000-4258-45C6-B765-9E1FF7F7A0A4}"/>
            </c:ext>
          </c:extLst>
        </c:ser>
        <c:ser>
          <c:idx val="1"/>
          <c:order val="1"/>
          <c:tx>
            <c:strRef>
              <c:f>'front page'!$I$32</c:f>
              <c:strCache>
                <c:ptCount val="1"/>
                <c:pt idx="0">
                  <c:v>Predominantly Urban</c:v>
                </c:pt>
              </c:strCache>
            </c:strRef>
          </c:tx>
          <c:invertIfNegative val="0"/>
          <c:cat>
            <c:strRef>
              <c:f>'front page'!$J$30:$Q$30</c:f>
              <c:strCache>
                <c:ptCount val="8"/>
                <c:pt idx="0">
                  <c:v>2012-13</c:v>
                </c:pt>
                <c:pt idx="1">
                  <c:v>2013-14</c:v>
                </c:pt>
                <c:pt idx="2">
                  <c:v>2014-15</c:v>
                </c:pt>
                <c:pt idx="3">
                  <c:v>2015-16</c:v>
                </c:pt>
                <c:pt idx="4">
                  <c:v>2016-17</c:v>
                </c:pt>
                <c:pt idx="5">
                  <c:v>2017-18</c:v>
                </c:pt>
                <c:pt idx="6">
                  <c:v>2018-19</c:v>
                </c:pt>
                <c:pt idx="7">
                  <c:v>2019-20</c:v>
                </c:pt>
              </c:strCache>
            </c:strRef>
          </c:cat>
          <c:val>
            <c:numRef>
              <c:f>'front page'!$J$32:$Q$32</c:f>
              <c:numCache>
                <c:formatCode>0.00</c:formatCode>
                <c:ptCount val="8"/>
                <c:pt idx="0">
                  <c:v>0.209230838955385</c:v>
                </c:pt>
                <c:pt idx="1">
                  <c:v>0.22832042019486529</c:v>
                </c:pt>
                <c:pt idx="2">
                  <c:v>0.25572842591916867</c:v>
                </c:pt>
                <c:pt idx="3">
                  <c:v>0.21738053332527965</c:v>
                </c:pt>
                <c:pt idx="4">
                  <c:v>0.27038125926431544</c:v>
                </c:pt>
                <c:pt idx="5">
                  <c:v>0.22389172383642336</c:v>
                </c:pt>
                <c:pt idx="6">
                  <c:v>0.23665362068076312</c:v>
                </c:pt>
                <c:pt idx="7">
                  <c:v>0.21429985372008342</c:v>
                </c:pt>
              </c:numCache>
            </c:numRef>
          </c:val>
          <c:extLst>
            <c:ext xmlns:c16="http://schemas.microsoft.com/office/drawing/2014/chart" uri="{C3380CC4-5D6E-409C-BE32-E72D297353CC}">
              <c16:uniqueId val="{00000001-4258-45C6-B765-9E1FF7F7A0A4}"/>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page'!$H$49</c:f>
          <c:strCache>
            <c:ptCount val="1"/>
            <c:pt idx="0">
              <c:v>Housing supply: Net change of use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page'!$I$52</c:f>
              <c:strCache>
                <c:ptCount val="1"/>
                <c:pt idx="0">
                  <c:v>Predominantly Rural</c:v>
                </c:pt>
              </c:strCache>
            </c:strRef>
          </c:tx>
          <c:invertIfNegative val="0"/>
          <c:cat>
            <c:strRef>
              <c:f>'front page'!$J$51:$Q$51</c:f>
              <c:strCache>
                <c:ptCount val="8"/>
                <c:pt idx="0">
                  <c:v>2012-13</c:v>
                </c:pt>
                <c:pt idx="1">
                  <c:v>2013-14</c:v>
                </c:pt>
                <c:pt idx="2">
                  <c:v>2014-15</c:v>
                </c:pt>
                <c:pt idx="3">
                  <c:v>2015-16</c:v>
                </c:pt>
                <c:pt idx="4">
                  <c:v>2016-17</c:v>
                </c:pt>
                <c:pt idx="5">
                  <c:v>2017-18</c:v>
                </c:pt>
                <c:pt idx="6">
                  <c:v>2018-19</c:v>
                </c:pt>
                <c:pt idx="7">
                  <c:v>2019-20</c:v>
                </c:pt>
              </c:strCache>
            </c:strRef>
          </c:cat>
          <c:val>
            <c:numRef>
              <c:f>'front page'!$J$52:$Q$52</c:f>
              <c:numCache>
                <c:formatCode>0.00</c:formatCode>
                <c:ptCount val="8"/>
                <c:pt idx="0">
                  <c:v>0.68546644232296516</c:v>
                </c:pt>
                <c:pt idx="1">
                  <c:v>0.5435776965005592</c:v>
                </c:pt>
                <c:pt idx="2">
                  <c:v>0.79197434207609163</c:v>
                </c:pt>
                <c:pt idx="3">
                  <c:v>1.0063318484750454</c:v>
                </c:pt>
                <c:pt idx="4">
                  <c:v>1.0393987588546194</c:v>
                </c:pt>
                <c:pt idx="5">
                  <c:v>1.0704827636431116</c:v>
                </c:pt>
                <c:pt idx="6">
                  <c:v>0.97785602249707648</c:v>
                </c:pt>
                <c:pt idx="7">
                  <c:v>0.92083926584520237</c:v>
                </c:pt>
              </c:numCache>
            </c:numRef>
          </c:val>
          <c:extLst>
            <c:ext xmlns:c16="http://schemas.microsoft.com/office/drawing/2014/chart" uri="{C3380CC4-5D6E-409C-BE32-E72D297353CC}">
              <c16:uniqueId val="{00000000-0CB8-466A-B05B-93EB54C9ABC1}"/>
            </c:ext>
          </c:extLst>
        </c:ser>
        <c:ser>
          <c:idx val="1"/>
          <c:order val="1"/>
          <c:tx>
            <c:strRef>
              <c:f>'front page'!$I$53</c:f>
              <c:strCache>
                <c:ptCount val="1"/>
                <c:pt idx="0">
                  <c:v>Predominantly Urban</c:v>
                </c:pt>
              </c:strCache>
            </c:strRef>
          </c:tx>
          <c:invertIfNegative val="0"/>
          <c:cat>
            <c:strRef>
              <c:f>'front page'!$J$51:$Q$51</c:f>
              <c:strCache>
                <c:ptCount val="8"/>
                <c:pt idx="0">
                  <c:v>2012-13</c:v>
                </c:pt>
                <c:pt idx="1">
                  <c:v>2013-14</c:v>
                </c:pt>
                <c:pt idx="2">
                  <c:v>2014-15</c:v>
                </c:pt>
                <c:pt idx="3">
                  <c:v>2015-16</c:v>
                </c:pt>
                <c:pt idx="4">
                  <c:v>2016-17</c:v>
                </c:pt>
                <c:pt idx="5">
                  <c:v>2017-18</c:v>
                </c:pt>
                <c:pt idx="6">
                  <c:v>2018-19</c:v>
                </c:pt>
                <c:pt idx="7">
                  <c:v>2019-20</c:v>
                </c:pt>
              </c:strCache>
            </c:strRef>
          </c:cat>
          <c:val>
            <c:numRef>
              <c:f>'front page'!$J$53:$Q$53</c:f>
              <c:numCache>
                <c:formatCode>0.00</c:formatCode>
                <c:ptCount val="8"/>
                <c:pt idx="0">
                  <c:v>0.50200755856269752</c:v>
                </c:pt>
                <c:pt idx="1">
                  <c:v>0.52175223379023905</c:v>
                </c:pt>
                <c:pt idx="2">
                  <c:v>0.92317830005956447</c:v>
                </c:pt>
                <c:pt idx="3">
                  <c:v>1.3796007778738324</c:v>
                </c:pt>
                <c:pt idx="4">
                  <c:v>1.7495869233874923</c:v>
                </c:pt>
                <c:pt idx="5">
                  <c:v>1.276640010578352</c:v>
                </c:pt>
                <c:pt idx="6">
                  <c:v>1.2766907280816238</c:v>
                </c:pt>
                <c:pt idx="7">
                  <c:v>1.1390837319844669</c:v>
                </c:pt>
              </c:numCache>
            </c:numRef>
          </c:val>
          <c:extLst>
            <c:ext xmlns:c16="http://schemas.microsoft.com/office/drawing/2014/chart" uri="{C3380CC4-5D6E-409C-BE32-E72D297353CC}">
              <c16:uniqueId val="{00000001-0CB8-466A-B05B-93EB54C9ABC1}"/>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page'!$H$70</c:f>
          <c:strCache>
            <c:ptCount val="1"/>
            <c:pt idx="0">
              <c:v>Housing supply: Net other gains and losses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page'!$I$73</c:f>
              <c:strCache>
                <c:ptCount val="1"/>
                <c:pt idx="0">
                  <c:v>Predominantly Rural</c:v>
                </c:pt>
              </c:strCache>
            </c:strRef>
          </c:tx>
          <c:invertIfNegative val="0"/>
          <c:cat>
            <c:strRef>
              <c:f>'front page'!$J$72:$Q$72</c:f>
              <c:strCache>
                <c:ptCount val="8"/>
                <c:pt idx="0">
                  <c:v>2012-13</c:v>
                </c:pt>
                <c:pt idx="1">
                  <c:v>2013-14</c:v>
                </c:pt>
                <c:pt idx="2">
                  <c:v>2014-15</c:v>
                </c:pt>
                <c:pt idx="3">
                  <c:v>2015-16</c:v>
                </c:pt>
                <c:pt idx="4">
                  <c:v>2016-17</c:v>
                </c:pt>
                <c:pt idx="5">
                  <c:v>2017-18</c:v>
                </c:pt>
                <c:pt idx="6">
                  <c:v>2018-19</c:v>
                </c:pt>
                <c:pt idx="7">
                  <c:v>2019-20</c:v>
                </c:pt>
              </c:strCache>
            </c:strRef>
          </c:cat>
          <c:val>
            <c:numRef>
              <c:f>'front page'!$J$73:$Q$73</c:f>
              <c:numCache>
                <c:formatCode>0.00</c:formatCode>
                <c:ptCount val="8"/>
                <c:pt idx="0">
                  <c:v>0.23388315373245633</c:v>
                </c:pt>
                <c:pt idx="1">
                  <c:v>0.17455734479172888</c:v>
                </c:pt>
                <c:pt idx="2">
                  <c:v>2.8318736973683142E-2</c:v>
                </c:pt>
                <c:pt idx="3">
                  <c:v>0.10021874642244931</c:v>
                </c:pt>
                <c:pt idx="4">
                  <c:v>0.10285716884498836</c:v>
                </c:pt>
                <c:pt idx="5">
                  <c:v>5.4327970397216437E-2</c:v>
                </c:pt>
                <c:pt idx="6">
                  <c:v>8.7732876784784447E-2</c:v>
                </c:pt>
                <c:pt idx="7">
                  <c:v>5.0705377580704473E-2</c:v>
                </c:pt>
              </c:numCache>
            </c:numRef>
          </c:val>
          <c:extLst>
            <c:ext xmlns:c16="http://schemas.microsoft.com/office/drawing/2014/chart" uri="{C3380CC4-5D6E-409C-BE32-E72D297353CC}">
              <c16:uniqueId val="{00000000-820D-4BE5-9BA4-B1EB6286D661}"/>
            </c:ext>
          </c:extLst>
        </c:ser>
        <c:ser>
          <c:idx val="1"/>
          <c:order val="1"/>
          <c:tx>
            <c:strRef>
              <c:f>'front page'!$I$74</c:f>
              <c:strCache>
                <c:ptCount val="1"/>
                <c:pt idx="0">
                  <c:v>Predominantly Urban</c:v>
                </c:pt>
              </c:strCache>
            </c:strRef>
          </c:tx>
          <c:invertIfNegative val="0"/>
          <c:cat>
            <c:strRef>
              <c:f>'front page'!$J$72:$Q$72</c:f>
              <c:strCache>
                <c:ptCount val="8"/>
                <c:pt idx="0">
                  <c:v>2012-13</c:v>
                </c:pt>
                <c:pt idx="1">
                  <c:v>2013-14</c:v>
                </c:pt>
                <c:pt idx="2">
                  <c:v>2014-15</c:v>
                </c:pt>
                <c:pt idx="3">
                  <c:v>2015-16</c:v>
                </c:pt>
                <c:pt idx="4">
                  <c:v>2016-17</c:v>
                </c:pt>
                <c:pt idx="5">
                  <c:v>2017-18</c:v>
                </c:pt>
                <c:pt idx="6">
                  <c:v>2018-19</c:v>
                </c:pt>
                <c:pt idx="7">
                  <c:v>2019-20</c:v>
                </c:pt>
              </c:strCache>
            </c:strRef>
          </c:cat>
          <c:val>
            <c:numRef>
              <c:f>'front page'!$J$74:$Q$74</c:f>
              <c:numCache>
                <c:formatCode>0.00</c:formatCode>
                <c:ptCount val="8"/>
                <c:pt idx="0">
                  <c:v>5.6584859405687969E-3</c:v>
                </c:pt>
                <c:pt idx="1">
                  <c:v>2.1792114373110148E-2</c:v>
                </c:pt>
                <c:pt idx="2">
                  <c:v>2.7470055025320281E-2</c:v>
                </c:pt>
                <c:pt idx="3">
                  <c:v>4.6460017658322859E-3</c:v>
                </c:pt>
                <c:pt idx="4">
                  <c:v>2.9876382239150882E-3</c:v>
                </c:pt>
                <c:pt idx="5">
                  <c:v>1.5454131067225081E-2</c:v>
                </c:pt>
                <c:pt idx="6">
                  <c:v>2.5095756321516435E-2</c:v>
                </c:pt>
                <c:pt idx="7">
                  <c:v>2.8991663958617433E-2</c:v>
                </c:pt>
              </c:numCache>
            </c:numRef>
          </c:val>
          <c:extLst>
            <c:ext xmlns:c16="http://schemas.microsoft.com/office/drawing/2014/chart" uri="{C3380CC4-5D6E-409C-BE32-E72D297353CC}">
              <c16:uniqueId val="{00000001-820D-4BE5-9BA4-B1EB6286D661}"/>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page'!$H$91</c:f>
          <c:strCache>
            <c:ptCount val="1"/>
            <c:pt idx="0">
              <c:v>Housing supply: Demolitions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page'!$I$94</c:f>
              <c:strCache>
                <c:ptCount val="1"/>
                <c:pt idx="0">
                  <c:v>Predominantly Rural</c:v>
                </c:pt>
              </c:strCache>
            </c:strRef>
          </c:tx>
          <c:invertIfNegative val="0"/>
          <c:cat>
            <c:strRef>
              <c:f>'front page'!$J$93:$Q$93</c:f>
              <c:strCache>
                <c:ptCount val="8"/>
                <c:pt idx="0">
                  <c:v>2012-13</c:v>
                </c:pt>
                <c:pt idx="1">
                  <c:v>2013-14</c:v>
                </c:pt>
                <c:pt idx="2">
                  <c:v>2014-15</c:v>
                </c:pt>
                <c:pt idx="3">
                  <c:v>2015-16</c:v>
                </c:pt>
                <c:pt idx="4">
                  <c:v>2016-17</c:v>
                </c:pt>
                <c:pt idx="5">
                  <c:v>2017-18</c:v>
                </c:pt>
                <c:pt idx="6">
                  <c:v>2018-19</c:v>
                </c:pt>
                <c:pt idx="7">
                  <c:v>2019-20</c:v>
                </c:pt>
              </c:strCache>
            </c:strRef>
          </c:cat>
          <c:val>
            <c:numRef>
              <c:f>'front page'!$J$94:$Q$94</c:f>
              <c:numCache>
                <c:formatCode>0.00</c:formatCode>
                <c:ptCount val="8"/>
                <c:pt idx="0">
                  <c:v>0.3020830189888728</c:v>
                </c:pt>
                <c:pt idx="1">
                  <c:v>0.35141149675176997</c:v>
                </c:pt>
                <c:pt idx="2">
                  <c:v>0.25258792911426103</c:v>
                </c:pt>
                <c:pt idx="3">
                  <c:v>0.30593091013168733</c:v>
                </c:pt>
                <c:pt idx="4">
                  <c:v>0.29401096357687234</c:v>
                </c:pt>
                <c:pt idx="5">
                  <c:v>0.26886801676173444</c:v>
                </c:pt>
                <c:pt idx="6">
                  <c:v>0.2193321919619611</c:v>
                </c:pt>
                <c:pt idx="7">
                  <c:v>0.26407508688928932</c:v>
                </c:pt>
              </c:numCache>
            </c:numRef>
          </c:val>
          <c:extLst>
            <c:ext xmlns:c16="http://schemas.microsoft.com/office/drawing/2014/chart" uri="{C3380CC4-5D6E-409C-BE32-E72D297353CC}">
              <c16:uniqueId val="{00000000-5135-4A44-B61B-7EBE30179672}"/>
            </c:ext>
          </c:extLst>
        </c:ser>
        <c:ser>
          <c:idx val="1"/>
          <c:order val="1"/>
          <c:tx>
            <c:strRef>
              <c:f>'front page'!$I$95</c:f>
              <c:strCache>
                <c:ptCount val="1"/>
                <c:pt idx="0">
                  <c:v>Predominantly Urban</c:v>
                </c:pt>
              </c:strCache>
            </c:strRef>
          </c:tx>
          <c:invertIfNegative val="0"/>
          <c:cat>
            <c:strRef>
              <c:f>'front page'!$J$93:$Q$93</c:f>
              <c:strCache>
                <c:ptCount val="8"/>
                <c:pt idx="0">
                  <c:v>2012-13</c:v>
                </c:pt>
                <c:pt idx="1">
                  <c:v>2013-14</c:v>
                </c:pt>
                <c:pt idx="2">
                  <c:v>2014-15</c:v>
                </c:pt>
                <c:pt idx="3">
                  <c:v>2015-16</c:v>
                </c:pt>
                <c:pt idx="4">
                  <c:v>2016-17</c:v>
                </c:pt>
                <c:pt idx="5">
                  <c:v>2017-18</c:v>
                </c:pt>
                <c:pt idx="6">
                  <c:v>2018-19</c:v>
                </c:pt>
                <c:pt idx="7">
                  <c:v>2019-20</c:v>
                </c:pt>
              </c:strCache>
            </c:strRef>
          </c:cat>
          <c:val>
            <c:numRef>
              <c:f>'front page'!$J$95:$Q$95</c:f>
              <c:numCache>
                <c:formatCode>0.00</c:formatCode>
                <c:ptCount val="8"/>
                <c:pt idx="0">
                  <c:v>0.6208357633146423</c:v>
                </c:pt>
                <c:pt idx="1">
                  <c:v>0.58004117193108073</c:v>
                </c:pt>
                <c:pt idx="2">
                  <c:v>0.53622601416332638</c:v>
                </c:pt>
                <c:pt idx="3">
                  <c:v>0.50373129004756256</c:v>
                </c:pt>
                <c:pt idx="4">
                  <c:v>0.45522513720480112</c:v>
                </c:pt>
                <c:pt idx="5">
                  <c:v>0.33966892241505126</c:v>
                </c:pt>
                <c:pt idx="6">
                  <c:v>0.36883737535134586</c:v>
                </c:pt>
                <c:pt idx="7">
                  <c:v>0.43104705569641372</c:v>
                </c:pt>
              </c:numCache>
            </c:numRef>
          </c:val>
          <c:extLst>
            <c:ext xmlns:c16="http://schemas.microsoft.com/office/drawing/2014/chart" uri="{C3380CC4-5D6E-409C-BE32-E72D297353CC}">
              <c16:uniqueId val="{00000001-5135-4A44-B61B-7EBE30179672}"/>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page'!$H$112</c:f>
          <c:strCache>
            <c:ptCount val="1"/>
            <c:pt idx="0">
              <c:v>Housing supply: Net additions per 1,000 total dwelling stock</c:v>
            </c:pt>
          </c:strCache>
        </c:strRef>
      </c:tx>
      <c:overlay val="0"/>
      <c:txPr>
        <a:bodyPr/>
        <a:lstStyle/>
        <a:p>
          <a:pPr>
            <a:defRPr sz="1100"/>
          </a:pPr>
          <a:endParaRPr lang="en-US"/>
        </a:p>
      </c:txPr>
    </c:title>
    <c:autoTitleDeleted val="0"/>
    <c:plotArea>
      <c:layout/>
      <c:barChart>
        <c:barDir val="col"/>
        <c:grouping val="clustered"/>
        <c:varyColors val="0"/>
        <c:ser>
          <c:idx val="0"/>
          <c:order val="0"/>
          <c:tx>
            <c:strRef>
              <c:f>'front page'!$I$115</c:f>
              <c:strCache>
                <c:ptCount val="1"/>
                <c:pt idx="0">
                  <c:v>Predominantly Rural</c:v>
                </c:pt>
              </c:strCache>
            </c:strRef>
          </c:tx>
          <c:invertIfNegative val="0"/>
          <c:cat>
            <c:strRef>
              <c:f>'front page'!$J$114:$Q$114</c:f>
              <c:strCache>
                <c:ptCount val="8"/>
                <c:pt idx="0">
                  <c:v>2012-13</c:v>
                </c:pt>
                <c:pt idx="1">
                  <c:v>2013-14</c:v>
                </c:pt>
                <c:pt idx="2">
                  <c:v>2014-15</c:v>
                </c:pt>
                <c:pt idx="3">
                  <c:v>2015-16</c:v>
                </c:pt>
                <c:pt idx="4">
                  <c:v>2016-17</c:v>
                </c:pt>
                <c:pt idx="5">
                  <c:v>2017-18</c:v>
                </c:pt>
                <c:pt idx="6">
                  <c:v>2018-19</c:v>
                </c:pt>
                <c:pt idx="7">
                  <c:v>2019-20</c:v>
                </c:pt>
              </c:strCache>
            </c:strRef>
          </c:cat>
          <c:val>
            <c:numRef>
              <c:f>'front page'!$J$115:$Q$115</c:f>
              <c:numCache>
                <c:formatCode>0.00</c:formatCode>
                <c:ptCount val="8"/>
                <c:pt idx="0">
                  <c:v>6.5537373341603784</c:v>
                </c:pt>
                <c:pt idx="1">
                  <c:v>7.0607680365864889</c:v>
                </c:pt>
                <c:pt idx="2">
                  <c:v>8.5579603251745269</c:v>
                </c:pt>
                <c:pt idx="3">
                  <c:v>9.146844422071478</c:v>
                </c:pt>
                <c:pt idx="4">
                  <c:v>10.198726974005616</c:v>
                </c:pt>
                <c:pt idx="5">
                  <c:v>11.008990355049546</c:v>
                </c:pt>
                <c:pt idx="6">
                  <c:v>11.953604461926879</c:v>
                </c:pt>
                <c:pt idx="7">
                  <c:v>11.578036307798449</c:v>
                </c:pt>
              </c:numCache>
            </c:numRef>
          </c:val>
          <c:extLst>
            <c:ext xmlns:c16="http://schemas.microsoft.com/office/drawing/2014/chart" uri="{C3380CC4-5D6E-409C-BE32-E72D297353CC}">
              <c16:uniqueId val="{00000000-B385-4C19-9C8D-853E7F1044E3}"/>
            </c:ext>
          </c:extLst>
        </c:ser>
        <c:ser>
          <c:idx val="1"/>
          <c:order val="1"/>
          <c:tx>
            <c:strRef>
              <c:f>'front page'!$I$116</c:f>
              <c:strCache>
                <c:ptCount val="1"/>
                <c:pt idx="0">
                  <c:v>Predominantly Urban</c:v>
                </c:pt>
              </c:strCache>
            </c:strRef>
          </c:tx>
          <c:invertIfNegative val="0"/>
          <c:cat>
            <c:strRef>
              <c:f>'front page'!$J$114:$Q$114</c:f>
              <c:strCache>
                <c:ptCount val="8"/>
                <c:pt idx="0">
                  <c:v>2012-13</c:v>
                </c:pt>
                <c:pt idx="1">
                  <c:v>2013-14</c:v>
                </c:pt>
                <c:pt idx="2">
                  <c:v>2014-15</c:v>
                </c:pt>
                <c:pt idx="3">
                  <c:v>2015-16</c:v>
                </c:pt>
                <c:pt idx="4">
                  <c:v>2016-17</c:v>
                </c:pt>
                <c:pt idx="5">
                  <c:v>2017-18</c:v>
                </c:pt>
                <c:pt idx="6">
                  <c:v>2018-19</c:v>
                </c:pt>
                <c:pt idx="7">
                  <c:v>2019-20</c:v>
                </c:pt>
              </c:strCache>
            </c:strRef>
          </c:cat>
          <c:val>
            <c:numRef>
              <c:f>'front page'!$J$116:$Q$116</c:f>
              <c:numCache>
                <c:formatCode>0.00</c:formatCode>
                <c:ptCount val="8"/>
                <c:pt idx="0">
                  <c:v>5.0272651912926394</c:v>
                </c:pt>
                <c:pt idx="1">
                  <c:v>5.495189643227854</c:v>
                </c:pt>
                <c:pt idx="2">
                  <c:v>6.88813276645699</c:v>
                </c:pt>
                <c:pt idx="3">
                  <c:v>7.5134355317304662</c:v>
                </c:pt>
                <c:pt idx="4">
                  <c:v>8.6414837680462249</c:v>
                </c:pt>
                <c:pt idx="5">
                  <c:v>8.3832221818418056</c:v>
                </c:pt>
                <c:pt idx="6">
                  <c:v>9.1194019345439248</c:v>
                </c:pt>
                <c:pt idx="7">
                  <c:v>9.2356647938819911</c:v>
                </c:pt>
              </c:numCache>
            </c:numRef>
          </c:val>
          <c:extLst>
            <c:ext xmlns:c16="http://schemas.microsoft.com/office/drawing/2014/chart" uri="{C3380CC4-5D6E-409C-BE32-E72D297353CC}">
              <c16:uniqueId val="{00000001-B385-4C19-9C8D-853E7F1044E3}"/>
            </c:ext>
          </c:extLst>
        </c:ser>
        <c:dLbls>
          <c:showLegendKey val="0"/>
          <c:showVal val="0"/>
          <c:showCatName val="0"/>
          <c:showSerName val="0"/>
          <c:showPercent val="0"/>
          <c:showBubbleSize val="0"/>
        </c:dLbls>
        <c:gapWidth val="25"/>
        <c:overlap val="50"/>
        <c:axId val="134029696"/>
        <c:axId val="134031232"/>
      </c:barChart>
      <c:catAx>
        <c:axId val="134029696"/>
        <c:scaling>
          <c:orientation val="minMax"/>
        </c:scaling>
        <c:delete val="0"/>
        <c:axPos val="b"/>
        <c:numFmt formatCode="General" sourceLinked="0"/>
        <c:majorTickMark val="out"/>
        <c:minorTickMark val="none"/>
        <c:tickLblPos val="nextTo"/>
        <c:txPr>
          <a:bodyPr rot="2040000"/>
          <a:lstStyle/>
          <a:p>
            <a:pPr>
              <a:defRPr sz="800"/>
            </a:pPr>
            <a:endParaRPr lang="en-US"/>
          </a:p>
        </c:txPr>
        <c:crossAx val="134031232"/>
        <c:crosses val="autoZero"/>
        <c:auto val="1"/>
        <c:lblAlgn val="ctr"/>
        <c:lblOffset val="100"/>
        <c:noMultiLvlLbl val="0"/>
      </c:catAx>
      <c:valAx>
        <c:axId val="134031232"/>
        <c:scaling>
          <c:orientation val="minMax"/>
        </c:scaling>
        <c:delete val="0"/>
        <c:axPos val="l"/>
        <c:majorGridlines/>
        <c:numFmt formatCode="0.00" sourceLinked="1"/>
        <c:majorTickMark val="out"/>
        <c:minorTickMark val="none"/>
        <c:tickLblPos val="nextTo"/>
        <c:txPr>
          <a:bodyPr/>
          <a:lstStyle/>
          <a:p>
            <a:pPr>
              <a:defRPr sz="800"/>
            </a:pPr>
            <a:endParaRPr lang="en-US"/>
          </a:p>
        </c:txPr>
        <c:crossAx val="13402969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3809</xdr:rowOff>
    </xdr:from>
    <xdr:to>
      <xdr:col>6</xdr:col>
      <xdr:colOff>0</xdr:colOff>
      <xdr:row>24</xdr:row>
      <xdr:rowOff>99060</xdr:rowOff>
    </xdr:to>
    <xdr:graphicFrame macro="">
      <xdr:nvGraphicFramePr>
        <xdr:cNvPr id="4" name="Chart 3">
          <a:extLst>
            <a:ext uri="{FF2B5EF4-FFF2-40B4-BE49-F238E27FC236}">
              <a16:creationId xmlns:a16="http://schemas.microsoft.com/office/drawing/2014/main" id="{2EE09771-372B-4397-932D-7769EF17B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13</xdr:row>
      <xdr:rowOff>47625</xdr:rowOff>
    </xdr:from>
    <xdr:to>
      <xdr:col>4</xdr:col>
      <xdr:colOff>247650</xdr:colOff>
      <xdr:row>30</xdr:row>
      <xdr:rowOff>41909</xdr:rowOff>
    </xdr:to>
    <xdr:sp macro="" textlink="">
      <xdr:nvSpPr>
        <xdr:cNvPr id="5" name="TextBox 4">
          <a:extLst>
            <a:ext uri="{FF2B5EF4-FFF2-40B4-BE49-F238E27FC236}">
              <a16:creationId xmlns:a16="http://schemas.microsoft.com/office/drawing/2014/main" id="{1120335B-46C5-4EFF-B525-1DBEA329B662}"/>
            </a:ext>
          </a:extLst>
        </xdr:cNvPr>
        <xdr:cNvSpPr txBox="1"/>
      </xdr:nvSpPr>
      <xdr:spPr>
        <a:xfrm>
          <a:off x="243840" y="2097405"/>
          <a:ext cx="6810375" cy="306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Predominantly Rural areas</a:t>
          </a:r>
          <a:r>
            <a:rPr lang="en-GB" sz="1100" baseline="0"/>
            <a:t> saw an increase in net additions to housing supply as a proportion of dwelling stock from 2012/13 to 2018/19, with a slight reduction in supply in 2019/20.  The additional supply is mostly generated from new builds, which itself shows the same trend from 2012/13 to 2018/19 as net additions.  Net additions to housing stock as a proportion of total dwelling stock has been consistently greater for Predominantly Rural areas than the other classifications since 2012/13, again driven by new builds.  It has been the case over the last 5 years that less housing stock is generated in Predominanlty Rural areas from conversions and change of use than is seen for areas of other classification.</a:t>
          </a:r>
          <a:endParaRPr lang="en-GB" sz="1100"/>
        </a:p>
      </xdr:txBody>
    </xdr:sp>
    <xdr:clientData/>
  </xdr:twoCellAnchor>
  <xdr:twoCellAnchor>
    <xdr:from>
      <xdr:col>5</xdr:col>
      <xdr:colOff>0</xdr:colOff>
      <xdr:row>27</xdr:row>
      <xdr:rowOff>0</xdr:rowOff>
    </xdr:from>
    <xdr:to>
      <xdr:col>6</xdr:col>
      <xdr:colOff>0</xdr:colOff>
      <xdr:row>45</xdr:row>
      <xdr:rowOff>118111</xdr:rowOff>
    </xdr:to>
    <xdr:graphicFrame macro="">
      <xdr:nvGraphicFramePr>
        <xdr:cNvPr id="6" name="Chart 5">
          <a:extLst>
            <a:ext uri="{FF2B5EF4-FFF2-40B4-BE49-F238E27FC236}">
              <a16:creationId xmlns:a16="http://schemas.microsoft.com/office/drawing/2014/main" id="{ED355BA9-2B7C-4E27-85FD-02C80C112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48</xdr:row>
      <xdr:rowOff>0</xdr:rowOff>
    </xdr:from>
    <xdr:to>
      <xdr:col>6</xdr:col>
      <xdr:colOff>0</xdr:colOff>
      <xdr:row>66</xdr:row>
      <xdr:rowOff>118111</xdr:rowOff>
    </xdr:to>
    <xdr:graphicFrame macro="">
      <xdr:nvGraphicFramePr>
        <xdr:cNvPr id="7" name="Chart 6">
          <a:extLst>
            <a:ext uri="{FF2B5EF4-FFF2-40B4-BE49-F238E27FC236}">
              <a16:creationId xmlns:a16="http://schemas.microsoft.com/office/drawing/2014/main" id="{B68C391C-5C5A-4851-8199-588641622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69</xdr:row>
      <xdr:rowOff>0</xdr:rowOff>
    </xdr:from>
    <xdr:to>
      <xdr:col>6</xdr:col>
      <xdr:colOff>0</xdr:colOff>
      <xdr:row>87</xdr:row>
      <xdr:rowOff>118111</xdr:rowOff>
    </xdr:to>
    <xdr:graphicFrame macro="">
      <xdr:nvGraphicFramePr>
        <xdr:cNvPr id="8" name="Chart 7">
          <a:extLst>
            <a:ext uri="{FF2B5EF4-FFF2-40B4-BE49-F238E27FC236}">
              <a16:creationId xmlns:a16="http://schemas.microsoft.com/office/drawing/2014/main" id="{CDEDF67F-CCF3-403C-90F0-B00D5F7E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90</xdr:row>
      <xdr:rowOff>0</xdr:rowOff>
    </xdr:from>
    <xdr:to>
      <xdr:col>6</xdr:col>
      <xdr:colOff>0</xdr:colOff>
      <xdr:row>108</xdr:row>
      <xdr:rowOff>118111</xdr:rowOff>
    </xdr:to>
    <xdr:graphicFrame macro="">
      <xdr:nvGraphicFramePr>
        <xdr:cNvPr id="9" name="Chart 8">
          <a:extLst>
            <a:ext uri="{FF2B5EF4-FFF2-40B4-BE49-F238E27FC236}">
              <a16:creationId xmlns:a16="http://schemas.microsoft.com/office/drawing/2014/main" id="{27A58576-6326-475F-973B-2CC348AEA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111</xdr:row>
      <xdr:rowOff>0</xdr:rowOff>
    </xdr:from>
    <xdr:to>
      <xdr:col>6</xdr:col>
      <xdr:colOff>0</xdr:colOff>
      <xdr:row>129</xdr:row>
      <xdr:rowOff>118111</xdr:rowOff>
    </xdr:to>
    <xdr:graphicFrame macro="">
      <xdr:nvGraphicFramePr>
        <xdr:cNvPr id="10" name="Chart 9">
          <a:extLst>
            <a:ext uri="{FF2B5EF4-FFF2-40B4-BE49-F238E27FC236}">
              <a16:creationId xmlns:a16="http://schemas.microsoft.com/office/drawing/2014/main" id="{4CD65762-A8B1-4CE2-AF89-4586A1B76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ditional_affordable_dwell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sheetName val="classifications"/>
      <sheetName val="members"/>
      <sheetName val="front page"/>
      <sheetName val="table 1008C"/>
      <sheetName val="16-64 population"/>
      <sheetName val="calculations"/>
    </sheetNames>
    <sheetDataSet>
      <sheetData sheetId="0">
        <row r="1">
          <cell r="A1" t="str">
            <v>Bath and North East Somerset</v>
          </cell>
          <cell r="B1" t="str">
            <v>Unitary Authority</v>
          </cell>
        </row>
        <row r="2">
          <cell r="A2" t="str">
            <v>Bedford</v>
          </cell>
          <cell r="B2" t="str">
            <v>Unitary Authority</v>
          </cell>
        </row>
        <row r="3">
          <cell r="A3" t="str">
            <v>Blackburn with Darwen</v>
          </cell>
          <cell r="B3" t="str">
            <v>Unitary Authority</v>
          </cell>
        </row>
        <row r="4">
          <cell r="A4" t="str">
            <v>Blackpool</v>
          </cell>
          <cell r="B4" t="str">
            <v>Unitary Authority</v>
          </cell>
        </row>
        <row r="5">
          <cell r="A5" t="str">
            <v>Bournemouth, Christchurch and Poole</v>
          </cell>
          <cell r="B5" t="str">
            <v>Unitary Authority</v>
          </cell>
        </row>
        <row r="6">
          <cell r="A6" t="str">
            <v>Bournemouth</v>
          </cell>
          <cell r="B6" t="str">
            <v>Unitary Authority</v>
          </cell>
        </row>
        <row r="7">
          <cell r="A7" t="str">
            <v>Bracknell Forest</v>
          </cell>
          <cell r="B7" t="str">
            <v>Unitary Authority</v>
          </cell>
        </row>
        <row r="8">
          <cell r="A8" t="str">
            <v>Brighton and Hove</v>
          </cell>
          <cell r="B8" t="str">
            <v>Unitary Authority</v>
          </cell>
        </row>
        <row r="9">
          <cell r="A9" t="str">
            <v>Bristol</v>
          </cell>
          <cell r="B9" t="str">
            <v>Unitary Authority</v>
          </cell>
        </row>
        <row r="10">
          <cell r="A10" t="str">
            <v>Central Bedfordshire</v>
          </cell>
          <cell r="B10" t="str">
            <v>Unitary Authority</v>
          </cell>
        </row>
        <row r="11">
          <cell r="A11" t="str">
            <v>Cheshire East</v>
          </cell>
          <cell r="B11" t="str">
            <v>Unitary Authority</v>
          </cell>
        </row>
        <row r="12">
          <cell r="A12" t="str">
            <v>Cheshire West and Chester</v>
          </cell>
          <cell r="B12" t="str">
            <v>Unitary Authority</v>
          </cell>
        </row>
        <row r="13">
          <cell r="A13" t="str">
            <v>Cornwall</v>
          </cell>
          <cell r="B13" t="str">
            <v>Unitary Authority</v>
          </cell>
        </row>
        <row r="14">
          <cell r="A14" t="str">
            <v>Dorset Council</v>
          </cell>
          <cell r="B14" t="str">
            <v>Unitary Authority</v>
          </cell>
        </row>
        <row r="15">
          <cell r="A15" t="str">
            <v>Durham</v>
          </cell>
          <cell r="B15" t="str">
            <v>Unitary Authority</v>
          </cell>
        </row>
        <row r="16">
          <cell r="A16" t="str">
            <v>Darlington</v>
          </cell>
          <cell r="B16" t="str">
            <v>Unitary Authority</v>
          </cell>
        </row>
        <row r="17">
          <cell r="A17" t="str">
            <v>Derby</v>
          </cell>
          <cell r="B17" t="str">
            <v>Unitary Authority</v>
          </cell>
        </row>
        <row r="18">
          <cell r="A18" t="str">
            <v>East Riding of Yorkshire</v>
          </cell>
          <cell r="B18" t="str">
            <v>Unitary Authority</v>
          </cell>
        </row>
        <row r="19">
          <cell r="A19" t="str">
            <v>Halton</v>
          </cell>
          <cell r="B19" t="str">
            <v>Unitary Authority</v>
          </cell>
        </row>
        <row r="20">
          <cell r="A20" t="str">
            <v>Hartlepool</v>
          </cell>
          <cell r="B20" t="str">
            <v>Unitary Authority</v>
          </cell>
        </row>
        <row r="21">
          <cell r="A21" t="str">
            <v>Herefordshire</v>
          </cell>
          <cell r="B21" t="str">
            <v>Unitary Authority</v>
          </cell>
        </row>
        <row r="22">
          <cell r="A22" t="str">
            <v>Isle of Wight</v>
          </cell>
          <cell r="B22" t="str">
            <v>Unitary Authority</v>
          </cell>
        </row>
        <row r="23">
          <cell r="A23" t="str">
            <v>Isles of Scilly</v>
          </cell>
          <cell r="B23" t="str">
            <v>Unitary Authority</v>
          </cell>
        </row>
        <row r="24">
          <cell r="A24" t="str">
            <v>Kingston upon Hull</v>
          </cell>
          <cell r="B24" t="str">
            <v>Unitary Authority</v>
          </cell>
        </row>
        <row r="25">
          <cell r="A25" t="str">
            <v>Leicester</v>
          </cell>
          <cell r="B25" t="str">
            <v>Unitary Authority</v>
          </cell>
        </row>
        <row r="26">
          <cell r="A26" t="str">
            <v>Luton</v>
          </cell>
          <cell r="B26" t="str">
            <v>Unitary Authority</v>
          </cell>
        </row>
        <row r="27">
          <cell r="A27" t="str">
            <v>Medway</v>
          </cell>
          <cell r="B27" t="str">
            <v>Unitary Authority</v>
          </cell>
        </row>
        <row r="28">
          <cell r="A28" t="str">
            <v>Middlesbrough</v>
          </cell>
          <cell r="B28" t="str">
            <v>Unitary Authority</v>
          </cell>
        </row>
        <row r="29">
          <cell r="A29" t="str">
            <v>Milton Keynes</v>
          </cell>
          <cell r="B29" t="str">
            <v>Unitary Authority</v>
          </cell>
        </row>
        <row r="30">
          <cell r="A30" t="str">
            <v>North East Lincolnshire</v>
          </cell>
          <cell r="B30" t="str">
            <v>Unitary Authority</v>
          </cell>
        </row>
        <row r="31">
          <cell r="A31" t="str">
            <v>North Lincolnshire</v>
          </cell>
          <cell r="B31" t="str">
            <v>Unitary Authority</v>
          </cell>
        </row>
        <row r="32">
          <cell r="A32" t="str">
            <v>North Somerset</v>
          </cell>
          <cell r="B32" t="str">
            <v>Unitary Authority</v>
          </cell>
        </row>
        <row r="33">
          <cell r="A33" t="str">
            <v>Northumberland</v>
          </cell>
          <cell r="B33" t="str">
            <v>Unitary Authority</v>
          </cell>
        </row>
        <row r="34">
          <cell r="A34" t="str">
            <v>Nottingham</v>
          </cell>
          <cell r="B34" t="str">
            <v>Unitary Authority</v>
          </cell>
        </row>
        <row r="35">
          <cell r="A35" t="str">
            <v>Peterborough</v>
          </cell>
          <cell r="B35" t="str">
            <v>Unitary Authority</v>
          </cell>
        </row>
        <row r="36">
          <cell r="A36" t="str">
            <v>Plymouth</v>
          </cell>
          <cell r="B36" t="str">
            <v>Unitary Authority</v>
          </cell>
        </row>
        <row r="37">
          <cell r="A37" t="str">
            <v>Poole</v>
          </cell>
          <cell r="B37" t="str">
            <v>Unitary Authority</v>
          </cell>
        </row>
        <row r="38">
          <cell r="A38" t="str">
            <v>Portsmouth</v>
          </cell>
          <cell r="B38" t="str">
            <v>Unitary Authority</v>
          </cell>
        </row>
        <row r="39">
          <cell r="A39" t="str">
            <v>Reading</v>
          </cell>
          <cell r="B39" t="str">
            <v>Unitary Authority</v>
          </cell>
        </row>
        <row r="40">
          <cell r="A40" t="str">
            <v>Redcar and Cleveland</v>
          </cell>
          <cell r="B40" t="str">
            <v>Unitary Authority</v>
          </cell>
        </row>
        <row r="41">
          <cell r="A41" t="str">
            <v>Rutland</v>
          </cell>
          <cell r="B41" t="str">
            <v>Unitary Authority</v>
          </cell>
        </row>
        <row r="42">
          <cell r="A42" t="str">
            <v>Shropshire</v>
          </cell>
          <cell r="B42" t="str">
            <v>Unitary Authority</v>
          </cell>
        </row>
        <row r="43">
          <cell r="A43" t="str">
            <v>Slough</v>
          </cell>
          <cell r="B43" t="str">
            <v>Unitary Authority</v>
          </cell>
        </row>
        <row r="44">
          <cell r="A44" t="str">
            <v>South Gloucestershire</v>
          </cell>
          <cell r="B44" t="str">
            <v>Unitary Authority</v>
          </cell>
        </row>
        <row r="45">
          <cell r="A45" t="str">
            <v>Southampton</v>
          </cell>
          <cell r="B45" t="str">
            <v>Unitary Authority</v>
          </cell>
        </row>
        <row r="46">
          <cell r="A46" t="str">
            <v>Southend on Sea</v>
          </cell>
          <cell r="B46" t="str">
            <v>Unitary Authority</v>
          </cell>
        </row>
        <row r="47">
          <cell r="A47" t="str">
            <v>Stockton-on-Tees</v>
          </cell>
          <cell r="B47" t="str">
            <v>Unitary Authority</v>
          </cell>
        </row>
        <row r="48">
          <cell r="A48" t="str">
            <v>Stoke-on-Trent</v>
          </cell>
          <cell r="B48" t="str">
            <v>Unitary Authority</v>
          </cell>
        </row>
        <row r="49">
          <cell r="A49" t="str">
            <v>Swindon</v>
          </cell>
          <cell r="B49" t="str">
            <v>Unitary Authority</v>
          </cell>
        </row>
        <row r="50">
          <cell r="A50" t="str">
            <v>Telford and Wrekin</v>
          </cell>
          <cell r="B50" t="str">
            <v>Unitary Authority</v>
          </cell>
        </row>
        <row r="51">
          <cell r="A51" t="str">
            <v>Thurrock</v>
          </cell>
          <cell r="B51" t="str">
            <v>Unitary Authority</v>
          </cell>
        </row>
        <row r="52">
          <cell r="A52" t="str">
            <v>Torbay</v>
          </cell>
          <cell r="B52" t="str">
            <v>Unitary Authority</v>
          </cell>
        </row>
        <row r="53">
          <cell r="A53" t="str">
            <v>Warrington</v>
          </cell>
          <cell r="B53" t="str">
            <v>Unitary Authority</v>
          </cell>
        </row>
        <row r="54">
          <cell r="A54" t="str">
            <v>West Berkshire</v>
          </cell>
          <cell r="B54" t="str">
            <v>Unitary Authority</v>
          </cell>
        </row>
        <row r="55">
          <cell r="A55" t="str">
            <v>Wiltshire</v>
          </cell>
          <cell r="B55" t="str">
            <v>Unitary Authority</v>
          </cell>
        </row>
        <row r="56">
          <cell r="A56" t="str">
            <v>Windsor and Maidenhead</v>
          </cell>
          <cell r="B56" t="str">
            <v>Unitary Authority</v>
          </cell>
        </row>
        <row r="57">
          <cell r="A57" t="str">
            <v>Wokingham</v>
          </cell>
          <cell r="B57" t="str">
            <v>Unitary Authority</v>
          </cell>
        </row>
        <row r="58">
          <cell r="A58" t="str">
            <v>York</v>
          </cell>
          <cell r="B58" t="str">
            <v>Unitary Authority</v>
          </cell>
        </row>
        <row r="62">
          <cell r="A62" t="str">
            <v>Barking and Dagenham</v>
          </cell>
          <cell r="B62" t="str">
            <v>London Borough</v>
          </cell>
        </row>
        <row r="63">
          <cell r="A63" t="str">
            <v>Barnet</v>
          </cell>
          <cell r="B63" t="str">
            <v>London Borough</v>
          </cell>
        </row>
        <row r="64">
          <cell r="A64" t="str">
            <v>Bexley</v>
          </cell>
          <cell r="B64" t="str">
            <v>London Borough</v>
          </cell>
        </row>
        <row r="65">
          <cell r="A65" t="str">
            <v>Brent</v>
          </cell>
          <cell r="B65" t="str">
            <v>London Borough</v>
          </cell>
        </row>
        <row r="66">
          <cell r="A66" t="str">
            <v>Bromley</v>
          </cell>
          <cell r="B66" t="str">
            <v>London Borough</v>
          </cell>
        </row>
        <row r="67">
          <cell r="A67" t="str">
            <v>Camden</v>
          </cell>
          <cell r="B67" t="str">
            <v>London Borough</v>
          </cell>
        </row>
        <row r="68">
          <cell r="A68" t="str">
            <v>City of London</v>
          </cell>
          <cell r="B68" t="str">
            <v>London Borough</v>
          </cell>
        </row>
        <row r="69">
          <cell r="A69" t="str">
            <v>Croydon</v>
          </cell>
          <cell r="B69" t="str">
            <v>London Borough</v>
          </cell>
        </row>
        <row r="70">
          <cell r="A70" t="str">
            <v>Ealing</v>
          </cell>
          <cell r="B70" t="str">
            <v>London Borough</v>
          </cell>
        </row>
        <row r="71">
          <cell r="A71" t="str">
            <v>Enfield</v>
          </cell>
          <cell r="B71" t="str">
            <v>London Borough</v>
          </cell>
        </row>
        <row r="72">
          <cell r="A72" t="str">
            <v>Greenwich</v>
          </cell>
          <cell r="B72" t="str">
            <v>London Borough</v>
          </cell>
        </row>
        <row r="73">
          <cell r="A73" t="str">
            <v>Hackney</v>
          </cell>
          <cell r="B73" t="str">
            <v>London Borough</v>
          </cell>
        </row>
        <row r="74">
          <cell r="A74" t="str">
            <v>Hammersmith and Fulham</v>
          </cell>
          <cell r="B74" t="str">
            <v>London Borough</v>
          </cell>
        </row>
        <row r="75">
          <cell r="A75" t="str">
            <v>Haringey</v>
          </cell>
          <cell r="B75" t="str">
            <v>London Borough</v>
          </cell>
        </row>
        <row r="76">
          <cell r="A76" t="str">
            <v>Harrow</v>
          </cell>
          <cell r="B76" t="str">
            <v>London Borough</v>
          </cell>
        </row>
        <row r="77">
          <cell r="A77" t="str">
            <v>Havering</v>
          </cell>
          <cell r="B77" t="str">
            <v>London Borough</v>
          </cell>
        </row>
        <row r="78">
          <cell r="A78" t="str">
            <v>Hillingdon</v>
          </cell>
          <cell r="B78" t="str">
            <v>London Borough</v>
          </cell>
        </row>
        <row r="79">
          <cell r="A79" t="str">
            <v>Hounslow</v>
          </cell>
          <cell r="B79" t="str">
            <v>London Borough</v>
          </cell>
        </row>
        <row r="80">
          <cell r="A80" t="str">
            <v>Islington</v>
          </cell>
          <cell r="B80" t="str">
            <v>London Borough</v>
          </cell>
        </row>
        <row r="81">
          <cell r="A81" t="str">
            <v>Kensington and Chelsea</v>
          </cell>
          <cell r="B81" t="str">
            <v>London Borough</v>
          </cell>
        </row>
        <row r="82">
          <cell r="A82" t="str">
            <v>Kingston upon Thames</v>
          </cell>
          <cell r="B82" t="str">
            <v>London Borough</v>
          </cell>
        </row>
        <row r="83">
          <cell r="A83" t="str">
            <v>Lambeth</v>
          </cell>
          <cell r="B83" t="str">
            <v>London Borough</v>
          </cell>
        </row>
        <row r="84">
          <cell r="A84" t="str">
            <v>Lewisham</v>
          </cell>
          <cell r="B84" t="str">
            <v>London Borough</v>
          </cell>
        </row>
        <row r="85">
          <cell r="A85" t="str">
            <v>Merton</v>
          </cell>
          <cell r="B85" t="str">
            <v>London Borough</v>
          </cell>
        </row>
        <row r="86">
          <cell r="A86" t="str">
            <v>Newham</v>
          </cell>
          <cell r="B86" t="str">
            <v>London Borough</v>
          </cell>
        </row>
        <row r="87">
          <cell r="A87" t="str">
            <v>Redbridge</v>
          </cell>
          <cell r="B87" t="str">
            <v>London Borough</v>
          </cell>
        </row>
        <row r="88">
          <cell r="A88" t="str">
            <v>Richmond upon Thames</v>
          </cell>
          <cell r="B88" t="str">
            <v>London Borough</v>
          </cell>
        </row>
        <row r="89">
          <cell r="A89" t="str">
            <v>Southwark</v>
          </cell>
          <cell r="B89" t="str">
            <v>London Borough</v>
          </cell>
        </row>
        <row r="90">
          <cell r="A90" t="str">
            <v>Sutton</v>
          </cell>
          <cell r="B90" t="str">
            <v>London Borough</v>
          </cell>
        </row>
        <row r="91">
          <cell r="A91" t="str">
            <v>Tower Hamlets</v>
          </cell>
          <cell r="B91" t="str">
            <v>London Borough</v>
          </cell>
        </row>
        <row r="92">
          <cell r="A92" t="str">
            <v>Waltham Forest</v>
          </cell>
          <cell r="B92" t="str">
            <v>London Borough</v>
          </cell>
        </row>
        <row r="93">
          <cell r="A93" t="str">
            <v>Wandsworth</v>
          </cell>
          <cell r="B93" t="str">
            <v>London Borough</v>
          </cell>
        </row>
        <row r="94">
          <cell r="A94" t="str">
            <v>Westminster</v>
          </cell>
          <cell r="B94" t="str">
            <v>London Borough</v>
          </cell>
        </row>
        <row r="99">
          <cell r="A99" t="str">
            <v>Bolton</v>
          </cell>
          <cell r="B99" t="str">
            <v>Metropolitan District</v>
          </cell>
        </row>
        <row r="100">
          <cell r="A100" t="str">
            <v>Bury</v>
          </cell>
          <cell r="B100" t="str">
            <v>Metropolitan District</v>
          </cell>
        </row>
        <row r="101">
          <cell r="A101" t="str">
            <v>Manchester</v>
          </cell>
          <cell r="B101" t="str">
            <v>Metropolitan District</v>
          </cell>
        </row>
        <row r="102">
          <cell r="A102" t="str">
            <v>Oldham</v>
          </cell>
          <cell r="B102" t="str">
            <v>Metropolitan District</v>
          </cell>
        </row>
        <row r="103">
          <cell r="A103" t="str">
            <v>Rochdale</v>
          </cell>
          <cell r="B103" t="str">
            <v>Metropolitan District</v>
          </cell>
        </row>
        <row r="104">
          <cell r="A104" t="str">
            <v>Salford</v>
          </cell>
          <cell r="B104" t="str">
            <v>Metropolitan District</v>
          </cell>
        </row>
        <row r="105">
          <cell r="A105" t="str">
            <v>Stockport</v>
          </cell>
          <cell r="B105" t="str">
            <v>Metropolitan District</v>
          </cell>
        </row>
        <row r="106">
          <cell r="A106" t="str">
            <v>Tameside</v>
          </cell>
          <cell r="B106" t="str">
            <v>Metropolitan District</v>
          </cell>
        </row>
        <row r="107">
          <cell r="A107" t="str">
            <v>Trafford</v>
          </cell>
          <cell r="B107" t="str">
            <v>Metropolitan District</v>
          </cell>
        </row>
        <row r="108">
          <cell r="A108" t="str">
            <v>Wigan</v>
          </cell>
          <cell r="B108" t="str">
            <v>Metropolitan District</v>
          </cell>
        </row>
        <row r="111">
          <cell r="A111" t="str">
            <v>Knowsley</v>
          </cell>
          <cell r="B111" t="str">
            <v>Metropolitan District</v>
          </cell>
        </row>
        <row r="112">
          <cell r="A112" t="str">
            <v>Liverpool</v>
          </cell>
          <cell r="B112" t="str">
            <v>Metropolitan District</v>
          </cell>
        </row>
        <row r="113">
          <cell r="A113" t="str">
            <v>Sefton</v>
          </cell>
          <cell r="B113" t="str">
            <v>Metropolitan District</v>
          </cell>
        </row>
        <row r="114">
          <cell r="A114" t="str">
            <v>St Helens</v>
          </cell>
          <cell r="B114" t="str">
            <v>Metropolitan District</v>
          </cell>
        </row>
        <row r="115">
          <cell r="A115" t="str">
            <v>Wirral</v>
          </cell>
          <cell r="B115" t="str">
            <v>Metropolitan District</v>
          </cell>
        </row>
        <row r="118">
          <cell r="A118" t="str">
            <v>Barnsley</v>
          </cell>
          <cell r="B118" t="str">
            <v>Metropolitan District</v>
          </cell>
        </row>
        <row r="119">
          <cell r="A119" t="str">
            <v>Doncaster</v>
          </cell>
          <cell r="B119" t="str">
            <v>Metropolitan District</v>
          </cell>
        </row>
        <row r="120">
          <cell r="A120" t="str">
            <v>Rotherham</v>
          </cell>
          <cell r="B120" t="str">
            <v>Metropolitan District</v>
          </cell>
        </row>
        <row r="121">
          <cell r="A121" t="str">
            <v>Sheffield</v>
          </cell>
          <cell r="B121" t="str">
            <v>Metropolitan District</v>
          </cell>
        </row>
        <row r="124">
          <cell r="A124" t="str">
            <v>Gateshead</v>
          </cell>
          <cell r="B124" t="str">
            <v>Metropolitan District</v>
          </cell>
        </row>
        <row r="125">
          <cell r="A125" t="str">
            <v>Newcastle upon Tyne</v>
          </cell>
          <cell r="B125" t="str">
            <v>Metropolitan District</v>
          </cell>
        </row>
        <row r="126">
          <cell r="A126" t="str">
            <v>North Tyneside</v>
          </cell>
          <cell r="B126" t="str">
            <v>Metropolitan District</v>
          </cell>
        </row>
        <row r="127">
          <cell r="A127" t="str">
            <v>South Tyneside</v>
          </cell>
          <cell r="B127" t="str">
            <v>Metropolitan District</v>
          </cell>
        </row>
        <row r="128">
          <cell r="A128" t="str">
            <v>Sunderland</v>
          </cell>
          <cell r="B128" t="str">
            <v>Metropolitan District</v>
          </cell>
        </row>
        <row r="131">
          <cell r="A131" t="str">
            <v>Birmingham</v>
          </cell>
          <cell r="B131" t="str">
            <v>Metropolitan District</v>
          </cell>
        </row>
        <row r="132">
          <cell r="A132" t="str">
            <v>Coventry</v>
          </cell>
          <cell r="B132" t="str">
            <v>Metropolitan District</v>
          </cell>
        </row>
        <row r="133">
          <cell r="A133" t="str">
            <v>Dudley</v>
          </cell>
          <cell r="B133" t="str">
            <v>Metropolitan District</v>
          </cell>
        </row>
        <row r="134">
          <cell r="A134" t="str">
            <v>Sandwell</v>
          </cell>
          <cell r="B134" t="str">
            <v>Metropolitan District</v>
          </cell>
        </row>
        <row r="135">
          <cell r="A135" t="str">
            <v>Solihull</v>
          </cell>
          <cell r="B135" t="str">
            <v>Metropolitan District</v>
          </cell>
        </row>
        <row r="136">
          <cell r="A136" t="str">
            <v>Walsall</v>
          </cell>
          <cell r="B136" t="str">
            <v>Metropolitan District</v>
          </cell>
        </row>
        <row r="137">
          <cell r="A137" t="str">
            <v>Wolverhampton</v>
          </cell>
          <cell r="B137" t="str">
            <v>Metropolitan District</v>
          </cell>
        </row>
        <row r="140">
          <cell r="A140" t="str">
            <v>Bradford</v>
          </cell>
          <cell r="B140" t="str">
            <v>Metropolitan District</v>
          </cell>
        </row>
        <row r="141">
          <cell r="A141" t="str">
            <v>Calderdale</v>
          </cell>
          <cell r="B141" t="str">
            <v>Metropolitan District</v>
          </cell>
        </row>
        <row r="142">
          <cell r="A142" t="str">
            <v>Kirklees</v>
          </cell>
          <cell r="B142" t="str">
            <v>Metropolitan District</v>
          </cell>
        </row>
        <row r="143">
          <cell r="A143" t="str">
            <v>Leeds</v>
          </cell>
          <cell r="B143" t="str">
            <v>Metropolitan District</v>
          </cell>
        </row>
        <row r="144">
          <cell r="A144" t="str">
            <v>Wakefield</v>
          </cell>
          <cell r="B144" t="str">
            <v>Metropolitan District</v>
          </cell>
        </row>
        <row r="153">
          <cell r="A153" t="str">
            <v>Buckinghamshire</v>
          </cell>
          <cell r="B153" t="str">
            <v>Shire County</v>
          </cell>
        </row>
        <row r="154">
          <cell r="A154" t="str">
            <v>Aylesbury Vale</v>
          </cell>
          <cell r="B154" t="str">
            <v>Shire District</v>
          </cell>
        </row>
        <row r="155">
          <cell r="A155" t="str">
            <v>Chiltern</v>
          </cell>
          <cell r="B155" t="str">
            <v>Shire District</v>
          </cell>
        </row>
        <row r="156">
          <cell r="A156" t="str">
            <v>South Bucks</v>
          </cell>
          <cell r="B156" t="str">
            <v>Shire District</v>
          </cell>
        </row>
        <row r="157">
          <cell r="A157" t="str">
            <v>Wycombe</v>
          </cell>
          <cell r="B157" t="str">
            <v>Shire District</v>
          </cell>
        </row>
        <row r="159">
          <cell r="A159" t="str">
            <v>Cambridgeshire</v>
          </cell>
          <cell r="B159" t="str">
            <v>Shire County</v>
          </cell>
        </row>
        <row r="160">
          <cell r="A160" t="str">
            <v>Cambridge</v>
          </cell>
          <cell r="B160" t="str">
            <v>Shire District</v>
          </cell>
        </row>
        <row r="161">
          <cell r="A161" t="str">
            <v>East Cambridgeshire</v>
          </cell>
          <cell r="B161" t="str">
            <v>Shire District</v>
          </cell>
        </row>
        <row r="162">
          <cell r="A162" t="str">
            <v>Fenland</v>
          </cell>
          <cell r="B162" t="str">
            <v>Shire District</v>
          </cell>
        </row>
        <row r="163">
          <cell r="A163" t="str">
            <v>Huntingdonshire</v>
          </cell>
          <cell r="B163" t="str">
            <v>Shire District</v>
          </cell>
        </row>
        <row r="164">
          <cell r="A164" t="str">
            <v>South Cambridgeshire</v>
          </cell>
          <cell r="B164" t="str">
            <v>Shire District</v>
          </cell>
        </row>
        <row r="183">
          <cell r="A183" t="str">
            <v>Cumbria</v>
          </cell>
          <cell r="B183" t="str">
            <v>Shire County</v>
          </cell>
        </row>
        <row r="184">
          <cell r="A184" t="str">
            <v>Allerdale</v>
          </cell>
          <cell r="B184" t="str">
            <v>Shire District</v>
          </cell>
        </row>
        <row r="185">
          <cell r="A185" t="str">
            <v>Barrow-in-Furness</v>
          </cell>
          <cell r="B185" t="str">
            <v>Shire District</v>
          </cell>
        </row>
        <row r="186">
          <cell r="A186" t="str">
            <v>Carlisle</v>
          </cell>
          <cell r="B186" t="str">
            <v>Shire District</v>
          </cell>
        </row>
        <row r="187">
          <cell r="A187" t="str">
            <v>Copeland</v>
          </cell>
          <cell r="B187" t="str">
            <v>Shire District</v>
          </cell>
        </row>
        <row r="188">
          <cell r="A188" t="str">
            <v>Eden</v>
          </cell>
          <cell r="B188" t="str">
            <v>Shire District</v>
          </cell>
        </row>
        <row r="189">
          <cell r="A189" t="str">
            <v>South Lakeland</v>
          </cell>
          <cell r="B189" t="str">
            <v>Shire District</v>
          </cell>
        </row>
        <row r="191">
          <cell r="A191" t="str">
            <v>Derbyshire</v>
          </cell>
          <cell r="B191" t="str">
            <v>Shire County</v>
          </cell>
        </row>
        <row r="192">
          <cell r="A192" t="str">
            <v>Amber Valley</v>
          </cell>
          <cell r="B192" t="str">
            <v>Shire District</v>
          </cell>
        </row>
        <row r="193">
          <cell r="A193" t="str">
            <v>Bolsover</v>
          </cell>
          <cell r="B193" t="str">
            <v>Shire District</v>
          </cell>
        </row>
        <row r="194">
          <cell r="A194" t="str">
            <v>Chesterfield</v>
          </cell>
          <cell r="B194" t="str">
            <v>Shire District</v>
          </cell>
        </row>
        <row r="195">
          <cell r="A195" t="str">
            <v>Derbyshire Dales</v>
          </cell>
          <cell r="B195" t="str">
            <v>Shire District</v>
          </cell>
        </row>
        <row r="196">
          <cell r="A196" t="str">
            <v>Erewash</v>
          </cell>
          <cell r="B196" t="str">
            <v>Shire District</v>
          </cell>
        </row>
        <row r="197">
          <cell r="A197" t="str">
            <v>High Peak</v>
          </cell>
          <cell r="B197" t="str">
            <v>Shire District</v>
          </cell>
        </row>
        <row r="198">
          <cell r="A198" t="str">
            <v>North East Derbyshire</v>
          </cell>
          <cell r="B198" t="str">
            <v>Shire District</v>
          </cell>
        </row>
        <row r="199">
          <cell r="A199" t="str">
            <v>South Derbyshire</v>
          </cell>
          <cell r="B199" t="str">
            <v>Shire District</v>
          </cell>
        </row>
        <row r="201">
          <cell r="A201" t="str">
            <v>Devon</v>
          </cell>
          <cell r="B201" t="str">
            <v>Shire County</v>
          </cell>
        </row>
        <row r="202">
          <cell r="A202" t="str">
            <v>East Devon</v>
          </cell>
          <cell r="B202" t="str">
            <v>Shire District</v>
          </cell>
        </row>
        <row r="203">
          <cell r="A203" t="str">
            <v>Exeter</v>
          </cell>
          <cell r="B203" t="str">
            <v>Shire District</v>
          </cell>
        </row>
        <row r="204">
          <cell r="A204" t="str">
            <v>Mid Devon</v>
          </cell>
          <cell r="B204" t="str">
            <v>Shire District</v>
          </cell>
        </row>
        <row r="205">
          <cell r="A205" t="str">
            <v>North Devon</v>
          </cell>
          <cell r="B205" t="str">
            <v>Shire District</v>
          </cell>
        </row>
        <row r="206">
          <cell r="A206" t="str">
            <v>South Hams</v>
          </cell>
          <cell r="B206" t="str">
            <v>Shire District</v>
          </cell>
        </row>
        <row r="207">
          <cell r="A207" t="str">
            <v>Teignbridge</v>
          </cell>
          <cell r="B207" t="str">
            <v>Shire District</v>
          </cell>
        </row>
        <row r="208">
          <cell r="A208" t="str">
            <v>Torridge</v>
          </cell>
          <cell r="B208" t="str">
            <v>Shire District</v>
          </cell>
        </row>
        <row r="209">
          <cell r="A209" t="str">
            <v>West Devon</v>
          </cell>
          <cell r="B209" t="str">
            <v>Shire District</v>
          </cell>
        </row>
        <row r="213">
          <cell r="A213" t="str">
            <v>Dorset</v>
          </cell>
          <cell r="B213" t="str">
            <v>Shire County</v>
          </cell>
        </row>
        <row r="214">
          <cell r="A214" t="str">
            <v>Christchurch</v>
          </cell>
          <cell r="B214" t="str">
            <v>Shire District</v>
          </cell>
        </row>
        <row r="215">
          <cell r="A215" t="str">
            <v>East Dorset</v>
          </cell>
          <cell r="B215" t="str">
            <v>Shire District</v>
          </cell>
        </row>
        <row r="216">
          <cell r="A216" t="str">
            <v>North Dorset</v>
          </cell>
          <cell r="B216" t="str">
            <v>Shire District</v>
          </cell>
        </row>
        <row r="217">
          <cell r="A217" t="str">
            <v>Purbeck</v>
          </cell>
          <cell r="B217" t="str">
            <v>Shire District</v>
          </cell>
        </row>
        <row r="218">
          <cell r="A218" t="str">
            <v>West Dorset</v>
          </cell>
          <cell r="B218" t="str">
            <v>Shire District</v>
          </cell>
        </row>
        <row r="219">
          <cell r="A219" t="str">
            <v>Weymouth and Portland</v>
          </cell>
          <cell r="B219" t="str">
            <v>Shire District</v>
          </cell>
        </row>
        <row r="228">
          <cell r="A228" t="str">
            <v>East Sussex</v>
          </cell>
          <cell r="B228" t="str">
            <v>Shire County</v>
          </cell>
        </row>
        <row r="229">
          <cell r="A229" t="str">
            <v>Eastbourne</v>
          </cell>
          <cell r="B229" t="str">
            <v>Shire District</v>
          </cell>
        </row>
        <row r="230">
          <cell r="A230" t="str">
            <v>Hastings</v>
          </cell>
          <cell r="B230" t="str">
            <v>Shire District</v>
          </cell>
        </row>
        <row r="231">
          <cell r="A231" t="str">
            <v>Lewes</v>
          </cell>
          <cell r="B231" t="str">
            <v>Shire District</v>
          </cell>
        </row>
        <row r="232">
          <cell r="A232" t="str">
            <v>Rother</v>
          </cell>
          <cell r="B232" t="str">
            <v>Shire District</v>
          </cell>
        </row>
        <row r="233">
          <cell r="A233" t="str">
            <v>Wealden</v>
          </cell>
          <cell r="B233" t="str">
            <v>Shire District</v>
          </cell>
        </row>
        <row r="235">
          <cell r="A235" t="str">
            <v>Essex</v>
          </cell>
          <cell r="B235" t="str">
            <v>Shire County</v>
          </cell>
        </row>
        <row r="236">
          <cell r="A236" t="str">
            <v>Basildon</v>
          </cell>
          <cell r="B236" t="str">
            <v>Shire District</v>
          </cell>
        </row>
        <row r="237">
          <cell r="A237" t="str">
            <v>Braintree</v>
          </cell>
          <cell r="B237" t="str">
            <v>Shire District</v>
          </cell>
        </row>
        <row r="238">
          <cell r="A238" t="str">
            <v>Brentwood</v>
          </cell>
          <cell r="B238" t="str">
            <v>Shire District</v>
          </cell>
        </row>
        <row r="239">
          <cell r="A239" t="str">
            <v>Castle Point</v>
          </cell>
          <cell r="B239" t="str">
            <v>Shire District</v>
          </cell>
        </row>
        <row r="240">
          <cell r="A240" t="str">
            <v>Chelmsford</v>
          </cell>
          <cell r="B240" t="str">
            <v>Shire District</v>
          </cell>
        </row>
        <row r="241">
          <cell r="A241" t="str">
            <v>Colchester</v>
          </cell>
          <cell r="B241" t="str">
            <v>Shire District</v>
          </cell>
        </row>
        <row r="242">
          <cell r="A242" t="str">
            <v>Epping Forest</v>
          </cell>
          <cell r="B242" t="str">
            <v>Shire District</v>
          </cell>
        </row>
        <row r="243">
          <cell r="A243" t="str">
            <v>Harlow</v>
          </cell>
          <cell r="B243" t="str">
            <v>Shire District</v>
          </cell>
        </row>
        <row r="244">
          <cell r="A244" t="str">
            <v>Maldon</v>
          </cell>
          <cell r="B244" t="str">
            <v>Shire District</v>
          </cell>
        </row>
        <row r="245">
          <cell r="A245" t="str">
            <v>Rochford</v>
          </cell>
          <cell r="B245" t="str">
            <v>Shire District</v>
          </cell>
        </row>
        <row r="246">
          <cell r="A246" t="str">
            <v>Tendring</v>
          </cell>
          <cell r="B246" t="str">
            <v>Shire District</v>
          </cell>
        </row>
        <row r="247">
          <cell r="A247" t="str">
            <v>Uttlesford</v>
          </cell>
          <cell r="B247" t="str">
            <v>Shire District</v>
          </cell>
        </row>
        <row r="249">
          <cell r="A249" t="str">
            <v>Gloucestershire</v>
          </cell>
          <cell r="B249" t="str">
            <v>Shire County</v>
          </cell>
        </row>
        <row r="250">
          <cell r="A250" t="str">
            <v>Cheltenham</v>
          </cell>
          <cell r="B250" t="str">
            <v>Shire District</v>
          </cell>
        </row>
        <row r="251">
          <cell r="A251" t="str">
            <v>Cotswold</v>
          </cell>
          <cell r="B251" t="str">
            <v>Shire District</v>
          </cell>
        </row>
        <row r="252">
          <cell r="A252" t="str">
            <v>Forest of Dean</v>
          </cell>
          <cell r="B252" t="str">
            <v>Shire District</v>
          </cell>
        </row>
        <row r="253">
          <cell r="A253" t="str">
            <v>Gloucester</v>
          </cell>
          <cell r="B253" t="str">
            <v>Shire District</v>
          </cell>
        </row>
        <row r="254">
          <cell r="A254" t="str">
            <v>Stroud</v>
          </cell>
          <cell r="B254" t="str">
            <v>Shire District</v>
          </cell>
        </row>
        <row r="255">
          <cell r="A255" t="str">
            <v>Tewkesbury</v>
          </cell>
          <cell r="B255" t="str">
            <v>Shire District</v>
          </cell>
        </row>
        <row r="257">
          <cell r="A257" t="str">
            <v>Hampshire</v>
          </cell>
          <cell r="B257" t="str">
            <v>Shire County</v>
          </cell>
        </row>
        <row r="258">
          <cell r="A258" t="str">
            <v>Basingstoke and Deane</v>
          </cell>
          <cell r="B258" t="str">
            <v>Shire District</v>
          </cell>
        </row>
        <row r="259">
          <cell r="A259" t="str">
            <v>East Hampshire</v>
          </cell>
          <cell r="B259" t="str">
            <v>Shire District</v>
          </cell>
        </row>
        <row r="260">
          <cell r="A260" t="str">
            <v>Eastleigh</v>
          </cell>
          <cell r="B260" t="str">
            <v>Shire District</v>
          </cell>
        </row>
        <row r="261">
          <cell r="A261" t="str">
            <v>Fareham</v>
          </cell>
          <cell r="B261" t="str">
            <v>Shire District</v>
          </cell>
        </row>
        <row r="262">
          <cell r="A262" t="str">
            <v>Gosport</v>
          </cell>
          <cell r="B262" t="str">
            <v>Shire District</v>
          </cell>
        </row>
        <row r="263">
          <cell r="A263" t="str">
            <v>Hart</v>
          </cell>
          <cell r="B263" t="str">
            <v>Shire District</v>
          </cell>
        </row>
        <row r="264">
          <cell r="A264" t="str">
            <v>Havant</v>
          </cell>
          <cell r="B264" t="str">
            <v>Shire District</v>
          </cell>
        </row>
        <row r="265">
          <cell r="A265" t="str">
            <v>New Forest</v>
          </cell>
          <cell r="B265" t="str">
            <v>Shire District</v>
          </cell>
        </row>
        <row r="266">
          <cell r="A266" t="str">
            <v>Rushmoor</v>
          </cell>
          <cell r="B266" t="str">
            <v>Shire District</v>
          </cell>
        </row>
        <row r="267">
          <cell r="A267" t="str">
            <v>Test Valley</v>
          </cell>
          <cell r="B267" t="str">
            <v>Shire District</v>
          </cell>
        </row>
        <row r="268">
          <cell r="A268" t="str">
            <v>Winchester</v>
          </cell>
          <cell r="B268" t="str">
            <v>Shire District</v>
          </cell>
        </row>
        <row r="270">
          <cell r="A270" t="str">
            <v>Hertfordshire</v>
          </cell>
          <cell r="B270" t="str">
            <v>Shire County</v>
          </cell>
        </row>
        <row r="271">
          <cell r="A271" t="str">
            <v>Broxbourne</v>
          </cell>
          <cell r="B271" t="str">
            <v>Shire District</v>
          </cell>
        </row>
        <row r="272">
          <cell r="A272" t="str">
            <v>Dacorum</v>
          </cell>
          <cell r="B272" t="str">
            <v>Shire District</v>
          </cell>
        </row>
        <row r="273">
          <cell r="A273" t="str">
            <v>East Hertfordshire</v>
          </cell>
          <cell r="B273" t="str">
            <v>Shire District</v>
          </cell>
        </row>
        <row r="274">
          <cell r="A274" t="str">
            <v>Hertsmere</v>
          </cell>
          <cell r="B274" t="str">
            <v>Shire District</v>
          </cell>
        </row>
        <row r="275">
          <cell r="A275" t="str">
            <v>North Hertfordshire</v>
          </cell>
          <cell r="B275" t="str">
            <v>Shire District</v>
          </cell>
        </row>
        <row r="276">
          <cell r="A276" t="str">
            <v>St Albans</v>
          </cell>
          <cell r="B276" t="str">
            <v>Shire District</v>
          </cell>
        </row>
        <row r="277">
          <cell r="A277" t="str">
            <v>Stevenage</v>
          </cell>
          <cell r="B277" t="str">
            <v>Shire District</v>
          </cell>
        </row>
        <row r="278">
          <cell r="A278" t="str">
            <v>Three Rivers</v>
          </cell>
          <cell r="B278" t="str">
            <v>Shire District</v>
          </cell>
        </row>
        <row r="279">
          <cell r="A279" t="str">
            <v>Watford</v>
          </cell>
          <cell r="B279" t="str">
            <v>Shire District</v>
          </cell>
        </row>
        <row r="280">
          <cell r="A280" t="str">
            <v>Welwyn Hatfield</v>
          </cell>
          <cell r="B280" t="str">
            <v>Shire District</v>
          </cell>
        </row>
        <row r="282">
          <cell r="A282" t="str">
            <v>Kent</v>
          </cell>
          <cell r="B282" t="str">
            <v>Shire County</v>
          </cell>
        </row>
        <row r="283">
          <cell r="A283" t="str">
            <v>Ashford</v>
          </cell>
          <cell r="B283" t="str">
            <v>Shire District</v>
          </cell>
        </row>
        <row r="284">
          <cell r="A284" t="str">
            <v>Canterbury</v>
          </cell>
          <cell r="B284" t="str">
            <v>Shire District</v>
          </cell>
        </row>
        <row r="285">
          <cell r="A285" t="str">
            <v>Dartford</v>
          </cell>
          <cell r="B285" t="str">
            <v>Shire District</v>
          </cell>
        </row>
        <row r="286">
          <cell r="A286" t="str">
            <v>Dover</v>
          </cell>
          <cell r="B286" t="str">
            <v>Shire District</v>
          </cell>
        </row>
        <row r="287">
          <cell r="A287" t="str">
            <v>Gravesham</v>
          </cell>
          <cell r="B287" t="str">
            <v>Shire District</v>
          </cell>
        </row>
        <row r="288">
          <cell r="A288" t="str">
            <v>Maidstone</v>
          </cell>
          <cell r="B288" t="str">
            <v>Shire District</v>
          </cell>
        </row>
        <row r="289">
          <cell r="A289" t="str">
            <v>Sevenoaks</v>
          </cell>
          <cell r="B289" t="str">
            <v>Shire District</v>
          </cell>
        </row>
        <row r="290">
          <cell r="A290" t="str">
            <v>Folkestone &amp; Hythe</v>
          </cell>
          <cell r="B290" t="str">
            <v>Shire District</v>
          </cell>
        </row>
        <row r="291">
          <cell r="A291" t="str">
            <v>Swale</v>
          </cell>
          <cell r="B291" t="str">
            <v>Shire District</v>
          </cell>
        </row>
        <row r="292">
          <cell r="A292" t="str">
            <v>Thanet</v>
          </cell>
          <cell r="B292" t="str">
            <v>Shire District</v>
          </cell>
        </row>
        <row r="293">
          <cell r="A293" t="str">
            <v>Tonbridge and Malling</v>
          </cell>
          <cell r="B293" t="str">
            <v>Shire District</v>
          </cell>
        </row>
        <row r="294">
          <cell r="A294" t="str">
            <v>Tunbridge Wells</v>
          </cell>
          <cell r="B294" t="str">
            <v>Shire District</v>
          </cell>
        </row>
        <row r="296">
          <cell r="A296" t="str">
            <v>Lancashire</v>
          </cell>
          <cell r="B296" t="str">
            <v>Shire County</v>
          </cell>
        </row>
        <row r="297">
          <cell r="A297" t="str">
            <v>Burnley</v>
          </cell>
          <cell r="B297" t="str">
            <v>Shire District</v>
          </cell>
        </row>
        <row r="298">
          <cell r="A298" t="str">
            <v>Chorley</v>
          </cell>
          <cell r="B298" t="str">
            <v>Shire District</v>
          </cell>
        </row>
        <row r="299">
          <cell r="A299" t="str">
            <v>Fylde</v>
          </cell>
          <cell r="B299" t="str">
            <v>Shire District</v>
          </cell>
        </row>
        <row r="300">
          <cell r="A300" t="str">
            <v>Hyndburn</v>
          </cell>
          <cell r="B300" t="str">
            <v>Shire District</v>
          </cell>
        </row>
        <row r="301">
          <cell r="A301" t="str">
            <v>Lancaster</v>
          </cell>
          <cell r="B301" t="str">
            <v>Shire District</v>
          </cell>
        </row>
        <row r="302">
          <cell r="A302" t="str">
            <v>Pendle</v>
          </cell>
          <cell r="B302" t="str">
            <v>Shire District</v>
          </cell>
        </row>
        <row r="303">
          <cell r="A303" t="str">
            <v>Preston</v>
          </cell>
          <cell r="B303" t="str">
            <v>Shire District</v>
          </cell>
        </row>
        <row r="304">
          <cell r="A304" t="str">
            <v>Ribble Valley</v>
          </cell>
          <cell r="B304" t="str">
            <v>Shire District</v>
          </cell>
        </row>
        <row r="305">
          <cell r="A305" t="str">
            <v>Rossendale</v>
          </cell>
          <cell r="B305" t="str">
            <v>Shire District</v>
          </cell>
        </row>
        <row r="306">
          <cell r="A306" t="str">
            <v>South Ribble</v>
          </cell>
          <cell r="B306" t="str">
            <v>Shire District</v>
          </cell>
        </row>
        <row r="307">
          <cell r="A307" t="str">
            <v>West Lancashire</v>
          </cell>
          <cell r="B307" t="str">
            <v>Shire District</v>
          </cell>
        </row>
        <row r="308">
          <cell r="A308" t="str">
            <v>Wyre</v>
          </cell>
          <cell r="B308" t="str">
            <v>Shire District</v>
          </cell>
        </row>
        <row r="310">
          <cell r="A310" t="str">
            <v>Leicestershire</v>
          </cell>
          <cell r="B310" t="str">
            <v>Shire County</v>
          </cell>
        </row>
        <row r="311">
          <cell r="A311" t="str">
            <v>Blaby</v>
          </cell>
          <cell r="B311" t="str">
            <v>Shire District</v>
          </cell>
        </row>
        <row r="312">
          <cell r="A312" t="str">
            <v>Charnwood</v>
          </cell>
          <cell r="B312" t="str">
            <v>Shire District</v>
          </cell>
        </row>
        <row r="313">
          <cell r="A313" t="str">
            <v>Harborough</v>
          </cell>
          <cell r="B313" t="str">
            <v>Shire District</v>
          </cell>
        </row>
        <row r="314">
          <cell r="A314" t="str">
            <v>Hinckley and Bosworth</v>
          </cell>
          <cell r="B314" t="str">
            <v>Shire District</v>
          </cell>
        </row>
        <row r="315">
          <cell r="A315" t="str">
            <v>Melton</v>
          </cell>
          <cell r="B315" t="str">
            <v>Shire District</v>
          </cell>
        </row>
        <row r="316">
          <cell r="A316" t="str">
            <v>North West Leicestershire</v>
          </cell>
          <cell r="B316" t="str">
            <v>Shire District</v>
          </cell>
        </row>
        <row r="317">
          <cell r="A317" t="str">
            <v>Oadby and Wigston</v>
          </cell>
          <cell r="B317" t="str">
            <v>Shire District</v>
          </cell>
        </row>
        <row r="319">
          <cell r="A319" t="str">
            <v>Lincolnshire</v>
          </cell>
          <cell r="B319" t="str">
            <v>Shire County</v>
          </cell>
        </row>
        <row r="320">
          <cell r="A320" t="str">
            <v>Boston</v>
          </cell>
          <cell r="B320" t="str">
            <v>Shire District</v>
          </cell>
        </row>
        <row r="321">
          <cell r="A321" t="str">
            <v>East Lindsey</v>
          </cell>
          <cell r="B321" t="str">
            <v>Shire District</v>
          </cell>
        </row>
        <row r="322">
          <cell r="A322" t="str">
            <v>Lincoln</v>
          </cell>
          <cell r="B322" t="str">
            <v>Shire District</v>
          </cell>
        </row>
        <row r="323">
          <cell r="A323" t="str">
            <v>North Kesteven</v>
          </cell>
          <cell r="B323" t="str">
            <v>Shire District</v>
          </cell>
        </row>
        <row r="324">
          <cell r="A324" t="str">
            <v>South Holland</v>
          </cell>
          <cell r="B324" t="str">
            <v>Shire District</v>
          </cell>
        </row>
        <row r="325">
          <cell r="A325" t="str">
            <v>South Kesteven</v>
          </cell>
          <cell r="B325" t="str">
            <v>Shire District</v>
          </cell>
        </row>
        <row r="326">
          <cell r="A326" t="str">
            <v>West Lindsey</v>
          </cell>
          <cell r="B326" t="str">
            <v>Shire District</v>
          </cell>
        </row>
        <row r="328">
          <cell r="A328" t="str">
            <v>Norfolk</v>
          </cell>
          <cell r="B328" t="str">
            <v>Shire County</v>
          </cell>
        </row>
        <row r="329">
          <cell r="A329" t="str">
            <v>Breckland</v>
          </cell>
          <cell r="B329" t="str">
            <v>Shire District</v>
          </cell>
        </row>
        <row r="330">
          <cell r="A330" t="str">
            <v>Broadland</v>
          </cell>
          <cell r="B330" t="str">
            <v>Shire District</v>
          </cell>
        </row>
        <row r="331">
          <cell r="A331" t="str">
            <v>Great Yarmouth</v>
          </cell>
          <cell r="B331" t="str">
            <v>Shire District</v>
          </cell>
        </row>
        <row r="332">
          <cell r="A332" t="str">
            <v>King's Lynn and West Norfolk</v>
          </cell>
          <cell r="B332" t="str">
            <v>Shire District</v>
          </cell>
        </row>
        <row r="333">
          <cell r="A333" t="str">
            <v>North Norfolk</v>
          </cell>
          <cell r="B333" t="str">
            <v>Shire District</v>
          </cell>
        </row>
        <row r="334">
          <cell r="A334" t="str">
            <v>Norwich</v>
          </cell>
          <cell r="B334" t="str">
            <v>Shire District</v>
          </cell>
        </row>
        <row r="335">
          <cell r="A335" t="str">
            <v>South Norfolk</v>
          </cell>
          <cell r="B335" t="str">
            <v>Shire District</v>
          </cell>
        </row>
        <row r="337">
          <cell r="A337" t="str">
            <v>Northamptonshire</v>
          </cell>
          <cell r="B337" t="str">
            <v>Shire County</v>
          </cell>
        </row>
        <row r="338">
          <cell r="A338" t="str">
            <v>Corby</v>
          </cell>
          <cell r="B338" t="str">
            <v>Shire District</v>
          </cell>
        </row>
        <row r="339">
          <cell r="A339" t="str">
            <v>Daventry</v>
          </cell>
          <cell r="B339" t="str">
            <v>Shire District</v>
          </cell>
        </row>
        <row r="340">
          <cell r="A340" t="str">
            <v>East Northamptonshire</v>
          </cell>
          <cell r="B340" t="str">
            <v>Shire District</v>
          </cell>
        </row>
        <row r="341">
          <cell r="A341" t="str">
            <v>Kettering</v>
          </cell>
          <cell r="B341" t="str">
            <v>Shire District</v>
          </cell>
        </row>
        <row r="342">
          <cell r="A342" t="str">
            <v>Northampton</v>
          </cell>
          <cell r="B342" t="str">
            <v>Shire District</v>
          </cell>
        </row>
        <row r="343">
          <cell r="A343" t="str">
            <v>South Northamptonshire</v>
          </cell>
          <cell r="B343" t="str">
            <v>Shire District</v>
          </cell>
        </row>
        <row r="344">
          <cell r="A344" t="str">
            <v>Wellingborough</v>
          </cell>
          <cell r="B344" t="str">
            <v>Shire District</v>
          </cell>
        </row>
        <row r="354">
          <cell r="A354" t="str">
            <v>North Yorkshire</v>
          </cell>
          <cell r="B354" t="str">
            <v>Shire County</v>
          </cell>
        </row>
        <row r="355">
          <cell r="A355" t="str">
            <v>Craven</v>
          </cell>
          <cell r="B355" t="str">
            <v>Shire District</v>
          </cell>
        </row>
        <row r="356">
          <cell r="A356" t="str">
            <v>Hambleton</v>
          </cell>
          <cell r="B356" t="str">
            <v>Shire District</v>
          </cell>
        </row>
        <row r="357">
          <cell r="A357" t="str">
            <v>Harrogate</v>
          </cell>
          <cell r="B357" t="str">
            <v>Shire District</v>
          </cell>
        </row>
        <row r="358">
          <cell r="A358" t="str">
            <v>Richmondshire</v>
          </cell>
          <cell r="B358" t="str">
            <v>Shire District</v>
          </cell>
        </row>
        <row r="359">
          <cell r="A359" t="str">
            <v>Ryedale</v>
          </cell>
          <cell r="B359" t="str">
            <v>Shire District</v>
          </cell>
        </row>
        <row r="360">
          <cell r="A360" t="str">
            <v>Scarborough</v>
          </cell>
          <cell r="B360" t="str">
            <v>Shire District</v>
          </cell>
        </row>
        <row r="361">
          <cell r="A361" t="str">
            <v>Selby</v>
          </cell>
          <cell r="B361" t="str">
            <v>Shire District</v>
          </cell>
        </row>
        <row r="363">
          <cell r="A363" t="str">
            <v>Nottinghamshire</v>
          </cell>
          <cell r="B363" t="str">
            <v>Shire County</v>
          </cell>
        </row>
        <row r="364">
          <cell r="A364" t="str">
            <v>Ashfield</v>
          </cell>
          <cell r="B364" t="str">
            <v>Shire District</v>
          </cell>
        </row>
        <row r="365">
          <cell r="A365" t="str">
            <v>Bassetlaw</v>
          </cell>
          <cell r="B365" t="str">
            <v>Shire District</v>
          </cell>
        </row>
        <row r="366">
          <cell r="A366" t="str">
            <v>Broxtowe</v>
          </cell>
          <cell r="B366" t="str">
            <v>Shire District</v>
          </cell>
        </row>
        <row r="367">
          <cell r="A367" t="str">
            <v>Gedling</v>
          </cell>
          <cell r="B367" t="str">
            <v>Shire District</v>
          </cell>
        </row>
        <row r="368">
          <cell r="A368" t="str">
            <v>Mansfield</v>
          </cell>
          <cell r="B368" t="str">
            <v>Shire District</v>
          </cell>
        </row>
        <row r="369">
          <cell r="A369" t="str">
            <v>Newark and Sherwood</v>
          </cell>
          <cell r="B369" t="str">
            <v>Shire District</v>
          </cell>
        </row>
        <row r="370">
          <cell r="A370" t="str">
            <v>Rushcliffe</v>
          </cell>
          <cell r="B370" t="str">
            <v>Shire District</v>
          </cell>
        </row>
        <row r="372">
          <cell r="A372" t="str">
            <v>Oxfordshire</v>
          </cell>
          <cell r="B372" t="str">
            <v>Shire County</v>
          </cell>
        </row>
        <row r="373">
          <cell r="A373" t="str">
            <v>Cherwell</v>
          </cell>
          <cell r="B373" t="str">
            <v>Shire District</v>
          </cell>
        </row>
        <row r="374">
          <cell r="A374" t="str">
            <v>Oxford</v>
          </cell>
          <cell r="B374" t="str">
            <v>Shire District</v>
          </cell>
        </row>
        <row r="375">
          <cell r="A375" t="str">
            <v>South Oxfordshire</v>
          </cell>
          <cell r="B375" t="str">
            <v>Shire District</v>
          </cell>
        </row>
        <row r="376">
          <cell r="A376" t="str">
            <v>Vale of White Horse</v>
          </cell>
          <cell r="B376" t="str">
            <v>Shire District</v>
          </cell>
        </row>
        <row r="377">
          <cell r="A377" t="str">
            <v>West Oxfordshire</v>
          </cell>
          <cell r="B377" t="str">
            <v>Shire District</v>
          </cell>
        </row>
        <row r="384">
          <cell r="A384" t="str">
            <v>Taunton Deane</v>
          </cell>
          <cell r="B384" t="str">
            <v>Shire District</v>
          </cell>
        </row>
        <row r="385">
          <cell r="A385" t="str">
            <v>West Somerset</v>
          </cell>
          <cell r="B385" t="str">
            <v>Shire District</v>
          </cell>
        </row>
        <row r="386">
          <cell r="A386" t="str">
            <v>Somerset</v>
          </cell>
          <cell r="B386" t="str">
            <v>Shire County</v>
          </cell>
        </row>
        <row r="387">
          <cell r="A387" t="str">
            <v>Mendip</v>
          </cell>
          <cell r="B387" t="str">
            <v>Shire District</v>
          </cell>
        </row>
        <row r="388">
          <cell r="A388" t="str">
            <v>Sedgemoor</v>
          </cell>
          <cell r="B388" t="str">
            <v>Shire District</v>
          </cell>
        </row>
        <row r="389">
          <cell r="A389" t="str">
            <v>South Somerset</v>
          </cell>
          <cell r="B389" t="str">
            <v>Shire District</v>
          </cell>
        </row>
        <row r="391">
          <cell r="A391" t="str">
            <v>Somerset West and Taunton</v>
          </cell>
          <cell r="B391" t="str">
            <v>Shire District</v>
          </cell>
        </row>
        <row r="393">
          <cell r="A393" t="str">
            <v>Staffordshire</v>
          </cell>
          <cell r="B393" t="str">
            <v>Shire County</v>
          </cell>
        </row>
        <row r="394">
          <cell r="A394" t="str">
            <v>Cannock Chase</v>
          </cell>
          <cell r="B394" t="str">
            <v>Shire District</v>
          </cell>
        </row>
        <row r="395">
          <cell r="A395" t="str">
            <v>East Staffordshire</v>
          </cell>
          <cell r="B395" t="str">
            <v>Shire District</v>
          </cell>
        </row>
        <row r="396">
          <cell r="A396" t="str">
            <v>Lichfield</v>
          </cell>
          <cell r="B396" t="str">
            <v>Shire District</v>
          </cell>
        </row>
        <row r="397">
          <cell r="A397" t="str">
            <v>Newcastle-under-Lyme</v>
          </cell>
          <cell r="B397" t="str">
            <v>Shire District</v>
          </cell>
        </row>
        <row r="398">
          <cell r="A398" t="str">
            <v>South Staffordshire</v>
          </cell>
          <cell r="B398" t="str">
            <v>Shire District</v>
          </cell>
        </row>
        <row r="399">
          <cell r="A399" t="str">
            <v>Stafford</v>
          </cell>
          <cell r="B399" t="str">
            <v>Shire District</v>
          </cell>
        </row>
        <row r="400">
          <cell r="A400" t="str">
            <v>Staffordshire Moorlands</v>
          </cell>
          <cell r="B400" t="str">
            <v>Shire District</v>
          </cell>
        </row>
        <row r="401">
          <cell r="A401" t="str">
            <v>Tamworth</v>
          </cell>
          <cell r="B401" t="str">
            <v>Shire District</v>
          </cell>
        </row>
        <row r="403">
          <cell r="A403" t="str">
            <v>Suffolk</v>
          </cell>
          <cell r="B403" t="str">
            <v>Shire County</v>
          </cell>
        </row>
        <row r="404">
          <cell r="A404" t="str">
            <v>Babergh</v>
          </cell>
          <cell r="B404" t="str">
            <v>Shire District</v>
          </cell>
        </row>
        <row r="405">
          <cell r="A405" t="str">
            <v>Forest Heath</v>
          </cell>
          <cell r="B405" t="str">
            <v>Shire District</v>
          </cell>
        </row>
        <row r="406">
          <cell r="A406" t="str">
            <v>Ipswich</v>
          </cell>
          <cell r="B406" t="str">
            <v>Shire District</v>
          </cell>
        </row>
        <row r="407">
          <cell r="A407" t="str">
            <v>Mid Suffolk</v>
          </cell>
          <cell r="B407" t="str">
            <v>Shire District</v>
          </cell>
        </row>
        <row r="408">
          <cell r="A408" t="str">
            <v>St Edmundsbury</v>
          </cell>
          <cell r="B408" t="str">
            <v>Shire District</v>
          </cell>
        </row>
        <row r="409">
          <cell r="A409" t="str">
            <v>Suffolk Coastal</v>
          </cell>
          <cell r="B409" t="str">
            <v>Shire District</v>
          </cell>
        </row>
        <row r="410">
          <cell r="A410" t="str">
            <v>Waveney</v>
          </cell>
          <cell r="B410" t="str">
            <v>Shire District</v>
          </cell>
        </row>
        <row r="411">
          <cell r="A411" t="str">
            <v>East Suffolk</v>
          </cell>
          <cell r="B411" t="str">
            <v>Shire District</v>
          </cell>
        </row>
        <row r="412">
          <cell r="A412" t="str">
            <v>West Suffolk</v>
          </cell>
          <cell r="B412" t="str">
            <v>Shire District</v>
          </cell>
        </row>
        <row r="414">
          <cell r="A414" t="str">
            <v>Surrey</v>
          </cell>
          <cell r="B414" t="str">
            <v>Shire County</v>
          </cell>
        </row>
        <row r="415">
          <cell r="A415" t="str">
            <v>Elmbridge</v>
          </cell>
          <cell r="B415" t="str">
            <v>Shire District</v>
          </cell>
        </row>
        <row r="416">
          <cell r="A416" t="str">
            <v>Epsom and Ewell</v>
          </cell>
          <cell r="B416" t="str">
            <v>Shire District</v>
          </cell>
        </row>
        <row r="417">
          <cell r="A417" t="str">
            <v>Guildford</v>
          </cell>
          <cell r="B417" t="str">
            <v>Shire District</v>
          </cell>
        </row>
        <row r="418">
          <cell r="A418" t="str">
            <v>Mole Valley</v>
          </cell>
          <cell r="B418" t="str">
            <v>Shire District</v>
          </cell>
        </row>
        <row r="419">
          <cell r="A419" t="str">
            <v>Reigate and Banstead</v>
          </cell>
          <cell r="B419" t="str">
            <v>Shire District</v>
          </cell>
        </row>
        <row r="420">
          <cell r="A420" t="str">
            <v>Runnymede</v>
          </cell>
          <cell r="B420" t="str">
            <v>Shire District</v>
          </cell>
        </row>
        <row r="421">
          <cell r="A421" t="str">
            <v>Spelthorne</v>
          </cell>
          <cell r="B421" t="str">
            <v>Shire District</v>
          </cell>
        </row>
        <row r="422">
          <cell r="A422" t="str">
            <v>Surrey Heath</v>
          </cell>
          <cell r="B422" t="str">
            <v>Shire District</v>
          </cell>
        </row>
        <row r="423">
          <cell r="A423" t="str">
            <v>Tandridge</v>
          </cell>
          <cell r="B423" t="str">
            <v>Shire District</v>
          </cell>
        </row>
        <row r="424">
          <cell r="A424" t="str">
            <v>Waverley</v>
          </cell>
          <cell r="B424" t="str">
            <v>Shire District</v>
          </cell>
        </row>
        <row r="425">
          <cell r="A425" t="str">
            <v>Woking</v>
          </cell>
          <cell r="B425" t="str">
            <v>Shire District</v>
          </cell>
        </row>
        <row r="427">
          <cell r="A427" t="str">
            <v>Warwickshire</v>
          </cell>
          <cell r="B427" t="str">
            <v>Shire County</v>
          </cell>
        </row>
        <row r="428">
          <cell r="A428" t="str">
            <v>North Warwickshire</v>
          </cell>
          <cell r="B428" t="str">
            <v>Shire District</v>
          </cell>
        </row>
        <row r="429">
          <cell r="A429" t="str">
            <v>Nuneaton and Bedworth</v>
          </cell>
          <cell r="B429" t="str">
            <v>Shire District</v>
          </cell>
        </row>
        <row r="430">
          <cell r="A430" t="str">
            <v>Rugby</v>
          </cell>
          <cell r="B430" t="str">
            <v>Shire District</v>
          </cell>
        </row>
        <row r="431">
          <cell r="A431" t="str">
            <v>Stratford-on-Avon</v>
          </cell>
          <cell r="B431" t="str">
            <v>Shire District</v>
          </cell>
        </row>
        <row r="432">
          <cell r="A432" t="str">
            <v>Warwick</v>
          </cell>
          <cell r="B432" t="str">
            <v>Shire District</v>
          </cell>
        </row>
        <row r="434">
          <cell r="A434" t="str">
            <v>West Sussex</v>
          </cell>
          <cell r="B434" t="str">
            <v>Shire County</v>
          </cell>
        </row>
        <row r="435">
          <cell r="A435" t="str">
            <v>Adur</v>
          </cell>
          <cell r="B435" t="str">
            <v>Shire District</v>
          </cell>
        </row>
        <row r="436">
          <cell r="A436" t="str">
            <v>Arun</v>
          </cell>
          <cell r="B436" t="str">
            <v>Shire District</v>
          </cell>
        </row>
        <row r="437">
          <cell r="A437" t="str">
            <v>Chichester</v>
          </cell>
          <cell r="B437" t="str">
            <v>Shire District</v>
          </cell>
        </row>
        <row r="438">
          <cell r="A438" t="str">
            <v>Crawley</v>
          </cell>
          <cell r="B438" t="str">
            <v>Shire District</v>
          </cell>
        </row>
        <row r="439">
          <cell r="A439" t="str">
            <v>Horsham</v>
          </cell>
          <cell r="B439" t="str">
            <v>Shire District</v>
          </cell>
        </row>
        <row r="440">
          <cell r="A440" t="str">
            <v>Mid Sussex</v>
          </cell>
          <cell r="B440" t="str">
            <v>Shire District</v>
          </cell>
        </row>
        <row r="441">
          <cell r="A441" t="str">
            <v>Worthing</v>
          </cell>
          <cell r="B441" t="str">
            <v>Shire District</v>
          </cell>
        </row>
        <row r="449">
          <cell r="A449" t="str">
            <v>Worcestershire</v>
          </cell>
          <cell r="B449" t="str">
            <v>Shire County</v>
          </cell>
        </row>
        <row r="450">
          <cell r="A450" t="str">
            <v>Bromsgrove</v>
          </cell>
          <cell r="B450" t="str">
            <v>Shire District</v>
          </cell>
        </row>
        <row r="451">
          <cell r="A451" t="str">
            <v>Malvern Hills</v>
          </cell>
          <cell r="B451" t="str">
            <v>Shire District</v>
          </cell>
        </row>
      </sheetData>
      <sheetData sheetId="1">
        <row r="2">
          <cell r="I2" t="str">
            <v>Buckinghamshire Council</v>
          </cell>
          <cell r="J2" t="str">
            <v>Urban with Significant Rural (rural including hub towns 26-49%)</v>
          </cell>
          <cell r="K2" t="str">
            <v>Urban with Significant Rural</v>
          </cell>
        </row>
        <row r="3">
          <cell r="A3" t="str">
            <v>Hartlepool</v>
          </cell>
          <cell r="B3" t="str">
            <v>Urban with City and Town</v>
          </cell>
          <cell r="C3" t="str">
            <v>Predominantly Urban</v>
          </cell>
          <cell r="I3" t="str">
            <v>Cambridgeshire</v>
          </cell>
          <cell r="J3" t="str">
            <v xml:space="preserve">Largely Rural (rural including hub towns 50-79%) </v>
          </cell>
          <cell r="K3" t="str">
            <v>Predominantly Rural</v>
          </cell>
        </row>
        <row r="4">
          <cell r="A4" t="str">
            <v>Middlesbrough</v>
          </cell>
          <cell r="B4" t="str">
            <v>Urban with City and Town</v>
          </cell>
          <cell r="C4" t="str">
            <v>Predominantly Urban</v>
          </cell>
          <cell r="I4" t="str">
            <v>Cumbria</v>
          </cell>
          <cell r="J4" t="str">
            <v xml:space="preserve">Largely Rural (rural including hub towns 50-79%) </v>
          </cell>
          <cell r="K4" t="str">
            <v>Predominantly Rural</v>
          </cell>
        </row>
        <row r="5">
          <cell r="A5" t="str">
            <v>Redcar and Cleveland</v>
          </cell>
          <cell r="B5" t="str">
            <v>Urban with Significant Rural (rural including hub towns 26-49%)</v>
          </cell>
          <cell r="C5" t="str">
            <v>Urban with Significant Rural</v>
          </cell>
          <cell r="I5" t="str">
            <v>Derbyshire</v>
          </cell>
          <cell r="J5" t="str">
            <v>Urban with Significant Rural (rural including hub towns 26-49%)</v>
          </cell>
          <cell r="K5" t="str">
            <v>Urban with Significant Rural</v>
          </cell>
        </row>
        <row r="6">
          <cell r="A6" t="str">
            <v>Stockton-on-Tees</v>
          </cell>
          <cell r="B6" t="str">
            <v>Urban with City and Town</v>
          </cell>
          <cell r="C6" t="str">
            <v>Predominantly Urban</v>
          </cell>
          <cell r="I6" t="str">
            <v>Devon</v>
          </cell>
          <cell r="J6" t="str">
            <v xml:space="preserve">Largely Rural (rural including hub towns 50-79%) </v>
          </cell>
          <cell r="K6" t="str">
            <v>Predominantly Rural</v>
          </cell>
        </row>
        <row r="7">
          <cell r="A7" t="str">
            <v>Darlington</v>
          </cell>
          <cell r="B7" t="str">
            <v>Urban with City and Town</v>
          </cell>
          <cell r="C7" t="str">
            <v>Predominantly Urban</v>
          </cell>
          <cell r="I7" t="str">
            <v>Dorset</v>
          </cell>
          <cell r="J7" t="str">
            <v xml:space="preserve">Largely Rural (rural including hub towns 50-79%) </v>
          </cell>
          <cell r="K7" t="str">
            <v>Predominantly Rural</v>
          </cell>
        </row>
        <row r="8">
          <cell r="A8" t="str">
            <v>Halton</v>
          </cell>
          <cell r="B8" t="str">
            <v>Urban with City and Town</v>
          </cell>
          <cell r="C8" t="str">
            <v>Predominantly Urban</v>
          </cell>
          <cell r="I8" t="str">
            <v>East Sussex</v>
          </cell>
          <cell r="J8" t="str">
            <v>Urban with Significant Rural (rural including hub towns 26-49%)</v>
          </cell>
          <cell r="K8" t="str">
            <v>Urban with Significant Rural</v>
          </cell>
        </row>
        <row r="9">
          <cell r="A9" t="str">
            <v>Warrington</v>
          </cell>
          <cell r="B9" t="str">
            <v>Urban with City and Town</v>
          </cell>
          <cell r="C9" t="str">
            <v>Predominantly Urban</v>
          </cell>
          <cell r="I9" t="str">
            <v>Essex</v>
          </cell>
          <cell r="J9" t="str">
            <v>Urban with Significant Rural (rural including hub towns 26-49%)</v>
          </cell>
          <cell r="K9" t="str">
            <v>Urban with Significant Rural</v>
          </cell>
        </row>
        <row r="10">
          <cell r="A10" t="str">
            <v>Blackburn with Darwen</v>
          </cell>
          <cell r="B10" t="str">
            <v>Urban with City and Town</v>
          </cell>
          <cell r="C10" t="str">
            <v>Predominantly Urban</v>
          </cell>
          <cell r="I10" t="str">
            <v>Gloucestershire</v>
          </cell>
          <cell r="J10" t="str">
            <v>Urban with Significant Rural (rural including hub towns 26-49%)</v>
          </cell>
          <cell r="K10" t="str">
            <v>Urban with Significant Rural</v>
          </cell>
        </row>
        <row r="11">
          <cell r="A11" t="str">
            <v>Blackpool</v>
          </cell>
          <cell r="B11" t="str">
            <v>Urban with City and Town</v>
          </cell>
          <cell r="C11" t="str">
            <v>Predominantly Urban</v>
          </cell>
          <cell r="I11" t="str">
            <v>Hampshire</v>
          </cell>
          <cell r="J11" t="str">
            <v>Urban with Significant Rural (rural including hub towns 26-49%)</v>
          </cell>
          <cell r="K11" t="str">
            <v>Urban with Significant Rural</v>
          </cell>
        </row>
        <row r="12">
          <cell r="A12" t="str">
            <v>Kingston upon Hull</v>
          </cell>
          <cell r="B12" t="str">
            <v>Urban with City and Town</v>
          </cell>
          <cell r="C12" t="str">
            <v>Predominantly Urban</v>
          </cell>
          <cell r="I12" t="str">
            <v>Hertfordshire</v>
          </cell>
          <cell r="J12" t="str">
            <v>Urban with City and Town</v>
          </cell>
          <cell r="K12" t="str">
            <v>Predominantly Urban</v>
          </cell>
        </row>
        <row r="13">
          <cell r="A13" t="str">
            <v>East Riding of Yorkshire</v>
          </cell>
          <cell r="B13" t="str">
            <v xml:space="preserve">Largely Rural (rural including hub towns 50-79%) </v>
          </cell>
          <cell r="C13" t="str">
            <v>Predominantly Rural</v>
          </cell>
          <cell r="I13" t="str">
            <v>Kent</v>
          </cell>
          <cell r="J13" t="str">
            <v>Urban with Significant Rural (rural including hub towns 26-49%)</v>
          </cell>
          <cell r="K13" t="str">
            <v>Urban with Significant Rural</v>
          </cell>
        </row>
        <row r="14">
          <cell r="A14" t="str">
            <v>North East Lincolnshire</v>
          </cell>
          <cell r="B14" t="str">
            <v>Urban with City and Town</v>
          </cell>
          <cell r="C14" t="str">
            <v>Predominantly Urban</v>
          </cell>
          <cell r="I14" t="str">
            <v>Lancashire</v>
          </cell>
          <cell r="J14" t="str">
            <v>Urban with City and Town</v>
          </cell>
          <cell r="K14" t="str">
            <v>Predominantly Urban</v>
          </cell>
        </row>
        <row r="15">
          <cell r="A15" t="str">
            <v>North Lincolnshire</v>
          </cell>
          <cell r="B15" t="str">
            <v>Urban with Significant Rural (rural including hub towns 26-49%)</v>
          </cell>
          <cell r="C15" t="str">
            <v>Urban with Significant Rural</v>
          </cell>
          <cell r="I15" t="str">
            <v>Leicestershire</v>
          </cell>
          <cell r="J15" t="str">
            <v>Urban with Significant Rural (rural including hub towns 26-49%)</v>
          </cell>
          <cell r="K15" t="str">
            <v>Urban with Significant Rural</v>
          </cell>
        </row>
        <row r="16">
          <cell r="A16" t="str">
            <v>York</v>
          </cell>
          <cell r="B16" t="str">
            <v>Urban with City and Town</v>
          </cell>
          <cell r="C16" t="str">
            <v>Predominantly Urban</v>
          </cell>
          <cell r="I16" t="str">
            <v>Lincolnshire</v>
          </cell>
          <cell r="J16" t="str">
            <v xml:space="preserve">Largely Rural (rural including hub towns 50-79%) </v>
          </cell>
          <cell r="K16" t="str">
            <v>Predominantly Rural</v>
          </cell>
        </row>
        <row r="17">
          <cell r="A17" t="str">
            <v>Derby</v>
          </cell>
          <cell r="B17" t="str">
            <v>Urban with City and Town</v>
          </cell>
          <cell r="C17" t="str">
            <v>Predominantly Urban</v>
          </cell>
          <cell r="I17" t="str">
            <v>Norfolk</v>
          </cell>
          <cell r="J17" t="str">
            <v xml:space="preserve">Largely Rural (rural including hub towns 50-79%) </v>
          </cell>
          <cell r="K17" t="str">
            <v>Predominantly Rural</v>
          </cell>
        </row>
        <row r="18">
          <cell r="A18" t="str">
            <v>Leicester</v>
          </cell>
          <cell r="B18" t="str">
            <v>Urban with City and Town</v>
          </cell>
          <cell r="C18" t="str">
            <v>Predominantly Urban</v>
          </cell>
          <cell r="I18" t="str">
            <v>Northamptonshire</v>
          </cell>
          <cell r="J18" t="str">
            <v>Urban with Significant Rural (rural including hub towns 26-49%)</v>
          </cell>
          <cell r="K18" t="str">
            <v>Urban with Significant Rural</v>
          </cell>
        </row>
        <row r="19">
          <cell r="A19" t="str">
            <v>Rutland</v>
          </cell>
          <cell r="B19" t="str">
            <v xml:space="preserve">Mainly Rural (rural including hub towns &gt;=80%) </v>
          </cell>
          <cell r="C19" t="str">
            <v>Predominantly Rural</v>
          </cell>
          <cell r="I19" t="str">
            <v>North Yorkshire</v>
          </cell>
          <cell r="J19" t="str">
            <v xml:space="preserve">Largely Rural (rural including hub towns 50-79%) </v>
          </cell>
          <cell r="K19" t="str">
            <v>Predominantly Rural</v>
          </cell>
        </row>
        <row r="20">
          <cell r="A20" t="str">
            <v>Nottingham</v>
          </cell>
          <cell r="B20" t="str">
            <v>Urban with Minor Conurbation</v>
          </cell>
          <cell r="C20" t="str">
            <v>Predominantly Urban</v>
          </cell>
          <cell r="I20" t="str">
            <v>Nottinghamshire</v>
          </cell>
          <cell r="J20" t="str">
            <v>Urban with Significant Rural (rural including hub towns 26-49%)</v>
          </cell>
          <cell r="K20" t="str">
            <v>Urban with Significant Rural</v>
          </cell>
        </row>
        <row r="21">
          <cell r="A21" t="str">
            <v>Herefordshire</v>
          </cell>
          <cell r="B21" t="str">
            <v xml:space="preserve">Largely Rural (rural including hub towns 50-79%) </v>
          </cell>
          <cell r="C21" t="str">
            <v>Predominantly Rural</v>
          </cell>
          <cell r="I21" t="str">
            <v>Oxfordshire</v>
          </cell>
          <cell r="J21" t="str">
            <v xml:space="preserve">Largely Rural (rural including hub towns 50-79%) </v>
          </cell>
          <cell r="K21" t="str">
            <v>Predominantly Rural</v>
          </cell>
        </row>
        <row r="22">
          <cell r="A22" t="str">
            <v>Telford and Wrekin</v>
          </cell>
          <cell r="B22" t="str">
            <v>Urban with City and Town</v>
          </cell>
          <cell r="C22" t="str">
            <v>Predominantly Urban</v>
          </cell>
          <cell r="I22" t="str">
            <v>Somerset</v>
          </cell>
          <cell r="J22" t="str">
            <v xml:space="preserve">Largely Rural (rural including hub towns 50-79%) </v>
          </cell>
          <cell r="K22" t="str">
            <v>Predominantly Rural</v>
          </cell>
        </row>
        <row r="23">
          <cell r="A23" t="str">
            <v>Stoke-on-Trent</v>
          </cell>
          <cell r="B23" t="str">
            <v>Urban with City and Town</v>
          </cell>
          <cell r="C23" t="str">
            <v>Predominantly Urban</v>
          </cell>
          <cell r="I23" t="str">
            <v>Staffordshire</v>
          </cell>
          <cell r="J23" t="str">
            <v>Urban with Significant Rural (rural including hub towns 26-49%)</v>
          </cell>
          <cell r="K23" t="str">
            <v>Urban with Significant Rural</v>
          </cell>
        </row>
        <row r="24">
          <cell r="A24" t="str">
            <v>Bath and North East Somerset</v>
          </cell>
          <cell r="B24" t="str">
            <v>Urban with Significant Rural (rural including hub towns 26-49%)</v>
          </cell>
          <cell r="C24" t="str">
            <v>Urban with Significant Rural</v>
          </cell>
          <cell r="I24" t="str">
            <v>Suffolk</v>
          </cell>
          <cell r="J24" t="str">
            <v xml:space="preserve">Largely Rural (rural including hub towns 50-79%) </v>
          </cell>
          <cell r="K24" t="str">
            <v>Predominantly Rural</v>
          </cell>
        </row>
        <row r="25">
          <cell r="A25" t="str">
            <v>Bristol</v>
          </cell>
          <cell r="B25" t="str">
            <v>Urban with City and Town</v>
          </cell>
          <cell r="C25" t="str">
            <v>Predominantly Urban</v>
          </cell>
          <cell r="I25" t="str">
            <v>Surrey</v>
          </cell>
          <cell r="J25" t="str">
            <v>Urban with Major Conurbation</v>
          </cell>
          <cell r="K25" t="str">
            <v>Predominantly Urban</v>
          </cell>
        </row>
        <row r="26">
          <cell r="A26" t="str">
            <v>North Somerset</v>
          </cell>
          <cell r="B26" t="str">
            <v>Urban with Significant Rural (rural including hub towns 26-49%)</v>
          </cell>
          <cell r="C26" t="str">
            <v>Urban with Significant Rural</v>
          </cell>
          <cell r="I26" t="str">
            <v>Warwickshire</v>
          </cell>
          <cell r="J26" t="str">
            <v>Urban with Significant Rural (rural including hub towns 26-49%)</v>
          </cell>
          <cell r="K26" t="str">
            <v>Urban with Significant Rural</v>
          </cell>
        </row>
        <row r="27">
          <cell r="A27" t="str">
            <v>South Gloucestershire</v>
          </cell>
          <cell r="B27" t="str">
            <v>Urban with City and Town</v>
          </cell>
          <cell r="C27" t="str">
            <v>Predominantly Urban</v>
          </cell>
          <cell r="I27" t="str">
            <v>West Sussex</v>
          </cell>
          <cell r="J27" t="str">
            <v>Urban with City and Town</v>
          </cell>
          <cell r="K27" t="str">
            <v>Predominantly Urban</v>
          </cell>
        </row>
        <row r="28">
          <cell r="A28" t="str">
            <v>Plymouth</v>
          </cell>
          <cell r="B28" t="str">
            <v>Urban with City and Town</v>
          </cell>
          <cell r="C28" t="str">
            <v>Predominantly Urban</v>
          </cell>
          <cell r="I28" t="str">
            <v>Worcestershire</v>
          </cell>
          <cell r="J28" t="str">
            <v>Urban with Significant Rural (rural including hub towns 26-49%)</v>
          </cell>
          <cell r="K28" t="str">
            <v>Urban with Significant Rural</v>
          </cell>
        </row>
        <row r="29">
          <cell r="A29" t="str">
            <v>Torbay</v>
          </cell>
          <cell r="B29" t="str">
            <v>Urban with City and Town</v>
          </cell>
          <cell r="C29" t="str">
            <v>Predominantly Urban</v>
          </cell>
        </row>
        <row r="30">
          <cell r="A30" t="str">
            <v>Bournemouth</v>
          </cell>
          <cell r="B30" t="str">
            <v>Urban with City and Town</v>
          </cell>
          <cell r="C30" t="str">
            <v>Predominantly Urban</v>
          </cell>
        </row>
        <row r="31">
          <cell r="A31" t="str">
            <v>Poole</v>
          </cell>
          <cell r="B31" t="str">
            <v>Urban with City and Town</v>
          </cell>
          <cell r="C31" t="str">
            <v>Predominantly Urban</v>
          </cell>
        </row>
        <row r="32">
          <cell r="A32" t="str">
            <v>Swindon</v>
          </cell>
          <cell r="B32" t="str">
            <v>Urban with City and Town</v>
          </cell>
          <cell r="C32" t="str">
            <v>Predominantly Urban</v>
          </cell>
        </row>
        <row r="33">
          <cell r="A33" t="str">
            <v>Peterborough</v>
          </cell>
          <cell r="B33" t="str">
            <v>Urban with City and Town</v>
          </cell>
          <cell r="C33" t="str">
            <v>Predominantly Urban</v>
          </cell>
        </row>
        <row r="34">
          <cell r="A34" t="str">
            <v>Luton</v>
          </cell>
          <cell r="B34" t="str">
            <v>Urban with City and Town</v>
          </cell>
          <cell r="C34" t="str">
            <v>Predominantly Urban</v>
          </cell>
        </row>
        <row r="35">
          <cell r="A35" t="str">
            <v>Southend on Sea</v>
          </cell>
          <cell r="B35" t="str">
            <v>Urban with City and Town</v>
          </cell>
          <cell r="C35" t="str">
            <v>Predominantly Urban</v>
          </cell>
        </row>
        <row r="36">
          <cell r="A36" t="str">
            <v>Thurrock</v>
          </cell>
          <cell r="B36" t="str">
            <v>Urban with Major Conurbation</v>
          </cell>
          <cell r="C36" t="str">
            <v>Predominantly Urban</v>
          </cell>
        </row>
        <row r="37">
          <cell r="A37" t="str">
            <v>Medway</v>
          </cell>
          <cell r="B37" t="str">
            <v>Urban with City and Town</v>
          </cell>
          <cell r="C37" t="str">
            <v>Predominantly Urban</v>
          </cell>
        </row>
        <row r="38">
          <cell r="A38" t="str">
            <v>Bracknell Forest</v>
          </cell>
          <cell r="B38" t="str">
            <v>Urban with City and Town</v>
          </cell>
          <cell r="C38" t="str">
            <v>Predominantly Urban</v>
          </cell>
        </row>
        <row r="39">
          <cell r="A39" t="str">
            <v>West Berkshire</v>
          </cell>
          <cell r="B39" t="str">
            <v>Urban with Significant Rural (rural including hub towns 26-49%)</v>
          </cell>
          <cell r="C39" t="str">
            <v>Urban with Significant Rural</v>
          </cell>
        </row>
        <row r="40">
          <cell r="A40" t="str">
            <v>Reading</v>
          </cell>
          <cell r="B40" t="str">
            <v>Urban with City and Town</v>
          </cell>
          <cell r="C40" t="str">
            <v>Predominantly Urban</v>
          </cell>
        </row>
        <row r="41">
          <cell r="A41" t="str">
            <v>Slough</v>
          </cell>
          <cell r="B41" t="str">
            <v>Urban with City and Town</v>
          </cell>
          <cell r="C41" t="str">
            <v>Predominantly Urban</v>
          </cell>
        </row>
        <row r="42">
          <cell r="A42" t="str">
            <v>Windsor and Maidenhead</v>
          </cell>
          <cell r="B42" t="str">
            <v>Urban with City and Town</v>
          </cell>
          <cell r="C42" t="str">
            <v>Predominantly Urban</v>
          </cell>
        </row>
        <row r="43">
          <cell r="A43" t="str">
            <v>Wokingham</v>
          </cell>
          <cell r="B43" t="str">
            <v>Urban with City and Town</v>
          </cell>
          <cell r="C43" t="str">
            <v>Predominantly Urban</v>
          </cell>
        </row>
        <row r="44">
          <cell r="A44" t="str">
            <v>Milton Keynes</v>
          </cell>
          <cell r="B44" t="str">
            <v>Urban with City and Town</v>
          </cell>
          <cell r="C44" t="str">
            <v>Predominantly Urban</v>
          </cell>
        </row>
        <row r="45">
          <cell r="A45" t="str">
            <v>Brighton and Hove</v>
          </cell>
          <cell r="B45" t="str">
            <v>Urban with City and Town</v>
          </cell>
          <cell r="C45" t="str">
            <v>Predominantly Urban</v>
          </cell>
        </row>
        <row r="46">
          <cell r="A46" t="str">
            <v>Portsmouth</v>
          </cell>
          <cell r="B46" t="str">
            <v>Urban with City and Town</v>
          </cell>
          <cell r="C46" t="str">
            <v>Predominantly Urban</v>
          </cell>
        </row>
        <row r="47">
          <cell r="A47" t="str">
            <v>Southampton</v>
          </cell>
          <cell r="B47" t="str">
            <v>Urban with City and Town</v>
          </cell>
          <cell r="C47" t="str">
            <v>Predominantly Urban</v>
          </cell>
        </row>
        <row r="48">
          <cell r="A48" t="str">
            <v>Isle of Wight</v>
          </cell>
          <cell r="B48" t="str">
            <v xml:space="preserve">Mainly Rural (rural including hub towns &gt;=80%) </v>
          </cell>
          <cell r="C48" t="str">
            <v>Predominantly Rural</v>
          </cell>
        </row>
        <row r="49">
          <cell r="A49" t="str">
            <v>Durham</v>
          </cell>
          <cell r="B49" t="str">
            <v xml:space="preserve">Largely Rural (rural including hub towns 50-79%) </v>
          </cell>
          <cell r="C49" t="str">
            <v>Predominantly Rural</v>
          </cell>
        </row>
        <row r="50">
          <cell r="A50" t="str">
            <v>Northumberland</v>
          </cell>
          <cell r="B50" t="str">
            <v xml:space="preserve">Largely Rural (rural including hub towns 50-79%) </v>
          </cell>
          <cell r="C50" t="str">
            <v>Predominantly Rural</v>
          </cell>
        </row>
        <row r="51">
          <cell r="A51" t="str">
            <v>Cheshire East</v>
          </cell>
          <cell r="B51" t="str">
            <v>Urban with Significant Rural (rural including hub towns 26-49%)</v>
          </cell>
          <cell r="C51" t="str">
            <v>Urban with Significant Rural</v>
          </cell>
        </row>
        <row r="52">
          <cell r="A52" t="str">
            <v>Cheshire West and Chester</v>
          </cell>
          <cell r="B52" t="str">
            <v>Urban with Significant Rural (rural including hub towns 26-49%)</v>
          </cell>
          <cell r="C52" t="str">
            <v>Urban with Significant Rural</v>
          </cell>
        </row>
        <row r="53">
          <cell r="A53" t="str">
            <v>Shropshire</v>
          </cell>
          <cell r="B53" t="str">
            <v xml:space="preserve">Largely Rural (rural including hub towns 50-79%) </v>
          </cell>
          <cell r="C53" t="str">
            <v>Predominantly Rural</v>
          </cell>
        </row>
        <row r="54">
          <cell r="A54" t="str">
            <v>Cornwall</v>
          </cell>
          <cell r="B54" t="str">
            <v xml:space="preserve">Mainly Rural (rural including hub towns &gt;=80%) </v>
          </cell>
          <cell r="C54" t="str">
            <v>Predominantly Rural</v>
          </cell>
        </row>
        <row r="55">
          <cell r="A55" t="str">
            <v>Isles of Scilly</v>
          </cell>
          <cell r="B55" t="str">
            <v xml:space="preserve">Mainly Rural (rural including hub towns &gt;=80%) </v>
          </cell>
          <cell r="C55" t="str">
            <v>Predominantly Rural</v>
          </cell>
        </row>
        <row r="56">
          <cell r="A56" t="str">
            <v>Wiltshire</v>
          </cell>
          <cell r="B56" t="str">
            <v xml:space="preserve">Largely Rural (rural including hub towns 50-79%) </v>
          </cell>
          <cell r="C56" t="str">
            <v>Predominantly Rural</v>
          </cell>
        </row>
        <row r="57">
          <cell r="A57" t="str">
            <v>Bedford</v>
          </cell>
          <cell r="B57" t="str">
            <v>Urban with Significant Rural (rural including hub towns 26-49%)</v>
          </cell>
          <cell r="C57" t="str">
            <v>Urban with Significant Rural</v>
          </cell>
        </row>
        <row r="58">
          <cell r="A58" t="str">
            <v>Central Bedfordshire</v>
          </cell>
          <cell r="B58" t="str">
            <v xml:space="preserve">Largely Rural (rural including hub towns 50-79%) </v>
          </cell>
          <cell r="C58" t="str">
            <v>Predominantly Rural</v>
          </cell>
        </row>
        <row r="59">
          <cell r="A59" t="str">
            <v>Aylesbury Vale</v>
          </cell>
          <cell r="B59" t="str">
            <v xml:space="preserve">Largely Rural (rural including hub towns 50-79%) </v>
          </cell>
          <cell r="C59" t="str">
            <v>Predominantly Rural</v>
          </cell>
        </row>
        <row r="60">
          <cell r="A60" t="str">
            <v>Chiltern</v>
          </cell>
          <cell r="B60" t="str">
            <v>Urban with Significant Rural (rural including hub towns 26-49%)</v>
          </cell>
          <cell r="C60" t="str">
            <v>Urban with Significant Rural</v>
          </cell>
        </row>
        <row r="61">
          <cell r="A61" t="str">
            <v>South Bucks</v>
          </cell>
          <cell r="B61" t="str">
            <v>Urban with Significant Rural (rural including hub towns 26-49%)</v>
          </cell>
          <cell r="C61" t="str">
            <v>Urban with Significant Rural</v>
          </cell>
        </row>
        <row r="62">
          <cell r="A62" t="str">
            <v>Wycombe</v>
          </cell>
          <cell r="B62" t="str">
            <v>Urban with Significant Rural (rural including hub towns 26-49%)</v>
          </cell>
          <cell r="C62" t="str">
            <v>Urban with Significant Rural</v>
          </cell>
        </row>
        <row r="63">
          <cell r="A63" t="str">
            <v>Cambridge</v>
          </cell>
          <cell r="B63" t="str">
            <v>Urban with City and Town</v>
          </cell>
          <cell r="C63" t="str">
            <v>Predominantly Urban</v>
          </cell>
        </row>
        <row r="64">
          <cell r="A64" t="str">
            <v>East Cambridgeshire</v>
          </cell>
          <cell r="B64" t="str">
            <v xml:space="preserve">Mainly Rural (rural including hub towns &gt;=80%) </v>
          </cell>
          <cell r="C64" t="str">
            <v>Predominantly Rural</v>
          </cell>
        </row>
        <row r="65">
          <cell r="A65" t="str">
            <v>Fenland</v>
          </cell>
          <cell r="B65" t="str">
            <v xml:space="preserve">Largely Rural (rural including hub towns 50-79%) </v>
          </cell>
          <cell r="C65" t="str">
            <v>Predominantly Rural</v>
          </cell>
        </row>
        <row r="66">
          <cell r="A66" t="str">
            <v>Huntingdonshire</v>
          </cell>
          <cell r="B66" t="str">
            <v xml:space="preserve">Mainly Rural (rural including hub towns &gt;=80%) </v>
          </cell>
          <cell r="C66" t="str">
            <v>Predominantly Rural</v>
          </cell>
        </row>
        <row r="67">
          <cell r="A67" t="str">
            <v>South Cambridgeshire</v>
          </cell>
          <cell r="B67" t="str">
            <v xml:space="preserve">Largely Rural (rural including hub towns 50-79%) </v>
          </cell>
          <cell r="C67" t="str">
            <v>Predominantly Rural</v>
          </cell>
        </row>
        <row r="68">
          <cell r="A68" t="str">
            <v>Allerdale</v>
          </cell>
          <cell r="B68" t="str">
            <v xml:space="preserve">Mainly Rural (rural including hub towns &gt;=80%) </v>
          </cell>
          <cell r="C68" t="str">
            <v>Predominantly Rural</v>
          </cell>
        </row>
        <row r="69">
          <cell r="A69" t="str">
            <v>Barrow-in-Furness</v>
          </cell>
          <cell r="B69" t="str">
            <v>Urban with Significant Rural (rural including hub towns 26-49%)</v>
          </cell>
          <cell r="C69" t="str">
            <v>Urban with Significant Rural</v>
          </cell>
        </row>
        <row r="70">
          <cell r="A70" t="str">
            <v>Carlisle</v>
          </cell>
          <cell r="B70" t="str">
            <v>Urban with Significant Rural (rural including hub towns 26-49%)</v>
          </cell>
          <cell r="C70" t="str">
            <v>Urban with Significant Rural</v>
          </cell>
        </row>
        <row r="71">
          <cell r="A71" t="str">
            <v>Copeland</v>
          </cell>
          <cell r="B71" t="str">
            <v xml:space="preserve">Mainly Rural (rural including hub towns &gt;=80%) </v>
          </cell>
          <cell r="C71" t="str">
            <v>Predominantly Rural</v>
          </cell>
        </row>
        <row r="72">
          <cell r="A72" t="str">
            <v>Eden</v>
          </cell>
          <cell r="B72" t="str">
            <v xml:space="preserve">Mainly Rural (rural including hub towns &gt;=80%) </v>
          </cell>
          <cell r="C72" t="str">
            <v>Predominantly Rural</v>
          </cell>
        </row>
        <row r="73">
          <cell r="A73" t="str">
            <v>South Lakeland</v>
          </cell>
          <cell r="B73" t="str">
            <v xml:space="preserve">Mainly Rural (rural including hub towns &gt;=80%) </v>
          </cell>
          <cell r="C73" t="str">
            <v>Predominantly Rural</v>
          </cell>
        </row>
        <row r="74">
          <cell r="A74" t="str">
            <v>Amber Valley</v>
          </cell>
          <cell r="B74" t="str">
            <v>Urban with Minor Conurbation</v>
          </cell>
          <cell r="C74" t="str">
            <v>Predominantly Urban</v>
          </cell>
        </row>
        <row r="75">
          <cell r="A75" t="str">
            <v>Bolsover</v>
          </cell>
          <cell r="B75" t="str">
            <v>Urban with Significant Rural (rural including hub towns 26-49%)</v>
          </cell>
          <cell r="C75" t="str">
            <v>Urban with Significant Rural</v>
          </cell>
        </row>
        <row r="76">
          <cell r="A76" t="str">
            <v>Chesterfield</v>
          </cell>
          <cell r="B76" t="str">
            <v>Urban with City and Town</v>
          </cell>
          <cell r="C76" t="str">
            <v>Predominantly Urban</v>
          </cell>
        </row>
        <row r="77">
          <cell r="A77" t="str">
            <v>Derbyshire Dales</v>
          </cell>
          <cell r="B77" t="str">
            <v xml:space="preserve">Mainly Rural (rural including hub towns &gt;=80%) </v>
          </cell>
          <cell r="C77" t="str">
            <v>Predominantly Rural</v>
          </cell>
        </row>
        <row r="78">
          <cell r="A78" t="str">
            <v>Erewash</v>
          </cell>
          <cell r="B78" t="str">
            <v>Urban with Minor Conurbation</v>
          </cell>
          <cell r="C78" t="str">
            <v>Predominantly Urban</v>
          </cell>
        </row>
        <row r="79">
          <cell r="A79" t="str">
            <v>High Peak</v>
          </cell>
          <cell r="B79" t="str">
            <v xml:space="preserve">Largely Rural (rural including hub towns 50-79%) </v>
          </cell>
          <cell r="C79" t="str">
            <v>Predominantly Rural</v>
          </cell>
        </row>
        <row r="80">
          <cell r="A80" t="str">
            <v>North East Derbyshire</v>
          </cell>
          <cell r="B80" t="str">
            <v>Urban with City and Town</v>
          </cell>
          <cell r="C80" t="str">
            <v>Predominantly Urban</v>
          </cell>
        </row>
        <row r="81">
          <cell r="A81" t="str">
            <v>South Derbyshire</v>
          </cell>
          <cell r="B81" t="str">
            <v>Urban with Significant Rural (rural including hub towns 26-49%)</v>
          </cell>
          <cell r="C81" t="str">
            <v>Urban with Significant Rural</v>
          </cell>
        </row>
        <row r="82">
          <cell r="A82" t="str">
            <v>East Devon</v>
          </cell>
          <cell r="B82" t="str">
            <v xml:space="preserve">Largely Rural (rural including hub towns 50-79%) </v>
          </cell>
          <cell r="C82" t="str">
            <v>Predominantly Rural</v>
          </cell>
        </row>
        <row r="83">
          <cell r="A83" t="str">
            <v>Exeter</v>
          </cell>
          <cell r="B83" t="str">
            <v>Urban with City and Town</v>
          </cell>
          <cell r="C83" t="str">
            <v>Predominantly Urban</v>
          </cell>
        </row>
        <row r="84">
          <cell r="A84" t="str">
            <v>Mid Devon</v>
          </cell>
          <cell r="B84" t="str">
            <v xml:space="preserve">Mainly Rural (rural including hub towns &gt;=80%) </v>
          </cell>
          <cell r="C84" t="str">
            <v>Predominantly Rural</v>
          </cell>
        </row>
        <row r="85">
          <cell r="A85" t="str">
            <v>North Devon</v>
          </cell>
          <cell r="B85" t="str">
            <v xml:space="preserve">Largely Rural (rural including hub towns 50-79%) </v>
          </cell>
          <cell r="C85" t="str">
            <v>Predominantly Rural</v>
          </cell>
        </row>
        <row r="86">
          <cell r="A86" t="str">
            <v>South Hams</v>
          </cell>
          <cell r="B86" t="str">
            <v xml:space="preserve">Mainly Rural (rural including hub towns &gt;=80%) </v>
          </cell>
          <cell r="C86" t="str">
            <v>Predominantly Rural</v>
          </cell>
        </row>
        <row r="87">
          <cell r="A87" t="str">
            <v>Teignbridge</v>
          </cell>
          <cell r="B87" t="str">
            <v xml:space="preserve">Largely Rural (rural including hub towns 50-79%) </v>
          </cell>
          <cell r="C87" t="str">
            <v>Predominantly Rural</v>
          </cell>
        </row>
        <row r="88">
          <cell r="A88" t="str">
            <v>Torridge</v>
          </cell>
          <cell r="B88" t="str">
            <v xml:space="preserve">Mainly Rural (rural including hub towns &gt;=80%) </v>
          </cell>
          <cell r="C88" t="str">
            <v>Predominantly Rural</v>
          </cell>
        </row>
        <row r="89">
          <cell r="A89" t="str">
            <v>West Devon</v>
          </cell>
          <cell r="B89" t="str">
            <v xml:space="preserve">Mainly Rural (rural including hub towns &gt;=80%) </v>
          </cell>
          <cell r="C89" t="str">
            <v>Predominantly Rural</v>
          </cell>
        </row>
        <row r="90">
          <cell r="A90" t="str">
            <v>Christchurch</v>
          </cell>
          <cell r="B90" t="str">
            <v>Urban with City and Town</v>
          </cell>
          <cell r="C90" t="str">
            <v>Predominantly Urban</v>
          </cell>
        </row>
        <row r="91">
          <cell r="A91" t="str">
            <v>East Dorset</v>
          </cell>
          <cell r="B91" t="str">
            <v>Urban with Significant Rural (rural including hub towns 26-49%)</v>
          </cell>
          <cell r="C91" t="str">
            <v>Urban with Significant Rural</v>
          </cell>
        </row>
        <row r="92">
          <cell r="A92" t="str">
            <v>North Dorset</v>
          </cell>
          <cell r="B92" t="str">
            <v xml:space="preserve">Mainly Rural (rural including hub towns &gt;=80%) </v>
          </cell>
          <cell r="C92" t="str">
            <v>Predominantly Rural</v>
          </cell>
        </row>
        <row r="93">
          <cell r="A93" t="str">
            <v>Purbeck</v>
          </cell>
          <cell r="B93" t="str">
            <v xml:space="preserve">Mainly Rural (rural including hub towns &gt;=80%) </v>
          </cell>
          <cell r="C93" t="str">
            <v>Predominantly Rural</v>
          </cell>
        </row>
        <row r="94">
          <cell r="A94" t="str">
            <v>West Dorset</v>
          </cell>
          <cell r="B94" t="str">
            <v xml:space="preserve">Mainly Rural (rural including hub towns &gt;=80%) </v>
          </cell>
          <cell r="C94" t="str">
            <v>Predominantly Rural</v>
          </cell>
        </row>
        <row r="95">
          <cell r="A95" t="str">
            <v>Weymouth and Portland</v>
          </cell>
          <cell r="B95" t="str">
            <v>Urban with City and Town</v>
          </cell>
          <cell r="C95" t="str">
            <v>Predominantly Urban</v>
          </cell>
        </row>
        <row r="96">
          <cell r="A96" t="str">
            <v>Eastbourne</v>
          </cell>
          <cell r="B96" t="str">
            <v>Urban with City and Town</v>
          </cell>
          <cell r="C96" t="str">
            <v>Predominantly Urban</v>
          </cell>
        </row>
        <row r="97">
          <cell r="A97" t="str">
            <v>Hastings</v>
          </cell>
          <cell r="B97" t="str">
            <v>Urban with City and Town</v>
          </cell>
          <cell r="C97" t="str">
            <v>Predominantly Urban</v>
          </cell>
        </row>
        <row r="98">
          <cell r="A98" t="str">
            <v>Lewes</v>
          </cell>
          <cell r="B98" t="str">
            <v>Urban with Significant Rural (rural including hub towns 26-49%)</v>
          </cell>
          <cell r="C98" t="str">
            <v>Urban with Significant Rural</v>
          </cell>
        </row>
        <row r="99">
          <cell r="A99" t="str">
            <v>Rother</v>
          </cell>
          <cell r="B99" t="str">
            <v xml:space="preserve">Largely Rural (rural including hub towns 50-79%) </v>
          </cell>
          <cell r="C99" t="str">
            <v>Predominantly Rural</v>
          </cell>
        </row>
        <row r="100">
          <cell r="A100" t="str">
            <v>Wealden</v>
          </cell>
          <cell r="B100" t="str">
            <v xml:space="preserve">Mainly Rural (rural including hub towns &gt;=80%) </v>
          </cell>
          <cell r="C100" t="str">
            <v>Predominantly Rural</v>
          </cell>
        </row>
        <row r="101">
          <cell r="A101" t="str">
            <v>Basildon</v>
          </cell>
          <cell r="B101" t="str">
            <v>Urban with City and Town</v>
          </cell>
          <cell r="C101" t="str">
            <v>Predominantly Urban</v>
          </cell>
        </row>
        <row r="102">
          <cell r="A102" t="str">
            <v>Braintree</v>
          </cell>
          <cell r="B102" t="str">
            <v xml:space="preserve">Largely Rural (rural including hub towns 50-79%) </v>
          </cell>
          <cell r="C102" t="str">
            <v>Predominantly Rural</v>
          </cell>
        </row>
        <row r="103">
          <cell r="A103" t="str">
            <v>Brentwood</v>
          </cell>
          <cell r="B103" t="str">
            <v>Urban with Significant Rural (rural including hub towns 26-49%)</v>
          </cell>
          <cell r="C103" t="str">
            <v>Urban with Significant Rural</v>
          </cell>
        </row>
        <row r="104">
          <cell r="A104" t="str">
            <v>Castle Point</v>
          </cell>
          <cell r="B104" t="str">
            <v>Urban with City and Town</v>
          </cell>
          <cell r="C104" t="str">
            <v>Predominantly Urban</v>
          </cell>
        </row>
        <row r="105">
          <cell r="A105" t="str">
            <v>Chelmsford</v>
          </cell>
          <cell r="B105" t="str">
            <v>Urban with City and Town</v>
          </cell>
          <cell r="C105" t="str">
            <v>Predominantly Urban</v>
          </cell>
        </row>
        <row r="106">
          <cell r="A106" t="str">
            <v>Colchester</v>
          </cell>
          <cell r="B106" t="str">
            <v>Urban with Significant Rural (rural including hub towns 26-49%)</v>
          </cell>
          <cell r="C106" t="str">
            <v>Urban with Significant Rural</v>
          </cell>
        </row>
        <row r="107">
          <cell r="A107" t="str">
            <v>Epping Forest</v>
          </cell>
          <cell r="B107" t="str">
            <v>Urban with Significant Rural (rural including hub towns 26-49%)</v>
          </cell>
          <cell r="C107" t="str">
            <v>Urban with Significant Rural</v>
          </cell>
        </row>
        <row r="108">
          <cell r="A108" t="str">
            <v>Harlow</v>
          </cell>
          <cell r="B108" t="str">
            <v>Urban with City and Town</v>
          </cell>
          <cell r="C108" t="str">
            <v>Predominantly Urban</v>
          </cell>
        </row>
        <row r="109">
          <cell r="A109" t="str">
            <v>Maldon</v>
          </cell>
          <cell r="B109" t="str">
            <v xml:space="preserve">Mainly Rural (rural including hub towns &gt;=80%) </v>
          </cell>
          <cell r="C109" t="str">
            <v>Predominantly Rural</v>
          </cell>
        </row>
        <row r="110">
          <cell r="A110" t="str">
            <v>Rochford</v>
          </cell>
          <cell r="B110" t="str">
            <v>Urban with City and Town</v>
          </cell>
          <cell r="C110" t="str">
            <v>Predominantly Urban</v>
          </cell>
        </row>
        <row r="111">
          <cell r="A111" t="str">
            <v>Tendring</v>
          </cell>
          <cell r="B111" t="str">
            <v xml:space="preserve">Largely Rural (rural including hub towns 50-79%) </v>
          </cell>
          <cell r="C111" t="str">
            <v>Predominantly Rural</v>
          </cell>
        </row>
        <row r="112">
          <cell r="A112" t="str">
            <v>Uttlesford</v>
          </cell>
          <cell r="B112" t="str">
            <v xml:space="preserve">Mainly Rural (rural including hub towns &gt;=80%) </v>
          </cell>
          <cell r="C112" t="str">
            <v>Predominantly Rural</v>
          </cell>
        </row>
        <row r="113">
          <cell r="A113" t="str">
            <v>Cheltenham</v>
          </cell>
          <cell r="B113" t="str">
            <v>Urban with City and Town</v>
          </cell>
          <cell r="C113" t="str">
            <v>Predominantly Urban</v>
          </cell>
        </row>
        <row r="114">
          <cell r="A114" t="str">
            <v>Cotswold</v>
          </cell>
          <cell r="B114" t="str">
            <v xml:space="preserve">Mainly Rural (rural including hub towns &gt;=80%) </v>
          </cell>
          <cell r="C114" t="str">
            <v>Predominantly Rural</v>
          </cell>
        </row>
        <row r="115">
          <cell r="A115" t="str">
            <v>Forest of Dean</v>
          </cell>
          <cell r="B115" t="str">
            <v xml:space="preserve">Mainly Rural (rural including hub towns &gt;=80%) </v>
          </cell>
          <cell r="C115" t="str">
            <v>Predominantly Rural</v>
          </cell>
        </row>
        <row r="116">
          <cell r="A116" t="str">
            <v>Gloucester</v>
          </cell>
          <cell r="B116" t="str">
            <v>Urban with City and Town</v>
          </cell>
          <cell r="C116" t="str">
            <v>Predominantly Urban</v>
          </cell>
        </row>
        <row r="117">
          <cell r="A117" t="str">
            <v>Stroud</v>
          </cell>
          <cell r="B117" t="str">
            <v>Urban with Significant Rural (rural including hub towns 26-49%)</v>
          </cell>
          <cell r="C117" t="str">
            <v>Urban with Significant Rural</v>
          </cell>
        </row>
        <row r="118">
          <cell r="A118" t="str">
            <v>Tewkesbury</v>
          </cell>
          <cell r="B118" t="str">
            <v xml:space="preserve">Largely Rural (rural including hub towns 50-79%) </v>
          </cell>
          <cell r="C118" t="str">
            <v>Predominantly Rural</v>
          </cell>
        </row>
        <row r="119">
          <cell r="A119" t="str">
            <v>Basingstoke and Deane</v>
          </cell>
          <cell r="B119" t="str">
            <v>Urban with Significant Rural (rural including hub towns 26-49%)</v>
          </cell>
          <cell r="C119" t="str">
            <v>Urban with Significant Rural</v>
          </cell>
        </row>
        <row r="120">
          <cell r="A120" t="str">
            <v>East Hampshire</v>
          </cell>
          <cell r="B120" t="str">
            <v xml:space="preserve">Mainly Rural (rural including hub towns &gt;=80%) </v>
          </cell>
          <cell r="C120" t="str">
            <v>Predominantly Rural</v>
          </cell>
        </row>
        <row r="121">
          <cell r="A121" t="str">
            <v>Eastleigh</v>
          </cell>
          <cell r="B121" t="str">
            <v>Urban with City and Town</v>
          </cell>
          <cell r="C121" t="str">
            <v>Predominantly Urban</v>
          </cell>
        </row>
        <row r="122">
          <cell r="A122" t="str">
            <v>Fareham</v>
          </cell>
          <cell r="B122" t="str">
            <v>Urban with City and Town</v>
          </cell>
          <cell r="C122" t="str">
            <v>Predominantly Urban</v>
          </cell>
        </row>
        <row r="123">
          <cell r="A123" t="str">
            <v>Gosport</v>
          </cell>
          <cell r="B123" t="str">
            <v>Urban with City and Town</v>
          </cell>
          <cell r="C123" t="str">
            <v>Predominantly Urban</v>
          </cell>
        </row>
        <row r="124">
          <cell r="A124" t="str">
            <v>Hart</v>
          </cell>
          <cell r="B124" t="str">
            <v>Urban with Significant Rural (rural including hub towns 26-49%)</v>
          </cell>
          <cell r="C124" t="str">
            <v>Urban with Significant Rural</v>
          </cell>
        </row>
        <row r="125">
          <cell r="A125" t="str">
            <v>Havant</v>
          </cell>
          <cell r="B125" t="str">
            <v>Urban with City and Town</v>
          </cell>
          <cell r="C125" t="str">
            <v>Predominantly Urban</v>
          </cell>
        </row>
        <row r="126">
          <cell r="A126" t="str">
            <v>New Forest</v>
          </cell>
          <cell r="B126" t="str">
            <v>Urban with Significant Rural (rural including hub towns 26-49%)</v>
          </cell>
          <cell r="C126" t="str">
            <v>Urban with Significant Rural</v>
          </cell>
        </row>
        <row r="127">
          <cell r="A127" t="str">
            <v>Rushmoor</v>
          </cell>
          <cell r="B127" t="str">
            <v>Urban with City and Town</v>
          </cell>
          <cell r="C127" t="str">
            <v>Predominantly Urban</v>
          </cell>
        </row>
        <row r="128">
          <cell r="A128" t="str">
            <v>Test Valley</v>
          </cell>
          <cell r="B128" t="str">
            <v>Urban with Significant Rural (rural including hub towns 26-49%)</v>
          </cell>
          <cell r="C128" t="str">
            <v>Urban with Significant Rural</v>
          </cell>
        </row>
        <row r="129">
          <cell r="A129" t="str">
            <v>Winchester</v>
          </cell>
          <cell r="B129" t="str">
            <v xml:space="preserve">Largely Rural (rural including hub towns 50-79%) </v>
          </cell>
          <cell r="C129" t="str">
            <v>Predominantly Rural</v>
          </cell>
        </row>
        <row r="130">
          <cell r="A130" t="str">
            <v>Broxbourne</v>
          </cell>
          <cell r="B130" t="str">
            <v>Urban with Major Conurbation</v>
          </cell>
          <cell r="C130" t="str">
            <v>Predominantly Urban</v>
          </cell>
        </row>
        <row r="131">
          <cell r="A131" t="str">
            <v>Dacorum</v>
          </cell>
          <cell r="B131" t="str">
            <v>Urban with Significant Rural (rural including hub towns 26-49%)</v>
          </cell>
          <cell r="C131" t="str">
            <v>Urban with Significant Rural</v>
          </cell>
        </row>
        <row r="132">
          <cell r="A132" t="str">
            <v>East Hertfordshire</v>
          </cell>
          <cell r="B132" t="str">
            <v>Urban with Significant Rural (rural including hub towns 26-49%)</v>
          </cell>
          <cell r="C132" t="str">
            <v>Urban with Significant Rural</v>
          </cell>
        </row>
        <row r="133">
          <cell r="A133" t="str">
            <v>Hertsmere</v>
          </cell>
          <cell r="B133" t="str">
            <v>Urban with Major Conurbation</v>
          </cell>
          <cell r="C133" t="str">
            <v>Predominantly Urban</v>
          </cell>
        </row>
        <row r="134">
          <cell r="A134" t="str">
            <v>North Hertfordshire</v>
          </cell>
          <cell r="B134" t="str">
            <v>Urban with Significant Rural (rural including hub towns 26-49%)</v>
          </cell>
          <cell r="C134" t="str">
            <v>Urban with Significant Rural</v>
          </cell>
        </row>
        <row r="135">
          <cell r="A135" t="str">
            <v>St Albans</v>
          </cell>
          <cell r="B135" t="str">
            <v>Urban with City and Town</v>
          </cell>
          <cell r="C135" t="str">
            <v>Predominantly Urban</v>
          </cell>
        </row>
        <row r="136">
          <cell r="A136" t="str">
            <v>Stevenage</v>
          </cell>
          <cell r="B136" t="str">
            <v>Urban with City and Town</v>
          </cell>
          <cell r="C136" t="str">
            <v>Predominantly Urban</v>
          </cell>
        </row>
        <row r="137">
          <cell r="A137" t="str">
            <v>Three Rivers</v>
          </cell>
          <cell r="B137" t="str">
            <v>Urban with Major Conurbation</v>
          </cell>
          <cell r="C137" t="str">
            <v>Predominantly Urban</v>
          </cell>
        </row>
        <row r="138">
          <cell r="A138" t="str">
            <v>Watford</v>
          </cell>
          <cell r="B138" t="str">
            <v>Urban with Major Conurbation</v>
          </cell>
          <cell r="C138" t="str">
            <v>Predominantly Urban</v>
          </cell>
        </row>
        <row r="139">
          <cell r="A139" t="str">
            <v>Welwyn Hatfield</v>
          </cell>
          <cell r="B139" t="str">
            <v>Urban with City and Town</v>
          </cell>
          <cell r="C139" t="str">
            <v>Predominantly Urban</v>
          </cell>
        </row>
        <row r="140">
          <cell r="A140" t="str">
            <v>Ashford</v>
          </cell>
          <cell r="B140" t="str">
            <v>Urban with Significant Rural (rural including hub towns 26-49%)</v>
          </cell>
          <cell r="C140" t="str">
            <v>Urban with Significant Rural</v>
          </cell>
        </row>
        <row r="141">
          <cell r="A141" t="str">
            <v>Canterbury</v>
          </cell>
          <cell r="B141" t="str">
            <v>Urban with City and Town</v>
          </cell>
          <cell r="C141" t="str">
            <v>Predominantly Urban</v>
          </cell>
        </row>
        <row r="142">
          <cell r="A142" t="str">
            <v>Dartford</v>
          </cell>
          <cell r="B142" t="str">
            <v>Urban with Major Conurbation</v>
          </cell>
          <cell r="C142" t="str">
            <v>Predominantly Urban</v>
          </cell>
        </row>
        <row r="143">
          <cell r="A143" t="str">
            <v>Dover</v>
          </cell>
          <cell r="B143" t="str">
            <v>Urban with Significant Rural (rural including hub towns 26-49%)</v>
          </cell>
          <cell r="C143" t="str">
            <v>Urban with Significant Rural</v>
          </cell>
        </row>
        <row r="144">
          <cell r="A144" t="str">
            <v>Gravesham</v>
          </cell>
          <cell r="B144" t="str">
            <v>Urban with Major Conurbation</v>
          </cell>
          <cell r="C144" t="str">
            <v>Predominantly Urban</v>
          </cell>
        </row>
        <row r="145">
          <cell r="A145" t="str">
            <v>Maidstone</v>
          </cell>
          <cell r="B145" t="str">
            <v>Urban with Significant Rural (rural including hub towns 26-49%)</v>
          </cell>
          <cell r="C145" t="str">
            <v>Urban with Significant Rural</v>
          </cell>
        </row>
        <row r="146">
          <cell r="A146" t="str">
            <v>Sevenoaks</v>
          </cell>
          <cell r="B146" t="str">
            <v xml:space="preserve">Largely Rural (rural including hub towns 50-79%) </v>
          </cell>
          <cell r="C146" t="str">
            <v>Predominantly Rural</v>
          </cell>
        </row>
        <row r="147">
          <cell r="A147" t="str">
            <v>Folkestone &amp; Hythe</v>
          </cell>
          <cell r="B147" t="str">
            <v>Urban with Significant Rural (rural including hub towns 26-49%)</v>
          </cell>
          <cell r="C147" t="str">
            <v>Urban with Significant Rural</v>
          </cell>
        </row>
        <row r="148">
          <cell r="A148" t="str">
            <v>Swale</v>
          </cell>
          <cell r="B148" t="str">
            <v xml:space="preserve">Largely Rural (rural including hub towns 50-79%) </v>
          </cell>
          <cell r="C148" t="str">
            <v>Predominantly Rural</v>
          </cell>
        </row>
        <row r="149">
          <cell r="A149" t="str">
            <v>Thanet</v>
          </cell>
          <cell r="B149" t="str">
            <v>Urban with City and Town</v>
          </cell>
          <cell r="C149" t="str">
            <v>Predominantly Urban</v>
          </cell>
        </row>
        <row r="150">
          <cell r="A150" t="str">
            <v>Tonbridge and Malling</v>
          </cell>
          <cell r="B150" t="str">
            <v>Urban with Significant Rural (rural including hub towns 26-49%)</v>
          </cell>
          <cell r="C150" t="str">
            <v>Urban with Significant Rural</v>
          </cell>
        </row>
        <row r="151">
          <cell r="A151" t="str">
            <v>Tunbridge Wells</v>
          </cell>
          <cell r="B151" t="str">
            <v>Urban with Significant Rural (rural including hub towns 26-49%)</v>
          </cell>
          <cell r="C151" t="str">
            <v>Urban with Significant Rural</v>
          </cell>
        </row>
        <row r="152">
          <cell r="A152" t="str">
            <v>Burnley</v>
          </cell>
          <cell r="B152" t="str">
            <v>Urban with City and Town</v>
          </cell>
          <cell r="C152" t="str">
            <v>Predominantly Urban</v>
          </cell>
        </row>
        <row r="153">
          <cell r="A153" t="str">
            <v>Chorley</v>
          </cell>
          <cell r="B153" t="str">
            <v>Urban with Significant Rural (rural including hub towns 26-49%)</v>
          </cell>
          <cell r="C153" t="str">
            <v>Urban with Significant Rural</v>
          </cell>
        </row>
        <row r="154">
          <cell r="A154" t="str">
            <v>Fylde</v>
          </cell>
          <cell r="B154" t="str">
            <v>Urban with City and Town</v>
          </cell>
          <cell r="C154" t="str">
            <v>Predominantly Urban</v>
          </cell>
        </row>
        <row r="155">
          <cell r="A155" t="str">
            <v>Hyndburn</v>
          </cell>
          <cell r="B155" t="str">
            <v>Urban with City and Town</v>
          </cell>
          <cell r="C155" t="str">
            <v>Predominantly Urban</v>
          </cell>
        </row>
        <row r="156">
          <cell r="A156" t="str">
            <v>Lancaster</v>
          </cell>
          <cell r="B156" t="str">
            <v>Urban with Significant Rural (rural including hub towns 26-49%)</v>
          </cell>
          <cell r="C156" t="str">
            <v>Urban with Significant Rural</v>
          </cell>
        </row>
        <row r="157">
          <cell r="A157" t="str">
            <v>Pendle</v>
          </cell>
          <cell r="B157" t="str">
            <v>Urban with City and Town</v>
          </cell>
          <cell r="C157" t="str">
            <v>Predominantly Urban</v>
          </cell>
        </row>
        <row r="158">
          <cell r="A158" t="str">
            <v>Preston</v>
          </cell>
          <cell r="B158" t="str">
            <v>Urban with City and Town</v>
          </cell>
          <cell r="C158" t="str">
            <v>Predominantly Urban</v>
          </cell>
        </row>
        <row r="159">
          <cell r="A159" t="str">
            <v>Ribble Valley</v>
          </cell>
          <cell r="B159" t="str">
            <v xml:space="preserve">Mainly Rural (rural including hub towns &gt;=80%) </v>
          </cell>
          <cell r="C159" t="str">
            <v>Predominantly Rural</v>
          </cell>
        </row>
        <row r="160">
          <cell r="A160" t="str">
            <v>Rossendale</v>
          </cell>
          <cell r="B160" t="str">
            <v>Urban with City and Town</v>
          </cell>
          <cell r="C160" t="str">
            <v>Predominantly Urban</v>
          </cell>
        </row>
        <row r="161">
          <cell r="A161" t="str">
            <v>South Ribble</v>
          </cell>
          <cell r="B161" t="str">
            <v>Urban with City and Town</v>
          </cell>
          <cell r="C161" t="str">
            <v>Predominantly Urban</v>
          </cell>
        </row>
        <row r="162">
          <cell r="A162" t="str">
            <v>West Lancashire</v>
          </cell>
          <cell r="B162" t="str">
            <v>Urban with Significant Rural (rural including hub towns 26-49%)</v>
          </cell>
          <cell r="C162" t="str">
            <v>Urban with Significant Rural</v>
          </cell>
        </row>
        <row r="163">
          <cell r="A163" t="str">
            <v>Wyre</v>
          </cell>
          <cell r="B163" t="str">
            <v xml:space="preserve">Largely Rural (rural including hub towns 50-79%) </v>
          </cell>
          <cell r="C163" t="str">
            <v>Predominantly Rural</v>
          </cell>
        </row>
        <row r="164">
          <cell r="A164" t="str">
            <v>Blaby</v>
          </cell>
          <cell r="B164" t="str">
            <v>Urban with City and Town</v>
          </cell>
          <cell r="C164" t="str">
            <v>Predominantly Urban</v>
          </cell>
        </row>
        <row r="165">
          <cell r="A165" t="str">
            <v>Charnwood</v>
          </cell>
          <cell r="B165" t="str">
            <v>Urban with City and Town</v>
          </cell>
          <cell r="C165" t="str">
            <v>Predominantly Urban</v>
          </cell>
        </row>
        <row r="166">
          <cell r="A166" t="str">
            <v>Harborough</v>
          </cell>
          <cell r="B166" t="str">
            <v xml:space="preserve">Mainly Rural (rural including hub towns &gt;=80%) </v>
          </cell>
          <cell r="C166" t="str">
            <v>Predominantly Rural</v>
          </cell>
        </row>
        <row r="167">
          <cell r="A167" t="str">
            <v>Hinckley and Bosworth</v>
          </cell>
          <cell r="B167" t="str">
            <v xml:space="preserve">Largely Rural (rural including hub towns 50-79%) </v>
          </cell>
          <cell r="C167" t="str">
            <v>Predominantly Rural</v>
          </cell>
        </row>
        <row r="168">
          <cell r="A168" t="str">
            <v>Melton</v>
          </cell>
          <cell r="B168" t="str">
            <v xml:space="preserve">Mainly Rural (rural including hub towns &gt;=80%) </v>
          </cell>
          <cell r="C168" t="str">
            <v>Predominantly Rural</v>
          </cell>
        </row>
        <row r="169">
          <cell r="A169" t="str">
            <v>North West Leicestershire</v>
          </cell>
          <cell r="B169" t="str">
            <v xml:space="preserve">Largely Rural (rural including hub towns 50-79%) </v>
          </cell>
          <cell r="C169" t="str">
            <v>Predominantly Rural</v>
          </cell>
        </row>
        <row r="170">
          <cell r="A170" t="str">
            <v>Oadby and Wigston</v>
          </cell>
          <cell r="B170" t="str">
            <v>Urban with City and Town</v>
          </cell>
          <cell r="C170" t="str">
            <v>Predominantly Urban</v>
          </cell>
        </row>
        <row r="171">
          <cell r="A171" t="str">
            <v>Boston</v>
          </cell>
          <cell r="B171" t="str">
            <v>Urban with Significant Rural (rural including hub towns 26-49%)</v>
          </cell>
          <cell r="C171" t="str">
            <v>Urban with Significant Rural</v>
          </cell>
        </row>
        <row r="172">
          <cell r="A172" t="str">
            <v>East Lindsey</v>
          </cell>
          <cell r="B172" t="str">
            <v xml:space="preserve">Mainly Rural (rural including hub towns &gt;=80%) </v>
          </cell>
          <cell r="C172" t="str">
            <v>Predominantly Rural</v>
          </cell>
        </row>
        <row r="173">
          <cell r="A173" t="str">
            <v>Lincoln</v>
          </cell>
          <cell r="B173" t="str">
            <v>Urban with City and Town</v>
          </cell>
          <cell r="C173" t="str">
            <v>Predominantly Urban</v>
          </cell>
        </row>
        <row r="174">
          <cell r="A174" t="str">
            <v>North Kesteven</v>
          </cell>
          <cell r="B174" t="str">
            <v xml:space="preserve">Mainly Rural (rural including hub towns &gt;=80%) </v>
          </cell>
          <cell r="C174" t="str">
            <v>Predominantly Rural</v>
          </cell>
        </row>
        <row r="175">
          <cell r="A175" t="str">
            <v>South Holland</v>
          </cell>
          <cell r="B175" t="str">
            <v xml:space="preserve">Largely Rural (rural including hub towns 50-79%) </v>
          </cell>
          <cell r="C175" t="str">
            <v>Predominantly Rural</v>
          </cell>
        </row>
        <row r="176">
          <cell r="A176" t="str">
            <v>South Kesteven</v>
          </cell>
          <cell r="B176" t="str">
            <v xml:space="preserve">Largely Rural (rural including hub towns 50-79%) </v>
          </cell>
          <cell r="C176" t="str">
            <v>Predominantly Rural</v>
          </cell>
        </row>
        <row r="177">
          <cell r="A177" t="str">
            <v>West Lindsey</v>
          </cell>
          <cell r="B177" t="str">
            <v xml:space="preserve">Mainly Rural (rural including hub towns &gt;=80%) </v>
          </cell>
          <cell r="C177" t="str">
            <v>Predominantly Rural</v>
          </cell>
        </row>
        <row r="178">
          <cell r="A178" t="str">
            <v>Breckland</v>
          </cell>
          <cell r="B178" t="str">
            <v xml:space="preserve">Mainly Rural (rural including hub towns &gt;=80%) </v>
          </cell>
          <cell r="C178" t="str">
            <v>Predominantly Rural</v>
          </cell>
        </row>
        <row r="179">
          <cell r="A179" t="str">
            <v>Broadland</v>
          </cell>
          <cell r="B179" t="str">
            <v>Urban with Significant Rural (rural including hub towns 26-49%)</v>
          </cell>
          <cell r="C179" t="str">
            <v>Urban with Significant Rural</v>
          </cell>
        </row>
        <row r="180">
          <cell r="A180" t="str">
            <v>Great Yarmouth</v>
          </cell>
          <cell r="B180" t="str">
            <v>Urban with Significant Rural (rural including hub towns 26-49%)</v>
          </cell>
          <cell r="C180" t="str">
            <v>Urban with Significant Rural</v>
          </cell>
        </row>
        <row r="181">
          <cell r="A181" t="str">
            <v>King's Lynn and West Norfolk</v>
          </cell>
          <cell r="B181" t="str">
            <v xml:space="preserve">Largely Rural (rural including hub towns 50-79%) </v>
          </cell>
          <cell r="C181" t="str">
            <v>Predominantly Rural</v>
          </cell>
        </row>
        <row r="182">
          <cell r="A182" t="str">
            <v>North Norfolk</v>
          </cell>
          <cell r="B182" t="str">
            <v xml:space="preserve">Mainly Rural (rural including hub towns &gt;=80%) </v>
          </cell>
          <cell r="C182" t="str">
            <v>Predominantly Rural</v>
          </cell>
        </row>
        <row r="183">
          <cell r="A183" t="str">
            <v>Norwich</v>
          </cell>
          <cell r="B183" t="str">
            <v>Urban with City and Town</v>
          </cell>
          <cell r="C183" t="str">
            <v>Predominantly Urban</v>
          </cell>
        </row>
        <row r="184">
          <cell r="A184" t="str">
            <v>South Norfolk</v>
          </cell>
          <cell r="B184" t="str">
            <v xml:space="preserve">Mainly Rural (rural including hub towns &gt;=80%) </v>
          </cell>
          <cell r="C184" t="str">
            <v>Predominantly Rural</v>
          </cell>
        </row>
        <row r="185">
          <cell r="A185" t="str">
            <v>Corby</v>
          </cell>
          <cell r="B185" t="str">
            <v>Urban with City and Town</v>
          </cell>
          <cell r="C185" t="str">
            <v>Predominantly Urban</v>
          </cell>
        </row>
        <row r="186">
          <cell r="A186" t="str">
            <v>Daventry</v>
          </cell>
          <cell r="B186" t="str">
            <v xml:space="preserve">Mainly Rural (rural including hub towns &gt;=80%) </v>
          </cell>
          <cell r="C186" t="str">
            <v>Predominantly Rural</v>
          </cell>
        </row>
        <row r="187">
          <cell r="A187" t="str">
            <v>East Northamptonshire</v>
          </cell>
          <cell r="B187" t="str">
            <v xml:space="preserve">Largely Rural (rural including hub towns 50-79%) </v>
          </cell>
          <cell r="C187" t="str">
            <v>Predominantly Rural</v>
          </cell>
        </row>
        <row r="188">
          <cell r="A188" t="str">
            <v>Kettering</v>
          </cell>
          <cell r="B188" t="str">
            <v>Urban with City and Town</v>
          </cell>
          <cell r="C188" t="str">
            <v>Predominantly Urban</v>
          </cell>
        </row>
        <row r="189">
          <cell r="A189" t="str">
            <v>Northampton</v>
          </cell>
          <cell r="B189" t="str">
            <v>Urban with City and Town</v>
          </cell>
          <cell r="C189" t="str">
            <v>Predominantly Urban</v>
          </cell>
        </row>
        <row r="190">
          <cell r="A190" t="str">
            <v>South Northamptonshire</v>
          </cell>
          <cell r="B190" t="str">
            <v xml:space="preserve">Mainly Rural (rural including hub towns &gt;=80%) </v>
          </cell>
          <cell r="C190" t="str">
            <v>Predominantly Rural</v>
          </cell>
        </row>
        <row r="191">
          <cell r="A191" t="str">
            <v>Wellingborough</v>
          </cell>
          <cell r="B191" t="str">
            <v>Urban with Significant Rural (rural including hub towns 26-49%)</v>
          </cell>
          <cell r="C191" t="str">
            <v>Urban with Significant Rural</v>
          </cell>
        </row>
        <row r="192">
          <cell r="A192" t="str">
            <v>Craven</v>
          </cell>
          <cell r="B192" t="str">
            <v xml:space="preserve">Mainly Rural (rural including hub towns &gt;=80%) </v>
          </cell>
          <cell r="C192" t="str">
            <v>Predominantly Rural</v>
          </cell>
        </row>
        <row r="193">
          <cell r="A193" t="str">
            <v>Hambleton</v>
          </cell>
          <cell r="B193" t="str">
            <v xml:space="preserve">Mainly Rural (rural including hub towns &gt;=80%) </v>
          </cell>
          <cell r="C193" t="str">
            <v>Predominantly Rural</v>
          </cell>
        </row>
        <row r="194">
          <cell r="A194" t="str">
            <v>Harrogate</v>
          </cell>
          <cell r="B194" t="str">
            <v>Urban with Significant Rural (rural including hub towns 26-49%)</v>
          </cell>
          <cell r="C194" t="str">
            <v>Urban with Significant Rural</v>
          </cell>
        </row>
        <row r="195">
          <cell r="A195" t="str">
            <v>Richmondshire</v>
          </cell>
          <cell r="B195" t="str">
            <v xml:space="preserve">Mainly Rural (rural including hub towns &gt;=80%) </v>
          </cell>
          <cell r="C195" t="str">
            <v>Predominantly Rural</v>
          </cell>
        </row>
        <row r="196">
          <cell r="A196" t="str">
            <v>Ryedale</v>
          </cell>
          <cell r="B196" t="str">
            <v xml:space="preserve">Mainly Rural (rural including hub towns &gt;=80%) </v>
          </cell>
          <cell r="C196" t="str">
            <v>Predominantly Rural</v>
          </cell>
        </row>
        <row r="197">
          <cell r="A197" t="str">
            <v>Scarborough</v>
          </cell>
          <cell r="B197" t="str">
            <v>Urban with Significant Rural (rural including hub towns 26-49%)</v>
          </cell>
          <cell r="C197" t="str">
            <v>Urban with Significant Rural</v>
          </cell>
        </row>
        <row r="198">
          <cell r="A198" t="str">
            <v>Selby</v>
          </cell>
          <cell r="B198" t="str">
            <v xml:space="preserve">Mainly Rural (rural including hub towns &gt;=80%) </v>
          </cell>
          <cell r="C198" t="str">
            <v>Predominantly Rural</v>
          </cell>
        </row>
        <row r="199">
          <cell r="A199" t="str">
            <v>Ashfield</v>
          </cell>
          <cell r="B199" t="str">
            <v>Urban with City and Town</v>
          </cell>
          <cell r="C199" t="str">
            <v>Predominantly Urban</v>
          </cell>
        </row>
        <row r="200">
          <cell r="A200" t="str">
            <v>Bassetlaw</v>
          </cell>
          <cell r="B200" t="str">
            <v xml:space="preserve">Largely Rural (rural including hub towns 50-79%) </v>
          </cell>
          <cell r="C200" t="str">
            <v>Predominantly Rural</v>
          </cell>
        </row>
        <row r="201">
          <cell r="A201" t="str">
            <v>Broxtowe</v>
          </cell>
          <cell r="B201" t="str">
            <v>Urban with Minor Conurbation</v>
          </cell>
          <cell r="C201" t="str">
            <v>Predominantly Urban</v>
          </cell>
        </row>
        <row r="202">
          <cell r="A202" t="str">
            <v>Gedling</v>
          </cell>
          <cell r="B202" t="str">
            <v>Urban with Minor Conurbation</v>
          </cell>
          <cell r="C202" t="str">
            <v>Predominantly Urban</v>
          </cell>
        </row>
        <row r="203">
          <cell r="A203" t="str">
            <v>Mansfield</v>
          </cell>
          <cell r="B203" t="str">
            <v>Urban with City and Town</v>
          </cell>
          <cell r="C203" t="str">
            <v>Predominantly Urban</v>
          </cell>
        </row>
        <row r="204">
          <cell r="A204" t="str">
            <v>Newark and Sherwood</v>
          </cell>
          <cell r="B204" t="str">
            <v xml:space="preserve">Largely Rural (rural including hub towns 50-79%) </v>
          </cell>
          <cell r="C204" t="str">
            <v>Predominantly Rural</v>
          </cell>
        </row>
        <row r="205">
          <cell r="A205" t="str">
            <v>Rushcliffe</v>
          </cell>
          <cell r="B205" t="str">
            <v xml:space="preserve">Largely Rural (rural including hub towns 50-79%) </v>
          </cell>
          <cell r="C205" t="str">
            <v>Predominantly Rural</v>
          </cell>
        </row>
        <row r="206">
          <cell r="A206" t="str">
            <v>Cherwell</v>
          </cell>
          <cell r="B206" t="str">
            <v>Urban with Significant Rural (rural including hub towns 26-49%)</v>
          </cell>
          <cell r="C206" t="str">
            <v>Urban with Significant Rural</v>
          </cell>
        </row>
        <row r="207">
          <cell r="A207" t="str">
            <v>Oxford</v>
          </cell>
          <cell r="B207" t="str">
            <v>Urban with City and Town</v>
          </cell>
          <cell r="C207" t="str">
            <v>Predominantly Urban</v>
          </cell>
        </row>
        <row r="208">
          <cell r="A208" t="str">
            <v>South Oxfordshire</v>
          </cell>
          <cell r="B208" t="str">
            <v xml:space="preserve">Mainly Rural (rural including hub towns &gt;=80%) </v>
          </cell>
          <cell r="C208" t="str">
            <v>Predominantly Rural</v>
          </cell>
        </row>
        <row r="209">
          <cell r="A209" t="str">
            <v>Vale of White Horse</v>
          </cell>
          <cell r="B209" t="str">
            <v xml:space="preserve">Largely Rural (rural including hub towns 50-79%) </v>
          </cell>
          <cell r="C209" t="str">
            <v>Predominantly Rural</v>
          </cell>
        </row>
        <row r="210">
          <cell r="A210" t="str">
            <v>West Oxfordshire</v>
          </cell>
          <cell r="B210" t="str">
            <v xml:space="preserve">Mainly Rural (rural including hub towns &gt;=80%) </v>
          </cell>
          <cell r="C210" t="str">
            <v>Predominantly Rural</v>
          </cell>
        </row>
        <row r="211">
          <cell r="A211" t="str">
            <v>Mendip</v>
          </cell>
          <cell r="B211" t="str">
            <v xml:space="preserve">Mainly Rural (rural including hub towns &gt;=80%) </v>
          </cell>
          <cell r="C211" t="str">
            <v>Predominantly Rural</v>
          </cell>
        </row>
        <row r="212">
          <cell r="A212" t="str">
            <v>Sedgemoor</v>
          </cell>
          <cell r="B212" t="str">
            <v xml:space="preserve">Largely Rural (rural including hub towns 50-79%) </v>
          </cell>
          <cell r="C212" t="str">
            <v>Predominantly Rural</v>
          </cell>
        </row>
        <row r="213">
          <cell r="A213" t="str">
            <v>South Somerset</v>
          </cell>
          <cell r="B213" t="str">
            <v xml:space="preserve">Largely Rural (rural including hub towns 50-79%) </v>
          </cell>
          <cell r="C213" t="str">
            <v>Predominantly Rural</v>
          </cell>
        </row>
        <row r="214">
          <cell r="A214" t="str">
            <v>Taunton Deane</v>
          </cell>
          <cell r="B214" t="str">
            <v>Urban with Significant Rural (rural including hub towns 26-49%)</v>
          </cell>
          <cell r="C214" t="str">
            <v>Urban with Significant Rural</v>
          </cell>
        </row>
        <row r="215">
          <cell r="A215" t="str">
            <v>West Somerset</v>
          </cell>
          <cell r="B215" t="str">
            <v xml:space="preserve">Mainly Rural (rural including hub towns &gt;=80%) </v>
          </cell>
          <cell r="C215" t="str">
            <v>Predominantly Rural</v>
          </cell>
        </row>
        <row r="216">
          <cell r="A216" t="str">
            <v>Cannock Chase</v>
          </cell>
          <cell r="B216" t="str">
            <v>Urban with Significant Rural (rural including hub towns 26-49%)</v>
          </cell>
          <cell r="C216" t="str">
            <v>Urban with Significant Rural</v>
          </cell>
        </row>
        <row r="217">
          <cell r="A217" t="str">
            <v>East Staffordshire</v>
          </cell>
          <cell r="B217" t="str">
            <v>Urban with Significant Rural (rural including hub towns 26-49%)</v>
          </cell>
          <cell r="C217" t="str">
            <v>Urban with Significant Rural</v>
          </cell>
        </row>
        <row r="218">
          <cell r="A218" t="str">
            <v>Lichfield</v>
          </cell>
          <cell r="B218" t="str">
            <v>Urban with Significant Rural (rural including hub towns 26-49%)</v>
          </cell>
          <cell r="C218" t="str">
            <v>Urban with Significant Rural</v>
          </cell>
        </row>
        <row r="219">
          <cell r="A219" t="str">
            <v>Newcastle-under-Lyme</v>
          </cell>
          <cell r="B219" t="str">
            <v>Urban with City and Town</v>
          </cell>
          <cell r="C219" t="str">
            <v>Predominantly Urban</v>
          </cell>
        </row>
        <row r="220">
          <cell r="A220" t="str">
            <v>South Staffordshire</v>
          </cell>
          <cell r="B220" t="str">
            <v>Urban with Significant Rural (rural including hub towns 26-49%)</v>
          </cell>
          <cell r="C220" t="str">
            <v>Urban with Significant Rural</v>
          </cell>
        </row>
        <row r="221">
          <cell r="A221" t="str">
            <v>Stafford</v>
          </cell>
          <cell r="B221" t="str">
            <v>Urban with Significant Rural (rural including hub towns 26-49%)</v>
          </cell>
          <cell r="C221" t="str">
            <v>Urban with Significant Rural</v>
          </cell>
        </row>
        <row r="222">
          <cell r="A222" t="str">
            <v>Staffordshire Moorlands</v>
          </cell>
          <cell r="B222" t="str">
            <v xml:space="preserve">Largely Rural (rural including hub towns 50-79%) </v>
          </cell>
          <cell r="C222" t="str">
            <v>Predominantly Rural</v>
          </cell>
        </row>
        <row r="223">
          <cell r="A223" t="str">
            <v>Tamworth</v>
          </cell>
          <cell r="B223" t="str">
            <v>Urban with City and Town</v>
          </cell>
          <cell r="C223" t="str">
            <v>Predominantly Urban</v>
          </cell>
        </row>
        <row r="224">
          <cell r="A224" t="str">
            <v>Babergh</v>
          </cell>
          <cell r="B224" t="str">
            <v xml:space="preserve">Mainly Rural (rural including hub towns &gt;=80%) </v>
          </cell>
          <cell r="C224" t="str">
            <v>Predominantly Rural</v>
          </cell>
        </row>
        <row r="225">
          <cell r="A225" t="str">
            <v>Forest Heath</v>
          </cell>
          <cell r="B225" t="str">
            <v xml:space="preserve">Mainly Rural (rural including hub towns &gt;=80%) </v>
          </cell>
          <cell r="C225" t="str">
            <v>Predominantly Rural</v>
          </cell>
        </row>
        <row r="226">
          <cell r="A226" t="str">
            <v>Ipswich</v>
          </cell>
          <cell r="B226" t="str">
            <v>Urban with City and Town</v>
          </cell>
          <cell r="C226" t="str">
            <v>Predominantly Urban</v>
          </cell>
        </row>
        <row r="227">
          <cell r="A227" t="str">
            <v>Mid Suffolk</v>
          </cell>
          <cell r="B227" t="str">
            <v xml:space="preserve">Mainly Rural (rural including hub towns &gt;=80%) </v>
          </cell>
          <cell r="C227" t="str">
            <v>Predominantly Rural</v>
          </cell>
        </row>
        <row r="228">
          <cell r="A228" t="str">
            <v>St Edmundsbury</v>
          </cell>
          <cell r="B228" t="str">
            <v xml:space="preserve">Largely Rural (rural including hub towns 50-79%) </v>
          </cell>
          <cell r="C228" t="str">
            <v>Predominantly Rural</v>
          </cell>
        </row>
        <row r="229">
          <cell r="A229" t="str">
            <v>Suffolk Coastal</v>
          </cell>
          <cell r="B229" t="str">
            <v xml:space="preserve">Largely Rural (rural including hub towns 50-79%) </v>
          </cell>
          <cell r="C229" t="str">
            <v>Predominantly Rural</v>
          </cell>
        </row>
        <row r="230">
          <cell r="A230" t="str">
            <v>Waveney</v>
          </cell>
          <cell r="B230" t="str">
            <v>Urban with Significant Rural (rural including hub towns 26-49%)</v>
          </cell>
          <cell r="C230" t="str">
            <v>Urban with Significant Rural</v>
          </cell>
        </row>
        <row r="231">
          <cell r="A231" t="str">
            <v>Elmbridge</v>
          </cell>
          <cell r="B231" t="str">
            <v>Urban with Major Conurbation</v>
          </cell>
          <cell r="C231" t="str">
            <v>Predominantly Urban</v>
          </cell>
        </row>
        <row r="232">
          <cell r="A232" t="str">
            <v>Epsom and Ewell</v>
          </cell>
          <cell r="B232" t="str">
            <v>Urban with Major Conurbation</v>
          </cell>
          <cell r="C232" t="str">
            <v>Predominantly Urban</v>
          </cell>
        </row>
        <row r="233">
          <cell r="A233" t="str">
            <v>Guildford</v>
          </cell>
          <cell r="B233" t="str">
            <v>Urban with City and Town</v>
          </cell>
          <cell r="C233" t="str">
            <v>Predominantly Urban</v>
          </cell>
        </row>
        <row r="234">
          <cell r="A234" t="str">
            <v>Mole Valley</v>
          </cell>
          <cell r="B234" t="str">
            <v>Urban with Significant Rural (rural including hub towns 26-49%)</v>
          </cell>
          <cell r="C234" t="str">
            <v>Urban with Significant Rural</v>
          </cell>
        </row>
        <row r="235">
          <cell r="A235" t="str">
            <v>Reigate and Banstead</v>
          </cell>
          <cell r="B235" t="str">
            <v>Urban with City and Town</v>
          </cell>
          <cell r="C235" t="str">
            <v>Predominantly Urban</v>
          </cell>
        </row>
        <row r="236">
          <cell r="A236" t="str">
            <v>Runnymede</v>
          </cell>
          <cell r="B236" t="str">
            <v>Urban with Major Conurbation</v>
          </cell>
          <cell r="C236" t="str">
            <v>Predominantly Urban</v>
          </cell>
        </row>
        <row r="237">
          <cell r="A237" t="str">
            <v>Spelthorne</v>
          </cell>
          <cell r="B237" t="str">
            <v>Urban with Major Conurbation</v>
          </cell>
          <cell r="C237" t="str">
            <v>Predominantly Urban</v>
          </cell>
        </row>
        <row r="238">
          <cell r="A238" t="str">
            <v>Surrey Heath</v>
          </cell>
          <cell r="B238" t="str">
            <v>Urban with City and Town</v>
          </cell>
          <cell r="C238" t="str">
            <v>Predominantly Urban</v>
          </cell>
        </row>
        <row r="239">
          <cell r="A239" t="str">
            <v>Tandridge</v>
          </cell>
          <cell r="B239" t="str">
            <v>Urban with Significant Rural (rural including hub towns 26-49%)</v>
          </cell>
          <cell r="C239" t="str">
            <v>Urban with Significant Rural</v>
          </cell>
        </row>
        <row r="240">
          <cell r="A240" t="str">
            <v>Waverley</v>
          </cell>
          <cell r="B240" t="str">
            <v xml:space="preserve">Largely Rural (rural including hub towns 50-79%) </v>
          </cell>
          <cell r="C240" t="str">
            <v>Predominantly Rural</v>
          </cell>
        </row>
        <row r="241">
          <cell r="A241" t="str">
            <v>Woking</v>
          </cell>
          <cell r="B241" t="str">
            <v>Urban with Major Conurbation</v>
          </cell>
          <cell r="C241" t="str">
            <v>Predominantly Urban</v>
          </cell>
        </row>
        <row r="242">
          <cell r="A242" t="str">
            <v>North Warwickshire</v>
          </cell>
          <cell r="B242" t="str">
            <v xml:space="preserve">Mainly Rural (rural including hub towns &gt;=80%) </v>
          </cell>
          <cell r="C242" t="str">
            <v>Predominantly Rural</v>
          </cell>
        </row>
        <row r="243">
          <cell r="A243" t="str">
            <v>Nuneaton and Bedworth</v>
          </cell>
          <cell r="B243" t="str">
            <v>Urban with City and Town</v>
          </cell>
          <cell r="C243" t="str">
            <v>Predominantly Urban</v>
          </cell>
        </row>
        <row r="244">
          <cell r="A244" t="str">
            <v>Rugby</v>
          </cell>
          <cell r="B244" t="str">
            <v>Urban with City and Town</v>
          </cell>
          <cell r="C244" t="str">
            <v>Predominantly Urban</v>
          </cell>
        </row>
        <row r="245">
          <cell r="A245" t="str">
            <v>Stratford-on-Avon</v>
          </cell>
          <cell r="B245" t="str">
            <v xml:space="preserve">Mainly Rural (rural including hub towns &gt;=80%) </v>
          </cell>
          <cell r="C245" t="str">
            <v>Predominantly Rural</v>
          </cell>
        </row>
        <row r="246">
          <cell r="A246" t="str">
            <v>Warwick</v>
          </cell>
          <cell r="B246" t="str">
            <v>Urban with City and Town</v>
          </cell>
          <cell r="C246" t="str">
            <v>Predominantly Urban</v>
          </cell>
        </row>
        <row r="247">
          <cell r="A247" t="str">
            <v>Adur</v>
          </cell>
          <cell r="B247" t="str">
            <v>Urban with City and Town</v>
          </cell>
          <cell r="C247" t="str">
            <v>Predominantly Urban</v>
          </cell>
        </row>
        <row r="248">
          <cell r="A248" t="str">
            <v>Arun</v>
          </cell>
          <cell r="B248" t="str">
            <v>Urban with City and Town</v>
          </cell>
          <cell r="C248" t="str">
            <v>Predominantly Urban</v>
          </cell>
        </row>
        <row r="249">
          <cell r="A249" t="str">
            <v>Chichester</v>
          </cell>
          <cell r="B249" t="str">
            <v xml:space="preserve">Largely Rural (rural including hub towns 50-79%) </v>
          </cell>
          <cell r="C249" t="str">
            <v>Predominantly Rural</v>
          </cell>
        </row>
        <row r="250">
          <cell r="A250" t="str">
            <v>Crawley</v>
          </cell>
          <cell r="B250" t="str">
            <v>Urban with City and Town</v>
          </cell>
          <cell r="C250" t="str">
            <v>Predominantly Urban</v>
          </cell>
        </row>
        <row r="251">
          <cell r="A251" t="str">
            <v>Horsham</v>
          </cell>
          <cell r="B251" t="str">
            <v xml:space="preserve">Largely Rural (rural including hub towns 50-79%) </v>
          </cell>
          <cell r="C251" t="str">
            <v>Predominantly Rural</v>
          </cell>
        </row>
        <row r="252">
          <cell r="A252" t="str">
            <v>Mid Sussex</v>
          </cell>
          <cell r="B252" t="str">
            <v>Urban with City and Town</v>
          </cell>
          <cell r="C252" t="str">
            <v>Predominantly Urban</v>
          </cell>
        </row>
        <row r="253">
          <cell r="A253" t="str">
            <v>Worthing</v>
          </cell>
          <cell r="B253" t="str">
            <v>Urban with City and Town</v>
          </cell>
          <cell r="C253" t="str">
            <v>Predominantly Urban</v>
          </cell>
        </row>
        <row r="254">
          <cell r="A254" t="str">
            <v>Bromsgrove</v>
          </cell>
          <cell r="B254" t="str">
            <v>Urban with City and Town</v>
          </cell>
          <cell r="C254" t="str">
            <v>Predominantly Urban</v>
          </cell>
        </row>
        <row r="255">
          <cell r="A255" t="str">
            <v>Malvern Hills</v>
          </cell>
          <cell r="B255" t="str">
            <v xml:space="preserve">Largely Rural (rural including hub towns 50-79%) </v>
          </cell>
          <cell r="C255" t="str">
            <v>Predominantly Rural</v>
          </cell>
        </row>
        <row r="256">
          <cell r="A256" t="str">
            <v>Redditch</v>
          </cell>
          <cell r="B256" t="str">
            <v>Urban with City and Town</v>
          </cell>
          <cell r="C256" t="str">
            <v>Predominantly Urban</v>
          </cell>
        </row>
        <row r="257">
          <cell r="A257" t="str">
            <v>Worcester</v>
          </cell>
          <cell r="B257" t="str">
            <v>Urban with City and Town</v>
          </cell>
          <cell r="C257" t="str">
            <v>Predominantly Urban</v>
          </cell>
        </row>
        <row r="258">
          <cell r="A258" t="str">
            <v>Wychavon</v>
          </cell>
          <cell r="B258" t="str">
            <v xml:space="preserve">Mainly Rural (rural including hub towns &gt;=80%) </v>
          </cell>
          <cell r="C258" t="str">
            <v>Predominantly Rural</v>
          </cell>
        </row>
        <row r="259">
          <cell r="A259" t="str">
            <v>Wyre Forest</v>
          </cell>
          <cell r="B259" t="str">
            <v>Urban with Significant Rural (rural including hub towns 26-49%)</v>
          </cell>
          <cell r="C259" t="str">
            <v>Urban with Significant Rural</v>
          </cell>
        </row>
        <row r="260">
          <cell r="A260" t="str">
            <v>Bolton</v>
          </cell>
          <cell r="B260" t="str">
            <v>Urban with Major Conurbation</v>
          </cell>
          <cell r="C260" t="str">
            <v>Predominantly Urban</v>
          </cell>
        </row>
        <row r="261">
          <cell r="A261" t="str">
            <v>Bury</v>
          </cell>
          <cell r="B261" t="str">
            <v>Urban with Major Conurbation</v>
          </cell>
          <cell r="C261" t="str">
            <v>Predominantly Urban</v>
          </cell>
        </row>
        <row r="262">
          <cell r="A262" t="str">
            <v>Manchester</v>
          </cell>
          <cell r="B262" t="str">
            <v>Urban with Major Conurbation</v>
          </cell>
          <cell r="C262" t="str">
            <v>Predominantly Urban</v>
          </cell>
        </row>
        <row r="263">
          <cell r="A263" t="str">
            <v>Oldham</v>
          </cell>
          <cell r="B263" t="str">
            <v>Urban with Major Conurbation</v>
          </cell>
          <cell r="C263" t="str">
            <v>Predominantly Urban</v>
          </cell>
        </row>
        <row r="264">
          <cell r="A264" t="str">
            <v>Rochdale</v>
          </cell>
          <cell r="B264" t="str">
            <v>Urban with Major Conurbation</v>
          </cell>
          <cell r="C264" t="str">
            <v>Predominantly Urban</v>
          </cell>
        </row>
        <row r="265">
          <cell r="A265" t="str">
            <v>Salford</v>
          </cell>
          <cell r="B265" t="str">
            <v>Urban with Major Conurbation</v>
          </cell>
          <cell r="C265" t="str">
            <v>Predominantly Urban</v>
          </cell>
        </row>
        <row r="266">
          <cell r="A266" t="str">
            <v>Stockport</v>
          </cell>
          <cell r="B266" t="str">
            <v>Urban with Major Conurbation</v>
          </cell>
          <cell r="C266" t="str">
            <v>Predominantly Urban</v>
          </cell>
        </row>
        <row r="267">
          <cell r="A267" t="str">
            <v>Tameside</v>
          </cell>
          <cell r="B267" t="str">
            <v>Urban with Major Conurbation</v>
          </cell>
          <cell r="C267" t="str">
            <v>Predominantly Urban</v>
          </cell>
        </row>
        <row r="268">
          <cell r="A268" t="str">
            <v>Trafford</v>
          </cell>
          <cell r="B268" t="str">
            <v>Urban with Major Conurbation</v>
          </cell>
          <cell r="C268" t="str">
            <v>Predominantly Urban</v>
          </cell>
        </row>
        <row r="269">
          <cell r="A269" t="str">
            <v>Wigan</v>
          </cell>
          <cell r="B269" t="str">
            <v>Urban with Major Conurbation</v>
          </cell>
          <cell r="C269" t="str">
            <v>Predominantly Urban</v>
          </cell>
        </row>
        <row r="270">
          <cell r="A270" t="str">
            <v>Knowsley</v>
          </cell>
          <cell r="B270" t="str">
            <v>Urban with Major Conurbation</v>
          </cell>
          <cell r="C270" t="str">
            <v>Predominantly Urban</v>
          </cell>
        </row>
        <row r="271">
          <cell r="A271" t="str">
            <v>Liverpool</v>
          </cell>
          <cell r="B271" t="str">
            <v>Urban with Major Conurbation</v>
          </cell>
          <cell r="C271" t="str">
            <v>Predominantly Urban</v>
          </cell>
        </row>
        <row r="272">
          <cell r="A272" t="str">
            <v>St Helens</v>
          </cell>
          <cell r="B272" t="str">
            <v>Urban with Major Conurbation</v>
          </cell>
          <cell r="C272" t="str">
            <v>Predominantly Urban</v>
          </cell>
        </row>
        <row r="273">
          <cell r="A273" t="str">
            <v>Sefton</v>
          </cell>
          <cell r="B273" t="str">
            <v>Urban with Major Conurbation</v>
          </cell>
          <cell r="C273" t="str">
            <v>Predominantly Urban</v>
          </cell>
        </row>
        <row r="274">
          <cell r="A274" t="str">
            <v>Wirral</v>
          </cell>
          <cell r="B274" t="str">
            <v>Urban with Major Conurbation</v>
          </cell>
          <cell r="C274" t="str">
            <v>Predominantly Urban</v>
          </cell>
        </row>
        <row r="275">
          <cell r="A275" t="str">
            <v>Barnsley</v>
          </cell>
          <cell r="B275" t="str">
            <v>Urban with Minor Conurbation</v>
          </cell>
          <cell r="C275" t="str">
            <v>Predominantly Urban</v>
          </cell>
        </row>
        <row r="276">
          <cell r="A276" t="str">
            <v>Doncaster</v>
          </cell>
          <cell r="B276" t="str">
            <v>Urban with Minor Conurbation</v>
          </cell>
          <cell r="C276" t="str">
            <v>Predominantly Urban</v>
          </cell>
        </row>
        <row r="277">
          <cell r="A277" t="str">
            <v>Rotherham</v>
          </cell>
          <cell r="B277" t="str">
            <v>Urban with Minor Conurbation</v>
          </cell>
          <cell r="C277" t="str">
            <v>Predominantly Urban</v>
          </cell>
        </row>
        <row r="278">
          <cell r="A278" t="str">
            <v>Sheffield</v>
          </cell>
          <cell r="B278" t="str">
            <v>Urban with Minor Conurbation</v>
          </cell>
          <cell r="C278" t="str">
            <v>Predominantly Urban</v>
          </cell>
        </row>
        <row r="279">
          <cell r="A279" t="str">
            <v>Gateshead</v>
          </cell>
          <cell r="B279" t="str">
            <v>Urban with Major Conurbation</v>
          </cell>
          <cell r="C279" t="str">
            <v>Predominantly Urban</v>
          </cell>
        </row>
        <row r="280">
          <cell r="A280" t="str">
            <v>Newcastle upon Tyne</v>
          </cell>
          <cell r="B280" t="str">
            <v>Urban with Major Conurbation</v>
          </cell>
          <cell r="C280" t="str">
            <v>Predominantly Urban</v>
          </cell>
        </row>
        <row r="281">
          <cell r="A281" t="str">
            <v>North Tyneside</v>
          </cell>
          <cell r="B281" t="str">
            <v>Urban with Major Conurbation</v>
          </cell>
          <cell r="C281" t="str">
            <v>Predominantly Urban</v>
          </cell>
        </row>
        <row r="282">
          <cell r="A282" t="str">
            <v>South Tyneside</v>
          </cell>
          <cell r="B282" t="str">
            <v>Urban with Major Conurbation</v>
          </cell>
          <cell r="C282" t="str">
            <v>Predominantly Urban</v>
          </cell>
        </row>
        <row r="283">
          <cell r="A283" t="str">
            <v>Sunderland</v>
          </cell>
          <cell r="B283" t="str">
            <v>Urban with Major Conurbation</v>
          </cell>
          <cell r="C283" t="str">
            <v>Predominantly Urban</v>
          </cell>
        </row>
        <row r="284">
          <cell r="A284" t="str">
            <v>Birmingham</v>
          </cell>
          <cell r="B284" t="str">
            <v>Urban with Major Conurbation</v>
          </cell>
          <cell r="C284" t="str">
            <v>Predominantly Urban</v>
          </cell>
        </row>
        <row r="285">
          <cell r="A285" t="str">
            <v>Coventry</v>
          </cell>
          <cell r="B285" t="str">
            <v>Urban with City and Town</v>
          </cell>
          <cell r="C285" t="str">
            <v>Predominantly Urban</v>
          </cell>
        </row>
        <row r="286">
          <cell r="A286" t="str">
            <v>Dudley</v>
          </cell>
          <cell r="B286" t="str">
            <v>Urban with Major Conurbation</v>
          </cell>
          <cell r="C286" t="str">
            <v>Predominantly Urban</v>
          </cell>
        </row>
        <row r="287">
          <cell r="A287" t="str">
            <v>Sandwell</v>
          </cell>
          <cell r="B287" t="str">
            <v>Urban with Major Conurbation</v>
          </cell>
          <cell r="C287" t="str">
            <v>Predominantly Urban</v>
          </cell>
        </row>
        <row r="288">
          <cell r="A288" t="str">
            <v>Solihull</v>
          </cell>
          <cell r="B288" t="str">
            <v>Urban with Major Conurbation</v>
          </cell>
          <cell r="C288" t="str">
            <v>Predominantly Urban</v>
          </cell>
        </row>
        <row r="289">
          <cell r="A289" t="str">
            <v>Walsall</v>
          </cell>
          <cell r="B289" t="str">
            <v>Urban with Major Conurbation</v>
          </cell>
          <cell r="C289" t="str">
            <v>Predominantly Urban</v>
          </cell>
        </row>
        <row r="290">
          <cell r="A290" t="str">
            <v>Wolverhampton</v>
          </cell>
          <cell r="B290" t="str">
            <v>Urban with Major Conurbation</v>
          </cell>
          <cell r="C290" t="str">
            <v>Predominantly Urban</v>
          </cell>
        </row>
        <row r="291">
          <cell r="A291" t="str">
            <v>Bradford</v>
          </cell>
          <cell r="B291" t="str">
            <v>Urban with Major Conurbation</v>
          </cell>
          <cell r="C291" t="str">
            <v>Predominantly Urban</v>
          </cell>
        </row>
        <row r="292">
          <cell r="A292" t="str">
            <v>Calderdale</v>
          </cell>
          <cell r="B292" t="str">
            <v>Urban with Major Conurbation</v>
          </cell>
          <cell r="C292" t="str">
            <v>Predominantly Urban</v>
          </cell>
        </row>
        <row r="293">
          <cell r="A293" t="str">
            <v>Kirklees</v>
          </cell>
          <cell r="B293" t="str">
            <v>Urban with Major Conurbation</v>
          </cell>
          <cell r="C293" t="str">
            <v>Predominantly Urban</v>
          </cell>
        </row>
        <row r="294">
          <cell r="A294" t="str">
            <v>Leeds</v>
          </cell>
          <cell r="B294" t="str">
            <v>Urban with Major Conurbation</v>
          </cell>
          <cell r="C294" t="str">
            <v>Predominantly Urban</v>
          </cell>
        </row>
        <row r="295">
          <cell r="A295" t="str">
            <v>Wakefield</v>
          </cell>
          <cell r="B295" t="str">
            <v>Urban with City and Town</v>
          </cell>
          <cell r="C295" t="str">
            <v>Predominantly Urban</v>
          </cell>
        </row>
        <row r="296">
          <cell r="A296" t="str">
            <v>City of London</v>
          </cell>
          <cell r="B296" t="str">
            <v>Urban with Major Conurbation</v>
          </cell>
          <cell r="C296" t="str">
            <v>Predominantly Urban</v>
          </cell>
        </row>
        <row r="297">
          <cell r="A297" t="str">
            <v>Barking and Dagenham</v>
          </cell>
          <cell r="B297" t="str">
            <v>Urban with Major Conurbation</v>
          </cell>
          <cell r="C297" t="str">
            <v>Predominantly Urban</v>
          </cell>
        </row>
        <row r="298">
          <cell r="A298" t="str">
            <v>Barnet</v>
          </cell>
          <cell r="B298" t="str">
            <v>Urban with Major Conurbation</v>
          </cell>
          <cell r="C298" t="str">
            <v>Predominantly Urban</v>
          </cell>
        </row>
        <row r="299">
          <cell r="A299" t="str">
            <v>Bexley</v>
          </cell>
          <cell r="B299" t="str">
            <v>Urban with Major Conurbation</v>
          </cell>
          <cell r="C299" t="str">
            <v>Predominantly Urban</v>
          </cell>
        </row>
        <row r="300">
          <cell r="A300" t="str">
            <v>Brent</v>
          </cell>
          <cell r="B300" t="str">
            <v>Urban with Major Conurbation</v>
          </cell>
          <cell r="C300" t="str">
            <v>Predominantly Urban</v>
          </cell>
        </row>
        <row r="301">
          <cell r="A301" t="str">
            <v>Bromley</v>
          </cell>
          <cell r="B301" t="str">
            <v>Urban with Major Conurbation</v>
          </cell>
          <cell r="C301" t="str">
            <v>Predominantly Urban</v>
          </cell>
        </row>
        <row r="302">
          <cell r="A302" t="str">
            <v>Camden</v>
          </cell>
          <cell r="B302" t="str">
            <v>Urban with Major Conurbation</v>
          </cell>
          <cell r="C302" t="str">
            <v>Predominantly Urban</v>
          </cell>
        </row>
        <row r="303">
          <cell r="A303" t="str">
            <v>Croydon</v>
          </cell>
          <cell r="B303" t="str">
            <v>Urban with Major Conurbation</v>
          </cell>
          <cell r="C303" t="str">
            <v>Predominantly Urban</v>
          </cell>
        </row>
        <row r="304">
          <cell r="A304" t="str">
            <v>Ealing</v>
          </cell>
          <cell r="B304" t="str">
            <v>Urban with Major Conurbation</v>
          </cell>
          <cell r="C304" t="str">
            <v>Predominantly Urban</v>
          </cell>
        </row>
        <row r="305">
          <cell r="A305" t="str">
            <v>Enfield</v>
          </cell>
          <cell r="B305" t="str">
            <v>Urban with Major Conurbation</v>
          </cell>
          <cell r="C305" t="str">
            <v>Predominantly Urban</v>
          </cell>
        </row>
        <row r="306">
          <cell r="A306" t="str">
            <v>Greenwich</v>
          </cell>
          <cell r="B306" t="str">
            <v>Urban with Major Conurbation</v>
          </cell>
          <cell r="C306" t="str">
            <v>Predominantly Urban</v>
          </cell>
        </row>
        <row r="307">
          <cell r="A307" t="str">
            <v>Hackney</v>
          </cell>
          <cell r="B307" t="str">
            <v>Urban with Major Conurbation</v>
          </cell>
          <cell r="C307" t="str">
            <v>Predominantly Urban</v>
          </cell>
        </row>
        <row r="308">
          <cell r="A308" t="str">
            <v>Hammersmith and Fulham</v>
          </cell>
          <cell r="B308" t="str">
            <v>Urban with Major Conurbation</v>
          </cell>
          <cell r="C308" t="str">
            <v>Predominantly Urban</v>
          </cell>
        </row>
        <row r="309">
          <cell r="A309" t="str">
            <v>Haringey</v>
          </cell>
          <cell r="B309" t="str">
            <v>Urban with Major Conurbation</v>
          </cell>
          <cell r="C309" t="str">
            <v>Predominantly Urban</v>
          </cell>
        </row>
        <row r="310">
          <cell r="A310" t="str">
            <v>Harrow</v>
          </cell>
          <cell r="B310" t="str">
            <v>Urban with Major Conurbation</v>
          </cell>
          <cell r="C310" t="str">
            <v>Predominantly Urban</v>
          </cell>
        </row>
        <row r="311">
          <cell r="A311" t="str">
            <v>Havering</v>
          </cell>
          <cell r="B311" t="str">
            <v>Urban with Major Conurbation</v>
          </cell>
          <cell r="C311" t="str">
            <v>Predominantly Urban</v>
          </cell>
        </row>
        <row r="312">
          <cell r="A312" t="str">
            <v>Hillingdon</v>
          </cell>
          <cell r="B312" t="str">
            <v>Urban with Major Conurbation</v>
          </cell>
          <cell r="C312" t="str">
            <v>Predominantly Urban</v>
          </cell>
        </row>
        <row r="313">
          <cell r="A313" t="str">
            <v>Hounslow</v>
          </cell>
          <cell r="B313" t="str">
            <v>Urban with Major Conurbation</v>
          </cell>
          <cell r="C313" t="str">
            <v>Predominantly Urban</v>
          </cell>
        </row>
        <row r="314">
          <cell r="A314" t="str">
            <v>Islington</v>
          </cell>
          <cell r="B314" t="str">
            <v>Urban with Major Conurbation</v>
          </cell>
          <cell r="C314" t="str">
            <v>Predominantly Urban</v>
          </cell>
        </row>
        <row r="315">
          <cell r="A315" t="str">
            <v>Kensington and Chelsea</v>
          </cell>
          <cell r="B315" t="str">
            <v>Urban with Major Conurbation</v>
          </cell>
          <cell r="C315" t="str">
            <v>Predominantly Urban</v>
          </cell>
        </row>
        <row r="316">
          <cell r="A316" t="str">
            <v>Kingston upon Thames</v>
          </cell>
          <cell r="B316" t="str">
            <v>Urban with Major Conurbation</v>
          </cell>
          <cell r="C316" t="str">
            <v>Predominantly Urban</v>
          </cell>
        </row>
        <row r="317">
          <cell r="A317" t="str">
            <v>Lambeth</v>
          </cell>
          <cell r="B317" t="str">
            <v>Urban with Major Conurbation</v>
          </cell>
          <cell r="C317" t="str">
            <v>Predominantly Urban</v>
          </cell>
        </row>
        <row r="318">
          <cell r="A318" t="str">
            <v>Lewisham</v>
          </cell>
          <cell r="B318" t="str">
            <v>Urban with Major Conurbation</v>
          </cell>
          <cell r="C318" t="str">
            <v>Predominantly Urban</v>
          </cell>
        </row>
        <row r="319">
          <cell r="A319" t="str">
            <v>Merton</v>
          </cell>
          <cell r="B319" t="str">
            <v>Urban with Major Conurbation</v>
          </cell>
          <cell r="C319" t="str">
            <v>Predominantly Urban</v>
          </cell>
        </row>
        <row r="320">
          <cell r="A320" t="str">
            <v>Newham</v>
          </cell>
          <cell r="B320" t="str">
            <v>Urban with Major Conurbation</v>
          </cell>
          <cell r="C320" t="str">
            <v>Predominantly Urban</v>
          </cell>
        </row>
        <row r="321">
          <cell r="A321" t="str">
            <v>Redbridge</v>
          </cell>
          <cell r="B321" t="str">
            <v>Urban with Major Conurbation</v>
          </cell>
          <cell r="C321" t="str">
            <v>Predominantly Urban</v>
          </cell>
        </row>
        <row r="322">
          <cell r="A322" t="str">
            <v>Richmond upon Thames</v>
          </cell>
          <cell r="B322" t="str">
            <v>Urban with Major Conurbation</v>
          </cell>
          <cell r="C322" t="str">
            <v>Predominantly Urban</v>
          </cell>
        </row>
        <row r="323">
          <cell r="A323" t="str">
            <v>Southwark</v>
          </cell>
          <cell r="B323" t="str">
            <v>Urban with Major Conurbation</v>
          </cell>
          <cell r="C323" t="str">
            <v>Predominantly Urban</v>
          </cell>
        </row>
        <row r="324">
          <cell r="A324" t="str">
            <v>Sutton</v>
          </cell>
          <cell r="B324" t="str">
            <v>Urban with Major Conurbation</v>
          </cell>
          <cell r="C324" t="str">
            <v>Predominantly Urban</v>
          </cell>
        </row>
        <row r="325">
          <cell r="A325" t="str">
            <v>Tower Hamlets</v>
          </cell>
          <cell r="B325" t="str">
            <v>Urban with Major Conurbation</v>
          </cell>
          <cell r="C325" t="str">
            <v>Predominantly Urban</v>
          </cell>
        </row>
        <row r="326">
          <cell r="A326" t="str">
            <v>Waltham Forest</v>
          </cell>
          <cell r="B326" t="str">
            <v>Urban with Major Conurbation</v>
          </cell>
          <cell r="C326" t="str">
            <v>Predominantly Urban</v>
          </cell>
        </row>
        <row r="327">
          <cell r="A327" t="str">
            <v>Wandsworth</v>
          </cell>
          <cell r="B327" t="str">
            <v>Urban with Major Conurbation</v>
          </cell>
          <cell r="C327" t="str">
            <v>Predominantly Urban</v>
          </cell>
        </row>
        <row r="328">
          <cell r="A328" t="str">
            <v>Westminster</v>
          </cell>
          <cell r="B328" t="str">
            <v>Urban with Major Conurbation</v>
          </cell>
          <cell r="C328" t="str">
            <v>Predominantly Urban</v>
          </cell>
        </row>
      </sheetData>
      <sheetData sheetId="2"/>
      <sheetData sheetId="3">
        <row r="12">
          <cell r="H12" t="str">
            <v>Additional affordable dwellings per 1,000 population (16-64) provided by local authority area</v>
          </cell>
        </row>
        <row r="14">
          <cell r="J14" t="str">
            <v>2009-10</v>
          </cell>
          <cell r="K14" t="str">
            <v>2010-11</v>
          </cell>
          <cell r="L14" t="str">
            <v>2011-12</v>
          </cell>
          <cell r="M14" t="str">
            <v>2012-13</v>
          </cell>
          <cell r="N14" t="str">
            <v>2013-14</v>
          </cell>
          <cell r="O14" t="str">
            <v>2014-15</v>
          </cell>
          <cell r="P14" t="str">
            <v>2015-16</v>
          </cell>
          <cell r="Q14" t="str">
            <v>2016-17</v>
          </cell>
          <cell r="R14" t="str">
            <v>2017-18</v>
          </cell>
          <cell r="S14" t="str">
            <v>2018-19</v>
          </cell>
          <cell r="T14" t="str">
            <v>2019-20</v>
          </cell>
        </row>
        <row r="15">
          <cell r="I15" t="str">
            <v>Predominantly Rural</v>
          </cell>
          <cell r="J15">
            <v>1.7328228304235935</v>
          </cell>
          <cell r="K15">
            <v>1.8655653202117861</v>
          </cell>
          <cell r="L15">
            <v>1.6886609178805043</v>
          </cell>
          <cell r="M15">
            <v>1.4225213187097494</v>
          </cell>
          <cell r="N15">
            <v>1.4493827819042879</v>
          </cell>
          <cell r="O15">
            <v>2.0026000372275381</v>
          </cell>
          <cell r="P15">
            <v>1.130232340726024</v>
          </cell>
          <cell r="Q15">
            <v>1.5703682020677296</v>
          </cell>
          <cell r="R15">
            <v>1.8141072120992707</v>
          </cell>
          <cell r="S15">
            <v>2.411749603181025</v>
          </cell>
          <cell r="T15">
            <v>2.3896045372772816</v>
          </cell>
        </row>
        <row r="16">
          <cell r="I16" t="str">
            <v>Predominantly Urban</v>
          </cell>
          <cell r="J16">
            <v>1.7272470807505167</v>
          </cell>
          <cell r="K16">
            <v>1.8202703912201523</v>
          </cell>
          <cell r="L16">
            <v>1.7049223029842251</v>
          </cell>
          <cell r="M16">
            <v>1.2074767380557405</v>
          </cell>
          <cell r="N16">
            <v>1.2276292048020538</v>
          </cell>
          <cell r="O16">
            <v>1.8997384826723052</v>
          </cell>
          <cell r="P16">
            <v>0.85837712053493198</v>
          </cell>
          <cell r="Q16">
            <v>1.0460924518906747</v>
          </cell>
          <cell r="R16">
            <v>1.1222498755767358</v>
          </cell>
          <cell r="S16">
            <v>1.332551652473952</v>
          </cell>
          <cell r="T16">
            <v>1.3416188005503396</v>
          </cell>
        </row>
      </sheetData>
      <sheetData sheetId="4"/>
      <sheetData sheetId="5"/>
      <sheetData sheetId="6">
        <row r="1">
          <cell r="AM1">
            <v>39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D10A-8025-49C6-9915-DA820E28BCED}">
  <sheetPr codeName="Sheet1"/>
  <dimension ref="A1:GZ466"/>
  <sheetViews>
    <sheetView topLeftCell="FN1" workbookViewId="0">
      <selection activeCell="E404" sqref="E404:E410"/>
    </sheetView>
  </sheetViews>
  <sheetFormatPr defaultRowHeight="14.4" x14ac:dyDescent="0.3"/>
  <cols>
    <col min="19" max="26" width="8.88671875" style="1"/>
    <col min="45" max="52" width="8.88671875" style="1"/>
    <col min="71" max="78" width="8.88671875" style="1"/>
    <col min="104" max="104" width="8.88671875" style="1"/>
    <col min="130" max="130" width="8.88671875" style="1"/>
  </cols>
  <sheetData>
    <row r="1" spans="1:208" x14ac:dyDescent="0.3">
      <c r="A1" t="s">
        <v>0</v>
      </c>
      <c r="AA1" t="s">
        <v>1012</v>
      </c>
      <c r="BA1" t="s">
        <v>1014</v>
      </c>
      <c r="CA1" t="s">
        <v>1016</v>
      </c>
      <c r="DA1" t="s">
        <v>1025</v>
      </c>
      <c r="EA1" t="s">
        <v>1027</v>
      </c>
      <c r="EZ1" s="2"/>
      <c r="FA1" t="s">
        <v>1034</v>
      </c>
      <c r="FZ1" s="2"/>
      <c r="GA1" t="s">
        <v>1036</v>
      </c>
    </row>
    <row r="2" spans="1:208" x14ac:dyDescent="0.3">
      <c r="R2" t="s">
        <v>1</v>
      </c>
      <c r="AR2" t="s">
        <v>1</v>
      </c>
      <c r="BR2" t="s">
        <v>1</v>
      </c>
      <c r="CY2" t="s">
        <v>1</v>
      </c>
      <c r="DY2" t="s">
        <v>1</v>
      </c>
      <c r="EZ2" s="2" t="s">
        <v>1</v>
      </c>
      <c r="FZ2" s="2" t="s">
        <v>1</v>
      </c>
      <c r="GZ2" t="s">
        <v>1</v>
      </c>
    </row>
    <row r="3" spans="1:208" x14ac:dyDescent="0.3">
      <c r="EZ3" s="2"/>
      <c r="FZ3" s="2"/>
    </row>
    <row r="4" spans="1:208" x14ac:dyDescent="0.3">
      <c r="B4" t="s">
        <v>2</v>
      </c>
      <c r="C4" t="s">
        <v>3</v>
      </c>
      <c r="D4" t="s">
        <v>4</v>
      </c>
      <c r="E4" t="s">
        <v>5</v>
      </c>
      <c r="F4" t="s">
        <v>6</v>
      </c>
      <c r="H4" t="s">
        <v>7</v>
      </c>
      <c r="I4" t="s">
        <v>8</v>
      </c>
      <c r="J4" t="s">
        <v>9</v>
      </c>
      <c r="K4" t="s">
        <v>8</v>
      </c>
      <c r="L4" t="s">
        <v>10</v>
      </c>
      <c r="M4" t="s">
        <v>8</v>
      </c>
      <c r="N4" t="s">
        <v>11</v>
      </c>
      <c r="O4" t="s">
        <v>12</v>
      </c>
      <c r="P4" t="s">
        <v>13</v>
      </c>
      <c r="Q4" t="s">
        <v>14</v>
      </c>
      <c r="R4" t="s">
        <v>15</v>
      </c>
      <c r="AB4" t="s">
        <v>2</v>
      </c>
      <c r="AC4" t="s">
        <v>3</v>
      </c>
      <c r="AD4" t="s">
        <v>4</v>
      </c>
      <c r="AE4" t="s">
        <v>5</v>
      </c>
      <c r="AF4" t="s">
        <v>6</v>
      </c>
      <c r="AH4" t="s">
        <v>7</v>
      </c>
      <c r="AI4" t="s">
        <v>8</v>
      </c>
      <c r="AJ4" t="s">
        <v>9</v>
      </c>
      <c r="AK4" t="s">
        <v>8</v>
      </c>
      <c r="AL4" t="s">
        <v>10</v>
      </c>
      <c r="AM4" t="s">
        <v>8</v>
      </c>
      <c r="AN4" t="s">
        <v>11</v>
      </c>
      <c r="AO4" t="s">
        <v>12</v>
      </c>
      <c r="AP4" t="s">
        <v>13</v>
      </c>
      <c r="AQ4" t="s">
        <v>14</v>
      </c>
      <c r="AR4" t="s">
        <v>15</v>
      </c>
      <c r="BB4" t="s">
        <v>2</v>
      </c>
      <c r="BC4" t="s">
        <v>3</v>
      </c>
      <c r="BD4" t="s">
        <v>4</v>
      </c>
      <c r="BE4" t="s">
        <v>5</v>
      </c>
      <c r="BF4" t="s">
        <v>6</v>
      </c>
      <c r="BH4" t="s">
        <v>7</v>
      </c>
      <c r="BI4" t="s">
        <v>8</v>
      </c>
      <c r="BJ4" t="s">
        <v>9</v>
      </c>
      <c r="BK4" t="s">
        <v>8</v>
      </c>
      <c r="BL4" t="s">
        <v>10</v>
      </c>
      <c r="BM4" t="s">
        <v>8</v>
      </c>
      <c r="BN4" t="s">
        <v>11</v>
      </c>
      <c r="BO4" t="s">
        <v>12</v>
      </c>
      <c r="BP4" t="s">
        <v>13</v>
      </c>
      <c r="BQ4" t="s">
        <v>14</v>
      </c>
      <c r="BR4" t="s">
        <v>15</v>
      </c>
      <c r="CB4" t="s">
        <v>2</v>
      </c>
      <c r="CC4" t="s">
        <v>3</v>
      </c>
      <c r="CD4" t="s">
        <v>4</v>
      </c>
      <c r="CE4" t="s">
        <v>5</v>
      </c>
      <c r="CF4" t="s">
        <v>6</v>
      </c>
      <c r="CH4" t="s">
        <v>7</v>
      </c>
      <c r="CI4" t="s">
        <v>8</v>
      </c>
      <c r="CJ4" t="s">
        <v>9</v>
      </c>
      <c r="CK4" t="s">
        <v>8</v>
      </c>
      <c r="CL4" t="s">
        <v>10</v>
      </c>
      <c r="CM4" t="s">
        <v>1017</v>
      </c>
      <c r="CN4" t="s">
        <v>1018</v>
      </c>
      <c r="CO4" t="s">
        <v>1019</v>
      </c>
      <c r="CP4" t="s">
        <v>1020</v>
      </c>
      <c r="CQ4" t="s">
        <v>1021</v>
      </c>
      <c r="CR4" t="s">
        <v>1022</v>
      </c>
      <c r="CS4" t="s">
        <v>1023</v>
      </c>
      <c r="CT4" t="s">
        <v>8</v>
      </c>
      <c r="CU4" t="s">
        <v>11</v>
      </c>
      <c r="CV4" t="s">
        <v>12</v>
      </c>
      <c r="CW4" t="s">
        <v>13</v>
      </c>
      <c r="CX4" t="s">
        <v>14</v>
      </c>
      <c r="CY4" t="s">
        <v>15</v>
      </c>
      <c r="DB4" t="s">
        <v>2</v>
      </c>
      <c r="DC4" t="s">
        <v>3</v>
      </c>
      <c r="DD4" t="s">
        <v>4</v>
      </c>
      <c r="DE4" t="s">
        <v>5</v>
      </c>
      <c r="DF4" t="s">
        <v>6</v>
      </c>
      <c r="DH4" t="s">
        <v>7</v>
      </c>
      <c r="DI4" t="s">
        <v>8</v>
      </c>
      <c r="DJ4" t="s">
        <v>9</v>
      </c>
      <c r="DK4" t="s">
        <v>8</v>
      </c>
      <c r="DL4" t="s">
        <v>10</v>
      </c>
      <c r="DM4" t="s">
        <v>1017</v>
      </c>
      <c r="DN4" t="s">
        <v>1018</v>
      </c>
      <c r="DO4" t="s">
        <v>1019</v>
      </c>
      <c r="DP4" t="s">
        <v>1020</v>
      </c>
      <c r="DQ4" t="s">
        <v>1021</v>
      </c>
      <c r="DR4" t="s">
        <v>1022</v>
      </c>
      <c r="DS4" t="s">
        <v>1023</v>
      </c>
      <c r="DT4" t="s">
        <v>8</v>
      </c>
      <c r="DU4" t="s">
        <v>11</v>
      </c>
      <c r="DV4" t="s">
        <v>12</v>
      </c>
      <c r="DW4" t="s">
        <v>13</v>
      </c>
      <c r="DX4" t="s">
        <v>14</v>
      </c>
      <c r="DY4" t="s">
        <v>15</v>
      </c>
      <c r="EB4" t="s">
        <v>2</v>
      </c>
      <c r="EC4" t="s">
        <v>3</v>
      </c>
      <c r="ED4" t="s">
        <v>4</v>
      </c>
      <c r="EE4" t="s">
        <v>5</v>
      </c>
      <c r="EF4" t="s">
        <v>6</v>
      </c>
      <c r="EH4" t="s">
        <v>7</v>
      </c>
      <c r="EI4" t="s">
        <v>8</v>
      </c>
      <c r="EJ4" t="s">
        <v>9</v>
      </c>
      <c r="EK4" t="s">
        <v>8</v>
      </c>
      <c r="EL4" t="s">
        <v>10</v>
      </c>
      <c r="EM4" t="s">
        <v>1017</v>
      </c>
      <c r="EN4" t="s">
        <v>1018</v>
      </c>
      <c r="EO4" t="s">
        <v>1019</v>
      </c>
      <c r="EP4" t="s">
        <v>1020</v>
      </c>
      <c r="EQ4" t="s">
        <v>1028</v>
      </c>
      <c r="ER4" t="s">
        <v>1021</v>
      </c>
      <c r="ES4" t="s">
        <v>1022</v>
      </c>
      <c r="ET4" t="s">
        <v>1023</v>
      </c>
      <c r="EU4" t="s">
        <v>8</v>
      </c>
      <c r="EV4" t="s">
        <v>11</v>
      </c>
      <c r="EW4" t="s">
        <v>12</v>
      </c>
      <c r="EX4" t="s">
        <v>13</v>
      </c>
      <c r="EY4" t="s">
        <v>14</v>
      </c>
      <c r="EZ4" s="2" t="s">
        <v>15</v>
      </c>
      <c r="FB4" t="s">
        <v>2</v>
      </c>
      <c r="FC4" t="s">
        <v>3</v>
      </c>
      <c r="FD4" t="s">
        <v>4</v>
      </c>
      <c r="FE4" t="s">
        <v>5</v>
      </c>
      <c r="FF4" t="s">
        <v>6</v>
      </c>
      <c r="FH4" t="s">
        <v>7</v>
      </c>
      <c r="FI4" t="s">
        <v>8</v>
      </c>
      <c r="FJ4" t="s">
        <v>9</v>
      </c>
      <c r="FK4" t="s">
        <v>8</v>
      </c>
      <c r="FL4" t="s">
        <v>10</v>
      </c>
      <c r="FM4" t="s">
        <v>1017</v>
      </c>
      <c r="FN4" t="s">
        <v>1018</v>
      </c>
      <c r="FO4" t="s">
        <v>1019</v>
      </c>
      <c r="FP4" t="s">
        <v>1020</v>
      </c>
      <c r="FQ4" t="s">
        <v>1028</v>
      </c>
      <c r="FR4" t="s">
        <v>1021</v>
      </c>
      <c r="FS4" t="s">
        <v>1022</v>
      </c>
      <c r="FT4" t="s">
        <v>1023</v>
      </c>
      <c r="FU4" t="s">
        <v>8</v>
      </c>
      <c r="FV4" t="s">
        <v>11</v>
      </c>
      <c r="FW4" t="s">
        <v>12</v>
      </c>
      <c r="FX4" t="s">
        <v>13</v>
      </c>
      <c r="FY4" t="s">
        <v>14</v>
      </c>
      <c r="FZ4" s="2" t="s">
        <v>15</v>
      </c>
      <c r="GB4" t="s">
        <v>2</v>
      </c>
      <c r="GC4" t="s">
        <v>3</v>
      </c>
      <c r="GD4" t="s">
        <v>4</v>
      </c>
      <c r="GE4" t="s">
        <v>5</v>
      </c>
      <c r="GF4" t="s">
        <v>6</v>
      </c>
      <c r="GH4" t="s">
        <v>7</v>
      </c>
      <c r="GI4" t="s">
        <v>8</v>
      </c>
      <c r="GJ4" t="s">
        <v>9</v>
      </c>
      <c r="GK4" t="s">
        <v>8</v>
      </c>
      <c r="GL4" t="s">
        <v>10</v>
      </c>
      <c r="GM4" t="s">
        <v>1017</v>
      </c>
      <c r="GN4" t="s">
        <v>1018</v>
      </c>
      <c r="GO4" t="s">
        <v>1019</v>
      </c>
      <c r="GP4" t="s">
        <v>1020</v>
      </c>
      <c r="GQ4" t="s">
        <v>1028</v>
      </c>
      <c r="GR4" t="s">
        <v>1021</v>
      </c>
      <c r="GS4" t="s">
        <v>1022</v>
      </c>
      <c r="GT4" t="s">
        <v>1023</v>
      </c>
      <c r="GU4" t="s">
        <v>8</v>
      </c>
      <c r="GV4" t="s">
        <v>11</v>
      </c>
      <c r="GW4" t="s">
        <v>12</v>
      </c>
      <c r="GX4" t="s">
        <v>13</v>
      </c>
      <c r="GY4" t="s">
        <v>14</v>
      </c>
      <c r="GZ4" t="s">
        <v>15</v>
      </c>
    </row>
    <row r="5" spans="1:208" x14ac:dyDescent="0.3">
      <c r="EZ5" s="2"/>
      <c r="FZ5" s="2"/>
    </row>
    <row r="6" spans="1:208" x14ac:dyDescent="0.3">
      <c r="A6" t="s">
        <v>16</v>
      </c>
      <c r="D6" t="s">
        <v>17</v>
      </c>
      <c r="F6" t="s">
        <v>16</v>
      </c>
      <c r="H6">
        <v>118536</v>
      </c>
      <c r="J6">
        <v>4095</v>
      </c>
      <c r="L6">
        <v>12778</v>
      </c>
      <c r="N6">
        <v>1369</v>
      </c>
      <c r="P6">
        <v>12056</v>
      </c>
      <c r="R6">
        <v>124722</v>
      </c>
      <c r="AA6" t="s">
        <v>16</v>
      </c>
      <c r="AD6" t="s">
        <v>17</v>
      </c>
      <c r="AF6" t="s">
        <v>16</v>
      </c>
      <c r="AH6">
        <v>130344</v>
      </c>
      <c r="AJ6">
        <v>4472</v>
      </c>
      <c r="AL6">
        <v>12523</v>
      </c>
      <c r="AN6">
        <v>1330</v>
      </c>
      <c r="AP6">
        <v>12064</v>
      </c>
      <c r="AR6">
        <v>136605</v>
      </c>
      <c r="BA6" t="s">
        <v>16</v>
      </c>
      <c r="BD6" t="s">
        <v>17</v>
      </c>
      <c r="BF6" t="s">
        <v>16</v>
      </c>
      <c r="BH6">
        <v>155078</v>
      </c>
      <c r="BJ6">
        <v>4945</v>
      </c>
      <c r="BL6">
        <v>20650</v>
      </c>
      <c r="BN6">
        <v>631</v>
      </c>
      <c r="BP6">
        <v>10611</v>
      </c>
      <c r="BR6">
        <v>170693</v>
      </c>
      <c r="CA6" t="s">
        <v>16</v>
      </c>
      <c r="CD6" t="s">
        <v>17</v>
      </c>
      <c r="CF6" t="s">
        <v>16</v>
      </c>
      <c r="CH6">
        <v>163939</v>
      </c>
      <c r="CJ6">
        <v>4755</v>
      </c>
      <c r="CL6">
        <v>30598</v>
      </c>
      <c r="CN6">
        <v>226</v>
      </c>
      <c r="CO6">
        <v>12824</v>
      </c>
      <c r="CP6">
        <v>55</v>
      </c>
      <c r="CQ6">
        <v>645</v>
      </c>
      <c r="CR6">
        <v>129</v>
      </c>
      <c r="CS6">
        <v>13879</v>
      </c>
      <c r="CU6">
        <v>777</v>
      </c>
      <c r="CW6">
        <v>10424</v>
      </c>
      <c r="CY6">
        <v>189645</v>
      </c>
      <c r="DA6" t="s">
        <v>16</v>
      </c>
      <c r="DD6" t="s">
        <v>17</v>
      </c>
      <c r="DF6" t="s">
        <v>16</v>
      </c>
      <c r="DH6">
        <v>183571</v>
      </c>
      <c r="DJ6">
        <v>5680</v>
      </c>
      <c r="DL6">
        <v>37189</v>
      </c>
      <c r="DN6">
        <v>330</v>
      </c>
      <c r="DO6">
        <v>17751</v>
      </c>
      <c r="DP6">
        <v>106</v>
      </c>
      <c r="DQ6">
        <v>613</v>
      </c>
      <c r="DR6">
        <v>87</v>
      </c>
      <c r="DS6">
        <v>18887</v>
      </c>
      <c r="DU6">
        <v>723</v>
      </c>
      <c r="DW6">
        <v>9818</v>
      </c>
      <c r="DY6">
        <v>217345</v>
      </c>
      <c r="EA6" t="s">
        <v>16</v>
      </c>
      <c r="ED6" t="s">
        <v>17</v>
      </c>
      <c r="EF6" t="s">
        <v>16</v>
      </c>
      <c r="EH6">
        <v>195387</v>
      </c>
      <c r="EJ6">
        <v>4547</v>
      </c>
      <c r="EL6">
        <v>29726</v>
      </c>
      <c r="EN6">
        <v>738</v>
      </c>
      <c r="EO6">
        <v>11559</v>
      </c>
      <c r="EP6">
        <v>218</v>
      </c>
      <c r="EQ6">
        <v>110</v>
      </c>
      <c r="ER6">
        <v>872</v>
      </c>
      <c r="ES6">
        <v>39</v>
      </c>
      <c r="ET6">
        <v>13536</v>
      </c>
      <c r="EV6">
        <v>680</v>
      </c>
      <c r="EX6">
        <v>8059</v>
      </c>
      <c r="EZ6" s="2">
        <v>222281</v>
      </c>
      <c r="FA6" t="s">
        <v>16</v>
      </c>
      <c r="FD6" t="s">
        <v>17</v>
      </c>
      <c r="FF6" t="s">
        <v>16</v>
      </c>
      <c r="FH6">
        <v>214413</v>
      </c>
      <c r="FJ6">
        <v>5162</v>
      </c>
      <c r="FL6">
        <v>29295</v>
      </c>
      <c r="FN6">
        <v>1062</v>
      </c>
      <c r="FO6">
        <v>12075</v>
      </c>
      <c r="FP6">
        <v>199</v>
      </c>
      <c r="FQ6">
        <v>69</v>
      </c>
      <c r="FR6">
        <v>779</v>
      </c>
      <c r="FS6">
        <v>147</v>
      </c>
      <c r="FT6">
        <v>14331</v>
      </c>
      <c r="FV6">
        <v>968</v>
      </c>
      <c r="FX6">
        <v>7961</v>
      </c>
      <c r="FZ6" s="2">
        <v>241877</v>
      </c>
      <c r="GA6" t="s">
        <v>16</v>
      </c>
      <c r="GD6" t="s">
        <v>17</v>
      </c>
      <c r="GF6" t="s">
        <v>16</v>
      </c>
      <c r="GH6">
        <v>220598</v>
      </c>
      <c r="GJ6">
        <v>4338</v>
      </c>
      <c r="GL6">
        <v>26925</v>
      </c>
      <c r="GN6">
        <v>734</v>
      </c>
      <c r="GO6">
        <v>10589</v>
      </c>
      <c r="GP6">
        <v>146</v>
      </c>
      <c r="GQ6">
        <v>47</v>
      </c>
      <c r="GR6">
        <v>676</v>
      </c>
      <c r="GS6">
        <v>156</v>
      </c>
      <c r="GT6">
        <v>12348</v>
      </c>
      <c r="GV6">
        <v>929</v>
      </c>
      <c r="GX6">
        <v>9020</v>
      </c>
      <c r="GZ6">
        <v>243770</v>
      </c>
    </row>
    <row r="7" spans="1:208" x14ac:dyDescent="0.3">
      <c r="EZ7" s="2"/>
      <c r="FZ7" s="2"/>
    </row>
    <row r="8" spans="1:208" x14ac:dyDescent="0.3">
      <c r="A8" t="s">
        <v>18</v>
      </c>
      <c r="H8">
        <v>28497</v>
      </c>
      <c r="J8">
        <v>701</v>
      </c>
      <c r="L8">
        <v>3460</v>
      </c>
      <c r="N8">
        <v>1086</v>
      </c>
      <c r="P8">
        <v>2593</v>
      </c>
      <c r="R8">
        <v>31151</v>
      </c>
      <c r="AA8" t="s">
        <v>18</v>
      </c>
      <c r="AH8">
        <v>30637</v>
      </c>
      <c r="AJ8">
        <v>973</v>
      </c>
      <c r="AL8">
        <v>3509</v>
      </c>
      <c r="AN8">
        <v>767</v>
      </c>
      <c r="AP8">
        <v>3482</v>
      </c>
      <c r="AR8">
        <v>32404</v>
      </c>
      <c r="BA8" t="s">
        <v>18</v>
      </c>
      <c r="BH8">
        <v>36814</v>
      </c>
      <c r="BJ8">
        <v>1130</v>
      </c>
      <c r="BL8">
        <v>6049</v>
      </c>
      <c r="BN8">
        <v>129</v>
      </c>
      <c r="BP8">
        <v>2331</v>
      </c>
      <c r="BR8">
        <v>41791</v>
      </c>
      <c r="CA8" t="s">
        <v>18</v>
      </c>
      <c r="CH8">
        <v>37301</v>
      </c>
      <c r="CJ8">
        <v>797</v>
      </c>
      <c r="CL8">
        <v>7533</v>
      </c>
      <c r="CN8">
        <v>36</v>
      </c>
      <c r="CO8">
        <v>2940</v>
      </c>
      <c r="CP8">
        <v>1</v>
      </c>
      <c r="CQ8">
        <v>299</v>
      </c>
      <c r="CR8">
        <v>3</v>
      </c>
      <c r="CS8">
        <v>3279</v>
      </c>
      <c r="CU8">
        <v>283</v>
      </c>
      <c r="CW8">
        <v>1943</v>
      </c>
      <c r="CY8">
        <v>43971</v>
      </c>
      <c r="DA8" t="s">
        <v>18</v>
      </c>
      <c r="DH8">
        <v>41824</v>
      </c>
      <c r="DJ8">
        <v>1149</v>
      </c>
      <c r="DL8">
        <v>8955</v>
      </c>
      <c r="DN8">
        <v>93</v>
      </c>
      <c r="DO8">
        <v>3611</v>
      </c>
      <c r="DP8">
        <v>19</v>
      </c>
      <c r="DQ8">
        <v>276</v>
      </c>
      <c r="DR8">
        <v>0</v>
      </c>
      <c r="DS8">
        <v>3999</v>
      </c>
      <c r="DU8">
        <v>133</v>
      </c>
      <c r="DW8">
        <v>2721</v>
      </c>
      <c r="DY8">
        <v>49340</v>
      </c>
      <c r="EA8" t="s">
        <v>18</v>
      </c>
      <c r="EH8">
        <v>46645</v>
      </c>
      <c r="EJ8">
        <v>1145</v>
      </c>
      <c r="EL8">
        <v>7605</v>
      </c>
      <c r="EN8">
        <v>146</v>
      </c>
      <c r="EO8">
        <v>2700</v>
      </c>
      <c r="EP8">
        <v>28</v>
      </c>
      <c r="EQ8">
        <v>21</v>
      </c>
      <c r="ER8">
        <v>302</v>
      </c>
      <c r="ES8">
        <v>0</v>
      </c>
      <c r="ET8">
        <v>3197</v>
      </c>
      <c r="EV8">
        <v>237</v>
      </c>
      <c r="EX8">
        <v>1317</v>
      </c>
      <c r="EZ8" s="2">
        <v>54315</v>
      </c>
      <c r="FA8" t="s">
        <v>18</v>
      </c>
      <c r="FH8">
        <v>47610</v>
      </c>
      <c r="FJ8">
        <v>1088</v>
      </c>
      <c r="FL8">
        <v>7513</v>
      </c>
      <c r="FN8">
        <v>271</v>
      </c>
      <c r="FO8">
        <v>2841</v>
      </c>
      <c r="FP8">
        <v>38</v>
      </c>
      <c r="FQ8">
        <v>10</v>
      </c>
      <c r="FR8">
        <v>236</v>
      </c>
      <c r="FS8">
        <v>68</v>
      </c>
      <c r="FT8">
        <v>3464</v>
      </c>
      <c r="FV8">
        <v>273</v>
      </c>
      <c r="FX8">
        <v>1585</v>
      </c>
      <c r="FZ8" s="2">
        <v>54899</v>
      </c>
      <c r="GA8" t="s">
        <v>18</v>
      </c>
      <c r="GH8">
        <v>49422</v>
      </c>
      <c r="GJ8">
        <v>732</v>
      </c>
      <c r="GL8">
        <v>6352</v>
      </c>
      <c r="GN8">
        <v>148</v>
      </c>
      <c r="GO8">
        <v>2061</v>
      </c>
      <c r="GP8">
        <v>22</v>
      </c>
      <c r="GQ8">
        <v>3</v>
      </c>
      <c r="GR8">
        <v>168</v>
      </c>
      <c r="GS8">
        <v>0</v>
      </c>
      <c r="GT8">
        <v>2402</v>
      </c>
      <c r="GV8">
        <v>432</v>
      </c>
      <c r="GX8">
        <v>1730</v>
      </c>
      <c r="GZ8">
        <v>55208</v>
      </c>
    </row>
    <row r="9" spans="1:208" x14ac:dyDescent="0.3">
      <c r="EZ9" s="2"/>
      <c r="FZ9" s="2"/>
    </row>
    <row r="10" spans="1:208" x14ac:dyDescent="0.3">
      <c r="B10" t="s">
        <v>19</v>
      </c>
      <c r="C10" t="s">
        <v>20</v>
      </c>
      <c r="D10" t="str">
        <f>VLOOKUP(F10,class!$A$1:$B$455,2,FALSE)</f>
        <v>Unitary Authority</v>
      </c>
      <c r="E10" t="str">
        <f>IFERROR(VLOOKUP(F10,classifications!$A$3:$C$334,3,FALSE),VLOOKUP(F10,classifications!$I$2:$K$28,3,FALSE))</f>
        <v>Urban with Significant Rural</v>
      </c>
      <c r="F10" t="s">
        <v>1240</v>
      </c>
      <c r="H10">
        <v>442</v>
      </c>
      <c r="J10">
        <v>8</v>
      </c>
      <c r="L10">
        <v>101</v>
      </c>
      <c r="N10">
        <v>1</v>
      </c>
      <c r="P10">
        <v>2</v>
      </c>
      <c r="R10">
        <v>550</v>
      </c>
      <c r="AB10" t="s">
        <v>19</v>
      </c>
      <c r="AC10" t="s">
        <v>20</v>
      </c>
      <c r="AD10" t="str">
        <f>VLOOKUP(AF10,class!$A$1:$B$455,2,FALSE)</f>
        <v>Unitary Authority</v>
      </c>
      <c r="AE10" t="str">
        <f>IFERROR(VLOOKUP(AF10,classifications!$A$3:$C$334,3,FALSE),VLOOKUP(AF10,classifications!$I$2:$K$28,3,FALSE))</f>
        <v>Urban with Significant Rural</v>
      </c>
      <c r="AF10" t="s">
        <v>1240</v>
      </c>
      <c r="AH10">
        <v>480</v>
      </c>
      <c r="AJ10">
        <v>7</v>
      </c>
      <c r="AL10">
        <v>68</v>
      </c>
      <c r="AN10">
        <v>0</v>
      </c>
      <c r="AP10">
        <v>7</v>
      </c>
      <c r="AR10">
        <v>548</v>
      </c>
      <c r="BB10" t="s">
        <v>19</v>
      </c>
      <c r="BC10" t="s">
        <v>20</v>
      </c>
      <c r="BD10" t="str">
        <f>VLOOKUP(BF10,class!$A$1:$B$455,2,FALSE)</f>
        <v>Unitary Authority</v>
      </c>
      <c r="BE10" t="str">
        <f>IFERROR(VLOOKUP(BF10,classifications!$A$3:$C$334,3,FALSE),VLOOKUP(BF10,classifications!$I$2:$K$28,3,FALSE))</f>
        <v>Urban with Significant Rural</v>
      </c>
      <c r="BF10" t="s">
        <v>1240</v>
      </c>
      <c r="BH10">
        <v>521</v>
      </c>
      <c r="BJ10">
        <v>13</v>
      </c>
      <c r="BL10">
        <v>97</v>
      </c>
      <c r="BN10">
        <v>0</v>
      </c>
      <c r="BP10">
        <v>0</v>
      </c>
      <c r="BR10">
        <v>631</v>
      </c>
      <c r="CB10" t="s">
        <v>19</v>
      </c>
      <c r="CC10" t="s">
        <v>20</v>
      </c>
      <c r="CD10" t="str">
        <f>VLOOKUP(CF10,class!$A$1:$B$455,2,FALSE)</f>
        <v>Unitary Authority</v>
      </c>
      <c r="CE10" t="str">
        <f>IFERROR(VLOOKUP(CF10,classifications!$A$3:$C$334,3,FALSE),VLOOKUP(CF10,classifications!$I$2:$K$28,3,FALSE))</f>
        <v>Urban with Significant Rural</v>
      </c>
      <c r="CF10" t="s">
        <v>1240</v>
      </c>
      <c r="CH10">
        <v>726</v>
      </c>
      <c r="CJ10">
        <v>44</v>
      </c>
      <c r="CL10">
        <v>41</v>
      </c>
      <c r="CN10">
        <v>1</v>
      </c>
      <c r="CO10">
        <v>15</v>
      </c>
      <c r="CP10">
        <v>0</v>
      </c>
      <c r="CQ10">
        <v>0</v>
      </c>
      <c r="CR10">
        <v>0</v>
      </c>
      <c r="CS10">
        <v>16</v>
      </c>
      <c r="CU10">
        <v>0</v>
      </c>
      <c r="CW10">
        <v>2</v>
      </c>
      <c r="CY10">
        <v>809</v>
      </c>
      <c r="DB10" t="s">
        <v>19</v>
      </c>
      <c r="DC10" t="s">
        <v>20</v>
      </c>
      <c r="DD10" t="str">
        <f>VLOOKUP(DF10,class!$A$1:$B$455,2,FALSE)</f>
        <v>Unitary Authority</v>
      </c>
      <c r="DE10" t="str">
        <f>IFERROR(VLOOKUP(DF10,classifications!$A$3:$C$334,3,FALSE),VLOOKUP(DF10,classifications!$I$2:$K$28,3,FALSE))</f>
        <v>Urban with Significant Rural</v>
      </c>
      <c r="DF10" t="s">
        <v>1240</v>
      </c>
      <c r="DH10">
        <v>699</v>
      </c>
      <c r="DJ10">
        <v>81</v>
      </c>
      <c r="DL10">
        <v>94</v>
      </c>
      <c r="DN10">
        <v>4</v>
      </c>
      <c r="DO10">
        <v>23</v>
      </c>
      <c r="DP10">
        <v>5</v>
      </c>
      <c r="DQ10">
        <v>4</v>
      </c>
      <c r="DR10">
        <v>0</v>
      </c>
      <c r="DS10">
        <v>36</v>
      </c>
      <c r="DU10">
        <v>0</v>
      </c>
      <c r="DW10">
        <v>3</v>
      </c>
      <c r="DY10">
        <v>871</v>
      </c>
      <c r="EB10" t="s">
        <v>19</v>
      </c>
      <c r="EC10" t="s">
        <v>20</v>
      </c>
      <c r="ED10" t="str">
        <f>VLOOKUP(EF10,class!$A$1:$B$455,2,FALSE)</f>
        <v>Unitary Authority</v>
      </c>
      <c r="EE10" t="str">
        <f>IFERROR(VLOOKUP(EF10,classifications!$A$3:$C$334,3,FALSE),VLOOKUP(EF10,classifications!$I$2:$K$28,3,FALSE))</f>
        <v>Urban with Significant Rural</v>
      </c>
      <c r="EF10" t="s">
        <v>1240</v>
      </c>
      <c r="EH10">
        <v>985</v>
      </c>
      <c r="EJ10">
        <v>20</v>
      </c>
      <c r="EL10">
        <v>249</v>
      </c>
      <c r="EN10">
        <v>9</v>
      </c>
      <c r="EO10">
        <v>22</v>
      </c>
      <c r="EP10">
        <v>0</v>
      </c>
      <c r="EQ10">
        <v>0</v>
      </c>
      <c r="ER10">
        <v>1</v>
      </c>
      <c r="ES10">
        <v>0</v>
      </c>
      <c r="ET10">
        <v>32</v>
      </c>
      <c r="EV10">
        <v>0</v>
      </c>
      <c r="EX10">
        <v>9</v>
      </c>
      <c r="EZ10" s="2">
        <v>1245</v>
      </c>
      <c r="FB10" t="s">
        <v>19</v>
      </c>
      <c r="FC10" t="s">
        <v>20</v>
      </c>
      <c r="FD10" t="str">
        <f>VLOOKUP(FF10,class!$A$1:$B$455,2,FALSE)</f>
        <v>Unitary Authority</v>
      </c>
      <c r="FE10" t="str">
        <f>IFERROR(VLOOKUP(FF10,classifications!$A$3:$C$334,3,FALSE),VLOOKUP(FF10,classifications!$I$2:$K$28,3,FALSE))</f>
        <v>Urban with Significant Rural</v>
      </c>
      <c r="FF10" t="s">
        <v>1240</v>
      </c>
      <c r="FH10">
        <v>909</v>
      </c>
      <c r="FJ10">
        <v>15</v>
      </c>
      <c r="FL10">
        <v>127</v>
      </c>
      <c r="FN10">
        <v>0</v>
      </c>
      <c r="FO10">
        <v>28</v>
      </c>
      <c r="FP10">
        <v>0</v>
      </c>
      <c r="FQ10">
        <v>0</v>
      </c>
      <c r="FR10">
        <v>0</v>
      </c>
      <c r="FS10">
        <v>0</v>
      </c>
      <c r="FT10">
        <v>28</v>
      </c>
      <c r="FV10">
        <v>1</v>
      </c>
      <c r="FX10">
        <v>12</v>
      </c>
      <c r="FZ10" s="2">
        <v>1040</v>
      </c>
      <c r="GB10" t="s">
        <v>19</v>
      </c>
      <c r="GC10" t="s">
        <v>20</v>
      </c>
      <c r="GD10" t="str">
        <f>VLOOKUP(GF10,class!$A$1:$B$455,2,FALSE)</f>
        <v>Unitary Authority</v>
      </c>
      <c r="GE10" t="str">
        <f>IFERROR(VLOOKUP(GF10,classifications!A$3:C$334,3,FALSE),VLOOKUP(GF10,classifications!I$2:K$28,3,FALSE))</f>
        <v>Urban with Significant Rural</v>
      </c>
      <c r="GF10" t="s">
        <v>1240</v>
      </c>
      <c r="GH10">
        <v>1118</v>
      </c>
      <c r="GJ10">
        <v>5</v>
      </c>
      <c r="GL10">
        <v>71</v>
      </c>
      <c r="GN10">
        <v>5</v>
      </c>
      <c r="GO10">
        <v>23</v>
      </c>
      <c r="GP10">
        <v>0</v>
      </c>
      <c r="GQ10">
        <v>0</v>
      </c>
      <c r="GR10">
        <v>0</v>
      </c>
      <c r="GS10">
        <v>0</v>
      </c>
      <c r="GT10">
        <v>28</v>
      </c>
      <c r="GV10">
        <v>2</v>
      </c>
      <c r="GX10">
        <v>29</v>
      </c>
      <c r="GZ10">
        <v>1167</v>
      </c>
    </row>
    <row r="11" spans="1:208" x14ac:dyDescent="0.3">
      <c r="B11" t="s">
        <v>21</v>
      </c>
      <c r="C11" t="s">
        <v>22</v>
      </c>
      <c r="D11" t="str">
        <f>VLOOKUP(F11,class!$A$1:$B$455,2,FALSE)</f>
        <v>Unitary Authority</v>
      </c>
      <c r="E11" t="str">
        <f>IFERROR(VLOOKUP(F11,classifications!$A$3:$C$334,3,FALSE),VLOOKUP(F11,classifications!$I$2:$K$28,3,FALSE))</f>
        <v>Urban with Significant Rural</v>
      </c>
      <c r="F11" t="s">
        <v>1058</v>
      </c>
      <c r="H11">
        <v>568</v>
      </c>
      <c r="J11">
        <v>20</v>
      </c>
      <c r="L11">
        <v>69</v>
      </c>
      <c r="N11">
        <v>5</v>
      </c>
      <c r="P11">
        <v>8</v>
      </c>
      <c r="R11">
        <v>654</v>
      </c>
      <c r="AB11" t="s">
        <v>21</v>
      </c>
      <c r="AC11" t="s">
        <v>22</v>
      </c>
      <c r="AD11" t="str">
        <f>VLOOKUP(AF11,class!$A$1:$B$455,2,FALSE)</f>
        <v>Unitary Authority</v>
      </c>
      <c r="AE11" t="str">
        <f>IFERROR(VLOOKUP(AF11,classifications!$A$3:$C$334,3,FALSE),VLOOKUP(AF11,classifications!$I$2:$K$28,3,FALSE))</f>
        <v>Urban with Significant Rural</v>
      </c>
      <c r="AF11" t="s">
        <v>1058</v>
      </c>
      <c r="AH11">
        <v>903</v>
      </c>
      <c r="AJ11">
        <v>11</v>
      </c>
      <c r="AL11">
        <v>95</v>
      </c>
      <c r="AN11">
        <v>0</v>
      </c>
      <c r="AP11">
        <v>12</v>
      </c>
      <c r="AR11">
        <v>997</v>
      </c>
      <c r="BB11" t="s">
        <v>21</v>
      </c>
      <c r="BC11" t="s">
        <v>22</v>
      </c>
      <c r="BD11" t="str">
        <f>VLOOKUP(BF11,class!$A$1:$B$455,2,FALSE)</f>
        <v>Unitary Authority</v>
      </c>
      <c r="BE11" t="str">
        <f>IFERROR(VLOOKUP(BF11,classifications!$A$3:$C$334,3,FALSE),VLOOKUP(BF11,classifications!$I$2:$K$28,3,FALSE))</f>
        <v>Urban with Significant Rural</v>
      </c>
      <c r="BF11" t="s">
        <v>1058</v>
      </c>
      <c r="BH11">
        <v>727</v>
      </c>
      <c r="BJ11">
        <v>12</v>
      </c>
      <c r="BL11">
        <v>95</v>
      </c>
      <c r="BN11">
        <v>0</v>
      </c>
      <c r="BP11">
        <v>6</v>
      </c>
      <c r="BR11">
        <v>828</v>
      </c>
      <c r="CB11" t="s">
        <v>21</v>
      </c>
      <c r="CC11" t="s">
        <v>22</v>
      </c>
      <c r="CD11" t="str">
        <f>VLOOKUP(CF11,class!$A$1:$B$455,2,FALSE)</f>
        <v>Unitary Authority</v>
      </c>
      <c r="CE11" t="str">
        <f>IFERROR(VLOOKUP(CF11,classifications!$A$3:$C$334,3,FALSE),VLOOKUP(CF11,classifications!$I$2:$K$28,3,FALSE))</f>
        <v>Urban with Significant Rural</v>
      </c>
      <c r="CF11" t="s">
        <v>1058</v>
      </c>
      <c r="CH11">
        <v>843</v>
      </c>
      <c r="CJ11">
        <v>7</v>
      </c>
      <c r="CL11">
        <v>114</v>
      </c>
      <c r="CN11">
        <v>0</v>
      </c>
      <c r="CO11">
        <v>64</v>
      </c>
      <c r="CP11">
        <v>0</v>
      </c>
      <c r="CQ11">
        <v>1</v>
      </c>
      <c r="CR11">
        <v>0</v>
      </c>
      <c r="CS11">
        <v>65</v>
      </c>
      <c r="CU11">
        <v>0</v>
      </c>
      <c r="CW11">
        <v>0</v>
      </c>
      <c r="CY11">
        <v>964</v>
      </c>
      <c r="DB11" t="s">
        <v>21</v>
      </c>
      <c r="DC11" t="s">
        <v>22</v>
      </c>
      <c r="DD11" t="str">
        <f>VLOOKUP(DF11,class!$A$1:$B$455,2,FALSE)</f>
        <v>Unitary Authority</v>
      </c>
      <c r="DE11" t="str">
        <f>IFERROR(VLOOKUP(DF11,classifications!$A$3:$C$334,3,FALSE),VLOOKUP(DF11,classifications!$I$2:$K$28,3,FALSE))</f>
        <v>Urban with Significant Rural</v>
      </c>
      <c r="DF11" t="s">
        <v>1058</v>
      </c>
      <c r="DH11">
        <v>993</v>
      </c>
      <c r="DJ11">
        <v>38</v>
      </c>
      <c r="DL11">
        <v>276</v>
      </c>
      <c r="DN11">
        <v>0</v>
      </c>
      <c r="DO11">
        <v>100</v>
      </c>
      <c r="DP11">
        <v>0</v>
      </c>
      <c r="DQ11">
        <v>8</v>
      </c>
      <c r="DR11">
        <v>0</v>
      </c>
      <c r="DS11">
        <v>108</v>
      </c>
      <c r="DU11">
        <v>0</v>
      </c>
      <c r="DW11">
        <v>52</v>
      </c>
      <c r="DY11">
        <v>1255</v>
      </c>
      <c r="EB11" t="s">
        <v>21</v>
      </c>
      <c r="EC11" t="s">
        <v>22</v>
      </c>
      <c r="ED11" t="str">
        <f>VLOOKUP(EF11,class!$A$1:$B$455,2,FALSE)</f>
        <v>Unitary Authority</v>
      </c>
      <c r="EE11" t="str">
        <f>IFERROR(VLOOKUP(EF11,classifications!$A$3:$C$334,3,FALSE),VLOOKUP(EF11,classifications!$I$2:$K$28,3,FALSE))</f>
        <v>Urban with Significant Rural</v>
      </c>
      <c r="EF11" t="s">
        <v>1058</v>
      </c>
      <c r="EH11">
        <v>1099</v>
      </c>
      <c r="EJ11">
        <v>22</v>
      </c>
      <c r="EL11">
        <v>249</v>
      </c>
      <c r="EN11">
        <v>2</v>
      </c>
      <c r="EO11">
        <v>194</v>
      </c>
      <c r="EP11">
        <v>1</v>
      </c>
      <c r="EQ11">
        <v>2</v>
      </c>
      <c r="ER11">
        <v>50</v>
      </c>
      <c r="ES11">
        <v>0</v>
      </c>
      <c r="ET11">
        <v>249</v>
      </c>
      <c r="EV11">
        <v>0</v>
      </c>
      <c r="EX11">
        <v>20</v>
      </c>
      <c r="EZ11" s="2">
        <v>1350</v>
      </c>
      <c r="FB11" t="s">
        <v>21</v>
      </c>
      <c r="FC11" t="s">
        <v>22</v>
      </c>
      <c r="FD11" t="str">
        <f>VLOOKUP(FF11,class!$A$1:$B$455,2,FALSE)</f>
        <v>Unitary Authority</v>
      </c>
      <c r="FE11" t="str">
        <f>IFERROR(VLOOKUP(FF11,classifications!$A$3:$C$334,3,FALSE),VLOOKUP(FF11,classifications!$I$2:$K$28,3,FALSE))</f>
        <v>Urban with Significant Rural</v>
      </c>
      <c r="FF11" t="s">
        <v>1058</v>
      </c>
      <c r="FH11">
        <v>1091</v>
      </c>
      <c r="FJ11">
        <v>16</v>
      </c>
      <c r="FL11">
        <v>260</v>
      </c>
      <c r="FN11">
        <v>1</v>
      </c>
      <c r="FO11">
        <v>107</v>
      </c>
      <c r="FP11">
        <v>0</v>
      </c>
      <c r="FQ11">
        <v>0</v>
      </c>
      <c r="FR11">
        <v>1</v>
      </c>
      <c r="FS11">
        <v>0</v>
      </c>
      <c r="FT11">
        <v>109</v>
      </c>
      <c r="FV11">
        <v>0</v>
      </c>
      <c r="FX11">
        <v>8</v>
      </c>
      <c r="FZ11" s="2">
        <v>1359</v>
      </c>
      <c r="GB11" t="s">
        <v>21</v>
      </c>
      <c r="GC11" t="s">
        <v>22</v>
      </c>
      <c r="GD11" t="str">
        <f>VLOOKUP(GF11,class!$A$1:$B$455,2,FALSE)</f>
        <v>Unitary Authority</v>
      </c>
      <c r="GE11" t="str">
        <f>IFERROR(VLOOKUP(GF11,classifications!A$3:C$334,3,FALSE),VLOOKUP(GF11,classifications!I$2:K$28,3,FALSE))</f>
        <v>Urban with Significant Rural</v>
      </c>
      <c r="GF11" t="s">
        <v>1058</v>
      </c>
      <c r="GH11">
        <v>907</v>
      </c>
      <c r="GJ11">
        <v>9</v>
      </c>
      <c r="GL11">
        <v>116</v>
      </c>
      <c r="GN11">
        <v>1</v>
      </c>
      <c r="GO11">
        <v>26</v>
      </c>
      <c r="GP11">
        <v>0</v>
      </c>
      <c r="GQ11">
        <v>0</v>
      </c>
      <c r="GR11">
        <v>0</v>
      </c>
      <c r="GS11">
        <v>0</v>
      </c>
      <c r="GT11">
        <v>27</v>
      </c>
      <c r="GV11">
        <v>0</v>
      </c>
      <c r="GX11">
        <v>6</v>
      </c>
      <c r="GZ11">
        <v>1026</v>
      </c>
    </row>
    <row r="12" spans="1:208" x14ac:dyDescent="0.3">
      <c r="B12" t="s">
        <v>23</v>
      </c>
      <c r="C12" t="s">
        <v>24</v>
      </c>
      <c r="D12" t="str">
        <f>VLOOKUP(F12,class!$A$1:$B$455,2,FALSE)</f>
        <v>Unitary Authority</v>
      </c>
      <c r="E12" t="str">
        <f>IFERROR(VLOOKUP(F12,classifications!$A$3:$C$334,3,FALSE),VLOOKUP(F12,classifications!$I$2:$K$28,3,FALSE))</f>
        <v>Predominantly Urban</v>
      </c>
      <c r="F12" t="s">
        <v>1245</v>
      </c>
      <c r="H12">
        <v>215</v>
      </c>
      <c r="J12">
        <v>5</v>
      </c>
      <c r="L12">
        <v>9</v>
      </c>
      <c r="N12">
        <v>0</v>
      </c>
      <c r="P12">
        <v>32</v>
      </c>
      <c r="R12">
        <v>197</v>
      </c>
      <c r="AB12" t="s">
        <v>23</v>
      </c>
      <c r="AC12" t="s">
        <v>24</v>
      </c>
      <c r="AD12" t="str">
        <f>VLOOKUP(AF12,class!$A$1:$B$455,2,FALSE)</f>
        <v>Unitary Authority</v>
      </c>
      <c r="AE12" t="str">
        <f>IFERROR(VLOOKUP(AF12,classifications!$A$3:$C$334,3,FALSE),VLOOKUP(AF12,classifications!$I$2:$K$28,3,FALSE))</f>
        <v>Predominantly Urban</v>
      </c>
      <c r="AF12" t="s">
        <v>1245</v>
      </c>
      <c r="AH12">
        <v>237</v>
      </c>
      <c r="AJ12">
        <v>1</v>
      </c>
      <c r="AL12">
        <v>6</v>
      </c>
      <c r="AN12">
        <v>0</v>
      </c>
      <c r="AP12">
        <v>18</v>
      </c>
      <c r="AR12">
        <v>226</v>
      </c>
      <c r="BB12" t="s">
        <v>23</v>
      </c>
      <c r="BC12" t="s">
        <v>24</v>
      </c>
      <c r="BD12" t="str">
        <f>VLOOKUP(BF12,class!$A$1:$B$455,2,FALSE)</f>
        <v>Unitary Authority</v>
      </c>
      <c r="BE12" t="str">
        <f>IFERROR(VLOOKUP(BF12,classifications!$A$3:$C$334,3,FALSE),VLOOKUP(BF12,classifications!$I$2:$K$28,3,FALSE))</f>
        <v>Predominantly Urban</v>
      </c>
      <c r="BF12" t="s">
        <v>1245</v>
      </c>
      <c r="BH12">
        <v>210</v>
      </c>
      <c r="BJ12">
        <v>2</v>
      </c>
      <c r="BL12">
        <v>3</v>
      </c>
      <c r="BN12">
        <v>0</v>
      </c>
      <c r="BP12">
        <v>0</v>
      </c>
      <c r="BR12">
        <v>215</v>
      </c>
      <c r="CB12" t="s">
        <v>23</v>
      </c>
      <c r="CC12" t="s">
        <v>24</v>
      </c>
      <c r="CD12" t="str">
        <f>VLOOKUP(CF12,class!$A$1:$B$455,2,FALSE)</f>
        <v>Unitary Authority</v>
      </c>
      <c r="CE12" t="str">
        <f>IFERROR(VLOOKUP(CF12,classifications!$A$3:$C$334,3,FALSE),VLOOKUP(CF12,classifications!$I$2:$K$28,3,FALSE))</f>
        <v>Predominantly Urban</v>
      </c>
      <c r="CF12" t="s">
        <v>1245</v>
      </c>
      <c r="CH12">
        <v>76</v>
      </c>
      <c r="CJ12">
        <v>2</v>
      </c>
      <c r="CL12">
        <v>17</v>
      </c>
      <c r="CN12">
        <v>0</v>
      </c>
      <c r="CO12">
        <v>0</v>
      </c>
      <c r="CP12">
        <v>0</v>
      </c>
      <c r="CQ12">
        <v>0</v>
      </c>
      <c r="CR12">
        <v>0</v>
      </c>
      <c r="CS12">
        <v>0</v>
      </c>
      <c r="CU12">
        <v>0</v>
      </c>
      <c r="CW12">
        <v>0</v>
      </c>
      <c r="CY12">
        <v>95</v>
      </c>
      <c r="DB12" t="s">
        <v>23</v>
      </c>
      <c r="DC12" t="s">
        <v>24</v>
      </c>
      <c r="DD12" t="str">
        <f>VLOOKUP(DF12,class!$A$1:$B$455,2,FALSE)</f>
        <v>Unitary Authority</v>
      </c>
      <c r="DE12" t="str">
        <f>IFERROR(VLOOKUP(DF12,classifications!$A$3:$C$334,3,FALSE),VLOOKUP(DF12,classifications!$I$2:$K$28,3,FALSE))</f>
        <v>Predominantly Urban</v>
      </c>
      <c r="DF12" t="s">
        <v>1245</v>
      </c>
      <c r="DH12">
        <v>101</v>
      </c>
      <c r="DJ12">
        <v>17</v>
      </c>
      <c r="DL12">
        <v>20</v>
      </c>
      <c r="DN12">
        <v>0</v>
      </c>
      <c r="DO12">
        <v>0</v>
      </c>
      <c r="DP12">
        <v>0</v>
      </c>
      <c r="DQ12">
        <v>0</v>
      </c>
      <c r="DR12">
        <v>0</v>
      </c>
      <c r="DS12">
        <v>0</v>
      </c>
      <c r="DU12">
        <v>1</v>
      </c>
      <c r="DW12">
        <v>0</v>
      </c>
      <c r="DY12">
        <v>139</v>
      </c>
      <c r="EB12" t="s">
        <v>23</v>
      </c>
      <c r="EC12" t="s">
        <v>24</v>
      </c>
      <c r="ED12" t="str">
        <f>VLOOKUP(EF12,class!$A$1:$B$455,2,FALSE)</f>
        <v>Unitary Authority</v>
      </c>
      <c r="EE12" t="str">
        <f>IFERROR(VLOOKUP(EF12,classifications!$A$3:$C$334,3,FALSE),VLOOKUP(EF12,classifications!$I$2:$K$28,3,FALSE))</f>
        <v>Predominantly Urban</v>
      </c>
      <c r="EF12" t="s">
        <v>1245</v>
      </c>
      <c r="EH12">
        <v>231</v>
      </c>
      <c r="EJ12">
        <v>37</v>
      </c>
      <c r="EL12">
        <v>31</v>
      </c>
      <c r="EN12">
        <v>0</v>
      </c>
      <c r="EO12">
        <v>0</v>
      </c>
      <c r="EP12">
        <v>0</v>
      </c>
      <c r="EQ12">
        <v>0</v>
      </c>
      <c r="ER12">
        <v>0</v>
      </c>
      <c r="ES12">
        <v>0</v>
      </c>
      <c r="ET12">
        <v>0</v>
      </c>
      <c r="EV12">
        <v>0</v>
      </c>
      <c r="EX12">
        <v>20</v>
      </c>
      <c r="EZ12" s="2">
        <v>279</v>
      </c>
      <c r="FB12" t="s">
        <v>23</v>
      </c>
      <c r="FC12" t="s">
        <v>24</v>
      </c>
      <c r="FD12" t="str">
        <f>VLOOKUP(FF12,class!$A$1:$B$455,2,FALSE)</f>
        <v>Unitary Authority</v>
      </c>
      <c r="FE12" t="str">
        <f>IFERROR(VLOOKUP(FF12,classifications!$A$3:$C$334,3,FALSE),VLOOKUP(FF12,classifications!$I$2:$K$28,3,FALSE))</f>
        <v>Predominantly Urban</v>
      </c>
      <c r="FF12" t="s">
        <v>1245</v>
      </c>
      <c r="FH12">
        <v>387</v>
      </c>
      <c r="FJ12">
        <v>33</v>
      </c>
      <c r="FL12">
        <v>75</v>
      </c>
      <c r="FN12">
        <v>0</v>
      </c>
      <c r="FO12">
        <v>67</v>
      </c>
      <c r="FP12">
        <v>0</v>
      </c>
      <c r="FQ12">
        <v>0</v>
      </c>
      <c r="FR12">
        <v>0</v>
      </c>
      <c r="FS12">
        <v>0</v>
      </c>
      <c r="FT12">
        <v>67</v>
      </c>
      <c r="FV12">
        <v>0</v>
      </c>
      <c r="FX12">
        <v>10</v>
      </c>
      <c r="FZ12" s="2">
        <v>485</v>
      </c>
      <c r="GB12" t="s">
        <v>23</v>
      </c>
      <c r="GC12" t="s">
        <v>24</v>
      </c>
      <c r="GD12" t="str">
        <f>VLOOKUP(GF12,class!$A$1:$B$455,2,FALSE)</f>
        <v>Unitary Authority</v>
      </c>
      <c r="GE12" t="str">
        <f>IFERROR(VLOOKUP(GF12,classifications!A$3:C$334,3,FALSE),VLOOKUP(GF12,classifications!I$2:K$28,3,FALSE))</f>
        <v>Predominantly Urban</v>
      </c>
      <c r="GF12" t="s">
        <v>1245</v>
      </c>
      <c r="GH12">
        <v>282</v>
      </c>
      <c r="GJ12">
        <v>5</v>
      </c>
      <c r="GL12">
        <v>14</v>
      </c>
      <c r="GN12">
        <v>0</v>
      </c>
      <c r="GO12">
        <v>7</v>
      </c>
      <c r="GP12">
        <v>0</v>
      </c>
      <c r="GQ12">
        <v>0</v>
      </c>
      <c r="GR12">
        <v>0</v>
      </c>
      <c r="GS12">
        <v>0</v>
      </c>
      <c r="GT12">
        <v>7</v>
      </c>
      <c r="GV12">
        <v>2</v>
      </c>
      <c r="GX12">
        <v>0</v>
      </c>
      <c r="GZ12">
        <v>303</v>
      </c>
    </row>
    <row r="13" spans="1:208" x14ac:dyDescent="0.3">
      <c r="B13" t="s">
        <v>25</v>
      </c>
      <c r="C13" t="s">
        <v>26</v>
      </c>
      <c r="D13" t="str">
        <f>VLOOKUP(F13,class!$A$1:$B$455,2,FALSE)</f>
        <v>Unitary Authority</v>
      </c>
      <c r="E13" t="str">
        <f>IFERROR(VLOOKUP(F13,classifications!$A$3:$C$334,3,FALSE),VLOOKUP(F13,classifications!$I$2:$K$28,3,FALSE))</f>
        <v>Predominantly Urban</v>
      </c>
      <c r="F13" t="s">
        <v>1246</v>
      </c>
      <c r="H13">
        <v>56</v>
      </c>
      <c r="J13">
        <v>-31</v>
      </c>
      <c r="L13">
        <v>110</v>
      </c>
      <c r="N13">
        <v>0</v>
      </c>
      <c r="P13">
        <v>3</v>
      </c>
      <c r="R13">
        <v>132</v>
      </c>
      <c r="AB13" t="s">
        <v>25</v>
      </c>
      <c r="AC13" t="s">
        <v>26</v>
      </c>
      <c r="AD13" t="str">
        <f>VLOOKUP(AF13,class!$A$1:$B$455,2,FALSE)</f>
        <v>Unitary Authority</v>
      </c>
      <c r="AE13" t="str">
        <f>IFERROR(VLOOKUP(AF13,classifications!$A$3:$C$334,3,FALSE),VLOOKUP(AF13,classifications!$I$2:$K$28,3,FALSE))</f>
        <v>Predominantly Urban</v>
      </c>
      <c r="AF13" t="s">
        <v>1246</v>
      </c>
      <c r="AH13">
        <v>22</v>
      </c>
      <c r="AJ13">
        <v>-47</v>
      </c>
      <c r="AL13">
        <v>148</v>
      </c>
      <c r="AN13">
        <v>0</v>
      </c>
      <c r="AP13">
        <v>176</v>
      </c>
      <c r="AR13">
        <v>-53</v>
      </c>
      <c r="BB13" t="s">
        <v>25</v>
      </c>
      <c r="BC13" t="s">
        <v>26</v>
      </c>
      <c r="BD13" t="str">
        <f>VLOOKUP(BF13,class!$A$1:$B$455,2,FALSE)</f>
        <v>Unitary Authority</v>
      </c>
      <c r="BE13" t="str">
        <f>IFERROR(VLOOKUP(BF13,classifications!$A$3:$C$334,3,FALSE),VLOOKUP(BF13,classifications!$I$2:$K$28,3,FALSE))</f>
        <v>Predominantly Urban</v>
      </c>
      <c r="BF13" t="s">
        <v>1246</v>
      </c>
      <c r="BH13">
        <v>95</v>
      </c>
      <c r="BJ13">
        <v>2</v>
      </c>
      <c r="BL13">
        <v>10</v>
      </c>
      <c r="BN13">
        <v>0</v>
      </c>
      <c r="BP13">
        <v>10</v>
      </c>
      <c r="BR13">
        <v>97</v>
      </c>
      <c r="CB13" t="s">
        <v>25</v>
      </c>
      <c r="CC13" t="s">
        <v>26</v>
      </c>
      <c r="CD13" t="str">
        <f>VLOOKUP(CF13,class!$A$1:$B$455,2,FALSE)</f>
        <v>Unitary Authority</v>
      </c>
      <c r="CE13" t="str">
        <f>IFERROR(VLOOKUP(CF13,classifications!$A$3:$C$334,3,FALSE),VLOOKUP(CF13,classifications!$I$2:$K$28,3,FALSE))</f>
        <v>Predominantly Urban</v>
      </c>
      <c r="CF13" t="s">
        <v>1246</v>
      </c>
      <c r="CH13">
        <v>134</v>
      </c>
      <c r="CJ13">
        <v>14</v>
      </c>
      <c r="CL13">
        <v>103</v>
      </c>
      <c r="CN13">
        <v>1</v>
      </c>
      <c r="CO13">
        <v>1</v>
      </c>
      <c r="CP13">
        <v>0</v>
      </c>
      <c r="CQ13">
        <v>13</v>
      </c>
      <c r="CR13">
        <v>0</v>
      </c>
      <c r="CS13">
        <v>15</v>
      </c>
      <c r="CU13">
        <v>0</v>
      </c>
      <c r="CW13">
        <v>1</v>
      </c>
      <c r="CY13">
        <v>250</v>
      </c>
      <c r="DB13" t="s">
        <v>25</v>
      </c>
      <c r="DC13" t="s">
        <v>26</v>
      </c>
      <c r="DD13" t="str">
        <f>VLOOKUP(DF13,class!$A$1:$B$455,2,FALSE)</f>
        <v>Unitary Authority</v>
      </c>
      <c r="DE13" t="str">
        <f>IFERROR(VLOOKUP(DF13,classifications!$A$3:$C$334,3,FALSE),VLOOKUP(DF13,classifications!$I$2:$K$28,3,FALSE))</f>
        <v>Predominantly Urban</v>
      </c>
      <c r="DF13" t="s">
        <v>1246</v>
      </c>
      <c r="DH13">
        <v>107</v>
      </c>
      <c r="DJ13">
        <v>1</v>
      </c>
      <c r="DL13">
        <v>67</v>
      </c>
      <c r="DN13">
        <v>0</v>
      </c>
      <c r="DO13">
        <v>30</v>
      </c>
      <c r="DP13">
        <v>0</v>
      </c>
      <c r="DQ13">
        <v>0</v>
      </c>
      <c r="DR13">
        <v>0</v>
      </c>
      <c r="DS13">
        <v>30</v>
      </c>
      <c r="DU13">
        <v>43</v>
      </c>
      <c r="DW13">
        <v>364</v>
      </c>
      <c r="DY13">
        <v>-146</v>
      </c>
      <c r="EB13" t="s">
        <v>25</v>
      </c>
      <c r="EC13" t="s">
        <v>26</v>
      </c>
      <c r="ED13" t="str">
        <f>VLOOKUP(EF13,class!$A$1:$B$455,2,FALSE)</f>
        <v>Unitary Authority</v>
      </c>
      <c r="EE13" t="str">
        <f>IFERROR(VLOOKUP(EF13,classifications!$A$3:$C$334,3,FALSE),VLOOKUP(EF13,classifications!$I$2:$K$28,3,FALSE))</f>
        <v>Predominantly Urban</v>
      </c>
      <c r="EF13" t="s">
        <v>1246</v>
      </c>
      <c r="EH13">
        <v>150</v>
      </c>
      <c r="EJ13">
        <v>2</v>
      </c>
      <c r="EL13">
        <v>75</v>
      </c>
      <c r="EN13">
        <v>0</v>
      </c>
      <c r="EO13">
        <v>1</v>
      </c>
      <c r="EP13">
        <v>1</v>
      </c>
      <c r="EQ13">
        <v>0</v>
      </c>
      <c r="ER13">
        <v>2</v>
      </c>
      <c r="ES13">
        <v>0</v>
      </c>
      <c r="ET13">
        <v>4</v>
      </c>
      <c r="EV13">
        <v>50</v>
      </c>
      <c r="EX13">
        <v>1</v>
      </c>
      <c r="EZ13" s="2">
        <v>276</v>
      </c>
      <c r="FB13" t="s">
        <v>25</v>
      </c>
      <c r="FC13" t="s">
        <v>26</v>
      </c>
      <c r="FD13" t="str">
        <f>VLOOKUP(FF13,class!$A$1:$B$455,2,FALSE)</f>
        <v>Unitary Authority</v>
      </c>
      <c r="FE13" t="str">
        <f>IFERROR(VLOOKUP(FF13,classifications!$A$3:$C$334,3,FALSE),VLOOKUP(FF13,classifications!$I$2:$K$28,3,FALSE))</f>
        <v>Predominantly Urban</v>
      </c>
      <c r="FF13" t="s">
        <v>1246</v>
      </c>
      <c r="FH13">
        <v>239</v>
      </c>
      <c r="FJ13">
        <v>13</v>
      </c>
      <c r="FL13">
        <v>91</v>
      </c>
      <c r="FN13">
        <v>1</v>
      </c>
      <c r="FO13">
        <v>14</v>
      </c>
      <c r="FP13">
        <v>0</v>
      </c>
      <c r="FQ13">
        <v>0</v>
      </c>
      <c r="FR13">
        <v>1</v>
      </c>
      <c r="FS13">
        <v>0</v>
      </c>
      <c r="FT13">
        <v>16</v>
      </c>
      <c r="FV13">
        <v>25</v>
      </c>
      <c r="FX13">
        <v>0</v>
      </c>
      <c r="FZ13" s="2">
        <v>368</v>
      </c>
      <c r="GB13" t="s">
        <v>25</v>
      </c>
      <c r="GC13" t="s">
        <v>26</v>
      </c>
      <c r="GD13" t="str">
        <f>VLOOKUP(GF13,class!$A$1:$B$455,2,FALSE)</f>
        <v>Unitary Authority</v>
      </c>
      <c r="GE13" t="str">
        <f>IFERROR(VLOOKUP(GF13,classifications!A$3:C$334,3,FALSE),VLOOKUP(GF13,classifications!I$2:K$28,3,FALSE))</f>
        <v>Predominantly Urban</v>
      </c>
      <c r="GF13" t="s">
        <v>1246</v>
      </c>
      <c r="GH13">
        <v>222</v>
      </c>
      <c r="GJ13">
        <v>3</v>
      </c>
      <c r="GL13">
        <v>143</v>
      </c>
      <c r="GN13">
        <v>0</v>
      </c>
      <c r="GO13">
        <v>3</v>
      </c>
      <c r="GP13">
        <v>0</v>
      </c>
      <c r="GQ13">
        <v>0</v>
      </c>
      <c r="GR13">
        <v>3</v>
      </c>
      <c r="GS13">
        <v>0</v>
      </c>
      <c r="GT13">
        <v>6</v>
      </c>
      <c r="GV13">
        <v>54</v>
      </c>
      <c r="GX13">
        <v>87</v>
      </c>
      <c r="GZ13">
        <v>335</v>
      </c>
    </row>
    <row r="14" spans="1:208" x14ac:dyDescent="0.3">
      <c r="B14" t="s">
        <v>27</v>
      </c>
      <c r="C14" t="s">
        <v>28</v>
      </c>
      <c r="F14" t="s">
        <v>1249</v>
      </c>
      <c r="H14">
        <v>550</v>
      </c>
      <c r="J14">
        <v>13</v>
      </c>
      <c r="L14">
        <v>96</v>
      </c>
      <c r="N14">
        <v>0</v>
      </c>
      <c r="P14">
        <v>20</v>
      </c>
      <c r="R14">
        <v>639</v>
      </c>
      <c r="AB14" t="s">
        <v>27</v>
      </c>
      <c r="AC14" t="s">
        <v>28</v>
      </c>
      <c r="AF14" t="s">
        <v>1249</v>
      </c>
      <c r="AH14">
        <v>340</v>
      </c>
      <c r="AJ14">
        <v>25</v>
      </c>
      <c r="AL14">
        <v>84</v>
      </c>
      <c r="AN14">
        <v>-5</v>
      </c>
      <c r="AP14">
        <v>50</v>
      </c>
      <c r="AR14">
        <v>394</v>
      </c>
      <c r="BB14" t="s">
        <v>27</v>
      </c>
      <c r="BC14" t="s">
        <v>28</v>
      </c>
      <c r="BD14" t="s">
        <v>29</v>
      </c>
      <c r="BF14" t="s">
        <v>1249</v>
      </c>
      <c r="BH14">
        <v>539</v>
      </c>
      <c r="BJ14">
        <v>28</v>
      </c>
      <c r="BL14">
        <v>439</v>
      </c>
      <c r="BN14">
        <v>-19</v>
      </c>
      <c r="BP14">
        <v>23</v>
      </c>
      <c r="BR14">
        <v>964</v>
      </c>
      <c r="CB14" t="s">
        <v>27</v>
      </c>
      <c r="CC14" t="s">
        <v>28</v>
      </c>
      <c r="CD14" t="s">
        <v>29</v>
      </c>
      <c r="CF14" t="s">
        <v>1249</v>
      </c>
      <c r="CH14">
        <v>506</v>
      </c>
      <c r="CJ14">
        <v>75</v>
      </c>
      <c r="CL14">
        <v>184</v>
      </c>
      <c r="CN14">
        <v>0</v>
      </c>
      <c r="CO14">
        <v>65</v>
      </c>
      <c r="CP14">
        <v>0</v>
      </c>
      <c r="CQ14">
        <v>2</v>
      </c>
      <c r="CR14">
        <v>0</v>
      </c>
      <c r="CS14">
        <v>67</v>
      </c>
      <c r="CU14">
        <v>-16</v>
      </c>
      <c r="CW14">
        <v>26</v>
      </c>
      <c r="CY14">
        <v>723</v>
      </c>
      <c r="DB14" t="s">
        <v>27</v>
      </c>
      <c r="DC14" t="s">
        <v>28</v>
      </c>
      <c r="DD14" t="s">
        <v>29</v>
      </c>
      <c r="DF14" t="s">
        <v>1249</v>
      </c>
      <c r="DH14">
        <v>337</v>
      </c>
      <c r="DJ14">
        <v>77</v>
      </c>
      <c r="DL14">
        <v>197</v>
      </c>
      <c r="DN14">
        <v>0</v>
      </c>
      <c r="DO14">
        <v>91</v>
      </c>
      <c r="DP14">
        <v>0</v>
      </c>
      <c r="DQ14">
        <v>0</v>
      </c>
      <c r="DR14">
        <v>0</v>
      </c>
      <c r="DS14">
        <v>91</v>
      </c>
      <c r="DU14">
        <v>-16</v>
      </c>
      <c r="DW14">
        <v>14</v>
      </c>
      <c r="DY14">
        <v>581</v>
      </c>
      <c r="EB14" t="s">
        <v>27</v>
      </c>
      <c r="EC14" t="s">
        <v>28</v>
      </c>
      <c r="ED14" t="s">
        <v>29</v>
      </c>
      <c r="EF14" t="s">
        <v>1249</v>
      </c>
      <c r="EH14">
        <v>439</v>
      </c>
      <c r="EJ14">
        <v>58</v>
      </c>
      <c r="EL14">
        <v>171</v>
      </c>
      <c r="EN14">
        <v>0</v>
      </c>
      <c r="EO14">
        <v>8</v>
      </c>
      <c r="EP14">
        <v>1</v>
      </c>
      <c r="EQ14">
        <v>0</v>
      </c>
      <c r="ER14">
        <v>2</v>
      </c>
      <c r="ES14">
        <v>0</v>
      </c>
      <c r="ET14">
        <v>11</v>
      </c>
      <c r="EV14">
        <v>-13</v>
      </c>
      <c r="EX14">
        <v>20</v>
      </c>
      <c r="EZ14" s="2">
        <v>635</v>
      </c>
      <c r="FB14" t="s">
        <v>27</v>
      </c>
      <c r="FC14" t="s">
        <v>28</v>
      </c>
      <c r="FD14" t="s">
        <v>29</v>
      </c>
      <c r="FF14" t="s">
        <v>1249</v>
      </c>
      <c r="FH14">
        <v>527</v>
      </c>
      <c r="FJ14">
        <v>20</v>
      </c>
      <c r="FL14">
        <v>157</v>
      </c>
      <c r="FN14">
        <v>2</v>
      </c>
      <c r="FO14">
        <v>19</v>
      </c>
      <c r="FP14">
        <v>1</v>
      </c>
      <c r="FQ14">
        <v>0</v>
      </c>
      <c r="FR14">
        <v>15</v>
      </c>
      <c r="FS14">
        <v>0</v>
      </c>
      <c r="FT14">
        <v>37</v>
      </c>
      <c r="FV14">
        <v>-6</v>
      </c>
      <c r="FX14">
        <v>39</v>
      </c>
      <c r="FZ14" s="2">
        <v>659</v>
      </c>
      <c r="GB14" t="s">
        <v>1037</v>
      </c>
      <c r="GC14" t="s">
        <v>1038</v>
      </c>
      <c r="GD14" t="str">
        <f>VLOOKUP(GF14,class!$A$1:$B$455,2,FALSE)</f>
        <v>Unitary Authority</v>
      </c>
      <c r="GE14" t="str">
        <f>IFERROR(VLOOKUP(GF14,classifications!A$3:C$334,3,FALSE),VLOOKUP(GF14,classifications!I$2:K$28,3,FALSE))</f>
        <v>Predominantly Urban</v>
      </c>
      <c r="GF14" t="s">
        <v>1247</v>
      </c>
      <c r="GH14">
        <v>1282</v>
      </c>
      <c r="GJ14">
        <v>53</v>
      </c>
      <c r="GL14">
        <v>272</v>
      </c>
      <c r="GN14">
        <v>1</v>
      </c>
      <c r="GO14">
        <v>22</v>
      </c>
      <c r="GP14">
        <v>0</v>
      </c>
      <c r="GQ14">
        <v>0</v>
      </c>
      <c r="GR14">
        <v>3</v>
      </c>
      <c r="GS14">
        <v>0</v>
      </c>
      <c r="GT14">
        <v>26</v>
      </c>
      <c r="GV14">
        <v>195</v>
      </c>
      <c r="GX14">
        <v>99</v>
      </c>
      <c r="GZ14">
        <v>1703</v>
      </c>
    </row>
    <row r="15" spans="1:208" x14ac:dyDescent="0.3">
      <c r="B15" t="s">
        <v>30</v>
      </c>
      <c r="C15" t="s">
        <v>31</v>
      </c>
      <c r="D15" t="str">
        <f>VLOOKUP(F15,class!$A$1:$B$455,2,FALSE)</f>
        <v>Unitary Authority</v>
      </c>
      <c r="E15" t="str">
        <f>IFERROR(VLOOKUP(F15,classifications!$A$3:$C$334,3,FALSE),VLOOKUP(F15,classifications!$I$2:$K$28,3,FALSE))</f>
        <v>Predominantly Urban</v>
      </c>
      <c r="F15" t="s">
        <v>1250</v>
      </c>
      <c r="H15">
        <v>400</v>
      </c>
      <c r="J15">
        <v>5</v>
      </c>
      <c r="L15">
        <v>5</v>
      </c>
      <c r="N15">
        <v>10</v>
      </c>
      <c r="P15">
        <v>25</v>
      </c>
      <c r="R15">
        <v>395</v>
      </c>
      <c r="AB15" t="s">
        <v>30</v>
      </c>
      <c r="AC15" t="s">
        <v>31</v>
      </c>
      <c r="AD15" t="str">
        <f>VLOOKUP(AF15,class!$A$1:$B$455,2,FALSE)</f>
        <v>Unitary Authority</v>
      </c>
      <c r="AE15" t="str">
        <f>IFERROR(VLOOKUP(AF15,classifications!$A$3:$C$334,3,FALSE),VLOOKUP(AF15,classifications!$I$2:$K$28,3,FALSE))</f>
        <v>Predominantly Urban</v>
      </c>
      <c r="AF15" t="s">
        <v>1250</v>
      </c>
      <c r="AH15">
        <v>346</v>
      </c>
      <c r="AJ15">
        <v>1</v>
      </c>
      <c r="AL15">
        <v>5</v>
      </c>
      <c r="AN15">
        <v>2</v>
      </c>
      <c r="AP15">
        <v>40</v>
      </c>
      <c r="AR15">
        <v>314</v>
      </c>
      <c r="BB15" t="s">
        <v>30</v>
      </c>
      <c r="BC15" t="s">
        <v>31</v>
      </c>
      <c r="BD15" t="str">
        <f>VLOOKUP(BF15,class!$A$1:$B$455,2,FALSE)</f>
        <v>Unitary Authority</v>
      </c>
      <c r="BE15" t="str">
        <f>IFERROR(VLOOKUP(BF15,classifications!$A$3:$C$334,3,FALSE),VLOOKUP(BF15,classifications!$I$2:$K$28,3,FALSE))</f>
        <v>Predominantly Urban</v>
      </c>
      <c r="BF15" t="s">
        <v>1250</v>
      </c>
      <c r="BH15">
        <v>338</v>
      </c>
      <c r="BJ15">
        <v>-8</v>
      </c>
      <c r="BL15">
        <v>49</v>
      </c>
      <c r="BN15">
        <v>8</v>
      </c>
      <c r="BP15">
        <v>11</v>
      </c>
      <c r="BR15">
        <v>376</v>
      </c>
      <c r="CB15" t="s">
        <v>30</v>
      </c>
      <c r="CC15" t="s">
        <v>31</v>
      </c>
      <c r="CD15" t="str">
        <f>VLOOKUP(CF15,class!$A$1:$B$455,2,FALSE)</f>
        <v>Unitary Authority</v>
      </c>
      <c r="CE15" t="str">
        <f>IFERROR(VLOOKUP(CF15,classifications!$A$3:$C$334,3,FALSE),VLOOKUP(CF15,classifications!$I$2:$K$28,3,FALSE))</f>
        <v>Predominantly Urban</v>
      </c>
      <c r="CF15" t="s">
        <v>1250</v>
      </c>
      <c r="CH15">
        <v>294</v>
      </c>
      <c r="CJ15">
        <v>-33</v>
      </c>
      <c r="CL15">
        <v>87</v>
      </c>
      <c r="CN15">
        <v>0</v>
      </c>
      <c r="CO15">
        <v>86</v>
      </c>
      <c r="CP15">
        <v>0</v>
      </c>
      <c r="CQ15">
        <v>2</v>
      </c>
      <c r="CR15">
        <v>0</v>
      </c>
      <c r="CS15">
        <v>88</v>
      </c>
      <c r="CU15">
        <v>4</v>
      </c>
      <c r="CW15">
        <v>16</v>
      </c>
      <c r="CY15">
        <v>336</v>
      </c>
      <c r="DB15" t="s">
        <v>30</v>
      </c>
      <c r="DC15" t="s">
        <v>31</v>
      </c>
      <c r="DD15" t="str">
        <f>VLOOKUP(DF15,class!$A$1:$B$455,2,FALSE)</f>
        <v>Unitary Authority</v>
      </c>
      <c r="DE15" t="str">
        <f>IFERROR(VLOOKUP(DF15,classifications!$A$3:$C$334,3,FALSE),VLOOKUP(DF15,classifications!$I$2:$K$28,3,FALSE))</f>
        <v>Predominantly Urban</v>
      </c>
      <c r="DF15" t="s">
        <v>1250</v>
      </c>
      <c r="DH15">
        <v>371</v>
      </c>
      <c r="DJ15">
        <v>-8</v>
      </c>
      <c r="DL15">
        <v>131</v>
      </c>
      <c r="DN15">
        <v>0</v>
      </c>
      <c r="DO15">
        <v>111</v>
      </c>
      <c r="DP15">
        <v>0</v>
      </c>
      <c r="DQ15">
        <v>19</v>
      </c>
      <c r="DR15">
        <v>0</v>
      </c>
      <c r="DS15">
        <v>130</v>
      </c>
      <c r="DU15">
        <v>0</v>
      </c>
      <c r="DW15">
        <v>57</v>
      </c>
      <c r="DY15">
        <v>437</v>
      </c>
      <c r="EB15" t="s">
        <v>30</v>
      </c>
      <c r="EC15" t="s">
        <v>31</v>
      </c>
      <c r="ED15" t="str">
        <f>VLOOKUP(EF15,class!$A$1:$B$455,2,FALSE)</f>
        <v>Unitary Authority</v>
      </c>
      <c r="EE15" t="str">
        <f>IFERROR(VLOOKUP(EF15,classifications!$A$3:$C$334,3,FALSE),VLOOKUP(EF15,classifications!$I$2:$K$28,3,FALSE))</f>
        <v>Predominantly Urban</v>
      </c>
      <c r="EF15" t="s">
        <v>1250</v>
      </c>
      <c r="EH15">
        <v>450</v>
      </c>
      <c r="EJ15">
        <v>6</v>
      </c>
      <c r="EL15">
        <v>4</v>
      </c>
      <c r="EN15">
        <v>1</v>
      </c>
      <c r="EO15">
        <v>4</v>
      </c>
      <c r="EP15">
        <v>0</v>
      </c>
      <c r="EQ15">
        <v>0</v>
      </c>
      <c r="ER15">
        <v>0</v>
      </c>
      <c r="ES15">
        <v>0</v>
      </c>
      <c r="ET15">
        <v>5</v>
      </c>
      <c r="EV15">
        <v>1</v>
      </c>
      <c r="EX15">
        <v>45</v>
      </c>
      <c r="EZ15" s="2">
        <v>416</v>
      </c>
      <c r="FB15" t="s">
        <v>30</v>
      </c>
      <c r="FC15" t="s">
        <v>31</v>
      </c>
      <c r="FD15" t="str">
        <f>VLOOKUP(FF15,class!$A$1:$B$455,2,FALSE)</f>
        <v>Unitary Authority</v>
      </c>
      <c r="FE15" t="str">
        <f>IFERROR(VLOOKUP(FF15,classifications!$A$3:$C$334,3,FALSE),VLOOKUP(FF15,classifications!$I$2:$K$28,3,FALSE))</f>
        <v>Predominantly Urban</v>
      </c>
      <c r="FF15" t="s">
        <v>1250</v>
      </c>
      <c r="FH15">
        <v>561</v>
      </c>
      <c r="FJ15">
        <v>4</v>
      </c>
      <c r="FL15">
        <v>210</v>
      </c>
      <c r="FN15">
        <v>1</v>
      </c>
      <c r="FO15">
        <v>141</v>
      </c>
      <c r="FP15">
        <v>1</v>
      </c>
      <c r="FQ15">
        <v>0</v>
      </c>
      <c r="FR15">
        <v>0</v>
      </c>
      <c r="FS15">
        <v>67</v>
      </c>
      <c r="FT15">
        <v>210</v>
      </c>
      <c r="FV15">
        <v>0</v>
      </c>
      <c r="FX15">
        <v>20</v>
      </c>
      <c r="FZ15" s="2">
        <v>755</v>
      </c>
      <c r="GB15" t="s">
        <v>30</v>
      </c>
      <c r="GC15" t="s">
        <v>31</v>
      </c>
      <c r="GD15" t="str">
        <f>VLOOKUP(GF15,class!$A$1:$B$455,2,FALSE)</f>
        <v>Unitary Authority</v>
      </c>
      <c r="GE15" t="str">
        <f>IFERROR(VLOOKUP(GF15,classifications!A$3:C$334,3,FALSE),VLOOKUP(GF15,classifications!I$2:K$28,3,FALSE))</f>
        <v>Predominantly Urban</v>
      </c>
      <c r="GF15" t="s">
        <v>1250</v>
      </c>
      <c r="GH15">
        <v>1206</v>
      </c>
      <c r="GJ15">
        <v>12</v>
      </c>
      <c r="GL15">
        <v>476</v>
      </c>
      <c r="GN15">
        <v>0</v>
      </c>
      <c r="GO15">
        <v>468</v>
      </c>
      <c r="GP15">
        <v>1</v>
      </c>
      <c r="GQ15">
        <v>0</v>
      </c>
      <c r="GR15">
        <v>9</v>
      </c>
      <c r="GS15">
        <v>0</v>
      </c>
      <c r="GT15">
        <v>478</v>
      </c>
      <c r="GV15">
        <v>2</v>
      </c>
      <c r="GX15">
        <v>8</v>
      </c>
      <c r="GZ15">
        <v>1688</v>
      </c>
    </row>
    <row r="16" spans="1:208" x14ac:dyDescent="0.3">
      <c r="B16" t="s">
        <v>32</v>
      </c>
      <c r="C16" t="s">
        <v>33</v>
      </c>
      <c r="D16" t="str">
        <f>VLOOKUP(F16,class!$A$1:$B$455,2,FALSE)</f>
        <v>Unitary Authority</v>
      </c>
      <c r="E16" t="str">
        <f>IFERROR(VLOOKUP(F16,classifications!$A$3:$C$334,3,FALSE),VLOOKUP(F16,classifications!$I$2:$K$28,3,FALSE))</f>
        <v>Predominantly Urban</v>
      </c>
      <c r="F16" t="s">
        <v>1251</v>
      </c>
      <c r="H16">
        <v>310</v>
      </c>
      <c r="J16">
        <v>52</v>
      </c>
      <c r="L16">
        <v>41</v>
      </c>
      <c r="N16">
        <v>0</v>
      </c>
      <c r="P16">
        <v>29</v>
      </c>
      <c r="R16">
        <v>374</v>
      </c>
      <c r="AB16" t="s">
        <v>32</v>
      </c>
      <c r="AC16" t="s">
        <v>33</v>
      </c>
      <c r="AD16" t="str">
        <f>VLOOKUP(AF16,class!$A$1:$B$455,2,FALSE)</f>
        <v>Unitary Authority</v>
      </c>
      <c r="AE16" t="str">
        <f>IFERROR(VLOOKUP(AF16,classifications!$A$3:$C$334,3,FALSE),VLOOKUP(AF16,classifications!$I$2:$K$28,3,FALSE))</f>
        <v>Predominantly Urban</v>
      </c>
      <c r="AF16" t="s">
        <v>1251</v>
      </c>
      <c r="AH16">
        <v>310</v>
      </c>
      <c r="AJ16">
        <v>56</v>
      </c>
      <c r="AL16">
        <v>51</v>
      </c>
      <c r="AN16">
        <v>36</v>
      </c>
      <c r="AP16">
        <v>17</v>
      </c>
      <c r="AR16">
        <v>436</v>
      </c>
      <c r="BB16" t="s">
        <v>32</v>
      </c>
      <c r="BC16" t="s">
        <v>33</v>
      </c>
      <c r="BD16" t="str">
        <f>VLOOKUP(BF16,class!$A$1:$B$455,2,FALSE)</f>
        <v>Unitary Authority</v>
      </c>
      <c r="BE16" t="str">
        <f>IFERROR(VLOOKUP(BF16,classifications!$A$3:$C$334,3,FALSE),VLOOKUP(BF16,classifications!$I$2:$K$28,3,FALSE))</f>
        <v>Predominantly Urban</v>
      </c>
      <c r="BF16" t="s">
        <v>1251</v>
      </c>
      <c r="BH16">
        <v>402</v>
      </c>
      <c r="BJ16">
        <v>25</v>
      </c>
      <c r="BL16">
        <v>166</v>
      </c>
      <c r="BN16">
        <v>0</v>
      </c>
      <c r="BP16">
        <v>12</v>
      </c>
      <c r="BR16">
        <v>581</v>
      </c>
      <c r="CB16" t="s">
        <v>32</v>
      </c>
      <c r="CC16" t="s">
        <v>33</v>
      </c>
      <c r="CD16" t="str">
        <f>VLOOKUP(CF16,class!$A$1:$B$455,2,FALSE)</f>
        <v>Unitary Authority</v>
      </c>
      <c r="CE16" t="str">
        <f>IFERROR(VLOOKUP(CF16,classifications!$A$3:$C$334,3,FALSE),VLOOKUP(CF16,classifications!$I$2:$K$28,3,FALSE))</f>
        <v>Predominantly Urban</v>
      </c>
      <c r="CF16" t="s">
        <v>1251</v>
      </c>
      <c r="CH16">
        <v>430</v>
      </c>
      <c r="CJ16">
        <v>43</v>
      </c>
      <c r="CL16">
        <v>222</v>
      </c>
      <c r="CN16">
        <v>0</v>
      </c>
      <c r="CO16">
        <v>160</v>
      </c>
      <c r="CP16">
        <v>0</v>
      </c>
      <c r="CQ16">
        <v>5</v>
      </c>
      <c r="CR16">
        <v>0</v>
      </c>
      <c r="CS16">
        <v>165</v>
      </c>
      <c r="CU16">
        <v>0</v>
      </c>
      <c r="CW16">
        <v>8</v>
      </c>
      <c r="CY16">
        <v>687</v>
      </c>
      <c r="DB16" t="s">
        <v>32</v>
      </c>
      <c r="DC16" t="s">
        <v>33</v>
      </c>
      <c r="DD16" t="str">
        <f>VLOOKUP(DF16,class!$A$1:$B$455,2,FALSE)</f>
        <v>Unitary Authority</v>
      </c>
      <c r="DE16" t="str">
        <f>IFERROR(VLOOKUP(DF16,classifications!$A$3:$C$334,3,FALSE),VLOOKUP(DF16,classifications!$I$2:$K$28,3,FALSE))</f>
        <v>Predominantly Urban</v>
      </c>
      <c r="DF16" t="s">
        <v>1251</v>
      </c>
      <c r="DH16">
        <v>227</v>
      </c>
      <c r="DJ16">
        <v>37</v>
      </c>
      <c r="DL16">
        <v>127</v>
      </c>
      <c r="DN16">
        <v>0</v>
      </c>
      <c r="DO16">
        <v>59</v>
      </c>
      <c r="DP16">
        <v>0</v>
      </c>
      <c r="DQ16">
        <v>5</v>
      </c>
      <c r="DR16">
        <v>0</v>
      </c>
      <c r="DS16">
        <v>64</v>
      </c>
      <c r="DU16">
        <v>0</v>
      </c>
      <c r="DW16">
        <v>38</v>
      </c>
      <c r="DY16">
        <v>353</v>
      </c>
      <c r="EB16" t="s">
        <v>32</v>
      </c>
      <c r="EC16" t="s">
        <v>33</v>
      </c>
      <c r="ED16" t="str">
        <f>VLOOKUP(EF16,class!$A$1:$B$455,2,FALSE)</f>
        <v>Unitary Authority</v>
      </c>
      <c r="EE16" t="str">
        <f>IFERROR(VLOOKUP(EF16,classifications!$A$3:$C$334,3,FALSE),VLOOKUP(EF16,classifications!$I$2:$K$28,3,FALSE))</f>
        <v>Predominantly Urban</v>
      </c>
      <c r="EF16" t="s">
        <v>1251</v>
      </c>
      <c r="EH16">
        <v>265</v>
      </c>
      <c r="EJ16">
        <v>39</v>
      </c>
      <c r="EL16">
        <v>152</v>
      </c>
      <c r="EN16">
        <v>0</v>
      </c>
      <c r="EO16">
        <v>83</v>
      </c>
      <c r="EP16">
        <v>0</v>
      </c>
      <c r="EQ16">
        <v>0</v>
      </c>
      <c r="ER16">
        <v>2</v>
      </c>
      <c r="ES16">
        <v>0</v>
      </c>
      <c r="ET16">
        <v>85</v>
      </c>
      <c r="EV16">
        <v>0</v>
      </c>
      <c r="EX16">
        <v>12</v>
      </c>
      <c r="EZ16" s="2">
        <v>444</v>
      </c>
      <c r="FB16" t="s">
        <v>32</v>
      </c>
      <c r="FC16" t="s">
        <v>33</v>
      </c>
      <c r="FD16" t="str">
        <f>VLOOKUP(FF16,class!$A$1:$B$455,2,FALSE)</f>
        <v>Unitary Authority</v>
      </c>
      <c r="FE16" t="str">
        <f>IFERROR(VLOOKUP(FF16,classifications!$A$3:$C$334,3,FALSE),VLOOKUP(FF16,classifications!$I$2:$K$28,3,FALSE))</f>
        <v>Predominantly Urban</v>
      </c>
      <c r="FF16" t="s">
        <v>1251</v>
      </c>
      <c r="FH16">
        <v>173</v>
      </c>
      <c r="FJ16">
        <v>31</v>
      </c>
      <c r="FL16">
        <v>182</v>
      </c>
      <c r="FN16">
        <v>5</v>
      </c>
      <c r="FO16">
        <v>100</v>
      </c>
      <c r="FP16">
        <v>1</v>
      </c>
      <c r="FQ16">
        <v>0</v>
      </c>
      <c r="FR16">
        <v>6</v>
      </c>
      <c r="FS16">
        <v>0</v>
      </c>
      <c r="FT16">
        <v>112</v>
      </c>
      <c r="FV16">
        <v>0</v>
      </c>
      <c r="FX16">
        <v>6</v>
      </c>
      <c r="FZ16" s="2">
        <v>380</v>
      </c>
      <c r="GB16" t="s">
        <v>32</v>
      </c>
      <c r="GC16" t="s">
        <v>33</v>
      </c>
      <c r="GD16" t="str">
        <f>VLOOKUP(GF16,class!$A$1:$B$455,2,FALSE)</f>
        <v>Unitary Authority</v>
      </c>
      <c r="GE16" t="str">
        <f>IFERROR(VLOOKUP(GF16,classifications!A$3:C$334,3,FALSE),VLOOKUP(GF16,classifications!I$2:K$28,3,FALSE))</f>
        <v>Predominantly Urban</v>
      </c>
      <c r="GF16" t="s">
        <v>1251</v>
      </c>
      <c r="GH16">
        <v>391</v>
      </c>
      <c r="GJ16">
        <v>24</v>
      </c>
      <c r="GL16">
        <v>150</v>
      </c>
      <c r="GN16">
        <v>0</v>
      </c>
      <c r="GO16">
        <v>22</v>
      </c>
      <c r="GP16">
        <v>1</v>
      </c>
      <c r="GQ16">
        <v>0</v>
      </c>
      <c r="GR16">
        <v>6</v>
      </c>
      <c r="GS16">
        <v>0</v>
      </c>
      <c r="GT16">
        <v>29</v>
      </c>
      <c r="GV16">
        <v>0</v>
      </c>
      <c r="GX16">
        <v>7</v>
      </c>
      <c r="GZ16">
        <v>558</v>
      </c>
    </row>
    <row r="17" spans="2:208" x14ac:dyDescent="0.3">
      <c r="B17" t="s">
        <v>34</v>
      </c>
      <c r="C17" t="s">
        <v>35</v>
      </c>
      <c r="D17" t="str">
        <f>VLOOKUP(F17,class!$A$1:$B$455,2,FALSE)</f>
        <v>Unitary Authority</v>
      </c>
      <c r="E17" t="str">
        <f>IFERROR(VLOOKUP(F17,classifications!$A$3:$C$334,3,FALSE),VLOOKUP(F17,classifications!$I$2:$K$28,3,FALSE))</f>
        <v>Predominantly Urban</v>
      </c>
      <c r="F17" t="s">
        <v>1252</v>
      </c>
      <c r="H17">
        <v>866</v>
      </c>
      <c r="J17">
        <v>51</v>
      </c>
      <c r="L17">
        <v>86</v>
      </c>
      <c r="N17">
        <v>-9</v>
      </c>
      <c r="P17">
        <v>116</v>
      </c>
      <c r="R17">
        <v>878</v>
      </c>
      <c r="AB17" t="s">
        <v>34</v>
      </c>
      <c r="AC17" t="s">
        <v>35</v>
      </c>
      <c r="AD17" t="str">
        <f>VLOOKUP(AF17,class!$A$1:$B$455,2,FALSE)</f>
        <v>Unitary Authority</v>
      </c>
      <c r="AE17" t="str">
        <f>IFERROR(VLOOKUP(AF17,classifications!$A$3:$C$334,3,FALSE),VLOOKUP(AF17,classifications!$I$2:$K$28,3,FALSE))</f>
        <v>Predominantly Urban</v>
      </c>
      <c r="AF17" t="s">
        <v>1252</v>
      </c>
      <c r="AH17">
        <v>814</v>
      </c>
      <c r="AJ17">
        <v>63</v>
      </c>
      <c r="AL17">
        <v>429</v>
      </c>
      <c r="AN17">
        <v>0</v>
      </c>
      <c r="AP17">
        <v>19</v>
      </c>
      <c r="AR17">
        <v>1287</v>
      </c>
      <c r="BB17" t="s">
        <v>34</v>
      </c>
      <c r="BC17" t="s">
        <v>35</v>
      </c>
      <c r="BD17" t="str">
        <f>VLOOKUP(BF17,class!$A$1:$B$455,2,FALSE)</f>
        <v>Unitary Authority</v>
      </c>
      <c r="BE17" t="str">
        <f>IFERROR(VLOOKUP(BF17,classifications!$A$3:$C$334,3,FALSE),VLOOKUP(BF17,classifications!$I$2:$K$28,3,FALSE))</f>
        <v>Predominantly Urban</v>
      </c>
      <c r="BF17" t="s">
        <v>1252</v>
      </c>
      <c r="BH17">
        <v>904</v>
      </c>
      <c r="BJ17">
        <v>59</v>
      </c>
      <c r="BL17">
        <v>528</v>
      </c>
      <c r="BN17">
        <v>0</v>
      </c>
      <c r="BP17">
        <v>37</v>
      </c>
      <c r="BR17">
        <v>1454</v>
      </c>
      <c r="CB17" t="s">
        <v>34</v>
      </c>
      <c r="CC17" t="s">
        <v>35</v>
      </c>
      <c r="CD17" t="str">
        <f>VLOOKUP(CF17,class!$A$1:$B$455,2,FALSE)</f>
        <v>Unitary Authority</v>
      </c>
      <c r="CE17" t="str">
        <f>IFERROR(VLOOKUP(CF17,classifications!$A$3:$C$334,3,FALSE),VLOOKUP(CF17,classifications!$I$2:$K$28,3,FALSE))</f>
        <v>Predominantly Urban</v>
      </c>
      <c r="CF17" t="s">
        <v>1252</v>
      </c>
      <c r="CH17">
        <v>923</v>
      </c>
      <c r="CJ17">
        <v>48</v>
      </c>
      <c r="CL17">
        <v>641</v>
      </c>
      <c r="CN17">
        <v>0</v>
      </c>
      <c r="CO17">
        <v>442</v>
      </c>
      <c r="CP17">
        <v>0</v>
      </c>
      <c r="CQ17">
        <v>5</v>
      </c>
      <c r="CR17">
        <v>0</v>
      </c>
      <c r="CS17">
        <v>447</v>
      </c>
      <c r="CU17">
        <v>0</v>
      </c>
      <c r="CW17">
        <v>73</v>
      </c>
      <c r="CY17">
        <v>1539</v>
      </c>
      <c r="DB17" t="s">
        <v>34</v>
      </c>
      <c r="DC17" t="s">
        <v>35</v>
      </c>
      <c r="DD17" t="str">
        <f>VLOOKUP(DF17,class!$A$1:$B$455,2,FALSE)</f>
        <v>Unitary Authority</v>
      </c>
      <c r="DE17" t="str">
        <f>IFERROR(VLOOKUP(DF17,classifications!$A$3:$C$334,3,FALSE),VLOOKUP(DF17,classifications!$I$2:$K$28,3,FALSE))</f>
        <v>Predominantly Urban</v>
      </c>
      <c r="DF17" t="s">
        <v>1252</v>
      </c>
      <c r="DH17">
        <v>907</v>
      </c>
      <c r="DJ17">
        <v>56</v>
      </c>
      <c r="DL17">
        <v>1038</v>
      </c>
      <c r="DN17">
        <v>0</v>
      </c>
      <c r="DO17">
        <v>310</v>
      </c>
      <c r="DP17">
        <v>0</v>
      </c>
      <c r="DQ17">
        <v>2</v>
      </c>
      <c r="DR17">
        <v>0</v>
      </c>
      <c r="DS17">
        <v>312</v>
      </c>
      <c r="DU17">
        <v>0</v>
      </c>
      <c r="DW17">
        <v>7</v>
      </c>
      <c r="DY17">
        <v>1994</v>
      </c>
      <c r="EB17" t="s">
        <v>34</v>
      </c>
      <c r="EC17" t="s">
        <v>35</v>
      </c>
      <c r="ED17" t="str">
        <f>VLOOKUP(EF17,class!$A$1:$B$455,2,FALSE)</f>
        <v>Unitary Authority</v>
      </c>
      <c r="EE17" t="str">
        <f>IFERROR(VLOOKUP(EF17,classifications!$A$3:$C$334,3,FALSE),VLOOKUP(EF17,classifications!$I$2:$K$28,3,FALSE))</f>
        <v>Predominantly Urban</v>
      </c>
      <c r="EF17" t="s">
        <v>1252</v>
      </c>
      <c r="EH17">
        <v>976</v>
      </c>
      <c r="EJ17">
        <v>38</v>
      </c>
      <c r="EL17">
        <v>629</v>
      </c>
      <c r="EN17">
        <v>0</v>
      </c>
      <c r="EO17">
        <v>278</v>
      </c>
      <c r="EP17">
        <v>0</v>
      </c>
      <c r="EQ17">
        <v>0</v>
      </c>
      <c r="ER17">
        <v>1</v>
      </c>
      <c r="ES17">
        <v>0</v>
      </c>
      <c r="ET17">
        <v>279</v>
      </c>
      <c r="EV17">
        <v>0</v>
      </c>
      <c r="EX17">
        <v>3</v>
      </c>
      <c r="EZ17" s="2">
        <v>1640</v>
      </c>
      <c r="FB17" t="s">
        <v>34</v>
      </c>
      <c r="FC17" t="s">
        <v>35</v>
      </c>
      <c r="FD17" t="str">
        <f>VLOOKUP(FF17,class!$A$1:$B$455,2,FALSE)</f>
        <v>Unitary Authority</v>
      </c>
      <c r="FE17" t="str">
        <f>IFERROR(VLOOKUP(FF17,classifications!$A$3:$C$334,3,FALSE),VLOOKUP(FF17,classifications!$I$2:$K$28,3,FALSE))</f>
        <v>Predominantly Urban</v>
      </c>
      <c r="FF17" t="s">
        <v>1252</v>
      </c>
      <c r="FH17">
        <v>986</v>
      </c>
      <c r="FJ17">
        <v>40</v>
      </c>
      <c r="FL17">
        <v>624</v>
      </c>
      <c r="FN17">
        <v>22</v>
      </c>
      <c r="FO17">
        <v>259</v>
      </c>
      <c r="FP17">
        <v>0</v>
      </c>
      <c r="FQ17">
        <v>0</v>
      </c>
      <c r="FR17">
        <v>6</v>
      </c>
      <c r="FS17">
        <v>0</v>
      </c>
      <c r="FT17">
        <v>287</v>
      </c>
      <c r="FV17">
        <v>0</v>
      </c>
      <c r="FX17">
        <v>12</v>
      </c>
      <c r="FZ17" s="2">
        <v>1638</v>
      </c>
      <c r="GB17" t="s">
        <v>34</v>
      </c>
      <c r="GC17" t="s">
        <v>35</v>
      </c>
      <c r="GD17" t="str">
        <f>VLOOKUP(GF17,class!$A$1:$B$455,2,FALSE)</f>
        <v>Unitary Authority</v>
      </c>
      <c r="GE17" t="str">
        <f>IFERROR(VLOOKUP(GF17,classifications!A$3:C$334,3,FALSE),VLOOKUP(GF17,classifications!I$2:K$28,3,FALSE))</f>
        <v>Predominantly Urban</v>
      </c>
      <c r="GF17" t="s">
        <v>1252</v>
      </c>
      <c r="GH17">
        <v>1060</v>
      </c>
      <c r="GJ17">
        <v>24</v>
      </c>
      <c r="GL17">
        <v>255</v>
      </c>
      <c r="GN17">
        <v>0</v>
      </c>
      <c r="GO17">
        <v>36</v>
      </c>
      <c r="GP17">
        <v>9</v>
      </c>
      <c r="GQ17">
        <v>1</v>
      </c>
      <c r="GR17">
        <v>12</v>
      </c>
      <c r="GS17">
        <v>0</v>
      </c>
      <c r="GT17">
        <v>58</v>
      </c>
      <c r="GV17">
        <v>-1</v>
      </c>
      <c r="GX17">
        <v>12</v>
      </c>
      <c r="GZ17">
        <v>1326</v>
      </c>
    </row>
    <row r="18" spans="2:208" x14ac:dyDescent="0.3">
      <c r="B18" t="s">
        <v>36</v>
      </c>
      <c r="C18" t="s">
        <v>37</v>
      </c>
      <c r="D18" t="str">
        <f>VLOOKUP(F18,class!$A$1:$B$455,2,FALSE)</f>
        <v>Unitary Authority</v>
      </c>
      <c r="E18" t="str">
        <f>IFERROR(VLOOKUP(F18,classifications!$A$3:$C$334,3,FALSE),VLOOKUP(F18,classifications!$I$2:$K$28,3,FALSE))</f>
        <v>Predominantly Rural</v>
      </c>
      <c r="F18" t="s">
        <v>1253</v>
      </c>
      <c r="H18">
        <v>938</v>
      </c>
      <c r="J18">
        <v>5</v>
      </c>
      <c r="L18">
        <v>52</v>
      </c>
      <c r="N18">
        <v>8</v>
      </c>
      <c r="P18">
        <v>37</v>
      </c>
      <c r="R18">
        <v>966</v>
      </c>
      <c r="AB18" t="s">
        <v>36</v>
      </c>
      <c r="AC18" t="s">
        <v>37</v>
      </c>
      <c r="AD18" t="str">
        <f>VLOOKUP(AF18,class!$A$1:$B$455,2,FALSE)</f>
        <v>Unitary Authority</v>
      </c>
      <c r="AE18" t="str">
        <f>IFERROR(VLOOKUP(AF18,classifications!$A$3:$C$334,3,FALSE),VLOOKUP(AF18,classifications!$I$2:$K$28,3,FALSE))</f>
        <v>Predominantly Rural</v>
      </c>
      <c r="AF18" t="s">
        <v>1253</v>
      </c>
      <c r="AH18">
        <v>1186</v>
      </c>
      <c r="AJ18">
        <v>21</v>
      </c>
      <c r="AL18">
        <v>56</v>
      </c>
      <c r="AN18">
        <v>27</v>
      </c>
      <c r="AP18">
        <v>26</v>
      </c>
      <c r="AR18">
        <v>1264</v>
      </c>
      <c r="BB18" t="s">
        <v>36</v>
      </c>
      <c r="BC18" t="s">
        <v>37</v>
      </c>
      <c r="BD18" t="str">
        <f>VLOOKUP(BF18,class!$A$1:$B$455,2,FALSE)</f>
        <v>Unitary Authority</v>
      </c>
      <c r="BE18" t="str">
        <f>IFERROR(VLOOKUP(BF18,classifications!$A$3:$C$334,3,FALSE),VLOOKUP(BF18,classifications!$I$2:$K$28,3,FALSE))</f>
        <v>Predominantly Rural</v>
      </c>
      <c r="BF18" t="s">
        <v>1253</v>
      </c>
      <c r="BH18">
        <v>1443</v>
      </c>
      <c r="BJ18">
        <v>21</v>
      </c>
      <c r="BL18">
        <v>81</v>
      </c>
      <c r="BN18">
        <v>2</v>
      </c>
      <c r="BP18">
        <v>25</v>
      </c>
      <c r="BR18">
        <v>1522</v>
      </c>
      <c r="CB18" t="s">
        <v>36</v>
      </c>
      <c r="CC18" t="s">
        <v>37</v>
      </c>
      <c r="CD18" t="str">
        <f>VLOOKUP(CF18,class!$A$1:$B$455,2,FALSE)</f>
        <v>Unitary Authority</v>
      </c>
      <c r="CE18" t="str">
        <f>IFERROR(VLOOKUP(CF18,classifications!$A$3:$C$334,3,FALSE),VLOOKUP(CF18,classifications!$I$2:$K$28,3,FALSE))</f>
        <v>Predominantly Rural</v>
      </c>
      <c r="CF18" t="s">
        <v>1253</v>
      </c>
      <c r="CH18">
        <v>1472</v>
      </c>
      <c r="CJ18">
        <v>12</v>
      </c>
      <c r="CL18">
        <v>142</v>
      </c>
      <c r="CN18">
        <v>3</v>
      </c>
      <c r="CO18">
        <v>78</v>
      </c>
      <c r="CP18">
        <v>0</v>
      </c>
      <c r="CQ18">
        <v>0</v>
      </c>
      <c r="CR18">
        <v>0</v>
      </c>
      <c r="CS18">
        <v>81</v>
      </c>
      <c r="CU18">
        <v>21</v>
      </c>
      <c r="CW18">
        <v>21</v>
      </c>
      <c r="CY18">
        <v>1626</v>
      </c>
      <c r="DB18" t="s">
        <v>36</v>
      </c>
      <c r="DC18" t="s">
        <v>37</v>
      </c>
      <c r="DD18" t="str">
        <f>VLOOKUP(DF18,class!$A$1:$B$455,2,FALSE)</f>
        <v>Unitary Authority</v>
      </c>
      <c r="DE18" t="str">
        <f>IFERROR(VLOOKUP(DF18,classifications!$A$3:$C$334,3,FALSE),VLOOKUP(DF18,classifications!$I$2:$K$28,3,FALSE))</f>
        <v>Predominantly Rural</v>
      </c>
      <c r="DF18" t="s">
        <v>1253</v>
      </c>
      <c r="DH18">
        <v>1673</v>
      </c>
      <c r="DJ18">
        <v>24</v>
      </c>
      <c r="DL18">
        <v>92</v>
      </c>
      <c r="DN18">
        <v>3</v>
      </c>
      <c r="DO18">
        <v>44</v>
      </c>
      <c r="DP18">
        <v>4</v>
      </c>
      <c r="DQ18">
        <v>46</v>
      </c>
      <c r="DR18">
        <v>0</v>
      </c>
      <c r="DS18">
        <v>97</v>
      </c>
      <c r="DU18">
        <v>19</v>
      </c>
      <c r="DW18">
        <v>35</v>
      </c>
      <c r="DY18">
        <v>1773</v>
      </c>
      <c r="EB18" t="s">
        <v>36</v>
      </c>
      <c r="EC18" t="s">
        <v>37</v>
      </c>
      <c r="ED18" t="str">
        <f>VLOOKUP(EF18,class!$A$1:$B$455,2,FALSE)</f>
        <v>Unitary Authority</v>
      </c>
      <c r="EE18" t="str">
        <f>IFERROR(VLOOKUP(EF18,classifications!$A$3:$C$334,3,FALSE),VLOOKUP(EF18,classifications!$I$2:$K$28,3,FALSE))</f>
        <v>Predominantly Rural</v>
      </c>
      <c r="EF18" t="s">
        <v>1253</v>
      </c>
      <c r="EH18">
        <v>2042</v>
      </c>
      <c r="EJ18">
        <v>4</v>
      </c>
      <c r="EL18">
        <v>66</v>
      </c>
      <c r="EN18">
        <v>1</v>
      </c>
      <c r="EO18">
        <v>14</v>
      </c>
      <c r="EP18">
        <v>0</v>
      </c>
      <c r="EQ18">
        <v>0</v>
      </c>
      <c r="ER18">
        <v>17</v>
      </c>
      <c r="ES18">
        <v>0</v>
      </c>
      <c r="ET18">
        <v>32</v>
      </c>
      <c r="EV18">
        <v>23</v>
      </c>
      <c r="EX18">
        <v>32</v>
      </c>
      <c r="EZ18" s="2">
        <v>2103</v>
      </c>
      <c r="FB18" t="s">
        <v>36</v>
      </c>
      <c r="FC18" t="s">
        <v>37</v>
      </c>
      <c r="FD18" t="str">
        <f>VLOOKUP(FF18,class!$A$1:$B$455,2,FALSE)</f>
        <v>Unitary Authority</v>
      </c>
      <c r="FE18" t="str">
        <f>IFERROR(VLOOKUP(FF18,classifications!$A$3:$C$334,3,FALSE),VLOOKUP(FF18,classifications!$I$2:$K$28,3,FALSE))</f>
        <v>Predominantly Rural</v>
      </c>
      <c r="FF18" t="s">
        <v>1253</v>
      </c>
      <c r="FH18">
        <v>2065</v>
      </c>
      <c r="FJ18">
        <v>2</v>
      </c>
      <c r="FL18">
        <v>75</v>
      </c>
      <c r="FN18">
        <v>4</v>
      </c>
      <c r="FO18">
        <v>15</v>
      </c>
      <c r="FP18">
        <v>3</v>
      </c>
      <c r="FQ18">
        <v>0</v>
      </c>
      <c r="FR18">
        <v>0</v>
      </c>
      <c r="FS18">
        <v>0</v>
      </c>
      <c r="FT18">
        <v>22</v>
      </c>
      <c r="FV18">
        <v>19</v>
      </c>
      <c r="FX18">
        <v>59</v>
      </c>
      <c r="FZ18" s="2">
        <v>2102</v>
      </c>
      <c r="GB18" t="s">
        <v>36</v>
      </c>
      <c r="GC18" t="s">
        <v>37</v>
      </c>
      <c r="GD18" t="str">
        <f>VLOOKUP(GF18,class!$A$1:$B$455,2,FALSE)</f>
        <v>Unitary Authority</v>
      </c>
      <c r="GE18" t="str">
        <f>IFERROR(VLOOKUP(GF18,classifications!A$3:C$334,3,FALSE),VLOOKUP(GF18,classifications!I$2:K$28,3,FALSE))</f>
        <v>Predominantly Rural</v>
      </c>
      <c r="GF18" t="s">
        <v>1253</v>
      </c>
      <c r="GH18">
        <v>2457</v>
      </c>
      <c r="GJ18">
        <v>5</v>
      </c>
      <c r="GL18">
        <v>162</v>
      </c>
      <c r="GN18">
        <v>6</v>
      </c>
      <c r="GO18">
        <v>41</v>
      </c>
      <c r="GP18">
        <v>0</v>
      </c>
      <c r="GQ18">
        <v>0</v>
      </c>
      <c r="GR18">
        <v>0</v>
      </c>
      <c r="GS18">
        <v>0</v>
      </c>
      <c r="GT18">
        <v>47</v>
      </c>
      <c r="GV18">
        <v>16</v>
      </c>
      <c r="GX18">
        <v>18</v>
      </c>
      <c r="GZ18">
        <v>2622</v>
      </c>
    </row>
    <row r="19" spans="2:208" x14ac:dyDescent="0.3">
      <c r="B19" t="s">
        <v>38</v>
      </c>
      <c r="C19" t="s">
        <v>39</v>
      </c>
      <c r="D19" t="str">
        <f>VLOOKUP(F19,class!$A$1:$B$455,2,FALSE)</f>
        <v>Unitary Authority</v>
      </c>
      <c r="E19" t="str">
        <f>IFERROR(VLOOKUP(F19,classifications!$A$3:$C$334,3,FALSE),VLOOKUP(F19,classifications!$I$2:$K$28,3,FALSE))</f>
        <v>Urban with Significant Rural</v>
      </c>
      <c r="F19" t="s">
        <v>1254</v>
      </c>
      <c r="H19">
        <v>580</v>
      </c>
      <c r="J19">
        <v>6</v>
      </c>
      <c r="L19">
        <v>102</v>
      </c>
      <c r="N19">
        <v>0</v>
      </c>
      <c r="P19">
        <v>39</v>
      </c>
      <c r="R19">
        <v>649</v>
      </c>
      <c r="AB19" t="s">
        <v>38</v>
      </c>
      <c r="AC19" t="s">
        <v>39</v>
      </c>
      <c r="AD19" t="str">
        <f>VLOOKUP(AF19,class!$A$1:$B$455,2,FALSE)</f>
        <v>Unitary Authority</v>
      </c>
      <c r="AE19" t="str">
        <f>IFERROR(VLOOKUP(AF19,classifications!$A$3:$C$334,3,FALSE),VLOOKUP(AF19,classifications!$I$2:$K$28,3,FALSE))</f>
        <v>Urban with Significant Rural</v>
      </c>
      <c r="AF19" t="s">
        <v>1254</v>
      </c>
      <c r="AH19">
        <v>866</v>
      </c>
      <c r="AJ19">
        <v>16</v>
      </c>
      <c r="AL19">
        <v>68</v>
      </c>
      <c r="AN19">
        <v>1</v>
      </c>
      <c r="AP19">
        <v>126</v>
      </c>
      <c r="AR19">
        <v>825</v>
      </c>
      <c r="BB19" t="s">
        <v>38</v>
      </c>
      <c r="BC19" t="s">
        <v>39</v>
      </c>
      <c r="BD19" t="str">
        <f>VLOOKUP(BF19,class!$A$1:$B$455,2,FALSE)</f>
        <v>Unitary Authority</v>
      </c>
      <c r="BE19" t="str">
        <f>IFERROR(VLOOKUP(BF19,classifications!$A$3:$C$334,3,FALSE),VLOOKUP(BF19,classifications!$I$2:$K$28,3,FALSE))</f>
        <v>Urban with Significant Rural</v>
      </c>
      <c r="BF19" t="s">
        <v>1254</v>
      </c>
      <c r="BH19">
        <v>1249</v>
      </c>
      <c r="BJ19">
        <v>2</v>
      </c>
      <c r="BL19">
        <v>121</v>
      </c>
      <c r="BN19">
        <v>0</v>
      </c>
      <c r="BP19">
        <v>133</v>
      </c>
      <c r="BR19">
        <v>1239</v>
      </c>
      <c r="CB19" t="s">
        <v>38</v>
      </c>
      <c r="CC19" t="s">
        <v>39</v>
      </c>
      <c r="CD19" t="str">
        <f>VLOOKUP(CF19,class!$A$1:$B$455,2,FALSE)</f>
        <v>Unitary Authority</v>
      </c>
      <c r="CE19" t="str">
        <f>IFERROR(VLOOKUP(CF19,classifications!$A$3:$C$334,3,FALSE),VLOOKUP(CF19,classifications!$I$2:$K$28,3,FALSE))</f>
        <v>Urban with Significant Rural</v>
      </c>
      <c r="CF19" t="s">
        <v>1254</v>
      </c>
      <c r="CH19">
        <v>1449</v>
      </c>
      <c r="CJ19">
        <v>19</v>
      </c>
      <c r="CL19">
        <v>157</v>
      </c>
      <c r="CN19">
        <v>1</v>
      </c>
      <c r="CO19">
        <v>16</v>
      </c>
      <c r="CP19">
        <v>0</v>
      </c>
      <c r="CQ19">
        <v>0</v>
      </c>
      <c r="CR19">
        <v>0</v>
      </c>
      <c r="CS19">
        <v>17</v>
      </c>
      <c r="CU19">
        <v>0</v>
      </c>
      <c r="CW19">
        <v>52</v>
      </c>
      <c r="CY19">
        <v>1573</v>
      </c>
      <c r="DB19" t="s">
        <v>38</v>
      </c>
      <c r="DC19" t="s">
        <v>39</v>
      </c>
      <c r="DD19" t="str">
        <f>VLOOKUP(DF19,class!$A$1:$B$455,2,FALSE)</f>
        <v>Unitary Authority</v>
      </c>
      <c r="DE19" t="str">
        <f>IFERROR(VLOOKUP(DF19,classifications!$A$3:$C$334,3,FALSE),VLOOKUP(DF19,classifications!$I$2:$K$28,3,FALSE))</f>
        <v>Urban with Significant Rural</v>
      </c>
      <c r="DF19" t="s">
        <v>1254</v>
      </c>
      <c r="DH19">
        <v>1578</v>
      </c>
      <c r="DJ19">
        <v>5</v>
      </c>
      <c r="DL19">
        <v>228</v>
      </c>
      <c r="DN19">
        <v>7</v>
      </c>
      <c r="DO19">
        <v>29</v>
      </c>
      <c r="DP19">
        <v>0</v>
      </c>
      <c r="DQ19">
        <v>1</v>
      </c>
      <c r="DR19">
        <v>0</v>
      </c>
      <c r="DS19">
        <v>37</v>
      </c>
      <c r="DU19">
        <v>0</v>
      </c>
      <c r="DW19">
        <v>48</v>
      </c>
      <c r="DY19">
        <v>1763</v>
      </c>
      <c r="EB19" t="s">
        <v>38</v>
      </c>
      <c r="EC19" t="s">
        <v>39</v>
      </c>
      <c r="ED19" t="str">
        <f>VLOOKUP(EF19,class!$A$1:$B$455,2,FALSE)</f>
        <v>Unitary Authority</v>
      </c>
      <c r="EE19" t="str">
        <f>IFERROR(VLOOKUP(EF19,classifications!$A$3:$C$334,3,FALSE),VLOOKUP(EF19,classifications!$I$2:$K$28,3,FALSE))</f>
        <v>Urban with Significant Rural</v>
      </c>
      <c r="EF19" t="s">
        <v>1254</v>
      </c>
      <c r="EH19">
        <v>2207</v>
      </c>
      <c r="EJ19">
        <v>17</v>
      </c>
      <c r="EL19">
        <v>134</v>
      </c>
      <c r="EN19">
        <v>4</v>
      </c>
      <c r="EO19">
        <v>14</v>
      </c>
      <c r="EP19">
        <v>0</v>
      </c>
      <c r="EQ19">
        <v>0</v>
      </c>
      <c r="ER19">
        <v>2</v>
      </c>
      <c r="ES19">
        <v>0</v>
      </c>
      <c r="ET19">
        <v>20</v>
      </c>
      <c r="EV19">
        <v>0</v>
      </c>
      <c r="EX19">
        <v>60</v>
      </c>
      <c r="EZ19" s="2">
        <v>2298</v>
      </c>
      <c r="FB19" t="s">
        <v>38</v>
      </c>
      <c r="FC19" t="s">
        <v>39</v>
      </c>
      <c r="FD19" t="str">
        <f>VLOOKUP(FF19,class!$A$1:$B$455,2,FALSE)</f>
        <v>Unitary Authority</v>
      </c>
      <c r="FE19" t="str">
        <f>IFERROR(VLOOKUP(FF19,classifications!$A$3:$C$334,3,FALSE),VLOOKUP(FF19,classifications!$I$2:$K$28,3,FALSE))</f>
        <v>Urban with Significant Rural</v>
      </c>
      <c r="FF19" t="s">
        <v>1254</v>
      </c>
      <c r="FH19">
        <v>2721</v>
      </c>
      <c r="FJ19">
        <v>21</v>
      </c>
      <c r="FL19">
        <v>268</v>
      </c>
      <c r="FN19">
        <v>5</v>
      </c>
      <c r="FO19">
        <v>40</v>
      </c>
      <c r="FP19">
        <v>0</v>
      </c>
      <c r="FQ19">
        <v>0</v>
      </c>
      <c r="FR19">
        <v>0</v>
      </c>
      <c r="FS19">
        <v>0</v>
      </c>
      <c r="FT19">
        <v>45</v>
      </c>
      <c r="FV19">
        <v>0</v>
      </c>
      <c r="FX19">
        <v>75</v>
      </c>
      <c r="FZ19" s="2">
        <v>2935</v>
      </c>
      <c r="GB19" t="s">
        <v>38</v>
      </c>
      <c r="GC19" t="s">
        <v>39</v>
      </c>
      <c r="GD19" t="str">
        <f>VLOOKUP(GF19,class!$A$1:$B$455,2,FALSE)</f>
        <v>Unitary Authority</v>
      </c>
      <c r="GE19" t="str">
        <f>IFERROR(VLOOKUP(GF19,classifications!A$3:C$334,3,FALSE),VLOOKUP(GF19,classifications!I$2:K$28,3,FALSE))</f>
        <v>Urban with Significant Rural</v>
      </c>
      <c r="GF19" t="s">
        <v>1254</v>
      </c>
      <c r="GH19">
        <v>3023</v>
      </c>
      <c r="GJ19">
        <v>1</v>
      </c>
      <c r="GL19">
        <v>188</v>
      </c>
      <c r="GN19">
        <v>10</v>
      </c>
      <c r="GO19">
        <v>22</v>
      </c>
      <c r="GP19">
        <v>0</v>
      </c>
      <c r="GQ19">
        <v>0</v>
      </c>
      <c r="GR19">
        <v>3</v>
      </c>
      <c r="GS19">
        <v>0</v>
      </c>
      <c r="GT19">
        <v>35</v>
      </c>
      <c r="GV19">
        <v>0</v>
      </c>
      <c r="GX19">
        <v>81</v>
      </c>
      <c r="GZ19">
        <v>3131</v>
      </c>
    </row>
    <row r="20" spans="2:208" x14ac:dyDescent="0.3">
      <c r="B20" t="s">
        <v>40</v>
      </c>
      <c r="C20" t="s">
        <v>41</v>
      </c>
      <c r="D20" t="str">
        <f>VLOOKUP(F20,class!$A$1:$B$455,2,FALSE)</f>
        <v>Unitary Authority</v>
      </c>
      <c r="E20" t="str">
        <f>IFERROR(VLOOKUP(F20,classifications!$A$3:$C$334,3,FALSE),VLOOKUP(F20,classifications!$I$2:$K$28,3,FALSE))</f>
        <v>Urban with Significant Rural</v>
      </c>
      <c r="F20" t="s">
        <v>1255</v>
      </c>
      <c r="H20">
        <v>605</v>
      </c>
      <c r="J20">
        <v>5</v>
      </c>
      <c r="L20">
        <v>71</v>
      </c>
      <c r="N20">
        <v>0</v>
      </c>
      <c r="P20">
        <v>8</v>
      </c>
      <c r="R20">
        <v>673</v>
      </c>
      <c r="AB20" t="s">
        <v>40</v>
      </c>
      <c r="AC20" t="s">
        <v>41</v>
      </c>
      <c r="AD20" t="str">
        <f>VLOOKUP(AF20,class!$A$1:$B$455,2,FALSE)</f>
        <v>Unitary Authority</v>
      </c>
      <c r="AE20" t="str">
        <f>IFERROR(VLOOKUP(AF20,classifications!$A$3:$C$334,3,FALSE),VLOOKUP(AF20,classifications!$I$2:$K$28,3,FALSE))</f>
        <v>Urban with Significant Rural</v>
      </c>
      <c r="AF20" t="s">
        <v>1255</v>
      </c>
      <c r="AH20">
        <v>890</v>
      </c>
      <c r="AJ20">
        <v>14</v>
      </c>
      <c r="AL20">
        <v>107</v>
      </c>
      <c r="AN20">
        <v>2</v>
      </c>
      <c r="AP20">
        <v>43</v>
      </c>
      <c r="AR20">
        <v>970</v>
      </c>
      <c r="BB20" t="s">
        <v>40</v>
      </c>
      <c r="BC20" t="s">
        <v>41</v>
      </c>
      <c r="BD20" t="str">
        <f>VLOOKUP(BF20,class!$A$1:$B$455,2,FALSE)</f>
        <v>Unitary Authority</v>
      </c>
      <c r="BE20" t="str">
        <f>IFERROR(VLOOKUP(BF20,classifications!$A$3:$C$334,3,FALSE),VLOOKUP(BF20,classifications!$I$2:$K$28,3,FALSE))</f>
        <v>Urban with Significant Rural</v>
      </c>
      <c r="BF20" t="s">
        <v>1255</v>
      </c>
      <c r="BH20">
        <v>1371</v>
      </c>
      <c r="BJ20">
        <v>13</v>
      </c>
      <c r="BL20">
        <v>198</v>
      </c>
      <c r="BN20">
        <v>0</v>
      </c>
      <c r="BP20">
        <v>11</v>
      </c>
      <c r="BR20">
        <v>1571</v>
      </c>
      <c r="CB20" t="s">
        <v>40</v>
      </c>
      <c r="CC20" t="s">
        <v>41</v>
      </c>
      <c r="CD20" t="str">
        <f>VLOOKUP(CF20,class!$A$1:$B$455,2,FALSE)</f>
        <v>Unitary Authority</v>
      </c>
      <c r="CE20" t="str">
        <f>IFERROR(VLOOKUP(CF20,classifications!$A$3:$C$334,3,FALSE),VLOOKUP(CF20,classifications!$I$2:$K$28,3,FALSE))</f>
        <v>Urban with Significant Rural</v>
      </c>
      <c r="CF20" t="s">
        <v>1255</v>
      </c>
      <c r="CH20">
        <v>1506</v>
      </c>
      <c r="CJ20">
        <v>24</v>
      </c>
      <c r="CL20">
        <v>265</v>
      </c>
      <c r="CN20">
        <v>0</v>
      </c>
      <c r="CO20">
        <v>0</v>
      </c>
      <c r="CP20">
        <v>0</v>
      </c>
      <c r="CQ20">
        <v>0</v>
      </c>
      <c r="CR20">
        <v>0</v>
      </c>
      <c r="CS20">
        <v>0</v>
      </c>
      <c r="CU20">
        <v>0</v>
      </c>
      <c r="CW20">
        <v>26</v>
      </c>
      <c r="CY20">
        <v>1769</v>
      </c>
      <c r="DB20" t="s">
        <v>40</v>
      </c>
      <c r="DC20" t="s">
        <v>41</v>
      </c>
      <c r="DD20" t="str">
        <f>VLOOKUP(DF20,class!$A$1:$B$455,2,FALSE)</f>
        <v>Unitary Authority</v>
      </c>
      <c r="DE20" t="str">
        <f>IFERROR(VLOOKUP(DF20,classifications!$A$3:$C$334,3,FALSE),VLOOKUP(DF20,classifications!$I$2:$K$28,3,FALSE))</f>
        <v>Urban with Significant Rural</v>
      </c>
      <c r="DF20" t="s">
        <v>1255</v>
      </c>
      <c r="DH20">
        <v>1816</v>
      </c>
      <c r="DJ20">
        <v>20</v>
      </c>
      <c r="DL20">
        <v>195</v>
      </c>
      <c r="DN20">
        <v>0</v>
      </c>
      <c r="DO20">
        <v>0</v>
      </c>
      <c r="DP20">
        <v>0</v>
      </c>
      <c r="DQ20">
        <v>0</v>
      </c>
      <c r="DR20">
        <v>0</v>
      </c>
      <c r="DS20">
        <v>0</v>
      </c>
      <c r="DU20">
        <v>3</v>
      </c>
      <c r="DW20">
        <v>14</v>
      </c>
      <c r="DY20">
        <v>2020</v>
      </c>
      <c r="EB20" t="s">
        <v>40</v>
      </c>
      <c r="EC20" t="s">
        <v>41</v>
      </c>
      <c r="ED20" t="str">
        <f>VLOOKUP(EF20,class!$A$1:$B$455,2,FALSE)</f>
        <v>Unitary Authority</v>
      </c>
      <c r="EE20" t="str">
        <f>IFERROR(VLOOKUP(EF20,classifications!$A$3:$C$334,3,FALSE),VLOOKUP(EF20,classifications!$I$2:$K$28,3,FALSE))</f>
        <v>Urban with Significant Rural</v>
      </c>
      <c r="EF20" t="s">
        <v>1255</v>
      </c>
      <c r="EH20">
        <v>2402</v>
      </c>
      <c r="EJ20">
        <v>6</v>
      </c>
      <c r="EL20">
        <v>149</v>
      </c>
      <c r="EN20">
        <v>0</v>
      </c>
      <c r="EO20">
        <v>0</v>
      </c>
      <c r="EP20">
        <v>0</v>
      </c>
      <c r="EQ20">
        <v>0</v>
      </c>
      <c r="ER20">
        <v>0</v>
      </c>
      <c r="ES20">
        <v>0</v>
      </c>
      <c r="ET20">
        <v>0</v>
      </c>
      <c r="EV20">
        <v>4</v>
      </c>
      <c r="EX20">
        <v>15</v>
      </c>
      <c r="EZ20" s="2">
        <v>2546</v>
      </c>
      <c r="FB20" t="s">
        <v>40</v>
      </c>
      <c r="FC20" t="s">
        <v>41</v>
      </c>
      <c r="FD20" t="str">
        <f>VLOOKUP(FF20,class!$A$1:$B$455,2,FALSE)</f>
        <v>Unitary Authority</v>
      </c>
      <c r="FE20" t="str">
        <f>IFERROR(VLOOKUP(FF20,classifications!$A$3:$C$334,3,FALSE),VLOOKUP(FF20,classifications!$I$2:$K$28,3,FALSE))</f>
        <v>Urban with Significant Rural</v>
      </c>
      <c r="FF20" t="s">
        <v>1255</v>
      </c>
      <c r="FH20">
        <v>1946</v>
      </c>
      <c r="FJ20">
        <v>13</v>
      </c>
      <c r="FL20">
        <v>202</v>
      </c>
      <c r="FN20">
        <v>7</v>
      </c>
      <c r="FO20">
        <v>29</v>
      </c>
      <c r="FP20">
        <v>0</v>
      </c>
      <c r="FQ20">
        <v>0</v>
      </c>
      <c r="FR20">
        <v>1</v>
      </c>
      <c r="FS20">
        <v>0</v>
      </c>
      <c r="FT20">
        <v>37</v>
      </c>
      <c r="FV20">
        <v>0</v>
      </c>
      <c r="FX20">
        <v>7</v>
      </c>
      <c r="FZ20" s="2">
        <v>2154</v>
      </c>
      <c r="GB20" t="s">
        <v>40</v>
      </c>
      <c r="GC20" t="s">
        <v>41</v>
      </c>
      <c r="GD20" t="str">
        <f>VLOOKUP(GF20,class!$A$1:$B$455,2,FALSE)</f>
        <v>Unitary Authority</v>
      </c>
      <c r="GE20" t="str">
        <f>IFERROR(VLOOKUP(GF20,classifications!A$3:C$334,3,FALSE),VLOOKUP(GF20,classifications!I$2:K$28,3,FALSE))</f>
        <v>Urban with Significant Rural</v>
      </c>
      <c r="GF20" t="s">
        <v>1255</v>
      </c>
      <c r="GH20">
        <v>1700</v>
      </c>
      <c r="GJ20">
        <v>3</v>
      </c>
      <c r="GL20">
        <v>148</v>
      </c>
      <c r="GN20">
        <v>8</v>
      </c>
      <c r="GO20">
        <v>5</v>
      </c>
      <c r="GP20">
        <v>0</v>
      </c>
      <c r="GQ20">
        <v>0</v>
      </c>
      <c r="GR20">
        <v>3</v>
      </c>
      <c r="GS20">
        <v>0</v>
      </c>
      <c r="GT20">
        <v>16</v>
      </c>
      <c r="GV20">
        <v>0</v>
      </c>
      <c r="GX20">
        <v>2</v>
      </c>
      <c r="GZ20">
        <v>1849</v>
      </c>
    </row>
    <row r="21" spans="2:208" x14ac:dyDescent="0.3">
      <c r="B21" t="s">
        <v>42</v>
      </c>
      <c r="C21" t="s">
        <v>43</v>
      </c>
      <c r="D21" t="str">
        <f>VLOOKUP(F21,class!$A$1:$B$455,2,FALSE)</f>
        <v>Unitary Authority</v>
      </c>
      <c r="E21" t="str">
        <f>IFERROR(VLOOKUP(F21,classifications!$A$3:$C$334,3,FALSE),VLOOKUP(F21,classifications!$I$2:$K$28,3,FALSE))</f>
        <v>Predominantly Rural</v>
      </c>
      <c r="F21" t="s">
        <v>1257</v>
      </c>
      <c r="H21">
        <v>1931</v>
      </c>
      <c r="J21">
        <v>61</v>
      </c>
      <c r="L21">
        <v>265</v>
      </c>
      <c r="N21">
        <v>43</v>
      </c>
      <c r="P21">
        <v>22</v>
      </c>
      <c r="R21">
        <v>2278</v>
      </c>
      <c r="AB21" t="s">
        <v>42</v>
      </c>
      <c r="AC21" t="s">
        <v>43</v>
      </c>
      <c r="AD21" t="str">
        <f>VLOOKUP(AF21,class!$A$1:$B$455,2,FALSE)</f>
        <v>Unitary Authority</v>
      </c>
      <c r="AE21" t="str">
        <f>IFERROR(VLOOKUP(AF21,classifications!$A$3:$C$334,3,FALSE),VLOOKUP(AF21,classifications!$I$2:$K$28,3,FALSE))</f>
        <v>Predominantly Rural</v>
      </c>
      <c r="AF21" t="s">
        <v>1257</v>
      </c>
      <c r="AH21">
        <v>1681</v>
      </c>
      <c r="AJ21">
        <v>62</v>
      </c>
      <c r="AL21">
        <v>263</v>
      </c>
      <c r="AN21">
        <v>30</v>
      </c>
      <c r="AP21">
        <v>7</v>
      </c>
      <c r="AR21">
        <v>2029</v>
      </c>
      <c r="BB21" t="s">
        <v>42</v>
      </c>
      <c r="BC21" t="s">
        <v>43</v>
      </c>
      <c r="BD21" t="str">
        <f>VLOOKUP(BF21,class!$A$1:$B$455,2,FALSE)</f>
        <v>Unitary Authority</v>
      </c>
      <c r="BE21" t="str">
        <f>IFERROR(VLOOKUP(BF21,classifications!$A$3:$C$334,3,FALSE),VLOOKUP(BF21,classifications!$I$2:$K$28,3,FALSE))</f>
        <v>Predominantly Rural</v>
      </c>
      <c r="BF21" t="s">
        <v>1257</v>
      </c>
      <c r="BH21">
        <v>2228</v>
      </c>
      <c r="BJ21">
        <v>63</v>
      </c>
      <c r="BL21">
        <v>371</v>
      </c>
      <c r="BN21">
        <v>71</v>
      </c>
      <c r="BP21">
        <v>31</v>
      </c>
      <c r="BR21">
        <v>2702</v>
      </c>
      <c r="CB21" t="s">
        <v>42</v>
      </c>
      <c r="CC21" t="s">
        <v>43</v>
      </c>
      <c r="CD21" t="str">
        <f>VLOOKUP(CF21,class!$A$1:$B$455,2,FALSE)</f>
        <v>Unitary Authority</v>
      </c>
      <c r="CE21" t="str">
        <f>IFERROR(VLOOKUP(CF21,classifications!$A$3:$C$334,3,FALSE),VLOOKUP(CF21,classifications!$I$2:$K$28,3,FALSE))</f>
        <v>Predominantly Rural</v>
      </c>
      <c r="CF21" t="s">
        <v>1257</v>
      </c>
      <c r="CH21">
        <v>2035</v>
      </c>
      <c r="CJ21">
        <v>74</v>
      </c>
      <c r="CL21">
        <v>455</v>
      </c>
      <c r="CN21">
        <v>0</v>
      </c>
      <c r="CO21">
        <v>0</v>
      </c>
      <c r="CP21">
        <v>0</v>
      </c>
      <c r="CQ21">
        <v>0</v>
      </c>
      <c r="CR21">
        <v>0</v>
      </c>
      <c r="CS21">
        <v>0</v>
      </c>
      <c r="CU21">
        <v>76</v>
      </c>
      <c r="CW21">
        <v>43</v>
      </c>
      <c r="CY21">
        <v>2597</v>
      </c>
      <c r="DB21" t="s">
        <v>42</v>
      </c>
      <c r="DC21" t="s">
        <v>43</v>
      </c>
      <c r="DD21" t="str">
        <f>VLOOKUP(DF21,class!$A$1:$B$455,2,FALSE)</f>
        <v>Unitary Authority</v>
      </c>
      <c r="DE21" t="str">
        <f>IFERROR(VLOOKUP(DF21,classifications!$A$3:$C$334,3,FALSE),VLOOKUP(DF21,classifications!$I$2:$K$28,3,FALSE))</f>
        <v>Predominantly Rural</v>
      </c>
      <c r="DF21" t="s">
        <v>1257</v>
      </c>
      <c r="DH21">
        <v>2566</v>
      </c>
      <c r="DJ21">
        <v>69</v>
      </c>
      <c r="DL21">
        <v>424</v>
      </c>
      <c r="DN21">
        <v>0</v>
      </c>
      <c r="DO21">
        <v>0</v>
      </c>
      <c r="DP21">
        <v>0</v>
      </c>
      <c r="DQ21">
        <v>0</v>
      </c>
      <c r="DR21">
        <v>0</v>
      </c>
      <c r="DS21">
        <v>0</v>
      </c>
      <c r="DU21">
        <v>36</v>
      </c>
      <c r="DW21">
        <v>21</v>
      </c>
      <c r="DY21">
        <v>3074</v>
      </c>
      <c r="EB21" t="s">
        <v>42</v>
      </c>
      <c r="EC21" t="s">
        <v>43</v>
      </c>
      <c r="ED21" t="str">
        <f>VLOOKUP(EF21,class!$A$1:$B$455,2,FALSE)</f>
        <v>Unitary Authority</v>
      </c>
      <c r="EE21" t="str">
        <f>IFERROR(VLOOKUP(EF21,classifications!$A$3:$C$334,3,FALSE),VLOOKUP(EF21,classifications!$I$2:$K$28,3,FALSE))</f>
        <v>Predominantly Rural</v>
      </c>
      <c r="EF21" t="s">
        <v>1257</v>
      </c>
      <c r="EH21">
        <v>2712</v>
      </c>
      <c r="EJ21">
        <v>42</v>
      </c>
      <c r="EL21">
        <v>620</v>
      </c>
      <c r="EN21">
        <v>13</v>
      </c>
      <c r="EO21">
        <v>26</v>
      </c>
      <c r="EP21">
        <v>0</v>
      </c>
      <c r="EQ21">
        <v>2</v>
      </c>
      <c r="ER21">
        <v>2</v>
      </c>
      <c r="ES21">
        <v>0</v>
      </c>
      <c r="ET21">
        <v>43</v>
      </c>
      <c r="EV21">
        <v>54</v>
      </c>
      <c r="EX21">
        <v>1</v>
      </c>
      <c r="EZ21" s="2">
        <v>3427</v>
      </c>
      <c r="FB21" t="s">
        <v>42</v>
      </c>
      <c r="FC21" t="s">
        <v>43</v>
      </c>
      <c r="FD21" t="str">
        <f>VLOOKUP(FF21,class!$A$1:$B$455,2,FALSE)</f>
        <v>Unitary Authority</v>
      </c>
      <c r="FE21" t="str">
        <f>IFERROR(VLOOKUP(FF21,classifications!$A$3:$C$334,3,FALSE),VLOOKUP(FF21,classifications!$I$2:$K$28,3,FALSE))</f>
        <v>Predominantly Rural</v>
      </c>
      <c r="FF21" t="s">
        <v>1257</v>
      </c>
      <c r="FH21">
        <v>2342</v>
      </c>
      <c r="FJ21">
        <v>61</v>
      </c>
      <c r="FL21">
        <v>544</v>
      </c>
      <c r="FN21">
        <v>4</v>
      </c>
      <c r="FO21">
        <v>47</v>
      </c>
      <c r="FP21">
        <v>0</v>
      </c>
      <c r="FQ21">
        <v>2</v>
      </c>
      <c r="FR21">
        <v>0</v>
      </c>
      <c r="FS21">
        <v>0</v>
      </c>
      <c r="FT21">
        <v>53</v>
      </c>
      <c r="FV21">
        <v>165</v>
      </c>
      <c r="FX21">
        <v>3</v>
      </c>
      <c r="FZ21" s="2">
        <v>3109</v>
      </c>
      <c r="GB21" t="s">
        <v>42</v>
      </c>
      <c r="GC21" t="s">
        <v>43</v>
      </c>
      <c r="GD21" t="str">
        <f>VLOOKUP(GF21,class!$A$1:$B$455,2,FALSE)</f>
        <v>Unitary Authority</v>
      </c>
      <c r="GE21" t="str">
        <f>IFERROR(VLOOKUP(GF21,classifications!A$3:C$334,3,FALSE),VLOOKUP(GF21,classifications!I$2:K$28,3,FALSE))</f>
        <v>Predominantly Rural</v>
      </c>
      <c r="GF21" t="s">
        <v>1257</v>
      </c>
      <c r="GH21">
        <v>2566</v>
      </c>
      <c r="GJ21">
        <v>43</v>
      </c>
      <c r="GL21">
        <v>388</v>
      </c>
      <c r="GN21">
        <v>10</v>
      </c>
      <c r="GO21">
        <v>19</v>
      </c>
      <c r="GP21">
        <v>0</v>
      </c>
      <c r="GQ21">
        <v>0</v>
      </c>
      <c r="GR21">
        <v>0</v>
      </c>
      <c r="GS21">
        <v>0</v>
      </c>
      <c r="GT21">
        <v>29</v>
      </c>
      <c r="GV21">
        <v>40</v>
      </c>
      <c r="GX21">
        <v>0</v>
      </c>
      <c r="GZ21">
        <v>3037</v>
      </c>
    </row>
    <row r="22" spans="2:208" x14ac:dyDescent="0.3">
      <c r="B22" t="s">
        <v>44</v>
      </c>
      <c r="C22" t="s">
        <v>45</v>
      </c>
      <c r="D22" t="str">
        <f>VLOOKUP(F22,class!$A$1:$B$455,2,FALSE)</f>
        <v>Unitary Authority</v>
      </c>
      <c r="E22" t="str">
        <f>IFERROR(VLOOKUP(F22,classifications!$A$3:$C$334,3,FALSE),VLOOKUP(F22,classifications!$I$2:$K$28,3,FALSE))</f>
        <v>Predominantly Rural</v>
      </c>
      <c r="F22" t="s">
        <v>1108</v>
      </c>
      <c r="H22">
        <v>1210</v>
      </c>
      <c r="J22">
        <v>5</v>
      </c>
      <c r="L22">
        <v>4</v>
      </c>
      <c r="N22">
        <v>0</v>
      </c>
      <c r="P22">
        <v>81</v>
      </c>
      <c r="R22">
        <v>1138</v>
      </c>
      <c r="AB22" t="s">
        <v>44</v>
      </c>
      <c r="AC22" t="s">
        <v>45</v>
      </c>
      <c r="AD22" t="str">
        <f>VLOOKUP(AF22,class!$A$1:$B$455,2,FALSE)</f>
        <v>Unitary Authority</v>
      </c>
      <c r="AE22" t="str">
        <f>IFERROR(VLOOKUP(AF22,classifications!$A$3:$C$334,3,FALSE),VLOOKUP(AF22,classifications!$I$2:$K$28,3,FALSE))</f>
        <v>Predominantly Rural</v>
      </c>
      <c r="AF22" t="s">
        <v>1108</v>
      </c>
      <c r="AH22">
        <v>923</v>
      </c>
      <c r="AJ22">
        <v>0</v>
      </c>
      <c r="AL22">
        <v>39</v>
      </c>
      <c r="AN22">
        <v>0</v>
      </c>
      <c r="AP22">
        <v>178</v>
      </c>
      <c r="AR22">
        <v>784</v>
      </c>
      <c r="BB22" t="s">
        <v>44</v>
      </c>
      <c r="BC22" t="s">
        <v>45</v>
      </c>
      <c r="BD22" t="str">
        <f>VLOOKUP(BF22,class!$A$1:$B$455,2,FALSE)</f>
        <v>Unitary Authority</v>
      </c>
      <c r="BE22" t="str">
        <f>IFERROR(VLOOKUP(BF22,classifications!$A$3:$C$334,3,FALSE),VLOOKUP(BF22,classifications!$I$2:$K$28,3,FALSE))</f>
        <v>Predominantly Rural</v>
      </c>
      <c r="BF22" t="s">
        <v>1108</v>
      </c>
      <c r="BH22">
        <v>1122</v>
      </c>
      <c r="BJ22">
        <v>4</v>
      </c>
      <c r="BL22">
        <v>2</v>
      </c>
      <c r="BN22">
        <v>0</v>
      </c>
      <c r="BP22">
        <v>61</v>
      </c>
      <c r="BR22">
        <v>1067</v>
      </c>
      <c r="CB22" t="s">
        <v>44</v>
      </c>
      <c r="CC22" t="s">
        <v>45</v>
      </c>
      <c r="CD22" t="str">
        <f>VLOOKUP(CF22,class!$A$1:$B$455,2,FALSE)</f>
        <v>Unitary Authority</v>
      </c>
      <c r="CE22" t="str">
        <f>IFERROR(VLOOKUP(CF22,classifications!$A$3:$C$334,3,FALSE),VLOOKUP(CF22,classifications!$I$2:$K$28,3,FALSE))</f>
        <v>Predominantly Rural</v>
      </c>
      <c r="CF22" t="s">
        <v>1108</v>
      </c>
      <c r="CH22">
        <v>1491</v>
      </c>
      <c r="CJ22">
        <v>-5</v>
      </c>
      <c r="CL22">
        <v>57</v>
      </c>
      <c r="CN22">
        <v>0</v>
      </c>
      <c r="CO22">
        <v>0</v>
      </c>
      <c r="CP22">
        <v>0</v>
      </c>
      <c r="CQ22">
        <v>0</v>
      </c>
      <c r="CR22">
        <v>0</v>
      </c>
      <c r="CS22">
        <v>0</v>
      </c>
      <c r="CU22">
        <v>0</v>
      </c>
      <c r="CW22">
        <v>15</v>
      </c>
      <c r="CY22">
        <v>1528</v>
      </c>
      <c r="DB22" t="s">
        <v>44</v>
      </c>
      <c r="DC22" t="s">
        <v>45</v>
      </c>
      <c r="DD22" t="str">
        <f>VLOOKUP(DF22,class!$A$1:$B$455,2,FALSE)</f>
        <v>Unitary Authority</v>
      </c>
      <c r="DE22" t="str">
        <f>IFERROR(VLOOKUP(DF22,classifications!$A$3:$C$334,3,FALSE),VLOOKUP(DF22,classifications!$I$2:$K$28,3,FALSE))</f>
        <v>Predominantly Rural</v>
      </c>
      <c r="DF22" t="s">
        <v>1108</v>
      </c>
      <c r="DH22">
        <v>1405</v>
      </c>
      <c r="DJ22">
        <v>0</v>
      </c>
      <c r="DL22">
        <v>0</v>
      </c>
      <c r="DN22">
        <v>0</v>
      </c>
      <c r="DO22">
        <v>0</v>
      </c>
      <c r="DP22">
        <v>0</v>
      </c>
      <c r="DQ22">
        <v>0</v>
      </c>
      <c r="DR22">
        <v>0</v>
      </c>
      <c r="DS22">
        <v>0</v>
      </c>
      <c r="DU22">
        <v>0</v>
      </c>
      <c r="DW22">
        <v>7</v>
      </c>
      <c r="DY22">
        <v>1398</v>
      </c>
      <c r="EB22" t="s">
        <v>44</v>
      </c>
      <c r="EC22" t="s">
        <v>45</v>
      </c>
      <c r="ED22" t="str">
        <f>VLOOKUP(EF22,class!$A$1:$B$455,2,FALSE)</f>
        <v>Unitary Authority</v>
      </c>
      <c r="EE22" t="str">
        <f>IFERROR(VLOOKUP(EF22,classifications!$A$3:$C$334,3,FALSE),VLOOKUP(EF22,classifications!$I$2:$K$28,3,FALSE))</f>
        <v>Predominantly Rural</v>
      </c>
      <c r="EF22" t="s">
        <v>1108</v>
      </c>
      <c r="EH22">
        <v>1356</v>
      </c>
      <c r="EJ22">
        <v>0</v>
      </c>
      <c r="EL22">
        <v>0</v>
      </c>
      <c r="EN22">
        <v>0</v>
      </c>
      <c r="EO22">
        <v>0</v>
      </c>
      <c r="EP22">
        <v>0</v>
      </c>
      <c r="EQ22">
        <v>0</v>
      </c>
      <c r="ER22">
        <v>0</v>
      </c>
      <c r="ES22">
        <v>0</v>
      </c>
      <c r="ET22">
        <v>0</v>
      </c>
      <c r="EV22">
        <v>0</v>
      </c>
      <c r="EX22">
        <v>17</v>
      </c>
      <c r="EZ22" s="2">
        <v>1339</v>
      </c>
      <c r="FB22" t="s">
        <v>44</v>
      </c>
      <c r="FC22" t="s">
        <v>45</v>
      </c>
      <c r="FD22" t="str">
        <f>VLOOKUP(FF22,class!$A$1:$B$455,2,FALSE)</f>
        <v>Unitary Authority</v>
      </c>
      <c r="FE22" t="str">
        <f>IFERROR(VLOOKUP(FF22,classifications!$A$3:$C$334,3,FALSE),VLOOKUP(FF22,classifications!$I$2:$K$28,3,FALSE))</f>
        <v>Predominantly Rural</v>
      </c>
      <c r="FF22" t="s">
        <v>1108</v>
      </c>
      <c r="FH22">
        <v>1513</v>
      </c>
      <c r="FJ22">
        <v>0</v>
      </c>
      <c r="FL22">
        <v>0</v>
      </c>
      <c r="FN22">
        <v>0</v>
      </c>
      <c r="FO22">
        <v>0</v>
      </c>
      <c r="FP22">
        <v>0</v>
      </c>
      <c r="FQ22">
        <v>0</v>
      </c>
      <c r="FR22">
        <v>0</v>
      </c>
      <c r="FS22">
        <v>0</v>
      </c>
      <c r="FT22">
        <v>0</v>
      </c>
      <c r="FV22">
        <v>0</v>
      </c>
      <c r="FX22">
        <v>50</v>
      </c>
      <c r="FZ22" s="2">
        <v>1463</v>
      </c>
      <c r="GB22" t="s">
        <v>44</v>
      </c>
      <c r="GC22" t="s">
        <v>45</v>
      </c>
      <c r="GD22" t="str">
        <f>VLOOKUP(GF22,class!$A$1:$B$455,2,FALSE)</f>
        <v>Unitary Authority</v>
      </c>
      <c r="GE22" t="str">
        <f>IFERROR(VLOOKUP(GF22,classifications!A$3:C$334,3,FALSE),VLOOKUP(GF22,classifications!I$2:K$28,3,FALSE))</f>
        <v>Predominantly Rural</v>
      </c>
      <c r="GF22" t="s">
        <v>1108</v>
      </c>
      <c r="GH22">
        <v>1633</v>
      </c>
      <c r="GJ22">
        <v>0</v>
      </c>
      <c r="GL22">
        <v>0</v>
      </c>
      <c r="GN22">
        <v>0</v>
      </c>
      <c r="GO22">
        <v>0</v>
      </c>
      <c r="GP22">
        <v>0</v>
      </c>
      <c r="GQ22">
        <v>0</v>
      </c>
      <c r="GR22">
        <v>0</v>
      </c>
      <c r="GS22">
        <v>0</v>
      </c>
      <c r="GT22">
        <v>0</v>
      </c>
      <c r="GV22">
        <v>0</v>
      </c>
      <c r="GX22">
        <v>5</v>
      </c>
      <c r="GZ22">
        <v>1628</v>
      </c>
    </row>
    <row r="23" spans="2:208" x14ac:dyDescent="0.3">
      <c r="B23" t="s">
        <v>46</v>
      </c>
      <c r="C23" t="s">
        <v>47</v>
      </c>
      <c r="D23" t="str">
        <f>VLOOKUP(F23,class!$A$1:$B$455,2,FALSE)</f>
        <v>Unitary Authority</v>
      </c>
      <c r="E23" t="str">
        <f>IFERROR(VLOOKUP(F23,classifications!$A$3:$C$334,3,FALSE),VLOOKUP(F23,classifications!$I$2:$K$28,3,FALSE))</f>
        <v>Predominantly Urban</v>
      </c>
      <c r="F23" t="s">
        <v>1259</v>
      </c>
      <c r="H23">
        <v>160</v>
      </c>
      <c r="J23">
        <v>2</v>
      </c>
      <c r="L23">
        <v>15</v>
      </c>
      <c r="N23">
        <v>8</v>
      </c>
      <c r="P23">
        <v>25</v>
      </c>
      <c r="R23">
        <v>160</v>
      </c>
      <c r="AB23" t="s">
        <v>46</v>
      </c>
      <c r="AC23" t="s">
        <v>47</v>
      </c>
      <c r="AD23" t="str">
        <f>VLOOKUP(AF23,class!$A$1:$B$455,2,FALSE)</f>
        <v>Unitary Authority</v>
      </c>
      <c r="AE23" t="str">
        <f>IFERROR(VLOOKUP(AF23,classifications!$A$3:$C$334,3,FALSE),VLOOKUP(AF23,classifications!$I$2:$K$28,3,FALSE))</f>
        <v>Predominantly Urban</v>
      </c>
      <c r="AF23" t="s">
        <v>1259</v>
      </c>
      <c r="AH23">
        <v>242</v>
      </c>
      <c r="AJ23">
        <v>19</v>
      </c>
      <c r="AL23">
        <v>51</v>
      </c>
      <c r="AN23">
        <v>1</v>
      </c>
      <c r="AP23">
        <v>42</v>
      </c>
      <c r="AR23">
        <v>271</v>
      </c>
      <c r="BB23" t="s">
        <v>46</v>
      </c>
      <c r="BC23" t="s">
        <v>47</v>
      </c>
      <c r="BD23" t="str">
        <f>VLOOKUP(BF23,class!$A$1:$B$455,2,FALSE)</f>
        <v>Unitary Authority</v>
      </c>
      <c r="BE23" t="str">
        <f>IFERROR(VLOOKUP(BF23,classifications!$A$3:$C$334,3,FALSE),VLOOKUP(BF23,classifications!$I$2:$K$28,3,FALSE))</f>
        <v>Predominantly Urban</v>
      </c>
      <c r="BF23" t="s">
        <v>1259</v>
      </c>
      <c r="BH23">
        <v>413</v>
      </c>
      <c r="BJ23">
        <v>1</v>
      </c>
      <c r="BL23">
        <v>83</v>
      </c>
      <c r="BN23">
        <v>20</v>
      </c>
      <c r="BP23">
        <v>20</v>
      </c>
      <c r="BR23">
        <v>497</v>
      </c>
      <c r="CB23" t="s">
        <v>46</v>
      </c>
      <c r="CC23" t="s">
        <v>47</v>
      </c>
      <c r="CD23" t="str">
        <f>VLOOKUP(CF23,class!$A$1:$B$455,2,FALSE)</f>
        <v>Unitary Authority</v>
      </c>
      <c r="CE23" t="str">
        <f>IFERROR(VLOOKUP(CF23,classifications!$A$3:$C$334,3,FALSE),VLOOKUP(CF23,classifications!$I$2:$K$28,3,FALSE))</f>
        <v>Predominantly Urban</v>
      </c>
      <c r="CF23" t="s">
        <v>1259</v>
      </c>
      <c r="CH23">
        <v>299</v>
      </c>
      <c r="CJ23">
        <v>0</v>
      </c>
      <c r="CL23">
        <v>26</v>
      </c>
      <c r="CN23">
        <v>0</v>
      </c>
      <c r="CO23">
        <v>18</v>
      </c>
      <c r="CP23">
        <v>0</v>
      </c>
      <c r="CQ23">
        <v>0</v>
      </c>
      <c r="CR23">
        <v>0</v>
      </c>
      <c r="CS23">
        <v>18</v>
      </c>
      <c r="CU23">
        <v>0</v>
      </c>
      <c r="CW23">
        <v>22</v>
      </c>
      <c r="CY23">
        <v>303</v>
      </c>
      <c r="DB23" t="s">
        <v>46</v>
      </c>
      <c r="DC23" t="s">
        <v>47</v>
      </c>
      <c r="DD23" t="str">
        <f>VLOOKUP(DF23,class!$A$1:$B$455,2,FALSE)</f>
        <v>Unitary Authority</v>
      </c>
      <c r="DE23" t="str">
        <f>IFERROR(VLOOKUP(DF23,classifications!$A$3:$C$334,3,FALSE),VLOOKUP(DF23,classifications!$I$2:$K$28,3,FALSE))</f>
        <v>Predominantly Urban</v>
      </c>
      <c r="DF23" t="s">
        <v>1259</v>
      </c>
      <c r="DH23">
        <v>166</v>
      </c>
      <c r="DJ23">
        <v>-1</v>
      </c>
      <c r="DL23">
        <v>1</v>
      </c>
      <c r="DN23">
        <v>2</v>
      </c>
      <c r="DO23">
        <v>0</v>
      </c>
      <c r="DP23">
        <v>0</v>
      </c>
      <c r="DQ23">
        <v>0</v>
      </c>
      <c r="DR23">
        <v>0</v>
      </c>
      <c r="DS23">
        <v>2</v>
      </c>
      <c r="DU23">
        <v>-1</v>
      </c>
      <c r="DW23">
        <v>1</v>
      </c>
      <c r="DY23">
        <v>164</v>
      </c>
      <c r="EB23" t="s">
        <v>46</v>
      </c>
      <c r="EC23" t="s">
        <v>47</v>
      </c>
      <c r="ED23" t="str">
        <f>VLOOKUP(EF23,class!$A$1:$B$455,2,FALSE)</f>
        <v>Unitary Authority</v>
      </c>
      <c r="EE23" t="str">
        <f>IFERROR(VLOOKUP(EF23,classifications!$A$3:$C$334,3,FALSE),VLOOKUP(EF23,classifications!$I$2:$K$28,3,FALSE))</f>
        <v>Predominantly Urban</v>
      </c>
      <c r="EF23" t="s">
        <v>1259</v>
      </c>
      <c r="EH23">
        <v>492</v>
      </c>
      <c r="EJ23">
        <v>-3</v>
      </c>
      <c r="EL23">
        <v>6</v>
      </c>
      <c r="EN23">
        <v>0</v>
      </c>
      <c r="EO23">
        <v>0</v>
      </c>
      <c r="EP23">
        <v>0</v>
      </c>
      <c r="EQ23">
        <v>0</v>
      </c>
      <c r="ER23">
        <v>0</v>
      </c>
      <c r="ES23">
        <v>0</v>
      </c>
      <c r="ET23">
        <v>0</v>
      </c>
      <c r="EV23">
        <v>50</v>
      </c>
      <c r="EX23">
        <v>5</v>
      </c>
      <c r="EZ23" s="2">
        <v>540</v>
      </c>
      <c r="FB23" t="s">
        <v>46</v>
      </c>
      <c r="FC23" t="s">
        <v>47</v>
      </c>
      <c r="FD23" t="str">
        <f>VLOOKUP(FF23,class!$A$1:$B$455,2,FALSE)</f>
        <v>Unitary Authority</v>
      </c>
      <c r="FE23" t="str">
        <f>IFERROR(VLOOKUP(FF23,classifications!$A$3:$C$334,3,FALSE),VLOOKUP(FF23,classifications!$I$2:$K$28,3,FALSE))</f>
        <v>Predominantly Urban</v>
      </c>
      <c r="FF23" t="s">
        <v>1259</v>
      </c>
      <c r="FH23">
        <v>574</v>
      </c>
      <c r="FJ23">
        <v>2</v>
      </c>
      <c r="FL23">
        <v>18</v>
      </c>
      <c r="FN23">
        <v>1</v>
      </c>
      <c r="FO23">
        <v>0</v>
      </c>
      <c r="FP23">
        <v>0</v>
      </c>
      <c r="FQ23">
        <v>0</v>
      </c>
      <c r="FR23">
        <v>0</v>
      </c>
      <c r="FS23">
        <v>0</v>
      </c>
      <c r="FT23">
        <v>1</v>
      </c>
      <c r="FV23">
        <v>-50</v>
      </c>
      <c r="FX23">
        <v>6</v>
      </c>
      <c r="FZ23" s="2">
        <v>538</v>
      </c>
      <c r="GB23" t="s">
        <v>46</v>
      </c>
      <c r="GC23" t="s">
        <v>47</v>
      </c>
      <c r="GD23" t="str">
        <f>VLOOKUP(GF23,class!$A$1:$B$455,2,FALSE)</f>
        <v>Unitary Authority</v>
      </c>
      <c r="GE23" t="str">
        <f>IFERROR(VLOOKUP(GF23,classifications!A$3:C$334,3,FALSE),VLOOKUP(GF23,classifications!I$2:K$28,3,FALSE))</f>
        <v>Predominantly Urban</v>
      </c>
      <c r="GF23" t="s">
        <v>1259</v>
      </c>
      <c r="GH23">
        <v>486</v>
      </c>
      <c r="GJ23">
        <v>2</v>
      </c>
      <c r="GL23">
        <v>46</v>
      </c>
      <c r="GN23">
        <v>0</v>
      </c>
      <c r="GO23">
        <v>0</v>
      </c>
      <c r="GP23">
        <v>0</v>
      </c>
      <c r="GQ23">
        <v>0</v>
      </c>
      <c r="GR23">
        <v>1</v>
      </c>
      <c r="GS23">
        <v>0</v>
      </c>
      <c r="GT23">
        <v>1</v>
      </c>
      <c r="GV23">
        <v>0</v>
      </c>
      <c r="GX23">
        <v>1</v>
      </c>
      <c r="GZ23">
        <v>533</v>
      </c>
    </row>
    <row r="24" spans="2:208" x14ac:dyDescent="0.3">
      <c r="B24" t="s">
        <v>48</v>
      </c>
      <c r="C24" t="s">
        <v>49</v>
      </c>
      <c r="D24" t="str">
        <f>VLOOKUP(F24,class!$A$1:$B$455,2,FALSE)</f>
        <v>Unitary Authority</v>
      </c>
      <c r="E24" t="str">
        <f>IFERROR(VLOOKUP(F24,classifications!$A$3:$C$334,3,FALSE),VLOOKUP(F24,classifications!$I$2:$K$28,3,FALSE))</f>
        <v>Predominantly Urban</v>
      </c>
      <c r="F24" t="s">
        <v>1260</v>
      </c>
      <c r="H24">
        <v>340</v>
      </c>
      <c r="J24">
        <v>13</v>
      </c>
      <c r="L24">
        <v>30</v>
      </c>
      <c r="N24">
        <v>0</v>
      </c>
      <c r="P24">
        <v>10</v>
      </c>
      <c r="R24">
        <v>373</v>
      </c>
      <c r="AB24" t="s">
        <v>48</v>
      </c>
      <c r="AC24" t="s">
        <v>49</v>
      </c>
      <c r="AD24" t="str">
        <f>VLOOKUP(AF24,class!$A$1:$B$455,2,FALSE)</f>
        <v>Unitary Authority</v>
      </c>
      <c r="AE24" t="str">
        <f>IFERROR(VLOOKUP(AF24,classifications!$A$3:$C$334,3,FALSE),VLOOKUP(AF24,classifications!$I$2:$K$28,3,FALSE))</f>
        <v>Predominantly Urban</v>
      </c>
      <c r="AF24" t="s">
        <v>1260</v>
      </c>
      <c r="AH24">
        <v>497</v>
      </c>
      <c r="AJ24">
        <v>5</v>
      </c>
      <c r="AL24">
        <v>14</v>
      </c>
      <c r="AN24">
        <v>0</v>
      </c>
      <c r="AP24">
        <v>69</v>
      </c>
      <c r="AR24">
        <v>447</v>
      </c>
      <c r="BB24" t="s">
        <v>48</v>
      </c>
      <c r="BC24" t="s">
        <v>49</v>
      </c>
      <c r="BD24" t="str">
        <f>VLOOKUP(BF24,class!$A$1:$B$455,2,FALSE)</f>
        <v>Unitary Authority</v>
      </c>
      <c r="BE24" t="str">
        <f>IFERROR(VLOOKUP(BF24,classifications!$A$3:$C$334,3,FALSE),VLOOKUP(BF24,classifications!$I$2:$K$28,3,FALSE))</f>
        <v>Predominantly Urban</v>
      </c>
      <c r="BF24" t="s">
        <v>1260</v>
      </c>
      <c r="BH24">
        <v>332</v>
      </c>
      <c r="BJ24">
        <v>10</v>
      </c>
      <c r="BL24">
        <v>99</v>
      </c>
      <c r="BN24">
        <v>0</v>
      </c>
      <c r="BP24">
        <v>13</v>
      </c>
      <c r="BR24">
        <v>428</v>
      </c>
      <c r="CB24" t="s">
        <v>48</v>
      </c>
      <c r="CC24" t="s">
        <v>49</v>
      </c>
      <c r="CD24" t="str">
        <f>VLOOKUP(CF24,class!$A$1:$B$455,2,FALSE)</f>
        <v>Unitary Authority</v>
      </c>
      <c r="CE24" t="str">
        <f>IFERROR(VLOOKUP(CF24,classifications!$A$3:$C$334,3,FALSE),VLOOKUP(CF24,classifications!$I$2:$K$28,3,FALSE))</f>
        <v>Predominantly Urban</v>
      </c>
      <c r="CF24" t="s">
        <v>1260</v>
      </c>
      <c r="CH24">
        <v>422</v>
      </c>
      <c r="CJ24">
        <v>3</v>
      </c>
      <c r="CL24">
        <v>65</v>
      </c>
      <c r="CN24">
        <v>0</v>
      </c>
      <c r="CO24">
        <v>0</v>
      </c>
      <c r="CP24">
        <v>0</v>
      </c>
      <c r="CQ24">
        <v>0</v>
      </c>
      <c r="CR24">
        <v>0</v>
      </c>
      <c r="CS24">
        <v>0</v>
      </c>
      <c r="CU24">
        <v>0</v>
      </c>
      <c r="CW24">
        <v>6</v>
      </c>
      <c r="CY24">
        <v>484</v>
      </c>
      <c r="DB24" t="s">
        <v>48</v>
      </c>
      <c r="DC24" t="s">
        <v>49</v>
      </c>
      <c r="DD24" t="str">
        <f>VLOOKUP(DF24,class!$A$1:$B$455,2,FALSE)</f>
        <v>Unitary Authority</v>
      </c>
      <c r="DE24" t="str">
        <f>IFERROR(VLOOKUP(DF24,classifications!$A$3:$C$334,3,FALSE),VLOOKUP(DF24,classifications!$I$2:$K$28,3,FALSE))</f>
        <v>Predominantly Urban</v>
      </c>
      <c r="DF24" t="s">
        <v>1260</v>
      </c>
      <c r="DH24">
        <v>594</v>
      </c>
      <c r="DJ24">
        <v>14</v>
      </c>
      <c r="DL24">
        <v>185</v>
      </c>
      <c r="DN24">
        <v>0</v>
      </c>
      <c r="DO24">
        <v>159</v>
      </c>
      <c r="DP24">
        <v>0</v>
      </c>
      <c r="DQ24">
        <v>0</v>
      </c>
      <c r="DR24">
        <v>0</v>
      </c>
      <c r="DS24">
        <v>159</v>
      </c>
      <c r="DU24">
        <v>0</v>
      </c>
      <c r="DW24">
        <v>4</v>
      </c>
      <c r="DY24">
        <v>789</v>
      </c>
      <c r="EB24" t="s">
        <v>48</v>
      </c>
      <c r="EC24" t="s">
        <v>49</v>
      </c>
      <c r="ED24" t="str">
        <f>VLOOKUP(EF24,class!$A$1:$B$455,2,FALSE)</f>
        <v>Unitary Authority</v>
      </c>
      <c r="EE24" t="str">
        <f>IFERROR(VLOOKUP(EF24,classifications!$A$3:$C$334,3,FALSE),VLOOKUP(EF24,classifications!$I$2:$K$28,3,FALSE))</f>
        <v>Predominantly Urban</v>
      </c>
      <c r="EF24" t="s">
        <v>1260</v>
      </c>
      <c r="EH24">
        <v>354</v>
      </c>
      <c r="EJ24">
        <v>10</v>
      </c>
      <c r="EL24">
        <v>424</v>
      </c>
      <c r="EN24">
        <v>0</v>
      </c>
      <c r="EO24">
        <v>312</v>
      </c>
      <c r="EP24">
        <v>0</v>
      </c>
      <c r="EQ24">
        <v>0</v>
      </c>
      <c r="ER24">
        <v>0</v>
      </c>
      <c r="ES24">
        <v>0</v>
      </c>
      <c r="ET24">
        <v>312</v>
      </c>
      <c r="EV24">
        <v>0</v>
      </c>
      <c r="EX24">
        <v>1</v>
      </c>
      <c r="EZ24" s="2">
        <v>787</v>
      </c>
      <c r="FB24" t="s">
        <v>48</v>
      </c>
      <c r="FC24" t="s">
        <v>49</v>
      </c>
      <c r="FD24" t="str">
        <f>VLOOKUP(FF24,class!$A$1:$B$455,2,FALSE)</f>
        <v>Unitary Authority</v>
      </c>
      <c r="FE24" t="str">
        <f>IFERROR(VLOOKUP(FF24,classifications!$A$3:$C$334,3,FALSE),VLOOKUP(FF24,classifications!$I$2:$K$28,3,FALSE))</f>
        <v>Predominantly Urban</v>
      </c>
      <c r="FF24" t="s">
        <v>1260</v>
      </c>
      <c r="FH24">
        <v>441</v>
      </c>
      <c r="FJ24">
        <v>12</v>
      </c>
      <c r="FL24">
        <v>157</v>
      </c>
      <c r="FN24">
        <v>2</v>
      </c>
      <c r="FO24">
        <v>0</v>
      </c>
      <c r="FP24">
        <v>0</v>
      </c>
      <c r="FQ24">
        <v>0</v>
      </c>
      <c r="FR24">
        <v>0</v>
      </c>
      <c r="FS24">
        <v>0</v>
      </c>
      <c r="FT24">
        <v>2</v>
      </c>
      <c r="FV24">
        <v>0</v>
      </c>
      <c r="FX24">
        <v>1</v>
      </c>
      <c r="FZ24" s="2">
        <v>609</v>
      </c>
      <c r="GB24" t="s">
        <v>48</v>
      </c>
      <c r="GC24" t="s">
        <v>49</v>
      </c>
      <c r="GD24" t="str">
        <f>VLOOKUP(GF24,class!$A$1:$B$455,2,FALSE)</f>
        <v>Unitary Authority</v>
      </c>
      <c r="GE24" t="str">
        <f>IFERROR(VLOOKUP(GF24,classifications!A$3:C$334,3,FALSE),VLOOKUP(GF24,classifications!I$2:K$28,3,FALSE))</f>
        <v>Predominantly Urban</v>
      </c>
      <c r="GF24" t="s">
        <v>1260</v>
      </c>
      <c r="GH24">
        <v>486</v>
      </c>
      <c r="GJ24">
        <v>10</v>
      </c>
      <c r="GL24">
        <v>44</v>
      </c>
      <c r="GN24">
        <v>0</v>
      </c>
      <c r="GO24">
        <v>0</v>
      </c>
      <c r="GP24">
        <v>0</v>
      </c>
      <c r="GQ24">
        <v>0</v>
      </c>
      <c r="GR24">
        <v>0</v>
      </c>
      <c r="GS24">
        <v>0</v>
      </c>
      <c r="GT24">
        <v>0</v>
      </c>
      <c r="GV24">
        <v>0</v>
      </c>
      <c r="GX24">
        <v>0</v>
      </c>
      <c r="GZ24">
        <v>540</v>
      </c>
    </row>
    <row r="25" spans="2:208" x14ac:dyDescent="0.3">
      <c r="B25" t="s">
        <v>50</v>
      </c>
      <c r="C25" t="s">
        <v>51</v>
      </c>
      <c r="D25" t="str">
        <f>VLOOKUP(F25,class!$A$1:$B$455,2,FALSE)</f>
        <v>Unitary Authority</v>
      </c>
      <c r="E25" t="str">
        <f>IFERROR(VLOOKUP(F25,classifications!$A$3:$C$334,3,FALSE),VLOOKUP(F25,classifications!$I$2:$K$28,3,FALSE))</f>
        <v>Predominantly Rural</v>
      </c>
      <c r="F25" t="s">
        <v>1262</v>
      </c>
      <c r="H25">
        <v>1097</v>
      </c>
      <c r="J25">
        <v>-3</v>
      </c>
      <c r="L25">
        <v>-26</v>
      </c>
      <c r="N25">
        <v>963</v>
      </c>
      <c r="P25">
        <v>49</v>
      </c>
      <c r="R25">
        <v>1982</v>
      </c>
      <c r="AB25" t="s">
        <v>50</v>
      </c>
      <c r="AC25" t="s">
        <v>51</v>
      </c>
      <c r="AD25" t="str">
        <f>VLOOKUP(AF25,class!$A$1:$B$455,2,FALSE)</f>
        <v>Unitary Authority</v>
      </c>
      <c r="AE25" t="str">
        <f>IFERROR(VLOOKUP(AF25,classifications!$A$3:$C$334,3,FALSE),VLOOKUP(AF25,classifications!$I$2:$K$28,3,FALSE))</f>
        <v>Predominantly Rural</v>
      </c>
      <c r="AF25" t="s">
        <v>1262</v>
      </c>
      <c r="AH25">
        <v>905</v>
      </c>
      <c r="AJ25">
        <v>5</v>
      </c>
      <c r="AL25">
        <v>-23</v>
      </c>
      <c r="AN25">
        <v>618</v>
      </c>
      <c r="AP25">
        <v>55</v>
      </c>
      <c r="AR25">
        <v>1450</v>
      </c>
      <c r="BB25" t="s">
        <v>50</v>
      </c>
      <c r="BC25" t="s">
        <v>51</v>
      </c>
      <c r="BD25" t="str">
        <f>VLOOKUP(BF25,class!$A$1:$B$455,2,FALSE)</f>
        <v>Unitary Authority</v>
      </c>
      <c r="BE25" t="str">
        <f>IFERROR(VLOOKUP(BF25,classifications!$A$3:$C$334,3,FALSE),VLOOKUP(BF25,classifications!$I$2:$K$28,3,FALSE))</f>
        <v>Predominantly Rural</v>
      </c>
      <c r="BF25" t="s">
        <v>1262</v>
      </c>
      <c r="BH25">
        <v>662</v>
      </c>
      <c r="BJ25">
        <v>13</v>
      </c>
      <c r="BL25">
        <v>95</v>
      </c>
      <c r="BN25">
        <v>0</v>
      </c>
      <c r="BP25">
        <v>57</v>
      </c>
      <c r="BR25">
        <v>713</v>
      </c>
      <c r="CB25" t="s">
        <v>50</v>
      </c>
      <c r="CC25" t="s">
        <v>51</v>
      </c>
      <c r="CD25" t="str">
        <f>VLOOKUP(CF25,class!$A$1:$B$455,2,FALSE)</f>
        <v>Unitary Authority</v>
      </c>
      <c r="CE25" t="str">
        <f>IFERROR(VLOOKUP(CF25,classifications!$A$3:$C$334,3,FALSE),VLOOKUP(CF25,classifications!$I$2:$K$28,3,FALSE))</f>
        <v>Predominantly Rural</v>
      </c>
      <c r="CF25" t="s">
        <v>1262</v>
      </c>
      <c r="CH25">
        <v>859</v>
      </c>
      <c r="CJ25">
        <v>-1</v>
      </c>
      <c r="CL25">
        <v>53</v>
      </c>
      <c r="CN25">
        <v>1</v>
      </c>
      <c r="CO25">
        <v>11</v>
      </c>
      <c r="CP25">
        <v>0</v>
      </c>
      <c r="CQ25">
        <v>0</v>
      </c>
      <c r="CR25">
        <v>0</v>
      </c>
      <c r="CS25">
        <v>12</v>
      </c>
      <c r="CU25">
        <v>0</v>
      </c>
      <c r="CW25">
        <v>69</v>
      </c>
      <c r="CY25">
        <v>842</v>
      </c>
      <c r="DB25" t="s">
        <v>50</v>
      </c>
      <c r="DC25" t="s">
        <v>51</v>
      </c>
      <c r="DD25" t="str">
        <f>VLOOKUP(DF25,class!$A$1:$B$455,2,FALSE)</f>
        <v>Unitary Authority</v>
      </c>
      <c r="DE25" t="str">
        <f>IFERROR(VLOOKUP(DF25,classifications!$A$3:$C$334,3,FALSE),VLOOKUP(DF25,classifications!$I$2:$K$28,3,FALSE))</f>
        <v>Predominantly Rural</v>
      </c>
      <c r="DF25" t="s">
        <v>1262</v>
      </c>
      <c r="DH25">
        <v>1167</v>
      </c>
      <c r="DJ25">
        <v>24</v>
      </c>
      <c r="DL25">
        <v>47</v>
      </c>
      <c r="DN25">
        <v>1</v>
      </c>
      <c r="DO25">
        <v>3</v>
      </c>
      <c r="DP25">
        <v>0</v>
      </c>
      <c r="DQ25">
        <v>0</v>
      </c>
      <c r="DR25">
        <v>0</v>
      </c>
      <c r="DS25">
        <v>4</v>
      </c>
      <c r="DU25">
        <v>0</v>
      </c>
      <c r="DW25">
        <v>79</v>
      </c>
      <c r="DY25">
        <v>1159</v>
      </c>
      <c r="EB25" t="s">
        <v>50</v>
      </c>
      <c r="EC25" t="s">
        <v>51</v>
      </c>
      <c r="ED25" t="str">
        <f>VLOOKUP(EF25,class!$A$1:$B$455,2,FALSE)</f>
        <v>Unitary Authority</v>
      </c>
      <c r="EE25" t="str">
        <f>IFERROR(VLOOKUP(EF25,classifications!$A$3:$C$334,3,FALSE),VLOOKUP(EF25,classifications!$I$2:$K$28,3,FALSE))</f>
        <v>Predominantly Rural</v>
      </c>
      <c r="EF25" t="s">
        <v>1262</v>
      </c>
      <c r="EH25">
        <v>1123</v>
      </c>
      <c r="EJ25">
        <v>12</v>
      </c>
      <c r="EL25">
        <v>49</v>
      </c>
      <c r="EN25">
        <v>1</v>
      </c>
      <c r="EO25">
        <v>0</v>
      </c>
      <c r="EP25">
        <v>0</v>
      </c>
      <c r="EQ25">
        <v>0</v>
      </c>
      <c r="ER25">
        <v>0</v>
      </c>
      <c r="ES25">
        <v>0</v>
      </c>
      <c r="ET25">
        <v>1</v>
      </c>
      <c r="EV25">
        <v>0</v>
      </c>
      <c r="EX25">
        <v>41</v>
      </c>
      <c r="EZ25" s="2">
        <v>1143</v>
      </c>
      <c r="FB25" t="s">
        <v>50</v>
      </c>
      <c r="FC25" t="s">
        <v>51</v>
      </c>
      <c r="FD25" t="str">
        <f>VLOOKUP(FF25,class!$A$1:$B$455,2,FALSE)</f>
        <v>Unitary Authority</v>
      </c>
      <c r="FE25" t="str">
        <f>IFERROR(VLOOKUP(FF25,classifications!$A$3:$C$334,3,FALSE),VLOOKUP(FF25,classifications!$I$2:$K$28,3,FALSE))</f>
        <v>Predominantly Rural</v>
      </c>
      <c r="FF25" t="s">
        <v>1262</v>
      </c>
      <c r="FH25">
        <v>1458</v>
      </c>
      <c r="FJ25">
        <v>3</v>
      </c>
      <c r="FL25">
        <v>6</v>
      </c>
      <c r="FN25">
        <v>74</v>
      </c>
      <c r="FO25">
        <v>11</v>
      </c>
      <c r="FP25">
        <v>0</v>
      </c>
      <c r="FQ25">
        <v>0</v>
      </c>
      <c r="FR25">
        <v>0</v>
      </c>
      <c r="FS25">
        <v>0</v>
      </c>
      <c r="FT25">
        <v>85</v>
      </c>
      <c r="FV25">
        <v>0</v>
      </c>
      <c r="FX25">
        <v>35</v>
      </c>
      <c r="FZ25" s="2">
        <v>1432</v>
      </c>
      <c r="GB25" t="s">
        <v>1039</v>
      </c>
      <c r="GC25" t="s">
        <v>1038</v>
      </c>
      <c r="GD25" t="str">
        <f>VLOOKUP(GF25,class!$A$1:$B$455,2,FALSE)</f>
        <v>Unitary Authority</v>
      </c>
      <c r="GE25" t="str">
        <f>IFERROR(VLOOKUP(GF25,classifications!A$3:C$334,3,FALSE),VLOOKUP(GF25,classifications!I$2:K$28,3,FALSE))</f>
        <v>Predominantly Rural</v>
      </c>
      <c r="GF25" t="s">
        <v>1258</v>
      </c>
      <c r="GH25">
        <v>1255</v>
      </c>
      <c r="GJ25">
        <v>24</v>
      </c>
      <c r="GL25">
        <v>215</v>
      </c>
      <c r="GN25">
        <v>73</v>
      </c>
      <c r="GO25">
        <v>2</v>
      </c>
      <c r="GP25">
        <v>0</v>
      </c>
      <c r="GQ25">
        <v>0</v>
      </c>
      <c r="GR25">
        <v>0</v>
      </c>
      <c r="GS25">
        <v>0</v>
      </c>
      <c r="GT25">
        <v>75</v>
      </c>
      <c r="GV25">
        <v>1</v>
      </c>
      <c r="GX25">
        <v>75</v>
      </c>
      <c r="GZ25">
        <v>1420</v>
      </c>
    </row>
    <row r="26" spans="2:208" x14ac:dyDescent="0.3">
      <c r="B26" t="s">
        <v>52</v>
      </c>
      <c r="C26" t="s">
        <v>53</v>
      </c>
      <c r="D26" t="str">
        <f>VLOOKUP(F26,class!$A$1:$B$455,2,FALSE)</f>
        <v>Unitary Authority</v>
      </c>
      <c r="E26" t="str">
        <f>IFERROR(VLOOKUP(F26,classifications!$A$3:$C$334,3,FALSE),VLOOKUP(F26,classifications!$I$2:$K$28,3,FALSE))</f>
        <v>Predominantly Urban</v>
      </c>
      <c r="F26" t="s">
        <v>1263</v>
      </c>
      <c r="H26">
        <v>424</v>
      </c>
      <c r="J26">
        <v>13</v>
      </c>
      <c r="L26">
        <v>55</v>
      </c>
      <c r="N26">
        <v>-1</v>
      </c>
      <c r="P26">
        <v>76</v>
      </c>
      <c r="R26">
        <v>415</v>
      </c>
      <c r="AB26" t="s">
        <v>52</v>
      </c>
      <c r="AC26" t="s">
        <v>53</v>
      </c>
      <c r="AD26" t="str">
        <f>VLOOKUP(AF26,class!$A$1:$B$455,2,FALSE)</f>
        <v>Unitary Authority</v>
      </c>
      <c r="AE26" t="str">
        <f>IFERROR(VLOOKUP(AF26,classifications!$A$3:$C$334,3,FALSE),VLOOKUP(AF26,classifications!$I$2:$K$28,3,FALSE))</f>
        <v>Predominantly Urban</v>
      </c>
      <c r="AF26" t="s">
        <v>1263</v>
      </c>
      <c r="AH26">
        <v>497</v>
      </c>
      <c r="AJ26">
        <v>9</v>
      </c>
      <c r="AL26">
        <v>39</v>
      </c>
      <c r="AN26">
        <v>0</v>
      </c>
      <c r="AP26">
        <v>72</v>
      </c>
      <c r="AR26">
        <v>473</v>
      </c>
      <c r="BB26" t="s">
        <v>52</v>
      </c>
      <c r="BC26" t="s">
        <v>53</v>
      </c>
      <c r="BD26" t="str">
        <f>VLOOKUP(BF26,class!$A$1:$B$455,2,FALSE)</f>
        <v>Unitary Authority</v>
      </c>
      <c r="BE26" t="str">
        <f>IFERROR(VLOOKUP(BF26,classifications!$A$3:$C$334,3,FALSE),VLOOKUP(BF26,classifications!$I$2:$K$28,3,FALSE))</f>
        <v>Predominantly Urban</v>
      </c>
      <c r="BF26" t="s">
        <v>1263</v>
      </c>
      <c r="BH26">
        <v>472</v>
      </c>
      <c r="BJ26">
        <v>28</v>
      </c>
      <c r="BL26">
        <v>17</v>
      </c>
      <c r="BN26">
        <v>12</v>
      </c>
      <c r="BP26">
        <v>3</v>
      </c>
      <c r="BR26">
        <v>526</v>
      </c>
      <c r="CB26" t="s">
        <v>52</v>
      </c>
      <c r="CC26" t="s">
        <v>53</v>
      </c>
      <c r="CD26" t="str">
        <f>VLOOKUP(CF26,class!$A$1:$B$455,2,FALSE)</f>
        <v>Unitary Authority</v>
      </c>
      <c r="CE26" t="str">
        <f>IFERROR(VLOOKUP(CF26,classifications!$A$3:$C$334,3,FALSE),VLOOKUP(CF26,classifications!$I$2:$K$28,3,FALSE))</f>
        <v>Predominantly Urban</v>
      </c>
      <c r="CF26" t="s">
        <v>1263</v>
      </c>
      <c r="CH26">
        <v>483</v>
      </c>
      <c r="CJ26">
        <v>-1</v>
      </c>
      <c r="CL26">
        <v>1</v>
      </c>
      <c r="CN26">
        <v>0</v>
      </c>
      <c r="CO26">
        <v>0</v>
      </c>
      <c r="CP26">
        <v>0</v>
      </c>
      <c r="CQ26">
        <v>0</v>
      </c>
      <c r="CR26">
        <v>0</v>
      </c>
      <c r="CS26">
        <v>0</v>
      </c>
      <c r="CU26">
        <v>54</v>
      </c>
      <c r="CW26">
        <v>1</v>
      </c>
      <c r="CY26">
        <v>536</v>
      </c>
      <c r="DB26" t="s">
        <v>52</v>
      </c>
      <c r="DC26" t="s">
        <v>53</v>
      </c>
      <c r="DD26" t="str">
        <f>VLOOKUP(DF26,class!$A$1:$B$455,2,FALSE)</f>
        <v>Unitary Authority</v>
      </c>
      <c r="DE26" t="str">
        <f>IFERROR(VLOOKUP(DF26,classifications!$A$3:$C$334,3,FALSE),VLOOKUP(DF26,classifications!$I$2:$K$28,3,FALSE))</f>
        <v>Predominantly Urban</v>
      </c>
      <c r="DF26" t="s">
        <v>1263</v>
      </c>
      <c r="DH26">
        <v>673</v>
      </c>
      <c r="DJ26">
        <v>7</v>
      </c>
      <c r="DL26">
        <v>20</v>
      </c>
      <c r="DN26">
        <v>0</v>
      </c>
      <c r="DO26">
        <v>0</v>
      </c>
      <c r="DP26">
        <v>0</v>
      </c>
      <c r="DQ26">
        <v>0</v>
      </c>
      <c r="DR26">
        <v>0</v>
      </c>
      <c r="DS26">
        <v>0</v>
      </c>
      <c r="DU26">
        <v>0</v>
      </c>
      <c r="DW26">
        <v>1</v>
      </c>
      <c r="DY26">
        <v>699</v>
      </c>
      <c r="EB26" t="s">
        <v>52</v>
      </c>
      <c r="EC26" t="s">
        <v>53</v>
      </c>
      <c r="ED26" t="str">
        <f>VLOOKUP(EF26,class!$A$1:$B$455,2,FALSE)</f>
        <v>Unitary Authority</v>
      </c>
      <c r="EE26" t="str">
        <f>IFERROR(VLOOKUP(EF26,classifications!$A$3:$C$334,3,FALSE),VLOOKUP(EF26,classifications!$I$2:$K$28,3,FALSE))</f>
        <v>Predominantly Urban</v>
      </c>
      <c r="EF26" t="s">
        <v>1263</v>
      </c>
      <c r="EH26">
        <v>380</v>
      </c>
      <c r="EJ26">
        <v>-1</v>
      </c>
      <c r="EL26">
        <v>-5</v>
      </c>
      <c r="EN26">
        <v>0</v>
      </c>
      <c r="EO26">
        <v>0</v>
      </c>
      <c r="EP26">
        <v>0</v>
      </c>
      <c r="EQ26">
        <v>0</v>
      </c>
      <c r="ER26">
        <v>0</v>
      </c>
      <c r="ES26">
        <v>0</v>
      </c>
      <c r="ET26">
        <v>0</v>
      </c>
      <c r="EV26">
        <v>0</v>
      </c>
      <c r="EX26">
        <v>5</v>
      </c>
      <c r="EZ26" s="2">
        <v>369</v>
      </c>
      <c r="FB26" t="s">
        <v>52</v>
      </c>
      <c r="FC26" t="s">
        <v>53</v>
      </c>
      <c r="FD26" t="str">
        <f>VLOOKUP(FF26,class!$A$1:$B$455,2,FALSE)</f>
        <v>Unitary Authority</v>
      </c>
      <c r="FE26" t="str">
        <f>IFERROR(VLOOKUP(FF26,classifications!$A$3:$C$334,3,FALSE),VLOOKUP(FF26,classifications!$I$2:$K$28,3,FALSE))</f>
        <v>Predominantly Urban</v>
      </c>
      <c r="FF26" t="s">
        <v>1263</v>
      </c>
      <c r="FH26">
        <v>591</v>
      </c>
      <c r="FJ26">
        <v>6</v>
      </c>
      <c r="FL26">
        <v>0</v>
      </c>
      <c r="FN26">
        <v>0</v>
      </c>
      <c r="FO26">
        <v>0</v>
      </c>
      <c r="FP26">
        <v>0</v>
      </c>
      <c r="FQ26">
        <v>0</v>
      </c>
      <c r="FR26">
        <v>0</v>
      </c>
      <c r="FS26">
        <v>0</v>
      </c>
      <c r="FT26">
        <v>0</v>
      </c>
      <c r="FV26">
        <v>0</v>
      </c>
      <c r="FX26">
        <v>0</v>
      </c>
      <c r="FZ26" s="2">
        <v>597</v>
      </c>
      <c r="GB26" t="s">
        <v>50</v>
      </c>
      <c r="GC26" t="s">
        <v>51</v>
      </c>
      <c r="GD26" t="str">
        <f>VLOOKUP(GF26,class!$A$1:$B$455,2,FALSE)</f>
        <v>Unitary Authority</v>
      </c>
      <c r="GE26" t="str">
        <f>IFERROR(VLOOKUP(GF26,classifications!A$3:C$334,3,FALSE),VLOOKUP(GF26,classifications!I$2:K$28,3,FALSE))</f>
        <v>Predominantly Rural</v>
      </c>
      <c r="GF26" t="s">
        <v>1262</v>
      </c>
      <c r="GH26">
        <v>1275</v>
      </c>
      <c r="GJ26">
        <v>0</v>
      </c>
      <c r="GL26">
        <v>-25</v>
      </c>
      <c r="GN26">
        <v>0</v>
      </c>
      <c r="GO26">
        <v>0</v>
      </c>
      <c r="GP26">
        <v>0</v>
      </c>
      <c r="GQ26">
        <v>0</v>
      </c>
      <c r="GR26">
        <v>0</v>
      </c>
      <c r="GS26">
        <v>0</v>
      </c>
      <c r="GT26">
        <v>0</v>
      </c>
      <c r="GV26">
        <v>0</v>
      </c>
      <c r="GX26">
        <v>33</v>
      </c>
      <c r="GZ26">
        <v>1217</v>
      </c>
    </row>
    <row r="27" spans="2:208" x14ac:dyDescent="0.3">
      <c r="B27" t="s">
        <v>54</v>
      </c>
      <c r="C27" t="s">
        <v>55</v>
      </c>
      <c r="D27" t="str">
        <f>VLOOKUP(F27,class!$A$1:$B$455,2,FALSE)</f>
        <v>Unitary Authority</v>
      </c>
      <c r="E27" t="str">
        <f>IFERROR(VLOOKUP(F27,classifications!$A$3:$C$334,3,FALSE),VLOOKUP(F27,classifications!$I$2:$K$28,3,FALSE))</f>
        <v>Predominantly Urban</v>
      </c>
      <c r="F27" t="s">
        <v>1264</v>
      </c>
      <c r="H27">
        <v>248</v>
      </c>
      <c r="J27">
        <v>-4</v>
      </c>
      <c r="L27">
        <v>17</v>
      </c>
      <c r="N27">
        <v>0</v>
      </c>
      <c r="P27">
        <v>147</v>
      </c>
      <c r="R27">
        <v>114</v>
      </c>
      <c r="AB27" t="s">
        <v>54</v>
      </c>
      <c r="AC27" t="s">
        <v>55</v>
      </c>
      <c r="AD27" t="str">
        <f>VLOOKUP(AF27,class!$A$1:$B$455,2,FALSE)</f>
        <v>Unitary Authority</v>
      </c>
      <c r="AE27" t="str">
        <f>IFERROR(VLOOKUP(AF27,classifications!$A$3:$C$334,3,FALSE),VLOOKUP(AF27,classifications!$I$2:$K$28,3,FALSE))</f>
        <v>Predominantly Urban</v>
      </c>
      <c r="AF27" t="s">
        <v>1264</v>
      </c>
      <c r="AH27">
        <v>208</v>
      </c>
      <c r="AJ27">
        <v>2</v>
      </c>
      <c r="AL27">
        <v>3</v>
      </c>
      <c r="AN27">
        <v>0</v>
      </c>
      <c r="AP27">
        <v>129</v>
      </c>
      <c r="AR27">
        <v>84</v>
      </c>
      <c r="BB27" t="s">
        <v>54</v>
      </c>
      <c r="BC27" t="s">
        <v>55</v>
      </c>
      <c r="BD27" t="str">
        <f>VLOOKUP(BF27,class!$A$1:$B$455,2,FALSE)</f>
        <v>Unitary Authority</v>
      </c>
      <c r="BE27" t="str">
        <f>IFERROR(VLOOKUP(BF27,classifications!$A$3:$C$334,3,FALSE),VLOOKUP(BF27,classifications!$I$2:$K$28,3,FALSE))</f>
        <v>Predominantly Urban</v>
      </c>
      <c r="BF27" t="s">
        <v>1264</v>
      </c>
      <c r="BH27">
        <v>313</v>
      </c>
      <c r="BJ27">
        <v>1</v>
      </c>
      <c r="BL27">
        <v>62</v>
      </c>
      <c r="BN27">
        <v>0</v>
      </c>
      <c r="BP27">
        <v>0</v>
      </c>
      <c r="BR27">
        <v>376</v>
      </c>
      <c r="CB27" t="s">
        <v>54</v>
      </c>
      <c r="CC27" t="s">
        <v>55</v>
      </c>
      <c r="CD27" t="str">
        <f>VLOOKUP(CF27,class!$A$1:$B$455,2,FALSE)</f>
        <v>Unitary Authority</v>
      </c>
      <c r="CE27" t="str">
        <f>IFERROR(VLOOKUP(CF27,classifications!$A$3:$C$334,3,FALSE),VLOOKUP(CF27,classifications!$I$2:$K$28,3,FALSE))</f>
        <v>Predominantly Urban</v>
      </c>
      <c r="CF27" t="s">
        <v>1264</v>
      </c>
      <c r="CH27">
        <v>553</v>
      </c>
      <c r="CJ27">
        <v>10</v>
      </c>
      <c r="CL27">
        <v>11</v>
      </c>
      <c r="CN27">
        <v>0</v>
      </c>
      <c r="CO27">
        <v>0</v>
      </c>
      <c r="CP27">
        <v>0</v>
      </c>
      <c r="CQ27">
        <v>0</v>
      </c>
      <c r="CR27">
        <v>0</v>
      </c>
      <c r="CS27">
        <v>0</v>
      </c>
      <c r="CU27">
        <v>0</v>
      </c>
      <c r="CW27">
        <v>46</v>
      </c>
      <c r="CY27">
        <v>528</v>
      </c>
      <c r="DB27" t="s">
        <v>54</v>
      </c>
      <c r="DC27" t="s">
        <v>55</v>
      </c>
      <c r="DD27" t="str">
        <f>VLOOKUP(DF27,class!$A$1:$B$455,2,FALSE)</f>
        <v>Unitary Authority</v>
      </c>
      <c r="DE27" t="str">
        <f>IFERROR(VLOOKUP(DF27,classifications!$A$3:$C$334,3,FALSE),VLOOKUP(DF27,classifications!$I$2:$K$28,3,FALSE))</f>
        <v>Predominantly Urban</v>
      </c>
      <c r="DF27" t="s">
        <v>1264</v>
      </c>
      <c r="DH27">
        <v>215</v>
      </c>
      <c r="DJ27">
        <v>13</v>
      </c>
      <c r="DL27">
        <v>5</v>
      </c>
      <c r="DN27">
        <v>0</v>
      </c>
      <c r="DO27">
        <v>0</v>
      </c>
      <c r="DP27">
        <v>0</v>
      </c>
      <c r="DQ27">
        <v>0</v>
      </c>
      <c r="DR27">
        <v>0</v>
      </c>
      <c r="DS27">
        <v>0</v>
      </c>
      <c r="DU27">
        <v>0</v>
      </c>
      <c r="DW27">
        <v>48</v>
      </c>
      <c r="DY27">
        <v>185</v>
      </c>
      <c r="EB27" t="s">
        <v>54</v>
      </c>
      <c r="EC27" t="s">
        <v>55</v>
      </c>
      <c r="ED27" t="str">
        <f>VLOOKUP(EF27,class!$A$1:$B$455,2,FALSE)</f>
        <v>Unitary Authority</v>
      </c>
      <c r="EE27" t="str">
        <f>IFERROR(VLOOKUP(EF27,classifications!$A$3:$C$334,3,FALSE),VLOOKUP(EF27,classifications!$I$2:$K$28,3,FALSE))</f>
        <v>Predominantly Urban</v>
      </c>
      <c r="EF27" t="s">
        <v>1264</v>
      </c>
      <c r="EH27">
        <v>264</v>
      </c>
      <c r="EJ27">
        <v>1</v>
      </c>
      <c r="EL27">
        <v>0</v>
      </c>
      <c r="EN27">
        <v>0</v>
      </c>
      <c r="EO27">
        <v>0</v>
      </c>
      <c r="EP27">
        <v>0</v>
      </c>
      <c r="EQ27">
        <v>0</v>
      </c>
      <c r="ER27">
        <v>0</v>
      </c>
      <c r="ES27">
        <v>0</v>
      </c>
      <c r="ET27">
        <v>0</v>
      </c>
      <c r="EV27">
        <v>0</v>
      </c>
      <c r="EX27">
        <v>0</v>
      </c>
      <c r="EZ27" s="2">
        <v>265</v>
      </c>
      <c r="FB27" t="s">
        <v>54</v>
      </c>
      <c r="FC27" t="s">
        <v>55</v>
      </c>
      <c r="FD27" t="str">
        <f>VLOOKUP(FF27,class!$A$1:$B$455,2,FALSE)</f>
        <v>Unitary Authority</v>
      </c>
      <c r="FE27" t="str">
        <f>IFERROR(VLOOKUP(FF27,classifications!$A$3:$C$334,3,FALSE),VLOOKUP(FF27,classifications!$I$2:$K$28,3,FALSE))</f>
        <v>Predominantly Urban</v>
      </c>
      <c r="FF27" t="s">
        <v>1264</v>
      </c>
      <c r="FH27">
        <v>369</v>
      </c>
      <c r="FJ27">
        <v>4</v>
      </c>
      <c r="FL27">
        <v>1</v>
      </c>
      <c r="FN27">
        <v>0</v>
      </c>
      <c r="FO27">
        <v>0</v>
      </c>
      <c r="FP27">
        <v>0</v>
      </c>
      <c r="FQ27">
        <v>0</v>
      </c>
      <c r="FR27">
        <v>0</v>
      </c>
      <c r="FS27">
        <v>0</v>
      </c>
      <c r="FT27">
        <v>0</v>
      </c>
      <c r="FV27">
        <v>0</v>
      </c>
      <c r="FX27">
        <v>3</v>
      </c>
      <c r="FZ27" s="2">
        <v>371</v>
      </c>
      <c r="GB27" t="s">
        <v>52</v>
      </c>
      <c r="GC27" t="s">
        <v>53</v>
      </c>
      <c r="GD27" t="str">
        <f>VLOOKUP(GF27,class!$A$1:$B$455,2,FALSE)</f>
        <v>Unitary Authority</v>
      </c>
      <c r="GE27" t="str">
        <f>IFERROR(VLOOKUP(GF27,classifications!A$3:C$334,3,FALSE),VLOOKUP(GF27,classifications!I$2:K$28,3,FALSE))</f>
        <v>Predominantly Urban</v>
      </c>
      <c r="GF27" t="s">
        <v>1263</v>
      </c>
      <c r="GH27">
        <v>592</v>
      </c>
      <c r="GJ27">
        <v>1</v>
      </c>
      <c r="GL27">
        <v>9</v>
      </c>
      <c r="GN27">
        <v>0</v>
      </c>
      <c r="GO27">
        <v>0</v>
      </c>
      <c r="GP27">
        <v>0</v>
      </c>
      <c r="GQ27">
        <v>0</v>
      </c>
      <c r="GR27">
        <v>0</v>
      </c>
      <c r="GS27">
        <v>0</v>
      </c>
      <c r="GT27">
        <v>0</v>
      </c>
      <c r="GV27">
        <v>0</v>
      </c>
      <c r="GX27">
        <v>1</v>
      </c>
      <c r="GZ27">
        <v>601</v>
      </c>
    </row>
    <row r="28" spans="2:208" x14ac:dyDescent="0.3">
      <c r="B28" t="s">
        <v>56</v>
      </c>
      <c r="C28" t="s">
        <v>57</v>
      </c>
      <c r="D28" t="str">
        <f>VLOOKUP(F28,class!$A$1:$B$455,2,FALSE)</f>
        <v>Unitary Authority</v>
      </c>
      <c r="E28" t="str">
        <f>IFERROR(VLOOKUP(F28,classifications!$A$3:$C$334,3,FALSE),VLOOKUP(F28,classifications!$I$2:$K$28,3,FALSE))</f>
        <v>Predominantly Rural</v>
      </c>
      <c r="F28" t="s">
        <v>1265</v>
      </c>
      <c r="H28">
        <v>178</v>
      </c>
      <c r="J28">
        <v>2</v>
      </c>
      <c r="L28">
        <v>33</v>
      </c>
      <c r="N28">
        <v>1</v>
      </c>
      <c r="P28">
        <v>14</v>
      </c>
      <c r="R28">
        <v>200</v>
      </c>
      <c r="AB28" t="s">
        <v>56</v>
      </c>
      <c r="AC28" t="s">
        <v>57</v>
      </c>
      <c r="AD28" t="str">
        <f>VLOOKUP(AF28,class!$A$1:$B$455,2,FALSE)</f>
        <v>Unitary Authority</v>
      </c>
      <c r="AE28" t="str">
        <f>IFERROR(VLOOKUP(AF28,classifications!$A$3:$C$334,3,FALSE),VLOOKUP(AF28,classifications!$I$2:$K$28,3,FALSE))</f>
        <v>Predominantly Rural</v>
      </c>
      <c r="AF28" t="s">
        <v>1265</v>
      </c>
      <c r="AH28">
        <v>359</v>
      </c>
      <c r="AJ28">
        <v>5</v>
      </c>
      <c r="AL28">
        <v>24</v>
      </c>
      <c r="AN28">
        <v>0</v>
      </c>
      <c r="AP28">
        <v>31</v>
      </c>
      <c r="AR28">
        <v>357</v>
      </c>
      <c r="BB28" t="s">
        <v>56</v>
      </c>
      <c r="BC28" t="s">
        <v>57</v>
      </c>
      <c r="BD28" t="str">
        <f>VLOOKUP(BF28,class!$A$1:$B$455,2,FALSE)</f>
        <v>Unitary Authority</v>
      </c>
      <c r="BE28" t="str">
        <f>IFERROR(VLOOKUP(BF28,classifications!$A$3:$C$334,3,FALSE),VLOOKUP(BF28,classifications!$I$2:$K$28,3,FALSE))</f>
        <v>Predominantly Rural</v>
      </c>
      <c r="BF28" t="s">
        <v>1265</v>
      </c>
      <c r="BH28">
        <v>466</v>
      </c>
      <c r="BJ28">
        <v>10</v>
      </c>
      <c r="BL28">
        <v>43</v>
      </c>
      <c r="BN28">
        <v>1</v>
      </c>
      <c r="BP28">
        <v>24</v>
      </c>
      <c r="BR28">
        <v>496</v>
      </c>
      <c r="CB28" t="s">
        <v>56</v>
      </c>
      <c r="CC28" t="s">
        <v>57</v>
      </c>
      <c r="CD28" t="str">
        <f>VLOOKUP(CF28,class!$A$1:$B$455,2,FALSE)</f>
        <v>Unitary Authority</v>
      </c>
      <c r="CE28" t="str">
        <f>IFERROR(VLOOKUP(CF28,classifications!$A$3:$C$334,3,FALSE),VLOOKUP(CF28,classifications!$I$2:$K$28,3,FALSE))</f>
        <v>Predominantly Rural</v>
      </c>
      <c r="CF28" t="s">
        <v>1265</v>
      </c>
      <c r="CH28">
        <v>324</v>
      </c>
      <c r="CJ28">
        <v>5</v>
      </c>
      <c r="CL28">
        <v>59</v>
      </c>
      <c r="CN28">
        <v>0</v>
      </c>
      <c r="CO28">
        <v>0</v>
      </c>
      <c r="CP28">
        <v>0</v>
      </c>
      <c r="CQ28">
        <v>0</v>
      </c>
      <c r="CR28">
        <v>0</v>
      </c>
      <c r="CS28">
        <v>0</v>
      </c>
      <c r="CU28">
        <v>1</v>
      </c>
      <c r="CW28">
        <v>15</v>
      </c>
      <c r="CY28">
        <v>374</v>
      </c>
      <c r="DB28" t="s">
        <v>56</v>
      </c>
      <c r="DC28" t="s">
        <v>57</v>
      </c>
      <c r="DD28" t="str">
        <f>VLOOKUP(DF28,class!$A$1:$B$455,2,FALSE)</f>
        <v>Unitary Authority</v>
      </c>
      <c r="DE28" t="str">
        <f>IFERROR(VLOOKUP(DF28,classifications!$A$3:$C$334,3,FALSE),VLOOKUP(DF28,classifications!$I$2:$K$28,3,FALSE))</f>
        <v>Predominantly Rural</v>
      </c>
      <c r="DF28" t="s">
        <v>1265</v>
      </c>
      <c r="DH28">
        <v>234</v>
      </c>
      <c r="DJ28">
        <v>3</v>
      </c>
      <c r="DL28">
        <v>36</v>
      </c>
      <c r="DN28">
        <v>0</v>
      </c>
      <c r="DO28">
        <v>0</v>
      </c>
      <c r="DP28">
        <v>0</v>
      </c>
      <c r="DQ28">
        <v>0</v>
      </c>
      <c r="DR28">
        <v>0</v>
      </c>
      <c r="DS28">
        <v>0</v>
      </c>
      <c r="DU28">
        <v>0</v>
      </c>
      <c r="DW28">
        <v>13</v>
      </c>
      <c r="DY28">
        <v>260</v>
      </c>
      <c r="EB28" t="s">
        <v>56</v>
      </c>
      <c r="EC28" t="s">
        <v>57</v>
      </c>
      <c r="ED28" t="str">
        <f>VLOOKUP(EF28,class!$A$1:$B$455,2,FALSE)</f>
        <v>Unitary Authority</v>
      </c>
      <c r="EE28" t="str">
        <f>IFERROR(VLOOKUP(EF28,classifications!$A$3:$C$334,3,FALSE),VLOOKUP(EF28,classifications!$I$2:$K$28,3,FALSE))</f>
        <v>Predominantly Rural</v>
      </c>
      <c r="EF28" t="s">
        <v>1265</v>
      </c>
      <c r="EH28">
        <v>633</v>
      </c>
      <c r="EJ28">
        <v>15</v>
      </c>
      <c r="EL28">
        <v>153</v>
      </c>
      <c r="EN28">
        <v>39</v>
      </c>
      <c r="EO28">
        <v>0</v>
      </c>
      <c r="EP28">
        <v>0</v>
      </c>
      <c r="EQ28">
        <v>0</v>
      </c>
      <c r="ER28">
        <v>1</v>
      </c>
      <c r="ES28">
        <v>0</v>
      </c>
      <c r="ET28">
        <v>40</v>
      </c>
      <c r="EV28">
        <v>0</v>
      </c>
      <c r="EX28">
        <v>24</v>
      </c>
      <c r="EZ28" s="2">
        <v>777</v>
      </c>
      <c r="FB28" t="s">
        <v>56</v>
      </c>
      <c r="FC28" t="s">
        <v>57</v>
      </c>
      <c r="FD28" t="str">
        <f>VLOOKUP(FF28,class!$A$1:$B$455,2,FALSE)</f>
        <v>Unitary Authority</v>
      </c>
      <c r="FE28" t="str">
        <f>IFERROR(VLOOKUP(FF28,classifications!$A$3:$C$334,3,FALSE),VLOOKUP(FF28,classifications!$I$2:$K$28,3,FALSE))</f>
        <v>Predominantly Rural</v>
      </c>
      <c r="FF28" t="s">
        <v>1265</v>
      </c>
      <c r="FH28">
        <v>533</v>
      </c>
      <c r="FJ28">
        <v>7</v>
      </c>
      <c r="FL28">
        <v>122</v>
      </c>
      <c r="FN28">
        <v>2</v>
      </c>
      <c r="FO28">
        <v>2</v>
      </c>
      <c r="FP28">
        <v>0</v>
      </c>
      <c r="FQ28">
        <v>0</v>
      </c>
      <c r="FR28">
        <v>0</v>
      </c>
      <c r="FS28">
        <v>0</v>
      </c>
      <c r="FT28">
        <v>4</v>
      </c>
      <c r="FV28">
        <v>22</v>
      </c>
      <c r="FX28">
        <v>16</v>
      </c>
      <c r="FZ28" s="2">
        <v>668</v>
      </c>
      <c r="GB28" t="s">
        <v>54</v>
      </c>
      <c r="GC28" t="s">
        <v>55</v>
      </c>
      <c r="GD28" t="str">
        <f>VLOOKUP(GF28,class!$A$1:$B$455,2,FALSE)</f>
        <v>Unitary Authority</v>
      </c>
      <c r="GE28" t="str">
        <f>IFERROR(VLOOKUP(GF28,classifications!A$3:C$334,3,FALSE),VLOOKUP(GF28,classifications!I$2:K$28,3,FALSE))</f>
        <v>Predominantly Urban</v>
      </c>
      <c r="GF28" t="s">
        <v>1264</v>
      </c>
      <c r="GH28">
        <v>254</v>
      </c>
      <c r="GJ28">
        <v>0</v>
      </c>
      <c r="GL28">
        <v>1</v>
      </c>
      <c r="GN28">
        <v>0</v>
      </c>
      <c r="GO28">
        <v>0</v>
      </c>
      <c r="GP28">
        <v>0</v>
      </c>
      <c r="GQ28">
        <v>0</v>
      </c>
      <c r="GR28">
        <v>0</v>
      </c>
      <c r="GS28">
        <v>0</v>
      </c>
      <c r="GT28">
        <v>0</v>
      </c>
      <c r="GV28">
        <v>0</v>
      </c>
      <c r="GX28">
        <v>0</v>
      </c>
      <c r="GZ28">
        <v>255</v>
      </c>
    </row>
    <row r="29" spans="2:208" x14ac:dyDescent="0.3">
      <c r="B29" t="s">
        <v>58</v>
      </c>
      <c r="C29" t="s">
        <v>59</v>
      </c>
      <c r="D29" t="str">
        <f>VLOOKUP(F29,class!$A$1:$B$455,2,FALSE)</f>
        <v>Unitary Authority</v>
      </c>
      <c r="E29" t="str">
        <f>IFERROR(VLOOKUP(F29,classifications!$A$3:$C$334,3,FALSE),VLOOKUP(F29,classifications!$I$2:$K$28,3,FALSE))</f>
        <v>Predominantly Rural</v>
      </c>
      <c r="F29" t="s">
        <v>1266</v>
      </c>
      <c r="H29">
        <v>414</v>
      </c>
      <c r="J29">
        <v>16</v>
      </c>
      <c r="L29">
        <v>7</v>
      </c>
      <c r="N29">
        <v>0</v>
      </c>
      <c r="P29">
        <v>11</v>
      </c>
      <c r="R29">
        <v>426</v>
      </c>
      <c r="AB29" t="s">
        <v>58</v>
      </c>
      <c r="AC29" t="s">
        <v>59</v>
      </c>
      <c r="AD29" t="str">
        <f>VLOOKUP(AF29,class!$A$1:$B$455,2,FALSE)</f>
        <v>Unitary Authority</v>
      </c>
      <c r="AE29" t="str">
        <f>IFERROR(VLOOKUP(AF29,classifications!$A$3:$C$334,3,FALSE),VLOOKUP(AF29,classifications!$I$2:$K$28,3,FALSE))</f>
        <v>Predominantly Rural</v>
      </c>
      <c r="AF29" t="s">
        <v>1266</v>
      </c>
      <c r="AH29">
        <v>289</v>
      </c>
      <c r="AJ29">
        <v>16</v>
      </c>
      <c r="AL29">
        <v>0</v>
      </c>
      <c r="AN29">
        <v>0</v>
      </c>
      <c r="AP29">
        <v>0</v>
      </c>
      <c r="AR29">
        <v>305</v>
      </c>
      <c r="BB29" t="s">
        <v>58</v>
      </c>
      <c r="BC29" t="s">
        <v>59</v>
      </c>
      <c r="BD29" t="str">
        <f>VLOOKUP(BF29,class!$A$1:$B$455,2,FALSE)</f>
        <v>Unitary Authority</v>
      </c>
      <c r="BE29" t="str">
        <f>IFERROR(VLOOKUP(BF29,classifications!$A$3:$C$334,3,FALSE),VLOOKUP(BF29,classifications!$I$2:$K$28,3,FALSE))</f>
        <v>Predominantly Rural</v>
      </c>
      <c r="BF29" t="s">
        <v>1266</v>
      </c>
      <c r="BH29">
        <v>511</v>
      </c>
      <c r="BJ29">
        <v>7</v>
      </c>
      <c r="BL29">
        <v>14</v>
      </c>
      <c r="BN29">
        <v>0</v>
      </c>
      <c r="BP29">
        <v>24</v>
      </c>
      <c r="BR29">
        <v>508</v>
      </c>
      <c r="CB29" t="s">
        <v>58</v>
      </c>
      <c r="CC29" t="s">
        <v>59</v>
      </c>
      <c r="CD29" t="str">
        <f>VLOOKUP(CF29,class!$A$1:$B$455,2,FALSE)</f>
        <v>Unitary Authority</v>
      </c>
      <c r="CE29" t="str">
        <f>IFERROR(VLOOKUP(CF29,classifications!$A$3:$C$334,3,FALSE),VLOOKUP(CF29,classifications!$I$2:$K$28,3,FALSE))</f>
        <v>Predominantly Rural</v>
      </c>
      <c r="CF29" t="s">
        <v>1266</v>
      </c>
      <c r="CH29">
        <v>400</v>
      </c>
      <c r="CJ29">
        <v>4</v>
      </c>
      <c r="CL29">
        <v>21</v>
      </c>
      <c r="CN29">
        <v>0</v>
      </c>
      <c r="CO29">
        <v>0</v>
      </c>
      <c r="CP29">
        <v>0</v>
      </c>
      <c r="CQ29">
        <v>0</v>
      </c>
      <c r="CR29">
        <v>0</v>
      </c>
      <c r="CS29">
        <v>0</v>
      </c>
      <c r="CU29">
        <v>0</v>
      </c>
      <c r="CW29">
        <v>8</v>
      </c>
      <c r="CY29">
        <v>417</v>
      </c>
      <c r="DB29" t="s">
        <v>58</v>
      </c>
      <c r="DC29" t="s">
        <v>59</v>
      </c>
      <c r="DD29" t="str">
        <f>VLOOKUP(DF29,class!$A$1:$B$455,2,FALSE)</f>
        <v>Unitary Authority</v>
      </c>
      <c r="DE29" t="str">
        <f>IFERROR(VLOOKUP(DF29,classifications!$A$3:$C$334,3,FALSE),VLOOKUP(DF29,classifications!$I$2:$K$28,3,FALSE))</f>
        <v>Predominantly Rural</v>
      </c>
      <c r="DF29" t="s">
        <v>1266</v>
      </c>
      <c r="DH29">
        <v>260</v>
      </c>
      <c r="DJ29">
        <v>37</v>
      </c>
      <c r="DL29">
        <v>24</v>
      </c>
      <c r="DN29">
        <v>16</v>
      </c>
      <c r="DO29">
        <v>1</v>
      </c>
      <c r="DP29">
        <v>2</v>
      </c>
      <c r="DQ29">
        <v>5</v>
      </c>
      <c r="DR29">
        <v>0</v>
      </c>
      <c r="DS29">
        <v>24</v>
      </c>
      <c r="DU29">
        <v>0</v>
      </c>
      <c r="DW29">
        <v>0</v>
      </c>
      <c r="DY29">
        <v>321</v>
      </c>
      <c r="EB29" t="s">
        <v>58</v>
      </c>
      <c r="EC29" t="s">
        <v>59</v>
      </c>
      <c r="ED29" t="str">
        <f>VLOOKUP(EF29,class!$A$1:$B$455,2,FALSE)</f>
        <v>Unitary Authority</v>
      </c>
      <c r="EE29" t="str">
        <f>IFERROR(VLOOKUP(EF29,classifications!$A$3:$C$334,3,FALSE),VLOOKUP(EF29,classifications!$I$2:$K$28,3,FALSE))</f>
        <v>Predominantly Rural</v>
      </c>
      <c r="EF29" t="s">
        <v>1266</v>
      </c>
      <c r="EH29">
        <v>283</v>
      </c>
      <c r="EJ29">
        <v>9</v>
      </c>
      <c r="EL29">
        <v>81</v>
      </c>
      <c r="EN29">
        <v>12</v>
      </c>
      <c r="EO29">
        <v>0</v>
      </c>
      <c r="EP29">
        <v>1</v>
      </c>
      <c r="EQ29">
        <v>0</v>
      </c>
      <c r="ER29">
        <v>0</v>
      </c>
      <c r="ES29">
        <v>0</v>
      </c>
      <c r="ET29">
        <v>13</v>
      </c>
      <c r="EV29">
        <v>0</v>
      </c>
      <c r="EX29">
        <v>0</v>
      </c>
      <c r="EZ29" s="2">
        <v>373</v>
      </c>
      <c r="FB29" t="s">
        <v>58</v>
      </c>
      <c r="FC29" t="s">
        <v>59</v>
      </c>
      <c r="FD29" t="str">
        <f>VLOOKUP(FF29,class!$A$1:$B$455,2,FALSE)</f>
        <v>Unitary Authority</v>
      </c>
      <c r="FE29" t="str">
        <f>IFERROR(VLOOKUP(FF29,classifications!$A$3:$C$334,3,FALSE),VLOOKUP(FF29,classifications!$I$2:$K$28,3,FALSE))</f>
        <v>Predominantly Rural</v>
      </c>
      <c r="FF29" t="s">
        <v>1266</v>
      </c>
      <c r="FH29">
        <v>287</v>
      </c>
      <c r="FJ29">
        <v>2</v>
      </c>
      <c r="FL29">
        <v>65</v>
      </c>
      <c r="FN29">
        <v>2</v>
      </c>
      <c r="FO29">
        <v>4</v>
      </c>
      <c r="FP29">
        <v>0</v>
      </c>
      <c r="FQ29">
        <v>1</v>
      </c>
      <c r="FR29">
        <v>2</v>
      </c>
      <c r="FS29">
        <v>0</v>
      </c>
      <c r="FT29">
        <v>9</v>
      </c>
      <c r="FV29">
        <v>0</v>
      </c>
      <c r="FX29">
        <v>4</v>
      </c>
      <c r="FZ29" s="2">
        <v>350</v>
      </c>
      <c r="GB29" t="s">
        <v>56</v>
      </c>
      <c r="GC29" t="s">
        <v>57</v>
      </c>
      <c r="GD29" t="str">
        <f>VLOOKUP(GF29,class!$A$1:$B$455,2,FALSE)</f>
        <v>Unitary Authority</v>
      </c>
      <c r="GE29" t="str">
        <f>IFERROR(VLOOKUP(GF29,classifications!A$3:C$334,3,FALSE),VLOOKUP(GF29,classifications!I$2:K$28,3,FALSE))</f>
        <v>Predominantly Rural</v>
      </c>
      <c r="GF29" t="s">
        <v>1265</v>
      </c>
      <c r="GH29">
        <v>831</v>
      </c>
      <c r="GJ29">
        <v>7</v>
      </c>
      <c r="GL29">
        <v>88</v>
      </c>
      <c r="GN29">
        <v>9</v>
      </c>
      <c r="GO29">
        <v>6</v>
      </c>
      <c r="GP29">
        <v>0</v>
      </c>
      <c r="GQ29">
        <v>0</v>
      </c>
      <c r="GR29">
        <v>52</v>
      </c>
      <c r="GS29">
        <v>0</v>
      </c>
      <c r="GT29">
        <v>67</v>
      </c>
      <c r="GV29">
        <v>3</v>
      </c>
      <c r="GX29">
        <v>22</v>
      </c>
      <c r="GZ29">
        <v>907</v>
      </c>
    </row>
    <row r="30" spans="2:208" x14ac:dyDescent="0.3">
      <c r="B30" t="s">
        <v>60</v>
      </c>
      <c r="C30" t="s">
        <v>61</v>
      </c>
      <c r="D30" t="str">
        <f>VLOOKUP(F30,class!$A$1:$B$455,2,FALSE)</f>
        <v>Unitary Authority</v>
      </c>
      <c r="E30" t="str">
        <f>IFERROR(VLOOKUP(F30,classifications!$A$3:$C$334,3,FALSE),VLOOKUP(F30,classifications!$I$2:$K$28,3,FALSE))</f>
        <v>Predominantly Rural</v>
      </c>
      <c r="F30" t="s">
        <v>1094</v>
      </c>
      <c r="H30">
        <v>0</v>
      </c>
      <c r="J30">
        <v>1</v>
      </c>
      <c r="L30">
        <v>0</v>
      </c>
      <c r="N30">
        <v>0</v>
      </c>
      <c r="P30">
        <v>0</v>
      </c>
      <c r="R30">
        <v>1</v>
      </c>
      <c r="AB30" t="s">
        <v>60</v>
      </c>
      <c r="AC30" t="s">
        <v>61</v>
      </c>
      <c r="AD30" t="str">
        <f>VLOOKUP(AF30,class!$A$1:$B$455,2,FALSE)</f>
        <v>Unitary Authority</v>
      </c>
      <c r="AE30" t="str">
        <f>IFERROR(VLOOKUP(AF30,classifications!$A$3:$C$334,3,FALSE),VLOOKUP(AF30,classifications!$I$2:$K$28,3,FALSE))</f>
        <v>Predominantly Rural</v>
      </c>
      <c r="AF30" t="s">
        <v>1094</v>
      </c>
      <c r="AH30">
        <v>0</v>
      </c>
      <c r="AJ30">
        <v>0</v>
      </c>
      <c r="AL30">
        <v>0</v>
      </c>
      <c r="AN30">
        <v>0</v>
      </c>
      <c r="AP30">
        <v>0</v>
      </c>
      <c r="AR30">
        <v>0</v>
      </c>
      <c r="BB30" t="s">
        <v>60</v>
      </c>
      <c r="BC30" t="s">
        <v>61</v>
      </c>
      <c r="BD30" t="str">
        <f>VLOOKUP(BF30,class!$A$1:$B$455,2,FALSE)</f>
        <v>Unitary Authority</v>
      </c>
      <c r="BE30" t="str">
        <f>IFERROR(VLOOKUP(BF30,classifications!$A$3:$C$334,3,FALSE),VLOOKUP(BF30,classifications!$I$2:$K$28,3,FALSE))</f>
        <v>Predominantly Rural</v>
      </c>
      <c r="BF30" t="s">
        <v>1094</v>
      </c>
      <c r="BH30">
        <v>0</v>
      </c>
      <c r="BJ30">
        <v>0</v>
      </c>
      <c r="BL30">
        <v>0</v>
      </c>
      <c r="BN30">
        <v>0</v>
      </c>
      <c r="BP30">
        <v>0</v>
      </c>
      <c r="BR30">
        <v>0</v>
      </c>
      <c r="CB30" t="s">
        <v>60</v>
      </c>
      <c r="CC30" t="s">
        <v>61</v>
      </c>
      <c r="CD30" t="str">
        <f>VLOOKUP(CF30,class!$A$1:$B$455,2,FALSE)</f>
        <v>Unitary Authority</v>
      </c>
      <c r="CE30" t="str">
        <f>IFERROR(VLOOKUP(CF30,classifications!$A$3:$C$334,3,FALSE),VLOOKUP(CF30,classifications!$I$2:$K$28,3,FALSE))</f>
        <v>Predominantly Rural</v>
      </c>
      <c r="CF30" t="s">
        <v>1094</v>
      </c>
      <c r="CH30">
        <v>2</v>
      </c>
      <c r="CJ30">
        <v>0</v>
      </c>
      <c r="CL30">
        <v>0</v>
      </c>
      <c r="CN30">
        <v>0</v>
      </c>
      <c r="CO30">
        <v>0</v>
      </c>
      <c r="CP30">
        <v>0</v>
      </c>
      <c r="CQ30">
        <v>0</v>
      </c>
      <c r="CR30">
        <v>0</v>
      </c>
      <c r="CS30">
        <v>0</v>
      </c>
      <c r="CU30">
        <v>0</v>
      </c>
      <c r="CW30">
        <v>0</v>
      </c>
      <c r="CY30">
        <v>2</v>
      </c>
      <c r="DB30" t="s">
        <v>60</v>
      </c>
      <c r="DC30" t="s">
        <v>61</v>
      </c>
      <c r="DD30" t="str">
        <f>VLOOKUP(DF30,class!$A$1:$B$455,2,FALSE)</f>
        <v>Unitary Authority</v>
      </c>
      <c r="DE30" t="str">
        <f>IFERROR(VLOOKUP(DF30,classifications!$A$3:$C$334,3,FALSE),VLOOKUP(DF30,classifications!$I$2:$K$28,3,FALSE))</f>
        <v>Predominantly Rural</v>
      </c>
      <c r="DF30" t="s">
        <v>1094</v>
      </c>
      <c r="DH30">
        <v>1</v>
      </c>
      <c r="DJ30">
        <v>0</v>
      </c>
      <c r="DL30">
        <v>0</v>
      </c>
      <c r="DN30">
        <v>0</v>
      </c>
      <c r="DO30">
        <v>0</v>
      </c>
      <c r="DP30">
        <v>0</v>
      </c>
      <c r="DQ30">
        <v>0</v>
      </c>
      <c r="DR30">
        <v>0</v>
      </c>
      <c r="DS30">
        <v>0</v>
      </c>
      <c r="DU30">
        <v>0</v>
      </c>
      <c r="DW30">
        <v>0</v>
      </c>
      <c r="DY30">
        <v>1</v>
      </c>
      <c r="EB30" t="s">
        <v>60</v>
      </c>
      <c r="EC30" t="s">
        <v>61</v>
      </c>
      <c r="ED30" t="str">
        <f>VLOOKUP(EF30,class!$A$1:$B$455,2,FALSE)</f>
        <v>Unitary Authority</v>
      </c>
      <c r="EE30" t="str">
        <f>IFERROR(VLOOKUP(EF30,classifications!$A$3:$C$334,3,FALSE),VLOOKUP(EF30,classifications!$I$2:$K$28,3,FALSE))</f>
        <v>Predominantly Rural</v>
      </c>
      <c r="EF30" t="s">
        <v>1094</v>
      </c>
      <c r="EH30">
        <v>0</v>
      </c>
      <c r="EJ30">
        <v>0</v>
      </c>
      <c r="EL30">
        <v>0</v>
      </c>
      <c r="EN30">
        <v>0</v>
      </c>
      <c r="EO30">
        <v>0</v>
      </c>
      <c r="EP30">
        <v>0</v>
      </c>
      <c r="EQ30">
        <v>0</v>
      </c>
      <c r="ER30">
        <v>0</v>
      </c>
      <c r="ES30">
        <v>0</v>
      </c>
      <c r="ET30">
        <v>0</v>
      </c>
      <c r="EV30">
        <v>0</v>
      </c>
      <c r="EX30">
        <v>0</v>
      </c>
      <c r="EZ30" s="2">
        <v>0</v>
      </c>
      <c r="FB30" t="s">
        <v>60</v>
      </c>
      <c r="FC30" t="s">
        <v>61</v>
      </c>
      <c r="FD30" t="str">
        <f>VLOOKUP(FF30,class!$A$1:$B$455,2,FALSE)</f>
        <v>Unitary Authority</v>
      </c>
      <c r="FE30" t="str">
        <f>IFERROR(VLOOKUP(FF30,classifications!$A$3:$C$334,3,FALSE),VLOOKUP(FF30,classifications!$I$2:$K$28,3,FALSE))</f>
        <v>Predominantly Rural</v>
      </c>
      <c r="FF30" t="s">
        <v>1094</v>
      </c>
      <c r="FH30">
        <v>0</v>
      </c>
      <c r="FJ30">
        <v>0</v>
      </c>
      <c r="FL30">
        <v>0</v>
      </c>
      <c r="FN30">
        <v>0</v>
      </c>
      <c r="FO30">
        <v>0</v>
      </c>
      <c r="FP30">
        <v>0</v>
      </c>
      <c r="FQ30">
        <v>0</v>
      </c>
      <c r="FR30">
        <v>0</v>
      </c>
      <c r="FS30">
        <v>0</v>
      </c>
      <c r="FT30">
        <v>0</v>
      </c>
      <c r="FV30">
        <v>0</v>
      </c>
      <c r="FX30">
        <v>0</v>
      </c>
      <c r="FZ30" s="2">
        <v>0</v>
      </c>
      <c r="GB30" t="s">
        <v>58</v>
      </c>
      <c r="GC30" t="s">
        <v>59</v>
      </c>
      <c r="GD30" t="str">
        <f>VLOOKUP(GF30,class!$A$1:$B$455,2,FALSE)</f>
        <v>Unitary Authority</v>
      </c>
      <c r="GE30" t="str">
        <f>IFERROR(VLOOKUP(GF30,classifications!A$3:C$334,3,FALSE),VLOOKUP(GF30,classifications!I$2:K$28,3,FALSE))</f>
        <v>Predominantly Rural</v>
      </c>
      <c r="GF30" t="s">
        <v>1266</v>
      </c>
      <c r="GH30">
        <v>242</v>
      </c>
      <c r="GJ30">
        <v>-2</v>
      </c>
      <c r="GL30">
        <v>21</v>
      </c>
      <c r="GN30">
        <v>3</v>
      </c>
      <c r="GO30">
        <v>0</v>
      </c>
      <c r="GP30">
        <v>0</v>
      </c>
      <c r="GQ30">
        <v>0</v>
      </c>
      <c r="GR30">
        <v>1</v>
      </c>
      <c r="GS30">
        <v>0</v>
      </c>
      <c r="GT30">
        <v>4</v>
      </c>
      <c r="GV30">
        <v>0</v>
      </c>
      <c r="GX30">
        <v>8</v>
      </c>
      <c r="GZ30">
        <v>253</v>
      </c>
    </row>
    <row r="31" spans="2:208" x14ac:dyDescent="0.3">
      <c r="B31" t="s">
        <v>63</v>
      </c>
      <c r="C31" t="s">
        <v>64</v>
      </c>
      <c r="D31" t="str">
        <f>VLOOKUP(F31,class!$A$1:$B$455,2,FALSE)</f>
        <v>Unitary Authority</v>
      </c>
      <c r="E31" t="str">
        <f>IFERROR(VLOOKUP(F31,classifications!$A$3:$C$334,3,FALSE),VLOOKUP(F31,classifications!$I$2:$K$28,3,FALSE))</f>
        <v>Predominantly Urban</v>
      </c>
      <c r="F31" t="s">
        <v>1267</v>
      </c>
      <c r="H31">
        <v>470</v>
      </c>
      <c r="J31">
        <v>-4</v>
      </c>
      <c r="L31">
        <v>60</v>
      </c>
      <c r="N31">
        <v>0</v>
      </c>
      <c r="P31">
        <v>294</v>
      </c>
      <c r="R31">
        <v>232</v>
      </c>
      <c r="AB31" t="s">
        <v>63</v>
      </c>
      <c r="AC31" t="s">
        <v>64</v>
      </c>
      <c r="AD31" t="str">
        <f>VLOOKUP(AF31,class!$A$1:$B$455,2,FALSE)</f>
        <v>Unitary Authority</v>
      </c>
      <c r="AE31" t="str">
        <f>IFERROR(VLOOKUP(AF31,classifications!$A$3:$C$334,3,FALSE),VLOOKUP(AF31,classifications!$I$2:$K$28,3,FALSE))</f>
        <v>Predominantly Urban</v>
      </c>
      <c r="AF31" t="s">
        <v>1267</v>
      </c>
      <c r="AH31">
        <v>538</v>
      </c>
      <c r="AJ31">
        <v>5</v>
      </c>
      <c r="AL31">
        <v>50</v>
      </c>
      <c r="AN31">
        <v>0</v>
      </c>
      <c r="AP31">
        <v>347</v>
      </c>
      <c r="AR31">
        <v>246</v>
      </c>
      <c r="BB31" t="s">
        <v>63</v>
      </c>
      <c r="BC31" t="s">
        <v>64</v>
      </c>
      <c r="BD31" t="str">
        <f>VLOOKUP(BF31,class!$A$1:$B$455,2,FALSE)</f>
        <v>Unitary Authority</v>
      </c>
      <c r="BE31" t="str">
        <f>IFERROR(VLOOKUP(BF31,classifications!$A$3:$C$334,3,FALSE),VLOOKUP(BF31,classifications!$I$2:$K$28,3,FALSE))</f>
        <v>Predominantly Urban</v>
      </c>
      <c r="BF31" t="s">
        <v>1267</v>
      </c>
      <c r="BH31">
        <v>856</v>
      </c>
      <c r="BJ31">
        <v>0</v>
      </c>
      <c r="BL31">
        <v>136</v>
      </c>
      <c r="BN31">
        <v>0</v>
      </c>
      <c r="BP31">
        <v>193</v>
      </c>
      <c r="BR31">
        <v>799</v>
      </c>
      <c r="CB31" t="s">
        <v>63</v>
      </c>
      <c r="CC31" t="s">
        <v>64</v>
      </c>
      <c r="CD31" t="str">
        <f>VLOOKUP(CF31,class!$A$1:$B$455,2,FALSE)</f>
        <v>Unitary Authority</v>
      </c>
      <c r="CE31" t="str">
        <f>IFERROR(VLOOKUP(CF31,classifications!$A$3:$C$334,3,FALSE),VLOOKUP(CF31,classifications!$I$2:$K$28,3,FALSE))</f>
        <v>Predominantly Urban</v>
      </c>
      <c r="CF31" t="s">
        <v>1267</v>
      </c>
      <c r="CH31">
        <v>630</v>
      </c>
      <c r="CJ31">
        <v>9</v>
      </c>
      <c r="CL31">
        <v>133</v>
      </c>
      <c r="CN31">
        <v>0</v>
      </c>
      <c r="CO31">
        <v>0</v>
      </c>
      <c r="CP31">
        <v>0</v>
      </c>
      <c r="CQ31">
        <v>0</v>
      </c>
      <c r="CR31">
        <v>0</v>
      </c>
      <c r="CS31">
        <v>0</v>
      </c>
      <c r="CU31">
        <v>0</v>
      </c>
      <c r="CW31">
        <v>223</v>
      </c>
      <c r="CY31">
        <v>549</v>
      </c>
      <c r="DB31" t="s">
        <v>63</v>
      </c>
      <c r="DC31" t="s">
        <v>64</v>
      </c>
      <c r="DD31" t="str">
        <f>VLOOKUP(DF31,class!$A$1:$B$455,2,FALSE)</f>
        <v>Unitary Authority</v>
      </c>
      <c r="DE31" t="str">
        <f>IFERROR(VLOOKUP(DF31,classifications!$A$3:$C$334,3,FALSE),VLOOKUP(DF31,classifications!$I$2:$K$28,3,FALSE))</f>
        <v>Predominantly Urban</v>
      </c>
      <c r="DF31" t="s">
        <v>1267</v>
      </c>
      <c r="DH31">
        <v>723</v>
      </c>
      <c r="DJ31">
        <v>-2</v>
      </c>
      <c r="DL31">
        <v>79</v>
      </c>
      <c r="DN31">
        <v>0</v>
      </c>
      <c r="DO31">
        <v>0</v>
      </c>
      <c r="DP31">
        <v>0</v>
      </c>
      <c r="DQ31">
        <v>0</v>
      </c>
      <c r="DR31">
        <v>0</v>
      </c>
      <c r="DS31">
        <v>0</v>
      </c>
      <c r="DU31">
        <v>0</v>
      </c>
      <c r="DW31">
        <v>176</v>
      </c>
      <c r="DY31">
        <v>624</v>
      </c>
      <c r="EB31" t="s">
        <v>63</v>
      </c>
      <c r="EC31" t="s">
        <v>64</v>
      </c>
      <c r="ED31" t="str">
        <f>VLOOKUP(EF31,class!$A$1:$B$455,2,FALSE)</f>
        <v>Unitary Authority</v>
      </c>
      <c r="EE31" t="str">
        <f>IFERROR(VLOOKUP(EF31,classifications!$A$3:$C$334,3,FALSE),VLOOKUP(EF31,classifications!$I$2:$K$28,3,FALSE))</f>
        <v>Predominantly Urban</v>
      </c>
      <c r="EF31" t="s">
        <v>1267</v>
      </c>
      <c r="EH31">
        <v>1280</v>
      </c>
      <c r="EJ31">
        <v>-10</v>
      </c>
      <c r="EL31">
        <v>212</v>
      </c>
      <c r="EN31">
        <v>0</v>
      </c>
      <c r="EO31">
        <v>69</v>
      </c>
      <c r="EP31">
        <v>0</v>
      </c>
      <c r="EQ31">
        <v>0</v>
      </c>
      <c r="ER31">
        <v>0</v>
      </c>
      <c r="ES31">
        <v>0</v>
      </c>
      <c r="ET31">
        <v>69</v>
      </c>
      <c r="EV31">
        <v>0</v>
      </c>
      <c r="EX31">
        <v>141</v>
      </c>
      <c r="EZ31" s="2">
        <v>1341</v>
      </c>
      <c r="FB31" t="s">
        <v>63</v>
      </c>
      <c r="FC31" t="s">
        <v>64</v>
      </c>
      <c r="FD31" t="str">
        <f>VLOOKUP(FF31,class!$A$1:$B$455,2,FALSE)</f>
        <v>Unitary Authority</v>
      </c>
      <c r="FE31" t="str">
        <f>IFERROR(VLOOKUP(FF31,classifications!$A$3:$C$334,3,FALSE),VLOOKUP(FF31,classifications!$I$2:$K$28,3,FALSE))</f>
        <v>Predominantly Urban</v>
      </c>
      <c r="FF31" t="s">
        <v>1267</v>
      </c>
      <c r="FH31">
        <v>734</v>
      </c>
      <c r="FJ31">
        <v>5</v>
      </c>
      <c r="FL31">
        <v>170</v>
      </c>
      <c r="FN31">
        <v>4</v>
      </c>
      <c r="FO31">
        <v>57</v>
      </c>
      <c r="FP31">
        <v>0</v>
      </c>
      <c r="FQ31">
        <v>0</v>
      </c>
      <c r="FR31">
        <v>0</v>
      </c>
      <c r="FS31">
        <v>0</v>
      </c>
      <c r="FT31">
        <v>61</v>
      </c>
      <c r="FV31">
        <v>0</v>
      </c>
      <c r="FX31">
        <v>225</v>
      </c>
      <c r="FZ31" s="2">
        <v>684</v>
      </c>
      <c r="GB31" t="s">
        <v>60</v>
      </c>
      <c r="GC31" t="s">
        <v>61</v>
      </c>
      <c r="GD31" t="str">
        <f>VLOOKUP(GF31,class!$A$1:$B$455,2,FALSE)</f>
        <v>Unitary Authority</v>
      </c>
      <c r="GE31" t="str">
        <f>IFERROR(VLOOKUP(GF31,classifications!A$3:C$334,3,FALSE),VLOOKUP(GF31,classifications!I$2:K$28,3,FALSE))</f>
        <v>Predominantly Rural</v>
      </c>
      <c r="GF31" t="s">
        <v>1094</v>
      </c>
      <c r="GH31">
        <v>0</v>
      </c>
      <c r="GJ31">
        <v>0</v>
      </c>
      <c r="GL31">
        <v>0</v>
      </c>
      <c r="GN31">
        <v>0</v>
      </c>
      <c r="GO31">
        <v>0</v>
      </c>
      <c r="GP31">
        <v>0</v>
      </c>
      <c r="GQ31">
        <v>0</v>
      </c>
      <c r="GR31">
        <v>0</v>
      </c>
      <c r="GS31">
        <v>0</v>
      </c>
      <c r="GT31">
        <v>0</v>
      </c>
      <c r="GV31">
        <v>0</v>
      </c>
      <c r="GX31">
        <v>0</v>
      </c>
      <c r="GZ31">
        <v>0</v>
      </c>
    </row>
    <row r="32" spans="2:208" x14ac:dyDescent="0.3">
      <c r="B32" t="s">
        <v>65</v>
      </c>
      <c r="C32" t="s">
        <v>66</v>
      </c>
      <c r="D32" t="str">
        <f>VLOOKUP(F32,class!$A$1:$B$455,2,FALSE)</f>
        <v>Unitary Authority</v>
      </c>
      <c r="E32" t="str">
        <f>IFERROR(VLOOKUP(F32,classifications!$A$3:$C$334,3,FALSE),VLOOKUP(F32,classifications!$I$2:$K$28,3,FALSE))</f>
        <v>Predominantly Urban</v>
      </c>
      <c r="F32" t="s">
        <v>1268</v>
      </c>
      <c r="H32">
        <v>1036</v>
      </c>
      <c r="J32">
        <v>-6</v>
      </c>
      <c r="L32">
        <v>118</v>
      </c>
      <c r="N32">
        <v>0</v>
      </c>
      <c r="P32">
        <v>1</v>
      </c>
      <c r="R32">
        <v>1147</v>
      </c>
      <c r="AB32" t="s">
        <v>65</v>
      </c>
      <c r="AC32" t="s">
        <v>66</v>
      </c>
      <c r="AD32" t="str">
        <f>VLOOKUP(AF32,class!$A$1:$B$455,2,FALSE)</f>
        <v>Unitary Authority</v>
      </c>
      <c r="AE32" t="str">
        <f>IFERROR(VLOOKUP(AF32,classifications!$A$3:$C$334,3,FALSE),VLOOKUP(AF32,classifications!$I$2:$K$28,3,FALSE))</f>
        <v>Predominantly Urban</v>
      </c>
      <c r="AF32" t="s">
        <v>1268</v>
      </c>
      <c r="AH32">
        <v>726</v>
      </c>
      <c r="AJ32">
        <v>66</v>
      </c>
      <c r="AL32">
        <v>348</v>
      </c>
      <c r="AN32">
        <v>0</v>
      </c>
      <c r="AP32">
        <v>14</v>
      </c>
      <c r="AR32">
        <v>1126</v>
      </c>
      <c r="BB32" t="s">
        <v>65</v>
      </c>
      <c r="BC32" t="s">
        <v>66</v>
      </c>
      <c r="BD32" t="str">
        <f>VLOOKUP(BF32,class!$A$1:$B$455,2,FALSE)</f>
        <v>Unitary Authority</v>
      </c>
      <c r="BE32" t="str">
        <f>IFERROR(VLOOKUP(BF32,classifications!$A$3:$C$334,3,FALSE),VLOOKUP(BF32,classifications!$I$2:$K$28,3,FALSE))</f>
        <v>Predominantly Urban</v>
      </c>
      <c r="BF32" t="s">
        <v>1268</v>
      </c>
      <c r="BH32">
        <v>947</v>
      </c>
      <c r="BJ32">
        <v>15</v>
      </c>
      <c r="BL32">
        <v>200</v>
      </c>
      <c r="BN32">
        <v>0</v>
      </c>
      <c r="BP32">
        <v>1</v>
      </c>
      <c r="BR32">
        <v>1161</v>
      </c>
      <c r="CB32" t="s">
        <v>65</v>
      </c>
      <c r="CC32" t="s">
        <v>66</v>
      </c>
      <c r="CD32" t="str">
        <f>VLOOKUP(CF32,class!$A$1:$B$455,2,FALSE)</f>
        <v>Unitary Authority</v>
      </c>
      <c r="CE32" t="str">
        <f>IFERROR(VLOOKUP(CF32,classifications!$A$3:$C$334,3,FALSE),VLOOKUP(CF32,classifications!$I$2:$K$28,3,FALSE))</f>
        <v>Predominantly Urban</v>
      </c>
      <c r="CF32" t="s">
        <v>1268</v>
      </c>
      <c r="CH32">
        <v>633</v>
      </c>
      <c r="CJ32">
        <v>30</v>
      </c>
      <c r="CL32">
        <v>472</v>
      </c>
      <c r="CN32">
        <v>0</v>
      </c>
      <c r="CO32">
        <v>100</v>
      </c>
      <c r="CP32">
        <v>0</v>
      </c>
      <c r="CQ32">
        <v>0</v>
      </c>
      <c r="CR32">
        <v>0</v>
      </c>
      <c r="CS32">
        <v>100</v>
      </c>
      <c r="CU32">
        <v>0</v>
      </c>
      <c r="CW32">
        <v>4</v>
      </c>
      <c r="CY32">
        <v>1131</v>
      </c>
      <c r="DB32" t="s">
        <v>65</v>
      </c>
      <c r="DC32" t="s">
        <v>66</v>
      </c>
      <c r="DD32" t="str">
        <f>VLOOKUP(DF32,class!$A$1:$B$455,2,FALSE)</f>
        <v>Unitary Authority</v>
      </c>
      <c r="DE32" t="str">
        <f>IFERROR(VLOOKUP(DF32,classifications!$A$3:$C$334,3,FALSE),VLOOKUP(DF32,classifications!$I$2:$K$28,3,FALSE))</f>
        <v>Predominantly Urban</v>
      </c>
      <c r="DF32" t="s">
        <v>1268</v>
      </c>
      <c r="DH32">
        <v>916</v>
      </c>
      <c r="DJ32">
        <v>76</v>
      </c>
      <c r="DL32">
        <v>570</v>
      </c>
      <c r="DN32">
        <v>0</v>
      </c>
      <c r="DO32">
        <v>73</v>
      </c>
      <c r="DP32">
        <v>1</v>
      </c>
      <c r="DQ32">
        <v>13</v>
      </c>
      <c r="DR32">
        <v>0</v>
      </c>
      <c r="DS32">
        <v>87</v>
      </c>
      <c r="DU32">
        <v>0</v>
      </c>
      <c r="DW32">
        <v>2</v>
      </c>
      <c r="DY32">
        <v>1560</v>
      </c>
      <c r="EB32" t="s">
        <v>65</v>
      </c>
      <c r="EC32" t="s">
        <v>66</v>
      </c>
      <c r="ED32" t="str">
        <f>VLOOKUP(EF32,class!$A$1:$B$455,2,FALSE)</f>
        <v>Unitary Authority</v>
      </c>
      <c r="EE32" t="str">
        <f>IFERROR(VLOOKUP(EF32,classifications!$A$3:$C$334,3,FALSE),VLOOKUP(EF32,classifications!$I$2:$K$28,3,FALSE))</f>
        <v>Predominantly Urban</v>
      </c>
      <c r="EF32" t="s">
        <v>1268</v>
      </c>
      <c r="EH32">
        <v>1284</v>
      </c>
      <c r="EJ32">
        <v>93</v>
      </c>
      <c r="EL32">
        <v>580</v>
      </c>
      <c r="EN32">
        <v>0</v>
      </c>
      <c r="EO32">
        <v>214</v>
      </c>
      <c r="EP32">
        <v>0</v>
      </c>
      <c r="EQ32">
        <v>0</v>
      </c>
      <c r="ER32">
        <v>0</v>
      </c>
      <c r="ES32">
        <v>0</v>
      </c>
      <c r="ET32">
        <v>214</v>
      </c>
      <c r="EV32">
        <v>0</v>
      </c>
      <c r="EX32">
        <v>3</v>
      </c>
      <c r="EZ32" s="2">
        <v>1954</v>
      </c>
      <c r="FB32" t="s">
        <v>65</v>
      </c>
      <c r="FC32" t="s">
        <v>66</v>
      </c>
      <c r="FD32" t="str">
        <f>VLOOKUP(FF32,class!$A$1:$B$455,2,FALSE)</f>
        <v>Unitary Authority</v>
      </c>
      <c r="FE32" t="str">
        <f>IFERROR(VLOOKUP(FF32,classifications!$A$3:$C$334,3,FALSE),VLOOKUP(FF32,classifications!$I$2:$K$28,3,FALSE))</f>
        <v>Predominantly Urban</v>
      </c>
      <c r="FF32" t="s">
        <v>1268</v>
      </c>
      <c r="FH32">
        <v>887</v>
      </c>
      <c r="FJ32">
        <v>80</v>
      </c>
      <c r="FL32">
        <v>472</v>
      </c>
      <c r="FN32">
        <v>12</v>
      </c>
      <c r="FO32">
        <v>197</v>
      </c>
      <c r="FP32">
        <v>0</v>
      </c>
      <c r="FQ32">
        <v>0</v>
      </c>
      <c r="FR32">
        <v>0</v>
      </c>
      <c r="FS32">
        <v>0</v>
      </c>
      <c r="FT32">
        <v>209</v>
      </c>
      <c r="FV32">
        <v>0</v>
      </c>
      <c r="FX32">
        <v>2</v>
      </c>
      <c r="FZ32" s="2">
        <v>1437</v>
      </c>
      <c r="GB32" t="s">
        <v>63</v>
      </c>
      <c r="GC32" t="s">
        <v>64</v>
      </c>
      <c r="GD32" t="str">
        <f>VLOOKUP(GF32,class!$A$1:$B$455,2,FALSE)</f>
        <v>Unitary Authority</v>
      </c>
      <c r="GE32" t="str">
        <f>IFERROR(VLOOKUP(GF32,classifications!A$3:C$334,3,FALSE),VLOOKUP(GF32,classifications!I$2:K$28,3,FALSE))</f>
        <v>Predominantly Urban</v>
      </c>
      <c r="GF32" t="s">
        <v>1267</v>
      </c>
      <c r="GH32">
        <v>852</v>
      </c>
      <c r="GJ32">
        <v>11</v>
      </c>
      <c r="GL32">
        <v>129</v>
      </c>
      <c r="GN32">
        <v>0</v>
      </c>
      <c r="GO32">
        <v>30</v>
      </c>
      <c r="GP32">
        <v>0</v>
      </c>
      <c r="GQ32">
        <v>0</v>
      </c>
      <c r="GR32">
        <v>0</v>
      </c>
      <c r="GS32">
        <v>0</v>
      </c>
      <c r="GT32">
        <v>30</v>
      </c>
      <c r="GV32">
        <v>0</v>
      </c>
      <c r="GX32">
        <v>198</v>
      </c>
      <c r="GZ32">
        <v>794</v>
      </c>
    </row>
    <row r="33" spans="2:208" x14ac:dyDescent="0.3">
      <c r="B33" t="s">
        <v>67</v>
      </c>
      <c r="C33" t="s">
        <v>68</v>
      </c>
      <c r="D33" t="str">
        <f>VLOOKUP(F33,class!$A$1:$B$455,2,FALSE)</f>
        <v>Unitary Authority</v>
      </c>
      <c r="E33" t="str">
        <f>IFERROR(VLOOKUP(F33,classifications!$A$3:$C$334,3,FALSE),VLOOKUP(F33,classifications!$I$2:$K$28,3,FALSE))</f>
        <v>Predominantly Urban</v>
      </c>
      <c r="F33" t="s">
        <v>1269</v>
      </c>
      <c r="H33">
        <v>288</v>
      </c>
      <c r="J33">
        <v>21</v>
      </c>
      <c r="L33">
        <v>51</v>
      </c>
      <c r="N33">
        <v>0</v>
      </c>
      <c r="P33">
        <v>9</v>
      </c>
      <c r="R33">
        <v>351</v>
      </c>
      <c r="AB33" t="s">
        <v>67</v>
      </c>
      <c r="AC33" t="s">
        <v>68</v>
      </c>
      <c r="AD33" t="str">
        <f>VLOOKUP(AF33,class!$A$1:$B$455,2,FALSE)</f>
        <v>Unitary Authority</v>
      </c>
      <c r="AE33" t="str">
        <f>IFERROR(VLOOKUP(AF33,classifications!$A$3:$C$334,3,FALSE),VLOOKUP(AF33,classifications!$I$2:$K$28,3,FALSE))</f>
        <v>Predominantly Urban</v>
      </c>
      <c r="AF33" t="s">
        <v>1269</v>
      </c>
      <c r="AH33">
        <v>176</v>
      </c>
      <c r="AJ33">
        <v>3</v>
      </c>
      <c r="AL33">
        <v>14</v>
      </c>
      <c r="AN33">
        <v>4</v>
      </c>
      <c r="AP33">
        <v>10</v>
      </c>
      <c r="AR33">
        <v>187</v>
      </c>
      <c r="BB33" t="s">
        <v>67</v>
      </c>
      <c r="BC33" t="s">
        <v>68</v>
      </c>
      <c r="BD33" t="str">
        <f>VLOOKUP(BF33,class!$A$1:$B$455,2,FALSE)</f>
        <v>Unitary Authority</v>
      </c>
      <c r="BE33" t="str">
        <f>IFERROR(VLOOKUP(BF33,classifications!$A$3:$C$334,3,FALSE),VLOOKUP(BF33,classifications!$I$2:$K$28,3,FALSE))</f>
        <v>Predominantly Urban</v>
      </c>
      <c r="BF33" t="s">
        <v>1269</v>
      </c>
      <c r="BH33">
        <v>167</v>
      </c>
      <c r="BJ33">
        <v>3</v>
      </c>
      <c r="BL33">
        <v>23</v>
      </c>
      <c r="BN33">
        <v>3</v>
      </c>
      <c r="BP33">
        <v>6</v>
      </c>
      <c r="BR33">
        <v>190</v>
      </c>
      <c r="CB33" t="s">
        <v>67</v>
      </c>
      <c r="CC33" t="s">
        <v>68</v>
      </c>
      <c r="CD33" t="str">
        <f>VLOOKUP(CF33,class!$A$1:$B$455,2,FALSE)</f>
        <v>Unitary Authority</v>
      </c>
      <c r="CE33" t="str">
        <f>IFERROR(VLOOKUP(CF33,classifications!$A$3:$C$334,3,FALSE),VLOOKUP(CF33,classifications!$I$2:$K$28,3,FALSE))</f>
        <v>Predominantly Urban</v>
      </c>
      <c r="CF33" t="s">
        <v>1269</v>
      </c>
      <c r="CH33">
        <v>416</v>
      </c>
      <c r="CJ33">
        <v>10</v>
      </c>
      <c r="CL33">
        <v>204</v>
      </c>
      <c r="CN33">
        <v>0</v>
      </c>
      <c r="CO33">
        <v>91</v>
      </c>
      <c r="CP33">
        <v>0</v>
      </c>
      <c r="CQ33">
        <v>0</v>
      </c>
      <c r="CR33">
        <v>0</v>
      </c>
      <c r="CS33">
        <v>91</v>
      </c>
      <c r="CU33">
        <v>0</v>
      </c>
      <c r="CW33">
        <v>6</v>
      </c>
      <c r="CY33">
        <v>624</v>
      </c>
      <c r="DB33" t="s">
        <v>67</v>
      </c>
      <c r="DC33" t="s">
        <v>68</v>
      </c>
      <c r="DD33" t="str">
        <f>VLOOKUP(DF33,class!$A$1:$B$455,2,FALSE)</f>
        <v>Unitary Authority</v>
      </c>
      <c r="DE33" t="str">
        <f>IFERROR(VLOOKUP(DF33,classifications!$A$3:$C$334,3,FALSE),VLOOKUP(DF33,classifications!$I$2:$K$28,3,FALSE))</f>
        <v>Predominantly Urban</v>
      </c>
      <c r="DF33" t="s">
        <v>1269</v>
      </c>
      <c r="DH33">
        <v>571</v>
      </c>
      <c r="DJ33">
        <v>55</v>
      </c>
      <c r="DL33">
        <v>213</v>
      </c>
      <c r="DN33">
        <v>0</v>
      </c>
      <c r="DO33">
        <v>138</v>
      </c>
      <c r="DP33">
        <v>0</v>
      </c>
      <c r="DQ33">
        <v>0</v>
      </c>
      <c r="DR33">
        <v>0</v>
      </c>
      <c r="DS33">
        <v>138</v>
      </c>
      <c r="DU33">
        <v>0</v>
      </c>
      <c r="DW33">
        <v>41</v>
      </c>
      <c r="DY33">
        <v>798</v>
      </c>
      <c r="EB33" t="s">
        <v>67</v>
      </c>
      <c r="EC33" t="s">
        <v>68</v>
      </c>
      <c r="ED33" t="str">
        <f>VLOOKUP(EF33,class!$A$1:$B$455,2,FALSE)</f>
        <v>Unitary Authority</v>
      </c>
      <c r="EE33" t="str">
        <f>IFERROR(VLOOKUP(EF33,classifications!$A$3:$C$334,3,FALSE),VLOOKUP(EF33,classifications!$I$2:$K$28,3,FALSE))</f>
        <v>Predominantly Urban</v>
      </c>
      <c r="EF33" t="s">
        <v>1269</v>
      </c>
      <c r="EH33">
        <v>598</v>
      </c>
      <c r="EJ33">
        <v>43</v>
      </c>
      <c r="EL33">
        <v>308</v>
      </c>
      <c r="EN33">
        <v>0</v>
      </c>
      <c r="EO33">
        <v>257</v>
      </c>
      <c r="EP33">
        <v>0</v>
      </c>
      <c r="EQ33">
        <v>0</v>
      </c>
      <c r="ER33">
        <v>0</v>
      </c>
      <c r="ES33">
        <v>0</v>
      </c>
      <c r="ET33">
        <v>257</v>
      </c>
      <c r="EV33">
        <v>0</v>
      </c>
      <c r="EX33">
        <v>76</v>
      </c>
      <c r="EZ33" s="2">
        <v>873</v>
      </c>
      <c r="FB33" t="s">
        <v>67</v>
      </c>
      <c r="FC33" t="s">
        <v>68</v>
      </c>
      <c r="FD33" t="str">
        <f>VLOOKUP(FF33,class!$A$1:$B$455,2,FALSE)</f>
        <v>Unitary Authority</v>
      </c>
      <c r="FE33" t="str">
        <f>IFERROR(VLOOKUP(FF33,classifications!$A$3:$C$334,3,FALSE),VLOOKUP(FF33,classifications!$I$2:$K$28,3,FALSE))</f>
        <v>Predominantly Urban</v>
      </c>
      <c r="FF33" t="s">
        <v>1269</v>
      </c>
      <c r="FH33">
        <v>353</v>
      </c>
      <c r="FJ33">
        <v>57</v>
      </c>
      <c r="FL33">
        <v>220</v>
      </c>
      <c r="FN33">
        <v>0</v>
      </c>
      <c r="FO33">
        <v>183</v>
      </c>
      <c r="FP33">
        <v>1</v>
      </c>
      <c r="FQ33">
        <v>0</v>
      </c>
      <c r="FR33">
        <v>2</v>
      </c>
      <c r="FS33">
        <v>0</v>
      </c>
      <c r="FT33">
        <v>186</v>
      </c>
      <c r="FV33">
        <v>0</v>
      </c>
      <c r="FX33">
        <v>3</v>
      </c>
      <c r="FZ33" s="2">
        <v>627</v>
      </c>
      <c r="GB33" t="s">
        <v>65</v>
      </c>
      <c r="GC33" t="s">
        <v>66</v>
      </c>
      <c r="GD33" t="str">
        <f>VLOOKUP(GF33,class!$A$1:$B$455,2,FALSE)</f>
        <v>Unitary Authority</v>
      </c>
      <c r="GE33" t="str">
        <f>IFERROR(VLOOKUP(GF33,classifications!A$3:C$334,3,FALSE),VLOOKUP(GF33,classifications!I$2:K$28,3,FALSE))</f>
        <v>Predominantly Urban</v>
      </c>
      <c r="GF33" t="s">
        <v>1268</v>
      </c>
      <c r="GH33">
        <v>1109</v>
      </c>
      <c r="GJ33">
        <v>74</v>
      </c>
      <c r="GL33">
        <v>259</v>
      </c>
      <c r="GN33">
        <v>0</v>
      </c>
      <c r="GO33">
        <v>28</v>
      </c>
      <c r="GP33">
        <v>0</v>
      </c>
      <c r="GQ33">
        <v>0</v>
      </c>
      <c r="GR33">
        <v>0</v>
      </c>
      <c r="GS33">
        <v>0</v>
      </c>
      <c r="GT33">
        <v>28</v>
      </c>
      <c r="GV33">
        <v>0</v>
      </c>
      <c r="GX33">
        <v>362</v>
      </c>
      <c r="GZ33">
        <v>1080</v>
      </c>
    </row>
    <row r="34" spans="2:208" x14ac:dyDescent="0.3">
      <c r="B34" t="s">
        <v>69</v>
      </c>
      <c r="C34" t="s">
        <v>70</v>
      </c>
      <c r="D34" t="str">
        <f>VLOOKUP(F34,class!$A$1:$B$455,2,FALSE)</f>
        <v>Unitary Authority</v>
      </c>
      <c r="E34" t="str">
        <f>IFERROR(VLOOKUP(F34,classifications!$A$3:$C$334,3,FALSE),VLOOKUP(F34,classifications!$I$2:$K$28,3,FALSE))</f>
        <v>Predominantly Urban</v>
      </c>
      <c r="F34" t="s">
        <v>1271</v>
      </c>
      <c r="H34">
        <v>565</v>
      </c>
      <c r="J34">
        <v>13</v>
      </c>
      <c r="L34">
        <v>68</v>
      </c>
      <c r="N34">
        <v>0</v>
      </c>
      <c r="P34">
        <v>1</v>
      </c>
      <c r="R34">
        <v>645</v>
      </c>
      <c r="AB34" t="s">
        <v>69</v>
      </c>
      <c r="AC34" t="s">
        <v>70</v>
      </c>
      <c r="AD34" t="str">
        <f>VLOOKUP(AF34,class!$A$1:$B$455,2,FALSE)</f>
        <v>Unitary Authority</v>
      </c>
      <c r="AE34" t="str">
        <f>IFERROR(VLOOKUP(AF34,classifications!$A$3:$C$334,3,FALSE),VLOOKUP(AF34,classifications!$I$2:$K$28,3,FALSE))</f>
        <v>Predominantly Urban</v>
      </c>
      <c r="AF34" t="s">
        <v>1271</v>
      </c>
      <c r="AH34">
        <v>544</v>
      </c>
      <c r="AJ34">
        <v>5</v>
      </c>
      <c r="AL34">
        <v>28</v>
      </c>
      <c r="AN34">
        <v>0</v>
      </c>
      <c r="AP34">
        <v>1</v>
      </c>
      <c r="AR34">
        <v>576</v>
      </c>
      <c r="BB34" t="s">
        <v>69</v>
      </c>
      <c r="BC34" t="s">
        <v>70</v>
      </c>
      <c r="BD34" t="str">
        <f>VLOOKUP(BF34,class!$A$1:$B$455,2,FALSE)</f>
        <v>Unitary Authority</v>
      </c>
      <c r="BE34" t="str">
        <f>IFERROR(VLOOKUP(BF34,classifications!$A$3:$C$334,3,FALSE),VLOOKUP(BF34,classifications!$I$2:$K$28,3,FALSE))</f>
        <v>Predominantly Urban</v>
      </c>
      <c r="BF34" t="s">
        <v>1271</v>
      </c>
      <c r="BH34">
        <v>488</v>
      </c>
      <c r="BJ34">
        <v>9</v>
      </c>
      <c r="BL34">
        <v>22</v>
      </c>
      <c r="BN34">
        <v>0</v>
      </c>
      <c r="BP34">
        <v>36</v>
      </c>
      <c r="BR34">
        <v>483</v>
      </c>
      <c r="CB34" t="s">
        <v>69</v>
      </c>
      <c r="CC34" t="s">
        <v>70</v>
      </c>
      <c r="CD34" t="str">
        <f>VLOOKUP(CF34,class!$A$1:$B$455,2,FALSE)</f>
        <v>Unitary Authority</v>
      </c>
      <c r="CE34" t="str">
        <f>IFERROR(VLOOKUP(CF34,classifications!$A$3:$C$334,3,FALSE),VLOOKUP(CF34,classifications!$I$2:$K$28,3,FALSE))</f>
        <v>Predominantly Urban</v>
      </c>
      <c r="CF34" t="s">
        <v>1271</v>
      </c>
      <c r="CH34">
        <v>503</v>
      </c>
      <c r="CJ34">
        <v>6</v>
      </c>
      <c r="CL34">
        <v>79</v>
      </c>
      <c r="CN34">
        <v>0</v>
      </c>
      <c r="CO34">
        <v>22</v>
      </c>
      <c r="CP34">
        <v>0</v>
      </c>
      <c r="CQ34">
        <v>1</v>
      </c>
      <c r="CR34">
        <v>0</v>
      </c>
      <c r="CS34">
        <v>23</v>
      </c>
      <c r="CU34">
        <v>1</v>
      </c>
      <c r="CW34">
        <v>36</v>
      </c>
      <c r="CY34">
        <v>553</v>
      </c>
      <c r="DB34" t="s">
        <v>69</v>
      </c>
      <c r="DC34" t="s">
        <v>70</v>
      </c>
      <c r="DD34" t="str">
        <f>VLOOKUP(DF34,class!$A$1:$B$455,2,FALSE)</f>
        <v>Unitary Authority</v>
      </c>
      <c r="DE34" t="str">
        <f>IFERROR(VLOOKUP(DF34,classifications!$A$3:$C$334,3,FALSE),VLOOKUP(DF34,classifications!$I$2:$K$28,3,FALSE))</f>
        <v>Predominantly Urban</v>
      </c>
      <c r="DF34" t="s">
        <v>1271</v>
      </c>
      <c r="DH34">
        <v>576</v>
      </c>
      <c r="DJ34">
        <v>4</v>
      </c>
      <c r="DL34">
        <v>82</v>
      </c>
      <c r="DN34">
        <v>0</v>
      </c>
      <c r="DO34">
        <v>30</v>
      </c>
      <c r="DP34">
        <v>0</v>
      </c>
      <c r="DQ34">
        <v>5</v>
      </c>
      <c r="DR34">
        <v>0</v>
      </c>
      <c r="DS34">
        <v>35</v>
      </c>
      <c r="DU34">
        <v>4</v>
      </c>
      <c r="DW34">
        <v>20</v>
      </c>
      <c r="DY34">
        <v>646</v>
      </c>
      <c r="EB34" t="s">
        <v>69</v>
      </c>
      <c r="EC34" t="s">
        <v>70</v>
      </c>
      <c r="ED34" t="str">
        <f>VLOOKUP(EF34,class!$A$1:$B$455,2,FALSE)</f>
        <v>Unitary Authority</v>
      </c>
      <c r="EE34" t="str">
        <f>IFERROR(VLOOKUP(EF34,classifications!$A$3:$C$334,3,FALSE),VLOOKUP(EF34,classifications!$I$2:$K$28,3,FALSE))</f>
        <v>Predominantly Urban</v>
      </c>
      <c r="EF34" t="s">
        <v>1271</v>
      </c>
      <c r="EH34">
        <v>642</v>
      </c>
      <c r="EJ34">
        <v>2</v>
      </c>
      <c r="EL34">
        <v>35</v>
      </c>
      <c r="EN34">
        <v>0</v>
      </c>
      <c r="EO34">
        <v>0</v>
      </c>
      <c r="EP34">
        <v>0</v>
      </c>
      <c r="EQ34">
        <v>0</v>
      </c>
      <c r="ER34">
        <v>3</v>
      </c>
      <c r="ES34">
        <v>0</v>
      </c>
      <c r="ET34">
        <v>3</v>
      </c>
      <c r="EV34">
        <v>14</v>
      </c>
      <c r="EX34">
        <v>8</v>
      </c>
      <c r="EZ34" s="2">
        <v>685</v>
      </c>
      <c r="FB34" t="s">
        <v>69</v>
      </c>
      <c r="FC34" t="s">
        <v>70</v>
      </c>
      <c r="FD34" t="str">
        <f>VLOOKUP(FF34,class!$A$1:$B$455,2,FALSE)</f>
        <v>Unitary Authority</v>
      </c>
      <c r="FE34" t="str">
        <f>IFERROR(VLOOKUP(FF34,classifications!$A$3:$C$334,3,FALSE),VLOOKUP(FF34,classifications!$I$2:$K$28,3,FALSE))</f>
        <v>Predominantly Urban</v>
      </c>
      <c r="FF34" t="s">
        <v>1271</v>
      </c>
      <c r="FH34">
        <v>574</v>
      </c>
      <c r="FJ34">
        <v>12</v>
      </c>
      <c r="FL34">
        <v>94</v>
      </c>
      <c r="FN34">
        <v>1</v>
      </c>
      <c r="FO34">
        <v>7</v>
      </c>
      <c r="FP34">
        <v>0</v>
      </c>
      <c r="FQ34">
        <v>0</v>
      </c>
      <c r="FR34">
        <v>3</v>
      </c>
      <c r="FS34">
        <v>0</v>
      </c>
      <c r="FT34">
        <v>11</v>
      </c>
      <c r="FV34">
        <v>11</v>
      </c>
      <c r="FX34">
        <v>42</v>
      </c>
      <c r="FZ34" s="2">
        <v>649</v>
      </c>
      <c r="GB34" t="s">
        <v>67</v>
      </c>
      <c r="GC34" t="s">
        <v>68</v>
      </c>
      <c r="GD34" t="str">
        <f>VLOOKUP(GF34,class!$A$1:$B$455,2,FALSE)</f>
        <v>Unitary Authority</v>
      </c>
      <c r="GE34" t="str">
        <f>IFERROR(VLOOKUP(GF34,classifications!A$3:C$334,3,FALSE),VLOOKUP(GF34,classifications!I$2:K$28,3,FALSE))</f>
        <v>Predominantly Urban</v>
      </c>
      <c r="GF34" t="s">
        <v>1269</v>
      </c>
      <c r="GH34">
        <v>335</v>
      </c>
      <c r="GJ34">
        <v>15</v>
      </c>
      <c r="GL34">
        <v>216</v>
      </c>
      <c r="GN34">
        <v>0</v>
      </c>
      <c r="GO34">
        <v>206</v>
      </c>
      <c r="GP34">
        <v>0</v>
      </c>
      <c r="GQ34">
        <v>0</v>
      </c>
      <c r="GR34">
        <v>11</v>
      </c>
      <c r="GS34">
        <v>0</v>
      </c>
      <c r="GT34">
        <v>217</v>
      </c>
      <c r="GV34">
        <v>2</v>
      </c>
      <c r="GX34">
        <v>0</v>
      </c>
      <c r="GZ34">
        <v>568</v>
      </c>
    </row>
    <row r="35" spans="2:208" x14ac:dyDescent="0.3">
      <c r="B35" t="s">
        <v>71</v>
      </c>
      <c r="C35" t="s">
        <v>72</v>
      </c>
      <c r="D35" t="str">
        <f>VLOOKUP(F35,class!$A$1:$B$455,2,FALSE)</f>
        <v>Unitary Authority</v>
      </c>
      <c r="E35" t="str">
        <f>IFERROR(VLOOKUP(F35,classifications!$A$3:$C$334,3,FALSE),VLOOKUP(F35,classifications!$I$2:$K$28,3,FALSE))</f>
        <v>Predominantly Urban</v>
      </c>
      <c r="F35" t="s">
        <v>1272</v>
      </c>
      <c r="H35">
        <v>449</v>
      </c>
      <c r="J35">
        <v>0</v>
      </c>
      <c r="L35">
        <v>6</v>
      </c>
      <c r="N35">
        <v>0</v>
      </c>
      <c r="P35">
        <v>169</v>
      </c>
      <c r="R35">
        <v>286</v>
      </c>
      <c r="AB35" t="s">
        <v>71</v>
      </c>
      <c r="AC35" t="s">
        <v>72</v>
      </c>
      <c r="AD35" t="str">
        <f>VLOOKUP(AF35,class!$A$1:$B$455,2,FALSE)</f>
        <v>Unitary Authority</v>
      </c>
      <c r="AE35" t="str">
        <f>IFERROR(VLOOKUP(AF35,classifications!$A$3:$C$334,3,FALSE),VLOOKUP(AF35,classifications!$I$2:$K$28,3,FALSE))</f>
        <v>Predominantly Urban</v>
      </c>
      <c r="AF35" t="s">
        <v>1272</v>
      </c>
      <c r="AH35">
        <v>231</v>
      </c>
      <c r="AJ35">
        <v>-13</v>
      </c>
      <c r="AL35">
        <v>19</v>
      </c>
      <c r="AN35">
        <v>0</v>
      </c>
      <c r="AP35">
        <v>65</v>
      </c>
      <c r="AR35">
        <v>172</v>
      </c>
      <c r="BB35" t="s">
        <v>71</v>
      </c>
      <c r="BC35" t="s">
        <v>72</v>
      </c>
      <c r="BD35" t="str">
        <f>VLOOKUP(BF35,class!$A$1:$B$455,2,FALSE)</f>
        <v>Unitary Authority</v>
      </c>
      <c r="BE35" t="str">
        <f>IFERROR(VLOOKUP(BF35,classifications!$A$3:$C$334,3,FALSE),VLOOKUP(BF35,classifications!$I$2:$K$28,3,FALSE))</f>
        <v>Predominantly Urban</v>
      </c>
      <c r="BF35" t="s">
        <v>1272</v>
      </c>
      <c r="BH35">
        <v>467</v>
      </c>
      <c r="BJ35">
        <v>-6</v>
      </c>
      <c r="BL35">
        <v>324</v>
      </c>
      <c r="BN35">
        <v>0</v>
      </c>
      <c r="BP35">
        <v>107</v>
      </c>
      <c r="BR35">
        <v>678</v>
      </c>
      <c r="CB35" t="s">
        <v>71</v>
      </c>
      <c r="CC35" t="s">
        <v>72</v>
      </c>
      <c r="CD35" t="str">
        <f>VLOOKUP(CF35,class!$A$1:$B$455,2,FALSE)</f>
        <v>Unitary Authority</v>
      </c>
      <c r="CE35" t="str">
        <f>IFERROR(VLOOKUP(CF35,classifications!$A$3:$C$334,3,FALSE),VLOOKUP(CF35,classifications!$I$2:$K$28,3,FALSE))</f>
        <v>Predominantly Urban</v>
      </c>
      <c r="CF35" t="s">
        <v>1272</v>
      </c>
      <c r="CH35">
        <v>612</v>
      </c>
      <c r="CJ35">
        <v>16</v>
      </c>
      <c r="CL35">
        <v>104</v>
      </c>
      <c r="CN35">
        <v>0</v>
      </c>
      <c r="CO35">
        <v>0</v>
      </c>
      <c r="CP35">
        <v>0</v>
      </c>
      <c r="CQ35">
        <v>0</v>
      </c>
      <c r="CR35">
        <v>0</v>
      </c>
      <c r="CS35">
        <v>0</v>
      </c>
      <c r="CU35">
        <v>0</v>
      </c>
      <c r="CW35">
        <v>175</v>
      </c>
      <c r="CY35">
        <v>557</v>
      </c>
      <c r="DB35" t="s">
        <v>71</v>
      </c>
      <c r="DC35" t="s">
        <v>72</v>
      </c>
      <c r="DD35" t="str">
        <f>VLOOKUP(DF35,class!$A$1:$B$455,2,FALSE)</f>
        <v>Unitary Authority</v>
      </c>
      <c r="DE35" t="str">
        <f>IFERROR(VLOOKUP(DF35,classifications!$A$3:$C$334,3,FALSE),VLOOKUP(DF35,classifications!$I$2:$K$28,3,FALSE))</f>
        <v>Predominantly Urban</v>
      </c>
      <c r="DF35" t="s">
        <v>1272</v>
      </c>
      <c r="DH35">
        <v>436</v>
      </c>
      <c r="DJ35">
        <v>17</v>
      </c>
      <c r="DL35">
        <v>91</v>
      </c>
      <c r="DN35">
        <v>0</v>
      </c>
      <c r="DO35">
        <v>7</v>
      </c>
      <c r="DP35">
        <v>1</v>
      </c>
      <c r="DQ35">
        <v>3</v>
      </c>
      <c r="DR35">
        <v>0</v>
      </c>
      <c r="DS35">
        <v>11</v>
      </c>
      <c r="DU35">
        <v>0</v>
      </c>
      <c r="DW35">
        <v>8</v>
      </c>
      <c r="DY35">
        <v>536</v>
      </c>
      <c r="EB35" t="s">
        <v>71</v>
      </c>
      <c r="EC35" t="s">
        <v>72</v>
      </c>
      <c r="ED35" t="str">
        <f>VLOOKUP(EF35,class!$A$1:$B$455,2,FALSE)</f>
        <v>Unitary Authority</v>
      </c>
      <c r="EE35" t="str">
        <f>IFERROR(VLOOKUP(EF35,classifications!$A$3:$C$334,3,FALSE),VLOOKUP(EF35,classifications!$I$2:$K$28,3,FALSE))</f>
        <v>Predominantly Urban</v>
      </c>
      <c r="EF35" t="s">
        <v>1272</v>
      </c>
      <c r="EH35">
        <v>422</v>
      </c>
      <c r="EJ35">
        <v>10</v>
      </c>
      <c r="EL35">
        <v>50</v>
      </c>
      <c r="EN35">
        <v>0</v>
      </c>
      <c r="EO35">
        <v>10</v>
      </c>
      <c r="EP35">
        <v>5</v>
      </c>
      <c r="EQ35">
        <v>0</v>
      </c>
      <c r="ER35">
        <v>37</v>
      </c>
      <c r="ES35">
        <v>0</v>
      </c>
      <c r="ET35">
        <v>52</v>
      </c>
      <c r="EV35">
        <v>0</v>
      </c>
      <c r="EX35">
        <v>75</v>
      </c>
      <c r="EZ35" s="2">
        <v>407</v>
      </c>
      <c r="FB35" t="s">
        <v>71</v>
      </c>
      <c r="FC35" t="s">
        <v>72</v>
      </c>
      <c r="FD35" t="str">
        <f>VLOOKUP(FF35,class!$A$1:$B$455,2,FALSE)</f>
        <v>Unitary Authority</v>
      </c>
      <c r="FE35" t="str">
        <f>IFERROR(VLOOKUP(FF35,classifications!$A$3:$C$334,3,FALSE),VLOOKUP(FF35,classifications!$I$2:$K$28,3,FALSE))</f>
        <v>Predominantly Urban</v>
      </c>
      <c r="FF35" t="s">
        <v>1272</v>
      </c>
      <c r="FH35">
        <v>463</v>
      </c>
      <c r="FJ35">
        <v>8</v>
      </c>
      <c r="FL35">
        <v>84</v>
      </c>
      <c r="FN35">
        <v>1</v>
      </c>
      <c r="FO35">
        <v>8</v>
      </c>
      <c r="FP35">
        <v>0</v>
      </c>
      <c r="FQ35">
        <v>0</v>
      </c>
      <c r="FR35">
        <v>2</v>
      </c>
      <c r="FS35">
        <v>0</v>
      </c>
      <c r="FT35">
        <v>11</v>
      </c>
      <c r="FV35">
        <v>0</v>
      </c>
      <c r="FX35">
        <v>12</v>
      </c>
      <c r="FZ35" s="2">
        <v>543</v>
      </c>
      <c r="GB35" t="s">
        <v>69</v>
      </c>
      <c r="GC35" t="s">
        <v>70</v>
      </c>
      <c r="GD35" t="str">
        <f>VLOOKUP(GF35,class!$A$1:$B$455,2,FALSE)</f>
        <v>Unitary Authority</v>
      </c>
      <c r="GE35" t="str">
        <f>IFERROR(VLOOKUP(GF35,classifications!A$3:C$334,3,FALSE),VLOOKUP(GF35,classifications!I$2:K$28,3,FALSE))</f>
        <v>Predominantly Urban</v>
      </c>
      <c r="GF35" t="s">
        <v>1271</v>
      </c>
      <c r="GH35">
        <v>1080</v>
      </c>
      <c r="GJ35">
        <v>8</v>
      </c>
      <c r="GL35">
        <v>114</v>
      </c>
      <c r="GN35">
        <v>0</v>
      </c>
      <c r="GO35">
        <v>46</v>
      </c>
      <c r="GP35">
        <v>0</v>
      </c>
      <c r="GQ35">
        <v>0</v>
      </c>
      <c r="GR35">
        <v>0</v>
      </c>
      <c r="GS35">
        <v>0</v>
      </c>
      <c r="GT35">
        <v>46</v>
      </c>
      <c r="GV35">
        <v>4</v>
      </c>
      <c r="GX35">
        <v>72</v>
      </c>
      <c r="GZ35">
        <v>1134</v>
      </c>
    </row>
    <row r="36" spans="2:208" x14ac:dyDescent="0.3">
      <c r="B36" t="s">
        <v>73</v>
      </c>
      <c r="C36" t="s">
        <v>74</v>
      </c>
      <c r="D36" t="str">
        <f>VLOOKUP(F36,class!$A$1:$B$455,2,FALSE)</f>
        <v>Unitary Authority</v>
      </c>
      <c r="E36" t="str">
        <f>IFERROR(VLOOKUP(F36,classifications!$A$3:$C$334,3,FALSE),VLOOKUP(F36,classifications!$I$2:$K$28,3,FALSE))</f>
        <v>Predominantly Urban</v>
      </c>
      <c r="F36" t="s">
        <v>1273</v>
      </c>
      <c r="H36">
        <v>1264</v>
      </c>
      <c r="J36">
        <v>25</v>
      </c>
      <c r="L36">
        <v>21</v>
      </c>
      <c r="N36">
        <v>0</v>
      </c>
      <c r="P36">
        <v>8</v>
      </c>
      <c r="R36">
        <v>1302</v>
      </c>
      <c r="AB36" t="s">
        <v>73</v>
      </c>
      <c r="AC36" t="s">
        <v>74</v>
      </c>
      <c r="AD36" t="str">
        <f>VLOOKUP(AF36,class!$A$1:$B$455,2,FALSE)</f>
        <v>Unitary Authority</v>
      </c>
      <c r="AE36" t="str">
        <f>IFERROR(VLOOKUP(AF36,classifications!$A$3:$C$334,3,FALSE),VLOOKUP(AF36,classifications!$I$2:$K$28,3,FALSE))</f>
        <v>Predominantly Urban</v>
      </c>
      <c r="AF36" t="s">
        <v>1273</v>
      </c>
      <c r="AH36">
        <v>1167</v>
      </c>
      <c r="AJ36">
        <v>39</v>
      </c>
      <c r="AL36">
        <v>144</v>
      </c>
      <c r="AN36">
        <v>9</v>
      </c>
      <c r="AP36">
        <v>126</v>
      </c>
      <c r="AR36">
        <v>1233</v>
      </c>
      <c r="BB36" t="s">
        <v>73</v>
      </c>
      <c r="BC36" t="s">
        <v>74</v>
      </c>
      <c r="BD36" t="str">
        <f>VLOOKUP(BF36,class!$A$1:$B$455,2,FALSE)</f>
        <v>Unitary Authority</v>
      </c>
      <c r="BE36" t="str">
        <f>IFERROR(VLOOKUP(BF36,classifications!$A$3:$C$334,3,FALSE),VLOOKUP(BF36,classifications!$I$2:$K$28,3,FALSE))</f>
        <v>Predominantly Urban</v>
      </c>
      <c r="BF36" t="s">
        <v>1273</v>
      </c>
      <c r="BH36">
        <v>1350</v>
      </c>
      <c r="BJ36">
        <v>9</v>
      </c>
      <c r="BL36">
        <v>63</v>
      </c>
      <c r="BN36">
        <v>0</v>
      </c>
      <c r="BP36">
        <v>1</v>
      </c>
      <c r="BR36">
        <v>1421</v>
      </c>
      <c r="CB36" t="s">
        <v>73</v>
      </c>
      <c r="CC36" t="s">
        <v>74</v>
      </c>
      <c r="CD36" t="str">
        <f>VLOOKUP(CF36,class!$A$1:$B$455,2,FALSE)</f>
        <v>Unitary Authority</v>
      </c>
      <c r="CE36" t="str">
        <f>IFERROR(VLOOKUP(CF36,classifications!$A$3:$C$334,3,FALSE),VLOOKUP(CF36,classifications!$I$2:$K$28,3,FALSE))</f>
        <v>Predominantly Urban</v>
      </c>
      <c r="CF36" t="s">
        <v>1273</v>
      </c>
      <c r="CH36">
        <v>1162</v>
      </c>
      <c r="CJ36">
        <v>5</v>
      </c>
      <c r="CL36">
        <v>31</v>
      </c>
      <c r="CN36">
        <v>0</v>
      </c>
      <c r="CO36">
        <v>20</v>
      </c>
      <c r="CP36">
        <v>0</v>
      </c>
      <c r="CQ36">
        <v>0</v>
      </c>
      <c r="CR36">
        <v>0</v>
      </c>
      <c r="CS36">
        <v>20</v>
      </c>
      <c r="CU36">
        <v>0</v>
      </c>
      <c r="CW36">
        <v>4</v>
      </c>
      <c r="CY36">
        <v>1194</v>
      </c>
      <c r="DB36" t="s">
        <v>73</v>
      </c>
      <c r="DC36" t="s">
        <v>74</v>
      </c>
      <c r="DD36" t="str">
        <f>VLOOKUP(DF36,class!$A$1:$B$455,2,FALSE)</f>
        <v>Unitary Authority</v>
      </c>
      <c r="DE36" t="str">
        <f>IFERROR(VLOOKUP(DF36,classifications!$A$3:$C$334,3,FALSE),VLOOKUP(DF36,classifications!$I$2:$K$28,3,FALSE))</f>
        <v>Predominantly Urban</v>
      </c>
      <c r="DF36" t="s">
        <v>1273</v>
      </c>
      <c r="DH36">
        <v>1181</v>
      </c>
      <c r="DJ36">
        <v>7</v>
      </c>
      <c r="DL36">
        <v>53</v>
      </c>
      <c r="DN36">
        <v>0</v>
      </c>
      <c r="DO36">
        <v>30</v>
      </c>
      <c r="DP36">
        <v>0</v>
      </c>
      <c r="DQ36">
        <v>1</v>
      </c>
      <c r="DR36">
        <v>0</v>
      </c>
      <c r="DS36">
        <v>31</v>
      </c>
      <c r="DU36">
        <v>0</v>
      </c>
      <c r="DW36">
        <v>12</v>
      </c>
      <c r="DY36">
        <v>1229</v>
      </c>
      <c r="EB36" t="s">
        <v>73</v>
      </c>
      <c r="EC36" t="s">
        <v>74</v>
      </c>
      <c r="ED36" t="str">
        <f>VLOOKUP(EF36,class!$A$1:$B$455,2,FALSE)</f>
        <v>Unitary Authority</v>
      </c>
      <c r="EE36" t="str">
        <f>IFERROR(VLOOKUP(EF36,classifications!$A$3:$C$334,3,FALSE),VLOOKUP(EF36,classifications!$I$2:$K$28,3,FALSE))</f>
        <v>Predominantly Urban</v>
      </c>
      <c r="EF36" t="s">
        <v>1273</v>
      </c>
      <c r="EH36">
        <v>1417</v>
      </c>
      <c r="EJ36">
        <v>0</v>
      </c>
      <c r="EL36">
        <v>88</v>
      </c>
      <c r="EN36">
        <v>3</v>
      </c>
      <c r="EO36">
        <v>74</v>
      </c>
      <c r="EP36">
        <v>0</v>
      </c>
      <c r="EQ36">
        <v>0</v>
      </c>
      <c r="ER36">
        <v>11</v>
      </c>
      <c r="ES36">
        <v>0</v>
      </c>
      <c r="ET36">
        <v>88</v>
      </c>
      <c r="EV36">
        <v>0</v>
      </c>
      <c r="EX36">
        <v>20</v>
      </c>
      <c r="EZ36" s="2">
        <v>1485</v>
      </c>
      <c r="FB36" t="s">
        <v>73</v>
      </c>
      <c r="FC36" t="s">
        <v>74</v>
      </c>
      <c r="FD36" t="str">
        <f>VLOOKUP(FF36,class!$A$1:$B$455,2,FALSE)</f>
        <v>Unitary Authority</v>
      </c>
      <c r="FE36" t="str">
        <f>IFERROR(VLOOKUP(FF36,classifications!$A$3:$C$334,3,FALSE),VLOOKUP(FF36,classifications!$I$2:$K$28,3,FALSE))</f>
        <v>Predominantly Urban</v>
      </c>
      <c r="FF36" t="s">
        <v>1273</v>
      </c>
      <c r="FH36">
        <v>1666</v>
      </c>
      <c r="FJ36">
        <v>2</v>
      </c>
      <c r="FL36">
        <v>119</v>
      </c>
      <c r="FN36">
        <v>0</v>
      </c>
      <c r="FO36">
        <v>89</v>
      </c>
      <c r="FP36">
        <v>0</v>
      </c>
      <c r="FQ36">
        <v>4</v>
      </c>
      <c r="FR36">
        <v>17</v>
      </c>
      <c r="FS36">
        <v>0</v>
      </c>
      <c r="FT36">
        <v>110</v>
      </c>
      <c r="FV36">
        <v>0</v>
      </c>
      <c r="FX36">
        <v>6</v>
      </c>
      <c r="FZ36" s="2">
        <v>1781</v>
      </c>
      <c r="GB36" t="s">
        <v>71</v>
      </c>
      <c r="GC36" t="s">
        <v>72</v>
      </c>
      <c r="GD36" t="str">
        <f>VLOOKUP(GF36,class!$A$1:$B$455,2,FALSE)</f>
        <v>Unitary Authority</v>
      </c>
      <c r="GE36" t="str">
        <f>IFERROR(VLOOKUP(GF36,classifications!A$3:C$334,3,FALSE),VLOOKUP(GF36,classifications!I$2:K$28,3,FALSE))</f>
        <v>Predominantly Urban</v>
      </c>
      <c r="GF36" t="s">
        <v>1272</v>
      </c>
      <c r="GH36">
        <v>587</v>
      </c>
      <c r="GJ36">
        <v>5</v>
      </c>
      <c r="GL36">
        <v>59</v>
      </c>
      <c r="GN36">
        <v>0</v>
      </c>
      <c r="GO36">
        <v>0</v>
      </c>
      <c r="GP36">
        <v>1</v>
      </c>
      <c r="GQ36">
        <v>0</v>
      </c>
      <c r="GR36">
        <v>0</v>
      </c>
      <c r="GS36">
        <v>0</v>
      </c>
      <c r="GT36">
        <v>1</v>
      </c>
      <c r="GV36">
        <v>0</v>
      </c>
      <c r="GX36">
        <v>6</v>
      </c>
      <c r="GZ36">
        <v>645</v>
      </c>
    </row>
    <row r="37" spans="2:208" x14ac:dyDescent="0.3">
      <c r="B37" t="s">
        <v>75</v>
      </c>
      <c r="C37" t="s">
        <v>76</v>
      </c>
      <c r="D37" t="str">
        <f>VLOOKUP(F37,class!$A$1:$B$455,2,FALSE)</f>
        <v>Unitary Authority</v>
      </c>
      <c r="E37" t="str">
        <f>IFERROR(VLOOKUP(F37,classifications!$A$3:$C$334,3,FALSE),VLOOKUP(F37,classifications!$I$2:$K$28,3,FALSE))</f>
        <v>Predominantly Urban</v>
      </c>
      <c r="F37" t="s">
        <v>1274</v>
      </c>
      <c r="H37">
        <v>352</v>
      </c>
      <c r="J37">
        <v>9</v>
      </c>
      <c r="L37">
        <v>45</v>
      </c>
      <c r="N37">
        <v>0</v>
      </c>
      <c r="P37">
        <v>1</v>
      </c>
      <c r="R37">
        <v>405</v>
      </c>
      <c r="AB37" t="s">
        <v>75</v>
      </c>
      <c r="AC37" t="s">
        <v>76</v>
      </c>
      <c r="AD37" t="str">
        <f>VLOOKUP(AF37,class!$A$1:$B$455,2,FALSE)</f>
        <v>Unitary Authority</v>
      </c>
      <c r="AE37" t="str">
        <f>IFERROR(VLOOKUP(AF37,classifications!$A$3:$C$334,3,FALSE),VLOOKUP(AF37,classifications!$I$2:$K$28,3,FALSE))</f>
        <v>Predominantly Urban</v>
      </c>
      <c r="AF37" t="s">
        <v>1274</v>
      </c>
      <c r="AH37">
        <v>311</v>
      </c>
      <c r="AJ37">
        <v>6</v>
      </c>
      <c r="AL37">
        <v>19</v>
      </c>
      <c r="AN37">
        <v>0</v>
      </c>
      <c r="AP37">
        <v>22</v>
      </c>
      <c r="AR37">
        <v>314</v>
      </c>
      <c r="BB37" t="s">
        <v>75</v>
      </c>
      <c r="BC37" t="s">
        <v>76</v>
      </c>
      <c r="BD37" t="str">
        <f>VLOOKUP(BF37,class!$A$1:$B$455,2,FALSE)</f>
        <v>Unitary Authority</v>
      </c>
      <c r="BE37" t="str">
        <f>IFERROR(VLOOKUP(BF37,classifications!$A$3:$C$334,3,FALSE),VLOOKUP(BF37,classifications!$I$2:$K$28,3,FALSE))</f>
        <v>Predominantly Urban</v>
      </c>
      <c r="BF37" t="s">
        <v>1274</v>
      </c>
      <c r="BH37">
        <v>320</v>
      </c>
      <c r="BJ37">
        <v>41</v>
      </c>
      <c r="BL37">
        <v>10</v>
      </c>
      <c r="BN37">
        <v>0</v>
      </c>
      <c r="BP37">
        <v>5</v>
      </c>
      <c r="BR37">
        <v>366</v>
      </c>
      <c r="CB37" t="s">
        <v>75</v>
      </c>
      <c r="CC37" t="s">
        <v>76</v>
      </c>
      <c r="CD37" t="str">
        <f>VLOOKUP(CF37,class!$A$1:$B$455,2,FALSE)</f>
        <v>Unitary Authority</v>
      </c>
      <c r="CE37" t="str">
        <f>IFERROR(VLOOKUP(CF37,classifications!$A$3:$C$334,3,FALSE),VLOOKUP(CF37,classifications!$I$2:$K$28,3,FALSE))</f>
        <v>Predominantly Urban</v>
      </c>
      <c r="CF37" t="s">
        <v>1274</v>
      </c>
      <c r="CH37">
        <v>340</v>
      </c>
      <c r="CJ37">
        <v>25</v>
      </c>
      <c r="CL37">
        <v>0</v>
      </c>
      <c r="CN37">
        <v>0</v>
      </c>
      <c r="CO37">
        <v>0</v>
      </c>
      <c r="CP37">
        <v>0</v>
      </c>
      <c r="CQ37">
        <v>0</v>
      </c>
      <c r="CR37">
        <v>0</v>
      </c>
      <c r="CS37">
        <v>0</v>
      </c>
      <c r="CU37">
        <v>6</v>
      </c>
      <c r="CW37">
        <v>14</v>
      </c>
      <c r="CY37">
        <v>357</v>
      </c>
      <c r="DB37" t="s">
        <v>75</v>
      </c>
      <c r="DC37" t="s">
        <v>76</v>
      </c>
      <c r="DD37" t="str">
        <f>VLOOKUP(DF37,class!$A$1:$B$455,2,FALSE)</f>
        <v>Unitary Authority</v>
      </c>
      <c r="DE37" t="str">
        <f>IFERROR(VLOOKUP(DF37,classifications!$A$3:$C$334,3,FALSE),VLOOKUP(DF37,classifications!$I$2:$K$28,3,FALSE))</f>
        <v>Predominantly Urban</v>
      </c>
      <c r="DF37" t="s">
        <v>1274</v>
      </c>
      <c r="DH37">
        <v>278</v>
      </c>
      <c r="DJ37">
        <v>21</v>
      </c>
      <c r="DL37">
        <v>0</v>
      </c>
      <c r="DN37">
        <v>0</v>
      </c>
      <c r="DO37">
        <v>0</v>
      </c>
      <c r="DP37">
        <v>0</v>
      </c>
      <c r="DQ37">
        <v>0</v>
      </c>
      <c r="DR37">
        <v>0</v>
      </c>
      <c r="DS37">
        <v>0</v>
      </c>
      <c r="DU37">
        <v>0</v>
      </c>
      <c r="DW37">
        <v>23</v>
      </c>
      <c r="DY37">
        <v>276</v>
      </c>
      <c r="EB37" t="s">
        <v>75</v>
      </c>
      <c r="EC37" t="s">
        <v>76</v>
      </c>
      <c r="ED37" t="str">
        <f>VLOOKUP(EF37,class!$A$1:$B$455,2,FALSE)</f>
        <v>Unitary Authority</v>
      </c>
      <c r="EE37" t="str">
        <f>IFERROR(VLOOKUP(EF37,classifications!$A$3:$C$334,3,FALSE),VLOOKUP(EF37,classifications!$I$2:$K$28,3,FALSE))</f>
        <v>Predominantly Urban</v>
      </c>
      <c r="EF37" t="s">
        <v>1274</v>
      </c>
      <c r="EH37">
        <v>186</v>
      </c>
      <c r="EJ37">
        <v>0</v>
      </c>
      <c r="EL37">
        <v>0</v>
      </c>
      <c r="EN37">
        <v>0</v>
      </c>
      <c r="EO37">
        <v>0</v>
      </c>
      <c r="EP37">
        <v>0</v>
      </c>
      <c r="EQ37">
        <v>0</v>
      </c>
      <c r="ER37">
        <v>0</v>
      </c>
      <c r="ES37">
        <v>0</v>
      </c>
      <c r="ET37">
        <v>0</v>
      </c>
      <c r="EV37">
        <v>0</v>
      </c>
      <c r="EX37">
        <v>0</v>
      </c>
      <c r="EZ37" s="2">
        <v>186</v>
      </c>
      <c r="FB37" t="s">
        <v>75</v>
      </c>
      <c r="FC37" t="s">
        <v>76</v>
      </c>
      <c r="FD37" t="str">
        <f>VLOOKUP(FF37,class!$A$1:$B$455,2,FALSE)</f>
        <v>Unitary Authority</v>
      </c>
      <c r="FE37" t="str">
        <f>IFERROR(VLOOKUP(FF37,classifications!$A$3:$C$334,3,FALSE),VLOOKUP(FF37,classifications!$I$2:$K$28,3,FALSE))</f>
        <v>Predominantly Urban</v>
      </c>
      <c r="FF37" t="s">
        <v>1274</v>
      </c>
      <c r="FH37">
        <v>451</v>
      </c>
      <c r="FJ37">
        <v>0</v>
      </c>
      <c r="FL37">
        <v>0</v>
      </c>
      <c r="FN37">
        <v>0</v>
      </c>
      <c r="FO37">
        <v>0</v>
      </c>
      <c r="FP37">
        <v>0</v>
      </c>
      <c r="FQ37">
        <v>0</v>
      </c>
      <c r="FR37">
        <v>0</v>
      </c>
      <c r="FS37">
        <v>0</v>
      </c>
      <c r="FT37">
        <v>0</v>
      </c>
      <c r="FV37">
        <v>0</v>
      </c>
      <c r="FX37">
        <v>143</v>
      </c>
      <c r="FZ37" s="2">
        <v>308</v>
      </c>
      <c r="GB37" t="s">
        <v>73</v>
      </c>
      <c r="GC37" t="s">
        <v>74</v>
      </c>
      <c r="GD37" t="str">
        <f>VLOOKUP(GF37,class!$A$1:$B$455,2,FALSE)</f>
        <v>Unitary Authority</v>
      </c>
      <c r="GE37" t="str">
        <f>IFERROR(VLOOKUP(GF37,classifications!A$3:C$334,3,FALSE),VLOOKUP(GF37,classifications!I$2:K$28,3,FALSE))</f>
        <v>Predominantly Urban</v>
      </c>
      <c r="GF37" t="s">
        <v>1273</v>
      </c>
      <c r="GH37">
        <v>2003</v>
      </c>
      <c r="GJ37">
        <v>14</v>
      </c>
      <c r="GL37">
        <v>68</v>
      </c>
      <c r="GN37">
        <v>2</v>
      </c>
      <c r="GO37">
        <v>47</v>
      </c>
      <c r="GP37">
        <v>0</v>
      </c>
      <c r="GQ37">
        <v>0</v>
      </c>
      <c r="GR37">
        <v>0</v>
      </c>
      <c r="GS37">
        <v>0</v>
      </c>
      <c r="GT37">
        <v>49</v>
      </c>
      <c r="GV37">
        <v>0</v>
      </c>
      <c r="GX37">
        <v>9</v>
      </c>
      <c r="GZ37">
        <v>2076</v>
      </c>
    </row>
    <row r="38" spans="2:208" x14ac:dyDescent="0.3">
      <c r="B38" t="s">
        <v>77</v>
      </c>
      <c r="C38" t="s">
        <v>78</v>
      </c>
      <c r="D38" t="str">
        <f>VLOOKUP(F38,class!$A$1:$B$455,2,FALSE)</f>
        <v>Unitary Authority</v>
      </c>
      <c r="E38" t="str">
        <f>IFERROR(VLOOKUP(F38,classifications!$A$3:$C$334,3,FALSE),VLOOKUP(F38,classifications!$I$2:$K$28,3,FALSE))</f>
        <v>Urban with Significant Rural</v>
      </c>
      <c r="F38" t="s">
        <v>1275</v>
      </c>
      <c r="H38">
        <v>299</v>
      </c>
      <c r="J38">
        <v>8</v>
      </c>
      <c r="L38">
        <v>31</v>
      </c>
      <c r="N38">
        <v>21</v>
      </c>
      <c r="P38">
        <v>33</v>
      </c>
      <c r="R38">
        <v>326</v>
      </c>
      <c r="AB38" t="s">
        <v>77</v>
      </c>
      <c r="AC38" t="s">
        <v>78</v>
      </c>
      <c r="AD38" t="str">
        <f>VLOOKUP(AF38,class!$A$1:$B$455,2,FALSE)</f>
        <v>Unitary Authority</v>
      </c>
      <c r="AE38" t="str">
        <f>IFERROR(VLOOKUP(AF38,classifications!$A$3:$C$334,3,FALSE),VLOOKUP(AF38,classifications!$I$2:$K$28,3,FALSE))</f>
        <v>Urban with Significant Rural</v>
      </c>
      <c r="AF38" t="s">
        <v>1275</v>
      </c>
      <c r="AH38">
        <v>311</v>
      </c>
      <c r="AJ38">
        <v>7</v>
      </c>
      <c r="AL38">
        <v>50</v>
      </c>
      <c r="AN38">
        <v>11</v>
      </c>
      <c r="AP38">
        <v>21</v>
      </c>
      <c r="AR38">
        <v>358</v>
      </c>
      <c r="BB38" t="s">
        <v>77</v>
      </c>
      <c r="BC38" t="s">
        <v>78</v>
      </c>
      <c r="BD38" t="str">
        <f>VLOOKUP(BF38,class!$A$1:$B$455,2,FALSE)</f>
        <v>Unitary Authority</v>
      </c>
      <c r="BE38" t="str">
        <f>IFERROR(VLOOKUP(BF38,classifications!$A$3:$C$334,3,FALSE),VLOOKUP(BF38,classifications!$I$2:$K$28,3,FALSE))</f>
        <v>Urban with Significant Rural</v>
      </c>
      <c r="BF38" t="s">
        <v>1275</v>
      </c>
      <c r="BH38">
        <v>310</v>
      </c>
      <c r="BJ38">
        <v>2</v>
      </c>
      <c r="BL38">
        <v>30</v>
      </c>
      <c r="BN38">
        <v>8</v>
      </c>
      <c r="BP38">
        <v>11</v>
      </c>
      <c r="BR38">
        <v>339</v>
      </c>
      <c r="CB38" t="s">
        <v>77</v>
      </c>
      <c r="CC38" t="s">
        <v>78</v>
      </c>
      <c r="CD38" t="str">
        <f>VLOOKUP(CF38,class!$A$1:$B$455,2,FALSE)</f>
        <v>Unitary Authority</v>
      </c>
      <c r="CE38" t="str">
        <f>IFERROR(VLOOKUP(CF38,classifications!$A$3:$C$334,3,FALSE),VLOOKUP(CF38,classifications!$I$2:$K$28,3,FALSE))</f>
        <v>Urban with Significant Rural</v>
      </c>
      <c r="CF38" t="s">
        <v>1275</v>
      </c>
      <c r="CH38">
        <v>347</v>
      </c>
      <c r="CJ38">
        <v>0</v>
      </c>
      <c r="CL38">
        <v>47</v>
      </c>
      <c r="CN38">
        <v>5</v>
      </c>
      <c r="CO38">
        <v>0</v>
      </c>
      <c r="CP38">
        <v>0</v>
      </c>
      <c r="CQ38">
        <v>42</v>
      </c>
      <c r="CR38">
        <v>0</v>
      </c>
      <c r="CS38">
        <v>47</v>
      </c>
      <c r="CU38">
        <v>10</v>
      </c>
      <c r="CW38">
        <v>25</v>
      </c>
      <c r="CY38">
        <v>379</v>
      </c>
      <c r="DB38" t="s">
        <v>77</v>
      </c>
      <c r="DC38" t="s">
        <v>78</v>
      </c>
      <c r="DD38" t="str">
        <f>VLOOKUP(DF38,class!$A$1:$B$455,2,FALSE)</f>
        <v>Unitary Authority</v>
      </c>
      <c r="DE38" t="str">
        <f>IFERROR(VLOOKUP(DF38,classifications!$A$3:$C$334,3,FALSE),VLOOKUP(DF38,classifications!$I$2:$K$28,3,FALSE))</f>
        <v>Urban with Significant Rural</v>
      </c>
      <c r="DF38" t="s">
        <v>1275</v>
      </c>
      <c r="DH38">
        <v>276</v>
      </c>
      <c r="DJ38">
        <v>2</v>
      </c>
      <c r="DL38">
        <v>35</v>
      </c>
      <c r="DN38">
        <v>0</v>
      </c>
      <c r="DO38">
        <v>1</v>
      </c>
      <c r="DP38">
        <v>0</v>
      </c>
      <c r="DQ38">
        <v>5</v>
      </c>
      <c r="DR38">
        <v>0</v>
      </c>
      <c r="DS38">
        <v>6</v>
      </c>
      <c r="DU38">
        <v>0</v>
      </c>
      <c r="DW38">
        <v>41</v>
      </c>
      <c r="DY38">
        <v>272</v>
      </c>
      <c r="EB38" t="s">
        <v>77</v>
      </c>
      <c r="EC38" t="s">
        <v>78</v>
      </c>
      <c r="ED38" t="str">
        <f>VLOOKUP(EF38,class!$A$1:$B$455,2,FALSE)</f>
        <v>Unitary Authority</v>
      </c>
      <c r="EE38" t="str">
        <f>IFERROR(VLOOKUP(EF38,classifications!$A$3:$C$334,3,FALSE),VLOOKUP(EF38,classifications!$I$2:$K$28,3,FALSE))</f>
        <v>Urban with Significant Rural</v>
      </c>
      <c r="EF38" t="s">
        <v>1275</v>
      </c>
      <c r="EH38">
        <v>336</v>
      </c>
      <c r="EJ38">
        <v>-3</v>
      </c>
      <c r="EL38">
        <v>27</v>
      </c>
      <c r="EN38">
        <v>0</v>
      </c>
      <c r="EO38">
        <v>6</v>
      </c>
      <c r="EP38">
        <v>0</v>
      </c>
      <c r="EQ38">
        <v>0</v>
      </c>
      <c r="ER38">
        <v>3</v>
      </c>
      <c r="ES38">
        <v>0</v>
      </c>
      <c r="ET38">
        <v>9</v>
      </c>
      <c r="EV38">
        <v>8</v>
      </c>
      <c r="EX38">
        <v>12</v>
      </c>
      <c r="EZ38" s="2">
        <v>356</v>
      </c>
      <c r="FB38" t="s">
        <v>77</v>
      </c>
      <c r="FC38" t="s">
        <v>78</v>
      </c>
      <c r="FD38" t="str">
        <f>VLOOKUP(FF38,class!$A$1:$B$455,2,FALSE)</f>
        <v>Unitary Authority</v>
      </c>
      <c r="FE38" t="str">
        <f>IFERROR(VLOOKUP(FF38,classifications!$A$3:$C$334,3,FALSE),VLOOKUP(FF38,classifications!$I$2:$K$28,3,FALSE))</f>
        <v>Urban with Significant Rural</v>
      </c>
      <c r="FF38" t="s">
        <v>1275</v>
      </c>
      <c r="FH38">
        <v>264</v>
      </c>
      <c r="FJ38">
        <v>6</v>
      </c>
      <c r="FL38">
        <v>40</v>
      </c>
      <c r="FN38">
        <v>0</v>
      </c>
      <c r="FO38">
        <v>4</v>
      </c>
      <c r="FP38">
        <v>0</v>
      </c>
      <c r="FQ38">
        <v>0</v>
      </c>
      <c r="FR38">
        <v>0</v>
      </c>
      <c r="FS38">
        <v>1</v>
      </c>
      <c r="FT38">
        <v>5</v>
      </c>
      <c r="FV38">
        <v>23</v>
      </c>
      <c r="FX38">
        <v>9</v>
      </c>
      <c r="FZ38" s="2">
        <v>324</v>
      </c>
      <c r="GB38" t="s">
        <v>75</v>
      </c>
      <c r="GC38" t="s">
        <v>76</v>
      </c>
      <c r="GD38" t="str">
        <f>VLOOKUP(GF38,class!$A$1:$B$455,2,FALSE)</f>
        <v>Unitary Authority</v>
      </c>
      <c r="GE38" t="str">
        <f>IFERROR(VLOOKUP(GF38,classifications!A$3:C$334,3,FALSE),VLOOKUP(GF38,classifications!I$2:K$28,3,FALSE))</f>
        <v>Predominantly Urban</v>
      </c>
      <c r="GF38" t="s">
        <v>1274</v>
      </c>
      <c r="GH38">
        <v>435</v>
      </c>
      <c r="GJ38">
        <v>0</v>
      </c>
      <c r="GL38">
        <v>0</v>
      </c>
      <c r="GN38">
        <v>0</v>
      </c>
      <c r="GO38">
        <v>0</v>
      </c>
      <c r="GP38">
        <v>0</v>
      </c>
      <c r="GQ38">
        <v>0</v>
      </c>
      <c r="GR38">
        <v>0</v>
      </c>
      <c r="GS38">
        <v>0</v>
      </c>
      <c r="GT38">
        <v>0</v>
      </c>
      <c r="GV38">
        <v>0</v>
      </c>
      <c r="GX38">
        <v>187</v>
      </c>
      <c r="GZ38">
        <v>248</v>
      </c>
    </row>
    <row r="39" spans="2:208" x14ac:dyDescent="0.3">
      <c r="B39" t="s">
        <v>79</v>
      </c>
      <c r="C39" t="s">
        <v>80</v>
      </c>
      <c r="D39" t="str">
        <f>VLOOKUP(F39,class!$A$1:$B$455,2,FALSE)</f>
        <v>Unitary Authority</v>
      </c>
      <c r="E39" t="str">
        <f>IFERROR(VLOOKUP(F39,classifications!$A$3:$C$334,3,FALSE),VLOOKUP(F39,classifications!$I$2:$K$28,3,FALSE))</f>
        <v>Urban with Significant Rural</v>
      </c>
      <c r="F39" t="s">
        <v>1276</v>
      </c>
      <c r="H39">
        <v>475</v>
      </c>
      <c r="J39">
        <v>19</v>
      </c>
      <c r="L39">
        <v>45</v>
      </c>
      <c r="N39">
        <v>6</v>
      </c>
      <c r="P39">
        <v>18</v>
      </c>
      <c r="R39">
        <v>527</v>
      </c>
      <c r="AB39" t="s">
        <v>79</v>
      </c>
      <c r="AC39" t="s">
        <v>80</v>
      </c>
      <c r="AD39" t="str">
        <f>VLOOKUP(AF39,class!$A$1:$B$455,2,FALSE)</f>
        <v>Unitary Authority</v>
      </c>
      <c r="AE39" t="str">
        <f>IFERROR(VLOOKUP(AF39,classifications!$A$3:$C$334,3,FALSE),VLOOKUP(AF39,classifications!$I$2:$K$28,3,FALSE))</f>
        <v>Urban with Significant Rural</v>
      </c>
      <c r="AF39" t="s">
        <v>1276</v>
      </c>
      <c r="AH39">
        <v>687</v>
      </c>
      <c r="AJ39">
        <v>16</v>
      </c>
      <c r="AL39">
        <v>56</v>
      </c>
      <c r="AN39">
        <v>6</v>
      </c>
      <c r="AP39">
        <v>3</v>
      </c>
      <c r="AR39">
        <v>762</v>
      </c>
      <c r="BB39" t="s">
        <v>79</v>
      </c>
      <c r="BC39" t="s">
        <v>80</v>
      </c>
      <c r="BD39" t="str">
        <f>VLOOKUP(BF39,class!$A$1:$B$455,2,FALSE)</f>
        <v>Unitary Authority</v>
      </c>
      <c r="BE39" t="str">
        <f>IFERROR(VLOOKUP(BF39,classifications!$A$3:$C$334,3,FALSE),VLOOKUP(BF39,classifications!$I$2:$K$28,3,FALSE))</f>
        <v>Urban with Significant Rural</v>
      </c>
      <c r="BF39" t="s">
        <v>1276</v>
      </c>
      <c r="BH39">
        <v>599</v>
      </c>
      <c r="BJ39">
        <v>14</v>
      </c>
      <c r="BL39">
        <v>62</v>
      </c>
      <c r="BN39">
        <v>0</v>
      </c>
      <c r="BP39">
        <v>1</v>
      </c>
      <c r="BR39">
        <v>674</v>
      </c>
      <c r="CB39" t="s">
        <v>79</v>
      </c>
      <c r="CC39" t="s">
        <v>80</v>
      </c>
      <c r="CD39" t="str">
        <f>VLOOKUP(CF39,class!$A$1:$B$455,2,FALSE)</f>
        <v>Unitary Authority</v>
      </c>
      <c r="CE39" t="str">
        <f>IFERROR(VLOOKUP(CF39,classifications!$A$3:$C$334,3,FALSE),VLOOKUP(CF39,classifications!$I$2:$K$28,3,FALSE))</f>
        <v>Urban with Significant Rural</v>
      </c>
      <c r="CF39" t="s">
        <v>1276</v>
      </c>
      <c r="CH39">
        <v>350</v>
      </c>
      <c r="CJ39">
        <v>8</v>
      </c>
      <c r="CL39">
        <v>106</v>
      </c>
      <c r="CN39">
        <v>2</v>
      </c>
      <c r="CO39">
        <v>9</v>
      </c>
      <c r="CP39">
        <v>1</v>
      </c>
      <c r="CQ39">
        <v>0</v>
      </c>
      <c r="CR39">
        <v>0</v>
      </c>
      <c r="CS39">
        <v>12</v>
      </c>
      <c r="CU39">
        <v>107</v>
      </c>
      <c r="CW39">
        <v>2</v>
      </c>
      <c r="CY39">
        <v>569</v>
      </c>
      <c r="DB39" t="s">
        <v>79</v>
      </c>
      <c r="DC39" t="s">
        <v>80</v>
      </c>
      <c r="DD39" t="str">
        <f>VLOOKUP(DF39,class!$A$1:$B$455,2,FALSE)</f>
        <v>Unitary Authority</v>
      </c>
      <c r="DE39" t="str">
        <f>IFERROR(VLOOKUP(DF39,classifications!$A$3:$C$334,3,FALSE),VLOOKUP(DF39,classifications!$I$2:$K$28,3,FALSE))</f>
        <v>Urban with Significant Rural</v>
      </c>
      <c r="DF39" t="s">
        <v>1276</v>
      </c>
      <c r="DH39">
        <v>595</v>
      </c>
      <c r="DJ39">
        <v>11</v>
      </c>
      <c r="DL39">
        <v>249</v>
      </c>
      <c r="DN39">
        <v>10</v>
      </c>
      <c r="DO39">
        <v>83</v>
      </c>
      <c r="DP39">
        <v>1</v>
      </c>
      <c r="DQ39">
        <v>2</v>
      </c>
      <c r="DR39">
        <v>0</v>
      </c>
      <c r="DS39">
        <v>96</v>
      </c>
      <c r="DU39">
        <v>0</v>
      </c>
      <c r="DW39">
        <v>3</v>
      </c>
      <c r="DY39">
        <v>852</v>
      </c>
      <c r="EB39" t="s">
        <v>79</v>
      </c>
      <c r="EC39" t="s">
        <v>80</v>
      </c>
      <c r="ED39" t="str">
        <f>VLOOKUP(EF39,class!$A$1:$B$455,2,FALSE)</f>
        <v>Unitary Authority</v>
      </c>
      <c r="EE39" t="str">
        <f>IFERROR(VLOOKUP(EF39,classifications!$A$3:$C$334,3,FALSE),VLOOKUP(EF39,classifications!$I$2:$K$28,3,FALSE))</f>
        <v>Urban with Significant Rural</v>
      </c>
      <c r="EF39" t="s">
        <v>1276</v>
      </c>
      <c r="EH39">
        <v>731</v>
      </c>
      <c r="EJ39">
        <v>8</v>
      </c>
      <c r="EL39">
        <v>119</v>
      </c>
      <c r="EN39">
        <v>16</v>
      </c>
      <c r="EO39">
        <v>20</v>
      </c>
      <c r="EP39">
        <v>1</v>
      </c>
      <c r="EQ39">
        <v>0</v>
      </c>
      <c r="ER39">
        <v>0</v>
      </c>
      <c r="ES39">
        <v>0</v>
      </c>
      <c r="ET39">
        <v>37</v>
      </c>
      <c r="EV39">
        <v>7</v>
      </c>
      <c r="EX39">
        <v>2</v>
      </c>
      <c r="EZ39" s="2">
        <v>863</v>
      </c>
      <c r="FB39" t="s">
        <v>79</v>
      </c>
      <c r="FC39" t="s">
        <v>80</v>
      </c>
      <c r="FD39" t="str">
        <f>VLOOKUP(FF39,class!$A$1:$B$455,2,FALSE)</f>
        <v>Unitary Authority</v>
      </c>
      <c r="FE39" t="str">
        <f>IFERROR(VLOOKUP(FF39,classifications!$A$3:$C$334,3,FALSE),VLOOKUP(FF39,classifications!$I$2:$K$28,3,FALSE))</f>
        <v>Urban with Significant Rural</v>
      </c>
      <c r="FF39" t="s">
        <v>1276</v>
      </c>
      <c r="FH39">
        <v>584</v>
      </c>
      <c r="FJ39">
        <v>33</v>
      </c>
      <c r="FL39">
        <v>115</v>
      </c>
      <c r="FN39">
        <v>1</v>
      </c>
      <c r="FO39">
        <v>9</v>
      </c>
      <c r="FP39">
        <v>1</v>
      </c>
      <c r="FQ39">
        <v>0</v>
      </c>
      <c r="FR39">
        <v>3</v>
      </c>
      <c r="FS39">
        <v>0</v>
      </c>
      <c r="FT39">
        <v>14</v>
      </c>
      <c r="FV39">
        <v>1</v>
      </c>
      <c r="FX39">
        <v>4</v>
      </c>
      <c r="FZ39" s="2">
        <v>729</v>
      </c>
      <c r="GB39" t="s">
        <v>77</v>
      </c>
      <c r="GC39" t="s">
        <v>78</v>
      </c>
      <c r="GD39" t="str">
        <f>VLOOKUP(GF39,class!$A$1:$B$455,2,FALSE)</f>
        <v>Unitary Authority</v>
      </c>
      <c r="GE39" t="str">
        <f>IFERROR(VLOOKUP(GF39,classifications!A$3:C$334,3,FALSE),VLOOKUP(GF39,classifications!I$2:K$28,3,FALSE))</f>
        <v>Urban with Significant Rural</v>
      </c>
      <c r="GF39" t="s">
        <v>1275</v>
      </c>
      <c r="GH39">
        <v>370</v>
      </c>
      <c r="GJ39">
        <v>7</v>
      </c>
      <c r="GL39">
        <v>53</v>
      </c>
      <c r="GN39">
        <v>0</v>
      </c>
      <c r="GO39">
        <v>0</v>
      </c>
      <c r="GP39">
        <v>0</v>
      </c>
      <c r="GQ39">
        <v>0</v>
      </c>
      <c r="GR39">
        <v>3</v>
      </c>
      <c r="GS39">
        <v>0</v>
      </c>
      <c r="GT39">
        <v>3</v>
      </c>
      <c r="GV39">
        <v>11</v>
      </c>
      <c r="GX39">
        <v>23</v>
      </c>
      <c r="GZ39">
        <v>418</v>
      </c>
    </row>
    <row r="40" spans="2:208" x14ac:dyDescent="0.3">
      <c r="B40" t="s">
        <v>81</v>
      </c>
      <c r="C40" t="s">
        <v>82</v>
      </c>
      <c r="D40" t="str">
        <f>VLOOKUP(F40,class!$A$1:$B$455,2,FALSE)</f>
        <v>Unitary Authority</v>
      </c>
      <c r="E40" t="str">
        <f>IFERROR(VLOOKUP(F40,classifications!$A$3:$C$334,3,FALSE),VLOOKUP(F40,classifications!$I$2:$K$28,3,FALSE))</f>
        <v>Predominantly Rural</v>
      </c>
      <c r="F40" t="s">
        <v>1130</v>
      </c>
      <c r="H40">
        <v>594</v>
      </c>
      <c r="J40">
        <v>3</v>
      </c>
      <c r="L40">
        <v>48</v>
      </c>
      <c r="N40">
        <v>2</v>
      </c>
      <c r="P40">
        <v>26</v>
      </c>
      <c r="R40">
        <v>621</v>
      </c>
      <c r="AB40" t="s">
        <v>81</v>
      </c>
      <c r="AC40" t="s">
        <v>82</v>
      </c>
      <c r="AD40" t="str">
        <f>VLOOKUP(AF40,class!$A$1:$B$455,2,FALSE)</f>
        <v>Unitary Authority</v>
      </c>
      <c r="AE40" t="str">
        <f>IFERROR(VLOOKUP(AF40,classifications!$A$3:$C$334,3,FALSE),VLOOKUP(AF40,classifications!$I$2:$K$28,3,FALSE))</f>
        <v>Predominantly Rural</v>
      </c>
      <c r="AF40" t="s">
        <v>1130</v>
      </c>
      <c r="AH40">
        <v>574</v>
      </c>
      <c r="AJ40">
        <v>3</v>
      </c>
      <c r="AL40">
        <v>99</v>
      </c>
      <c r="AN40">
        <v>0</v>
      </c>
      <c r="AP40">
        <v>117</v>
      </c>
      <c r="AR40">
        <v>559</v>
      </c>
      <c r="BB40" t="s">
        <v>81</v>
      </c>
      <c r="BC40" t="s">
        <v>82</v>
      </c>
      <c r="BD40" t="str">
        <f>VLOOKUP(BF40,class!$A$1:$B$455,2,FALSE)</f>
        <v>Unitary Authority</v>
      </c>
      <c r="BE40" t="str">
        <f>IFERROR(VLOOKUP(BF40,classifications!$A$3:$C$334,3,FALSE),VLOOKUP(BF40,classifications!$I$2:$K$28,3,FALSE))</f>
        <v>Predominantly Rural</v>
      </c>
      <c r="BF40" t="s">
        <v>1130</v>
      </c>
      <c r="BH40">
        <v>1231</v>
      </c>
      <c r="BJ40">
        <v>25</v>
      </c>
      <c r="BL40">
        <v>222</v>
      </c>
      <c r="BN40">
        <v>0</v>
      </c>
      <c r="BP40">
        <v>31</v>
      </c>
      <c r="BR40">
        <v>1447</v>
      </c>
      <c r="CB40" t="s">
        <v>81</v>
      </c>
      <c r="CC40" t="s">
        <v>82</v>
      </c>
      <c r="CD40" t="str">
        <f>VLOOKUP(CF40,class!$A$1:$B$455,2,FALSE)</f>
        <v>Unitary Authority</v>
      </c>
      <c r="CE40" t="str">
        <f>IFERROR(VLOOKUP(CF40,classifications!$A$3:$C$334,3,FALSE),VLOOKUP(CF40,classifications!$I$2:$K$28,3,FALSE))</f>
        <v>Predominantly Rural</v>
      </c>
      <c r="CF40" t="s">
        <v>1130</v>
      </c>
      <c r="CH40">
        <v>983</v>
      </c>
      <c r="CJ40">
        <v>8</v>
      </c>
      <c r="CL40">
        <v>63</v>
      </c>
      <c r="CN40">
        <v>0</v>
      </c>
      <c r="CO40">
        <v>2</v>
      </c>
      <c r="CP40">
        <v>0</v>
      </c>
      <c r="CQ40">
        <v>0</v>
      </c>
      <c r="CR40">
        <v>0</v>
      </c>
      <c r="CS40">
        <v>2</v>
      </c>
      <c r="CU40">
        <v>1</v>
      </c>
      <c r="CW40">
        <v>64</v>
      </c>
      <c r="CY40">
        <v>991</v>
      </c>
      <c r="DB40" t="s">
        <v>81</v>
      </c>
      <c r="DC40" t="s">
        <v>82</v>
      </c>
      <c r="DD40" t="str">
        <f>VLOOKUP(DF40,class!$A$1:$B$455,2,FALSE)</f>
        <v>Unitary Authority</v>
      </c>
      <c r="DE40" t="str">
        <f>IFERROR(VLOOKUP(DF40,classifications!$A$3:$C$334,3,FALSE),VLOOKUP(DF40,classifications!$I$2:$K$28,3,FALSE))</f>
        <v>Predominantly Rural</v>
      </c>
      <c r="DF40" t="s">
        <v>1130</v>
      </c>
      <c r="DH40">
        <v>1407</v>
      </c>
      <c r="DJ40">
        <v>1</v>
      </c>
      <c r="DL40">
        <v>133</v>
      </c>
      <c r="DN40">
        <v>1</v>
      </c>
      <c r="DO40">
        <v>51</v>
      </c>
      <c r="DP40">
        <v>1</v>
      </c>
      <c r="DQ40">
        <v>3</v>
      </c>
      <c r="DR40">
        <v>0</v>
      </c>
      <c r="DS40">
        <v>56</v>
      </c>
      <c r="DU40">
        <v>0</v>
      </c>
      <c r="DW40">
        <v>10</v>
      </c>
      <c r="DY40">
        <v>1531</v>
      </c>
      <c r="EB40" t="s">
        <v>81</v>
      </c>
      <c r="EC40" t="s">
        <v>82</v>
      </c>
      <c r="ED40" t="str">
        <f>VLOOKUP(EF40,class!$A$1:$B$455,2,FALSE)</f>
        <v>Unitary Authority</v>
      </c>
      <c r="EE40" t="str">
        <f>IFERROR(VLOOKUP(EF40,classifications!$A$3:$C$334,3,FALSE),VLOOKUP(EF40,classifications!$I$2:$K$28,3,FALSE))</f>
        <v>Predominantly Rural</v>
      </c>
      <c r="EF40" t="s">
        <v>1130</v>
      </c>
      <c r="EH40">
        <v>1335</v>
      </c>
      <c r="EJ40">
        <v>7</v>
      </c>
      <c r="EL40">
        <v>91</v>
      </c>
      <c r="EN40">
        <v>0</v>
      </c>
      <c r="EO40">
        <v>1</v>
      </c>
      <c r="EP40">
        <v>0</v>
      </c>
      <c r="EQ40">
        <v>0</v>
      </c>
      <c r="ER40">
        <v>0</v>
      </c>
      <c r="ES40">
        <v>0</v>
      </c>
      <c r="ET40">
        <v>1</v>
      </c>
      <c r="EV40">
        <v>1</v>
      </c>
      <c r="EX40">
        <v>58</v>
      </c>
      <c r="EZ40" s="2">
        <v>1376</v>
      </c>
      <c r="FB40" t="s">
        <v>81</v>
      </c>
      <c r="FC40" t="s">
        <v>82</v>
      </c>
      <c r="FD40" t="str">
        <f>VLOOKUP(FF40,class!$A$1:$B$455,2,FALSE)</f>
        <v>Unitary Authority</v>
      </c>
      <c r="FE40" t="str">
        <f>IFERROR(VLOOKUP(FF40,classifications!$A$3:$C$334,3,FALSE),VLOOKUP(FF40,classifications!$I$2:$K$28,3,FALSE))</f>
        <v>Predominantly Rural</v>
      </c>
      <c r="FF40" t="s">
        <v>1130</v>
      </c>
      <c r="FH40">
        <v>1720</v>
      </c>
      <c r="FJ40">
        <v>6</v>
      </c>
      <c r="FL40">
        <v>91</v>
      </c>
      <c r="FN40">
        <v>1</v>
      </c>
      <c r="FO40">
        <v>5</v>
      </c>
      <c r="FP40">
        <v>1</v>
      </c>
      <c r="FQ40">
        <v>0</v>
      </c>
      <c r="FR40">
        <v>6</v>
      </c>
      <c r="FS40">
        <v>0</v>
      </c>
      <c r="FT40">
        <v>13</v>
      </c>
      <c r="FV40">
        <v>2</v>
      </c>
      <c r="FX40">
        <v>17</v>
      </c>
      <c r="FZ40" s="2">
        <v>1802</v>
      </c>
      <c r="GB40" t="s">
        <v>79</v>
      </c>
      <c r="GC40" t="s">
        <v>80</v>
      </c>
      <c r="GD40" t="str">
        <f>VLOOKUP(GF40,class!$A$1:$B$455,2,FALSE)</f>
        <v>Unitary Authority</v>
      </c>
      <c r="GE40" t="str">
        <f>IFERROR(VLOOKUP(GF40,classifications!A$3:C$334,3,FALSE),VLOOKUP(GF40,classifications!I$2:K$28,3,FALSE))</f>
        <v>Urban with Significant Rural</v>
      </c>
      <c r="GF40" t="s">
        <v>1276</v>
      </c>
      <c r="GH40">
        <v>613</v>
      </c>
      <c r="GJ40">
        <v>25</v>
      </c>
      <c r="GL40">
        <v>213</v>
      </c>
      <c r="GN40">
        <v>12</v>
      </c>
      <c r="GO40">
        <v>85</v>
      </c>
      <c r="GP40">
        <v>4</v>
      </c>
      <c r="GQ40">
        <v>0</v>
      </c>
      <c r="GR40">
        <v>1</v>
      </c>
      <c r="GS40">
        <v>0</v>
      </c>
      <c r="GT40">
        <v>102</v>
      </c>
      <c r="GV40">
        <v>22</v>
      </c>
      <c r="GX40">
        <v>5</v>
      </c>
      <c r="GZ40">
        <v>868</v>
      </c>
    </row>
    <row r="41" spans="2:208" x14ac:dyDescent="0.3">
      <c r="B41" t="s">
        <v>83</v>
      </c>
      <c r="C41" t="s">
        <v>84</v>
      </c>
      <c r="D41" t="str">
        <f>VLOOKUP(F41,class!$A$1:$B$455,2,FALSE)</f>
        <v>Unitary Authority</v>
      </c>
      <c r="E41" t="str">
        <f>IFERROR(VLOOKUP(F41,classifications!$A$3:$C$334,3,FALSE),VLOOKUP(F41,classifications!$I$2:$K$28,3,FALSE))</f>
        <v>Predominantly Urban</v>
      </c>
      <c r="F41" t="s">
        <v>1277</v>
      </c>
      <c r="H41">
        <v>381</v>
      </c>
      <c r="J41">
        <v>45</v>
      </c>
      <c r="L41">
        <v>433</v>
      </c>
      <c r="N41">
        <v>0</v>
      </c>
      <c r="P41">
        <v>60</v>
      </c>
      <c r="R41">
        <v>799</v>
      </c>
      <c r="AB41" t="s">
        <v>83</v>
      </c>
      <c r="AC41" t="s">
        <v>84</v>
      </c>
      <c r="AD41" t="str">
        <f>VLOOKUP(AF41,class!$A$1:$B$455,2,FALSE)</f>
        <v>Unitary Authority</v>
      </c>
      <c r="AE41" t="str">
        <f>IFERROR(VLOOKUP(AF41,classifications!$A$3:$C$334,3,FALSE),VLOOKUP(AF41,classifications!$I$2:$K$28,3,FALSE))</f>
        <v>Predominantly Urban</v>
      </c>
      <c r="AF41" t="s">
        <v>1277</v>
      </c>
      <c r="AH41">
        <v>485</v>
      </c>
      <c r="AJ41">
        <v>236</v>
      </c>
      <c r="AL41">
        <v>100</v>
      </c>
      <c r="AN41">
        <v>0</v>
      </c>
      <c r="AP41">
        <v>358</v>
      </c>
      <c r="AR41">
        <v>463</v>
      </c>
      <c r="BB41" t="s">
        <v>83</v>
      </c>
      <c r="BC41" t="s">
        <v>84</v>
      </c>
      <c r="BD41" t="str">
        <f>VLOOKUP(BF41,class!$A$1:$B$455,2,FALSE)</f>
        <v>Unitary Authority</v>
      </c>
      <c r="BE41" t="str">
        <f>IFERROR(VLOOKUP(BF41,classifications!$A$3:$C$334,3,FALSE),VLOOKUP(BF41,classifications!$I$2:$K$28,3,FALSE))</f>
        <v>Predominantly Urban</v>
      </c>
      <c r="BF41" t="s">
        <v>1277</v>
      </c>
      <c r="BH41">
        <v>484</v>
      </c>
      <c r="BJ41">
        <v>415</v>
      </c>
      <c r="BL41">
        <v>128</v>
      </c>
      <c r="BN41">
        <v>0</v>
      </c>
      <c r="BP41">
        <v>4</v>
      </c>
      <c r="BR41">
        <v>1023</v>
      </c>
      <c r="CB41" t="s">
        <v>83</v>
      </c>
      <c r="CC41" t="s">
        <v>84</v>
      </c>
      <c r="CD41" t="str">
        <f>VLOOKUP(CF41,class!$A$1:$B$455,2,FALSE)</f>
        <v>Unitary Authority</v>
      </c>
      <c r="CE41" t="str">
        <f>IFERROR(VLOOKUP(CF41,classifications!$A$3:$C$334,3,FALSE),VLOOKUP(CF41,classifications!$I$2:$K$28,3,FALSE))</f>
        <v>Predominantly Urban</v>
      </c>
      <c r="CF41" t="s">
        <v>1277</v>
      </c>
      <c r="CH41">
        <v>580</v>
      </c>
      <c r="CJ41">
        <v>107</v>
      </c>
      <c r="CL41">
        <v>267</v>
      </c>
      <c r="CN41">
        <v>0</v>
      </c>
      <c r="CO41">
        <v>133</v>
      </c>
      <c r="CP41">
        <v>0</v>
      </c>
      <c r="CQ41">
        <v>0</v>
      </c>
      <c r="CR41">
        <v>0</v>
      </c>
      <c r="CS41">
        <v>133</v>
      </c>
      <c r="CU41">
        <v>0</v>
      </c>
      <c r="CW41">
        <v>7</v>
      </c>
      <c r="CY41">
        <v>947</v>
      </c>
      <c r="DB41" t="s">
        <v>83</v>
      </c>
      <c r="DC41" t="s">
        <v>84</v>
      </c>
      <c r="DD41" t="str">
        <f>VLOOKUP(DF41,class!$A$1:$B$455,2,FALSE)</f>
        <v>Unitary Authority</v>
      </c>
      <c r="DE41" t="str">
        <f>IFERROR(VLOOKUP(DF41,classifications!$A$3:$C$334,3,FALSE),VLOOKUP(DF41,classifications!$I$2:$K$28,3,FALSE))</f>
        <v>Predominantly Urban</v>
      </c>
      <c r="DF41" t="s">
        <v>1277</v>
      </c>
      <c r="DH41">
        <v>633</v>
      </c>
      <c r="DJ41">
        <v>66</v>
      </c>
      <c r="DL41">
        <v>918</v>
      </c>
      <c r="DN41">
        <v>0</v>
      </c>
      <c r="DO41">
        <v>582</v>
      </c>
      <c r="DP41">
        <v>0</v>
      </c>
      <c r="DQ41">
        <v>0</v>
      </c>
      <c r="DR41">
        <v>0</v>
      </c>
      <c r="DS41">
        <v>582</v>
      </c>
      <c r="DU41">
        <v>0</v>
      </c>
      <c r="DW41">
        <v>643</v>
      </c>
      <c r="DY41">
        <v>974</v>
      </c>
      <c r="EB41" t="s">
        <v>83</v>
      </c>
      <c r="EC41" t="s">
        <v>84</v>
      </c>
      <c r="ED41" t="str">
        <f>VLOOKUP(EF41,class!$A$1:$B$455,2,FALSE)</f>
        <v>Unitary Authority</v>
      </c>
      <c r="EE41" t="str">
        <f>IFERROR(VLOOKUP(EF41,classifications!$A$3:$C$334,3,FALSE),VLOOKUP(EF41,classifications!$I$2:$K$28,3,FALSE))</f>
        <v>Predominantly Urban</v>
      </c>
      <c r="EF41" t="s">
        <v>1277</v>
      </c>
      <c r="EH41">
        <v>637</v>
      </c>
      <c r="EJ41">
        <v>293</v>
      </c>
      <c r="EL41">
        <v>483</v>
      </c>
      <c r="EN41">
        <v>0</v>
      </c>
      <c r="EO41">
        <v>190</v>
      </c>
      <c r="EP41">
        <v>0</v>
      </c>
      <c r="EQ41">
        <v>0</v>
      </c>
      <c r="ER41">
        <v>0</v>
      </c>
      <c r="ES41">
        <v>0</v>
      </c>
      <c r="ET41">
        <v>190</v>
      </c>
      <c r="EV41">
        <v>0</v>
      </c>
      <c r="EX41">
        <v>20</v>
      </c>
      <c r="EZ41" s="2">
        <v>1393</v>
      </c>
      <c r="FB41" t="s">
        <v>83</v>
      </c>
      <c r="FC41" t="s">
        <v>84</v>
      </c>
      <c r="FD41" t="str">
        <f>VLOOKUP(FF41,class!$A$1:$B$455,2,FALSE)</f>
        <v>Unitary Authority</v>
      </c>
      <c r="FE41" t="str">
        <f>IFERROR(VLOOKUP(FF41,classifications!$A$3:$C$334,3,FALSE),VLOOKUP(FF41,classifications!$I$2:$K$28,3,FALSE))</f>
        <v>Predominantly Urban</v>
      </c>
      <c r="FF41" t="s">
        <v>1277</v>
      </c>
      <c r="FH41">
        <v>1251</v>
      </c>
      <c r="FJ41">
        <v>125</v>
      </c>
      <c r="FL41">
        <v>101</v>
      </c>
      <c r="FN41">
        <v>0</v>
      </c>
      <c r="FO41">
        <v>101</v>
      </c>
      <c r="FP41">
        <v>0</v>
      </c>
      <c r="FQ41">
        <v>0</v>
      </c>
      <c r="FR41">
        <v>0</v>
      </c>
      <c r="FS41">
        <v>0</v>
      </c>
      <c r="FT41">
        <v>101</v>
      </c>
      <c r="FV41">
        <v>0</v>
      </c>
      <c r="FX41">
        <v>21</v>
      </c>
      <c r="FZ41" s="2">
        <v>1456</v>
      </c>
      <c r="GB41" t="s">
        <v>81</v>
      </c>
      <c r="GC41" t="s">
        <v>82</v>
      </c>
      <c r="GD41" t="str">
        <f>VLOOKUP(GF41,class!$A$1:$B$455,2,FALSE)</f>
        <v>Unitary Authority</v>
      </c>
      <c r="GE41" t="str">
        <f>IFERROR(VLOOKUP(GF41,classifications!A$3:C$334,3,FALSE),VLOOKUP(GF41,classifications!I$2:K$28,3,FALSE))</f>
        <v>Predominantly Rural</v>
      </c>
      <c r="GF41" t="s">
        <v>1130</v>
      </c>
      <c r="GH41">
        <v>1710</v>
      </c>
      <c r="GJ41">
        <v>3</v>
      </c>
      <c r="GL41">
        <v>94</v>
      </c>
      <c r="GN41">
        <v>2</v>
      </c>
      <c r="GO41">
        <v>6</v>
      </c>
      <c r="GP41">
        <v>1</v>
      </c>
      <c r="GQ41">
        <v>1</v>
      </c>
      <c r="GR41">
        <v>0</v>
      </c>
      <c r="GS41">
        <v>0</v>
      </c>
      <c r="GT41">
        <v>10</v>
      </c>
      <c r="GV41">
        <v>0</v>
      </c>
      <c r="GX41">
        <v>63</v>
      </c>
      <c r="GZ41">
        <v>1744</v>
      </c>
    </row>
    <row r="42" spans="2:208" x14ac:dyDescent="0.3">
      <c r="B42" t="s">
        <v>85</v>
      </c>
      <c r="C42" t="s">
        <v>86</v>
      </c>
      <c r="D42" t="str">
        <f>VLOOKUP(F42,class!$A$1:$B$455,2,FALSE)</f>
        <v>Unitary Authority</v>
      </c>
      <c r="E42" t="str">
        <f>IFERROR(VLOOKUP(F42,classifications!$A$3:$C$334,3,FALSE),VLOOKUP(F42,classifications!$I$2:$K$28,3,FALSE))</f>
        <v>Predominantly Urban</v>
      </c>
      <c r="F42" t="s">
        <v>1278</v>
      </c>
      <c r="H42">
        <v>761</v>
      </c>
      <c r="J42">
        <v>11</v>
      </c>
      <c r="L42">
        <v>44</v>
      </c>
      <c r="N42">
        <v>1</v>
      </c>
      <c r="P42">
        <v>45</v>
      </c>
      <c r="R42">
        <v>772</v>
      </c>
      <c r="AB42" t="s">
        <v>85</v>
      </c>
      <c r="AC42" t="s">
        <v>86</v>
      </c>
      <c r="AD42" t="str">
        <f>VLOOKUP(AF42,class!$A$1:$B$455,2,FALSE)</f>
        <v>Unitary Authority</v>
      </c>
      <c r="AE42" t="str">
        <f>IFERROR(VLOOKUP(AF42,classifications!$A$3:$C$334,3,FALSE),VLOOKUP(AF42,classifications!$I$2:$K$28,3,FALSE))</f>
        <v>Predominantly Urban</v>
      </c>
      <c r="AF42" t="s">
        <v>1278</v>
      </c>
      <c r="AH42">
        <v>830</v>
      </c>
      <c r="AJ42">
        <v>6</v>
      </c>
      <c r="AL42">
        <v>26</v>
      </c>
      <c r="AN42">
        <v>1</v>
      </c>
      <c r="AP42">
        <v>0</v>
      </c>
      <c r="AR42">
        <v>863</v>
      </c>
      <c r="BB42" t="s">
        <v>85</v>
      </c>
      <c r="BC42" t="s">
        <v>86</v>
      </c>
      <c r="BD42" t="str">
        <f>VLOOKUP(BF42,class!$A$1:$B$455,2,FALSE)</f>
        <v>Unitary Authority</v>
      </c>
      <c r="BE42" t="str">
        <f>IFERROR(VLOOKUP(BF42,classifications!$A$3:$C$334,3,FALSE),VLOOKUP(BF42,classifications!$I$2:$K$28,3,FALSE))</f>
        <v>Predominantly Urban</v>
      </c>
      <c r="BF42" t="s">
        <v>1278</v>
      </c>
      <c r="BH42">
        <v>1166</v>
      </c>
      <c r="BJ42">
        <v>11</v>
      </c>
      <c r="BL42">
        <v>169</v>
      </c>
      <c r="BN42">
        <v>0</v>
      </c>
      <c r="BP42">
        <v>4</v>
      </c>
      <c r="BR42">
        <v>1342</v>
      </c>
      <c r="CB42" t="s">
        <v>85</v>
      </c>
      <c r="CC42" t="s">
        <v>86</v>
      </c>
      <c r="CD42" t="str">
        <f>VLOOKUP(CF42,class!$A$1:$B$455,2,FALSE)</f>
        <v>Unitary Authority</v>
      </c>
      <c r="CE42" t="str">
        <f>IFERROR(VLOOKUP(CF42,classifications!$A$3:$C$334,3,FALSE),VLOOKUP(CF42,classifications!$I$2:$K$28,3,FALSE))</f>
        <v>Predominantly Urban</v>
      </c>
      <c r="CF42" t="s">
        <v>1278</v>
      </c>
      <c r="CH42">
        <v>784</v>
      </c>
      <c r="CJ42">
        <v>0</v>
      </c>
      <c r="CL42">
        <v>137</v>
      </c>
      <c r="CN42">
        <v>0</v>
      </c>
      <c r="CO42">
        <v>130</v>
      </c>
      <c r="CP42">
        <v>0</v>
      </c>
      <c r="CQ42">
        <v>7</v>
      </c>
      <c r="CR42">
        <v>0</v>
      </c>
      <c r="CS42">
        <v>137</v>
      </c>
      <c r="CU42">
        <v>0</v>
      </c>
      <c r="CW42">
        <v>1</v>
      </c>
      <c r="CY42">
        <v>920</v>
      </c>
      <c r="DB42" t="s">
        <v>85</v>
      </c>
      <c r="DC42" t="s">
        <v>86</v>
      </c>
      <c r="DD42" t="str">
        <f>VLOOKUP(DF42,class!$A$1:$B$455,2,FALSE)</f>
        <v>Unitary Authority</v>
      </c>
      <c r="DE42" t="str">
        <f>IFERROR(VLOOKUP(DF42,classifications!$A$3:$C$334,3,FALSE),VLOOKUP(DF42,classifications!$I$2:$K$28,3,FALSE))</f>
        <v>Predominantly Urban</v>
      </c>
      <c r="DF42" t="s">
        <v>1278</v>
      </c>
      <c r="DH42">
        <v>791</v>
      </c>
      <c r="DJ42">
        <v>5</v>
      </c>
      <c r="DL42">
        <v>406</v>
      </c>
      <c r="DN42">
        <v>2</v>
      </c>
      <c r="DO42">
        <v>367</v>
      </c>
      <c r="DP42">
        <v>4</v>
      </c>
      <c r="DQ42">
        <v>35</v>
      </c>
      <c r="DR42">
        <v>0</v>
      </c>
      <c r="DS42">
        <v>408</v>
      </c>
      <c r="DU42">
        <v>1</v>
      </c>
      <c r="DW42">
        <v>2</v>
      </c>
      <c r="DY42">
        <v>1201</v>
      </c>
      <c r="EB42" t="s">
        <v>85</v>
      </c>
      <c r="EC42" t="s">
        <v>86</v>
      </c>
      <c r="ED42" t="str">
        <f>VLOOKUP(EF42,class!$A$1:$B$455,2,FALSE)</f>
        <v>Unitary Authority</v>
      </c>
      <c r="EE42" t="str">
        <f>IFERROR(VLOOKUP(EF42,classifications!$A$3:$C$334,3,FALSE),VLOOKUP(EF42,classifications!$I$2:$K$28,3,FALSE))</f>
        <v>Predominantly Urban</v>
      </c>
      <c r="EF42" t="s">
        <v>1278</v>
      </c>
      <c r="EH42">
        <v>682</v>
      </c>
      <c r="EJ42">
        <v>26</v>
      </c>
      <c r="EL42">
        <v>0</v>
      </c>
      <c r="EN42">
        <v>1</v>
      </c>
      <c r="EO42">
        <v>58</v>
      </c>
      <c r="EP42">
        <v>0</v>
      </c>
      <c r="EQ42">
        <v>2</v>
      </c>
      <c r="ER42">
        <v>0</v>
      </c>
      <c r="ES42">
        <v>0</v>
      </c>
      <c r="ET42">
        <v>61</v>
      </c>
      <c r="EV42">
        <v>-2</v>
      </c>
      <c r="EX42">
        <v>0</v>
      </c>
      <c r="EZ42" s="2">
        <v>706</v>
      </c>
      <c r="FB42" t="s">
        <v>85</v>
      </c>
      <c r="FC42" t="s">
        <v>86</v>
      </c>
      <c r="FD42" t="str">
        <f>VLOOKUP(FF42,class!$A$1:$B$455,2,FALSE)</f>
        <v>Unitary Authority</v>
      </c>
      <c r="FE42" t="str">
        <f>IFERROR(VLOOKUP(FF42,classifications!$A$3:$C$334,3,FALSE),VLOOKUP(FF42,classifications!$I$2:$K$28,3,FALSE))</f>
        <v>Predominantly Urban</v>
      </c>
      <c r="FF42" t="s">
        <v>1278</v>
      </c>
      <c r="FH42">
        <v>978</v>
      </c>
      <c r="FJ42">
        <v>54</v>
      </c>
      <c r="FL42">
        <v>79</v>
      </c>
      <c r="FN42">
        <v>0</v>
      </c>
      <c r="FO42">
        <v>69</v>
      </c>
      <c r="FP42">
        <v>6</v>
      </c>
      <c r="FQ42">
        <v>3</v>
      </c>
      <c r="FR42">
        <v>0</v>
      </c>
      <c r="FS42">
        <v>0</v>
      </c>
      <c r="FT42">
        <v>78</v>
      </c>
      <c r="FV42">
        <v>0</v>
      </c>
      <c r="FX42">
        <v>7</v>
      </c>
      <c r="FZ42" s="2">
        <v>1104</v>
      </c>
      <c r="GB42" t="s">
        <v>83</v>
      </c>
      <c r="GC42" t="s">
        <v>84</v>
      </c>
      <c r="GD42" t="str">
        <f>VLOOKUP(GF42,class!$A$1:$B$455,2,FALSE)</f>
        <v>Unitary Authority</v>
      </c>
      <c r="GE42" t="str">
        <f>IFERROR(VLOOKUP(GF42,classifications!A$3:C$334,3,FALSE),VLOOKUP(GF42,classifications!I$2:K$28,3,FALSE))</f>
        <v>Predominantly Urban</v>
      </c>
      <c r="GF42" t="s">
        <v>1277</v>
      </c>
      <c r="GH42">
        <v>1716</v>
      </c>
      <c r="GJ42">
        <v>49</v>
      </c>
      <c r="GL42">
        <v>51</v>
      </c>
      <c r="GN42">
        <v>0</v>
      </c>
      <c r="GO42">
        <v>51</v>
      </c>
      <c r="GP42">
        <v>0</v>
      </c>
      <c r="GQ42">
        <v>0</v>
      </c>
      <c r="GR42">
        <v>0</v>
      </c>
      <c r="GS42">
        <v>0</v>
      </c>
      <c r="GT42">
        <v>51</v>
      </c>
      <c r="GV42">
        <v>0</v>
      </c>
      <c r="GX42">
        <v>10</v>
      </c>
      <c r="GZ42">
        <v>1806</v>
      </c>
    </row>
    <row r="43" spans="2:208" x14ac:dyDescent="0.3">
      <c r="B43" t="s">
        <v>87</v>
      </c>
      <c r="C43" t="s">
        <v>88</v>
      </c>
      <c r="D43" t="str">
        <f>VLOOKUP(F43,class!$A$1:$B$455,2,FALSE)</f>
        <v>Unitary Authority</v>
      </c>
      <c r="E43" t="str">
        <f>IFERROR(VLOOKUP(F43,classifications!$A$3:$C$334,3,FALSE),VLOOKUP(F43,classifications!$I$2:$K$28,3,FALSE))</f>
        <v>Predominantly Urban</v>
      </c>
      <c r="F43" t="s">
        <v>1279</v>
      </c>
      <c r="H43">
        <v>668</v>
      </c>
      <c r="J43">
        <v>-1</v>
      </c>
      <c r="L43">
        <v>9</v>
      </c>
      <c r="N43">
        <v>0</v>
      </c>
      <c r="P43">
        <v>112</v>
      </c>
      <c r="R43">
        <v>564</v>
      </c>
      <c r="AB43" t="s">
        <v>87</v>
      </c>
      <c r="AC43" t="s">
        <v>88</v>
      </c>
      <c r="AD43" t="str">
        <f>VLOOKUP(AF43,class!$A$1:$B$455,2,FALSE)</f>
        <v>Unitary Authority</v>
      </c>
      <c r="AE43" t="str">
        <f>IFERROR(VLOOKUP(AF43,classifications!$A$3:$C$334,3,FALSE),VLOOKUP(AF43,classifications!$I$2:$K$28,3,FALSE))</f>
        <v>Predominantly Urban</v>
      </c>
      <c r="AF43" t="s">
        <v>1279</v>
      </c>
      <c r="AH43">
        <v>734</v>
      </c>
      <c r="AJ43">
        <v>24</v>
      </c>
      <c r="AL43">
        <v>27</v>
      </c>
      <c r="AN43">
        <v>0</v>
      </c>
      <c r="AP43">
        <v>32</v>
      </c>
      <c r="AR43">
        <v>753</v>
      </c>
      <c r="BB43" t="s">
        <v>87</v>
      </c>
      <c r="BC43" t="s">
        <v>88</v>
      </c>
      <c r="BD43" t="str">
        <f>VLOOKUP(BF43,class!$A$1:$B$455,2,FALSE)</f>
        <v>Unitary Authority</v>
      </c>
      <c r="BE43" t="str">
        <f>IFERROR(VLOOKUP(BF43,classifications!$A$3:$C$334,3,FALSE),VLOOKUP(BF43,classifications!$I$2:$K$28,3,FALSE))</f>
        <v>Predominantly Urban</v>
      </c>
      <c r="BF43" t="s">
        <v>1279</v>
      </c>
      <c r="BH43">
        <v>876</v>
      </c>
      <c r="BJ43">
        <v>10</v>
      </c>
      <c r="BL43">
        <v>17</v>
      </c>
      <c r="BN43">
        <v>0</v>
      </c>
      <c r="BP43">
        <v>203</v>
      </c>
      <c r="BR43">
        <v>700</v>
      </c>
      <c r="CB43" t="s">
        <v>87</v>
      </c>
      <c r="CC43" t="s">
        <v>88</v>
      </c>
      <c r="CD43" t="str">
        <f>VLOOKUP(CF43,class!$A$1:$B$455,2,FALSE)</f>
        <v>Unitary Authority</v>
      </c>
      <c r="CE43" t="str">
        <f>IFERROR(VLOOKUP(CF43,classifications!$A$3:$C$334,3,FALSE),VLOOKUP(CF43,classifications!$I$2:$K$28,3,FALSE))</f>
        <v>Predominantly Urban</v>
      </c>
      <c r="CF43" t="s">
        <v>1279</v>
      </c>
      <c r="CH43">
        <v>1169</v>
      </c>
      <c r="CJ43">
        <v>8</v>
      </c>
      <c r="CL43">
        <v>12</v>
      </c>
      <c r="CN43">
        <v>0</v>
      </c>
      <c r="CO43">
        <v>0</v>
      </c>
      <c r="CP43">
        <v>0</v>
      </c>
      <c r="CQ43">
        <v>0</v>
      </c>
      <c r="CR43">
        <v>0</v>
      </c>
      <c r="CS43">
        <v>0</v>
      </c>
      <c r="CU43">
        <v>0</v>
      </c>
      <c r="CW43">
        <v>61</v>
      </c>
      <c r="CY43">
        <v>1128</v>
      </c>
      <c r="DB43" t="s">
        <v>87</v>
      </c>
      <c r="DC43" t="s">
        <v>88</v>
      </c>
      <c r="DD43" t="str">
        <f>VLOOKUP(DF43,class!$A$1:$B$455,2,FALSE)</f>
        <v>Unitary Authority</v>
      </c>
      <c r="DE43" t="str">
        <f>IFERROR(VLOOKUP(DF43,classifications!$A$3:$C$334,3,FALSE),VLOOKUP(DF43,classifications!$I$2:$K$28,3,FALSE))</f>
        <v>Predominantly Urban</v>
      </c>
      <c r="DF43" t="s">
        <v>1279</v>
      </c>
      <c r="DH43">
        <v>604</v>
      </c>
      <c r="DJ43">
        <v>15</v>
      </c>
      <c r="DL43">
        <v>52</v>
      </c>
      <c r="DN43">
        <v>0</v>
      </c>
      <c r="DO43">
        <v>30</v>
      </c>
      <c r="DP43">
        <v>0</v>
      </c>
      <c r="DQ43">
        <v>0</v>
      </c>
      <c r="DR43">
        <v>0</v>
      </c>
      <c r="DS43">
        <v>30</v>
      </c>
      <c r="DU43">
        <v>0</v>
      </c>
      <c r="DW43">
        <v>143</v>
      </c>
      <c r="DY43">
        <v>528</v>
      </c>
      <c r="EB43" t="s">
        <v>87</v>
      </c>
      <c r="EC43" t="s">
        <v>88</v>
      </c>
      <c r="ED43" t="str">
        <f>VLOOKUP(EF43,class!$A$1:$B$455,2,FALSE)</f>
        <v>Unitary Authority</v>
      </c>
      <c r="EE43" t="str">
        <f>IFERROR(VLOOKUP(EF43,classifications!$A$3:$C$334,3,FALSE),VLOOKUP(EF43,classifications!$I$2:$K$28,3,FALSE))</f>
        <v>Predominantly Urban</v>
      </c>
      <c r="EF43" t="s">
        <v>1279</v>
      </c>
      <c r="EH43">
        <v>1416</v>
      </c>
      <c r="EJ43">
        <v>27</v>
      </c>
      <c r="EL43">
        <v>23</v>
      </c>
      <c r="EN43">
        <v>0</v>
      </c>
      <c r="EO43">
        <v>0</v>
      </c>
      <c r="EP43">
        <v>0</v>
      </c>
      <c r="EQ43">
        <v>0</v>
      </c>
      <c r="ER43">
        <v>0</v>
      </c>
      <c r="ES43">
        <v>0</v>
      </c>
      <c r="ET43">
        <v>0</v>
      </c>
      <c r="EV43">
        <v>0</v>
      </c>
      <c r="EX43">
        <v>1</v>
      </c>
      <c r="EZ43" s="2">
        <v>1465</v>
      </c>
      <c r="FB43" t="s">
        <v>87</v>
      </c>
      <c r="FC43" t="s">
        <v>88</v>
      </c>
      <c r="FD43" t="str">
        <f>VLOOKUP(FF43,class!$A$1:$B$455,2,FALSE)</f>
        <v>Unitary Authority</v>
      </c>
      <c r="FE43" t="str">
        <f>IFERROR(VLOOKUP(FF43,classifications!$A$3:$C$334,3,FALSE),VLOOKUP(FF43,classifications!$I$2:$K$28,3,FALSE))</f>
        <v>Predominantly Urban</v>
      </c>
      <c r="FF43" t="s">
        <v>1279</v>
      </c>
      <c r="FH43">
        <v>894</v>
      </c>
      <c r="FJ43">
        <v>6</v>
      </c>
      <c r="FL43">
        <v>69</v>
      </c>
      <c r="FN43">
        <v>7</v>
      </c>
      <c r="FO43">
        <v>5</v>
      </c>
      <c r="FP43">
        <v>0</v>
      </c>
      <c r="FQ43">
        <v>0</v>
      </c>
      <c r="FR43">
        <v>0</v>
      </c>
      <c r="FS43">
        <v>0</v>
      </c>
      <c r="FT43">
        <v>12</v>
      </c>
      <c r="FV43">
        <v>0</v>
      </c>
      <c r="FX43">
        <v>100</v>
      </c>
      <c r="FZ43" s="2">
        <v>869</v>
      </c>
      <c r="GB43" t="s">
        <v>85</v>
      </c>
      <c r="GC43" t="s">
        <v>86</v>
      </c>
      <c r="GD43" t="str">
        <f>VLOOKUP(GF43,class!$A$1:$B$455,2,FALSE)</f>
        <v>Unitary Authority</v>
      </c>
      <c r="GE43" t="str">
        <f>IFERROR(VLOOKUP(GF43,classifications!A$3:C$334,3,FALSE),VLOOKUP(GF43,classifications!I$2:K$28,3,FALSE))</f>
        <v>Predominantly Urban</v>
      </c>
      <c r="GF43" t="s">
        <v>1278</v>
      </c>
      <c r="GH43">
        <v>1075</v>
      </c>
      <c r="GJ43">
        <v>6</v>
      </c>
      <c r="GL43">
        <v>52</v>
      </c>
      <c r="GN43">
        <v>0</v>
      </c>
      <c r="GO43">
        <v>39</v>
      </c>
      <c r="GP43">
        <v>4</v>
      </c>
      <c r="GQ43">
        <v>0</v>
      </c>
      <c r="GR43">
        <v>9</v>
      </c>
      <c r="GS43">
        <v>0</v>
      </c>
      <c r="GT43">
        <v>52</v>
      </c>
      <c r="GV43">
        <v>0</v>
      </c>
      <c r="GX43">
        <v>0</v>
      </c>
      <c r="GZ43">
        <v>1133</v>
      </c>
    </row>
    <row r="44" spans="2:208" x14ac:dyDescent="0.3">
      <c r="B44" t="s">
        <v>89</v>
      </c>
      <c r="C44" t="s">
        <v>90</v>
      </c>
      <c r="F44" t="s">
        <v>1280</v>
      </c>
      <c r="H44">
        <v>217</v>
      </c>
      <c r="J44">
        <v>23</v>
      </c>
      <c r="L44">
        <v>26</v>
      </c>
      <c r="N44">
        <v>0</v>
      </c>
      <c r="P44">
        <v>58</v>
      </c>
      <c r="R44">
        <v>208</v>
      </c>
      <c r="AB44" t="s">
        <v>89</v>
      </c>
      <c r="AC44" t="s">
        <v>90</v>
      </c>
      <c r="AF44" t="s">
        <v>1280</v>
      </c>
      <c r="AH44">
        <v>176</v>
      </c>
      <c r="AJ44">
        <v>6</v>
      </c>
      <c r="AL44">
        <v>43</v>
      </c>
      <c r="AN44">
        <v>0</v>
      </c>
      <c r="AP44">
        <v>48</v>
      </c>
      <c r="AR44">
        <v>177</v>
      </c>
      <c r="BB44" t="s">
        <v>89</v>
      </c>
      <c r="BC44" t="s">
        <v>90</v>
      </c>
      <c r="BD44" t="s">
        <v>91</v>
      </c>
      <c r="BF44" t="s">
        <v>1280</v>
      </c>
      <c r="BH44">
        <v>296</v>
      </c>
      <c r="BJ44">
        <v>7</v>
      </c>
      <c r="BL44">
        <v>43</v>
      </c>
      <c r="BN44">
        <v>0</v>
      </c>
      <c r="BP44">
        <v>46</v>
      </c>
      <c r="BR44">
        <v>300</v>
      </c>
      <c r="CB44" t="s">
        <v>89</v>
      </c>
      <c r="CC44" t="s">
        <v>90</v>
      </c>
      <c r="CD44" t="s">
        <v>91</v>
      </c>
      <c r="CF44" t="s">
        <v>1280</v>
      </c>
      <c r="CH44">
        <v>259</v>
      </c>
      <c r="CJ44">
        <v>18</v>
      </c>
      <c r="CL44">
        <v>114</v>
      </c>
      <c r="CN44">
        <v>0</v>
      </c>
      <c r="CO44">
        <v>104</v>
      </c>
      <c r="CP44">
        <v>0</v>
      </c>
      <c r="CQ44">
        <v>0</v>
      </c>
      <c r="CR44">
        <v>0</v>
      </c>
      <c r="CS44">
        <v>104</v>
      </c>
      <c r="CU44">
        <v>0</v>
      </c>
      <c r="CW44">
        <v>56</v>
      </c>
      <c r="CY44">
        <v>335</v>
      </c>
      <c r="DB44" t="s">
        <v>89</v>
      </c>
      <c r="DC44" t="s">
        <v>90</v>
      </c>
      <c r="DD44" t="s">
        <v>91</v>
      </c>
      <c r="DF44" t="s">
        <v>1280</v>
      </c>
      <c r="DH44">
        <v>591</v>
      </c>
      <c r="DJ44">
        <v>4</v>
      </c>
      <c r="DL44">
        <v>63</v>
      </c>
      <c r="DN44">
        <v>0</v>
      </c>
      <c r="DO44">
        <v>15</v>
      </c>
      <c r="DP44">
        <v>0</v>
      </c>
      <c r="DQ44">
        <v>0</v>
      </c>
      <c r="DR44">
        <v>0</v>
      </c>
      <c r="DS44">
        <v>15</v>
      </c>
      <c r="DU44">
        <v>6</v>
      </c>
      <c r="DW44">
        <v>35</v>
      </c>
      <c r="DY44">
        <v>629</v>
      </c>
      <c r="EB44" t="s">
        <v>89</v>
      </c>
      <c r="EC44" t="s">
        <v>90</v>
      </c>
      <c r="ED44" t="s">
        <v>91</v>
      </c>
      <c r="EF44" t="s">
        <v>1280</v>
      </c>
      <c r="EH44">
        <v>339</v>
      </c>
      <c r="EJ44">
        <v>5</v>
      </c>
      <c r="EL44">
        <v>24</v>
      </c>
      <c r="EN44">
        <v>0</v>
      </c>
      <c r="EO44">
        <v>5</v>
      </c>
      <c r="EP44">
        <v>0</v>
      </c>
      <c r="EQ44">
        <v>0</v>
      </c>
      <c r="ER44">
        <v>0</v>
      </c>
      <c r="ES44">
        <v>0</v>
      </c>
      <c r="ET44">
        <v>5</v>
      </c>
      <c r="EV44">
        <v>6</v>
      </c>
      <c r="EX44">
        <v>67</v>
      </c>
      <c r="EZ44" s="2">
        <v>307</v>
      </c>
      <c r="FB44" t="s">
        <v>89</v>
      </c>
      <c r="FC44" t="s">
        <v>90</v>
      </c>
      <c r="FD44" t="s">
        <v>91</v>
      </c>
      <c r="FF44" t="s">
        <v>1280</v>
      </c>
      <c r="FH44">
        <v>459</v>
      </c>
      <c r="FJ44">
        <v>14</v>
      </c>
      <c r="FL44">
        <v>17</v>
      </c>
      <c r="FN44">
        <v>20</v>
      </c>
      <c r="FO44">
        <v>28</v>
      </c>
      <c r="FP44">
        <v>0</v>
      </c>
      <c r="FQ44">
        <v>0</v>
      </c>
      <c r="FR44">
        <v>9</v>
      </c>
      <c r="FS44">
        <v>0</v>
      </c>
      <c r="FT44">
        <v>57</v>
      </c>
      <c r="FV44">
        <v>0</v>
      </c>
      <c r="FX44">
        <v>64</v>
      </c>
      <c r="FZ44" s="2">
        <v>426</v>
      </c>
      <c r="GB44" t="s">
        <v>87</v>
      </c>
      <c r="GC44" t="s">
        <v>88</v>
      </c>
      <c r="GD44" t="str">
        <f>VLOOKUP(GF44,class!$A$1:$B$455,2,FALSE)</f>
        <v>Unitary Authority</v>
      </c>
      <c r="GE44" t="str">
        <f>IFERROR(VLOOKUP(GF44,classifications!A$3:C$334,3,FALSE),VLOOKUP(GF44,classifications!I$2:K$28,3,FALSE))</f>
        <v>Predominantly Urban</v>
      </c>
      <c r="GF44" t="s">
        <v>1279</v>
      </c>
      <c r="GH44">
        <v>608</v>
      </c>
      <c r="GJ44">
        <v>29</v>
      </c>
      <c r="GL44">
        <v>58</v>
      </c>
      <c r="GN44">
        <v>0</v>
      </c>
      <c r="GO44">
        <v>9</v>
      </c>
      <c r="GP44">
        <v>0</v>
      </c>
      <c r="GQ44">
        <v>0</v>
      </c>
      <c r="GR44">
        <v>1</v>
      </c>
      <c r="GS44">
        <v>0</v>
      </c>
      <c r="GT44">
        <v>10</v>
      </c>
      <c r="GV44">
        <v>0</v>
      </c>
      <c r="GX44">
        <v>0</v>
      </c>
      <c r="GZ44">
        <v>695</v>
      </c>
    </row>
    <row r="45" spans="2:208" x14ac:dyDescent="0.3">
      <c r="B45" t="s">
        <v>92</v>
      </c>
      <c r="C45" t="s">
        <v>93</v>
      </c>
      <c r="D45" t="str">
        <f>VLOOKUP(F45,class!$A$1:$B$455,2,FALSE)</f>
        <v>Unitary Authority</v>
      </c>
      <c r="E45" t="str">
        <f>IFERROR(VLOOKUP(F45,classifications!$A$3:$C$334,3,FALSE),VLOOKUP(F45,classifications!$I$2:$K$28,3,FALSE))</f>
        <v>Predominantly Urban</v>
      </c>
      <c r="F45" t="s">
        <v>1281</v>
      </c>
      <c r="H45">
        <v>298</v>
      </c>
      <c r="J45">
        <v>-8</v>
      </c>
      <c r="L45">
        <v>63</v>
      </c>
      <c r="N45">
        <v>0</v>
      </c>
      <c r="P45">
        <v>2</v>
      </c>
      <c r="R45">
        <v>351</v>
      </c>
      <c r="AB45" t="s">
        <v>92</v>
      </c>
      <c r="AC45" t="s">
        <v>93</v>
      </c>
      <c r="AD45" t="str">
        <f>VLOOKUP(AF45,class!$A$1:$B$455,2,FALSE)</f>
        <v>Unitary Authority</v>
      </c>
      <c r="AE45" t="str">
        <f>IFERROR(VLOOKUP(AF45,classifications!$A$3:$C$334,3,FALSE),VLOOKUP(AF45,classifications!$I$2:$K$28,3,FALSE))</f>
        <v>Predominantly Urban</v>
      </c>
      <c r="AF45" t="s">
        <v>1281</v>
      </c>
      <c r="AH45">
        <v>190</v>
      </c>
      <c r="AJ45">
        <v>-1</v>
      </c>
      <c r="AL45">
        <v>51</v>
      </c>
      <c r="AN45">
        <v>0</v>
      </c>
      <c r="AP45">
        <v>4</v>
      </c>
      <c r="AR45">
        <v>236</v>
      </c>
      <c r="BB45" t="s">
        <v>92</v>
      </c>
      <c r="BC45" t="s">
        <v>93</v>
      </c>
      <c r="BD45" t="str">
        <f>VLOOKUP(BF45,class!$A$1:$B$455,2,FALSE)</f>
        <v>Unitary Authority</v>
      </c>
      <c r="BE45" t="str">
        <f>IFERROR(VLOOKUP(BF45,classifications!$A$3:$C$334,3,FALSE),VLOOKUP(BF45,classifications!$I$2:$K$28,3,FALSE))</f>
        <v>Predominantly Urban</v>
      </c>
      <c r="BF45" t="s">
        <v>1281</v>
      </c>
      <c r="BH45">
        <v>309</v>
      </c>
      <c r="BJ45">
        <v>1</v>
      </c>
      <c r="BL45">
        <v>121</v>
      </c>
      <c r="BN45">
        <v>0</v>
      </c>
      <c r="BP45">
        <v>12</v>
      </c>
      <c r="BR45">
        <v>419</v>
      </c>
      <c r="CB45" t="s">
        <v>92</v>
      </c>
      <c r="CC45" t="s">
        <v>93</v>
      </c>
      <c r="CD45" t="str">
        <f>VLOOKUP(CF45,class!$A$1:$B$455,2,FALSE)</f>
        <v>Unitary Authority</v>
      </c>
      <c r="CE45" t="str">
        <f>IFERROR(VLOOKUP(CF45,classifications!$A$3:$C$334,3,FALSE),VLOOKUP(CF45,classifications!$I$2:$K$28,3,FALSE))</f>
        <v>Predominantly Urban</v>
      </c>
      <c r="CF45" t="s">
        <v>1281</v>
      </c>
      <c r="CH45">
        <v>367</v>
      </c>
      <c r="CJ45">
        <v>1</v>
      </c>
      <c r="CL45">
        <v>104</v>
      </c>
      <c r="CN45">
        <v>0</v>
      </c>
      <c r="CO45">
        <v>19</v>
      </c>
      <c r="CP45">
        <v>0</v>
      </c>
      <c r="CQ45">
        <v>3</v>
      </c>
      <c r="CR45">
        <v>0</v>
      </c>
      <c r="CS45">
        <v>22</v>
      </c>
      <c r="CU45">
        <v>0</v>
      </c>
      <c r="CW45">
        <v>52</v>
      </c>
      <c r="CY45">
        <v>420</v>
      </c>
      <c r="DB45" t="s">
        <v>92</v>
      </c>
      <c r="DC45" t="s">
        <v>93</v>
      </c>
      <c r="DD45" t="str">
        <f>VLOOKUP(DF45,class!$A$1:$B$455,2,FALSE)</f>
        <v>Unitary Authority</v>
      </c>
      <c r="DE45" t="str">
        <f>IFERROR(VLOOKUP(DF45,classifications!$A$3:$C$334,3,FALSE),VLOOKUP(DF45,classifications!$I$2:$K$28,3,FALSE))</f>
        <v>Predominantly Urban</v>
      </c>
      <c r="DF45" t="s">
        <v>1281</v>
      </c>
      <c r="DH45">
        <v>266</v>
      </c>
      <c r="DJ45">
        <v>27</v>
      </c>
      <c r="DL45">
        <v>101</v>
      </c>
      <c r="DN45">
        <v>0</v>
      </c>
      <c r="DO45">
        <v>37</v>
      </c>
      <c r="DP45">
        <v>0</v>
      </c>
      <c r="DQ45">
        <v>4</v>
      </c>
      <c r="DR45">
        <v>0</v>
      </c>
      <c r="DS45">
        <v>41</v>
      </c>
      <c r="DU45">
        <v>0</v>
      </c>
      <c r="DW45">
        <v>1</v>
      </c>
      <c r="DY45">
        <v>393</v>
      </c>
      <c r="EB45" t="s">
        <v>92</v>
      </c>
      <c r="EC45" t="s">
        <v>93</v>
      </c>
      <c r="ED45" t="str">
        <f>VLOOKUP(EF45,class!$A$1:$B$455,2,FALSE)</f>
        <v>Unitary Authority</v>
      </c>
      <c r="EE45" t="str">
        <f>IFERROR(VLOOKUP(EF45,classifications!$A$3:$C$334,3,FALSE),VLOOKUP(EF45,classifications!$I$2:$K$28,3,FALSE))</f>
        <v>Predominantly Urban</v>
      </c>
      <c r="EF45" t="s">
        <v>1281</v>
      </c>
      <c r="EH45">
        <v>274</v>
      </c>
      <c r="EJ45">
        <v>-3</v>
      </c>
      <c r="EL45">
        <v>138</v>
      </c>
      <c r="EN45">
        <v>0</v>
      </c>
      <c r="EO45">
        <v>87</v>
      </c>
      <c r="EP45">
        <v>0</v>
      </c>
      <c r="EQ45">
        <v>0</v>
      </c>
      <c r="ER45">
        <v>3</v>
      </c>
      <c r="ES45">
        <v>0</v>
      </c>
      <c r="ET45">
        <v>90</v>
      </c>
      <c r="EV45">
        <v>0</v>
      </c>
      <c r="EX45">
        <v>1</v>
      </c>
      <c r="EZ45" s="2">
        <v>408</v>
      </c>
      <c r="FB45" t="s">
        <v>92</v>
      </c>
      <c r="FC45" t="s">
        <v>93</v>
      </c>
      <c r="FD45" t="str">
        <f>VLOOKUP(FF45,class!$A$1:$B$455,2,FALSE)</f>
        <v>Unitary Authority</v>
      </c>
      <c r="FE45" t="str">
        <f>IFERROR(VLOOKUP(FF45,classifications!$A$3:$C$334,3,FALSE),VLOOKUP(FF45,classifications!$I$2:$K$28,3,FALSE))</f>
        <v>Predominantly Urban</v>
      </c>
      <c r="FF45" t="s">
        <v>1281</v>
      </c>
      <c r="FH45">
        <v>112</v>
      </c>
      <c r="FJ45">
        <v>9</v>
      </c>
      <c r="FL45">
        <v>65</v>
      </c>
      <c r="FN45">
        <v>9</v>
      </c>
      <c r="FO45">
        <v>43</v>
      </c>
      <c r="FP45">
        <v>0</v>
      </c>
      <c r="FQ45">
        <v>0</v>
      </c>
      <c r="FR45">
        <v>0</v>
      </c>
      <c r="FS45">
        <v>0</v>
      </c>
      <c r="FT45">
        <v>52</v>
      </c>
      <c r="FV45">
        <v>0</v>
      </c>
      <c r="FX45">
        <v>3</v>
      </c>
      <c r="FZ45" s="2">
        <v>183</v>
      </c>
      <c r="GB45" t="s">
        <v>92</v>
      </c>
      <c r="GC45" t="s">
        <v>93</v>
      </c>
      <c r="GD45" t="str">
        <f>VLOOKUP(GF45,class!$A$1:$B$455,2,FALSE)</f>
        <v>Unitary Authority</v>
      </c>
      <c r="GE45" t="str">
        <f>IFERROR(VLOOKUP(GF45,classifications!A$3:C$334,3,FALSE),VLOOKUP(GF45,classifications!I$2:K$28,3,FALSE))</f>
        <v>Predominantly Urban</v>
      </c>
      <c r="GF45" t="s">
        <v>1281</v>
      </c>
      <c r="GH45">
        <v>101</v>
      </c>
      <c r="GJ45">
        <v>9</v>
      </c>
      <c r="GL45">
        <v>61</v>
      </c>
      <c r="GN45">
        <v>0</v>
      </c>
      <c r="GO45">
        <v>15</v>
      </c>
      <c r="GP45">
        <v>1</v>
      </c>
      <c r="GQ45">
        <v>0</v>
      </c>
      <c r="GR45">
        <v>6</v>
      </c>
      <c r="GS45">
        <v>0</v>
      </c>
      <c r="GT45">
        <v>22</v>
      </c>
      <c r="GV45">
        <v>0</v>
      </c>
      <c r="GX45">
        <v>3</v>
      </c>
      <c r="GZ45">
        <v>168</v>
      </c>
    </row>
    <row r="46" spans="2:208" x14ac:dyDescent="0.3">
      <c r="B46" t="s">
        <v>94</v>
      </c>
      <c r="C46" t="s">
        <v>95</v>
      </c>
      <c r="D46" t="str">
        <f>VLOOKUP(F46,class!$A$1:$B$455,2,FALSE)</f>
        <v>Unitary Authority</v>
      </c>
      <c r="E46" t="str">
        <f>IFERROR(VLOOKUP(F46,classifications!$A$3:$C$334,3,FALSE),VLOOKUP(F46,classifications!$I$2:$K$28,3,FALSE))</f>
        <v>Predominantly Urban</v>
      </c>
      <c r="F46" t="s">
        <v>1282</v>
      </c>
      <c r="H46">
        <v>421</v>
      </c>
      <c r="J46">
        <v>53</v>
      </c>
      <c r="L46">
        <v>55</v>
      </c>
      <c r="N46">
        <v>0</v>
      </c>
      <c r="P46">
        <v>85</v>
      </c>
      <c r="R46">
        <v>444</v>
      </c>
      <c r="AB46" t="s">
        <v>94</v>
      </c>
      <c r="AC46" t="s">
        <v>95</v>
      </c>
      <c r="AD46" t="str">
        <f>VLOOKUP(AF46,class!$A$1:$B$455,2,FALSE)</f>
        <v>Unitary Authority</v>
      </c>
      <c r="AE46" t="str">
        <f>IFERROR(VLOOKUP(AF46,classifications!$A$3:$C$334,3,FALSE),VLOOKUP(AF46,classifications!$I$2:$K$28,3,FALSE))</f>
        <v>Predominantly Urban</v>
      </c>
      <c r="AF46" t="s">
        <v>1282</v>
      </c>
      <c r="AH46">
        <v>381</v>
      </c>
      <c r="AJ46">
        <v>23</v>
      </c>
      <c r="AL46">
        <v>49</v>
      </c>
      <c r="AN46">
        <v>0</v>
      </c>
      <c r="AP46">
        <v>92</v>
      </c>
      <c r="AR46">
        <v>361</v>
      </c>
      <c r="BB46" t="s">
        <v>94</v>
      </c>
      <c r="BC46" t="s">
        <v>95</v>
      </c>
      <c r="BD46" t="str">
        <f>VLOOKUP(BF46,class!$A$1:$B$455,2,FALSE)</f>
        <v>Unitary Authority</v>
      </c>
      <c r="BE46" t="str">
        <f>IFERROR(VLOOKUP(BF46,classifications!$A$3:$C$334,3,FALSE),VLOOKUP(BF46,classifications!$I$2:$K$28,3,FALSE))</f>
        <v>Predominantly Urban</v>
      </c>
      <c r="BF46" t="s">
        <v>1282</v>
      </c>
      <c r="BH46">
        <v>353</v>
      </c>
      <c r="BJ46">
        <v>22</v>
      </c>
      <c r="BL46">
        <v>263</v>
      </c>
      <c r="BN46">
        <v>0</v>
      </c>
      <c r="BP46">
        <v>3</v>
      </c>
      <c r="BR46">
        <v>635</v>
      </c>
      <c r="CB46" t="s">
        <v>94</v>
      </c>
      <c r="CC46" t="s">
        <v>95</v>
      </c>
      <c r="CD46" t="str">
        <f>VLOOKUP(CF46,class!$A$1:$B$455,2,FALSE)</f>
        <v>Unitary Authority</v>
      </c>
      <c r="CE46" t="str">
        <f>IFERROR(VLOOKUP(CF46,classifications!$A$3:$C$334,3,FALSE),VLOOKUP(CF46,classifications!$I$2:$K$28,3,FALSE))</f>
        <v>Predominantly Urban</v>
      </c>
      <c r="CF46" t="s">
        <v>1282</v>
      </c>
      <c r="CH46">
        <v>508</v>
      </c>
      <c r="CJ46">
        <v>30</v>
      </c>
      <c r="CL46">
        <v>282</v>
      </c>
      <c r="CN46">
        <v>0</v>
      </c>
      <c r="CO46">
        <v>254</v>
      </c>
      <c r="CP46">
        <v>0</v>
      </c>
      <c r="CQ46">
        <v>0</v>
      </c>
      <c r="CR46">
        <v>0</v>
      </c>
      <c r="CS46">
        <v>254</v>
      </c>
      <c r="CU46">
        <v>0</v>
      </c>
      <c r="CW46">
        <v>69</v>
      </c>
      <c r="CY46">
        <v>751</v>
      </c>
      <c r="DB46" t="s">
        <v>94</v>
      </c>
      <c r="DC46" t="s">
        <v>95</v>
      </c>
      <c r="DD46" t="str">
        <f>VLOOKUP(DF46,class!$A$1:$B$455,2,FALSE)</f>
        <v>Unitary Authority</v>
      </c>
      <c r="DE46" t="str">
        <f>IFERROR(VLOOKUP(DF46,classifications!$A$3:$C$334,3,FALSE),VLOOKUP(DF46,classifications!$I$2:$K$28,3,FALSE))</f>
        <v>Predominantly Urban</v>
      </c>
      <c r="DF46" t="s">
        <v>1282</v>
      </c>
      <c r="DH46">
        <v>368</v>
      </c>
      <c r="DJ46">
        <v>37</v>
      </c>
      <c r="DL46">
        <v>322</v>
      </c>
      <c r="DN46">
        <v>0</v>
      </c>
      <c r="DO46">
        <v>273</v>
      </c>
      <c r="DP46">
        <v>0</v>
      </c>
      <c r="DQ46">
        <v>2</v>
      </c>
      <c r="DR46">
        <v>0</v>
      </c>
      <c r="DS46">
        <v>275</v>
      </c>
      <c r="DU46">
        <v>0</v>
      </c>
      <c r="DW46">
        <v>10</v>
      </c>
      <c r="DY46">
        <v>717</v>
      </c>
      <c r="EB46" t="s">
        <v>94</v>
      </c>
      <c r="EC46" t="s">
        <v>95</v>
      </c>
      <c r="ED46" t="str">
        <f>VLOOKUP(EF46,class!$A$1:$B$455,2,FALSE)</f>
        <v>Unitary Authority</v>
      </c>
      <c r="EE46" t="str">
        <f>IFERROR(VLOOKUP(EF46,classifications!$A$3:$C$334,3,FALSE),VLOOKUP(EF46,classifications!$I$2:$K$28,3,FALSE))</f>
        <v>Predominantly Urban</v>
      </c>
      <c r="EF46" t="s">
        <v>1282</v>
      </c>
      <c r="EH46">
        <v>477</v>
      </c>
      <c r="EJ46">
        <v>43</v>
      </c>
      <c r="EL46">
        <v>210</v>
      </c>
      <c r="EN46">
        <v>0</v>
      </c>
      <c r="EO46">
        <v>109</v>
      </c>
      <c r="EP46">
        <v>3</v>
      </c>
      <c r="EQ46">
        <v>0</v>
      </c>
      <c r="ER46">
        <v>5</v>
      </c>
      <c r="ES46">
        <v>0</v>
      </c>
      <c r="ET46">
        <v>117</v>
      </c>
      <c r="EV46">
        <v>0</v>
      </c>
      <c r="EX46">
        <v>30</v>
      </c>
      <c r="EZ46" s="2">
        <v>700</v>
      </c>
      <c r="FB46" t="s">
        <v>94</v>
      </c>
      <c r="FC46" t="s">
        <v>95</v>
      </c>
      <c r="FD46" t="str">
        <f>VLOOKUP(FF46,class!$A$1:$B$455,2,FALSE)</f>
        <v>Unitary Authority</v>
      </c>
      <c r="FE46" t="str">
        <f>IFERROR(VLOOKUP(FF46,classifications!$A$3:$C$334,3,FALSE),VLOOKUP(FF46,classifications!$I$2:$K$28,3,FALSE))</f>
        <v>Predominantly Urban</v>
      </c>
      <c r="FF46" t="s">
        <v>1282</v>
      </c>
      <c r="FH46">
        <v>685</v>
      </c>
      <c r="FJ46">
        <v>28</v>
      </c>
      <c r="FL46">
        <v>227</v>
      </c>
      <c r="FN46">
        <v>8</v>
      </c>
      <c r="FO46">
        <v>188</v>
      </c>
      <c r="FP46">
        <v>0</v>
      </c>
      <c r="FQ46">
        <v>0</v>
      </c>
      <c r="FR46">
        <v>5</v>
      </c>
      <c r="FS46">
        <v>0</v>
      </c>
      <c r="FT46">
        <v>201</v>
      </c>
      <c r="FV46">
        <v>0</v>
      </c>
      <c r="FX46">
        <v>30</v>
      </c>
      <c r="FZ46" s="2">
        <v>910</v>
      </c>
      <c r="GB46" t="s">
        <v>94</v>
      </c>
      <c r="GC46" t="s">
        <v>95</v>
      </c>
      <c r="GD46" t="str">
        <f>VLOOKUP(GF46,class!$A$1:$B$455,2,FALSE)</f>
        <v>Unitary Authority</v>
      </c>
      <c r="GE46" t="str">
        <f>IFERROR(VLOOKUP(GF46,classifications!A$3:C$334,3,FALSE),VLOOKUP(GF46,classifications!I$2:K$28,3,FALSE))</f>
        <v>Predominantly Urban</v>
      </c>
      <c r="GF46" t="s">
        <v>1282</v>
      </c>
      <c r="GH46">
        <v>341</v>
      </c>
      <c r="GJ46">
        <v>27</v>
      </c>
      <c r="GL46">
        <v>161</v>
      </c>
      <c r="GN46">
        <v>0</v>
      </c>
      <c r="GO46">
        <v>102</v>
      </c>
      <c r="GP46">
        <v>0</v>
      </c>
      <c r="GQ46">
        <v>1</v>
      </c>
      <c r="GR46">
        <v>2</v>
      </c>
      <c r="GS46">
        <v>0</v>
      </c>
      <c r="GT46">
        <v>105</v>
      </c>
      <c r="GV46">
        <v>0</v>
      </c>
      <c r="GX46">
        <v>8</v>
      </c>
      <c r="GZ46">
        <v>521</v>
      </c>
    </row>
    <row r="47" spans="2:208" x14ac:dyDescent="0.3">
      <c r="B47" t="s">
        <v>96</v>
      </c>
      <c r="C47" t="s">
        <v>97</v>
      </c>
      <c r="D47" t="str">
        <f>VLOOKUP(F47,class!$A$1:$B$455,2,FALSE)</f>
        <v>Unitary Authority</v>
      </c>
      <c r="E47" t="str">
        <f>IFERROR(VLOOKUP(F47,classifications!$A$3:$C$334,3,FALSE),VLOOKUP(F47,classifications!$I$2:$K$28,3,FALSE))</f>
        <v>Urban with Significant Rural</v>
      </c>
      <c r="F47" t="s">
        <v>1283</v>
      </c>
      <c r="H47">
        <v>229</v>
      </c>
      <c r="J47">
        <v>12</v>
      </c>
      <c r="L47">
        <v>9</v>
      </c>
      <c r="N47">
        <v>2</v>
      </c>
      <c r="P47">
        <v>189</v>
      </c>
      <c r="R47">
        <v>63</v>
      </c>
      <c r="AB47" t="s">
        <v>96</v>
      </c>
      <c r="AC47" t="s">
        <v>97</v>
      </c>
      <c r="AD47" t="str">
        <f>VLOOKUP(AF47,class!$A$1:$B$455,2,FALSE)</f>
        <v>Unitary Authority</v>
      </c>
      <c r="AE47" t="str">
        <f>IFERROR(VLOOKUP(AF47,classifications!$A$3:$C$334,3,FALSE),VLOOKUP(AF47,classifications!$I$2:$K$28,3,FALSE))</f>
        <v>Urban with Significant Rural</v>
      </c>
      <c r="AF47" t="s">
        <v>1283</v>
      </c>
      <c r="AH47">
        <v>281</v>
      </c>
      <c r="AJ47">
        <v>7</v>
      </c>
      <c r="AL47">
        <v>64</v>
      </c>
      <c r="AN47">
        <v>8</v>
      </c>
      <c r="AP47">
        <v>124</v>
      </c>
      <c r="AR47">
        <v>236</v>
      </c>
      <c r="BB47" t="s">
        <v>96</v>
      </c>
      <c r="BC47" t="s">
        <v>97</v>
      </c>
      <c r="BD47" t="str">
        <f>VLOOKUP(BF47,class!$A$1:$B$455,2,FALSE)</f>
        <v>Unitary Authority</v>
      </c>
      <c r="BE47" t="str">
        <f>IFERROR(VLOOKUP(BF47,classifications!$A$3:$C$334,3,FALSE),VLOOKUP(BF47,classifications!$I$2:$K$28,3,FALSE))</f>
        <v>Urban with Significant Rural</v>
      </c>
      <c r="BF47" t="s">
        <v>1283</v>
      </c>
      <c r="BH47">
        <v>458</v>
      </c>
      <c r="BJ47">
        <v>30</v>
      </c>
      <c r="BL47">
        <v>53</v>
      </c>
      <c r="BN47">
        <v>14</v>
      </c>
      <c r="BP47">
        <v>81</v>
      </c>
      <c r="BR47">
        <v>474</v>
      </c>
      <c r="CB47" t="s">
        <v>96</v>
      </c>
      <c r="CC47" t="s">
        <v>97</v>
      </c>
      <c r="CD47" t="str">
        <f>VLOOKUP(CF47,class!$A$1:$B$455,2,FALSE)</f>
        <v>Unitary Authority</v>
      </c>
      <c r="CE47" t="str">
        <f>IFERROR(VLOOKUP(CF47,classifications!$A$3:$C$334,3,FALSE),VLOOKUP(CF47,classifications!$I$2:$K$28,3,FALSE))</f>
        <v>Urban with Significant Rural</v>
      </c>
      <c r="CF47" t="s">
        <v>1283</v>
      </c>
      <c r="CH47">
        <v>271</v>
      </c>
      <c r="CJ47">
        <v>6</v>
      </c>
      <c r="CL47">
        <v>41</v>
      </c>
      <c r="CN47">
        <v>0</v>
      </c>
      <c r="CO47">
        <v>0</v>
      </c>
      <c r="CP47">
        <v>0</v>
      </c>
      <c r="CQ47">
        <v>0</v>
      </c>
      <c r="CR47">
        <v>0</v>
      </c>
      <c r="CS47">
        <v>0</v>
      </c>
      <c r="CU47">
        <v>13</v>
      </c>
      <c r="CW47">
        <v>105</v>
      </c>
      <c r="CY47">
        <v>226</v>
      </c>
      <c r="DB47" t="s">
        <v>96</v>
      </c>
      <c r="DC47" t="s">
        <v>97</v>
      </c>
      <c r="DD47" t="str">
        <f>VLOOKUP(DF47,class!$A$1:$B$455,2,FALSE)</f>
        <v>Unitary Authority</v>
      </c>
      <c r="DE47" t="str">
        <f>IFERROR(VLOOKUP(DF47,classifications!$A$3:$C$334,3,FALSE),VLOOKUP(DF47,classifications!$I$2:$K$28,3,FALSE))</f>
        <v>Urban with Significant Rural</v>
      </c>
      <c r="DF47" t="s">
        <v>1283</v>
      </c>
      <c r="DH47">
        <v>518</v>
      </c>
      <c r="DJ47">
        <v>5</v>
      </c>
      <c r="DL47">
        <v>34</v>
      </c>
      <c r="DN47">
        <v>0</v>
      </c>
      <c r="DO47">
        <v>0</v>
      </c>
      <c r="DP47">
        <v>0</v>
      </c>
      <c r="DQ47">
        <v>0</v>
      </c>
      <c r="DR47">
        <v>0</v>
      </c>
      <c r="DS47">
        <v>0</v>
      </c>
      <c r="DU47">
        <v>9</v>
      </c>
      <c r="DW47">
        <v>41</v>
      </c>
      <c r="DY47">
        <v>525</v>
      </c>
      <c r="EB47" t="s">
        <v>96</v>
      </c>
      <c r="EC47" t="s">
        <v>97</v>
      </c>
      <c r="ED47" t="str">
        <f>VLOOKUP(EF47,class!$A$1:$B$455,2,FALSE)</f>
        <v>Unitary Authority</v>
      </c>
      <c r="EE47" t="str">
        <f>IFERROR(VLOOKUP(EF47,classifications!$A$3:$C$334,3,FALSE),VLOOKUP(EF47,classifications!$I$2:$K$28,3,FALSE))</f>
        <v>Urban with Significant Rural</v>
      </c>
      <c r="EF47" t="s">
        <v>1283</v>
      </c>
      <c r="EH47">
        <v>393</v>
      </c>
      <c r="EJ47">
        <v>-2</v>
      </c>
      <c r="EL47">
        <v>33</v>
      </c>
      <c r="EN47">
        <v>0</v>
      </c>
      <c r="EO47">
        <v>1</v>
      </c>
      <c r="EP47">
        <v>0</v>
      </c>
      <c r="EQ47">
        <v>0</v>
      </c>
      <c r="ER47">
        <v>0</v>
      </c>
      <c r="ES47">
        <v>0</v>
      </c>
      <c r="ET47">
        <v>1</v>
      </c>
      <c r="EV47">
        <v>8</v>
      </c>
      <c r="EX47">
        <v>2</v>
      </c>
      <c r="EZ47" s="2">
        <v>430</v>
      </c>
      <c r="FB47" t="s">
        <v>96</v>
      </c>
      <c r="FC47" t="s">
        <v>97</v>
      </c>
      <c r="FD47" t="str">
        <f>VLOOKUP(FF47,class!$A$1:$B$455,2,FALSE)</f>
        <v>Unitary Authority</v>
      </c>
      <c r="FE47" t="str">
        <f>IFERROR(VLOOKUP(FF47,classifications!$A$3:$C$334,3,FALSE),VLOOKUP(FF47,classifications!$I$2:$K$28,3,FALSE))</f>
        <v>Urban with Significant Rural</v>
      </c>
      <c r="FF47" t="s">
        <v>1283</v>
      </c>
      <c r="FH47">
        <v>439</v>
      </c>
      <c r="FJ47">
        <v>6</v>
      </c>
      <c r="FL47">
        <v>48</v>
      </c>
      <c r="FN47">
        <v>1</v>
      </c>
      <c r="FO47">
        <v>1</v>
      </c>
      <c r="FP47">
        <v>1</v>
      </c>
      <c r="FQ47">
        <v>0</v>
      </c>
      <c r="FR47">
        <v>0</v>
      </c>
      <c r="FS47">
        <v>0</v>
      </c>
      <c r="FT47">
        <v>3</v>
      </c>
      <c r="FV47">
        <v>12</v>
      </c>
      <c r="FX47">
        <v>1</v>
      </c>
      <c r="FZ47" s="2">
        <v>504</v>
      </c>
      <c r="GB47" t="s">
        <v>96</v>
      </c>
      <c r="GC47" t="s">
        <v>97</v>
      </c>
      <c r="GD47" t="str">
        <f>VLOOKUP(GF47,class!$A$1:$B$455,2,FALSE)</f>
        <v>Unitary Authority</v>
      </c>
      <c r="GE47" t="str">
        <f>IFERROR(VLOOKUP(GF47,classifications!A$3:C$334,3,FALSE),VLOOKUP(GF47,classifications!I$2:K$28,3,FALSE))</f>
        <v>Urban with Significant Rural</v>
      </c>
      <c r="GF47" t="s">
        <v>1283</v>
      </c>
      <c r="GH47">
        <v>346</v>
      </c>
      <c r="GJ47">
        <v>-2</v>
      </c>
      <c r="GL47">
        <v>27</v>
      </c>
      <c r="GN47">
        <v>0</v>
      </c>
      <c r="GO47">
        <v>0</v>
      </c>
      <c r="GP47">
        <v>0</v>
      </c>
      <c r="GQ47">
        <v>0</v>
      </c>
      <c r="GR47">
        <v>0</v>
      </c>
      <c r="GS47">
        <v>0</v>
      </c>
      <c r="GT47">
        <v>0</v>
      </c>
      <c r="GV47">
        <v>13</v>
      </c>
      <c r="GX47">
        <v>8</v>
      </c>
      <c r="GZ47">
        <v>376</v>
      </c>
    </row>
    <row r="48" spans="2:208" x14ac:dyDescent="0.3">
      <c r="B48" t="s">
        <v>98</v>
      </c>
      <c r="C48" t="s">
        <v>99</v>
      </c>
      <c r="D48" t="str">
        <f>VLOOKUP(F48,class!$A$1:$B$455,2,FALSE)</f>
        <v>Unitary Authority</v>
      </c>
      <c r="E48" t="str">
        <f>IFERROR(VLOOKUP(F48,classifications!$A$3:$C$334,3,FALSE),VLOOKUP(F48,classifications!$I$2:$K$28,3,FALSE))</f>
        <v>Predominantly Rural</v>
      </c>
      <c r="F48" t="s">
        <v>1284</v>
      </c>
      <c r="H48">
        <v>108</v>
      </c>
      <c r="J48">
        <v>0</v>
      </c>
      <c r="L48">
        <v>11</v>
      </c>
      <c r="N48">
        <v>0</v>
      </c>
      <c r="P48">
        <v>10</v>
      </c>
      <c r="R48">
        <v>109</v>
      </c>
      <c r="AB48" t="s">
        <v>98</v>
      </c>
      <c r="AC48" t="s">
        <v>99</v>
      </c>
      <c r="AD48" t="str">
        <f>VLOOKUP(AF48,class!$A$1:$B$455,2,FALSE)</f>
        <v>Unitary Authority</v>
      </c>
      <c r="AE48" t="str">
        <f>IFERROR(VLOOKUP(AF48,classifications!$A$3:$C$334,3,FALSE),VLOOKUP(AF48,classifications!$I$2:$K$28,3,FALSE))</f>
        <v>Predominantly Rural</v>
      </c>
      <c r="AF48" t="s">
        <v>1284</v>
      </c>
      <c r="AH48">
        <v>165</v>
      </c>
      <c r="AJ48">
        <v>1</v>
      </c>
      <c r="AL48">
        <v>2</v>
      </c>
      <c r="AN48">
        <v>0</v>
      </c>
      <c r="AP48">
        <v>1</v>
      </c>
      <c r="AR48">
        <v>167</v>
      </c>
      <c r="BB48" t="s">
        <v>98</v>
      </c>
      <c r="BC48" t="s">
        <v>99</v>
      </c>
      <c r="BD48" t="str">
        <f>VLOOKUP(BF48,class!$A$1:$B$455,2,FALSE)</f>
        <v>Unitary Authority</v>
      </c>
      <c r="BE48" t="str">
        <f>IFERROR(VLOOKUP(BF48,classifications!$A$3:$C$334,3,FALSE),VLOOKUP(BF48,classifications!$I$2:$K$28,3,FALSE))</f>
        <v>Predominantly Rural</v>
      </c>
      <c r="BF48" t="s">
        <v>1284</v>
      </c>
      <c r="BH48">
        <v>253</v>
      </c>
      <c r="BJ48">
        <v>0</v>
      </c>
      <c r="BL48">
        <v>2</v>
      </c>
      <c r="BN48">
        <v>0</v>
      </c>
      <c r="BP48">
        <v>30</v>
      </c>
      <c r="BR48">
        <v>225</v>
      </c>
      <c r="CB48" t="s">
        <v>98</v>
      </c>
      <c r="CC48" t="s">
        <v>99</v>
      </c>
      <c r="CD48" t="str">
        <f>VLOOKUP(CF48,class!$A$1:$B$455,2,FALSE)</f>
        <v>Unitary Authority</v>
      </c>
      <c r="CE48" t="str">
        <f>IFERROR(VLOOKUP(CF48,classifications!$A$3:$C$334,3,FALSE),VLOOKUP(CF48,classifications!$I$2:$K$28,3,FALSE))</f>
        <v>Predominantly Rural</v>
      </c>
      <c r="CF48" t="s">
        <v>1284</v>
      </c>
      <c r="CH48">
        <v>225</v>
      </c>
      <c r="CJ48">
        <v>0</v>
      </c>
      <c r="CL48">
        <v>0</v>
      </c>
      <c r="CN48">
        <v>0</v>
      </c>
      <c r="CO48">
        <v>0</v>
      </c>
      <c r="CP48">
        <v>0</v>
      </c>
      <c r="CQ48">
        <v>0</v>
      </c>
      <c r="CR48">
        <v>0</v>
      </c>
      <c r="CS48">
        <v>0</v>
      </c>
      <c r="CU48">
        <v>0</v>
      </c>
      <c r="CW48">
        <v>5</v>
      </c>
      <c r="CY48">
        <v>220</v>
      </c>
      <c r="DB48" t="s">
        <v>98</v>
      </c>
      <c r="DC48" t="s">
        <v>99</v>
      </c>
      <c r="DD48" t="str">
        <f>VLOOKUP(DF48,class!$A$1:$B$455,2,FALSE)</f>
        <v>Unitary Authority</v>
      </c>
      <c r="DE48" t="str">
        <f>IFERROR(VLOOKUP(DF48,classifications!$A$3:$C$334,3,FALSE),VLOOKUP(DF48,classifications!$I$2:$K$28,3,FALSE))</f>
        <v>Predominantly Rural</v>
      </c>
      <c r="DF48" t="s">
        <v>1284</v>
      </c>
      <c r="DH48">
        <v>242</v>
      </c>
      <c r="DJ48">
        <v>0</v>
      </c>
      <c r="DL48">
        <v>14</v>
      </c>
      <c r="DN48">
        <v>0</v>
      </c>
      <c r="DO48">
        <v>1</v>
      </c>
      <c r="DP48">
        <v>0</v>
      </c>
      <c r="DQ48">
        <v>0</v>
      </c>
      <c r="DR48">
        <v>0</v>
      </c>
      <c r="DS48">
        <v>1</v>
      </c>
      <c r="DU48">
        <v>8</v>
      </c>
      <c r="DW48">
        <v>7</v>
      </c>
      <c r="DY48">
        <v>257</v>
      </c>
      <c r="EB48" t="s">
        <v>98</v>
      </c>
      <c r="EC48" t="s">
        <v>99</v>
      </c>
      <c r="ED48" t="str">
        <f>VLOOKUP(EF48,class!$A$1:$B$455,2,FALSE)</f>
        <v>Unitary Authority</v>
      </c>
      <c r="EE48" t="str">
        <f>IFERROR(VLOOKUP(EF48,classifications!$A$3:$C$334,3,FALSE),VLOOKUP(EF48,classifications!$I$2:$K$28,3,FALSE))</f>
        <v>Predominantly Rural</v>
      </c>
      <c r="EF48" t="s">
        <v>1284</v>
      </c>
      <c r="EH48">
        <v>259</v>
      </c>
      <c r="EJ48">
        <v>0</v>
      </c>
      <c r="EL48">
        <v>6</v>
      </c>
      <c r="EN48">
        <v>6</v>
      </c>
      <c r="EO48">
        <v>4</v>
      </c>
      <c r="EP48">
        <v>0</v>
      </c>
      <c r="EQ48">
        <v>0</v>
      </c>
      <c r="ER48">
        <v>0</v>
      </c>
      <c r="ES48">
        <v>0</v>
      </c>
      <c r="ET48">
        <v>10</v>
      </c>
      <c r="EV48">
        <v>0</v>
      </c>
      <c r="EX48">
        <v>14</v>
      </c>
      <c r="EZ48" s="2">
        <v>251</v>
      </c>
      <c r="FB48" t="s">
        <v>98</v>
      </c>
      <c r="FC48" t="s">
        <v>99</v>
      </c>
      <c r="FD48" t="str">
        <f>VLOOKUP(FF48,class!$A$1:$B$455,2,FALSE)</f>
        <v>Unitary Authority</v>
      </c>
      <c r="FE48" t="str">
        <f>IFERROR(VLOOKUP(FF48,classifications!$A$3:$C$334,3,FALSE),VLOOKUP(FF48,classifications!$I$2:$K$28,3,FALSE))</f>
        <v>Predominantly Rural</v>
      </c>
      <c r="FF48" t="s">
        <v>1284</v>
      </c>
      <c r="FH48">
        <v>196</v>
      </c>
      <c r="FJ48">
        <v>1</v>
      </c>
      <c r="FL48">
        <v>18</v>
      </c>
      <c r="FN48">
        <v>3</v>
      </c>
      <c r="FO48">
        <v>2</v>
      </c>
      <c r="FP48">
        <v>1</v>
      </c>
      <c r="FQ48">
        <v>0</v>
      </c>
      <c r="FR48">
        <v>7</v>
      </c>
      <c r="FS48">
        <v>0</v>
      </c>
      <c r="FT48">
        <v>13</v>
      </c>
      <c r="FV48">
        <v>2</v>
      </c>
      <c r="FX48">
        <v>4</v>
      </c>
      <c r="FZ48" s="2">
        <v>213</v>
      </c>
      <c r="GB48" t="s">
        <v>98</v>
      </c>
      <c r="GC48" t="s">
        <v>99</v>
      </c>
      <c r="GD48" t="str">
        <f>VLOOKUP(GF48,class!$A$1:$B$455,2,FALSE)</f>
        <v>Unitary Authority</v>
      </c>
      <c r="GE48" t="str">
        <f>IFERROR(VLOOKUP(GF48,classifications!A$3:C$334,3,FALSE),VLOOKUP(GF48,classifications!I$2:K$28,3,FALSE))</f>
        <v>Predominantly Rural</v>
      </c>
      <c r="GF48" t="s">
        <v>1284</v>
      </c>
      <c r="GH48">
        <v>202</v>
      </c>
      <c r="GJ48">
        <v>-1</v>
      </c>
      <c r="GL48">
        <v>-1</v>
      </c>
      <c r="GN48">
        <v>0</v>
      </c>
      <c r="GO48">
        <v>0</v>
      </c>
      <c r="GP48">
        <v>0</v>
      </c>
      <c r="GQ48">
        <v>0</v>
      </c>
      <c r="GR48">
        <v>0</v>
      </c>
      <c r="GS48">
        <v>0</v>
      </c>
      <c r="GT48">
        <v>0</v>
      </c>
      <c r="GV48">
        <v>0</v>
      </c>
      <c r="GX48">
        <v>12</v>
      </c>
      <c r="GZ48">
        <v>188</v>
      </c>
    </row>
    <row r="49" spans="2:208" x14ac:dyDescent="0.3">
      <c r="B49" t="s">
        <v>100</v>
      </c>
      <c r="C49" t="s">
        <v>101</v>
      </c>
      <c r="D49" t="str">
        <f>VLOOKUP(F49,class!$A$1:$B$455,2,FALSE)</f>
        <v>Unitary Authority</v>
      </c>
      <c r="E49" t="str">
        <f>IFERROR(VLOOKUP(F49,classifications!$A$3:$C$334,3,FALSE),VLOOKUP(F49,classifications!$I$2:$K$28,3,FALSE))</f>
        <v>Predominantly Rural</v>
      </c>
      <c r="F49" t="s">
        <v>1150</v>
      </c>
      <c r="H49">
        <v>368</v>
      </c>
      <c r="J49">
        <v>9</v>
      </c>
      <c r="L49">
        <v>537</v>
      </c>
      <c r="N49">
        <v>9</v>
      </c>
      <c r="P49">
        <v>72</v>
      </c>
      <c r="R49">
        <v>851</v>
      </c>
      <c r="AB49" t="s">
        <v>100</v>
      </c>
      <c r="AC49" t="s">
        <v>101</v>
      </c>
      <c r="AD49" t="str">
        <f>VLOOKUP(AF49,class!$A$1:$B$455,2,FALSE)</f>
        <v>Unitary Authority</v>
      </c>
      <c r="AE49" t="str">
        <f>IFERROR(VLOOKUP(AF49,classifications!$A$3:$C$334,3,FALSE),VLOOKUP(AF49,classifications!$I$2:$K$28,3,FALSE))</f>
        <v>Predominantly Rural</v>
      </c>
      <c r="AF49" t="s">
        <v>1150</v>
      </c>
      <c r="AH49">
        <v>820</v>
      </c>
      <c r="AJ49">
        <v>10</v>
      </c>
      <c r="AL49">
        <v>54</v>
      </c>
      <c r="AN49">
        <v>1</v>
      </c>
      <c r="AP49">
        <v>71</v>
      </c>
      <c r="AR49">
        <v>814</v>
      </c>
      <c r="BB49" t="s">
        <v>100</v>
      </c>
      <c r="BC49" t="s">
        <v>101</v>
      </c>
      <c r="BD49" t="str">
        <f>VLOOKUP(BF49,class!$A$1:$B$455,2,FALSE)</f>
        <v>Unitary Authority</v>
      </c>
      <c r="BE49" t="str">
        <f>IFERROR(VLOOKUP(BF49,classifications!$A$3:$C$334,3,FALSE),VLOOKUP(BF49,classifications!$I$2:$K$28,3,FALSE))</f>
        <v>Predominantly Rural</v>
      </c>
      <c r="BF49" t="s">
        <v>1150</v>
      </c>
      <c r="BH49">
        <v>933</v>
      </c>
      <c r="BJ49">
        <v>0</v>
      </c>
      <c r="BL49">
        <v>303</v>
      </c>
      <c r="BN49">
        <v>0</v>
      </c>
      <c r="BP49">
        <v>81</v>
      </c>
      <c r="BR49">
        <v>1155</v>
      </c>
      <c r="CB49" t="s">
        <v>100</v>
      </c>
      <c r="CC49" t="s">
        <v>101</v>
      </c>
      <c r="CD49" t="str">
        <f>VLOOKUP(CF49,class!$A$1:$B$455,2,FALSE)</f>
        <v>Unitary Authority</v>
      </c>
      <c r="CE49" t="str">
        <f>IFERROR(VLOOKUP(CF49,classifications!$A$3:$C$334,3,FALSE),VLOOKUP(CF49,classifications!$I$2:$K$28,3,FALSE))</f>
        <v>Predominantly Rural</v>
      </c>
      <c r="CF49" t="s">
        <v>1150</v>
      </c>
      <c r="CH49">
        <v>1264</v>
      </c>
      <c r="CJ49">
        <v>0</v>
      </c>
      <c r="CL49">
        <v>297</v>
      </c>
      <c r="CN49">
        <v>6</v>
      </c>
      <c r="CO49">
        <v>19</v>
      </c>
      <c r="CP49">
        <v>0</v>
      </c>
      <c r="CQ49">
        <v>8</v>
      </c>
      <c r="CR49">
        <v>0</v>
      </c>
      <c r="CS49">
        <v>33</v>
      </c>
      <c r="CU49">
        <v>0</v>
      </c>
      <c r="CW49">
        <v>159</v>
      </c>
      <c r="CY49">
        <v>1402</v>
      </c>
      <c r="DB49" t="s">
        <v>100</v>
      </c>
      <c r="DC49" t="s">
        <v>101</v>
      </c>
      <c r="DD49" t="str">
        <f>VLOOKUP(DF49,class!$A$1:$B$455,2,FALSE)</f>
        <v>Unitary Authority</v>
      </c>
      <c r="DE49" t="str">
        <f>IFERROR(VLOOKUP(DF49,classifications!$A$3:$C$334,3,FALSE),VLOOKUP(DF49,classifications!$I$2:$K$28,3,FALSE))</f>
        <v>Predominantly Rural</v>
      </c>
      <c r="DF49" t="s">
        <v>1150</v>
      </c>
      <c r="DH49">
        <v>1655</v>
      </c>
      <c r="DJ49">
        <v>10</v>
      </c>
      <c r="DL49">
        <v>277</v>
      </c>
      <c r="DN49">
        <v>15</v>
      </c>
      <c r="DO49">
        <v>37</v>
      </c>
      <c r="DP49">
        <v>0</v>
      </c>
      <c r="DQ49">
        <v>2</v>
      </c>
      <c r="DR49">
        <v>0</v>
      </c>
      <c r="DS49">
        <v>54</v>
      </c>
      <c r="DU49">
        <v>0</v>
      </c>
      <c r="DW49">
        <v>32</v>
      </c>
      <c r="DY49">
        <v>1910</v>
      </c>
      <c r="EB49" t="s">
        <v>100</v>
      </c>
      <c r="EC49" t="s">
        <v>101</v>
      </c>
      <c r="ED49" t="str">
        <f>VLOOKUP(EF49,class!$A$1:$B$455,2,FALSE)</f>
        <v>Unitary Authority</v>
      </c>
      <c r="EE49" t="str">
        <f>IFERROR(VLOOKUP(EF49,classifications!$A$3:$C$334,3,FALSE),VLOOKUP(EF49,classifications!$I$2:$K$28,3,FALSE))</f>
        <v>Predominantly Rural</v>
      </c>
      <c r="EF49" t="s">
        <v>1150</v>
      </c>
      <c r="EH49">
        <v>1653</v>
      </c>
      <c r="EJ49">
        <v>10</v>
      </c>
      <c r="EL49">
        <v>255</v>
      </c>
      <c r="EN49">
        <v>10</v>
      </c>
      <c r="EO49">
        <v>20</v>
      </c>
      <c r="EP49">
        <v>0</v>
      </c>
      <c r="EQ49">
        <v>0</v>
      </c>
      <c r="ER49">
        <v>1</v>
      </c>
      <c r="ES49">
        <v>0</v>
      </c>
      <c r="ET49">
        <v>31</v>
      </c>
      <c r="EV49">
        <v>0</v>
      </c>
      <c r="EX49">
        <v>42</v>
      </c>
      <c r="EZ49" s="2">
        <v>1876</v>
      </c>
      <c r="FB49" t="s">
        <v>100</v>
      </c>
      <c r="FC49" t="s">
        <v>101</v>
      </c>
      <c r="FD49" t="str">
        <f>VLOOKUP(FF49,class!$A$1:$B$455,2,FALSE)</f>
        <v>Unitary Authority</v>
      </c>
      <c r="FE49" t="str">
        <f>IFERROR(VLOOKUP(FF49,classifications!$A$3:$C$334,3,FALSE),VLOOKUP(FF49,classifications!$I$2:$K$28,3,FALSE))</f>
        <v>Predominantly Rural</v>
      </c>
      <c r="FF49" t="s">
        <v>1150</v>
      </c>
      <c r="FH49">
        <v>1526</v>
      </c>
      <c r="FJ49">
        <v>13</v>
      </c>
      <c r="FL49">
        <v>292</v>
      </c>
      <c r="FN49">
        <v>4</v>
      </c>
      <c r="FO49">
        <v>4</v>
      </c>
      <c r="FP49">
        <v>1</v>
      </c>
      <c r="FQ49">
        <v>0</v>
      </c>
      <c r="FR49">
        <v>0</v>
      </c>
      <c r="FS49">
        <v>0</v>
      </c>
      <c r="FT49">
        <v>9</v>
      </c>
      <c r="FV49">
        <v>1</v>
      </c>
      <c r="FX49">
        <v>16</v>
      </c>
      <c r="FZ49" s="2">
        <v>1816</v>
      </c>
      <c r="GB49" t="s">
        <v>100</v>
      </c>
      <c r="GC49" t="s">
        <v>101</v>
      </c>
      <c r="GD49" t="str">
        <f>VLOOKUP(GF49,class!$A$1:$B$455,2,FALSE)</f>
        <v>Unitary Authority</v>
      </c>
      <c r="GE49" t="str">
        <f>IFERROR(VLOOKUP(GF49,classifications!A$3:C$334,3,FALSE),VLOOKUP(GF49,classifications!I$2:K$28,3,FALSE))</f>
        <v>Predominantly Rural</v>
      </c>
      <c r="GF49" t="s">
        <v>1150</v>
      </c>
      <c r="GH49">
        <v>1382</v>
      </c>
      <c r="GJ49">
        <v>14</v>
      </c>
      <c r="GL49">
        <v>150</v>
      </c>
      <c r="GN49">
        <v>0</v>
      </c>
      <c r="GO49">
        <v>0</v>
      </c>
      <c r="GP49">
        <v>0</v>
      </c>
      <c r="GQ49">
        <v>0</v>
      </c>
      <c r="GR49">
        <v>0</v>
      </c>
      <c r="GS49">
        <v>0</v>
      </c>
      <c r="GT49">
        <v>0</v>
      </c>
      <c r="GV49">
        <v>4</v>
      </c>
      <c r="GX49">
        <v>57</v>
      </c>
      <c r="GZ49">
        <v>1493</v>
      </c>
    </row>
    <row r="50" spans="2:208" x14ac:dyDescent="0.3">
      <c r="B50" t="s">
        <v>102</v>
      </c>
      <c r="C50" t="s">
        <v>103</v>
      </c>
      <c r="D50" t="str">
        <f>VLOOKUP(F50,class!$A$1:$B$455,2,FALSE)</f>
        <v>Unitary Authority</v>
      </c>
      <c r="E50" t="str">
        <f>IFERROR(VLOOKUP(F50,classifications!$A$3:$C$334,3,FALSE),VLOOKUP(F50,classifications!$I$2:$K$28,3,FALSE))</f>
        <v>Predominantly Urban</v>
      </c>
      <c r="F50" t="s">
        <v>1285</v>
      </c>
      <c r="H50">
        <v>169</v>
      </c>
      <c r="J50">
        <v>3</v>
      </c>
      <c r="L50">
        <v>10</v>
      </c>
      <c r="N50">
        <v>0</v>
      </c>
      <c r="P50">
        <v>0</v>
      </c>
      <c r="R50">
        <v>182</v>
      </c>
      <c r="AB50" t="s">
        <v>102</v>
      </c>
      <c r="AC50" t="s">
        <v>103</v>
      </c>
      <c r="AD50" t="str">
        <f>VLOOKUP(AF50,class!$A$1:$B$455,2,FALSE)</f>
        <v>Unitary Authority</v>
      </c>
      <c r="AE50" t="str">
        <f>IFERROR(VLOOKUP(AF50,classifications!$A$3:$C$334,3,FALSE),VLOOKUP(AF50,classifications!$I$2:$K$28,3,FALSE))</f>
        <v>Predominantly Urban</v>
      </c>
      <c r="AF50" t="s">
        <v>1285</v>
      </c>
      <c r="AH50">
        <v>345</v>
      </c>
      <c r="AJ50">
        <v>5</v>
      </c>
      <c r="AL50">
        <v>47</v>
      </c>
      <c r="AN50">
        <v>0</v>
      </c>
      <c r="AP50">
        <v>1</v>
      </c>
      <c r="AR50">
        <v>396</v>
      </c>
      <c r="BB50" t="s">
        <v>102</v>
      </c>
      <c r="BC50" t="s">
        <v>103</v>
      </c>
      <c r="BD50" t="str">
        <f>VLOOKUP(BF50,class!$A$1:$B$455,2,FALSE)</f>
        <v>Unitary Authority</v>
      </c>
      <c r="BE50" t="str">
        <f>IFERROR(VLOOKUP(BF50,classifications!$A$3:$C$334,3,FALSE),VLOOKUP(BF50,classifications!$I$2:$K$28,3,FALSE))</f>
        <v>Predominantly Urban</v>
      </c>
      <c r="BF50" t="s">
        <v>1285</v>
      </c>
      <c r="BH50">
        <v>430</v>
      </c>
      <c r="BJ50">
        <v>12</v>
      </c>
      <c r="BL50">
        <v>66</v>
      </c>
      <c r="BN50">
        <v>2</v>
      </c>
      <c r="BP50">
        <v>39</v>
      </c>
      <c r="BR50">
        <v>471</v>
      </c>
      <c r="CB50" t="s">
        <v>102</v>
      </c>
      <c r="CC50" t="s">
        <v>103</v>
      </c>
      <c r="CD50" t="str">
        <f>VLOOKUP(CF50,class!$A$1:$B$455,2,FALSE)</f>
        <v>Unitary Authority</v>
      </c>
      <c r="CE50" t="str">
        <f>IFERROR(VLOOKUP(CF50,classifications!$A$3:$C$334,3,FALSE),VLOOKUP(CF50,classifications!$I$2:$K$28,3,FALSE))</f>
        <v>Predominantly Urban</v>
      </c>
      <c r="CF50" t="s">
        <v>1285</v>
      </c>
      <c r="CH50">
        <v>555</v>
      </c>
      <c r="CJ50">
        <v>0</v>
      </c>
      <c r="CL50">
        <v>236</v>
      </c>
      <c r="CN50">
        <v>0</v>
      </c>
      <c r="CO50">
        <v>236</v>
      </c>
      <c r="CP50">
        <v>0</v>
      </c>
      <c r="CQ50">
        <v>0</v>
      </c>
      <c r="CR50">
        <v>0</v>
      </c>
      <c r="CS50">
        <v>236</v>
      </c>
      <c r="CU50">
        <v>0</v>
      </c>
      <c r="CW50">
        <v>2</v>
      </c>
      <c r="CY50">
        <v>789</v>
      </c>
      <c r="DB50" t="s">
        <v>102</v>
      </c>
      <c r="DC50" t="s">
        <v>103</v>
      </c>
      <c r="DD50" t="str">
        <f>VLOOKUP(DF50,class!$A$1:$B$455,2,FALSE)</f>
        <v>Unitary Authority</v>
      </c>
      <c r="DE50" t="str">
        <f>IFERROR(VLOOKUP(DF50,classifications!$A$3:$C$334,3,FALSE),VLOOKUP(DF50,classifications!$I$2:$K$28,3,FALSE))</f>
        <v>Predominantly Urban</v>
      </c>
      <c r="DF50" t="s">
        <v>1285</v>
      </c>
      <c r="DH50">
        <v>371</v>
      </c>
      <c r="DJ50">
        <v>14</v>
      </c>
      <c r="DL50">
        <v>213</v>
      </c>
      <c r="DN50">
        <v>0</v>
      </c>
      <c r="DO50">
        <v>213</v>
      </c>
      <c r="DP50">
        <v>0</v>
      </c>
      <c r="DQ50">
        <v>0</v>
      </c>
      <c r="DR50">
        <v>0</v>
      </c>
      <c r="DS50">
        <v>213</v>
      </c>
      <c r="DU50">
        <v>0</v>
      </c>
      <c r="DW50">
        <v>74</v>
      </c>
      <c r="DY50">
        <v>524</v>
      </c>
      <c r="EB50" t="s">
        <v>102</v>
      </c>
      <c r="EC50" t="s">
        <v>103</v>
      </c>
      <c r="ED50" t="str">
        <f>VLOOKUP(EF50,class!$A$1:$B$455,2,FALSE)</f>
        <v>Unitary Authority</v>
      </c>
      <c r="EE50" t="str">
        <f>IFERROR(VLOOKUP(EF50,classifications!$A$3:$C$334,3,FALSE),VLOOKUP(EF50,classifications!$I$2:$K$28,3,FALSE))</f>
        <v>Predominantly Urban</v>
      </c>
      <c r="EF50" t="s">
        <v>1285</v>
      </c>
      <c r="EH50">
        <v>567</v>
      </c>
      <c r="EJ50">
        <v>16</v>
      </c>
      <c r="EL50">
        <v>267</v>
      </c>
      <c r="EN50">
        <v>0</v>
      </c>
      <c r="EO50">
        <v>190</v>
      </c>
      <c r="EP50">
        <v>0</v>
      </c>
      <c r="EQ50">
        <v>0</v>
      </c>
      <c r="ER50">
        <v>77</v>
      </c>
      <c r="ES50">
        <v>0</v>
      </c>
      <c r="ET50">
        <v>267</v>
      </c>
      <c r="EV50">
        <v>0</v>
      </c>
      <c r="EX50">
        <v>4</v>
      </c>
      <c r="EZ50" s="2">
        <v>846</v>
      </c>
      <c r="FB50" t="s">
        <v>102</v>
      </c>
      <c r="FC50" t="s">
        <v>103</v>
      </c>
      <c r="FD50" t="str">
        <f>VLOOKUP(FF50,class!$A$1:$B$455,2,FALSE)</f>
        <v>Unitary Authority</v>
      </c>
      <c r="FE50" t="str">
        <f>IFERROR(VLOOKUP(FF50,classifications!$A$3:$C$334,3,FALSE),VLOOKUP(FF50,classifications!$I$2:$K$28,3,FALSE))</f>
        <v>Predominantly Urban</v>
      </c>
      <c r="FF50" t="s">
        <v>1285</v>
      </c>
      <c r="FH50">
        <v>371</v>
      </c>
      <c r="FJ50">
        <v>16</v>
      </c>
      <c r="FL50">
        <v>185</v>
      </c>
      <c r="FN50">
        <v>0</v>
      </c>
      <c r="FO50">
        <v>185</v>
      </c>
      <c r="FP50">
        <v>0</v>
      </c>
      <c r="FQ50">
        <v>0</v>
      </c>
      <c r="FR50">
        <v>0</v>
      </c>
      <c r="FS50">
        <v>0</v>
      </c>
      <c r="FT50">
        <v>185</v>
      </c>
      <c r="FV50">
        <v>0</v>
      </c>
      <c r="FX50">
        <v>38</v>
      </c>
      <c r="FZ50" s="2">
        <v>534</v>
      </c>
      <c r="GB50" t="s">
        <v>102</v>
      </c>
      <c r="GC50" t="s">
        <v>103</v>
      </c>
      <c r="GD50" t="str">
        <f>VLOOKUP(GF50,class!$A$1:$B$455,2,FALSE)</f>
        <v>Unitary Authority</v>
      </c>
      <c r="GE50" t="str">
        <f>IFERROR(VLOOKUP(GF50,classifications!A$3:C$334,3,FALSE),VLOOKUP(GF50,classifications!I$2:K$28,3,FALSE))</f>
        <v>Predominantly Urban</v>
      </c>
      <c r="GF50" t="s">
        <v>1285</v>
      </c>
      <c r="GH50">
        <v>342</v>
      </c>
      <c r="GJ50">
        <v>3</v>
      </c>
      <c r="GL50">
        <v>162</v>
      </c>
      <c r="GN50">
        <v>0</v>
      </c>
      <c r="GO50">
        <v>162</v>
      </c>
      <c r="GP50">
        <v>0</v>
      </c>
      <c r="GQ50">
        <v>0</v>
      </c>
      <c r="GR50">
        <v>0</v>
      </c>
      <c r="GS50">
        <v>0</v>
      </c>
      <c r="GT50">
        <v>162</v>
      </c>
      <c r="GV50">
        <v>0</v>
      </c>
      <c r="GX50">
        <v>4</v>
      </c>
      <c r="GZ50">
        <v>503</v>
      </c>
    </row>
    <row r="51" spans="2:208" x14ac:dyDescent="0.3">
      <c r="B51" t="s">
        <v>104</v>
      </c>
      <c r="C51" t="s">
        <v>105</v>
      </c>
      <c r="D51" t="str">
        <f>VLOOKUP(F51,class!$A$1:$B$455,2,FALSE)</f>
        <v>Unitary Authority</v>
      </c>
      <c r="E51" t="str">
        <f>IFERROR(VLOOKUP(F51,classifications!$A$3:$C$334,3,FALSE),VLOOKUP(F51,classifications!$I$2:$K$28,3,FALSE))</f>
        <v>Predominantly Urban</v>
      </c>
      <c r="F51" t="s">
        <v>1286</v>
      </c>
      <c r="H51">
        <v>765</v>
      </c>
      <c r="J51">
        <v>22</v>
      </c>
      <c r="L51">
        <v>67</v>
      </c>
      <c r="N51">
        <v>1</v>
      </c>
      <c r="P51">
        <v>32</v>
      </c>
      <c r="R51">
        <v>823</v>
      </c>
      <c r="AB51" t="s">
        <v>104</v>
      </c>
      <c r="AC51" t="s">
        <v>105</v>
      </c>
      <c r="AD51" t="str">
        <f>VLOOKUP(AF51,class!$A$1:$B$455,2,FALSE)</f>
        <v>Unitary Authority</v>
      </c>
      <c r="AE51" t="str">
        <f>IFERROR(VLOOKUP(AF51,classifications!$A$3:$C$334,3,FALSE),VLOOKUP(AF51,classifications!$I$2:$K$28,3,FALSE))</f>
        <v>Predominantly Urban</v>
      </c>
      <c r="AF51" t="s">
        <v>1286</v>
      </c>
      <c r="AH51">
        <v>1023</v>
      </c>
      <c r="AJ51">
        <v>27</v>
      </c>
      <c r="AL51">
        <v>54</v>
      </c>
      <c r="AN51">
        <v>5</v>
      </c>
      <c r="AP51">
        <v>14</v>
      </c>
      <c r="AR51">
        <v>1095</v>
      </c>
      <c r="BB51" t="s">
        <v>104</v>
      </c>
      <c r="BC51" t="s">
        <v>105</v>
      </c>
      <c r="BD51" t="str">
        <f>VLOOKUP(BF51,class!$A$1:$B$455,2,FALSE)</f>
        <v>Unitary Authority</v>
      </c>
      <c r="BE51" t="str">
        <f>IFERROR(VLOOKUP(BF51,classifications!$A$3:$C$334,3,FALSE),VLOOKUP(BF51,classifications!$I$2:$K$28,3,FALSE))</f>
        <v>Predominantly Urban</v>
      </c>
      <c r="BF51" t="s">
        <v>1286</v>
      </c>
      <c r="BH51">
        <v>1226</v>
      </c>
      <c r="BJ51">
        <v>5</v>
      </c>
      <c r="BL51">
        <v>60</v>
      </c>
      <c r="BN51">
        <v>3</v>
      </c>
      <c r="BP51">
        <v>70</v>
      </c>
      <c r="BR51">
        <v>1224</v>
      </c>
      <c r="CB51" t="s">
        <v>104</v>
      </c>
      <c r="CC51" t="s">
        <v>105</v>
      </c>
      <c r="CD51" t="str">
        <f>VLOOKUP(CF51,class!$A$1:$B$455,2,FALSE)</f>
        <v>Unitary Authority</v>
      </c>
      <c r="CE51" t="str">
        <f>IFERROR(VLOOKUP(CF51,classifications!$A$3:$C$334,3,FALSE),VLOOKUP(CF51,classifications!$I$2:$K$28,3,FALSE))</f>
        <v>Predominantly Urban</v>
      </c>
      <c r="CF51" t="s">
        <v>1286</v>
      </c>
      <c r="CH51">
        <v>1020</v>
      </c>
      <c r="CJ51">
        <v>21</v>
      </c>
      <c r="CL51">
        <v>70</v>
      </c>
      <c r="CN51">
        <v>3</v>
      </c>
      <c r="CO51">
        <v>10</v>
      </c>
      <c r="CP51">
        <v>0</v>
      </c>
      <c r="CQ51">
        <v>1</v>
      </c>
      <c r="CR51">
        <v>0</v>
      </c>
      <c r="CS51">
        <v>14</v>
      </c>
      <c r="CU51">
        <v>7</v>
      </c>
      <c r="CW51">
        <v>11</v>
      </c>
      <c r="CY51">
        <v>1107</v>
      </c>
      <c r="DB51" t="s">
        <v>104</v>
      </c>
      <c r="DC51" t="s">
        <v>105</v>
      </c>
      <c r="DD51" t="str">
        <f>VLOOKUP(DF51,class!$A$1:$B$455,2,FALSE)</f>
        <v>Unitary Authority</v>
      </c>
      <c r="DE51" t="str">
        <f>IFERROR(VLOOKUP(DF51,classifications!$A$3:$C$334,3,FALSE),VLOOKUP(DF51,classifications!$I$2:$K$28,3,FALSE))</f>
        <v>Predominantly Urban</v>
      </c>
      <c r="DF51" t="s">
        <v>1286</v>
      </c>
      <c r="DH51">
        <v>1532</v>
      </c>
      <c r="DJ51">
        <v>10</v>
      </c>
      <c r="DL51">
        <v>116</v>
      </c>
      <c r="DN51">
        <v>10</v>
      </c>
      <c r="DO51">
        <v>14</v>
      </c>
      <c r="DP51">
        <v>0</v>
      </c>
      <c r="DQ51">
        <v>3</v>
      </c>
      <c r="DR51">
        <v>0</v>
      </c>
      <c r="DS51">
        <v>27</v>
      </c>
      <c r="DU51">
        <v>16</v>
      </c>
      <c r="DW51">
        <v>44</v>
      </c>
      <c r="DY51">
        <v>1630</v>
      </c>
      <c r="EB51" t="s">
        <v>104</v>
      </c>
      <c r="EC51" t="s">
        <v>105</v>
      </c>
      <c r="ED51" t="str">
        <f>VLOOKUP(EF51,class!$A$1:$B$455,2,FALSE)</f>
        <v>Unitary Authority</v>
      </c>
      <c r="EE51" t="str">
        <f>IFERROR(VLOOKUP(EF51,classifications!$A$3:$C$334,3,FALSE),VLOOKUP(EF51,classifications!$I$2:$K$28,3,FALSE))</f>
        <v>Predominantly Urban</v>
      </c>
      <c r="EF51" t="s">
        <v>1286</v>
      </c>
      <c r="EH51">
        <v>1473</v>
      </c>
      <c r="EJ51">
        <v>9</v>
      </c>
      <c r="EL51">
        <v>131</v>
      </c>
      <c r="EN51">
        <v>11</v>
      </c>
      <c r="EO51">
        <v>23</v>
      </c>
      <c r="EP51">
        <v>0</v>
      </c>
      <c r="EQ51">
        <v>0</v>
      </c>
      <c r="ER51">
        <v>0</v>
      </c>
      <c r="ES51">
        <v>0</v>
      </c>
      <c r="ET51">
        <v>34</v>
      </c>
      <c r="EV51">
        <v>13</v>
      </c>
      <c r="EX51">
        <v>27</v>
      </c>
      <c r="EZ51" s="2">
        <v>1599</v>
      </c>
      <c r="FB51" t="s">
        <v>104</v>
      </c>
      <c r="FC51" t="s">
        <v>105</v>
      </c>
      <c r="FD51" t="str">
        <f>VLOOKUP(FF51,class!$A$1:$B$455,2,FALSE)</f>
        <v>Unitary Authority</v>
      </c>
      <c r="FE51" t="str">
        <f>IFERROR(VLOOKUP(FF51,classifications!$A$3:$C$334,3,FALSE),VLOOKUP(FF51,classifications!$I$2:$K$28,3,FALSE))</f>
        <v>Predominantly Urban</v>
      </c>
      <c r="FF51" t="s">
        <v>1286</v>
      </c>
      <c r="FH51">
        <v>1174</v>
      </c>
      <c r="FJ51">
        <v>36</v>
      </c>
      <c r="FL51">
        <v>393</v>
      </c>
      <c r="FN51">
        <v>0</v>
      </c>
      <c r="FO51">
        <v>18</v>
      </c>
      <c r="FP51">
        <v>0</v>
      </c>
      <c r="FQ51">
        <v>0</v>
      </c>
      <c r="FR51">
        <v>4</v>
      </c>
      <c r="FS51">
        <v>0</v>
      </c>
      <c r="FT51">
        <v>22</v>
      </c>
      <c r="FV51">
        <v>0</v>
      </c>
      <c r="FX51">
        <v>30</v>
      </c>
      <c r="FZ51" s="2">
        <v>1573</v>
      </c>
      <c r="GB51" t="s">
        <v>104</v>
      </c>
      <c r="GC51" t="s">
        <v>105</v>
      </c>
      <c r="GD51" t="str">
        <f>VLOOKUP(GF51,class!$A$1:$B$455,2,FALSE)</f>
        <v>Unitary Authority</v>
      </c>
      <c r="GE51" t="str">
        <f>IFERROR(VLOOKUP(GF51,classifications!A$3:C$334,3,FALSE),VLOOKUP(GF51,classifications!I$2:K$28,3,FALSE))</f>
        <v>Predominantly Urban</v>
      </c>
      <c r="GF51" t="s">
        <v>1286</v>
      </c>
      <c r="GH51">
        <v>1209</v>
      </c>
      <c r="GJ51">
        <v>0</v>
      </c>
      <c r="GL51">
        <v>305</v>
      </c>
      <c r="GN51">
        <v>0</v>
      </c>
      <c r="GO51">
        <v>0</v>
      </c>
      <c r="GP51">
        <v>0</v>
      </c>
      <c r="GQ51">
        <v>0</v>
      </c>
      <c r="GR51">
        <v>0</v>
      </c>
      <c r="GS51">
        <v>0</v>
      </c>
      <c r="GT51">
        <v>0</v>
      </c>
      <c r="GV51">
        <v>0</v>
      </c>
      <c r="GX51">
        <v>0</v>
      </c>
      <c r="GZ51">
        <v>1514</v>
      </c>
    </row>
    <row r="52" spans="2:208" x14ac:dyDescent="0.3">
      <c r="B52" t="s">
        <v>106</v>
      </c>
      <c r="C52" t="s">
        <v>107</v>
      </c>
      <c r="D52" t="str">
        <f>VLOOKUP(F52,class!$A$1:$B$455,2,FALSE)</f>
        <v>Unitary Authority</v>
      </c>
      <c r="E52" t="str">
        <f>IFERROR(VLOOKUP(F52,classifications!$A$3:$C$334,3,FALSE),VLOOKUP(F52,classifications!$I$2:$K$28,3,FALSE))</f>
        <v>Predominantly Urban</v>
      </c>
      <c r="F52" t="s">
        <v>1287</v>
      </c>
      <c r="H52">
        <v>463</v>
      </c>
      <c r="J52">
        <v>43</v>
      </c>
      <c r="L52">
        <v>68</v>
      </c>
      <c r="N52">
        <v>0</v>
      </c>
      <c r="P52">
        <v>119</v>
      </c>
      <c r="R52">
        <v>455</v>
      </c>
      <c r="AB52" t="s">
        <v>106</v>
      </c>
      <c r="AC52" t="s">
        <v>107</v>
      </c>
      <c r="AD52" t="str">
        <f>VLOOKUP(AF52,class!$A$1:$B$455,2,FALSE)</f>
        <v>Unitary Authority</v>
      </c>
      <c r="AE52" t="str">
        <f>IFERROR(VLOOKUP(AF52,classifications!$A$3:$C$334,3,FALSE),VLOOKUP(AF52,classifications!$I$2:$K$28,3,FALSE))</f>
        <v>Predominantly Urban</v>
      </c>
      <c r="AF52" t="s">
        <v>1287</v>
      </c>
      <c r="AH52">
        <v>532</v>
      </c>
      <c r="AJ52">
        <v>36</v>
      </c>
      <c r="AL52">
        <v>160</v>
      </c>
      <c r="AN52">
        <v>0</v>
      </c>
      <c r="AP52">
        <v>238</v>
      </c>
      <c r="AR52">
        <v>490</v>
      </c>
      <c r="BB52" t="s">
        <v>106</v>
      </c>
      <c r="BC52" t="s">
        <v>107</v>
      </c>
      <c r="BD52" t="str">
        <f>VLOOKUP(BF52,class!$A$1:$B$455,2,FALSE)</f>
        <v>Unitary Authority</v>
      </c>
      <c r="BE52" t="str">
        <f>IFERROR(VLOOKUP(BF52,classifications!$A$3:$C$334,3,FALSE),VLOOKUP(BF52,classifications!$I$2:$K$28,3,FALSE))</f>
        <v>Predominantly Urban</v>
      </c>
      <c r="BF52" t="s">
        <v>1287</v>
      </c>
      <c r="BH52">
        <v>1202</v>
      </c>
      <c r="BJ52">
        <v>29</v>
      </c>
      <c r="BL52">
        <v>400</v>
      </c>
      <c r="BN52">
        <v>0</v>
      </c>
      <c r="BP52">
        <v>223</v>
      </c>
      <c r="BR52">
        <v>1408</v>
      </c>
      <c r="CB52" t="s">
        <v>106</v>
      </c>
      <c r="CC52" t="s">
        <v>107</v>
      </c>
      <c r="CD52" t="str">
        <f>VLOOKUP(CF52,class!$A$1:$B$455,2,FALSE)</f>
        <v>Unitary Authority</v>
      </c>
      <c r="CE52" t="str">
        <f>IFERROR(VLOOKUP(CF52,classifications!$A$3:$C$334,3,FALSE),VLOOKUP(CF52,classifications!$I$2:$K$28,3,FALSE))</f>
        <v>Predominantly Urban</v>
      </c>
      <c r="CF52" t="s">
        <v>1287</v>
      </c>
      <c r="CH52">
        <v>860</v>
      </c>
      <c r="CJ52">
        <v>29</v>
      </c>
      <c r="CL52">
        <v>222</v>
      </c>
      <c r="CN52">
        <v>0</v>
      </c>
      <c r="CO52">
        <v>131</v>
      </c>
      <c r="CP52">
        <v>0</v>
      </c>
      <c r="CQ52">
        <v>3</v>
      </c>
      <c r="CR52">
        <v>0</v>
      </c>
      <c r="CS52">
        <v>134</v>
      </c>
      <c r="CU52">
        <v>0</v>
      </c>
      <c r="CW52">
        <v>65</v>
      </c>
      <c r="CY52">
        <v>1046</v>
      </c>
      <c r="DB52" t="s">
        <v>106</v>
      </c>
      <c r="DC52" t="s">
        <v>107</v>
      </c>
      <c r="DD52" t="str">
        <f>VLOOKUP(DF52,class!$A$1:$B$455,2,FALSE)</f>
        <v>Unitary Authority</v>
      </c>
      <c r="DE52" t="str">
        <f>IFERROR(VLOOKUP(DF52,classifications!$A$3:$C$334,3,FALSE),VLOOKUP(DF52,classifications!$I$2:$K$28,3,FALSE))</f>
        <v>Predominantly Urban</v>
      </c>
      <c r="DF52" t="s">
        <v>1287</v>
      </c>
      <c r="DH52">
        <v>699</v>
      </c>
      <c r="DJ52">
        <v>36</v>
      </c>
      <c r="DL52">
        <v>383</v>
      </c>
      <c r="DN52">
        <v>0</v>
      </c>
      <c r="DO52">
        <v>285</v>
      </c>
      <c r="DP52">
        <v>0</v>
      </c>
      <c r="DQ52">
        <v>6</v>
      </c>
      <c r="DR52">
        <v>0</v>
      </c>
      <c r="DS52">
        <v>291</v>
      </c>
      <c r="DU52">
        <v>0</v>
      </c>
      <c r="DW52">
        <v>121</v>
      </c>
      <c r="DY52">
        <v>997</v>
      </c>
      <c r="EB52" t="s">
        <v>106</v>
      </c>
      <c r="EC52" t="s">
        <v>107</v>
      </c>
      <c r="ED52" t="str">
        <f>VLOOKUP(EF52,class!$A$1:$B$455,2,FALSE)</f>
        <v>Unitary Authority</v>
      </c>
      <c r="EE52" t="str">
        <f>IFERROR(VLOOKUP(EF52,classifications!$A$3:$C$334,3,FALSE),VLOOKUP(EF52,classifications!$I$2:$K$28,3,FALSE))</f>
        <v>Predominantly Urban</v>
      </c>
      <c r="EF52" t="s">
        <v>1287</v>
      </c>
      <c r="EH52">
        <v>685</v>
      </c>
      <c r="EJ52">
        <v>14</v>
      </c>
      <c r="EL52">
        <v>167</v>
      </c>
      <c r="EN52">
        <v>0</v>
      </c>
      <c r="EO52">
        <v>75</v>
      </c>
      <c r="EP52">
        <v>0</v>
      </c>
      <c r="EQ52">
        <v>15</v>
      </c>
      <c r="ER52">
        <v>0</v>
      </c>
      <c r="ES52">
        <v>0</v>
      </c>
      <c r="ET52">
        <v>90</v>
      </c>
      <c r="EV52">
        <v>0</v>
      </c>
      <c r="EX52">
        <v>40</v>
      </c>
      <c r="EZ52" s="2">
        <v>826</v>
      </c>
      <c r="FB52" t="s">
        <v>106</v>
      </c>
      <c r="FC52" t="s">
        <v>107</v>
      </c>
      <c r="FD52" t="str">
        <f>VLOOKUP(FF52,class!$A$1:$B$455,2,FALSE)</f>
        <v>Unitary Authority</v>
      </c>
      <c r="FE52" t="str">
        <f>IFERROR(VLOOKUP(FF52,classifications!$A$3:$C$334,3,FALSE),VLOOKUP(FF52,classifications!$I$2:$K$28,3,FALSE))</f>
        <v>Predominantly Urban</v>
      </c>
      <c r="FF52" t="s">
        <v>1287</v>
      </c>
      <c r="FH52">
        <v>1440</v>
      </c>
      <c r="FJ52">
        <v>4</v>
      </c>
      <c r="FL52">
        <v>182</v>
      </c>
      <c r="FN52">
        <v>10</v>
      </c>
      <c r="FO52">
        <v>122</v>
      </c>
      <c r="FP52">
        <v>16</v>
      </c>
      <c r="FQ52">
        <v>0</v>
      </c>
      <c r="FR52">
        <v>12</v>
      </c>
      <c r="FS52">
        <v>0</v>
      </c>
      <c r="FT52">
        <v>160</v>
      </c>
      <c r="FV52">
        <v>0</v>
      </c>
      <c r="FX52">
        <v>10</v>
      </c>
      <c r="FZ52" s="2">
        <v>1616</v>
      </c>
      <c r="GB52" t="s">
        <v>106</v>
      </c>
      <c r="GC52" t="s">
        <v>107</v>
      </c>
      <c r="GD52" t="str">
        <f>VLOOKUP(GF52,class!$A$1:$B$455,2,FALSE)</f>
        <v>Unitary Authority</v>
      </c>
      <c r="GE52" t="str">
        <f>IFERROR(VLOOKUP(GF52,classifications!A$3:C$334,3,FALSE),VLOOKUP(GF52,classifications!I$2:K$28,3,FALSE))</f>
        <v>Predominantly Urban</v>
      </c>
      <c r="GF52" t="s">
        <v>1287</v>
      </c>
      <c r="GH52">
        <v>308</v>
      </c>
      <c r="GJ52">
        <v>9</v>
      </c>
      <c r="GL52">
        <v>156</v>
      </c>
      <c r="GN52">
        <v>0</v>
      </c>
      <c r="GO52">
        <v>91</v>
      </c>
      <c r="GP52">
        <v>0</v>
      </c>
      <c r="GQ52">
        <v>0</v>
      </c>
      <c r="GR52">
        <v>17</v>
      </c>
      <c r="GS52">
        <v>0</v>
      </c>
      <c r="GT52">
        <v>108</v>
      </c>
      <c r="GV52">
        <v>0</v>
      </c>
      <c r="GX52">
        <v>13</v>
      </c>
      <c r="GZ52">
        <v>460</v>
      </c>
    </row>
    <row r="53" spans="2:208" x14ac:dyDescent="0.3">
      <c r="B53" t="s">
        <v>108</v>
      </c>
      <c r="C53" t="s">
        <v>109</v>
      </c>
      <c r="D53" t="str">
        <f>VLOOKUP(F53,class!$A$1:$B$455,2,FALSE)</f>
        <v>Unitary Authority</v>
      </c>
      <c r="E53" t="str">
        <f>IFERROR(VLOOKUP(F53,classifications!$A$3:$C$334,3,FALSE),VLOOKUP(F53,classifications!$I$2:$K$28,3,FALSE))</f>
        <v>Predominantly Urban</v>
      </c>
      <c r="F53" t="s">
        <v>1288</v>
      </c>
      <c r="H53">
        <v>215</v>
      </c>
      <c r="J53">
        <v>16</v>
      </c>
      <c r="L53">
        <v>28</v>
      </c>
      <c r="N53">
        <v>0</v>
      </c>
      <c r="P53">
        <v>5</v>
      </c>
      <c r="R53">
        <v>254</v>
      </c>
      <c r="AB53" t="s">
        <v>108</v>
      </c>
      <c r="AC53" t="s">
        <v>109</v>
      </c>
      <c r="AD53" t="str">
        <f>VLOOKUP(AF53,class!$A$1:$B$455,2,FALSE)</f>
        <v>Unitary Authority</v>
      </c>
      <c r="AE53" t="str">
        <f>IFERROR(VLOOKUP(AF53,classifications!$A$3:$C$334,3,FALSE),VLOOKUP(AF53,classifications!$I$2:$K$28,3,FALSE))</f>
        <v>Predominantly Urban</v>
      </c>
      <c r="AF53" t="s">
        <v>1288</v>
      </c>
      <c r="AH53">
        <v>104</v>
      </c>
      <c r="AJ53">
        <v>2</v>
      </c>
      <c r="AL53">
        <v>9</v>
      </c>
      <c r="AN53">
        <v>3</v>
      </c>
      <c r="AP53">
        <v>6</v>
      </c>
      <c r="AR53">
        <v>112</v>
      </c>
      <c r="BB53" t="s">
        <v>108</v>
      </c>
      <c r="BC53" t="s">
        <v>109</v>
      </c>
      <c r="BD53" t="str">
        <f>VLOOKUP(BF53,class!$A$1:$B$455,2,FALSE)</f>
        <v>Unitary Authority</v>
      </c>
      <c r="BE53" t="str">
        <f>IFERROR(VLOOKUP(BF53,classifications!$A$3:$C$334,3,FALSE),VLOOKUP(BF53,classifications!$I$2:$K$28,3,FALSE))</f>
        <v>Predominantly Urban</v>
      </c>
      <c r="BF53" t="s">
        <v>1288</v>
      </c>
      <c r="BH53">
        <v>163</v>
      </c>
      <c r="BJ53">
        <v>3</v>
      </c>
      <c r="BL53">
        <v>22</v>
      </c>
      <c r="BN53">
        <v>3</v>
      </c>
      <c r="BP53">
        <v>6</v>
      </c>
      <c r="BR53">
        <v>185</v>
      </c>
      <c r="CB53" t="s">
        <v>108</v>
      </c>
      <c r="CC53" t="s">
        <v>109</v>
      </c>
      <c r="CD53" t="str">
        <f>VLOOKUP(CF53,class!$A$1:$B$455,2,FALSE)</f>
        <v>Unitary Authority</v>
      </c>
      <c r="CE53" t="str">
        <f>IFERROR(VLOOKUP(CF53,classifications!$A$3:$C$334,3,FALSE),VLOOKUP(CF53,classifications!$I$2:$K$28,3,FALSE))</f>
        <v>Predominantly Urban</v>
      </c>
      <c r="CF53" t="s">
        <v>1288</v>
      </c>
      <c r="CH53">
        <v>108</v>
      </c>
      <c r="CJ53">
        <v>-1</v>
      </c>
      <c r="CL53">
        <v>115</v>
      </c>
      <c r="CN53">
        <v>0</v>
      </c>
      <c r="CO53">
        <v>99</v>
      </c>
      <c r="CP53">
        <v>0</v>
      </c>
      <c r="CQ53">
        <v>2</v>
      </c>
      <c r="CR53">
        <v>0</v>
      </c>
      <c r="CS53">
        <v>101</v>
      </c>
      <c r="CU53">
        <v>0</v>
      </c>
      <c r="CW53">
        <v>0</v>
      </c>
      <c r="CY53">
        <v>222</v>
      </c>
      <c r="DB53" t="s">
        <v>108</v>
      </c>
      <c r="DC53" t="s">
        <v>109</v>
      </c>
      <c r="DD53" t="str">
        <f>VLOOKUP(DF53,class!$A$1:$B$455,2,FALSE)</f>
        <v>Unitary Authority</v>
      </c>
      <c r="DE53" t="str">
        <f>IFERROR(VLOOKUP(DF53,classifications!$A$3:$C$334,3,FALSE),VLOOKUP(DF53,classifications!$I$2:$K$28,3,FALSE))</f>
        <v>Predominantly Urban</v>
      </c>
      <c r="DF53" t="s">
        <v>1288</v>
      </c>
      <c r="DH53">
        <v>367</v>
      </c>
      <c r="DJ53">
        <v>11</v>
      </c>
      <c r="DL53">
        <v>102</v>
      </c>
      <c r="DN53">
        <v>0</v>
      </c>
      <c r="DO53">
        <v>37</v>
      </c>
      <c r="DP53">
        <v>0</v>
      </c>
      <c r="DQ53">
        <v>0</v>
      </c>
      <c r="DR53">
        <v>0</v>
      </c>
      <c r="DS53">
        <v>37</v>
      </c>
      <c r="DU53">
        <v>0</v>
      </c>
      <c r="DW53">
        <v>0</v>
      </c>
      <c r="DY53">
        <v>480</v>
      </c>
      <c r="EB53" t="s">
        <v>108</v>
      </c>
      <c r="EC53" t="s">
        <v>109</v>
      </c>
      <c r="ED53" t="str">
        <f>VLOOKUP(EF53,class!$A$1:$B$455,2,FALSE)</f>
        <v>Unitary Authority</v>
      </c>
      <c r="EE53" t="str">
        <f>IFERROR(VLOOKUP(EF53,classifications!$A$3:$C$334,3,FALSE),VLOOKUP(EF53,classifications!$I$2:$K$28,3,FALSE))</f>
        <v>Predominantly Urban</v>
      </c>
      <c r="EF53" t="s">
        <v>1288</v>
      </c>
      <c r="EH53">
        <v>369</v>
      </c>
      <c r="EJ53">
        <v>2</v>
      </c>
      <c r="EL53">
        <v>150</v>
      </c>
      <c r="EN53">
        <v>0</v>
      </c>
      <c r="EO53">
        <v>93</v>
      </c>
      <c r="EP53">
        <v>2</v>
      </c>
      <c r="EQ53">
        <v>0</v>
      </c>
      <c r="ER53">
        <v>6</v>
      </c>
      <c r="ES53">
        <v>0</v>
      </c>
      <c r="ET53">
        <v>101</v>
      </c>
      <c r="EV53">
        <v>0</v>
      </c>
      <c r="EX53">
        <v>0</v>
      </c>
      <c r="EZ53" s="2">
        <v>521</v>
      </c>
      <c r="FB53" t="s">
        <v>108</v>
      </c>
      <c r="FC53" t="s">
        <v>109</v>
      </c>
      <c r="FD53" t="str">
        <f>VLOOKUP(FF53,class!$A$1:$B$455,2,FALSE)</f>
        <v>Unitary Authority</v>
      </c>
      <c r="FE53" t="str">
        <f>IFERROR(VLOOKUP(FF53,classifications!$A$3:$C$334,3,FALSE),VLOOKUP(FF53,classifications!$I$2:$K$28,3,FALSE))</f>
        <v>Predominantly Urban</v>
      </c>
      <c r="FF53" t="s">
        <v>1288</v>
      </c>
      <c r="FH53">
        <v>244</v>
      </c>
      <c r="FJ53">
        <v>6</v>
      </c>
      <c r="FL53">
        <v>242</v>
      </c>
      <c r="FN53">
        <v>4</v>
      </c>
      <c r="FO53">
        <v>140</v>
      </c>
      <c r="FP53">
        <v>0</v>
      </c>
      <c r="FQ53">
        <v>0</v>
      </c>
      <c r="FR53">
        <v>10</v>
      </c>
      <c r="FS53">
        <v>0</v>
      </c>
      <c r="FT53">
        <v>154</v>
      </c>
      <c r="FV53">
        <v>0</v>
      </c>
      <c r="FX53">
        <v>0</v>
      </c>
      <c r="FZ53" s="2">
        <v>492</v>
      </c>
      <c r="GB53" t="s">
        <v>108</v>
      </c>
      <c r="GC53" t="s">
        <v>109</v>
      </c>
      <c r="GD53" t="str">
        <f>VLOOKUP(GF53,class!$A$1:$B$455,2,FALSE)</f>
        <v>Unitary Authority</v>
      </c>
      <c r="GE53" t="str">
        <f>IFERROR(VLOOKUP(GF53,classifications!A$3:C$334,3,FALSE),VLOOKUP(GF53,classifications!I$2:K$28,3,FALSE))</f>
        <v>Predominantly Urban</v>
      </c>
      <c r="GF53" t="s">
        <v>1288</v>
      </c>
      <c r="GH53">
        <v>83</v>
      </c>
      <c r="GJ53">
        <v>1</v>
      </c>
      <c r="GL53">
        <v>12</v>
      </c>
      <c r="GN53">
        <v>0</v>
      </c>
      <c r="GO53">
        <v>0</v>
      </c>
      <c r="GP53">
        <v>0</v>
      </c>
      <c r="GQ53">
        <v>0</v>
      </c>
      <c r="GR53">
        <v>0</v>
      </c>
      <c r="GS53">
        <v>0</v>
      </c>
      <c r="GT53">
        <v>0</v>
      </c>
      <c r="GV53">
        <v>0</v>
      </c>
      <c r="GX53">
        <v>2</v>
      </c>
      <c r="GZ53">
        <v>94</v>
      </c>
    </row>
    <row r="54" spans="2:208" x14ac:dyDescent="0.3">
      <c r="B54" t="s">
        <v>110</v>
      </c>
      <c r="C54" t="s">
        <v>111</v>
      </c>
      <c r="D54" t="str">
        <f>VLOOKUP(F54,class!$A$1:$B$455,2,FALSE)</f>
        <v>Unitary Authority</v>
      </c>
      <c r="E54" t="str">
        <f>IFERROR(VLOOKUP(F54,classifications!$A$3:$C$334,3,FALSE),VLOOKUP(F54,classifications!$I$2:$K$28,3,FALSE))</f>
        <v>Predominantly Urban</v>
      </c>
      <c r="F54" t="s">
        <v>1289</v>
      </c>
      <c r="H54">
        <v>685</v>
      </c>
      <c r="J54">
        <v>30</v>
      </c>
      <c r="L54">
        <v>20</v>
      </c>
      <c r="N54">
        <v>0</v>
      </c>
      <c r="P54">
        <v>119</v>
      </c>
      <c r="R54">
        <v>616</v>
      </c>
      <c r="AB54" t="s">
        <v>110</v>
      </c>
      <c r="AC54" t="s">
        <v>111</v>
      </c>
      <c r="AD54" t="str">
        <f>VLOOKUP(AF54,class!$A$1:$B$455,2,FALSE)</f>
        <v>Unitary Authority</v>
      </c>
      <c r="AE54" t="str">
        <f>IFERROR(VLOOKUP(AF54,classifications!$A$3:$C$334,3,FALSE),VLOOKUP(AF54,classifications!$I$2:$K$28,3,FALSE))</f>
        <v>Predominantly Urban</v>
      </c>
      <c r="AF54" t="s">
        <v>1289</v>
      </c>
      <c r="AH54">
        <v>516</v>
      </c>
      <c r="AJ54">
        <v>2</v>
      </c>
      <c r="AL54">
        <v>2</v>
      </c>
      <c r="AN54">
        <v>0</v>
      </c>
      <c r="AP54">
        <v>162</v>
      </c>
      <c r="AR54">
        <v>358</v>
      </c>
      <c r="BB54" t="s">
        <v>110</v>
      </c>
      <c r="BC54" t="s">
        <v>111</v>
      </c>
      <c r="BD54" t="str">
        <f>VLOOKUP(BF54,class!$A$1:$B$455,2,FALSE)</f>
        <v>Unitary Authority</v>
      </c>
      <c r="BE54" t="str">
        <f>IFERROR(VLOOKUP(BF54,classifications!$A$3:$C$334,3,FALSE),VLOOKUP(BF54,classifications!$I$2:$K$28,3,FALSE))</f>
        <v>Predominantly Urban</v>
      </c>
      <c r="BF54" t="s">
        <v>1289</v>
      </c>
      <c r="BH54">
        <v>491</v>
      </c>
      <c r="BJ54">
        <v>3</v>
      </c>
      <c r="BL54">
        <v>41</v>
      </c>
      <c r="BN54">
        <v>0</v>
      </c>
      <c r="BP54">
        <v>94</v>
      </c>
      <c r="BR54">
        <v>441</v>
      </c>
      <c r="CB54" t="s">
        <v>110</v>
      </c>
      <c r="CC54" t="s">
        <v>111</v>
      </c>
      <c r="CD54" t="str">
        <f>VLOOKUP(CF54,class!$A$1:$B$455,2,FALSE)</f>
        <v>Unitary Authority</v>
      </c>
      <c r="CE54" t="str">
        <f>IFERROR(VLOOKUP(CF54,classifications!$A$3:$C$334,3,FALSE),VLOOKUP(CF54,classifications!$I$2:$K$28,3,FALSE))</f>
        <v>Predominantly Urban</v>
      </c>
      <c r="CF54" t="s">
        <v>1289</v>
      </c>
      <c r="CH54">
        <v>456</v>
      </c>
      <c r="CJ54">
        <v>-1</v>
      </c>
      <c r="CL54">
        <v>34</v>
      </c>
      <c r="CN54">
        <v>0</v>
      </c>
      <c r="CO54">
        <v>0</v>
      </c>
      <c r="CP54">
        <v>0</v>
      </c>
      <c r="CQ54">
        <v>0</v>
      </c>
      <c r="CR54">
        <v>0</v>
      </c>
      <c r="CS54">
        <v>0</v>
      </c>
      <c r="CU54">
        <v>0</v>
      </c>
      <c r="CW54">
        <v>125</v>
      </c>
      <c r="CY54">
        <v>364</v>
      </c>
      <c r="DB54" t="s">
        <v>110</v>
      </c>
      <c r="DC54" t="s">
        <v>111</v>
      </c>
      <c r="DD54" t="str">
        <f>VLOOKUP(DF54,class!$A$1:$B$455,2,FALSE)</f>
        <v>Unitary Authority</v>
      </c>
      <c r="DE54" t="str">
        <f>IFERROR(VLOOKUP(DF54,classifications!$A$3:$C$334,3,FALSE),VLOOKUP(DF54,classifications!$I$2:$K$28,3,FALSE))</f>
        <v>Predominantly Urban</v>
      </c>
      <c r="DF54" t="s">
        <v>1289</v>
      </c>
      <c r="DH54">
        <v>894</v>
      </c>
      <c r="DJ54">
        <v>23</v>
      </c>
      <c r="DL54">
        <v>114</v>
      </c>
      <c r="DN54">
        <v>0</v>
      </c>
      <c r="DO54">
        <v>0</v>
      </c>
      <c r="DP54">
        <v>0</v>
      </c>
      <c r="DQ54">
        <v>0</v>
      </c>
      <c r="DR54">
        <v>0</v>
      </c>
      <c r="DS54">
        <v>0</v>
      </c>
      <c r="DU54">
        <v>0</v>
      </c>
      <c r="DW54">
        <v>107</v>
      </c>
      <c r="DY54">
        <v>924</v>
      </c>
      <c r="EB54" t="s">
        <v>110</v>
      </c>
      <c r="EC54" t="s">
        <v>111</v>
      </c>
      <c r="ED54" t="str">
        <f>VLOOKUP(EF54,class!$A$1:$B$455,2,FALSE)</f>
        <v>Unitary Authority</v>
      </c>
      <c r="EE54" t="str">
        <f>IFERROR(VLOOKUP(EF54,classifications!$A$3:$C$334,3,FALSE),VLOOKUP(EF54,classifications!$I$2:$K$28,3,FALSE))</f>
        <v>Predominantly Urban</v>
      </c>
      <c r="EF54" t="s">
        <v>1289</v>
      </c>
      <c r="EH54">
        <v>771</v>
      </c>
      <c r="EJ54">
        <v>8</v>
      </c>
      <c r="EL54">
        <v>1</v>
      </c>
      <c r="EN54">
        <v>0</v>
      </c>
      <c r="EO54">
        <v>0</v>
      </c>
      <c r="EP54">
        <v>0</v>
      </c>
      <c r="EQ54">
        <v>0</v>
      </c>
      <c r="ER54">
        <v>0</v>
      </c>
      <c r="ES54">
        <v>0</v>
      </c>
      <c r="ET54">
        <v>0</v>
      </c>
      <c r="EV54">
        <v>0</v>
      </c>
      <c r="EX54">
        <v>10</v>
      </c>
      <c r="EZ54" s="2">
        <v>770</v>
      </c>
      <c r="FB54" t="s">
        <v>110</v>
      </c>
      <c r="FC54" t="s">
        <v>111</v>
      </c>
      <c r="FD54" t="str">
        <f>VLOOKUP(FF54,class!$A$1:$B$455,2,FALSE)</f>
        <v>Unitary Authority</v>
      </c>
      <c r="FE54" t="str">
        <f>IFERROR(VLOOKUP(FF54,classifications!$A$3:$C$334,3,FALSE),VLOOKUP(FF54,classifications!$I$2:$K$28,3,FALSE))</f>
        <v>Predominantly Urban</v>
      </c>
      <c r="FF54" t="s">
        <v>1289</v>
      </c>
      <c r="FH54">
        <v>790</v>
      </c>
      <c r="FJ54">
        <v>2</v>
      </c>
      <c r="FL54">
        <v>69</v>
      </c>
      <c r="FN54">
        <v>3</v>
      </c>
      <c r="FO54">
        <v>64</v>
      </c>
      <c r="FP54">
        <v>0</v>
      </c>
      <c r="FQ54">
        <v>0</v>
      </c>
      <c r="FR54">
        <v>0</v>
      </c>
      <c r="FS54">
        <v>0</v>
      </c>
      <c r="FT54">
        <v>67</v>
      </c>
      <c r="FV54">
        <v>0</v>
      </c>
      <c r="FX54">
        <v>63</v>
      </c>
      <c r="FZ54" s="2">
        <v>798</v>
      </c>
      <c r="GB54" t="s">
        <v>110</v>
      </c>
      <c r="GC54" t="s">
        <v>111</v>
      </c>
      <c r="GD54" t="str">
        <f>VLOOKUP(GF54,class!$A$1:$B$455,2,FALSE)</f>
        <v>Unitary Authority</v>
      </c>
      <c r="GE54" t="str">
        <f>IFERROR(VLOOKUP(GF54,classifications!A$3:C$334,3,FALSE),VLOOKUP(GF54,classifications!I$2:K$28,3,FALSE))</f>
        <v>Predominantly Urban</v>
      </c>
      <c r="GF54" t="s">
        <v>1289</v>
      </c>
      <c r="GH54">
        <v>1001</v>
      </c>
      <c r="GJ54">
        <v>7</v>
      </c>
      <c r="GL54">
        <v>9</v>
      </c>
      <c r="GN54">
        <v>0</v>
      </c>
      <c r="GO54">
        <v>0</v>
      </c>
      <c r="GP54">
        <v>0</v>
      </c>
      <c r="GQ54">
        <v>0</v>
      </c>
      <c r="GR54">
        <v>0</v>
      </c>
      <c r="GS54">
        <v>0</v>
      </c>
      <c r="GT54">
        <v>0</v>
      </c>
      <c r="GV54">
        <v>0</v>
      </c>
      <c r="GX54">
        <v>5</v>
      </c>
      <c r="GZ54">
        <v>1012</v>
      </c>
    </row>
    <row r="55" spans="2:208" x14ac:dyDescent="0.3">
      <c r="B55" t="s">
        <v>112</v>
      </c>
      <c r="C55" t="s">
        <v>113</v>
      </c>
      <c r="D55" t="str">
        <f>VLOOKUP(F55,class!$A$1:$B$455,2,FALSE)</f>
        <v>Unitary Authority</v>
      </c>
      <c r="E55" t="str">
        <f>IFERROR(VLOOKUP(F55,classifications!$A$3:$C$334,3,FALSE),VLOOKUP(F55,classifications!$I$2:$K$28,3,FALSE))</f>
        <v>Predominantly Urban</v>
      </c>
      <c r="F55" t="s">
        <v>1290</v>
      </c>
      <c r="H55">
        <v>246</v>
      </c>
      <c r="J55">
        <v>2</v>
      </c>
      <c r="L55">
        <v>46</v>
      </c>
      <c r="N55">
        <v>2</v>
      </c>
      <c r="P55">
        <v>19</v>
      </c>
      <c r="R55">
        <v>277</v>
      </c>
      <c r="AB55" t="s">
        <v>112</v>
      </c>
      <c r="AC55" t="s">
        <v>113</v>
      </c>
      <c r="AD55" t="str">
        <f>VLOOKUP(AF55,class!$A$1:$B$455,2,FALSE)</f>
        <v>Unitary Authority</v>
      </c>
      <c r="AE55" t="str">
        <f>IFERROR(VLOOKUP(AF55,classifications!$A$3:$C$334,3,FALSE),VLOOKUP(AF55,classifications!$I$2:$K$28,3,FALSE))</f>
        <v>Predominantly Urban</v>
      </c>
      <c r="AF55" t="s">
        <v>1290</v>
      </c>
      <c r="AH55">
        <v>491</v>
      </c>
      <c r="AJ55">
        <v>6</v>
      </c>
      <c r="AL55">
        <v>32</v>
      </c>
      <c r="AN55">
        <v>1</v>
      </c>
      <c r="AP55">
        <v>42</v>
      </c>
      <c r="AR55">
        <v>488</v>
      </c>
      <c r="BB55" t="s">
        <v>112</v>
      </c>
      <c r="BC55" t="s">
        <v>113</v>
      </c>
      <c r="BD55" t="str">
        <f>VLOOKUP(BF55,class!$A$1:$B$455,2,FALSE)</f>
        <v>Unitary Authority</v>
      </c>
      <c r="BE55" t="str">
        <f>IFERROR(VLOOKUP(BF55,classifications!$A$3:$C$334,3,FALSE),VLOOKUP(BF55,classifications!$I$2:$K$28,3,FALSE))</f>
        <v>Predominantly Urban</v>
      </c>
      <c r="BF55" t="s">
        <v>1290</v>
      </c>
      <c r="BH55">
        <v>484</v>
      </c>
      <c r="BJ55">
        <v>11</v>
      </c>
      <c r="BL55">
        <v>44</v>
      </c>
      <c r="BN55">
        <v>1</v>
      </c>
      <c r="BP55">
        <v>25</v>
      </c>
      <c r="BR55">
        <v>515</v>
      </c>
      <c r="CB55" t="s">
        <v>112</v>
      </c>
      <c r="CC55" t="s">
        <v>113</v>
      </c>
      <c r="CD55" t="str">
        <f>VLOOKUP(CF55,class!$A$1:$B$455,2,FALSE)</f>
        <v>Unitary Authority</v>
      </c>
      <c r="CE55" t="str">
        <f>IFERROR(VLOOKUP(CF55,classifications!$A$3:$C$334,3,FALSE),VLOOKUP(CF55,classifications!$I$2:$K$28,3,FALSE))</f>
        <v>Predominantly Urban</v>
      </c>
      <c r="CF55" t="s">
        <v>1290</v>
      </c>
      <c r="CH55">
        <v>300</v>
      </c>
      <c r="CJ55">
        <v>2</v>
      </c>
      <c r="CL55">
        <v>144</v>
      </c>
      <c r="CN55">
        <v>1</v>
      </c>
      <c r="CO55">
        <v>16</v>
      </c>
      <c r="CP55">
        <v>0</v>
      </c>
      <c r="CQ55">
        <v>0</v>
      </c>
      <c r="CR55">
        <v>0</v>
      </c>
      <c r="CS55">
        <v>17</v>
      </c>
      <c r="CU55">
        <v>0</v>
      </c>
      <c r="CW55">
        <v>1</v>
      </c>
      <c r="CY55">
        <v>445</v>
      </c>
      <c r="DB55" t="s">
        <v>112</v>
      </c>
      <c r="DC55" t="s">
        <v>113</v>
      </c>
      <c r="DD55" t="str">
        <f>VLOOKUP(DF55,class!$A$1:$B$455,2,FALSE)</f>
        <v>Unitary Authority</v>
      </c>
      <c r="DE55" t="str">
        <f>IFERROR(VLOOKUP(DF55,classifications!$A$3:$C$334,3,FALSE),VLOOKUP(DF55,classifications!$I$2:$K$28,3,FALSE))</f>
        <v>Predominantly Urban</v>
      </c>
      <c r="DF55" t="s">
        <v>1290</v>
      </c>
      <c r="DH55">
        <v>632</v>
      </c>
      <c r="DJ55">
        <v>4</v>
      </c>
      <c r="DL55">
        <v>113</v>
      </c>
      <c r="DN55">
        <v>0</v>
      </c>
      <c r="DO55">
        <v>0</v>
      </c>
      <c r="DP55">
        <v>0</v>
      </c>
      <c r="DQ55">
        <v>0</v>
      </c>
      <c r="DR55">
        <v>0</v>
      </c>
      <c r="DS55">
        <v>0</v>
      </c>
      <c r="DU55">
        <v>0</v>
      </c>
      <c r="DW55">
        <v>1</v>
      </c>
      <c r="DY55">
        <v>748</v>
      </c>
      <c r="EB55" t="s">
        <v>112</v>
      </c>
      <c r="EC55" t="s">
        <v>113</v>
      </c>
      <c r="ED55" t="str">
        <f>VLOOKUP(EF55,class!$A$1:$B$455,2,FALSE)</f>
        <v>Unitary Authority</v>
      </c>
      <c r="EE55" t="str">
        <f>IFERROR(VLOOKUP(EF55,classifications!$A$3:$C$334,3,FALSE),VLOOKUP(EF55,classifications!$I$2:$K$28,3,FALSE))</f>
        <v>Predominantly Urban</v>
      </c>
      <c r="EF55" t="s">
        <v>1290</v>
      </c>
      <c r="EH55">
        <v>579</v>
      </c>
      <c r="EJ55">
        <v>9</v>
      </c>
      <c r="EL55">
        <v>87</v>
      </c>
      <c r="EN55">
        <v>0</v>
      </c>
      <c r="EO55">
        <v>8</v>
      </c>
      <c r="EP55">
        <v>0</v>
      </c>
      <c r="EQ55">
        <v>0</v>
      </c>
      <c r="ER55">
        <v>1</v>
      </c>
      <c r="ES55">
        <v>0</v>
      </c>
      <c r="ET55">
        <v>9</v>
      </c>
      <c r="EV55">
        <v>0</v>
      </c>
      <c r="EX55">
        <v>0</v>
      </c>
      <c r="EZ55" s="2">
        <v>675</v>
      </c>
      <c r="FB55" t="s">
        <v>112</v>
      </c>
      <c r="FC55" t="s">
        <v>113</v>
      </c>
      <c r="FD55" t="str">
        <f>VLOOKUP(FF55,class!$A$1:$B$455,2,FALSE)</f>
        <v>Unitary Authority</v>
      </c>
      <c r="FE55" t="str">
        <f>IFERROR(VLOOKUP(FF55,classifications!$A$3:$C$334,3,FALSE),VLOOKUP(FF55,classifications!$I$2:$K$28,3,FALSE))</f>
        <v>Predominantly Urban</v>
      </c>
      <c r="FF55" t="s">
        <v>1290</v>
      </c>
      <c r="FH55">
        <v>939</v>
      </c>
      <c r="FJ55">
        <v>2</v>
      </c>
      <c r="FL55">
        <v>79</v>
      </c>
      <c r="FN55">
        <v>25</v>
      </c>
      <c r="FO55">
        <v>0</v>
      </c>
      <c r="FP55">
        <v>0</v>
      </c>
      <c r="FQ55">
        <v>0</v>
      </c>
      <c r="FR55">
        <v>104</v>
      </c>
      <c r="FS55">
        <v>0</v>
      </c>
      <c r="FT55">
        <v>129</v>
      </c>
      <c r="FV55">
        <v>12</v>
      </c>
      <c r="FX55">
        <v>24</v>
      </c>
      <c r="FZ55" s="2">
        <v>1008</v>
      </c>
      <c r="GB55" t="s">
        <v>112</v>
      </c>
      <c r="GC55" t="s">
        <v>113</v>
      </c>
      <c r="GD55" t="str">
        <f>VLOOKUP(GF55,class!$A$1:$B$455,2,FALSE)</f>
        <v>Unitary Authority</v>
      </c>
      <c r="GE55" t="str">
        <f>IFERROR(VLOOKUP(GF55,classifications!A$3:C$334,3,FALSE),VLOOKUP(GF55,classifications!I$2:K$28,3,FALSE))</f>
        <v>Predominantly Urban</v>
      </c>
      <c r="GF55" t="s">
        <v>1290</v>
      </c>
      <c r="GH55">
        <v>852</v>
      </c>
      <c r="GJ55">
        <v>41</v>
      </c>
      <c r="GL55">
        <v>144</v>
      </c>
      <c r="GN55">
        <v>0</v>
      </c>
      <c r="GO55">
        <v>29</v>
      </c>
      <c r="GP55">
        <v>0</v>
      </c>
      <c r="GQ55">
        <v>0</v>
      </c>
      <c r="GR55">
        <v>1</v>
      </c>
      <c r="GS55">
        <v>0</v>
      </c>
      <c r="GT55">
        <v>30</v>
      </c>
      <c r="GV55">
        <v>0</v>
      </c>
      <c r="GX55">
        <v>5</v>
      </c>
      <c r="GZ55">
        <v>1032</v>
      </c>
    </row>
    <row r="56" spans="2:208" x14ac:dyDescent="0.3">
      <c r="B56" t="s">
        <v>114</v>
      </c>
      <c r="C56" t="s">
        <v>115</v>
      </c>
      <c r="D56" t="str">
        <f>VLOOKUP(F56,class!$A$1:$B$455,2,FALSE)</f>
        <v>Unitary Authority</v>
      </c>
      <c r="E56" t="str">
        <f>IFERROR(VLOOKUP(F56,classifications!$A$3:$C$334,3,FALSE),VLOOKUP(F56,classifications!$I$2:$K$28,3,FALSE))</f>
        <v>Predominantly Urban</v>
      </c>
      <c r="F56" t="s">
        <v>1291</v>
      </c>
      <c r="H56">
        <v>553</v>
      </c>
      <c r="J56">
        <v>19</v>
      </c>
      <c r="L56">
        <v>57</v>
      </c>
      <c r="N56">
        <v>2</v>
      </c>
      <c r="P56">
        <v>31</v>
      </c>
      <c r="R56">
        <v>600</v>
      </c>
      <c r="AB56" t="s">
        <v>114</v>
      </c>
      <c r="AC56" t="s">
        <v>115</v>
      </c>
      <c r="AD56" t="str">
        <f>VLOOKUP(AF56,class!$A$1:$B$455,2,FALSE)</f>
        <v>Unitary Authority</v>
      </c>
      <c r="AE56" t="str">
        <f>IFERROR(VLOOKUP(AF56,classifications!$A$3:$C$334,3,FALSE),VLOOKUP(AF56,classifications!$I$2:$K$28,3,FALSE))</f>
        <v>Predominantly Urban</v>
      </c>
      <c r="AF56" t="s">
        <v>1291</v>
      </c>
      <c r="AH56">
        <v>551</v>
      </c>
      <c r="AJ56">
        <v>0</v>
      </c>
      <c r="AL56">
        <v>45</v>
      </c>
      <c r="AN56">
        <v>0</v>
      </c>
      <c r="AP56">
        <v>0</v>
      </c>
      <c r="AR56">
        <v>596</v>
      </c>
      <c r="BB56" t="s">
        <v>114</v>
      </c>
      <c r="BC56" t="s">
        <v>115</v>
      </c>
      <c r="BD56" t="str">
        <f>VLOOKUP(BF56,class!$A$1:$B$455,2,FALSE)</f>
        <v>Unitary Authority</v>
      </c>
      <c r="BE56" t="str">
        <f>IFERROR(VLOOKUP(BF56,classifications!$A$3:$C$334,3,FALSE),VLOOKUP(BF56,classifications!$I$2:$K$28,3,FALSE))</f>
        <v>Predominantly Urban</v>
      </c>
      <c r="BF56" t="s">
        <v>1291</v>
      </c>
      <c r="BH56">
        <v>544</v>
      </c>
      <c r="BJ56">
        <v>0</v>
      </c>
      <c r="BL56">
        <v>143</v>
      </c>
      <c r="BN56">
        <v>0</v>
      </c>
      <c r="BP56">
        <v>0</v>
      </c>
      <c r="BR56">
        <v>687</v>
      </c>
      <c r="CB56" t="s">
        <v>114</v>
      </c>
      <c r="CC56" t="s">
        <v>115</v>
      </c>
      <c r="CD56" t="str">
        <f>VLOOKUP(CF56,class!$A$1:$B$455,2,FALSE)</f>
        <v>Unitary Authority</v>
      </c>
      <c r="CE56" t="str">
        <f>IFERROR(VLOOKUP(CF56,classifications!$A$3:$C$334,3,FALSE),VLOOKUP(CF56,classifications!$I$2:$K$28,3,FALSE))</f>
        <v>Predominantly Urban</v>
      </c>
      <c r="CF56" t="s">
        <v>1291</v>
      </c>
      <c r="CH56">
        <v>980</v>
      </c>
      <c r="CJ56">
        <v>1</v>
      </c>
      <c r="CL56">
        <v>462</v>
      </c>
      <c r="CN56">
        <v>0</v>
      </c>
      <c r="CO56">
        <v>297</v>
      </c>
      <c r="CP56">
        <v>0</v>
      </c>
      <c r="CQ56">
        <v>0</v>
      </c>
      <c r="CR56">
        <v>0</v>
      </c>
      <c r="CS56">
        <v>297</v>
      </c>
      <c r="CU56">
        <v>0</v>
      </c>
      <c r="CW56">
        <v>1</v>
      </c>
      <c r="CY56">
        <v>1442</v>
      </c>
      <c r="DB56" t="s">
        <v>114</v>
      </c>
      <c r="DC56" t="s">
        <v>115</v>
      </c>
      <c r="DD56" t="str">
        <f>VLOOKUP(DF56,class!$A$1:$B$455,2,FALSE)</f>
        <v>Unitary Authority</v>
      </c>
      <c r="DE56" t="str">
        <f>IFERROR(VLOOKUP(DF56,classifications!$A$3:$C$334,3,FALSE),VLOOKUP(DF56,classifications!$I$2:$K$28,3,FALSE))</f>
        <v>Predominantly Urban</v>
      </c>
      <c r="DF56" t="s">
        <v>1291</v>
      </c>
      <c r="DH56">
        <v>1445</v>
      </c>
      <c r="DJ56">
        <v>7</v>
      </c>
      <c r="DL56">
        <v>281</v>
      </c>
      <c r="DN56">
        <v>0</v>
      </c>
      <c r="DO56">
        <v>40</v>
      </c>
      <c r="DP56">
        <v>0</v>
      </c>
      <c r="DQ56">
        <v>3</v>
      </c>
      <c r="DR56">
        <v>0</v>
      </c>
      <c r="DS56">
        <v>43</v>
      </c>
      <c r="DU56">
        <v>0</v>
      </c>
      <c r="DW56">
        <v>34</v>
      </c>
      <c r="DY56">
        <v>1699</v>
      </c>
      <c r="EB56" t="s">
        <v>114</v>
      </c>
      <c r="EC56" t="s">
        <v>115</v>
      </c>
      <c r="ED56" t="str">
        <f>VLOOKUP(EF56,class!$A$1:$B$455,2,FALSE)</f>
        <v>Unitary Authority</v>
      </c>
      <c r="EE56" t="str">
        <f>IFERROR(VLOOKUP(EF56,classifications!$A$3:$C$334,3,FALSE),VLOOKUP(EF56,classifications!$I$2:$K$28,3,FALSE))</f>
        <v>Predominantly Urban</v>
      </c>
      <c r="EF56" t="s">
        <v>1291</v>
      </c>
      <c r="EH56">
        <v>689</v>
      </c>
      <c r="EJ56">
        <v>3</v>
      </c>
      <c r="EL56">
        <v>121</v>
      </c>
      <c r="EN56">
        <v>0</v>
      </c>
      <c r="EO56">
        <v>39</v>
      </c>
      <c r="EP56">
        <v>0</v>
      </c>
      <c r="EQ56">
        <v>0</v>
      </c>
      <c r="ER56">
        <v>0</v>
      </c>
      <c r="ES56">
        <v>0</v>
      </c>
      <c r="ET56">
        <v>39</v>
      </c>
      <c r="EV56">
        <v>1</v>
      </c>
      <c r="EX56">
        <v>0</v>
      </c>
      <c r="EZ56" s="2">
        <v>814</v>
      </c>
      <c r="FB56" t="s">
        <v>114</v>
      </c>
      <c r="FC56" t="s">
        <v>115</v>
      </c>
      <c r="FD56" t="str">
        <f>VLOOKUP(FF56,class!$A$1:$B$455,2,FALSE)</f>
        <v>Unitary Authority</v>
      </c>
      <c r="FE56" t="str">
        <f>IFERROR(VLOOKUP(FF56,classifications!$A$3:$C$334,3,FALSE),VLOOKUP(FF56,classifications!$I$2:$K$28,3,FALSE))</f>
        <v>Predominantly Urban</v>
      </c>
      <c r="FF56" t="s">
        <v>1291</v>
      </c>
      <c r="FH56">
        <v>967</v>
      </c>
      <c r="FJ56">
        <v>-2</v>
      </c>
      <c r="FL56">
        <v>163</v>
      </c>
      <c r="FN56">
        <v>0</v>
      </c>
      <c r="FO56">
        <v>111</v>
      </c>
      <c r="FP56">
        <v>4</v>
      </c>
      <c r="FQ56">
        <v>0</v>
      </c>
      <c r="FR56">
        <v>1</v>
      </c>
      <c r="FS56">
        <v>0</v>
      </c>
      <c r="FT56">
        <v>116</v>
      </c>
      <c r="FV56">
        <v>0</v>
      </c>
      <c r="FX56">
        <v>4</v>
      </c>
      <c r="FZ56" s="2">
        <v>1124</v>
      </c>
      <c r="GB56" t="s">
        <v>114</v>
      </c>
      <c r="GC56" t="s">
        <v>115</v>
      </c>
      <c r="GD56" t="str">
        <f>VLOOKUP(GF56,class!$A$1:$B$455,2,FALSE)</f>
        <v>Unitary Authority</v>
      </c>
      <c r="GE56" t="str">
        <f>IFERROR(VLOOKUP(GF56,classifications!A$3:C$334,3,FALSE),VLOOKUP(GF56,classifications!I$2:K$28,3,FALSE))</f>
        <v>Predominantly Urban</v>
      </c>
      <c r="GF56" t="s">
        <v>1291</v>
      </c>
      <c r="GH56">
        <v>668</v>
      </c>
      <c r="GJ56">
        <v>4</v>
      </c>
      <c r="GL56">
        <v>51</v>
      </c>
      <c r="GN56">
        <v>0</v>
      </c>
      <c r="GO56">
        <v>47</v>
      </c>
      <c r="GP56">
        <v>0</v>
      </c>
      <c r="GQ56">
        <v>0</v>
      </c>
      <c r="GR56">
        <v>4</v>
      </c>
      <c r="GS56">
        <v>0</v>
      </c>
      <c r="GT56">
        <v>51</v>
      </c>
      <c r="GV56">
        <v>0</v>
      </c>
      <c r="GX56">
        <v>0</v>
      </c>
      <c r="GZ56">
        <v>723</v>
      </c>
    </row>
    <row r="57" spans="2:208" x14ac:dyDescent="0.3">
      <c r="B57" t="s">
        <v>116</v>
      </c>
      <c r="C57" t="s">
        <v>117</v>
      </c>
      <c r="D57" t="str">
        <f>VLOOKUP(F57,class!$A$1:$B$455,2,FALSE)</f>
        <v>Unitary Authority</v>
      </c>
      <c r="E57" t="str">
        <f>IFERROR(VLOOKUP(F57,classifications!$A$3:$C$334,3,FALSE),VLOOKUP(F57,classifications!$I$2:$K$28,3,FALSE))</f>
        <v>Predominantly Urban</v>
      </c>
      <c r="F57" t="s">
        <v>1292</v>
      </c>
      <c r="H57">
        <v>564</v>
      </c>
      <c r="J57">
        <v>9</v>
      </c>
      <c r="L57">
        <v>34</v>
      </c>
      <c r="N57">
        <v>0</v>
      </c>
      <c r="P57">
        <v>0</v>
      </c>
      <c r="R57">
        <v>607</v>
      </c>
      <c r="AB57" t="s">
        <v>116</v>
      </c>
      <c r="AC57" t="s">
        <v>117</v>
      </c>
      <c r="AD57" t="str">
        <f>VLOOKUP(AF57,class!$A$1:$B$455,2,FALSE)</f>
        <v>Unitary Authority</v>
      </c>
      <c r="AE57" t="str">
        <f>IFERROR(VLOOKUP(AF57,classifications!$A$3:$C$334,3,FALSE),VLOOKUP(AF57,classifications!$I$2:$K$28,3,FALSE))</f>
        <v>Predominantly Urban</v>
      </c>
      <c r="AF57" t="s">
        <v>1292</v>
      </c>
      <c r="AH57">
        <v>868</v>
      </c>
      <c r="AJ57">
        <v>50</v>
      </c>
      <c r="AL57">
        <v>-3</v>
      </c>
      <c r="AN57">
        <v>0</v>
      </c>
      <c r="AP57">
        <v>73</v>
      </c>
      <c r="AR57">
        <v>842</v>
      </c>
      <c r="BB57" t="s">
        <v>116</v>
      </c>
      <c r="BC57" t="s">
        <v>117</v>
      </c>
      <c r="BD57" t="str">
        <f>VLOOKUP(BF57,class!$A$1:$B$455,2,FALSE)</f>
        <v>Unitary Authority</v>
      </c>
      <c r="BE57" t="str">
        <f>IFERROR(VLOOKUP(BF57,classifications!$A$3:$C$334,3,FALSE),VLOOKUP(BF57,classifications!$I$2:$K$28,3,FALSE))</f>
        <v>Predominantly Urban</v>
      </c>
      <c r="BF57" t="s">
        <v>1292</v>
      </c>
      <c r="BH57">
        <v>1086</v>
      </c>
      <c r="BJ57">
        <v>54</v>
      </c>
      <c r="BL57">
        <v>0</v>
      </c>
      <c r="BN57">
        <v>0</v>
      </c>
      <c r="BP57">
        <v>66</v>
      </c>
      <c r="BR57">
        <v>1074</v>
      </c>
      <c r="CB57" t="s">
        <v>116</v>
      </c>
      <c r="CC57" t="s">
        <v>117</v>
      </c>
      <c r="CD57" t="str">
        <f>VLOOKUP(CF57,class!$A$1:$B$455,2,FALSE)</f>
        <v>Unitary Authority</v>
      </c>
      <c r="CE57" t="str">
        <f>IFERROR(VLOOKUP(CF57,classifications!$A$3:$C$334,3,FALSE),VLOOKUP(CF57,classifications!$I$2:$K$28,3,FALSE))</f>
        <v>Predominantly Urban</v>
      </c>
      <c r="CF57" t="s">
        <v>1292</v>
      </c>
      <c r="CH57">
        <v>1270</v>
      </c>
      <c r="CJ57">
        <v>6</v>
      </c>
      <c r="CL57">
        <v>39</v>
      </c>
      <c r="CN57">
        <v>0</v>
      </c>
      <c r="CO57">
        <v>0</v>
      </c>
      <c r="CP57">
        <v>0</v>
      </c>
      <c r="CQ57">
        <v>0</v>
      </c>
      <c r="CR57">
        <v>0</v>
      </c>
      <c r="CS57">
        <v>0</v>
      </c>
      <c r="CU57">
        <v>0</v>
      </c>
      <c r="CW57">
        <v>60</v>
      </c>
      <c r="CY57">
        <v>1255</v>
      </c>
      <c r="DB57" t="s">
        <v>116</v>
      </c>
      <c r="DC57" t="s">
        <v>117</v>
      </c>
      <c r="DD57" t="str">
        <f>VLOOKUP(DF57,class!$A$1:$B$455,2,FALSE)</f>
        <v>Unitary Authority</v>
      </c>
      <c r="DE57" t="str">
        <f>IFERROR(VLOOKUP(DF57,classifications!$A$3:$C$334,3,FALSE),VLOOKUP(DF57,classifications!$I$2:$K$28,3,FALSE))</f>
        <v>Predominantly Urban</v>
      </c>
      <c r="DF57" t="s">
        <v>1292</v>
      </c>
      <c r="DH57">
        <v>1144</v>
      </c>
      <c r="DJ57">
        <v>40</v>
      </c>
      <c r="DL57">
        <v>23</v>
      </c>
      <c r="DN57">
        <v>2</v>
      </c>
      <c r="DO57">
        <v>2</v>
      </c>
      <c r="DP57">
        <v>0</v>
      </c>
      <c r="DQ57">
        <v>0</v>
      </c>
      <c r="DR57">
        <v>0</v>
      </c>
      <c r="DS57">
        <v>4</v>
      </c>
      <c r="DU57">
        <v>3</v>
      </c>
      <c r="DW57">
        <v>62</v>
      </c>
      <c r="DY57">
        <v>1148</v>
      </c>
      <c r="EB57" t="s">
        <v>116</v>
      </c>
      <c r="EC57" t="s">
        <v>117</v>
      </c>
      <c r="ED57" t="str">
        <f>VLOOKUP(EF57,class!$A$1:$B$455,2,FALSE)</f>
        <v>Unitary Authority</v>
      </c>
      <c r="EE57" t="str">
        <f>IFERROR(VLOOKUP(EF57,classifications!$A$3:$C$334,3,FALSE),VLOOKUP(EF57,classifications!$I$2:$K$28,3,FALSE))</f>
        <v>Predominantly Urban</v>
      </c>
      <c r="EF57" t="s">
        <v>1292</v>
      </c>
      <c r="EH57">
        <v>1068</v>
      </c>
      <c r="EJ57">
        <v>15</v>
      </c>
      <c r="EL57">
        <v>13</v>
      </c>
      <c r="EN57">
        <v>0</v>
      </c>
      <c r="EO57">
        <v>0</v>
      </c>
      <c r="EP57">
        <v>0</v>
      </c>
      <c r="EQ57">
        <v>0</v>
      </c>
      <c r="ER57">
        <v>0</v>
      </c>
      <c r="ES57">
        <v>0</v>
      </c>
      <c r="ET57">
        <v>0</v>
      </c>
      <c r="EV57">
        <v>10</v>
      </c>
      <c r="EX57">
        <v>59</v>
      </c>
      <c r="EZ57" s="2">
        <v>1047</v>
      </c>
      <c r="FB57" t="s">
        <v>116</v>
      </c>
      <c r="FC57" t="s">
        <v>117</v>
      </c>
      <c r="FD57" t="str">
        <f>VLOOKUP(FF57,class!$A$1:$B$455,2,FALSE)</f>
        <v>Unitary Authority</v>
      </c>
      <c r="FE57" t="str">
        <f>IFERROR(VLOOKUP(FF57,classifications!$A$3:$C$334,3,FALSE),VLOOKUP(FF57,classifications!$I$2:$K$28,3,FALSE))</f>
        <v>Predominantly Urban</v>
      </c>
      <c r="FF57" t="s">
        <v>1292</v>
      </c>
      <c r="FH57">
        <v>1396</v>
      </c>
      <c r="FJ57">
        <v>61</v>
      </c>
      <c r="FL57">
        <v>3</v>
      </c>
      <c r="FN57">
        <v>3</v>
      </c>
      <c r="FO57">
        <v>0</v>
      </c>
      <c r="FP57">
        <v>0</v>
      </c>
      <c r="FQ57">
        <v>0</v>
      </c>
      <c r="FR57">
        <v>0</v>
      </c>
      <c r="FS57">
        <v>0</v>
      </c>
      <c r="FT57">
        <v>3</v>
      </c>
      <c r="FV57">
        <v>9</v>
      </c>
      <c r="FX57">
        <v>113</v>
      </c>
      <c r="FZ57" s="2">
        <v>1356</v>
      </c>
      <c r="GB57" t="s">
        <v>116</v>
      </c>
      <c r="GC57" t="s">
        <v>117</v>
      </c>
      <c r="GD57" t="str">
        <f>VLOOKUP(GF57,class!$A$1:$B$455,2,FALSE)</f>
        <v>Unitary Authority</v>
      </c>
      <c r="GE57" t="str">
        <f>IFERROR(VLOOKUP(GF57,classifications!A$3:C$334,3,FALSE),VLOOKUP(GF57,classifications!I$2:K$28,3,FALSE))</f>
        <v>Predominantly Urban</v>
      </c>
      <c r="GF57" t="s">
        <v>1292</v>
      </c>
      <c r="GH57">
        <v>804</v>
      </c>
      <c r="GJ57">
        <v>3</v>
      </c>
      <c r="GL57">
        <v>176</v>
      </c>
      <c r="GN57">
        <v>0</v>
      </c>
      <c r="GO57">
        <v>131</v>
      </c>
      <c r="GP57">
        <v>0</v>
      </c>
      <c r="GQ57">
        <v>0</v>
      </c>
      <c r="GR57">
        <v>0</v>
      </c>
      <c r="GS57">
        <v>0</v>
      </c>
      <c r="GT57">
        <v>131</v>
      </c>
      <c r="GV57">
        <v>8</v>
      </c>
      <c r="GX57">
        <v>0</v>
      </c>
      <c r="GZ57">
        <v>991</v>
      </c>
    </row>
    <row r="58" spans="2:208" x14ac:dyDescent="0.3">
      <c r="B58" t="s">
        <v>118</v>
      </c>
      <c r="C58" t="s">
        <v>119</v>
      </c>
      <c r="D58" t="str">
        <f>VLOOKUP(F58,class!$A$1:$B$455,2,FALSE)</f>
        <v>Unitary Authority</v>
      </c>
      <c r="E58" t="str">
        <f>IFERROR(VLOOKUP(F58,classifications!$A$3:$C$334,3,FALSE),VLOOKUP(F58,classifications!$I$2:$K$28,3,FALSE))</f>
        <v>Predominantly Urban</v>
      </c>
      <c r="F58" t="s">
        <v>1293</v>
      </c>
      <c r="H58">
        <v>400</v>
      </c>
      <c r="J58">
        <v>6</v>
      </c>
      <c r="L58">
        <v>0</v>
      </c>
      <c r="N58">
        <v>0</v>
      </c>
      <c r="P58">
        <v>95</v>
      </c>
      <c r="R58">
        <v>311</v>
      </c>
      <c r="AB58" t="s">
        <v>118</v>
      </c>
      <c r="AC58" t="s">
        <v>119</v>
      </c>
      <c r="AD58" t="str">
        <f>VLOOKUP(AF58,class!$A$1:$B$455,2,FALSE)</f>
        <v>Unitary Authority</v>
      </c>
      <c r="AE58" t="str">
        <f>IFERROR(VLOOKUP(AF58,classifications!$A$3:$C$334,3,FALSE),VLOOKUP(AF58,classifications!$I$2:$K$28,3,FALSE))</f>
        <v>Predominantly Urban</v>
      </c>
      <c r="AF58" t="s">
        <v>1293</v>
      </c>
      <c r="AH58">
        <v>295</v>
      </c>
      <c r="AJ58">
        <v>26</v>
      </c>
      <c r="AL58">
        <v>3</v>
      </c>
      <c r="AN58">
        <v>0</v>
      </c>
      <c r="AP58">
        <v>1</v>
      </c>
      <c r="AR58">
        <v>323</v>
      </c>
      <c r="BB58" t="s">
        <v>118</v>
      </c>
      <c r="BC58" t="s">
        <v>119</v>
      </c>
      <c r="BD58" t="str">
        <f>VLOOKUP(BF58,class!$A$1:$B$455,2,FALSE)</f>
        <v>Unitary Authority</v>
      </c>
      <c r="BE58" t="str">
        <f>IFERROR(VLOOKUP(BF58,classifications!$A$3:$C$334,3,FALSE),VLOOKUP(BF58,classifications!$I$2:$K$28,3,FALSE))</f>
        <v>Predominantly Urban</v>
      </c>
      <c r="BF58" t="s">
        <v>1293</v>
      </c>
      <c r="BH58">
        <v>306</v>
      </c>
      <c r="BJ58">
        <v>3</v>
      </c>
      <c r="BL58">
        <v>0</v>
      </c>
      <c r="BN58">
        <v>0</v>
      </c>
      <c r="BP58">
        <v>0</v>
      </c>
      <c r="BR58">
        <v>309</v>
      </c>
      <c r="CB58" t="s">
        <v>118</v>
      </c>
      <c r="CC58" t="s">
        <v>119</v>
      </c>
      <c r="CD58" t="str">
        <f>VLOOKUP(CF58,class!$A$1:$B$455,2,FALSE)</f>
        <v>Unitary Authority</v>
      </c>
      <c r="CE58" t="str">
        <f>IFERROR(VLOOKUP(CF58,classifications!$A$3:$C$334,3,FALSE),VLOOKUP(CF58,classifications!$I$2:$K$28,3,FALSE))</f>
        <v>Predominantly Urban</v>
      </c>
      <c r="CF58" t="s">
        <v>1293</v>
      </c>
      <c r="CH58">
        <v>598</v>
      </c>
      <c r="CJ58">
        <v>17</v>
      </c>
      <c r="CL58">
        <v>117</v>
      </c>
      <c r="CN58">
        <v>0</v>
      </c>
      <c r="CO58">
        <v>0</v>
      </c>
      <c r="CP58">
        <v>0</v>
      </c>
      <c r="CQ58">
        <v>0</v>
      </c>
      <c r="CR58">
        <v>0</v>
      </c>
      <c r="CS58">
        <v>0</v>
      </c>
      <c r="CU58">
        <v>2</v>
      </c>
      <c r="CW58">
        <v>23</v>
      </c>
      <c r="CY58">
        <v>711</v>
      </c>
      <c r="DB58" t="s">
        <v>118</v>
      </c>
      <c r="DC58" t="s">
        <v>119</v>
      </c>
      <c r="DD58" t="str">
        <f>VLOOKUP(DF58,class!$A$1:$B$455,2,FALSE)</f>
        <v>Unitary Authority</v>
      </c>
      <c r="DE58" t="str">
        <f>IFERROR(VLOOKUP(DF58,classifications!$A$3:$C$334,3,FALSE),VLOOKUP(DF58,classifications!$I$2:$K$28,3,FALSE))</f>
        <v>Predominantly Urban</v>
      </c>
      <c r="DF58" t="s">
        <v>1293</v>
      </c>
      <c r="DH58">
        <v>596</v>
      </c>
      <c r="DJ58">
        <v>7</v>
      </c>
      <c r="DL58">
        <v>0</v>
      </c>
      <c r="DN58">
        <v>0</v>
      </c>
      <c r="DO58">
        <v>0</v>
      </c>
      <c r="DP58">
        <v>0</v>
      </c>
      <c r="DQ58">
        <v>0</v>
      </c>
      <c r="DR58">
        <v>0</v>
      </c>
      <c r="DS58">
        <v>0</v>
      </c>
      <c r="DU58">
        <v>0</v>
      </c>
      <c r="DW58">
        <v>0</v>
      </c>
      <c r="DY58">
        <v>603</v>
      </c>
      <c r="EB58" t="s">
        <v>118</v>
      </c>
      <c r="EC58" t="s">
        <v>119</v>
      </c>
      <c r="ED58" t="str">
        <f>VLOOKUP(EF58,class!$A$1:$B$455,2,FALSE)</f>
        <v>Unitary Authority</v>
      </c>
      <c r="EE58" t="str">
        <f>IFERROR(VLOOKUP(EF58,classifications!$A$3:$C$334,3,FALSE),VLOOKUP(EF58,classifications!$I$2:$K$28,3,FALSE))</f>
        <v>Predominantly Urban</v>
      </c>
      <c r="EF58" t="s">
        <v>1293</v>
      </c>
      <c r="EH58">
        <v>813</v>
      </c>
      <c r="EJ58">
        <v>15</v>
      </c>
      <c r="EL58">
        <v>29</v>
      </c>
      <c r="EN58">
        <v>4</v>
      </c>
      <c r="EO58">
        <v>0</v>
      </c>
      <c r="EP58">
        <v>0</v>
      </c>
      <c r="EQ58">
        <v>0</v>
      </c>
      <c r="ER58">
        <v>0</v>
      </c>
      <c r="ES58">
        <v>0</v>
      </c>
      <c r="ET58">
        <v>4</v>
      </c>
      <c r="EV58">
        <v>0</v>
      </c>
      <c r="EX58">
        <v>0</v>
      </c>
      <c r="EZ58" s="2">
        <v>857</v>
      </c>
      <c r="FB58" t="s">
        <v>118</v>
      </c>
      <c r="FC58" t="s">
        <v>119</v>
      </c>
      <c r="FD58" t="str">
        <f>VLOOKUP(FF58,class!$A$1:$B$455,2,FALSE)</f>
        <v>Unitary Authority</v>
      </c>
      <c r="FE58" t="str">
        <f>IFERROR(VLOOKUP(FF58,classifications!$A$3:$C$334,3,FALSE),VLOOKUP(FF58,classifications!$I$2:$K$28,3,FALSE))</f>
        <v>Predominantly Urban</v>
      </c>
      <c r="FF58" t="s">
        <v>1293</v>
      </c>
      <c r="FH58">
        <v>376</v>
      </c>
      <c r="FJ58">
        <v>1</v>
      </c>
      <c r="FL58">
        <v>32</v>
      </c>
      <c r="FN58">
        <v>1</v>
      </c>
      <c r="FO58">
        <v>0</v>
      </c>
      <c r="FP58">
        <v>0</v>
      </c>
      <c r="FQ58">
        <v>0</v>
      </c>
      <c r="FR58">
        <v>4</v>
      </c>
      <c r="FS58">
        <v>0</v>
      </c>
      <c r="FT58">
        <v>5</v>
      </c>
      <c r="FV58">
        <v>0</v>
      </c>
      <c r="FX58">
        <v>1</v>
      </c>
      <c r="FZ58" s="2">
        <v>408</v>
      </c>
      <c r="GB58" t="s">
        <v>118</v>
      </c>
      <c r="GC58" t="s">
        <v>119</v>
      </c>
      <c r="GD58" t="str">
        <f>VLOOKUP(GF58,class!$A$1:$B$455,2,FALSE)</f>
        <v>Unitary Authority</v>
      </c>
      <c r="GE58" t="str">
        <f>IFERROR(VLOOKUP(GF58,classifications!A$3:C$334,3,FALSE),VLOOKUP(GF58,classifications!I$2:K$28,3,FALSE))</f>
        <v>Predominantly Urban</v>
      </c>
      <c r="GF58" t="s">
        <v>1293</v>
      </c>
      <c r="GH58">
        <v>526</v>
      </c>
      <c r="GJ58">
        <v>20</v>
      </c>
      <c r="GL58">
        <v>14</v>
      </c>
      <c r="GN58">
        <v>0</v>
      </c>
      <c r="GO58">
        <v>11</v>
      </c>
      <c r="GP58">
        <v>0</v>
      </c>
      <c r="GQ58">
        <v>0</v>
      </c>
      <c r="GR58">
        <v>3</v>
      </c>
      <c r="GS58">
        <v>0</v>
      </c>
      <c r="GT58">
        <v>14</v>
      </c>
      <c r="GV58">
        <v>0</v>
      </c>
      <c r="GX58">
        <v>2</v>
      </c>
      <c r="GZ58">
        <v>558</v>
      </c>
    </row>
    <row r="59" spans="2:208" x14ac:dyDescent="0.3">
      <c r="B59" t="s">
        <v>120</v>
      </c>
      <c r="C59" t="s">
        <v>121</v>
      </c>
      <c r="D59" t="str">
        <f>VLOOKUP(F59,class!$A$1:$B$455,2,FALSE)</f>
        <v>Unitary Authority</v>
      </c>
      <c r="E59" t="str">
        <f>IFERROR(VLOOKUP(F59,classifications!$A$3:$C$334,3,FALSE),VLOOKUP(F59,classifications!$I$2:$K$28,3,FALSE))</f>
        <v>Predominantly Urban</v>
      </c>
      <c r="F59" t="s">
        <v>1294</v>
      </c>
      <c r="H59">
        <v>193</v>
      </c>
      <c r="J59">
        <v>22</v>
      </c>
      <c r="L59">
        <v>34</v>
      </c>
      <c r="N59">
        <v>0</v>
      </c>
      <c r="P59">
        <v>0</v>
      </c>
      <c r="R59">
        <v>249</v>
      </c>
      <c r="AB59" t="s">
        <v>120</v>
      </c>
      <c r="AC59" t="s">
        <v>121</v>
      </c>
      <c r="AD59" t="str">
        <f>VLOOKUP(AF59,class!$A$1:$B$455,2,FALSE)</f>
        <v>Unitary Authority</v>
      </c>
      <c r="AE59" t="str">
        <f>IFERROR(VLOOKUP(AF59,classifications!$A$3:$C$334,3,FALSE),VLOOKUP(AF59,classifications!$I$2:$K$28,3,FALSE))</f>
        <v>Predominantly Urban</v>
      </c>
      <c r="AF59" t="s">
        <v>1294</v>
      </c>
      <c r="AH59">
        <v>364</v>
      </c>
      <c r="AJ59">
        <v>8</v>
      </c>
      <c r="AL59">
        <v>42</v>
      </c>
      <c r="AN59">
        <v>3</v>
      </c>
      <c r="AP59">
        <v>15</v>
      </c>
      <c r="AR59">
        <v>402</v>
      </c>
      <c r="BB59" t="s">
        <v>120</v>
      </c>
      <c r="BC59" t="s">
        <v>121</v>
      </c>
      <c r="BD59" t="str">
        <f>VLOOKUP(BF59,class!$A$1:$B$455,2,FALSE)</f>
        <v>Unitary Authority</v>
      </c>
      <c r="BE59" t="str">
        <f>IFERROR(VLOOKUP(BF59,classifications!$A$3:$C$334,3,FALSE),VLOOKUP(BF59,classifications!$I$2:$K$28,3,FALSE))</f>
        <v>Predominantly Urban</v>
      </c>
      <c r="BF59" t="s">
        <v>1294</v>
      </c>
      <c r="BH59">
        <v>215</v>
      </c>
      <c r="BJ59">
        <v>29</v>
      </c>
      <c r="BL59">
        <v>55</v>
      </c>
      <c r="BN59">
        <v>0</v>
      </c>
      <c r="BP59">
        <v>0</v>
      </c>
      <c r="BR59">
        <v>299</v>
      </c>
      <c r="CB59" t="s">
        <v>120</v>
      </c>
      <c r="CC59" t="s">
        <v>121</v>
      </c>
      <c r="CD59" t="str">
        <f>VLOOKUP(CF59,class!$A$1:$B$455,2,FALSE)</f>
        <v>Unitary Authority</v>
      </c>
      <c r="CE59" t="str">
        <f>IFERROR(VLOOKUP(CF59,classifications!$A$3:$C$334,3,FALSE),VLOOKUP(CF59,classifications!$I$2:$K$28,3,FALSE))</f>
        <v>Predominantly Urban</v>
      </c>
      <c r="CF59" t="s">
        <v>1294</v>
      </c>
      <c r="CH59">
        <v>271</v>
      </c>
      <c r="CJ59">
        <v>31</v>
      </c>
      <c r="CL59">
        <v>106</v>
      </c>
      <c r="CN59">
        <v>0</v>
      </c>
      <c r="CO59">
        <v>7</v>
      </c>
      <c r="CP59">
        <v>0</v>
      </c>
      <c r="CQ59">
        <v>1</v>
      </c>
      <c r="CR59">
        <v>0</v>
      </c>
      <c r="CS59">
        <v>8</v>
      </c>
      <c r="CU59">
        <v>0</v>
      </c>
      <c r="CW59">
        <v>0</v>
      </c>
      <c r="CY59">
        <v>408</v>
      </c>
      <c r="DB59" t="s">
        <v>120</v>
      </c>
      <c r="DC59" t="s">
        <v>121</v>
      </c>
      <c r="DD59" t="str">
        <f>VLOOKUP(DF59,class!$A$1:$B$455,2,FALSE)</f>
        <v>Unitary Authority</v>
      </c>
      <c r="DE59" t="str">
        <f>IFERROR(VLOOKUP(DF59,classifications!$A$3:$C$334,3,FALSE),VLOOKUP(DF59,classifications!$I$2:$K$28,3,FALSE))</f>
        <v>Predominantly Urban</v>
      </c>
      <c r="DF59" t="s">
        <v>1294</v>
      </c>
      <c r="DH59">
        <v>241</v>
      </c>
      <c r="DJ59">
        <v>20</v>
      </c>
      <c r="DL59">
        <v>65</v>
      </c>
      <c r="DN59">
        <v>0</v>
      </c>
      <c r="DO59">
        <v>0</v>
      </c>
      <c r="DP59">
        <v>0</v>
      </c>
      <c r="DQ59">
        <v>0</v>
      </c>
      <c r="DR59">
        <v>0</v>
      </c>
      <c r="DS59">
        <v>0</v>
      </c>
      <c r="DU59">
        <v>0</v>
      </c>
      <c r="DW59">
        <v>0</v>
      </c>
      <c r="DY59">
        <v>326</v>
      </c>
      <c r="EB59" t="s">
        <v>120</v>
      </c>
      <c r="EC59" t="s">
        <v>121</v>
      </c>
      <c r="ED59" t="str">
        <f>VLOOKUP(EF59,class!$A$1:$B$455,2,FALSE)</f>
        <v>Unitary Authority</v>
      </c>
      <c r="EE59" t="str">
        <f>IFERROR(VLOOKUP(EF59,classifications!$A$3:$C$334,3,FALSE),VLOOKUP(EF59,classifications!$I$2:$K$28,3,FALSE))</f>
        <v>Predominantly Urban</v>
      </c>
      <c r="EF59" t="s">
        <v>1294</v>
      </c>
      <c r="EH59">
        <v>309</v>
      </c>
      <c r="EJ59">
        <v>65</v>
      </c>
      <c r="EL59">
        <v>40</v>
      </c>
      <c r="EN59">
        <v>0</v>
      </c>
      <c r="EO59">
        <v>0</v>
      </c>
      <c r="EP59">
        <v>0</v>
      </c>
      <c r="EQ59">
        <v>0</v>
      </c>
      <c r="ER59">
        <v>0</v>
      </c>
      <c r="ES59">
        <v>0</v>
      </c>
      <c r="ET59">
        <v>0</v>
      </c>
      <c r="EV59">
        <v>0</v>
      </c>
      <c r="EX59">
        <v>0</v>
      </c>
      <c r="EZ59" s="2">
        <v>414</v>
      </c>
      <c r="FB59" t="s">
        <v>120</v>
      </c>
      <c r="FC59" t="s">
        <v>121</v>
      </c>
      <c r="FD59" t="str">
        <f>VLOOKUP(FF59,class!$A$1:$B$455,2,FALSE)</f>
        <v>Unitary Authority</v>
      </c>
      <c r="FE59" t="str">
        <f>IFERROR(VLOOKUP(FF59,classifications!$A$3:$C$334,3,FALSE),VLOOKUP(FF59,classifications!$I$2:$K$28,3,FALSE))</f>
        <v>Predominantly Urban</v>
      </c>
      <c r="FF59" t="s">
        <v>1294</v>
      </c>
      <c r="FH59">
        <v>318</v>
      </c>
      <c r="FJ59">
        <v>128</v>
      </c>
      <c r="FL59">
        <v>85</v>
      </c>
      <c r="FN59">
        <v>2</v>
      </c>
      <c r="FO59">
        <v>16</v>
      </c>
      <c r="FP59">
        <v>0</v>
      </c>
      <c r="FQ59">
        <v>0</v>
      </c>
      <c r="FR59">
        <v>0</v>
      </c>
      <c r="FS59">
        <v>0</v>
      </c>
      <c r="FT59">
        <v>18</v>
      </c>
      <c r="FV59">
        <v>0</v>
      </c>
      <c r="FX59">
        <v>0</v>
      </c>
      <c r="FZ59" s="2">
        <v>531</v>
      </c>
      <c r="GB59" t="s">
        <v>120</v>
      </c>
      <c r="GC59" t="s">
        <v>121</v>
      </c>
      <c r="GD59" t="str">
        <f>VLOOKUP(GF59,class!$A$1:$B$455,2,FALSE)</f>
        <v>Unitary Authority</v>
      </c>
      <c r="GE59" t="str">
        <f>IFERROR(VLOOKUP(GF59,classifications!A$3:C$334,3,FALSE),VLOOKUP(GF59,classifications!I$2:K$28,3,FALSE))</f>
        <v>Predominantly Urban</v>
      </c>
      <c r="GF59" t="s">
        <v>1294</v>
      </c>
      <c r="GH59">
        <v>121</v>
      </c>
      <c r="GJ59">
        <v>46</v>
      </c>
      <c r="GL59">
        <v>21</v>
      </c>
      <c r="GN59">
        <v>0</v>
      </c>
      <c r="GO59">
        <v>21</v>
      </c>
      <c r="GP59">
        <v>0</v>
      </c>
      <c r="GQ59">
        <v>0</v>
      </c>
      <c r="GR59">
        <v>0</v>
      </c>
      <c r="GS59">
        <v>0</v>
      </c>
      <c r="GT59">
        <v>21</v>
      </c>
      <c r="GV59">
        <v>0</v>
      </c>
      <c r="GX59">
        <v>0</v>
      </c>
      <c r="GZ59">
        <v>188</v>
      </c>
    </row>
    <row r="60" spans="2:208" x14ac:dyDescent="0.3">
      <c r="B60" t="s">
        <v>122</v>
      </c>
      <c r="C60" t="s">
        <v>123</v>
      </c>
      <c r="D60" t="str">
        <f>VLOOKUP(F60,class!$A$1:$B$455,2,FALSE)</f>
        <v>Unitary Authority</v>
      </c>
      <c r="E60" t="str">
        <f>IFERROR(VLOOKUP(F60,classifications!$A$3:$C$334,3,FALSE),VLOOKUP(F60,classifications!$I$2:$K$28,3,FALSE))</f>
        <v>Predominantly Urban</v>
      </c>
      <c r="F60" t="s">
        <v>1295</v>
      </c>
      <c r="H60">
        <v>619</v>
      </c>
      <c r="J60">
        <v>8</v>
      </c>
      <c r="L60">
        <v>29</v>
      </c>
      <c r="N60">
        <v>0</v>
      </c>
      <c r="P60">
        <v>9</v>
      </c>
      <c r="R60">
        <v>647</v>
      </c>
      <c r="AB60" t="s">
        <v>122</v>
      </c>
      <c r="AC60" t="s">
        <v>123</v>
      </c>
      <c r="AD60" t="str">
        <f>VLOOKUP(AF60,class!$A$1:$B$455,2,FALSE)</f>
        <v>Unitary Authority</v>
      </c>
      <c r="AE60" t="str">
        <f>IFERROR(VLOOKUP(AF60,classifications!$A$3:$C$334,3,FALSE),VLOOKUP(AF60,classifications!$I$2:$K$28,3,FALSE))</f>
        <v>Predominantly Urban</v>
      </c>
      <c r="AF60" t="s">
        <v>1295</v>
      </c>
      <c r="AH60">
        <v>666</v>
      </c>
      <c r="AJ60">
        <v>-5</v>
      </c>
      <c r="AL60">
        <v>43</v>
      </c>
      <c r="AN60">
        <v>0</v>
      </c>
      <c r="AP60">
        <v>11</v>
      </c>
      <c r="AR60">
        <v>693</v>
      </c>
      <c r="BB60" t="s">
        <v>122</v>
      </c>
      <c r="BC60" t="s">
        <v>123</v>
      </c>
      <c r="BD60" t="str">
        <f>VLOOKUP(BF60,class!$A$1:$B$455,2,FALSE)</f>
        <v>Unitary Authority</v>
      </c>
      <c r="BE60" t="str">
        <f>IFERROR(VLOOKUP(BF60,classifications!$A$3:$C$334,3,FALSE),VLOOKUP(BF60,classifications!$I$2:$K$28,3,FALSE))</f>
        <v>Predominantly Urban</v>
      </c>
      <c r="BF60" t="s">
        <v>1295</v>
      </c>
      <c r="BH60">
        <v>673</v>
      </c>
      <c r="BJ60">
        <v>3</v>
      </c>
      <c r="BL60">
        <v>21</v>
      </c>
      <c r="BN60">
        <v>0</v>
      </c>
      <c r="BP60">
        <v>10</v>
      </c>
      <c r="BR60">
        <v>687</v>
      </c>
      <c r="CB60" t="s">
        <v>122</v>
      </c>
      <c r="CC60" t="s">
        <v>123</v>
      </c>
      <c r="CD60" t="str">
        <f>VLOOKUP(CF60,class!$A$1:$B$455,2,FALSE)</f>
        <v>Unitary Authority</v>
      </c>
      <c r="CE60" t="str">
        <f>IFERROR(VLOOKUP(CF60,classifications!$A$3:$C$334,3,FALSE),VLOOKUP(CF60,classifications!$I$2:$K$28,3,FALSE))</f>
        <v>Predominantly Urban</v>
      </c>
      <c r="CF60" t="s">
        <v>1295</v>
      </c>
      <c r="CH60">
        <v>578</v>
      </c>
      <c r="CJ60">
        <v>1</v>
      </c>
      <c r="CL60">
        <v>24</v>
      </c>
      <c r="CN60">
        <v>0</v>
      </c>
      <c r="CO60">
        <v>29</v>
      </c>
      <c r="CP60">
        <v>0</v>
      </c>
      <c r="CQ60">
        <v>2</v>
      </c>
      <c r="CR60">
        <v>0</v>
      </c>
      <c r="CS60">
        <v>31</v>
      </c>
      <c r="CU60">
        <v>0</v>
      </c>
      <c r="CW60">
        <v>8</v>
      </c>
      <c r="CY60">
        <v>595</v>
      </c>
      <c r="DB60" t="s">
        <v>122</v>
      </c>
      <c r="DC60" t="s">
        <v>123</v>
      </c>
      <c r="DD60" t="str">
        <f>VLOOKUP(DF60,class!$A$1:$B$455,2,FALSE)</f>
        <v>Unitary Authority</v>
      </c>
      <c r="DE60" t="str">
        <f>IFERROR(VLOOKUP(DF60,classifications!$A$3:$C$334,3,FALSE),VLOOKUP(DF60,classifications!$I$2:$K$28,3,FALSE))</f>
        <v>Predominantly Urban</v>
      </c>
      <c r="DF60" t="s">
        <v>1295</v>
      </c>
      <c r="DH60">
        <v>469</v>
      </c>
      <c r="DJ60">
        <v>0</v>
      </c>
      <c r="DL60">
        <v>52</v>
      </c>
      <c r="DN60">
        <v>0</v>
      </c>
      <c r="DO60">
        <v>52</v>
      </c>
      <c r="DP60">
        <v>0</v>
      </c>
      <c r="DQ60">
        <v>0</v>
      </c>
      <c r="DR60">
        <v>0</v>
      </c>
      <c r="DS60">
        <v>52</v>
      </c>
      <c r="DU60">
        <v>0</v>
      </c>
      <c r="DW60">
        <v>29</v>
      </c>
      <c r="DY60">
        <v>492</v>
      </c>
      <c r="EB60" t="s">
        <v>122</v>
      </c>
      <c r="EC60" t="s">
        <v>123</v>
      </c>
      <c r="ED60" t="str">
        <f>VLOOKUP(EF60,class!$A$1:$B$455,2,FALSE)</f>
        <v>Unitary Authority</v>
      </c>
      <c r="EE60" t="str">
        <f>IFERROR(VLOOKUP(EF60,classifications!$A$3:$C$334,3,FALSE),VLOOKUP(EF60,classifications!$I$2:$K$28,3,FALSE))</f>
        <v>Predominantly Urban</v>
      </c>
      <c r="EF60" t="s">
        <v>1295</v>
      </c>
      <c r="EH60">
        <v>274</v>
      </c>
      <c r="EJ60">
        <v>5</v>
      </c>
      <c r="EL60">
        <v>96</v>
      </c>
      <c r="EN60">
        <v>0</v>
      </c>
      <c r="EO60">
        <v>44</v>
      </c>
      <c r="EP60">
        <v>13</v>
      </c>
      <c r="EQ60">
        <v>0</v>
      </c>
      <c r="ER60">
        <v>43</v>
      </c>
      <c r="ES60">
        <v>0</v>
      </c>
      <c r="ET60">
        <v>100</v>
      </c>
      <c r="EV60">
        <v>0</v>
      </c>
      <c r="EX60">
        <v>16</v>
      </c>
      <c r="EZ60" s="2">
        <v>359</v>
      </c>
      <c r="FB60" t="s">
        <v>122</v>
      </c>
      <c r="FC60" t="s">
        <v>123</v>
      </c>
      <c r="FD60" t="str">
        <f>VLOOKUP(FF60,class!$A$1:$B$455,2,FALSE)</f>
        <v>Unitary Authority</v>
      </c>
      <c r="FE60" t="str">
        <f>IFERROR(VLOOKUP(FF60,classifications!$A$3:$C$334,3,FALSE),VLOOKUP(FF60,classifications!$I$2:$K$28,3,FALSE))</f>
        <v>Predominantly Urban</v>
      </c>
      <c r="FF60" t="s">
        <v>1295</v>
      </c>
      <c r="FH60">
        <v>489</v>
      </c>
      <c r="FJ60">
        <v>-3</v>
      </c>
      <c r="FL60">
        <v>29</v>
      </c>
      <c r="FN60">
        <v>6</v>
      </c>
      <c r="FO60">
        <v>24</v>
      </c>
      <c r="FP60">
        <v>0</v>
      </c>
      <c r="FQ60">
        <v>0</v>
      </c>
      <c r="FR60">
        <v>11</v>
      </c>
      <c r="FS60">
        <v>0</v>
      </c>
      <c r="FT60">
        <v>41</v>
      </c>
      <c r="FV60">
        <v>0</v>
      </c>
      <c r="FX60">
        <v>12</v>
      </c>
      <c r="FZ60" s="2">
        <v>503</v>
      </c>
      <c r="GB60" t="s">
        <v>122</v>
      </c>
      <c r="GC60" t="s">
        <v>123</v>
      </c>
      <c r="GD60" t="str">
        <f>VLOOKUP(GF60,class!$A$1:$B$455,2,FALSE)</f>
        <v>Unitary Authority</v>
      </c>
      <c r="GE60" t="str">
        <f>IFERROR(VLOOKUP(GF60,classifications!A$3:C$334,3,FALSE),VLOOKUP(GF60,classifications!I$2:K$28,3,FALSE))</f>
        <v>Predominantly Urban</v>
      </c>
      <c r="GF60" t="s">
        <v>1295</v>
      </c>
      <c r="GH60">
        <v>469</v>
      </c>
      <c r="GJ60">
        <v>6</v>
      </c>
      <c r="GL60">
        <v>63</v>
      </c>
      <c r="GN60">
        <v>1</v>
      </c>
      <c r="GO60">
        <v>51</v>
      </c>
      <c r="GP60">
        <v>0</v>
      </c>
      <c r="GQ60">
        <v>0</v>
      </c>
      <c r="GR60">
        <v>13</v>
      </c>
      <c r="GS60">
        <v>0</v>
      </c>
      <c r="GT60">
        <v>65</v>
      </c>
      <c r="GV60">
        <v>6</v>
      </c>
      <c r="GX60">
        <v>3</v>
      </c>
      <c r="GZ60">
        <v>541</v>
      </c>
    </row>
    <row r="61" spans="2:208" x14ac:dyDescent="0.3">
      <c r="B61" t="s">
        <v>124</v>
      </c>
      <c r="C61" t="s">
        <v>125</v>
      </c>
      <c r="D61" t="str">
        <f>VLOOKUP(F61,class!$A$1:$B$455,2,FALSE)</f>
        <v>Unitary Authority</v>
      </c>
      <c r="E61" t="str">
        <f>IFERROR(VLOOKUP(F61,classifications!$A$3:$C$334,3,FALSE),VLOOKUP(F61,classifications!$I$2:$K$28,3,FALSE))</f>
        <v>Urban with Significant Rural</v>
      </c>
      <c r="F61" t="s">
        <v>1296</v>
      </c>
      <c r="H61">
        <v>513</v>
      </c>
      <c r="J61">
        <v>4</v>
      </c>
      <c r="L61">
        <v>63</v>
      </c>
      <c r="N61">
        <v>0</v>
      </c>
      <c r="P61">
        <v>28</v>
      </c>
      <c r="R61">
        <v>552</v>
      </c>
      <c r="AB61" t="s">
        <v>124</v>
      </c>
      <c r="AC61" t="s">
        <v>125</v>
      </c>
      <c r="AD61" t="str">
        <f>VLOOKUP(AF61,class!$A$1:$B$455,2,FALSE)</f>
        <v>Unitary Authority</v>
      </c>
      <c r="AE61" t="str">
        <f>IFERROR(VLOOKUP(AF61,classifications!$A$3:$C$334,3,FALSE),VLOOKUP(AF61,classifications!$I$2:$K$28,3,FALSE))</f>
        <v>Urban with Significant Rural</v>
      </c>
      <c r="AF61" t="s">
        <v>1296</v>
      </c>
      <c r="AH61">
        <v>443</v>
      </c>
      <c r="AJ61">
        <v>9</v>
      </c>
      <c r="AL61">
        <v>49</v>
      </c>
      <c r="AN61">
        <v>2</v>
      </c>
      <c r="AP61">
        <v>56</v>
      </c>
      <c r="AR61">
        <v>447</v>
      </c>
      <c r="BB61" t="s">
        <v>124</v>
      </c>
      <c r="BC61" t="s">
        <v>125</v>
      </c>
      <c r="BD61" t="str">
        <f>VLOOKUP(BF61,class!$A$1:$B$455,2,FALSE)</f>
        <v>Unitary Authority</v>
      </c>
      <c r="BE61" t="str">
        <f>IFERROR(VLOOKUP(BF61,classifications!$A$3:$C$334,3,FALSE),VLOOKUP(BF61,classifications!$I$2:$K$28,3,FALSE))</f>
        <v>Urban with Significant Rural</v>
      </c>
      <c r="BF61" t="s">
        <v>1296</v>
      </c>
      <c r="BH61">
        <v>467</v>
      </c>
      <c r="BJ61">
        <v>32</v>
      </c>
      <c r="BL61">
        <v>103</v>
      </c>
      <c r="BN61">
        <v>3</v>
      </c>
      <c r="BP61">
        <v>109</v>
      </c>
      <c r="BR61">
        <v>496</v>
      </c>
      <c r="CB61" t="s">
        <v>124</v>
      </c>
      <c r="CC61" t="s">
        <v>125</v>
      </c>
      <c r="CD61" t="str">
        <f>VLOOKUP(CF61,class!$A$1:$B$455,2,FALSE)</f>
        <v>Unitary Authority</v>
      </c>
      <c r="CE61" t="str">
        <f>IFERROR(VLOOKUP(CF61,classifications!$A$3:$C$334,3,FALSE),VLOOKUP(CF61,classifications!$I$2:$K$28,3,FALSE))</f>
        <v>Urban with Significant Rural</v>
      </c>
      <c r="CF61" t="s">
        <v>1296</v>
      </c>
      <c r="CH61">
        <v>464</v>
      </c>
      <c r="CJ61">
        <v>3</v>
      </c>
      <c r="CL61">
        <v>169</v>
      </c>
      <c r="CN61">
        <v>0</v>
      </c>
      <c r="CO61">
        <v>109</v>
      </c>
      <c r="CP61">
        <v>0</v>
      </c>
      <c r="CQ61">
        <v>0</v>
      </c>
      <c r="CR61">
        <v>0</v>
      </c>
      <c r="CS61">
        <v>109</v>
      </c>
      <c r="CU61">
        <v>-1</v>
      </c>
      <c r="CW61">
        <v>10</v>
      </c>
      <c r="CY61">
        <v>625</v>
      </c>
      <c r="DB61" t="s">
        <v>124</v>
      </c>
      <c r="DC61" t="s">
        <v>125</v>
      </c>
      <c r="DD61" t="str">
        <f>VLOOKUP(DF61,class!$A$1:$B$455,2,FALSE)</f>
        <v>Unitary Authority</v>
      </c>
      <c r="DE61" t="str">
        <f>IFERROR(VLOOKUP(DF61,classifications!$A$3:$C$334,3,FALSE),VLOOKUP(DF61,classifications!$I$2:$K$28,3,FALSE))</f>
        <v>Urban with Significant Rural</v>
      </c>
      <c r="DF61" t="s">
        <v>1296</v>
      </c>
      <c r="DH61">
        <v>401</v>
      </c>
      <c r="DJ61">
        <v>29</v>
      </c>
      <c r="DL61">
        <v>103</v>
      </c>
      <c r="DN61">
        <v>0</v>
      </c>
      <c r="DO61">
        <v>49</v>
      </c>
      <c r="DP61">
        <v>0</v>
      </c>
      <c r="DQ61">
        <v>4</v>
      </c>
      <c r="DR61">
        <v>0</v>
      </c>
      <c r="DS61">
        <v>53</v>
      </c>
      <c r="DU61">
        <v>5</v>
      </c>
      <c r="DW61">
        <v>53</v>
      </c>
      <c r="DY61">
        <v>485</v>
      </c>
      <c r="EB61" t="s">
        <v>124</v>
      </c>
      <c r="EC61" t="s">
        <v>125</v>
      </c>
      <c r="ED61" t="str">
        <f>VLOOKUP(EF61,class!$A$1:$B$455,2,FALSE)</f>
        <v>Unitary Authority</v>
      </c>
      <c r="EE61" t="str">
        <f>IFERROR(VLOOKUP(EF61,classifications!$A$3:$C$334,3,FALSE),VLOOKUP(EF61,classifications!$I$2:$K$28,3,FALSE))</f>
        <v>Urban with Significant Rural</v>
      </c>
      <c r="EF61" t="s">
        <v>1296</v>
      </c>
      <c r="EH61">
        <v>466</v>
      </c>
      <c r="EJ61">
        <v>5</v>
      </c>
      <c r="EL61">
        <v>88</v>
      </c>
      <c r="EN61">
        <v>0</v>
      </c>
      <c r="EO61">
        <v>35</v>
      </c>
      <c r="EP61">
        <v>0</v>
      </c>
      <c r="EQ61">
        <v>0</v>
      </c>
      <c r="ER61">
        <v>5</v>
      </c>
      <c r="ES61">
        <v>0</v>
      </c>
      <c r="ET61">
        <v>40</v>
      </c>
      <c r="EV61">
        <v>1</v>
      </c>
      <c r="EX61">
        <v>34</v>
      </c>
      <c r="EZ61" s="2">
        <v>526</v>
      </c>
      <c r="FB61" t="s">
        <v>124</v>
      </c>
      <c r="FC61" t="s">
        <v>125</v>
      </c>
      <c r="FD61" t="str">
        <f>VLOOKUP(FF61,class!$A$1:$B$455,2,FALSE)</f>
        <v>Unitary Authority</v>
      </c>
      <c r="FE61" t="str">
        <f>IFERROR(VLOOKUP(FF61,classifications!$A$3:$C$334,3,FALSE),VLOOKUP(FF61,classifications!$I$2:$K$28,3,FALSE))</f>
        <v>Urban with Significant Rural</v>
      </c>
      <c r="FF61" t="s">
        <v>1296</v>
      </c>
      <c r="FH61">
        <v>460</v>
      </c>
      <c r="FJ61">
        <v>8</v>
      </c>
      <c r="FL61">
        <v>107</v>
      </c>
      <c r="FN61">
        <v>1</v>
      </c>
      <c r="FO61">
        <v>43</v>
      </c>
      <c r="FP61">
        <v>0</v>
      </c>
      <c r="FQ61">
        <v>0</v>
      </c>
      <c r="FR61">
        <v>0</v>
      </c>
      <c r="FS61">
        <v>0</v>
      </c>
      <c r="FT61">
        <v>44</v>
      </c>
      <c r="FV61">
        <v>-2</v>
      </c>
      <c r="FX61">
        <v>46</v>
      </c>
      <c r="FZ61" s="2">
        <v>527</v>
      </c>
      <c r="GB61" t="s">
        <v>124</v>
      </c>
      <c r="GC61" t="s">
        <v>125</v>
      </c>
      <c r="GD61" t="str">
        <f>VLOOKUP(GF61,class!$A$1:$B$455,2,FALSE)</f>
        <v>Unitary Authority</v>
      </c>
      <c r="GE61" t="str">
        <f>IFERROR(VLOOKUP(GF61,classifications!A$3:C$334,3,FALSE),VLOOKUP(GF61,classifications!I$2:K$28,3,FALSE))</f>
        <v>Urban with Significant Rural</v>
      </c>
      <c r="GF61" t="s">
        <v>1296</v>
      </c>
      <c r="GH61">
        <v>376</v>
      </c>
      <c r="GJ61">
        <v>6</v>
      </c>
      <c r="GL61">
        <v>85</v>
      </c>
      <c r="GN61">
        <v>0</v>
      </c>
      <c r="GO61">
        <v>33</v>
      </c>
      <c r="GP61">
        <v>0</v>
      </c>
      <c r="GQ61">
        <v>0</v>
      </c>
      <c r="GR61">
        <v>0</v>
      </c>
      <c r="GS61">
        <v>0</v>
      </c>
      <c r="GT61">
        <v>33</v>
      </c>
      <c r="GV61">
        <v>3</v>
      </c>
      <c r="GX61">
        <v>72</v>
      </c>
      <c r="GZ61">
        <v>398</v>
      </c>
    </row>
    <row r="62" spans="2:208" x14ac:dyDescent="0.3">
      <c r="B62" t="s">
        <v>126</v>
      </c>
      <c r="C62" t="s">
        <v>127</v>
      </c>
      <c r="D62" t="str">
        <f>VLOOKUP(F62,class!$A$1:$B$455,2,FALSE)</f>
        <v>Unitary Authority</v>
      </c>
      <c r="E62" t="str">
        <f>IFERROR(VLOOKUP(F62,classifications!$A$3:$C$334,3,FALSE),VLOOKUP(F62,classifications!$I$2:$K$28,3,FALSE))</f>
        <v>Predominantly Rural</v>
      </c>
      <c r="F62" t="s">
        <v>1167</v>
      </c>
      <c r="H62">
        <v>1630</v>
      </c>
      <c r="J62">
        <v>16</v>
      </c>
      <c r="L62">
        <v>116</v>
      </c>
      <c r="N62">
        <v>0</v>
      </c>
      <c r="P62">
        <v>63</v>
      </c>
      <c r="R62">
        <v>1699</v>
      </c>
      <c r="AB62" t="s">
        <v>126</v>
      </c>
      <c r="AC62" t="s">
        <v>127</v>
      </c>
      <c r="AD62" t="str">
        <f>VLOOKUP(AF62,class!$A$1:$B$455,2,FALSE)</f>
        <v>Unitary Authority</v>
      </c>
      <c r="AE62" t="str">
        <f>IFERROR(VLOOKUP(AF62,classifications!$A$3:$C$334,3,FALSE),VLOOKUP(AF62,classifications!$I$2:$K$28,3,FALSE))</f>
        <v>Predominantly Rural</v>
      </c>
      <c r="AF62" t="s">
        <v>1167</v>
      </c>
      <c r="AH62">
        <v>2088</v>
      </c>
      <c r="AJ62">
        <v>50</v>
      </c>
      <c r="AL62">
        <v>154</v>
      </c>
      <c r="AN62">
        <v>0</v>
      </c>
      <c r="AP62">
        <v>63</v>
      </c>
      <c r="AR62">
        <v>2229</v>
      </c>
      <c r="BB62" t="s">
        <v>126</v>
      </c>
      <c r="BC62" t="s">
        <v>127</v>
      </c>
      <c r="BD62" t="str">
        <f>VLOOKUP(BF62,class!$A$1:$B$455,2,FALSE)</f>
        <v>Unitary Authority</v>
      </c>
      <c r="BE62" t="str">
        <f>IFERROR(VLOOKUP(BF62,classifications!$A$3:$C$334,3,FALSE),VLOOKUP(BF62,classifications!$I$2:$K$28,3,FALSE))</f>
        <v>Predominantly Rural</v>
      </c>
      <c r="BF62" t="s">
        <v>1167</v>
      </c>
      <c r="BH62">
        <v>1997</v>
      </c>
      <c r="BJ62">
        <v>11</v>
      </c>
      <c r="BL62">
        <v>154</v>
      </c>
      <c r="BN62">
        <v>0</v>
      </c>
      <c r="BP62">
        <v>41</v>
      </c>
      <c r="BR62">
        <v>2121</v>
      </c>
      <c r="CB62" t="s">
        <v>126</v>
      </c>
      <c r="CC62" t="s">
        <v>127</v>
      </c>
      <c r="CD62" t="str">
        <f>VLOOKUP(CF62,class!$A$1:$B$455,2,FALSE)</f>
        <v>Unitary Authority</v>
      </c>
      <c r="CE62" t="str">
        <f>IFERROR(VLOOKUP(CF62,classifications!$A$3:$C$334,3,FALSE),VLOOKUP(CF62,classifications!$I$2:$K$28,3,FALSE))</f>
        <v>Predominantly Rural</v>
      </c>
      <c r="CF62" t="s">
        <v>1167</v>
      </c>
      <c r="CH62">
        <v>1630</v>
      </c>
      <c r="CJ62">
        <v>13</v>
      </c>
      <c r="CL62">
        <v>180</v>
      </c>
      <c r="CN62">
        <v>3</v>
      </c>
      <c r="CO62">
        <v>8</v>
      </c>
      <c r="CP62">
        <v>0</v>
      </c>
      <c r="CQ62">
        <v>1</v>
      </c>
      <c r="CR62">
        <v>3</v>
      </c>
      <c r="CS62">
        <v>15</v>
      </c>
      <c r="CU62">
        <v>0</v>
      </c>
      <c r="CW62">
        <v>27</v>
      </c>
      <c r="CY62">
        <v>1796</v>
      </c>
      <c r="DB62" t="s">
        <v>126</v>
      </c>
      <c r="DC62" t="s">
        <v>127</v>
      </c>
      <c r="DD62" t="str">
        <f>VLOOKUP(DF62,class!$A$1:$B$455,2,FALSE)</f>
        <v>Unitary Authority</v>
      </c>
      <c r="DE62" t="str">
        <f>IFERROR(VLOOKUP(DF62,classifications!$A$3:$C$334,3,FALSE),VLOOKUP(DF62,classifications!$I$2:$K$28,3,FALSE))</f>
        <v>Predominantly Rural</v>
      </c>
      <c r="DF62" t="s">
        <v>1167</v>
      </c>
      <c r="DH62">
        <v>2537</v>
      </c>
      <c r="DJ62">
        <v>43</v>
      </c>
      <c r="DL62">
        <v>300</v>
      </c>
      <c r="DN62">
        <v>7</v>
      </c>
      <c r="DO62">
        <v>0</v>
      </c>
      <c r="DP62">
        <v>0</v>
      </c>
      <c r="DQ62">
        <v>14</v>
      </c>
      <c r="DR62">
        <v>0</v>
      </c>
      <c r="DS62">
        <v>21</v>
      </c>
      <c r="DU62">
        <v>0</v>
      </c>
      <c r="DW62">
        <v>39</v>
      </c>
      <c r="DY62">
        <v>2841</v>
      </c>
      <c r="EB62" t="s">
        <v>126</v>
      </c>
      <c r="EC62" t="s">
        <v>127</v>
      </c>
      <c r="ED62" t="str">
        <f>VLOOKUP(EF62,class!$A$1:$B$455,2,FALSE)</f>
        <v>Unitary Authority</v>
      </c>
      <c r="EE62" t="str">
        <f>IFERROR(VLOOKUP(EF62,classifications!$A$3:$C$334,3,FALSE),VLOOKUP(EF62,classifications!$I$2:$K$28,3,FALSE))</f>
        <v>Predominantly Rural</v>
      </c>
      <c r="EF62" t="s">
        <v>1167</v>
      </c>
      <c r="EH62">
        <v>2362</v>
      </c>
      <c r="EJ62">
        <v>51</v>
      </c>
      <c r="EL62">
        <v>164</v>
      </c>
      <c r="EN62">
        <v>9</v>
      </c>
      <c r="EO62">
        <v>2</v>
      </c>
      <c r="EP62">
        <v>0</v>
      </c>
      <c r="EQ62">
        <v>0</v>
      </c>
      <c r="ER62">
        <v>26</v>
      </c>
      <c r="ES62">
        <v>0</v>
      </c>
      <c r="ET62">
        <v>37</v>
      </c>
      <c r="EV62">
        <v>0</v>
      </c>
      <c r="EX62">
        <v>150</v>
      </c>
      <c r="EZ62" s="2">
        <v>2427</v>
      </c>
      <c r="FB62" t="s">
        <v>126</v>
      </c>
      <c r="FC62" t="s">
        <v>127</v>
      </c>
      <c r="FD62" t="str">
        <f>VLOOKUP(FF62,class!$A$1:$B$455,2,FALSE)</f>
        <v>Unitary Authority</v>
      </c>
      <c r="FE62" t="str">
        <f>IFERROR(VLOOKUP(FF62,classifications!$A$3:$C$334,3,FALSE),VLOOKUP(FF62,classifications!$I$2:$K$28,3,FALSE))</f>
        <v>Predominantly Rural</v>
      </c>
      <c r="FF62" t="s">
        <v>1167</v>
      </c>
      <c r="FH62">
        <v>2635</v>
      </c>
      <c r="FJ62">
        <v>13</v>
      </c>
      <c r="FL62">
        <v>77</v>
      </c>
      <c r="FN62">
        <v>9</v>
      </c>
      <c r="FO62">
        <v>18</v>
      </c>
      <c r="FP62">
        <v>0</v>
      </c>
      <c r="FQ62">
        <v>0</v>
      </c>
      <c r="FR62">
        <v>4</v>
      </c>
      <c r="FS62">
        <v>0</v>
      </c>
      <c r="FT62">
        <v>31</v>
      </c>
      <c r="FV62">
        <v>25</v>
      </c>
      <c r="FX62">
        <v>51</v>
      </c>
      <c r="FZ62" s="2">
        <v>2699</v>
      </c>
      <c r="GB62" t="s">
        <v>126</v>
      </c>
      <c r="GC62" t="s">
        <v>127</v>
      </c>
      <c r="GD62" t="str">
        <f>VLOOKUP(GF62,class!$A$1:$B$455,2,FALSE)</f>
        <v>Unitary Authority</v>
      </c>
      <c r="GE62" t="str">
        <f>IFERROR(VLOOKUP(GF62,classifications!A$3:C$334,3,FALSE),VLOOKUP(GF62,classifications!I$2:K$28,3,FALSE))</f>
        <v>Predominantly Rural</v>
      </c>
      <c r="GF62" t="s">
        <v>1167</v>
      </c>
      <c r="GH62">
        <v>2160</v>
      </c>
      <c r="GJ62">
        <v>48</v>
      </c>
      <c r="GL62">
        <v>349</v>
      </c>
      <c r="GN62">
        <v>0</v>
      </c>
      <c r="GO62">
        <v>0</v>
      </c>
      <c r="GP62">
        <v>0</v>
      </c>
      <c r="GQ62">
        <v>0</v>
      </c>
      <c r="GR62">
        <v>0</v>
      </c>
      <c r="GS62">
        <v>0</v>
      </c>
      <c r="GT62">
        <v>0</v>
      </c>
      <c r="GV62">
        <v>45</v>
      </c>
      <c r="GX62">
        <v>53</v>
      </c>
      <c r="GZ62">
        <v>2549</v>
      </c>
    </row>
    <row r="63" spans="2:208" x14ac:dyDescent="0.3">
      <c r="B63" t="s">
        <v>128</v>
      </c>
      <c r="C63" t="s">
        <v>129</v>
      </c>
      <c r="D63" t="str">
        <f>VLOOKUP(F63,class!$A$1:$B$455,2,FALSE)</f>
        <v>Unitary Authority</v>
      </c>
      <c r="E63" t="str">
        <f>IFERROR(VLOOKUP(F63,classifications!$A$3:$C$334,3,FALSE),VLOOKUP(F63,classifications!$I$2:$K$28,3,FALSE))</f>
        <v>Predominantly Urban</v>
      </c>
      <c r="F63" t="s">
        <v>1297</v>
      </c>
      <c r="H63">
        <v>243</v>
      </c>
      <c r="J63">
        <v>-5</v>
      </c>
      <c r="L63">
        <v>42</v>
      </c>
      <c r="N63">
        <v>0</v>
      </c>
      <c r="P63">
        <v>87</v>
      </c>
      <c r="R63">
        <v>193</v>
      </c>
      <c r="AB63" t="s">
        <v>128</v>
      </c>
      <c r="AC63" t="s">
        <v>129</v>
      </c>
      <c r="AD63" t="str">
        <f>VLOOKUP(AF63,class!$A$1:$B$455,2,FALSE)</f>
        <v>Unitary Authority</v>
      </c>
      <c r="AE63" t="str">
        <f>IFERROR(VLOOKUP(AF63,classifications!$A$3:$C$334,3,FALSE),VLOOKUP(AF63,classifications!$I$2:$K$28,3,FALSE))</f>
        <v>Predominantly Urban</v>
      </c>
      <c r="AF63" t="s">
        <v>1297</v>
      </c>
      <c r="AH63">
        <v>452</v>
      </c>
      <c r="AJ63">
        <v>0</v>
      </c>
      <c r="AL63">
        <v>71</v>
      </c>
      <c r="AN63">
        <v>1</v>
      </c>
      <c r="AP63">
        <v>164</v>
      </c>
      <c r="AR63">
        <v>360</v>
      </c>
      <c r="BB63" t="s">
        <v>128</v>
      </c>
      <c r="BC63" t="s">
        <v>129</v>
      </c>
      <c r="BD63" t="str">
        <f>VLOOKUP(BF63,class!$A$1:$B$455,2,FALSE)</f>
        <v>Unitary Authority</v>
      </c>
      <c r="BE63" t="str">
        <f>IFERROR(VLOOKUP(BF63,classifications!$A$3:$C$334,3,FALSE),VLOOKUP(BF63,classifications!$I$2:$K$28,3,FALSE))</f>
        <v>Predominantly Urban</v>
      </c>
      <c r="BF63" t="s">
        <v>1297</v>
      </c>
      <c r="BH63">
        <v>528</v>
      </c>
      <c r="BJ63">
        <v>8</v>
      </c>
      <c r="BL63">
        <v>75</v>
      </c>
      <c r="BN63">
        <v>-3</v>
      </c>
      <c r="BP63">
        <v>94</v>
      </c>
      <c r="BR63">
        <v>514</v>
      </c>
      <c r="CB63" t="s">
        <v>128</v>
      </c>
      <c r="CC63" t="s">
        <v>129</v>
      </c>
      <c r="CD63" t="str">
        <f>VLOOKUP(CF63,class!$A$1:$B$455,2,FALSE)</f>
        <v>Unitary Authority</v>
      </c>
      <c r="CE63" t="str">
        <f>IFERROR(VLOOKUP(CF63,classifications!$A$3:$C$334,3,FALSE),VLOOKUP(CF63,classifications!$I$2:$K$28,3,FALSE))</f>
        <v>Predominantly Urban</v>
      </c>
      <c r="CF63" t="s">
        <v>1297</v>
      </c>
      <c r="CH63">
        <v>562</v>
      </c>
      <c r="CJ63">
        <v>16</v>
      </c>
      <c r="CL63">
        <v>81</v>
      </c>
      <c r="CN63">
        <v>0</v>
      </c>
      <c r="CO63">
        <v>28</v>
      </c>
      <c r="CP63">
        <v>0</v>
      </c>
      <c r="CQ63">
        <v>0</v>
      </c>
      <c r="CR63">
        <v>0</v>
      </c>
      <c r="CS63">
        <v>28</v>
      </c>
      <c r="CU63">
        <v>-3</v>
      </c>
      <c r="CW63">
        <v>54</v>
      </c>
      <c r="CY63">
        <v>602</v>
      </c>
      <c r="DB63" t="s">
        <v>128</v>
      </c>
      <c r="DC63" t="s">
        <v>129</v>
      </c>
      <c r="DD63" t="str">
        <f>VLOOKUP(DF63,class!$A$1:$B$455,2,FALSE)</f>
        <v>Unitary Authority</v>
      </c>
      <c r="DE63" t="str">
        <f>IFERROR(VLOOKUP(DF63,classifications!$A$3:$C$334,3,FALSE),VLOOKUP(DF63,classifications!$I$2:$K$28,3,FALSE))</f>
        <v>Predominantly Urban</v>
      </c>
      <c r="DF63" t="s">
        <v>1297</v>
      </c>
      <c r="DH63">
        <v>464</v>
      </c>
      <c r="DJ63">
        <v>16</v>
      </c>
      <c r="DL63">
        <v>163</v>
      </c>
      <c r="DN63">
        <v>0</v>
      </c>
      <c r="DO63">
        <v>78</v>
      </c>
      <c r="DP63">
        <v>0</v>
      </c>
      <c r="DQ63">
        <v>0</v>
      </c>
      <c r="DR63">
        <v>0</v>
      </c>
      <c r="DS63">
        <v>78</v>
      </c>
      <c r="DU63">
        <v>-4</v>
      </c>
      <c r="DW63">
        <v>55</v>
      </c>
      <c r="DY63">
        <v>584</v>
      </c>
      <c r="EB63" t="s">
        <v>128</v>
      </c>
      <c r="EC63" t="s">
        <v>129</v>
      </c>
      <c r="ED63" t="str">
        <f>VLOOKUP(EF63,class!$A$1:$B$455,2,FALSE)</f>
        <v>Unitary Authority</v>
      </c>
      <c r="EE63" t="str">
        <f>IFERROR(VLOOKUP(EF63,classifications!$A$3:$C$334,3,FALSE),VLOOKUP(EF63,classifications!$I$2:$K$28,3,FALSE))</f>
        <v>Predominantly Urban</v>
      </c>
      <c r="EF63" t="s">
        <v>1297</v>
      </c>
      <c r="EH63">
        <v>390</v>
      </c>
      <c r="EJ63">
        <v>14</v>
      </c>
      <c r="EL63">
        <v>127</v>
      </c>
      <c r="EN63">
        <v>0</v>
      </c>
      <c r="EO63">
        <v>5</v>
      </c>
      <c r="EP63">
        <v>0</v>
      </c>
      <c r="EQ63">
        <v>0</v>
      </c>
      <c r="ER63">
        <v>0</v>
      </c>
      <c r="ES63">
        <v>0</v>
      </c>
      <c r="ET63">
        <v>5</v>
      </c>
      <c r="EV63">
        <v>1</v>
      </c>
      <c r="EX63">
        <v>17</v>
      </c>
      <c r="EZ63" s="2">
        <v>515</v>
      </c>
      <c r="FB63" t="s">
        <v>128</v>
      </c>
      <c r="FC63" t="s">
        <v>129</v>
      </c>
      <c r="FD63" t="str">
        <f>VLOOKUP(FF63,class!$A$1:$B$455,2,FALSE)</f>
        <v>Unitary Authority</v>
      </c>
      <c r="FE63" t="str">
        <f>IFERROR(VLOOKUP(FF63,classifications!$A$3:$C$334,3,FALSE),VLOOKUP(FF63,classifications!$I$2:$K$28,3,FALSE))</f>
        <v>Predominantly Urban</v>
      </c>
      <c r="FF63" t="s">
        <v>1297</v>
      </c>
      <c r="FH63">
        <v>509</v>
      </c>
      <c r="FJ63">
        <v>27</v>
      </c>
      <c r="FL63">
        <v>170</v>
      </c>
      <c r="FN63">
        <v>1</v>
      </c>
      <c r="FO63">
        <v>135</v>
      </c>
      <c r="FP63">
        <v>0</v>
      </c>
      <c r="FQ63">
        <v>0</v>
      </c>
      <c r="FR63">
        <v>0</v>
      </c>
      <c r="FS63">
        <v>0</v>
      </c>
      <c r="FT63">
        <v>136</v>
      </c>
      <c r="FV63">
        <v>1</v>
      </c>
      <c r="FX63">
        <v>53</v>
      </c>
      <c r="FZ63" s="2">
        <v>654</v>
      </c>
      <c r="GB63" t="s">
        <v>128</v>
      </c>
      <c r="GC63" t="s">
        <v>129</v>
      </c>
      <c r="GD63" t="str">
        <f>VLOOKUP(GF63,class!$A$1:$B$455,2,FALSE)</f>
        <v>Unitary Authority</v>
      </c>
      <c r="GE63" t="str">
        <f>IFERROR(VLOOKUP(GF63,classifications!A$3:C$334,3,FALSE),VLOOKUP(GF63,classifications!I$2:K$28,3,FALSE))</f>
        <v>Predominantly Urban</v>
      </c>
      <c r="GF63" t="s">
        <v>1297</v>
      </c>
      <c r="GH63">
        <v>447</v>
      </c>
      <c r="GJ63">
        <v>6</v>
      </c>
      <c r="GL63">
        <v>51</v>
      </c>
      <c r="GN63">
        <v>3</v>
      </c>
      <c r="GO63">
        <v>18</v>
      </c>
      <c r="GP63">
        <v>0</v>
      </c>
      <c r="GQ63">
        <v>0</v>
      </c>
      <c r="GR63">
        <v>1</v>
      </c>
      <c r="GS63">
        <v>0</v>
      </c>
      <c r="GT63">
        <v>22</v>
      </c>
      <c r="GV63">
        <v>0</v>
      </c>
      <c r="GX63">
        <v>28</v>
      </c>
      <c r="GZ63">
        <v>476</v>
      </c>
    </row>
    <row r="64" spans="2:208" x14ac:dyDescent="0.3">
      <c r="B64" t="s">
        <v>130</v>
      </c>
      <c r="C64" t="s">
        <v>131</v>
      </c>
      <c r="D64" t="str">
        <f>VLOOKUP(F64,class!$A$1:$B$455,2,FALSE)</f>
        <v>Unitary Authority</v>
      </c>
      <c r="E64" t="str">
        <f>IFERROR(VLOOKUP(F64,classifications!$A$3:$C$334,3,FALSE),VLOOKUP(F64,classifications!$I$2:$K$28,3,FALSE))</f>
        <v>Predominantly Urban</v>
      </c>
      <c r="F64" t="s">
        <v>1298</v>
      </c>
      <c r="H64">
        <v>384</v>
      </c>
      <c r="J64">
        <v>10</v>
      </c>
      <c r="L64">
        <v>25</v>
      </c>
      <c r="N64">
        <v>11</v>
      </c>
      <c r="P64">
        <v>29</v>
      </c>
      <c r="R64">
        <v>401</v>
      </c>
      <c r="AB64" t="s">
        <v>130</v>
      </c>
      <c r="AC64" t="s">
        <v>131</v>
      </c>
      <c r="AD64" t="str">
        <f>VLOOKUP(AF64,class!$A$1:$B$455,2,FALSE)</f>
        <v>Unitary Authority</v>
      </c>
      <c r="AE64" t="str">
        <f>IFERROR(VLOOKUP(AF64,classifications!$A$3:$C$334,3,FALSE),VLOOKUP(AF64,classifications!$I$2:$K$28,3,FALSE))</f>
        <v>Predominantly Urban</v>
      </c>
      <c r="AF64" t="s">
        <v>1298</v>
      </c>
      <c r="AH64">
        <v>543</v>
      </c>
      <c r="AJ64">
        <v>0</v>
      </c>
      <c r="AL64">
        <v>0</v>
      </c>
      <c r="AN64">
        <v>0</v>
      </c>
      <c r="AP64">
        <v>50</v>
      </c>
      <c r="AR64">
        <v>493</v>
      </c>
      <c r="BB64" t="s">
        <v>130</v>
      </c>
      <c r="BC64" t="s">
        <v>131</v>
      </c>
      <c r="BD64" t="str">
        <f>VLOOKUP(BF64,class!$A$1:$B$455,2,FALSE)</f>
        <v>Unitary Authority</v>
      </c>
      <c r="BE64" t="str">
        <f>IFERROR(VLOOKUP(BF64,classifications!$A$3:$C$334,3,FALSE),VLOOKUP(BF64,classifications!$I$2:$K$28,3,FALSE))</f>
        <v>Predominantly Urban</v>
      </c>
      <c r="BF64" t="s">
        <v>1298</v>
      </c>
      <c r="BH64">
        <v>613</v>
      </c>
      <c r="BJ64">
        <v>11</v>
      </c>
      <c r="BL64">
        <v>23</v>
      </c>
      <c r="BN64">
        <v>0</v>
      </c>
      <c r="BP64">
        <v>193</v>
      </c>
      <c r="BR64">
        <v>454</v>
      </c>
      <c r="CB64" t="s">
        <v>130</v>
      </c>
      <c r="CC64" t="s">
        <v>131</v>
      </c>
      <c r="CD64" t="str">
        <f>VLOOKUP(CF64,class!$A$1:$B$455,2,FALSE)</f>
        <v>Unitary Authority</v>
      </c>
      <c r="CE64" t="str">
        <f>IFERROR(VLOOKUP(CF64,classifications!$A$3:$C$334,3,FALSE),VLOOKUP(CF64,classifications!$I$2:$K$28,3,FALSE))</f>
        <v>Predominantly Urban</v>
      </c>
      <c r="CF64" t="s">
        <v>1298</v>
      </c>
      <c r="CH64">
        <v>584</v>
      </c>
      <c r="CJ64">
        <v>21</v>
      </c>
      <c r="CL64">
        <v>63</v>
      </c>
      <c r="CN64">
        <v>0</v>
      </c>
      <c r="CO64">
        <v>63</v>
      </c>
      <c r="CP64">
        <v>0</v>
      </c>
      <c r="CQ64">
        <v>0</v>
      </c>
      <c r="CR64">
        <v>0</v>
      </c>
      <c r="CS64">
        <v>63</v>
      </c>
      <c r="CU64">
        <v>0</v>
      </c>
      <c r="CW64">
        <v>30</v>
      </c>
      <c r="CY64">
        <v>638</v>
      </c>
      <c r="DB64" t="s">
        <v>130</v>
      </c>
      <c r="DC64" t="s">
        <v>131</v>
      </c>
      <c r="DD64" t="str">
        <f>VLOOKUP(DF64,class!$A$1:$B$455,2,FALSE)</f>
        <v>Unitary Authority</v>
      </c>
      <c r="DE64" t="str">
        <f>IFERROR(VLOOKUP(DF64,classifications!$A$3:$C$334,3,FALSE),VLOOKUP(DF64,classifications!$I$2:$K$28,3,FALSE))</f>
        <v>Predominantly Urban</v>
      </c>
      <c r="DF64" t="s">
        <v>1298</v>
      </c>
      <c r="DH64">
        <v>946</v>
      </c>
      <c r="DJ64">
        <v>15</v>
      </c>
      <c r="DL64">
        <v>15</v>
      </c>
      <c r="DN64">
        <v>0</v>
      </c>
      <c r="DO64">
        <v>15</v>
      </c>
      <c r="DP64">
        <v>0</v>
      </c>
      <c r="DQ64">
        <v>0</v>
      </c>
      <c r="DR64">
        <v>0</v>
      </c>
      <c r="DS64">
        <v>15</v>
      </c>
      <c r="DU64">
        <v>0</v>
      </c>
      <c r="DW64">
        <v>43</v>
      </c>
      <c r="DY64">
        <v>933</v>
      </c>
      <c r="EB64" t="s">
        <v>130</v>
      </c>
      <c r="EC64" t="s">
        <v>131</v>
      </c>
      <c r="ED64" t="str">
        <f>VLOOKUP(EF64,class!$A$1:$B$455,2,FALSE)</f>
        <v>Unitary Authority</v>
      </c>
      <c r="EE64" t="str">
        <f>IFERROR(VLOOKUP(EF64,classifications!$A$3:$C$334,3,FALSE),VLOOKUP(EF64,classifications!$I$2:$K$28,3,FALSE))</f>
        <v>Predominantly Urban</v>
      </c>
      <c r="EF64" t="s">
        <v>1298</v>
      </c>
      <c r="EH64">
        <v>1515</v>
      </c>
      <c r="EJ64">
        <v>0</v>
      </c>
      <c r="EL64">
        <v>41</v>
      </c>
      <c r="EN64">
        <v>0</v>
      </c>
      <c r="EO64">
        <v>42</v>
      </c>
      <c r="EP64">
        <v>0</v>
      </c>
      <c r="EQ64">
        <v>0</v>
      </c>
      <c r="ER64">
        <v>0</v>
      </c>
      <c r="ES64">
        <v>0</v>
      </c>
      <c r="ET64">
        <v>42</v>
      </c>
      <c r="EV64">
        <v>0</v>
      </c>
      <c r="EX64">
        <v>47</v>
      </c>
      <c r="EZ64" s="2">
        <v>1509</v>
      </c>
      <c r="FB64" t="s">
        <v>130</v>
      </c>
      <c r="FC64" t="s">
        <v>131</v>
      </c>
      <c r="FD64" t="str">
        <f>VLOOKUP(FF64,class!$A$1:$B$455,2,FALSE)</f>
        <v>Unitary Authority</v>
      </c>
      <c r="FE64" t="str">
        <f>IFERROR(VLOOKUP(FF64,classifications!$A$3:$C$334,3,FALSE),VLOOKUP(FF64,classifications!$I$2:$K$28,3,FALSE))</f>
        <v>Predominantly Urban</v>
      </c>
      <c r="FF64" t="s">
        <v>1298</v>
      </c>
      <c r="FH64">
        <v>1254</v>
      </c>
      <c r="FJ64">
        <v>1</v>
      </c>
      <c r="FL64">
        <v>55</v>
      </c>
      <c r="FN64">
        <v>0</v>
      </c>
      <c r="FO64">
        <v>55</v>
      </c>
      <c r="FP64">
        <v>0</v>
      </c>
      <c r="FQ64">
        <v>0</v>
      </c>
      <c r="FR64">
        <v>0</v>
      </c>
      <c r="FS64">
        <v>0</v>
      </c>
      <c r="FT64">
        <v>55</v>
      </c>
      <c r="FV64">
        <v>0</v>
      </c>
      <c r="FX64">
        <v>60</v>
      </c>
      <c r="FZ64" s="2">
        <v>1250</v>
      </c>
      <c r="GB64" t="s">
        <v>130</v>
      </c>
      <c r="GC64" t="s">
        <v>131</v>
      </c>
      <c r="GD64" t="str">
        <f>VLOOKUP(GF64,class!$A$1:$B$455,2,FALSE)</f>
        <v>Unitary Authority</v>
      </c>
      <c r="GE64" t="str">
        <f>IFERROR(VLOOKUP(GF64,classifications!A$3:C$334,3,FALSE),VLOOKUP(GF64,classifications!I$2:K$28,3,FALSE))</f>
        <v>Predominantly Urban</v>
      </c>
      <c r="GF64" t="s">
        <v>1298</v>
      </c>
      <c r="GH64">
        <v>1486</v>
      </c>
      <c r="GJ64">
        <v>-1</v>
      </c>
      <c r="GL64">
        <v>85</v>
      </c>
      <c r="GN64">
        <v>0</v>
      </c>
      <c r="GO64">
        <v>85</v>
      </c>
      <c r="GP64">
        <v>0</v>
      </c>
      <c r="GQ64">
        <v>0</v>
      </c>
      <c r="GR64">
        <v>0</v>
      </c>
      <c r="GS64">
        <v>0</v>
      </c>
      <c r="GT64">
        <v>85</v>
      </c>
      <c r="GV64">
        <v>0</v>
      </c>
      <c r="GX64">
        <v>15</v>
      </c>
      <c r="GZ64">
        <v>1555</v>
      </c>
    </row>
    <row r="65" spans="1:208" x14ac:dyDescent="0.3">
      <c r="B65" t="s">
        <v>132</v>
      </c>
      <c r="C65" t="s">
        <v>133</v>
      </c>
      <c r="D65" t="str">
        <f>VLOOKUP(F65,class!$A$1:$B$455,2,FALSE)</f>
        <v>Unitary Authority</v>
      </c>
      <c r="E65" t="str">
        <f>IFERROR(VLOOKUP(F65,classifications!$A$3:$C$334,3,FALSE),VLOOKUP(F65,classifications!$I$2:$K$28,3,FALSE))</f>
        <v>Predominantly Urban</v>
      </c>
      <c r="F65" t="s">
        <v>1299</v>
      </c>
      <c r="H65">
        <v>80</v>
      </c>
      <c r="J65">
        <v>19</v>
      </c>
      <c r="L65">
        <v>-1</v>
      </c>
      <c r="N65">
        <v>0</v>
      </c>
      <c r="P65">
        <v>10</v>
      </c>
      <c r="R65">
        <v>88</v>
      </c>
      <c r="AB65" t="s">
        <v>132</v>
      </c>
      <c r="AC65" t="s">
        <v>133</v>
      </c>
      <c r="AD65" t="str">
        <f>VLOOKUP(AF65,class!$A$1:$B$455,2,FALSE)</f>
        <v>Unitary Authority</v>
      </c>
      <c r="AE65" t="str">
        <f>IFERROR(VLOOKUP(AF65,classifications!$A$3:$C$334,3,FALSE),VLOOKUP(AF65,classifications!$I$2:$K$28,3,FALSE))</f>
        <v>Predominantly Urban</v>
      </c>
      <c r="AF65" t="s">
        <v>1299</v>
      </c>
      <c r="AH65">
        <v>34</v>
      </c>
      <c r="AJ65">
        <v>17</v>
      </c>
      <c r="AL65">
        <v>31</v>
      </c>
      <c r="AN65">
        <v>0</v>
      </c>
      <c r="AP65">
        <v>13</v>
      </c>
      <c r="AR65">
        <v>69</v>
      </c>
      <c r="BB65" t="s">
        <v>132</v>
      </c>
      <c r="BC65" t="s">
        <v>133</v>
      </c>
      <c r="BD65" t="str">
        <f>VLOOKUP(BF65,class!$A$1:$B$455,2,FALSE)</f>
        <v>Unitary Authority</v>
      </c>
      <c r="BE65" t="str">
        <f>IFERROR(VLOOKUP(BF65,classifications!$A$3:$C$334,3,FALSE),VLOOKUP(BF65,classifications!$I$2:$K$28,3,FALSE))</f>
        <v>Predominantly Urban</v>
      </c>
      <c r="BF65" t="s">
        <v>1299</v>
      </c>
      <c r="BH65">
        <v>208</v>
      </c>
      <c r="BJ65">
        <v>2</v>
      </c>
      <c r="BL65">
        <v>78</v>
      </c>
      <c r="BN65">
        <v>0</v>
      </c>
      <c r="BP65">
        <v>4</v>
      </c>
      <c r="BR65">
        <v>284</v>
      </c>
      <c r="CB65" t="s">
        <v>132</v>
      </c>
      <c r="CC65" t="s">
        <v>133</v>
      </c>
      <c r="CD65" t="str">
        <f>VLOOKUP(CF65,class!$A$1:$B$455,2,FALSE)</f>
        <v>Unitary Authority</v>
      </c>
      <c r="CE65" t="str">
        <f>IFERROR(VLOOKUP(CF65,classifications!$A$3:$C$334,3,FALSE),VLOOKUP(CF65,classifications!$I$2:$K$28,3,FALSE))</f>
        <v>Predominantly Urban</v>
      </c>
      <c r="CF65" t="s">
        <v>1299</v>
      </c>
      <c r="CH65">
        <v>435</v>
      </c>
      <c r="CJ65">
        <v>7</v>
      </c>
      <c r="CL65">
        <v>257</v>
      </c>
      <c r="CN65">
        <v>9</v>
      </c>
      <c r="CO65">
        <v>48</v>
      </c>
      <c r="CP65">
        <v>0</v>
      </c>
      <c r="CQ65">
        <v>200</v>
      </c>
      <c r="CR65">
        <v>0</v>
      </c>
      <c r="CS65">
        <v>257</v>
      </c>
      <c r="CU65">
        <v>0</v>
      </c>
      <c r="CW65">
        <v>8</v>
      </c>
      <c r="CY65">
        <v>691</v>
      </c>
      <c r="DB65" t="s">
        <v>132</v>
      </c>
      <c r="DC65" t="s">
        <v>133</v>
      </c>
      <c r="DD65" t="str">
        <f>VLOOKUP(DF65,class!$A$1:$B$455,2,FALSE)</f>
        <v>Unitary Authority</v>
      </c>
      <c r="DE65" t="str">
        <f>IFERROR(VLOOKUP(DF65,classifications!$A$3:$C$334,3,FALSE),VLOOKUP(DF65,classifications!$I$2:$K$28,3,FALSE))</f>
        <v>Predominantly Urban</v>
      </c>
      <c r="DF65" t="s">
        <v>1299</v>
      </c>
      <c r="DH65">
        <v>369</v>
      </c>
      <c r="DJ65">
        <v>-1</v>
      </c>
      <c r="DL65">
        <v>13</v>
      </c>
      <c r="DN65">
        <v>13</v>
      </c>
      <c r="DO65">
        <v>111</v>
      </c>
      <c r="DP65">
        <v>0</v>
      </c>
      <c r="DQ65">
        <v>81</v>
      </c>
      <c r="DR65">
        <v>0</v>
      </c>
      <c r="DS65">
        <v>205</v>
      </c>
      <c r="DU65">
        <v>0</v>
      </c>
      <c r="DW65">
        <v>3</v>
      </c>
      <c r="DY65">
        <v>378</v>
      </c>
      <c r="EB65" t="s">
        <v>132</v>
      </c>
      <c r="EC65" t="s">
        <v>133</v>
      </c>
      <c r="ED65" t="str">
        <f>VLOOKUP(EF65,class!$A$1:$B$455,2,FALSE)</f>
        <v>Unitary Authority</v>
      </c>
      <c r="EE65" t="str">
        <f>IFERROR(VLOOKUP(EF65,classifications!$A$3:$C$334,3,FALSE),VLOOKUP(EF65,classifications!$I$2:$K$28,3,FALSE))</f>
        <v>Predominantly Urban</v>
      </c>
      <c r="EF65" t="s">
        <v>1299</v>
      </c>
      <c r="EH65">
        <v>1111</v>
      </c>
      <c r="EJ65">
        <v>31</v>
      </c>
      <c r="EL65">
        <v>164</v>
      </c>
      <c r="EN65">
        <v>4</v>
      </c>
      <c r="EO65">
        <v>63</v>
      </c>
      <c r="EP65">
        <v>0</v>
      </c>
      <c r="EQ65">
        <v>0</v>
      </c>
      <c r="ER65">
        <v>1</v>
      </c>
      <c r="ES65">
        <v>0</v>
      </c>
      <c r="ET65">
        <v>68</v>
      </c>
      <c r="EV65">
        <v>0</v>
      </c>
      <c r="EX65">
        <v>10</v>
      </c>
      <c r="EZ65" s="2">
        <v>1296</v>
      </c>
      <c r="FB65" t="s">
        <v>132</v>
      </c>
      <c r="FC65" t="s">
        <v>133</v>
      </c>
      <c r="FD65" t="str">
        <f>VLOOKUP(FF65,class!$A$1:$B$455,2,FALSE)</f>
        <v>Unitary Authority</v>
      </c>
      <c r="FE65" t="str">
        <f>IFERROR(VLOOKUP(FF65,classifications!$A$3:$C$334,3,FALSE),VLOOKUP(FF65,classifications!$I$2:$K$28,3,FALSE))</f>
        <v>Predominantly Urban</v>
      </c>
      <c r="FF65" t="s">
        <v>1299</v>
      </c>
      <c r="FH65">
        <v>299</v>
      </c>
      <c r="FJ65">
        <v>18</v>
      </c>
      <c r="FL65">
        <v>137</v>
      </c>
      <c r="FN65">
        <v>1</v>
      </c>
      <c r="FO65">
        <v>27</v>
      </c>
      <c r="FP65">
        <v>0</v>
      </c>
      <c r="FQ65">
        <v>0</v>
      </c>
      <c r="FR65">
        <v>0</v>
      </c>
      <c r="FS65">
        <v>0</v>
      </c>
      <c r="FT65">
        <v>28</v>
      </c>
      <c r="FV65">
        <v>0</v>
      </c>
      <c r="FX65">
        <v>5</v>
      </c>
      <c r="FZ65" s="2">
        <v>449</v>
      </c>
      <c r="GB65" t="s">
        <v>132</v>
      </c>
      <c r="GC65" t="s">
        <v>133</v>
      </c>
      <c r="GD65" t="str">
        <f>VLOOKUP(GF65,class!$A$1:$B$455,2,FALSE)</f>
        <v>Unitary Authority</v>
      </c>
      <c r="GE65" t="str">
        <f>IFERROR(VLOOKUP(GF65,classifications!A$3:C$334,3,FALSE),VLOOKUP(GF65,classifications!I$2:K$28,3,FALSE))</f>
        <v>Predominantly Urban</v>
      </c>
      <c r="GF65" t="s">
        <v>1299</v>
      </c>
      <c r="GH65">
        <v>437</v>
      </c>
      <c r="GJ65">
        <v>11</v>
      </c>
      <c r="GL65">
        <v>123</v>
      </c>
      <c r="GN65">
        <v>2</v>
      </c>
      <c r="GO65">
        <v>16</v>
      </c>
      <c r="GP65">
        <v>0</v>
      </c>
      <c r="GQ65">
        <v>0</v>
      </c>
      <c r="GR65">
        <v>3</v>
      </c>
      <c r="GS65">
        <v>0</v>
      </c>
      <c r="GT65">
        <v>21</v>
      </c>
      <c r="GV65">
        <v>0</v>
      </c>
      <c r="GX65">
        <v>11</v>
      </c>
      <c r="GZ65">
        <v>560</v>
      </c>
    </row>
    <row r="66" spans="1:208" x14ac:dyDescent="0.3">
      <c r="D66" t="str">
        <f>VLOOKUP(F66,class!$A$1:$B$455,2,FALSE)</f>
        <v>Unitary Authority</v>
      </c>
      <c r="E66" t="str">
        <f>IFERROR(VLOOKUP(F66,classifications!$A$3:$C$334,3,FALSE),VLOOKUP(F66,classifications!$I$2:$K$28,3,FALSE))</f>
        <v>Predominantly Urban</v>
      </c>
      <c r="F66" t="s">
        <v>1247</v>
      </c>
      <c r="H66">
        <f>H14+H44+H197</f>
        <v>833</v>
      </c>
      <c r="I66">
        <f t="shared" ref="I66:R66" si="0">I14+I44+I197</f>
        <v>0</v>
      </c>
      <c r="J66">
        <f t="shared" si="0"/>
        <v>40</v>
      </c>
      <c r="K66">
        <f t="shared" si="0"/>
        <v>0</v>
      </c>
      <c r="L66">
        <f t="shared" si="0"/>
        <v>131</v>
      </c>
      <c r="M66">
        <f t="shared" si="0"/>
        <v>0</v>
      </c>
      <c r="N66">
        <f t="shared" si="0"/>
        <v>0</v>
      </c>
      <c r="O66">
        <f t="shared" si="0"/>
        <v>0</v>
      </c>
      <c r="P66">
        <f t="shared" si="0"/>
        <v>86</v>
      </c>
      <c r="Q66">
        <f t="shared" si="0"/>
        <v>0</v>
      </c>
      <c r="R66">
        <f t="shared" si="0"/>
        <v>918</v>
      </c>
      <c r="AD66" t="str">
        <f>VLOOKUP(AF66,class!$A$1:$B$455,2,FALSE)</f>
        <v>Unitary Authority</v>
      </c>
      <c r="AE66" t="str">
        <f>IFERROR(VLOOKUP(AF66,classifications!$A$3:$C$334,3,FALSE),VLOOKUP(AF66,classifications!$I$2:$K$28,3,FALSE))</f>
        <v>Predominantly Urban</v>
      </c>
      <c r="AF66" t="s">
        <v>1247</v>
      </c>
      <c r="AH66">
        <f>AH14+AH44+AH197</f>
        <v>644</v>
      </c>
      <c r="AI66">
        <f t="shared" ref="AI66:AR66" si="1">AI14+AI44+AI197</f>
        <v>0</v>
      </c>
      <c r="AJ66">
        <f t="shared" si="1"/>
        <v>43</v>
      </c>
      <c r="AK66">
        <f t="shared" si="1"/>
        <v>0</v>
      </c>
      <c r="AL66">
        <f t="shared" si="1"/>
        <v>154</v>
      </c>
      <c r="AM66">
        <f t="shared" si="1"/>
        <v>0</v>
      </c>
      <c r="AN66">
        <f t="shared" si="1"/>
        <v>-7</v>
      </c>
      <c r="AO66">
        <f t="shared" si="1"/>
        <v>0</v>
      </c>
      <c r="AP66">
        <f t="shared" si="1"/>
        <v>115</v>
      </c>
      <c r="AQ66">
        <f t="shared" si="1"/>
        <v>0</v>
      </c>
      <c r="AR66">
        <f t="shared" si="1"/>
        <v>719</v>
      </c>
      <c r="BD66" t="str">
        <f>VLOOKUP(BF66,class!$A$1:$B$455,2,FALSE)</f>
        <v>Unitary Authority</v>
      </c>
      <c r="BE66" t="str">
        <f>IFERROR(VLOOKUP(BF66,classifications!$A$3:$C$334,3,FALSE),VLOOKUP(BF66,classifications!$I$2:$K$28,3,FALSE))</f>
        <v>Predominantly Urban</v>
      </c>
      <c r="BF66" t="s">
        <v>1247</v>
      </c>
      <c r="BH66">
        <f>BH14+BH44+BH197</f>
        <v>971</v>
      </c>
      <c r="BI66">
        <f t="shared" ref="BI66:BR66" si="2">BI14+BI44+BI197</f>
        <v>0</v>
      </c>
      <c r="BJ66">
        <f t="shared" si="2"/>
        <v>45</v>
      </c>
      <c r="BK66">
        <f t="shared" si="2"/>
        <v>0</v>
      </c>
      <c r="BL66">
        <f t="shared" si="2"/>
        <v>522</v>
      </c>
      <c r="BM66">
        <f t="shared" si="2"/>
        <v>0</v>
      </c>
      <c r="BN66">
        <f t="shared" si="2"/>
        <v>-19</v>
      </c>
      <c r="BO66">
        <f t="shared" si="2"/>
        <v>0</v>
      </c>
      <c r="BP66">
        <f t="shared" si="2"/>
        <v>102</v>
      </c>
      <c r="BQ66">
        <f t="shared" si="2"/>
        <v>0</v>
      </c>
      <c r="BR66">
        <f t="shared" si="2"/>
        <v>1417</v>
      </c>
      <c r="CD66" t="str">
        <f>VLOOKUP(CF66,class!$A$1:$B$455,2,FALSE)</f>
        <v>Unitary Authority</v>
      </c>
      <c r="CE66" t="str">
        <f>IFERROR(VLOOKUP(CF66,classifications!$A$3:$C$334,3,FALSE),VLOOKUP(CF66,classifications!$I$2:$K$28,3,FALSE))</f>
        <v>Predominantly Urban</v>
      </c>
      <c r="CF66" t="s">
        <v>1247</v>
      </c>
      <c r="CH66">
        <f>CH14+CH44+CH197</f>
        <v>890</v>
      </c>
      <c r="CI66">
        <f t="shared" ref="CI66:CY66" si="3">CI14+CI44+CI197</f>
        <v>0</v>
      </c>
      <c r="CJ66">
        <f t="shared" si="3"/>
        <v>98</v>
      </c>
      <c r="CK66">
        <f t="shared" si="3"/>
        <v>0</v>
      </c>
      <c r="CL66">
        <f t="shared" si="3"/>
        <v>303</v>
      </c>
      <c r="CM66">
        <f t="shared" si="3"/>
        <v>0</v>
      </c>
      <c r="CN66">
        <f t="shared" si="3"/>
        <v>0</v>
      </c>
      <c r="CO66">
        <f t="shared" si="3"/>
        <v>171</v>
      </c>
      <c r="CP66">
        <f t="shared" si="3"/>
        <v>0</v>
      </c>
      <c r="CQ66">
        <f t="shared" si="3"/>
        <v>3</v>
      </c>
      <c r="CR66">
        <f t="shared" si="3"/>
        <v>0</v>
      </c>
      <c r="CS66">
        <f t="shared" si="3"/>
        <v>174</v>
      </c>
      <c r="CT66">
        <f t="shared" si="3"/>
        <v>0</v>
      </c>
      <c r="CU66">
        <f t="shared" si="3"/>
        <v>-16</v>
      </c>
      <c r="CV66">
        <f t="shared" si="3"/>
        <v>0</v>
      </c>
      <c r="CW66">
        <f t="shared" si="3"/>
        <v>108</v>
      </c>
      <c r="CX66">
        <f t="shared" si="3"/>
        <v>0</v>
      </c>
      <c r="CY66">
        <f t="shared" si="3"/>
        <v>1167</v>
      </c>
      <c r="DD66" t="str">
        <f>VLOOKUP(DF66,class!$A$1:$B$455,2,FALSE)</f>
        <v>Unitary Authority</v>
      </c>
      <c r="DE66" t="str">
        <f>IFERROR(VLOOKUP(DF66,classifications!$A$3:$C$334,3,FALSE),VLOOKUP(DF66,classifications!$I$2:$K$28,3,FALSE))</f>
        <v>Predominantly Urban</v>
      </c>
      <c r="DF66" t="s">
        <v>1247</v>
      </c>
      <c r="DH66">
        <f>DH14+DH44+DH197</f>
        <v>1108</v>
      </c>
      <c r="DI66">
        <f t="shared" ref="DI66:DY66" si="4">DI14+DI44+DI197</f>
        <v>0</v>
      </c>
      <c r="DJ66">
        <f t="shared" si="4"/>
        <v>82</v>
      </c>
      <c r="DK66">
        <f t="shared" si="4"/>
        <v>0</v>
      </c>
      <c r="DL66">
        <f t="shared" si="4"/>
        <v>297</v>
      </c>
      <c r="DM66">
        <f t="shared" si="4"/>
        <v>0</v>
      </c>
      <c r="DN66">
        <f t="shared" si="4"/>
        <v>0</v>
      </c>
      <c r="DO66">
        <f t="shared" si="4"/>
        <v>132</v>
      </c>
      <c r="DP66">
        <f t="shared" si="4"/>
        <v>0</v>
      </c>
      <c r="DQ66">
        <f t="shared" si="4"/>
        <v>8</v>
      </c>
      <c r="DR66">
        <f t="shared" si="4"/>
        <v>0</v>
      </c>
      <c r="DS66">
        <f t="shared" si="4"/>
        <v>140</v>
      </c>
      <c r="DT66">
        <f t="shared" si="4"/>
        <v>0</v>
      </c>
      <c r="DU66">
        <f t="shared" si="4"/>
        <v>-10</v>
      </c>
      <c r="DV66">
        <f t="shared" si="4"/>
        <v>0</v>
      </c>
      <c r="DW66">
        <f t="shared" si="4"/>
        <v>72</v>
      </c>
      <c r="DX66">
        <f t="shared" si="4"/>
        <v>0</v>
      </c>
      <c r="DY66">
        <f t="shared" si="4"/>
        <v>1405</v>
      </c>
      <c r="ED66" t="str">
        <f>VLOOKUP(EF66,class!$A$1:$B$455,2,FALSE)</f>
        <v>Unitary Authority</v>
      </c>
      <c r="EE66" t="str">
        <f>IFERROR(VLOOKUP(EF66,classifications!$A$3:$C$334,3,FALSE),VLOOKUP(EF66,classifications!$I$2:$K$28,3,FALSE))</f>
        <v>Predominantly Urban</v>
      </c>
      <c r="EF66" t="s">
        <v>1247</v>
      </c>
      <c r="EH66">
        <f>EH14+EH44+EH197</f>
        <v>931</v>
      </c>
      <c r="EI66">
        <f t="shared" ref="EI66:EZ66" si="5">EI14+EI44+EI197</f>
        <v>0</v>
      </c>
      <c r="EJ66">
        <f t="shared" si="5"/>
        <v>64</v>
      </c>
      <c r="EK66">
        <f t="shared" si="5"/>
        <v>0</v>
      </c>
      <c r="EL66">
        <f t="shared" si="5"/>
        <v>204</v>
      </c>
      <c r="EM66">
        <f t="shared" si="5"/>
        <v>0</v>
      </c>
      <c r="EN66">
        <f t="shared" si="5"/>
        <v>0</v>
      </c>
      <c r="EO66">
        <f t="shared" si="5"/>
        <v>15</v>
      </c>
      <c r="EP66">
        <f t="shared" si="5"/>
        <v>1</v>
      </c>
      <c r="EQ66">
        <f t="shared" si="5"/>
        <v>0</v>
      </c>
      <c r="ER66">
        <f t="shared" si="5"/>
        <v>3</v>
      </c>
      <c r="ES66">
        <f t="shared" si="5"/>
        <v>0</v>
      </c>
      <c r="ET66">
        <f t="shared" si="5"/>
        <v>19</v>
      </c>
      <c r="EU66">
        <f t="shared" si="5"/>
        <v>0</v>
      </c>
      <c r="EV66">
        <f t="shared" si="5"/>
        <v>-7</v>
      </c>
      <c r="EW66">
        <f t="shared" si="5"/>
        <v>0</v>
      </c>
      <c r="EX66">
        <f t="shared" si="5"/>
        <v>150</v>
      </c>
      <c r="EY66">
        <f t="shared" si="5"/>
        <v>0</v>
      </c>
      <c r="EZ66">
        <f t="shared" si="5"/>
        <v>1042</v>
      </c>
      <c r="FD66" t="str">
        <f>VLOOKUP(FF66,class!$A$1:$B$455,2,FALSE)</f>
        <v>Unitary Authority</v>
      </c>
      <c r="FE66" t="str">
        <f>IFERROR(VLOOKUP(FF66,classifications!$A$3:$C$334,3,FALSE),VLOOKUP(FF66,classifications!$I$2:$K$28,3,FALSE))</f>
        <v>Predominantly Urban</v>
      </c>
      <c r="FF66" t="s">
        <v>1247</v>
      </c>
      <c r="FH66">
        <f>FH14+FH44+FH197</f>
        <v>1180</v>
      </c>
      <c r="FI66">
        <f t="shared" ref="FI66:FZ66" si="6">FI14+FI44+FI197</f>
        <v>0</v>
      </c>
      <c r="FJ66">
        <f t="shared" si="6"/>
        <v>33</v>
      </c>
      <c r="FK66">
        <f t="shared" si="6"/>
        <v>0</v>
      </c>
      <c r="FL66">
        <f t="shared" si="6"/>
        <v>178</v>
      </c>
      <c r="FM66">
        <f t="shared" si="6"/>
        <v>0</v>
      </c>
      <c r="FN66">
        <f t="shared" si="6"/>
        <v>22</v>
      </c>
      <c r="FO66">
        <f t="shared" si="6"/>
        <v>47</v>
      </c>
      <c r="FP66">
        <f t="shared" si="6"/>
        <v>1</v>
      </c>
      <c r="FQ66">
        <f t="shared" si="6"/>
        <v>0</v>
      </c>
      <c r="FR66">
        <f t="shared" si="6"/>
        <v>24</v>
      </c>
      <c r="FS66">
        <f t="shared" si="6"/>
        <v>0</v>
      </c>
      <c r="FT66">
        <f t="shared" si="6"/>
        <v>94</v>
      </c>
      <c r="FU66">
        <f t="shared" si="6"/>
        <v>0</v>
      </c>
      <c r="FV66">
        <f t="shared" si="6"/>
        <v>-5</v>
      </c>
      <c r="FW66">
        <f t="shared" si="6"/>
        <v>0</v>
      </c>
      <c r="FX66">
        <f t="shared" si="6"/>
        <v>114</v>
      </c>
      <c r="FY66">
        <f t="shared" si="6"/>
        <v>0</v>
      </c>
      <c r="FZ66">
        <f t="shared" si="6"/>
        <v>1272</v>
      </c>
    </row>
    <row r="67" spans="1:208" x14ac:dyDescent="0.3">
      <c r="A67" t="s">
        <v>134</v>
      </c>
      <c r="H67">
        <v>20164</v>
      </c>
      <c r="J67">
        <v>964</v>
      </c>
      <c r="L67">
        <v>1801</v>
      </c>
      <c r="N67">
        <v>0</v>
      </c>
      <c r="P67">
        <v>1890</v>
      </c>
      <c r="R67">
        <v>21039</v>
      </c>
      <c r="AA67" t="s">
        <v>134</v>
      </c>
      <c r="AH67">
        <v>21763</v>
      </c>
      <c r="AJ67">
        <v>1231</v>
      </c>
      <c r="AL67">
        <v>2301</v>
      </c>
      <c r="AN67">
        <v>0</v>
      </c>
      <c r="AP67">
        <v>1718</v>
      </c>
      <c r="AR67">
        <v>23577</v>
      </c>
      <c r="BA67" t="s">
        <v>134</v>
      </c>
      <c r="BH67">
        <v>24106</v>
      </c>
      <c r="BJ67">
        <v>1110</v>
      </c>
      <c r="BL67">
        <v>3629</v>
      </c>
      <c r="BN67">
        <v>0</v>
      </c>
      <c r="BP67">
        <v>2002</v>
      </c>
      <c r="BR67">
        <v>26843</v>
      </c>
      <c r="CA67" t="s">
        <v>134</v>
      </c>
      <c r="CH67">
        <v>26465</v>
      </c>
      <c r="CJ67">
        <v>1151</v>
      </c>
      <c r="CL67">
        <v>5901</v>
      </c>
      <c r="CN67">
        <v>0</v>
      </c>
      <c r="CO67">
        <v>3645</v>
      </c>
      <c r="CP67">
        <v>0</v>
      </c>
      <c r="CQ67">
        <v>68</v>
      </c>
      <c r="CR67">
        <v>0</v>
      </c>
      <c r="CS67">
        <v>3713</v>
      </c>
      <c r="CU67">
        <v>0</v>
      </c>
      <c r="CW67">
        <v>3127</v>
      </c>
      <c r="CY67">
        <v>30390</v>
      </c>
      <c r="DA67" t="s">
        <v>134</v>
      </c>
      <c r="DH67">
        <v>30866</v>
      </c>
      <c r="DJ67">
        <v>1760</v>
      </c>
      <c r="DL67">
        <v>8757</v>
      </c>
      <c r="DN67">
        <v>1</v>
      </c>
      <c r="DO67">
        <v>6296</v>
      </c>
      <c r="DP67">
        <v>19</v>
      </c>
      <c r="DQ67">
        <v>117</v>
      </c>
      <c r="DR67">
        <v>0</v>
      </c>
      <c r="DS67">
        <v>6433</v>
      </c>
      <c r="DU67">
        <v>3</v>
      </c>
      <c r="DW67">
        <v>1826</v>
      </c>
      <c r="DY67">
        <v>39560</v>
      </c>
      <c r="EA67" t="s">
        <v>134</v>
      </c>
      <c r="EH67">
        <v>26769</v>
      </c>
      <c r="EJ67">
        <v>1532</v>
      </c>
      <c r="EL67">
        <v>5482</v>
      </c>
      <c r="EN67">
        <v>0</v>
      </c>
      <c r="EO67">
        <v>2993</v>
      </c>
      <c r="EP67">
        <v>69</v>
      </c>
      <c r="EQ67">
        <v>0</v>
      </c>
      <c r="ER67">
        <v>116</v>
      </c>
      <c r="ES67">
        <v>0</v>
      </c>
      <c r="ET67">
        <v>3178</v>
      </c>
      <c r="EV67">
        <v>5</v>
      </c>
      <c r="EX67">
        <v>2065</v>
      </c>
      <c r="EZ67" s="2">
        <v>31723</v>
      </c>
      <c r="FA67" t="s">
        <v>134</v>
      </c>
      <c r="FH67">
        <v>32101</v>
      </c>
      <c r="FJ67">
        <v>1714</v>
      </c>
      <c r="FL67">
        <v>5071</v>
      </c>
      <c r="FN67">
        <v>203</v>
      </c>
      <c r="FO67">
        <v>2777</v>
      </c>
      <c r="FP67">
        <v>96</v>
      </c>
      <c r="FQ67">
        <v>15</v>
      </c>
      <c r="FR67">
        <v>148</v>
      </c>
      <c r="FS67">
        <v>0</v>
      </c>
      <c r="FT67">
        <v>3239</v>
      </c>
      <c r="FV67">
        <v>46</v>
      </c>
      <c r="FX67">
        <v>2314</v>
      </c>
      <c r="FZ67" s="2">
        <v>36618</v>
      </c>
      <c r="GA67" t="s">
        <v>134</v>
      </c>
      <c r="GH67">
        <v>38274</v>
      </c>
      <c r="GJ67">
        <v>2024</v>
      </c>
      <c r="GL67">
        <v>4429</v>
      </c>
      <c r="GN67">
        <v>1</v>
      </c>
      <c r="GO67">
        <v>2124</v>
      </c>
      <c r="GP67">
        <v>63</v>
      </c>
      <c r="GQ67">
        <v>21</v>
      </c>
      <c r="GR67">
        <v>100</v>
      </c>
      <c r="GS67">
        <v>0</v>
      </c>
      <c r="GT67">
        <v>2309</v>
      </c>
      <c r="GV67">
        <v>25</v>
      </c>
      <c r="GX67">
        <v>3034</v>
      </c>
      <c r="GZ67">
        <v>41718</v>
      </c>
    </row>
    <row r="68" spans="1:208" x14ac:dyDescent="0.3">
      <c r="EZ68" s="2"/>
      <c r="FZ68" s="2"/>
    </row>
    <row r="69" spans="1:208" x14ac:dyDescent="0.3">
      <c r="B69" t="s">
        <v>135</v>
      </c>
      <c r="C69" t="s">
        <v>136</v>
      </c>
      <c r="D69" t="str">
        <f>VLOOKUP(F69,class!$A$1:$B$455,2,FALSE)</f>
        <v>London Borough</v>
      </c>
      <c r="E69" t="str">
        <f>IFERROR(VLOOKUP(F69,classifications!$A$3:$C$334,3,FALSE),VLOOKUP(F69,classifications!$I$2:$K$28,3,FALSE))</f>
        <v>Predominantly Urban</v>
      </c>
      <c r="F69" t="s">
        <v>137</v>
      </c>
      <c r="H69">
        <v>485</v>
      </c>
      <c r="J69">
        <v>6</v>
      </c>
      <c r="L69">
        <v>15</v>
      </c>
      <c r="N69">
        <v>0</v>
      </c>
      <c r="P69">
        <v>0</v>
      </c>
      <c r="R69">
        <v>506</v>
      </c>
      <c r="AB69" t="s">
        <v>135</v>
      </c>
      <c r="AC69" t="s">
        <v>136</v>
      </c>
      <c r="AD69" t="str">
        <f>VLOOKUP(AF69,class!$A$1:$B$455,2,FALSE)</f>
        <v>London Borough</v>
      </c>
      <c r="AE69" t="str">
        <f>IFERROR(VLOOKUP(AF69,classifications!$A$3:$C$334,3,FALSE),VLOOKUP(AF69,classifications!$I$2:$K$28,3,FALSE))</f>
        <v>Predominantly Urban</v>
      </c>
      <c r="AF69" t="s">
        <v>137</v>
      </c>
      <c r="AH69">
        <v>722</v>
      </c>
      <c r="AJ69">
        <v>3</v>
      </c>
      <c r="AL69">
        <v>6</v>
      </c>
      <c r="AN69">
        <v>0</v>
      </c>
      <c r="AP69">
        <v>0</v>
      </c>
      <c r="AR69">
        <v>731</v>
      </c>
      <c r="BB69" t="s">
        <v>135</v>
      </c>
      <c r="BC69" t="s">
        <v>136</v>
      </c>
      <c r="BD69" t="str">
        <f>VLOOKUP(BF69,class!$A$1:$B$455,2,FALSE)</f>
        <v>London Borough</v>
      </c>
      <c r="BE69" t="str">
        <f>IFERROR(VLOOKUP(BF69,classifications!$A$3:$C$334,3,FALSE),VLOOKUP(BF69,classifications!$I$2:$K$28,3,FALSE))</f>
        <v>Predominantly Urban</v>
      </c>
      <c r="BF69" t="s">
        <v>137</v>
      </c>
      <c r="BH69">
        <v>971</v>
      </c>
      <c r="BJ69">
        <v>10</v>
      </c>
      <c r="BL69">
        <v>64</v>
      </c>
      <c r="BN69">
        <v>0</v>
      </c>
      <c r="BP69">
        <v>531</v>
      </c>
      <c r="BR69">
        <v>514</v>
      </c>
      <c r="CB69" t="s">
        <v>135</v>
      </c>
      <c r="CC69" t="s">
        <v>136</v>
      </c>
      <c r="CD69" t="str">
        <f>VLOOKUP(CF69,class!$A$1:$B$455,2,FALSE)</f>
        <v>London Borough</v>
      </c>
      <c r="CE69" t="str">
        <f>IFERROR(VLOOKUP(CF69,classifications!$A$3:$C$334,3,FALSE),VLOOKUP(CF69,classifications!$I$2:$K$28,3,FALSE))</f>
        <v>Predominantly Urban</v>
      </c>
      <c r="CF69" t="s">
        <v>137</v>
      </c>
      <c r="CH69">
        <v>736</v>
      </c>
      <c r="CJ69">
        <v>14</v>
      </c>
      <c r="CL69">
        <v>50</v>
      </c>
      <c r="CN69">
        <v>0</v>
      </c>
      <c r="CO69">
        <v>36</v>
      </c>
      <c r="CP69">
        <v>0</v>
      </c>
      <c r="CQ69">
        <v>1</v>
      </c>
      <c r="CR69">
        <v>0</v>
      </c>
      <c r="CS69">
        <v>37</v>
      </c>
      <c r="CU69">
        <v>0</v>
      </c>
      <c r="CW69">
        <v>68</v>
      </c>
      <c r="CY69">
        <v>732</v>
      </c>
      <c r="DB69" t="s">
        <v>135</v>
      </c>
      <c r="DC69" t="s">
        <v>136</v>
      </c>
      <c r="DD69" t="str">
        <f>VLOOKUP(DF69,class!$A$1:$B$455,2,FALSE)</f>
        <v>London Borough</v>
      </c>
      <c r="DE69" t="str">
        <f>IFERROR(VLOOKUP(DF69,classifications!$A$3:$C$334,3,FALSE),VLOOKUP(DF69,classifications!$I$2:$K$28,3,FALSE))</f>
        <v>Predominantly Urban</v>
      </c>
      <c r="DF69" t="s">
        <v>137</v>
      </c>
      <c r="DH69">
        <v>556</v>
      </c>
      <c r="DJ69">
        <v>10</v>
      </c>
      <c r="DL69">
        <v>30</v>
      </c>
      <c r="DN69">
        <v>0</v>
      </c>
      <c r="DO69">
        <v>23</v>
      </c>
      <c r="DP69">
        <v>0</v>
      </c>
      <c r="DQ69">
        <v>0</v>
      </c>
      <c r="DR69">
        <v>0</v>
      </c>
      <c r="DS69">
        <v>23</v>
      </c>
      <c r="DU69">
        <v>0</v>
      </c>
      <c r="DW69">
        <v>0</v>
      </c>
      <c r="DY69">
        <v>596</v>
      </c>
      <c r="EB69" t="s">
        <v>135</v>
      </c>
      <c r="EC69" t="s">
        <v>136</v>
      </c>
      <c r="ED69" t="str">
        <f>VLOOKUP(EF69,class!$A$1:$B$455,2,FALSE)</f>
        <v>London Borough</v>
      </c>
      <c r="EE69" t="str">
        <f>IFERROR(VLOOKUP(EF69,classifications!$A$3:$C$334,3,FALSE),VLOOKUP(EF69,classifications!$I$2:$K$28,3,FALSE))</f>
        <v>Predominantly Urban</v>
      </c>
      <c r="EF69" t="s">
        <v>137</v>
      </c>
      <c r="EH69">
        <v>323</v>
      </c>
      <c r="EJ69">
        <v>3</v>
      </c>
      <c r="EL69">
        <v>87</v>
      </c>
      <c r="EN69">
        <v>0</v>
      </c>
      <c r="EO69">
        <v>61</v>
      </c>
      <c r="EP69">
        <v>0</v>
      </c>
      <c r="EQ69">
        <v>0</v>
      </c>
      <c r="ER69">
        <v>1</v>
      </c>
      <c r="ES69">
        <v>0</v>
      </c>
      <c r="ET69">
        <v>62</v>
      </c>
      <c r="EV69">
        <v>0</v>
      </c>
      <c r="EX69">
        <v>0</v>
      </c>
      <c r="EZ69" s="2">
        <v>413</v>
      </c>
      <c r="FB69" t="s">
        <v>135</v>
      </c>
      <c r="FC69" t="s">
        <v>136</v>
      </c>
      <c r="FD69" t="str">
        <f>VLOOKUP(FF69,class!$A$1:$B$455,2,FALSE)</f>
        <v>London Borough</v>
      </c>
      <c r="FE69" t="str">
        <f>IFERROR(VLOOKUP(FF69,classifications!$A$3:$C$334,3,FALSE),VLOOKUP(FF69,classifications!$I$2:$K$28,3,FALSE))</f>
        <v>Predominantly Urban</v>
      </c>
      <c r="FF69" t="s">
        <v>137</v>
      </c>
      <c r="FH69">
        <v>1103</v>
      </c>
      <c r="FJ69">
        <v>6</v>
      </c>
      <c r="FL69">
        <v>12</v>
      </c>
      <c r="FN69">
        <v>0</v>
      </c>
      <c r="FO69">
        <v>1</v>
      </c>
      <c r="FP69">
        <v>0</v>
      </c>
      <c r="FQ69">
        <v>0</v>
      </c>
      <c r="FR69">
        <v>0</v>
      </c>
      <c r="FS69">
        <v>0</v>
      </c>
      <c r="FT69">
        <v>1</v>
      </c>
      <c r="FV69">
        <v>0</v>
      </c>
      <c r="FX69">
        <v>215</v>
      </c>
      <c r="FZ69" s="2">
        <v>906</v>
      </c>
      <c r="GB69" t="s">
        <v>135</v>
      </c>
      <c r="GC69" t="s">
        <v>136</v>
      </c>
      <c r="GD69" t="str">
        <f>VLOOKUP(GF69,class!$A$1:$B$455,2,FALSE)</f>
        <v>London Borough</v>
      </c>
      <c r="GE69" t="str">
        <f>IFERROR(VLOOKUP(GF69,classifications!A$3:C$334,3,FALSE),VLOOKUP(GF69,classifications!I$2:K$28,3,FALSE))</f>
        <v>Predominantly Urban</v>
      </c>
      <c r="GF69" t="s">
        <v>137</v>
      </c>
      <c r="GH69">
        <v>695</v>
      </c>
      <c r="GJ69">
        <v>23</v>
      </c>
      <c r="GL69">
        <v>25</v>
      </c>
      <c r="GN69">
        <v>0</v>
      </c>
      <c r="GO69">
        <v>12</v>
      </c>
      <c r="GP69">
        <v>0</v>
      </c>
      <c r="GQ69">
        <v>0</v>
      </c>
      <c r="GR69">
        <v>0</v>
      </c>
      <c r="GS69">
        <v>0</v>
      </c>
      <c r="GT69">
        <v>12</v>
      </c>
      <c r="GV69">
        <v>0</v>
      </c>
      <c r="GX69">
        <v>2</v>
      </c>
      <c r="GZ69">
        <v>741</v>
      </c>
    </row>
    <row r="70" spans="1:208" x14ac:dyDescent="0.3">
      <c r="B70" t="s">
        <v>138</v>
      </c>
      <c r="C70" t="s">
        <v>139</v>
      </c>
      <c r="D70" t="str">
        <f>VLOOKUP(F70,class!$A$1:$B$455,2,FALSE)</f>
        <v>London Borough</v>
      </c>
      <c r="E70" t="str">
        <f>IFERROR(VLOOKUP(F70,classifications!$A$3:$C$334,3,FALSE),VLOOKUP(F70,classifications!$I$2:$K$28,3,FALSE))</f>
        <v>Predominantly Urban</v>
      </c>
      <c r="F70" t="s">
        <v>140</v>
      </c>
      <c r="H70">
        <v>1301</v>
      </c>
      <c r="J70">
        <v>87</v>
      </c>
      <c r="L70">
        <v>30</v>
      </c>
      <c r="N70">
        <v>0</v>
      </c>
      <c r="P70">
        <v>44</v>
      </c>
      <c r="R70">
        <v>1374</v>
      </c>
      <c r="AB70" t="s">
        <v>138</v>
      </c>
      <c r="AC70" t="s">
        <v>139</v>
      </c>
      <c r="AD70" t="str">
        <f>VLOOKUP(AF70,class!$A$1:$B$455,2,FALSE)</f>
        <v>London Borough</v>
      </c>
      <c r="AE70" t="str">
        <f>IFERROR(VLOOKUP(AF70,classifications!$A$3:$C$334,3,FALSE),VLOOKUP(AF70,classifications!$I$2:$K$28,3,FALSE))</f>
        <v>Predominantly Urban</v>
      </c>
      <c r="AF70" t="s">
        <v>140</v>
      </c>
      <c r="AH70">
        <v>1047</v>
      </c>
      <c r="AJ70">
        <v>69</v>
      </c>
      <c r="AL70">
        <v>61</v>
      </c>
      <c r="AN70">
        <v>0</v>
      </c>
      <c r="AP70">
        <v>64</v>
      </c>
      <c r="AR70">
        <v>1113</v>
      </c>
      <c r="BB70" t="s">
        <v>138</v>
      </c>
      <c r="BC70" t="s">
        <v>139</v>
      </c>
      <c r="BD70" t="str">
        <f>VLOOKUP(BF70,class!$A$1:$B$455,2,FALSE)</f>
        <v>London Borough</v>
      </c>
      <c r="BE70" t="str">
        <f>IFERROR(VLOOKUP(BF70,classifications!$A$3:$C$334,3,FALSE),VLOOKUP(BF70,classifications!$I$2:$K$28,3,FALSE))</f>
        <v>Predominantly Urban</v>
      </c>
      <c r="BF70" t="s">
        <v>140</v>
      </c>
      <c r="BH70">
        <v>1299</v>
      </c>
      <c r="BJ70">
        <v>28</v>
      </c>
      <c r="BL70">
        <v>43</v>
      </c>
      <c r="BN70">
        <v>0</v>
      </c>
      <c r="BP70">
        <v>46</v>
      </c>
      <c r="BR70">
        <v>1324</v>
      </c>
      <c r="CB70" t="s">
        <v>138</v>
      </c>
      <c r="CC70" t="s">
        <v>139</v>
      </c>
      <c r="CD70" t="str">
        <f>VLOOKUP(CF70,class!$A$1:$B$455,2,FALSE)</f>
        <v>London Borough</v>
      </c>
      <c r="CE70" t="str">
        <f>IFERROR(VLOOKUP(CF70,classifications!$A$3:$C$334,3,FALSE),VLOOKUP(CF70,classifications!$I$2:$K$28,3,FALSE))</f>
        <v>Predominantly Urban</v>
      </c>
      <c r="CF70" t="s">
        <v>140</v>
      </c>
      <c r="CH70">
        <v>1406</v>
      </c>
      <c r="CJ70">
        <v>9</v>
      </c>
      <c r="CL70">
        <v>216</v>
      </c>
      <c r="CN70">
        <v>0</v>
      </c>
      <c r="CO70">
        <v>198</v>
      </c>
      <c r="CP70">
        <v>0</v>
      </c>
      <c r="CQ70">
        <v>0</v>
      </c>
      <c r="CR70">
        <v>0</v>
      </c>
      <c r="CS70">
        <v>198</v>
      </c>
      <c r="CU70">
        <v>0</v>
      </c>
      <c r="CW70">
        <v>173</v>
      </c>
      <c r="CY70">
        <v>1458</v>
      </c>
      <c r="DB70" t="s">
        <v>138</v>
      </c>
      <c r="DC70" t="s">
        <v>139</v>
      </c>
      <c r="DD70" t="str">
        <f>VLOOKUP(DF70,class!$A$1:$B$455,2,FALSE)</f>
        <v>London Borough</v>
      </c>
      <c r="DE70" t="str">
        <f>IFERROR(VLOOKUP(DF70,classifications!$A$3:$C$334,3,FALSE),VLOOKUP(DF70,classifications!$I$2:$K$28,3,FALSE))</f>
        <v>Predominantly Urban</v>
      </c>
      <c r="DF70" t="s">
        <v>140</v>
      </c>
      <c r="DH70">
        <v>1439</v>
      </c>
      <c r="DJ70">
        <v>103</v>
      </c>
      <c r="DL70">
        <v>328</v>
      </c>
      <c r="DN70">
        <v>0</v>
      </c>
      <c r="DO70">
        <v>275</v>
      </c>
      <c r="DP70">
        <v>0</v>
      </c>
      <c r="DQ70">
        <v>0</v>
      </c>
      <c r="DR70">
        <v>0</v>
      </c>
      <c r="DS70">
        <v>275</v>
      </c>
      <c r="DU70">
        <v>0</v>
      </c>
      <c r="DW70">
        <v>71</v>
      </c>
      <c r="DY70">
        <v>1799</v>
      </c>
      <c r="EB70" t="s">
        <v>138</v>
      </c>
      <c r="EC70" t="s">
        <v>139</v>
      </c>
      <c r="ED70" t="str">
        <f>VLOOKUP(EF70,class!$A$1:$B$455,2,FALSE)</f>
        <v>London Borough</v>
      </c>
      <c r="EE70" t="str">
        <f>IFERROR(VLOOKUP(EF70,classifications!$A$3:$C$334,3,FALSE),VLOOKUP(EF70,classifications!$I$2:$K$28,3,FALSE))</f>
        <v>Predominantly Urban</v>
      </c>
      <c r="EF70" t="s">
        <v>140</v>
      </c>
      <c r="EH70">
        <v>1953</v>
      </c>
      <c r="EJ70">
        <v>98</v>
      </c>
      <c r="EL70">
        <v>278</v>
      </c>
      <c r="EN70">
        <v>0</v>
      </c>
      <c r="EO70">
        <v>153</v>
      </c>
      <c r="EP70">
        <v>15</v>
      </c>
      <c r="EQ70">
        <v>0</v>
      </c>
      <c r="ER70">
        <v>6</v>
      </c>
      <c r="ES70">
        <v>0</v>
      </c>
      <c r="ET70">
        <v>174</v>
      </c>
      <c r="EV70">
        <v>0</v>
      </c>
      <c r="EX70">
        <v>121</v>
      </c>
      <c r="EZ70" s="2">
        <v>2208</v>
      </c>
      <c r="FB70" t="s">
        <v>138</v>
      </c>
      <c r="FC70" t="s">
        <v>139</v>
      </c>
      <c r="FD70" t="str">
        <f>VLOOKUP(FF70,class!$A$1:$B$455,2,FALSE)</f>
        <v>London Borough</v>
      </c>
      <c r="FE70" t="str">
        <f>IFERROR(VLOOKUP(FF70,classifications!$A$3:$C$334,3,FALSE),VLOOKUP(FF70,classifications!$I$2:$K$28,3,FALSE))</f>
        <v>Predominantly Urban</v>
      </c>
      <c r="FF70" t="s">
        <v>140</v>
      </c>
      <c r="FH70">
        <v>2012</v>
      </c>
      <c r="FJ70">
        <v>140</v>
      </c>
      <c r="FL70">
        <v>306</v>
      </c>
      <c r="FN70">
        <v>12</v>
      </c>
      <c r="FO70">
        <v>261</v>
      </c>
      <c r="FP70">
        <v>9</v>
      </c>
      <c r="FQ70">
        <v>0</v>
      </c>
      <c r="FR70">
        <v>4</v>
      </c>
      <c r="FS70">
        <v>0</v>
      </c>
      <c r="FT70">
        <v>286</v>
      </c>
      <c r="FV70">
        <v>0</v>
      </c>
      <c r="FX70">
        <v>249</v>
      </c>
      <c r="FZ70" s="2">
        <v>2209</v>
      </c>
      <c r="GB70" t="s">
        <v>138</v>
      </c>
      <c r="GC70" t="s">
        <v>139</v>
      </c>
      <c r="GD70" t="str">
        <f>VLOOKUP(GF70,class!$A$1:$B$455,2,FALSE)</f>
        <v>London Borough</v>
      </c>
      <c r="GE70" t="str">
        <f>IFERROR(VLOOKUP(GF70,classifications!A$3:C$334,3,FALSE),VLOOKUP(GF70,classifications!I$2:K$28,3,FALSE))</f>
        <v>Predominantly Urban</v>
      </c>
      <c r="GF70" t="s">
        <v>140</v>
      </c>
      <c r="GH70">
        <v>1737</v>
      </c>
      <c r="GJ70">
        <v>105</v>
      </c>
      <c r="GL70">
        <v>234</v>
      </c>
      <c r="GN70">
        <v>0</v>
      </c>
      <c r="GO70">
        <v>206</v>
      </c>
      <c r="GP70">
        <v>8</v>
      </c>
      <c r="GQ70">
        <v>0</v>
      </c>
      <c r="GR70">
        <v>4</v>
      </c>
      <c r="GS70">
        <v>0</v>
      </c>
      <c r="GT70">
        <v>218</v>
      </c>
      <c r="GV70">
        <v>0</v>
      </c>
      <c r="GX70">
        <v>86</v>
      </c>
      <c r="GZ70">
        <v>1990</v>
      </c>
    </row>
    <row r="71" spans="1:208" x14ac:dyDescent="0.3">
      <c r="B71" t="s">
        <v>141</v>
      </c>
      <c r="C71" t="s">
        <v>142</v>
      </c>
      <c r="D71" t="str">
        <f>VLOOKUP(F71,class!$A$1:$B$455,2,FALSE)</f>
        <v>London Borough</v>
      </c>
      <c r="E71" t="str">
        <f>IFERROR(VLOOKUP(F71,classifications!$A$3:$C$334,3,FALSE),VLOOKUP(F71,classifications!$I$2:$K$28,3,FALSE))</f>
        <v>Predominantly Urban</v>
      </c>
      <c r="F71" t="s">
        <v>143</v>
      </c>
      <c r="H71">
        <v>399</v>
      </c>
      <c r="J71">
        <v>9</v>
      </c>
      <c r="L71">
        <v>19</v>
      </c>
      <c r="N71">
        <v>0</v>
      </c>
      <c r="P71">
        <v>9</v>
      </c>
      <c r="R71">
        <v>418</v>
      </c>
      <c r="AB71" t="s">
        <v>141</v>
      </c>
      <c r="AC71" t="s">
        <v>142</v>
      </c>
      <c r="AD71" t="str">
        <f>VLOOKUP(AF71,class!$A$1:$B$455,2,FALSE)</f>
        <v>London Borough</v>
      </c>
      <c r="AE71" t="str">
        <f>IFERROR(VLOOKUP(AF71,classifications!$A$3:$C$334,3,FALSE),VLOOKUP(AF71,classifications!$I$2:$K$28,3,FALSE))</f>
        <v>Predominantly Urban</v>
      </c>
      <c r="AF71" t="s">
        <v>143</v>
      </c>
      <c r="AH71">
        <v>478</v>
      </c>
      <c r="AJ71">
        <v>20</v>
      </c>
      <c r="AL71">
        <v>39</v>
      </c>
      <c r="AN71">
        <v>0</v>
      </c>
      <c r="AP71">
        <v>9</v>
      </c>
      <c r="AR71">
        <v>528</v>
      </c>
      <c r="BB71" t="s">
        <v>141</v>
      </c>
      <c r="BC71" t="s">
        <v>142</v>
      </c>
      <c r="BD71" t="str">
        <f>VLOOKUP(BF71,class!$A$1:$B$455,2,FALSE)</f>
        <v>London Borough</v>
      </c>
      <c r="BE71" t="str">
        <f>IFERROR(VLOOKUP(BF71,classifications!$A$3:$C$334,3,FALSE),VLOOKUP(BF71,classifications!$I$2:$K$28,3,FALSE))</f>
        <v>Predominantly Urban</v>
      </c>
      <c r="BF71" t="s">
        <v>143</v>
      </c>
      <c r="BH71">
        <v>758</v>
      </c>
      <c r="BJ71">
        <v>17</v>
      </c>
      <c r="BL71">
        <v>36</v>
      </c>
      <c r="BN71">
        <v>0</v>
      </c>
      <c r="BP71">
        <v>1</v>
      </c>
      <c r="BR71">
        <v>810</v>
      </c>
      <c r="CB71" t="s">
        <v>141</v>
      </c>
      <c r="CC71" t="s">
        <v>142</v>
      </c>
      <c r="CD71" t="str">
        <f>VLOOKUP(CF71,class!$A$1:$B$455,2,FALSE)</f>
        <v>London Borough</v>
      </c>
      <c r="CE71" t="str">
        <f>IFERROR(VLOOKUP(CF71,classifications!$A$3:$C$334,3,FALSE),VLOOKUP(CF71,classifications!$I$2:$K$28,3,FALSE))</f>
        <v>Predominantly Urban</v>
      </c>
      <c r="CF71" t="s">
        <v>143</v>
      </c>
      <c r="CH71">
        <v>446</v>
      </c>
      <c r="CJ71">
        <v>10</v>
      </c>
      <c r="CL71">
        <v>45</v>
      </c>
      <c r="CN71">
        <v>0</v>
      </c>
      <c r="CO71">
        <v>12</v>
      </c>
      <c r="CP71">
        <v>0</v>
      </c>
      <c r="CQ71">
        <v>7</v>
      </c>
      <c r="CR71">
        <v>0</v>
      </c>
      <c r="CS71">
        <v>19</v>
      </c>
      <c r="CU71">
        <v>0</v>
      </c>
      <c r="CW71">
        <v>633</v>
      </c>
      <c r="CY71">
        <v>-132</v>
      </c>
      <c r="DB71" t="s">
        <v>141</v>
      </c>
      <c r="DC71" t="s">
        <v>142</v>
      </c>
      <c r="DD71" t="str">
        <f>VLOOKUP(DF71,class!$A$1:$B$455,2,FALSE)</f>
        <v>London Borough</v>
      </c>
      <c r="DE71" t="str">
        <f>IFERROR(VLOOKUP(DF71,classifications!$A$3:$C$334,3,FALSE),VLOOKUP(DF71,classifications!$I$2:$K$28,3,FALSE))</f>
        <v>Predominantly Urban</v>
      </c>
      <c r="DF71" t="s">
        <v>143</v>
      </c>
      <c r="DH71">
        <v>796</v>
      </c>
      <c r="DJ71">
        <v>8</v>
      </c>
      <c r="DL71">
        <v>-27</v>
      </c>
      <c r="DN71">
        <v>0</v>
      </c>
      <c r="DO71">
        <v>8</v>
      </c>
      <c r="DP71">
        <v>0</v>
      </c>
      <c r="DQ71">
        <v>6</v>
      </c>
      <c r="DR71">
        <v>0</v>
      </c>
      <c r="DS71">
        <v>14</v>
      </c>
      <c r="DU71">
        <v>0</v>
      </c>
      <c r="DW71">
        <v>13</v>
      </c>
      <c r="DY71">
        <v>764</v>
      </c>
      <c r="EB71" t="s">
        <v>141</v>
      </c>
      <c r="EC71" t="s">
        <v>142</v>
      </c>
      <c r="ED71" t="str">
        <f>VLOOKUP(EF71,class!$A$1:$B$455,2,FALSE)</f>
        <v>London Borough</v>
      </c>
      <c r="EE71" t="str">
        <f>IFERROR(VLOOKUP(EF71,classifications!$A$3:$C$334,3,FALSE),VLOOKUP(EF71,classifications!$I$2:$K$28,3,FALSE))</f>
        <v>Predominantly Urban</v>
      </c>
      <c r="EF71" t="s">
        <v>143</v>
      </c>
      <c r="EH71">
        <v>266</v>
      </c>
      <c r="EJ71">
        <v>18</v>
      </c>
      <c r="EL71">
        <v>13</v>
      </c>
      <c r="EN71">
        <v>0</v>
      </c>
      <c r="EO71">
        <v>2</v>
      </c>
      <c r="EP71">
        <v>0</v>
      </c>
      <c r="EQ71">
        <v>0</v>
      </c>
      <c r="ER71">
        <v>0</v>
      </c>
      <c r="ES71">
        <v>0</v>
      </c>
      <c r="ET71">
        <v>2</v>
      </c>
      <c r="EV71">
        <v>1</v>
      </c>
      <c r="EX71">
        <v>21</v>
      </c>
      <c r="EZ71" s="2">
        <v>277</v>
      </c>
      <c r="FB71" t="s">
        <v>141</v>
      </c>
      <c r="FC71" t="s">
        <v>142</v>
      </c>
      <c r="FD71" t="str">
        <f>VLOOKUP(FF71,class!$A$1:$B$455,2,FALSE)</f>
        <v>London Borough</v>
      </c>
      <c r="FE71" t="str">
        <f>IFERROR(VLOOKUP(FF71,classifications!$A$3:$C$334,3,FALSE),VLOOKUP(FF71,classifications!$I$2:$K$28,3,FALSE))</f>
        <v>Predominantly Urban</v>
      </c>
      <c r="FF71" t="s">
        <v>143</v>
      </c>
      <c r="FH71">
        <v>604</v>
      </c>
      <c r="FJ71">
        <v>32</v>
      </c>
      <c r="FL71">
        <v>61</v>
      </c>
      <c r="FN71">
        <v>0</v>
      </c>
      <c r="FO71">
        <v>38</v>
      </c>
      <c r="FP71">
        <v>0</v>
      </c>
      <c r="FQ71">
        <v>0</v>
      </c>
      <c r="FR71">
        <v>3</v>
      </c>
      <c r="FS71">
        <v>0</v>
      </c>
      <c r="FT71">
        <v>41</v>
      </c>
      <c r="FV71">
        <v>-1</v>
      </c>
      <c r="FX71">
        <v>210</v>
      </c>
      <c r="FZ71" s="2">
        <v>486</v>
      </c>
      <c r="GB71" t="s">
        <v>141</v>
      </c>
      <c r="GC71" t="s">
        <v>142</v>
      </c>
      <c r="GD71" t="str">
        <f>VLOOKUP(GF71,class!$A$1:$B$455,2,FALSE)</f>
        <v>London Borough</v>
      </c>
      <c r="GE71" t="str">
        <f>IFERROR(VLOOKUP(GF71,classifications!A$3:C$334,3,FALSE),VLOOKUP(GF71,classifications!I$2:K$28,3,FALSE))</f>
        <v>Predominantly Urban</v>
      </c>
      <c r="GF71" t="s">
        <v>143</v>
      </c>
      <c r="GH71">
        <v>142</v>
      </c>
      <c r="GJ71">
        <v>27</v>
      </c>
      <c r="GL71">
        <v>46</v>
      </c>
      <c r="GN71">
        <v>0</v>
      </c>
      <c r="GO71">
        <v>29</v>
      </c>
      <c r="GP71">
        <v>0</v>
      </c>
      <c r="GQ71">
        <v>0</v>
      </c>
      <c r="GR71">
        <v>6</v>
      </c>
      <c r="GS71">
        <v>0</v>
      </c>
      <c r="GT71">
        <v>35</v>
      </c>
      <c r="GV71">
        <v>0</v>
      </c>
      <c r="GX71">
        <v>7</v>
      </c>
      <c r="GZ71">
        <v>208</v>
      </c>
    </row>
    <row r="72" spans="1:208" x14ac:dyDescent="0.3">
      <c r="B72" t="s">
        <v>144</v>
      </c>
      <c r="C72" t="s">
        <v>145</v>
      </c>
      <c r="D72" t="str">
        <f>VLOOKUP(F72,class!$A$1:$B$455,2,FALSE)</f>
        <v>London Borough</v>
      </c>
      <c r="E72" t="str">
        <f>IFERROR(VLOOKUP(F72,classifications!$A$3:$C$334,3,FALSE),VLOOKUP(F72,classifications!$I$2:$K$28,3,FALSE))</f>
        <v>Predominantly Urban</v>
      </c>
      <c r="F72" t="s">
        <v>146</v>
      </c>
      <c r="H72">
        <v>993</v>
      </c>
      <c r="J72">
        <v>10</v>
      </c>
      <c r="L72">
        <v>22</v>
      </c>
      <c r="N72">
        <v>0</v>
      </c>
      <c r="P72">
        <v>363</v>
      </c>
      <c r="R72">
        <v>662</v>
      </c>
      <c r="AB72" t="s">
        <v>144</v>
      </c>
      <c r="AC72" t="s">
        <v>145</v>
      </c>
      <c r="AD72" t="str">
        <f>VLOOKUP(AF72,class!$A$1:$B$455,2,FALSE)</f>
        <v>London Borough</v>
      </c>
      <c r="AE72" t="str">
        <f>IFERROR(VLOOKUP(AF72,classifications!$A$3:$C$334,3,FALSE),VLOOKUP(AF72,classifications!$I$2:$K$28,3,FALSE))</f>
        <v>Predominantly Urban</v>
      </c>
      <c r="AF72" t="s">
        <v>146</v>
      </c>
      <c r="AH72">
        <v>733</v>
      </c>
      <c r="AJ72">
        <v>3</v>
      </c>
      <c r="AL72">
        <v>26</v>
      </c>
      <c r="AN72">
        <v>0</v>
      </c>
      <c r="AP72">
        <v>28</v>
      </c>
      <c r="AR72">
        <v>734</v>
      </c>
      <c r="BB72" t="s">
        <v>144</v>
      </c>
      <c r="BC72" t="s">
        <v>145</v>
      </c>
      <c r="BD72" t="str">
        <f>VLOOKUP(BF72,class!$A$1:$B$455,2,FALSE)</f>
        <v>London Borough</v>
      </c>
      <c r="BE72" t="str">
        <f>IFERROR(VLOOKUP(BF72,classifications!$A$3:$C$334,3,FALSE),VLOOKUP(BF72,classifications!$I$2:$K$28,3,FALSE))</f>
        <v>Predominantly Urban</v>
      </c>
      <c r="BF72" t="s">
        <v>146</v>
      </c>
      <c r="BH72">
        <v>1558</v>
      </c>
      <c r="BJ72">
        <v>4</v>
      </c>
      <c r="BL72">
        <v>74</v>
      </c>
      <c r="BN72">
        <v>0</v>
      </c>
      <c r="BP72">
        <v>77</v>
      </c>
      <c r="BR72">
        <v>1559</v>
      </c>
      <c r="CB72" t="s">
        <v>144</v>
      </c>
      <c r="CC72" t="s">
        <v>145</v>
      </c>
      <c r="CD72" t="str">
        <f>VLOOKUP(CF72,class!$A$1:$B$455,2,FALSE)</f>
        <v>London Borough</v>
      </c>
      <c r="CE72" t="str">
        <f>IFERROR(VLOOKUP(CF72,classifications!$A$3:$C$334,3,FALSE),VLOOKUP(CF72,classifications!$I$2:$K$28,3,FALSE))</f>
        <v>Predominantly Urban</v>
      </c>
      <c r="CF72" t="s">
        <v>146</v>
      </c>
      <c r="CH72">
        <v>913</v>
      </c>
      <c r="CJ72">
        <v>95</v>
      </c>
      <c r="CL72">
        <v>138</v>
      </c>
      <c r="CN72">
        <v>0</v>
      </c>
      <c r="CO72">
        <v>99</v>
      </c>
      <c r="CP72">
        <v>0</v>
      </c>
      <c r="CQ72">
        <v>4</v>
      </c>
      <c r="CR72">
        <v>0</v>
      </c>
      <c r="CS72">
        <v>103</v>
      </c>
      <c r="CU72">
        <v>0</v>
      </c>
      <c r="CW72">
        <v>95</v>
      </c>
      <c r="CY72">
        <v>1051</v>
      </c>
      <c r="DB72" t="s">
        <v>144</v>
      </c>
      <c r="DC72" t="s">
        <v>145</v>
      </c>
      <c r="DD72" t="str">
        <f>VLOOKUP(DF72,class!$A$1:$B$455,2,FALSE)</f>
        <v>London Borough</v>
      </c>
      <c r="DE72" t="str">
        <f>IFERROR(VLOOKUP(DF72,classifications!$A$3:$C$334,3,FALSE),VLOOKUP(DF72,classifications!$I$2:$K$28,3,FALSE))</f>
        <v>Predominantly Urban</v>
      </c>
      <c r="DF72" t="s">
        <v>146</v>
      </c>
      <c r="DH72">
        <v>1040</v>
      </c>
      <c r="DJ72">
        <v>50</v>
      </c>
      <c r="DL72">
        <v>276</v>
      </c>
      <c r="DN72">
        <v>0</v>
      </c>
      <c r="DO72">
        <v>243</v>
      </c>
      <c r="DP72">
        <v>0</v>
      </c>
      <c r="DQ72">
        <v>1</v>
      </c>
      <c r="DR72">
        <v>0</v>
      </c>
      <c r="DS72">
        <v>244</v>
      </c>
      <c r="DU72">
        <v>0</v>
      </c>
      <c r="DW72">
        <v>2</v>
      </c>
      <c r="DY72">
        <v>1364</v>
      </c>
      <c r="EB72" t="s">
        <v>144</v>
      </c>
      <c r="EC72" t="s">
        <v>145</v>
      </c>
      <c r="ED72" t="str">
        <f>VLOOKUP(EF72,class!$A$1:$B$455,2,FALSE)</f>
        <v>London Borough</v>
      </c>
      <c r="EE72" t="str">
        <f>IFERROR(VLOOKUP(EF72,classifications!$A$3:$C$334,3,FALSE),VLOOKUP(EF72,classifications!$I$2:$K$28,3,FALSE))</f>
        <v>Predominantly Urban</v>
      </c>
      <c r="EF72" t="s">
        <v>146</v>
      </c>
      <c r="EH72">
        <v>819</v>
      </c>
      <c r="EJ72">
        <v>31</v>
      </c>
      <c r="EL72">
        <v>120</v>
      </c>
      <c r="EN72">
        <v>0</v>
      </c>
      <c r="EO72">
        <v>80</v>
      </c>
      <c r="EP72">
        <v>0</v>
      </c>
      <c r="EQ72">
        <v>0</v>
      </c>
      <c r="ER72">
        <v>3</v>
      </c>
      <c r="ES72">
        <v>0</v>
      </c>
      <c r="ET72">
        <v>83</v>
      </c>
      <c r="EV72">
        <v>0</v>
      </c>
      <c r="EX72">
        <v>276</v>
      </c>
      <c r="EZ72" s="2">
        <v>694</v>
      </c>
      <c r="FB72" t="s">
        <v>144</v>
      </c>
      <c r="FC72" t="s">
        <v>145</v>
      </c>
      <c r="FD72" t="str">
        <f>VLOOKUP(FF72,class!$A$1:$B$455,2,FALSE)</f>
        <v>London Borough</v>
      </c>
      <c r="FE72" t="str">
        <f>IFERROR(VLOOKUP(FF72,classifications!$A$3:$C$334,3,FALSE),VLOOKUP(FF72,classifications!$I$2:$K$28,3,FALSE))</f>
        <v>Predominantly Urban</v>
      </c>
      <c r="FF72" t="s">
        <v>146</v>
      </c>
      <c r="FH72">
        <v>1681</v>
      </c>
      <c r="FJ72">
        <v>30</v>
      </c>
      <c r="FL72">
        <v>109</v>
      </c>
      <c r="FN72">
        <v>1</v>
      </c>
      <c r="FO72">
        <v>46</v>
      </c>
      <c r="FP72">
        <v>0</v>
      </c>
      <c r="FQ72">
        <v>0</v>
      </c>
      <c r="FR72">
        <v>15</v>
      </c>
      <c r="FS72">
        <v>0</v>
      </c>
      <c r="FT72">
        <v>62</v>
      </c>
      <c r="FV72">
        <v>0</v>
      </c>
      <c r="FX72">
        <v>79</v>
      </c>
      <c r="FZ72" s="2">
        <v>1741</v>
      </c>
      <c r="GB72" t="s">
        <v>144</v>
      </c>
      <c r="GC72" t="s">
        <v>145</v>
      </c>
      <c r="GD72" t="str">
        <f>VLOOKUP(GF72,class!$A$1:$B$455,2,FALSE)</f>
        <v>London Borough</v>
      </c>
      <c r="GE72" t="str">
        <f>IFERROR(VLOOKUP(GF72,classifications!A$3:C$334,3,FALSE),VLOOKUP(GF72,classifications!I$2:K$28,3,FALSE))</f>
        <v>Predominantly Urban</v>
      </c>
      <c r="GF72" t="s">
        <v>146</v>
      </c>
      <c r="GH72">
        <v>2291</v>
      </c>
      <c r="GJ72">
        <v>87</v>
      </c>
      <c r="GL72">
        <v>95</v>
      </c>
      <c r="GN72">
        <v>0</v>
      </c>
      <c r="GO72">
        <v>72</v>
      </c>
      <c r="GP72">
        <v>0</v>
      </c>
      <c r="GQ72">
        <v>0</v>
      </c>
      <c r="GR72">
        <v>4</v>
      </c>
      <c r="GS72">
        <v>0</v>
      </c>
      <c r="GT72">
        <v>76</v>
      </c>
      <c r="GV72">
        <v>0</v>
      </c>
      <c r="GX72">
        <v>40</v>
      </c>
      <c r="GZ72">
        <v>2433</v>
      </c>
    </row>
    <row r="73" spans="1:208" x14ac:dyDescent="0.3">
      <c r="B73" t="s">
        <v>147</v>
      </c>
      <c r="C73" t="s">
        <v>148</v>
      </c>
      <c r="D73" t="str">
        <f>VLOOKUP(F73,class!$A$1:$B$455,2,FALSE)</f>
        <v>London Borough</v>
      </c>
      <c r="E73" t="str">
        <f>IFERROR(VLOOKUP(F73,classifications!$A$3:$C$334,3,FALSE),VLOOKUP(F73,classifications!$I$2:$K$28,3,FALSE))</f>
        <v>Predominantly Urban</v>
      </c>
      <c r="F73" t="s">
        <v>149</v>
      </c>
      <c r="H73">
        <v>657</v>
      </c>
      <c r="J73">
        <v>35</v>
      </c>
      <c r="L73">
        <v>42</v>
      </c>
      <c r="N73">
        <v>0</v>
      </c>
      <c r="P73">
        <v>42</v>
      </c>
      <c r="R73">
        <v>692</v>
      </c>
      <c r="AB73" t="s">
        <v>147</v>
      </c>
      <c r="AC73" t="s">
        <v>148</v>
      </c>
      <c r="AD73" t="str">
        <f>VLOOKUP(AF73,class!$A$1:$B$455,2,FALSE)</f>
        <v>London Borough</v>
      </c>
      <c r="AE73" t="str">
        <f>IFERROR(VLOOKUP(AF73,classifications!$A$3:$C$334,3,FALSE),VLOOKUP(AF73,classifications!$I$2:$K$28,3,FALSE))</f>
        <v>Predominantly Urban</v>
      </c>
      <c r="AF73" t="s">
        <v>149</v>
      </c>
      <c r="AH73">
        <v>132</v>
      </c>
      <c r="AJ73">
        <v>12</v>
      </c>
      <c r="AL73">
        <v>36</v>
      </c>
      <c r="AN73">
        <v>0</v>
      </c>
      <c r="AP73">
        <v>31</v>
      </c>
      <c r="AR73">
        <v>149</v>
      </c>
      <c r="BB73" t="s">
        <v>147</v>
      </c>
      <c r="BC73" t="s">
        <v>148</v>
      </c>
      <c r="BD73" t="str">
        <f>VLOOKUP(BF73,class!$A$1:$B$455,2,FALSE)</f>
        <v>London Borough</v>
      </c>
      <c r="BE73" t="str">
        <f>IFERROR(VLOOKUP(BF73,classifications!$A$3:$C$334,3,FALSE),VLOOKUP(BF73,classifications!$I$2:$K$28,3,FALSE))</f>
        <v>Predominantly Urban</v>
      </c>
      <c r="BF73" t="s">
        <v>149</v>
      </c>
      <c r="BH73">
        <v>423</v>
      </c>
      <c r="BJ73">
        <v>32</v>
      </c>
      <c r="BL73">
        <v>92</v>
      </c>
      <c r="BN73">
        <v>0</v>
      </c>
      <c r="BP73">
        <v>136</v>
      </c>
      <c r="BR73">
        <v>411</v>
      </c>
      <c r="CB73" t="s">
        <v>147</v>
      </c>
      <c r="CC73" t="s">
        <v>148</v>
      </c>
      <c r="CD73" t="str">
        <f>VLOOKUP(CF73,class!$A$1:$B$455,2,FALSE)</f>
        <v>London Borough</v>
      </c>
      <c r="CE73" t="str">
        <f>IFERROR(VLOOKUP(CF73,classifications!$A$3:$C$334,3,FALSE),VLOOKUP(CF73,classifications!$I$2:$K$28,3,FALSE))</f>
        <v>Predominantly Urban</v>
      </c>
      <c r="CF73" t="s">
        <v>149</v>
      </c>
      <c r="CH73">
        <v>594</v>
      </c>
      <c r="CJ73">
        <v>19</v>
      </c>
      <c r="CL73">
        <v>127</v>
      </c>
      <c r="CN73">
        <v>0</v>
      </c>
      <c r="CO73">
        <v>89</v>
      </c>
      <c r="CP73">
        <v>0</v>
      </c>
      <c r="CQ73">
        <v>0</v>
      </c>
      <c r="CR73">
        <v>0</v>
      </c>
      <c r="CS73">
        <v>89</v>
      </c>
      <c r="CU73">
        <v>0</v>
      </c>
      <c r="CW73">
        <v>40</v>
      </c>
      <c r="CY73">
        <v>700</v>
      </c>
      <c r="DB73" t="s">
        <v>147</v>
      </c>
      <c r="DC73" t="s">
        <v>148</v>
      </c>
      <c r="DD73" t="str">
        <f>VLOOKUP(DF73,class!$A$1:$B$455,2,FALSE)</f>
        <v>London Borough</v>
      </c>
      <c r="DE73" t="str">
        <f>IFERROR(VLOOKUP(DF73,classifications!$A$3:$C$334,3,FALSE),VLOOKUP(DF73,classifications!$I$2:$K$28,3,FALSE))</f>
        <v>Predominantly Urban</v>
      </c>
      <c r="DF73" t="s">
        <v>149</v>
      </c>
      <c r="DH73">
        <v>475</v>
      </c>
      <c r="DJ73">
        <v>33</v>
      </c>
      <c r="DL73">
        <v>444</v>
      </c>
      <c r="DN73">
        <v>0</v>
      </c>
      <c r="DO73">
        <v>346</v>
      </c>
      <c r="DP73">
        <v>0</v>
      </c>
      <c r="DQ73">
        <v>3</v>
      </c>
      <c r="DR73">
        <v>0</v>
      </c>
      <c r="DS73">
        <v>349</v>
      </c>
      <c r="DU73">
        <v>0</v>
      </c>
      <c r="DW73">
        <v>94</v>
      </c>
      <c r="DY73">
        <v>858</v>
      </c>
      <c r="EB73" t="s">
        <v>147</v>
      </c>
      <c r="EC73" t="s">
        <v>148</v>
      </c>
      <c r="ED73" t="str">
        <f>VLOOKUP(EF73,class!$A$1:$B$455,2,FALSE)</f>
        <v>London Borough</v>
      </c>
      <c r="EE73" t="str">
        <f>IFERROR(VLOOKUP(EF73,classifications!$A$3:$C$334,3,FALSE),VLOOKUP(EF73,classifications!$I$2:$K$28,3,FALSE))</f>
        <v>Predominantly Urban</v>
      </c>
      <c r="EF73" t="s">
        <v>149</v>
      </c>
      <c r="EH73">
        <v>417</v>
      </c>
      <c r="EJ73">
        <v>15</v>
      </c>
      <c r="EL73">
        <v>173</v>
      </c>
      <c r="EN73">
        <v>0</v>
      </c>
      <c r="EO73">
        <v>125</v>
      </c>
      <c r="EP73">
        <v>0</v>
      </c>
      <c r="EQ73">
        <v>0</v>
      </c>
      <c r="ER73">
        <v>7</v>
      </c>
      <c r="ES73">
        <v>0</v>
      </c>
      <c r="ET73">
        <v>132</v>
      </c>
      <c r="EV73">
        <v>0</v>
      </c>
      <c r="EX73">
        <v>51</v>
      </c>
      <c r="EZ73" s="2">
        <v>554</v>
      </c>
      <c r="FB73" t="s">
        <v>147</v>
      </c>
      <c r="FC73" t="s">
        <v>148</v>
      </c>
      <c r="FD73" t="str">
        <f>VLOOKUP(FF73,class!$A$1:$B$455,2,FALSE)</f>
        <v>London Borough</v>
      </c>
      <c r="FE73" t="str">
        <f>IFERROR(VLOOKUP(FF73,classifications!$A$3:$C$334,3,FALSE),VLOOKUP(FF73,classifications!$I$2:$K$28,3,FALSE))</f>
        <v>Predominantly Urban</v>
      </c>
      <c r="FF73" t="s">
        <v>149</v>
      </c>
      <c r="FH73">
        <v>652</v>
      </c>
      <c r="FJ73">
        <v>36</v>
      </c>
      <c r="FL73">
        <v>65</v>
      </c>
      <c r="FN73">
        <v>7</v>
      </c>
      <c r="FO73">
        <v>28</v>
      </c>
      <c r="FP73">
        <v>0</v>
      </c>
      <c r="FQ73">
        <v>0</v>
      </c>
      <c r="FR73">
        <v>6</v>
      </c>
      <c r="FS73">
        <v>0</v>
      </c>
      <c r="FT73">
        <v>41</v>
      </c>
      <c r="FV73">
        <v>0</v>
      </c>
      <c r="FX73">
        <v>45</v>
      </c>
      <c r="FZ73" s="2">
        <v>708</v>
      </c>
      <c r="GB73" t="s">
        <v>147</v>
      </c>
      <c r="GC73" t="s">
        <v>148</v>
      </c>
      <c r="GD73" t="str">
        <f>VLOOKUP(GF73,class!$A$1:$B$455,2,FALSE)</f>
        <v>London Borough</v>
      </c>
      <c r="GE73" t="str">
        <f>IFERROR(VLOOKUP(GF73,classifications!A$3:C$334,3,FALSE),VLOOKUP(GF73,classifications!I$2:K$28,3,FALSE))</f>
        <v>Predominantly Urban</v>
      </c>
      <c r="GF73" t="s">
        <v>149</v>
      </c>
      <c r="GH73">
        <v>444</v>
      </c>
      <c r="GJ73">
        <v>24</v>
      </c>
      <c r="GL73">
        <v>58</v>
      </c>
      <c r="GN73">
        <v>0</v>
      </c>
      <c r="GO73">
        <v>22</v>
      </c>
      <c r="GP73">
        <v>0</v>
      </c>
      <c r="GQ73">
        <v>4</v>
      </c>
      <c r="GR73">
        <v>5</v>
      </c>
      <c r="GS73">
        <v>0</v>
      </c>
      <c r="GT73">
        <v>31</v>
      </c>
      <c r="GV73">
        <v>0</v>
      </c>
      <c r="GX73">
        <v>41</v>
      </c>
      <c r="GZ73">
        <v>485</v>
      </c>
    </row>
    <row r="74" spans="1:208" x14ac:dyDescent="0.3">
      <c r="B74" t="s">
        <v>150</v>
      </c>
      <c r="C74" t="s">
        <v>151</v>
      </c>
      <c r="D74" t="str">
        <f>VLOOKUP(F74,class!$A$1:$B$455,2,FALSE)</f>
        <v>London Borough</v>
      </c>
      <c r="E74" t="str">
        <f>IFERROR(VLOOKUP(F74,classifications!$A$3:$C$334,3,FALSE),VLOOKUP(F74,classifications!$I$2:$K$28,3,FALSE))</f>
        <v>Predominantly Urban</v>
      </c>
      <c r="F74" t="s">
        <v>152</v>
      </c>
      <c r="H74">
        <v>478</v>
      </c>
      <c r="J74">
        <v>18</v>
      </c>
      <c r="L74">
        <v>155</v>
      </c>
      <c r="N74">
        <v>0</v>
      </c>
      <c r="P74">
        <v>87</v>
      </c>
      <c r="R74">
        <v>564</v>
      </c>
      <c r="AB74" t="s">
        <v>150</v>
      </c>
      <c r="AC74" t="s">
        <v>151</v>
      </c>
      <c r="AD74" t="str">
        <f>VLOOKUP(AF74,class!$A$1:$B$455,2,FALSE)</f>
        <v>London Borough</v>
      </c>
      <c r="AE74" t="str">
        <f>IFERROR(VLOOKUP(AF74,classifications!$A$3:$C$334,3,FALSE),VLOOKUP(AF74,classifications!$I$2:$K$28,3,FALSE))</f>
        <v>Predominantly Urban</v>
      </c>
      <c r="AF74" t="s">
        <v>152</v>
      </c>
      <c r="AH74">
        <v>416</v>
      </c>
      <c r="AJ74">
        <v>5</v>
      </c>
      <c r="AL74">
        <v>91</v>
      </c>
      <c r="AN74">
        <v>0</v>
      </c>
      <c r="AP74">
        <v>58</v>
      </c>
      <c r="AR74">
        <v>454</v>
      </c>
      <c r="BB74" t="s">
        <v>150</v>
      </c>
      <c r="BC74" t="s">
        <v>151</v>
      </c>
      <c r="BD74" t="str">
        <f>VLOOKUP(BF74,class!$A$1:$B$455,2,FALSE)</f>
        <v>London Borough</v>
      </c>
      <c r="BE74" t="str">
        <f>IFERROR(VLOOKUP(BF74,classifications!$A$3:$C$334,3,FALSE),VLOOKUP(BF74,classifications!$I$2:$K$28,3,FALSE))</f>
        <v>Predominantly Urban</v>
      </c>
      <c r="BF74" t="s">
        <v>152</v>
      </c>
      <c r="BH74">
        <v>313</v>
      </c>
      <c r="BJ74">
        <v>13</v>
      </c>
      <c r="BL74">
        <v>146</v>
      </c>
      <c r="BN74">
        <v>0</v>
      </c>
      <c r="BP74">
        <v>33</v>
      </c>
      <c r="BR74">
        <v>439</v>
      </c>
      <c r="CB74" t="s">
        <v>150</v>
      </c>
      <c r="CC74" t="s">
        <v>151</v>
      </c>
      <c r="CD74" t="str">
        <f>VLOOKUP(CF74,class!$A$1:$B$455,2,FALSE)</f>
        <v>London Borough</v>
      </c>
      <c r="CE74" t="str">
        <f>IFERROR(VLOOKUP(CF74,classifications!$A$3:$C$334,3,FALSE),VLOOKUP(CF74,classifications!$I$2:$K$28,3,FALSE))</f>
        <v>Predominantly Urban</v>
      </c>
      <c r="CF74" t="s">
        <v>152</v>
      </c>
      <c r="CH74">
        <v>753</v>
      </c>
      <c r="CJ74">
        <v>31</v>
      </c>
      <c r="CL74">
        <v>241</v>
      </c>
      <c r="CN74">
        <v>0</v>
      </c>
      <c r="CO74">
        <v>109</v>
      </c>
      <c r="CP74">
        <v>0</v>
      </c>
      <c r="CQ74">
        <v>1</v>
      </c>
      <c r="CR74">
        <v>0</v>
      </c>
      <c r="CS74">
        <v>110</v>
      </c>
      <c r="CU74">
        <v>0</v>
      </c>
      <c r="CW74">
        <v>60</v>
      </c>
      <c r="CY74">
        <v>965</v>
      </c>
      <c r="DB74" t="s">
        <v>150</v>
      </c>
      <c r="DC74" t="s">
        <v>151</v>
      </c>
      <c r="DD74" t="str">
        <f>VLOOKUP(DF74,class!$A$1:$B$455,2,FALSE)</f>
        <v>London Borough</v>
      </c>
      <c r="DE74" t="str">
        <f>IFERROR(VLOOKUP(DF74,classifications!$A$3:$C$334,3,FALSE),VLOOKUP(DF74,classifications!$I$2:$K$28,3,FALSE))</f>
        <v>Predominantly Urban</v>
      </c>
      <c r="DF74" t="s">
        <v>152</v>
      </c>
      <c r="DH74">
        <v>622</v>
      </c>
      <c r="DJ74">
        <v>29</v>
      </c>
      <c r="DL74">
        <v>576</v>
      </c>
      <c r="DN74">
        <v>0</v>
      </c>
      <c r="DO74">
        <v>412</v>
      </c>
      <c r="DP74">
        <v>0</v>
      </c>
      <c r="DQ74">
        <v>2</v>
      </c>
      <c r="DR74">
        <v>0</v>
      </c>
      <c r="DS74">
        <v>414</v>
      </c>
      <c r="DU74">
        <v>0</v>
      </c>
      <c r="DW74">
        <v>19</v>
      </c>
      <c r="DY74">
        <v>1208</v>
      </c>
      <c r="EB74" t="s">
        <v>150</v>
      </c>
      <c r="EC74" t="s">
        <v>151</v>
      </c>
      <c r="ED74" t="str">
        <f>VLOOKUP(EF74,class!$A$1:$B$455,2,FALSE)</f>
        <v>London Borough</v>
      </c>
      <c r="EE74" t="str">
        <f>IFERROR(VLOOKUP(EF74,classifications!$A$3:$C$334,3,FALSE),VLOOKUP(EF74,classifications!$I$2:$K$28,3,FALSE))</f>
        <v>Predominantly Urban</v>
      </c>
      <c r="EF74" t="s">
        <v>152</v>
      </c>
      <c r="EH74">
        <v>930</v>
      </c>
      <c r="EJ74">
        <v>2</v>
      </c>
      <c r="EL74">
        <v>85</v>
      </c>
      <c r="EN74">
        <v>0</v>
      </c>
      <c r="EO74">
        <v>4</v>
      </c>
      <c r="EP74">
        <v>0</v>
      </c>
      <c r="EQ74">
        <v>0</v>
      </c>
      <c r="ER74">
        <v>0</v>
      </c>
      <c r="ES74">
        <v>0</v>
      </c>
      <c r="ET74">
        <v>4</v>
      </c>
      <c r="EV74">
        <v>0</v>
      </c>
      <c r="EX74">
        <v>72</v>
      </c>
      <c r="EZ74" s="2">
        <v>945</v>
      </c>
      <c r="FB74" t="s">
        <v>150</v>
      </c>
      <c r="FC74" t="s">
        <v>151</v>
      </c>
      <c r="FD74" t="str">
        <f>VLOOKUP(FF74,class!$A$1:$B$455,2,FALSE)</f>
        <v>London Borough</v>
      </c>
      <c r="FE74" t="str">
        <f>IFERROR(VLOOKUP(FF74,classifications!$A$3:$C$334,3,FALSE),VLOOKUP(FF74,classifications!$I$2:$K$28,3,FALSE))</f>
        <v>Predominantly Urban</v>
      </c>
      <c r="FF74" t="s">
        <v>152</v>
      </c>
      <c r="FH74">
        <v>655</v>
      </c>
      <c r="FJ74">
        <v>36</v>
      </c>
      <c r="FL74">
        <v>164</v>
      </c>
      <c r="FN74">
        <v>3</v>
      </c>
      <c r="FO74">
        <v>24</v>
      </c>
      <c r="FP74">
        <v>13</v>
      </c>
      <c r="FQ74">
        <v>0</v>
      </c>
      <c r="FR74">
        <v>1</v>
      </c>
      <c r="FS74">
        <v>0</v>
      </c>
      <c r="FT74">
        <v>41</v>
      </c>
      <c r="FV74">
        <v>0</v>
      </c>
      <c r="FX74">
        <v>28</v>
      </c>
      <c r="FZ74" s="2">
        <v>827</v>
      </c>
      <c r="GB74" t="s">
        <v>150</v>
      </c>
      <c r="GC74" t="s">
        <v>151</v>
      </c>
      <c r="GD74" t="str">
        <f>VLOOKUP(GF74,class!$A$1:$B$455,2,FALSE)</f>
        <v>London Borough</v>
      </c>
      <c r="GE74" t="str">
        <f>IFERROR(VLOOKUP(GF74,classifications!A$3:C$334,3,FALSE),VLOOKUP(GF74,classifications!I$2:K$28,3,FALSE))</f>
        <v>Predominantly Urban</v>
      </c>
      <c r="GF74" t="s">
        <v>152</v>
      </c>
      <c r="GH74">
        <v>661</v>
      </c>
      <c r="GJ74">
        <v>24</v>
      </c>
      <c r="GL74">
        <v>374</v>
      </c>
      <c r="GN74">
        <v>0</v>
      </c>
      <c r="GO74">
        <v>9</v>
      </c>
      <c r="GP74">
        <v>0</v>
      </c>
      <c r="GQ74">
        <v>0</v>
      </c>
      <c r="GR74">
        <v>3</v>
      </c>
      <c r="GS74">
        <v>0</v>
      </c>
      <c r="GT74">
        <v>12</v>
      </c>
      <c r="GV74">
        <v>0</v>
      </c>
      <c r="GX74">
        <v>74</v>
      </c>
      <c r="GZ74">
        <v>985</v>
      </c>
    </row>
    <row r="75" spans="1:208" x14ac:dyDescent="0.3">
      <c r="B75" t="s">
        <v>153</v>
      </c>
      <c r="C75" t="s">
        <v>154</v>
      </c>
      <c r="D75" t="str">
        <f>VLOOKUP(F75,class!$A$1:$B$455,2,FALSE)</f>
        <v>London Borough</v>
      </c>
      <c r="E75" t="str">
        <f>IFERROR(VLOOKUP(F75,classifications!$A$3:$C$334,3,FALSE),VLOOKUP(F75,classifications!$I$2:$K$28,3,FALSE))</f>
        <v>Predominantly Urban</v>
      </c>
      <c r="F75" t="s">
        <v>155</v>
      </c>
      <c r="H75">
        <v>0</v>
      </c>
      <c r="J75">
        <v>-4</v>
      </c>
      <c r="L75">
        <v>39</v>
      </c>
      <c r="N75">
        <v>0</v>
      </c>
      <c r="P75">
        <v>0</v>
      </c>
      <c r="R75">
        <v>35</v>
      </c>
      <c r="AB75" t="s">
        <v>153</v>
      </c>
      <c r="AC75" t="s">
        <v>154</v>
      </c>
      <c r="AD75" t="str">
        <f>VLOOKUP(AF75,class!$A$1:$B$455,2,FALSE)</f>
        <v>London Borough</v>
      </c>
      <c r="AE75" t="str">
        <f>IFERROR(VLOOKUP(AF75,classifications!$A$3:$C$334,3,FALSE),VLOOKUP(AF75,classifications!$I$2:$K$28,3,FALSE))</f>
        <v>Predominantly Urban</v>
      </c>
      <c r="AF75" t="s">
        <v>155</v>
      </c>
      <c r="AH75">
        <v>353</v>
      </c>
      <c r="AJ75">
        <v>12</v>
      </c>
      <c r="AL75">
        <v>86</v>
      </c>
      <c r="AN75">
        <v>0</v>
      </c>
      <c r="AP75">
        <v>14</v>
      </c>
      <c r="AR75">
        <v>437</v>
      </c>
      <c r="BB75" t="s">
        <v>153</v>
      </c>
      <c r="BC75" t="s">
        <v>154</v>
      </c>
      <c r="BD75" t="str">
        <f>VLOOKUP(BF75,class!$A$1:$B$455,2,FALSE)</f>
        <v>London Borough</v>
      </c>
      <c r="BE75" t="str">
        <f>IFERROR(VLOOKUP(BF75,classifications!$A$3:$C$334,3,FALSE),VLOOKUP(BF75,classifications!$I$2:$K$28,3,FALSE))</f>
        <v>Predominantly Urban</v>
      </c>
      <c r="BF75" t="s">
        <v>155</v>
      </c>
      <c r="BH75">
        <v>75</v>
      </c>
      <c r="BJ75">
        <v>1</v>
      </c>
      <c r="BL75">
        <v>150</v>
      </c>
      <c r="BN75">
        <v>0</v>
      </c>
      <c r="BP75">
        <v>0</v>
      </c>
      <c r="BR75">
        <v>226</v>
      </c>
      <c r="CB75" t="s">
        <v>153</v>
      </c>
      <c r="CC75" t="s">
        <v>154</v>
      </c>
      <c r="CD75" t="str">
        <f>VLOOKUP(CF75,class!$A$1:$B$455,2,FALSE)</f>
        <v>London Borough</v>
      </c>
      <c r="CE75" t="str">
        <f>IFERROR(VLOOKUP(CF75,classifications!$A$3:$C$334,3,FALSE),VLOOKUP(CF75,classifications!$I$2:$K$28,3,FALSE))</f>
        <v>Predominantly Urban</v>
      </c>
      <c r="CF75" t="s">
        <v>155</v>
      </c>
      <c r="CH75">
        <v>1</v>
      </c>
      <c r="CJ75">
        <v>6</v>
      </c>
      <c r="CL75">
        <v>70</v>
      </c>
      <c r="CN75">
        <v>0</v>
      </c>
      <c r="CO75">
        <v>0</v>
      </c>
      <c r="CP75">
        <v>0</v>
      </c>
      <c r="CQ75">
        <v>0</v>
      </c>
      <c r="CR75">
        <v>0</v>
      </c>
      <c r="CS75">
        <v>0</v>
      </c>
      <c r="CU75">
        <v>0</v>
      </c>
      <c r="CW75">
        <v>0</v>
      </c>
      <c r="CY75">
        <v>77</v>
      </c>
      <c r="DB75" t="s">
        <v>153</v>
      </c>
      <c r="DC75" t="s">
        <v>154</v>
      </c>
      <c r="DD75" t="str">
        <f>VLOOKUP(DF75,class!$A$1:$B$455,2,FALSE)</f>
        <v>London Borough</v>
      </c>
      <c r="DE75" t="str">
        <f>IFERROR(VLOOKUP(DF75,classifications!$A$3:$C$334,3,FALSE),VLOOKUP(DF75,classifications!$I$2:$K$28,3,FALSE))</f>
        <v>Predominantly Urban</v>
      </c>
      <c r="DF75" t="s">
        <v>155</v>
      </c>
      <c r="DH75">
        <v>0</v>
      </c>
      <c r="DJ75">
        <v>1</v>
      </c>
      <c r="DL75">
        <v>6</v>
      </c>
      <c r="DN75">
        <v>0</v>
      </c>
      <c r="DO75">
        <v>0</v>
      </c>
      <c r="DP75">
        <v>0</v>
      </c>
      <c r="DQ75">
        <v>0</v>
      </c>
      <c r="DR75">
        <v>0</v>
      </c>
      <c r="DS75">
        <v>0</v>
      </c>
      <c r="DU75">
        <v>0</v>
      </c>
      <c r="DW75">
        <v>0</v>
      </c>
      <c r="DY75">
        <v>7</v>
      </c>
      <c r="EB75" t="s">
        <v>153</v>
      </c>
      <c r="EC75" t="s">
        <v>154</v>
      </c>
      <c r="ED75" t="str">
        <f>VLOOKUP(EF75,class!$A$1:$B$455,2,FALSE)</f>
        <v>London Borough</v>
      </c>
      <c r="EE75" t="str">
        <f>IFERROR(VLOOKUP(EF75,classifications!$A$3:$C$334,3,FALSE),VLOOKUP(EF75,classifications!$I$2:$K$28,3,FALSE))</f>
        <v>Predominantly Urban</v>
      </c>
      <c r="EF75" t="s">
        <v>155</v>
      </c>
      <c r="EH75">
        <v>2</v>
      </c>
      <c r="EJ75">
        <v>4</v>
      </c>
      <c r="EL75">
        <v>133</v>
      </c>
      <c r="EN75">
        <v>0</v>
      </c>
      <c r="EO75">
        <v>0</v>
      </c>
      <c r="EP75">
        <v>0</v>
      </c>
      <c r="EQ75">
        <v>0</v>
      </c>
      <c r="ER75">
        <v>0</v>
      </c>
      <c r="ES75">
        <v>0</v>
      </c>
      <c r="ET75">
        <v>0</v>
      </c>
      <c r="EV75">
        <v>0</v>
      </c>
      <c r="EX75">
        <v>1</v>
      </c>
      <c r="EZ75" s="2">
        <v>138</v>
      </c>
      <c r="FB75" t="s">
        <v>153</v>
      </c>
      <c r="FC75" t="s">
        <v>154</v>
      </c>
      <c r="FD75" t="str">
        <f>VLOOKUP(FF75,class!$A$1:$B$455,2,FALSE)</f>
        <v>London Borough</v>
      </c>
      <c r="FE75" t="str">
        <f>IFERROR(VLOOKUP(FF75,classifications!$A$3:$C$334,3,FALSE),VLOOKUP(FF75,classifications!$I$2:$K$28,3,FALSE))</f>
        <v>Predominantly Urban</v>
      </c>
      <c r="FF75" t="s">
        <v>155</v>
      </c>
      <c r="FH75">
        <v>301</v>
      </c>
      <c r="FJ75">
        <v>4</v>
      </c>
      <c r="FL75">
        <v>46</v>
      </c>
      <c r="FN75">
        <v>1</v>
      </c>
      <c r="FO75">
        <v>0</v>
      </c>
      <c r="FP75">
        <v>0</v>
      </c>
      <c r="FQ75">
        <v>0</v>
      </c>
      <c r="FR75">
        <v>0</v>
      </c>
      <c r="FS75">
        <v>0</v>
      </c>
      <c r="FT75">
        <v>1</v>
      </c>
      <c r="FV75">
        <v>0</v>
      </c>
      <c r="FX75">
        <v>0</v>
      </c>
      <c r="FZ75" s="2">
        <v>351</v>
      </c>
      <c r="GB75" t="s">
        <v>153</v>
      </c>
      <c r="GC75" t="s">
        <v>154</v>
      </c>
      <c r="GD75" t="str">
        <f>VLOOKUP(GF75,class!$A$1:$B$455,2,FALSE)</f>
        <v>London Borough</v>
      </c>
      <c r="GE75" t="str">
        <f>IFERROR(VLOOKUP(GF75,classifications!A$3:C$334,3,FALSE),VLOOKUP(GF75,classifications!I$2:K$28,3,FALSE))</f>
        <v>Predominantly Urban</v>
      </c>
      <c r="GF75" t="s">
        <v>155</v>
      </c>
      <c r="GH75">
        <v>297</v>
      </c>
      <c r="GJ75">
        <v>0</v>
      </c>
      <c r="GL75">
        <v>0</v>
      </c>
      <c r="GN75">
        <v>0</v>
      </c>
      <c r="GO75">
        <v>0</v>
      </c>
      <c r="GP75">
        <v>0</v>
      </c>
      <c r="GQ75">
        <v>0</v>
      </c>
      <c r="GR75">
        <v>0</v>
      </c>
      <c r="GS75">
        <v>0</v>
      </c>
      <c r="GT75">
        <v>0</v>
      </c>
      <c r="GV75">
        <v>0</v>
      </c>
      <c r="GX75">
        <v>0</v>
      </c>
      <c r="GZ75">
        <v>297</v>
      </c>
    </row>
    <row r="76" spans="1:208" x14ac:dyDescent="0.3">
      <c r="B76" t="s">
        <v>156</v>
      </c>
      <c r="C76" t="s">
        <v>157</v>
      </c>
      <c r="D76" t="str">
        <f>VLOOKUP(F76,class!$A$1:$B$455,2,FALSE)</f>
        <v>London Borough</v>
      </c>
      <c r="E76" t="str">
        <f>IFERROR(VLOOKUP(F76,classifications!$A$3:$C$334,3,FALSE),VLOOKUP(F76,classifications!$I$2:$K$28,3,FALSE))</f>
        <v>Predominantly Urban</v>
      </c>
      <c r="F76" t="s">
        <v>158</v>
      </c>
      <c r="H76">
        <v>758</v>
      </c>
      <c r="J76">
        <v>69</v>
      </c>
      <c r="L76">
        <v>96</v>
      </c>
      <c r="N76">
        <v>0</v>
      </c>
      <c r="P76">
        <v>32</v>
      </c>
      <c r="R76">
        <v>891</v>
      </c>
      <c r="AB76" t="s">
        <v>156</v>
      </c>
      <c r="AC76" t="s">
        <v>157</v>
      </c>
      <c r="AD76" t="str">
        <f>VLOOKUP(AF76,class!$A$1:$B$455,2,FALSE)</f>
        <v>London Borough</v>
      </c>
      <c r="AE76" t="str">
        <f>IFERROR(VLOOKUP(AF76,classifications!$A$3:$C$334,3,FALSE),VLOOKUP(AF76,classifications!$I$2:$K$28,3,FALSE))</f>
        <v>Predominantly Urban</v>
      </c>
      <c r="AF76" t="s">
        <v>158</v>
      </c>
      <c r="AH76">
        <v>1114</v>
      </c>
      <c r="AJ76">
        <v>125</v>
      </c>
      <c r="AL76">
        <v>86</v>
      </c>
      <c r="AN76">
        <v>0</v>
      </c>
      <c r="AP76">
        <v>30</v>
      </c>
      <c r="AR76">
        <v>1295</v>
      </c>
      <c r="BB76" t="s">
        <v>156</v>
      </c>
      <c r="BC76" t="s">
        <v>157</v>
      </c>
      <c r="BD76" t="str">
        <f>VLOOKUP(BF76,class!$A$1:$B$455,2,FALSE)</f>
        <v>London Borough</v>
      </c>
      <c r="BE76" t="str">
        <f>IFERROR(VLOOKUP(BF76,classifications!$A$3:$C$334,3,FALSE),VLOOKUP(BF76,classifications!$I$2:$K$28,3,FALSE))</f>
        <v>Predominantly Urban</v>
      </c>
      <c r="BF76" t="s">
        <v>158</v>
      </c>
      <c r="BH76">
        <v>1134</v>
      </c>
      <c r="BJ76">
        <v>123</v>
      </c>
      <c r="BL76">
        <v>290</v>
      </c>
      <c r="BN76">
        <v>0</v>
      </c>
      <c r="BP76">
        <v>24</v>
      </c>
      <c r="BR76">
        <v>1523</v>
      </c>
      <c r="CB76" t="s">
        <v>156</v>
      </c>
      <c r="CC76" t="s">
        <v>157</v>
      </c>
      <c r="CD76" t="str">
        <f>VLOOKUP(CF76,class!$A$1:$B$455,2,FALSE)</f>
        <v>London Borough</v>
      </c>
      <c r="CE76" t="str">
        <f>IFERROR(VLOOKUP(CF76,classifications!$A$3:$C$334,3,FALSE),VLOOKUP(CF76,classifications!$I$2:$K$28,3,FALSE))</f>
        <v>Predominantly Urban</v>
      </c>
      <c r="CF76" t="s">
        <v>158</v>
      </c>
      <c r="CH76">
        <v>1258</v>
      </c>
      <c r="CJ76">
        <v>113</v>
      </c>
      <c r="CL76">
        <v>705</v>
      </c>
      <c r="CN76">
        <v>0</v>
      </c>
      <c r="CO76">
        <v>592</v>
      </c>
      <c r="CP76">
        <v>0</v>
      </c>
      <c r="CQ76">
        <v>2</v>
      </c>
      <c r="CR76">
        <v>0</v>
      </c>
      <c r="CS76">
        <v>594</v>
      </c>
      <c r="CU76">
        <v>0</v>
      </c>
      <c r="CW76">
        <v>32</v>
      </c>
      <c r="CY76">
        <v>2044</v>
      </c>
      <c r="DB76" t="s">
        <v>156</v>
      </c>
      <c r="DC76" t="s">
        <v>157</v>
      </c>
      <c r="DD76" t="str">
        <f>VLOOKUP(DF76,class!$A$1:$B$455,2,FALSE)</f>
        <v>London Borough</v>
      </c>
      <c r="DE76" t="str">
        <f>IFERROR(VLOOKUP(DF76,classifications!$A$3:$C$334,3,FALSE),VLOOKUP(DF76,classifications!$I$2:$K$28,3,FALSE))</f>
        <v>Predominantly Urban</v>
      </c>
      <c r="DF76" t="s">
        <v>158</v>
      </c>
      <c r="DH76">
        <v>1470</v>
      </c>
      <c r="DJ76">
        <v>217</v>
      </c>
      <c r="DL76">
        <v>1193</v>
      </c>
      <c r="DN76">
        <v>0</v>
      </c>
      <c r="DO76">
        <v>1055</v>
      </c>
      <c r="DP76">
        <v>2</v>
      </c>
      <c r="DQ76">
        <v>11</v>
      </c>
      <c r="DR76">
        <v>0</v>
      </c>
      <c r="DS76">
        <v>1068</v>
      </c>
      <c r="DU76">
        <v>0</v>
      </c>
      <c r="DW76">
        <v>45</v>
      </c>
      <c r="DY76">
        <v>2835</v>
      </c>
      <c r="EB76" t="s">
        <v>156</v>
      </c>
      <c r="EC76" t="s">
        <v>157</v>
      </c>
      <c r="ED76" t="str">
        <f>VLOOKUP(EF76,class!$A$1:$B$455,2,FALSE)</f>
        <v>London Borough</v>
      </c>
      <c r="EE76" t="str">
        <f>IFERROR(VLOOKUP(EF76,classifications!$A$3:$C$334,3,FALSE),VLOOKUP(EF76,classifications!$I$2:$K$28,3,FALSE))</f>
        <v>Predominantly Urban</v>
      </c>
      <c r="EF76" t="s">
        <v>158</v>
      </c>
      <c r="EH76">
        <v>1050</v>
      </c>
      <c r="EJ76">
        <v>145</v>
      </c>
      <c r="EL76">
        <v>913</v>
      </c>
      <c r="EN76">
        <v>0</v>
      </c>
      <c r="EO76">
        <v>842</v>
      </c>
      <c r="EP76">
        <v>2</v>
      </c>
      <c r="EQ76">
        <v>0</v>
      </c>
      <c r="ER76">
        <v>15</v>
      </c>
      <c r="ES76">
        <v>0</v>
      </c>
      <c r="ET76">
        <v>859</v>
      </c>
      <c r="EV76">
        <v>1</v>
      </c>
      <c r="EX76">
        <v>33</v>
      </c>
      <c r="EZ76" s="2">
        <v>2076</v>
      </c>
      <c r="FB76" t="s">
        <v>156</v>
      </c>
      <c r="FC76" t="s">
        <v>157</v>
      </c>
      <c r="FD76" t="str">
        <f>VLOOKUP(FF76,class!$A$1:$B$455,2,FALSE)</f>
        <v>London Borough</v>
      </c>
      <c r="FE76" t="str">
        <f>IFERROR(VLOOKUP(FF76,classifications!$A$3:$C$334,3,FALSE),VLOOKUP(FF76,classifications!$I$2:$K$28,3,FALSE))</f>
        <v>Predominantly Urban</v>
      </c>
      <c r="FF76" t="s">
        <v>158</v>
      </c>
      <c r="FH76">
        <v>948</v>
      </c>
      <c r="FJ76">
        <v>97</v>
      </c>
      <c r="FL76">
        <v>624</v>
      </c>
      <c r="FN76">
        <v>8</v>
      </c>
      <c r="FO76">
        <v>494</v>
      </c>
      <c r="FP76">
        <v>9</v>
      </c>
      <c r="FQ76">
        <v>0</v>
      </c>
      <c r="FR76">
        <v>13</v>
      </c>
      <c r="FS76">
        <v>0</v>
      </c>
      <c r="FT76">
        <v>524</v>
      </c>
      <c r="FV76">
        <v>0</v>
      </c>
      <c r="FX76">
        <v>79</v>
      </c>
      <c r="FZ76" s="2">
        <v>1590</v>
      </c>
      <c r="GB76" t="s">
        <v>156</v>
      </c>
      <c r="GC76" t="s">
        <v>157</v>
      </c>
      <c r="GD76" t="str">
        <f>VLOOKUP(GF76,class!$A$1:$B$455,2,FALSE)</f>
        <v>London Borough</v>
      </c>
      <c r="GE76" t="str">
        <f>IFERROR(VLOOKUP(GF76,classifications!A$3:C$334,3,FALSE),VLOOKUP(GF76,classifications!I$2:K$28,3,FALSE))</f>
        <v>Predominantly Urban</v>
      </c>
      <c r="GF76" t="s">
        <v>158</v>
      </c>
      <c r="GH76">
        <v>1318</v>
      </c>
      <c r="GJ76">
        <v>135</v>
      </c>
      <c r="GL76">
        <v>274</v>
      </c>
      <c r="GN76">
        <v>0</v>
      </c>
      <c r="GO76">
        <v>150</v>
      </c>
      <c r="GP76">
        <v>15</v>
      </c>
      <c r="GQ76">
        <v>0</v>
      </c>
      <c r="GR76">
        <v>7</v>
      </c>
      <c r="GS76">
        <v>0</v>
      </c>
      <c r="GT76">
        <v>172</v>
      </c>
      <c r="GV76">
        <v>0</v>
      </c>
      <c r="GX76">
        <v>70</v>
      </c>
      <c r="GZ76">
        <v>1657</v>
      </c>
    </row>
    <row r="77" spans="1:208" x14ac:dyDescent="0.3">
      <c r="B77" t="s">
        <v>159</v>
      </c>
      <c r="C77" t="s">
        <v>160</v>
      </c>
      <c r="D77" t="str">
        <f>VLOOKUP(F77,class!$A$1:$B$455,2,FALSE)</f>
        <v>London Borough</v>
      </c>
      <c r="E77" t="str">
        <f>IFERROR(VLOOKUP(F77,classifications!$A$3:$C$334,3,FALSE),VLOOKUP(F77,classifications!$I$2:$K$28,3,FALSE))</f>
        <v>Predominantly Urban</v>
      </c>
      <c r="F77" t="s">
        <v>161</v>
      </c>
      <c r="H77">
        <v>800</v>
      </c>
      <c r="J77">
        <v>78</v>
      </c>
      <c r="L77">
        <v>169</v>
      </c>
      <c r="N77">
        <v>0</v>
      </c>
      <c r="P77">
        <v>57</v>
      </c>
      <c r="R77">
        <v>990</v>
      </c>
      <c r="AB77" t="s">
        <v>159</v>
      </c>
      <c r="AC77" t="s">
        <v>160</v>
      </c>
      <c r="AD77" t="str">
        <f>VLOOKUP(AF77,class!$A$1:$B$455,2,FALSE)</f>
        <v>London Borough</v>
      </c>
      <c r="AE77" t="str">
        <f>IFERROR(VLOOKUP(AF77,classifications!$A$3:$C$334,3,FALSE),VLOOKUP(AF77,classifications!$I$2:$K$28,3,FALSE))</f>
        <v>Predominantly Urban</v>
      </c>
      <c r="AF77" t="s">
        <v>161</v>
      </c>
      <c r="AH77">
        <v>752</v>
      </c>
      <c r="AJ77">
        <v>59</v>
      </c>
      <c r="AL77">
        <v>217</v>
      </c>
      <c r="AN77">
        <v>0</v>
      </c>
      <c r="AP77">
        <v>259</v>
      </c>
      <c r="AR77">
        <v>769</v>
      </c>
      <c r="BB77" t="s">
        <v>159</v>
      </c>
      <c r="BC77" t="s">
        <v>160</v>
      </c>
      <c r="BD77" t="str">
        <f>VLOOKUP(BF77,class!$A$1:$B$455,2,FALSE)</f>
        <v>London Borough</v>
      </c>
      <c r="BE77" t="str">
        <f>IFERROR(VLOOKUP(BF77,classifications!$A$3:$C$334,3,FALSE),VLOOKUP(BF77,classifications!$I$2:$K$28,3,FALSE))</f>
        <v>Predominantly Urban</v>
      </c>
      <c r="BF77" t="s">
        <v>161</v>
      </c>
      <c r="BH77">
        <v>831</v>
      </c>
      <c r="BJ77">
        <v>83</v>
      </c>
      <c r="BL77">
        <v>136</v>
      </c>
      <c r="BN77">
        <v>0</v>
      </c>
      <c r="BP77">
        <v>153</v>
      </c>
      <c r="BR77">
        <v>897</v>
      </c>
      <c r="CB77" t="s">
        <v>159</v>
      </c>
      <c r="CC77" t="s">
        <v>160</v>
      </c>
      <c r="CD77" t="str">
        <f>VLOOKUP(CF77,class!$A$1:$B$455,2,FALSE)</f>
        <v>London Borough</v>
      </c>
      <c r="CE77" t="str">
        <f>IFERROR(VLOOKUP(CF77,classifications!$A$3:$C$334,3,FALSE),VLOOKUP(CF77,classifications!$I$2:$K$28,3,FALSE))</f>
        <v>Predominantly Urban</v>
      </c>
      <c r="CF77" t="s">
        <v>161</v>
      </c>
      <c r="CH77">
        <v>643</v>
      </c>
      <c r="CJ77">
        <v>122</v>
      </c>
      <c r="CL77">
        <v>77</v>
      </c>
      <c r="CN77">
        <v>0</v>
      </c>
      <c r="CO77">
        <v>5</v>
      </c>
      <c r="CP77">
        <v>0</v>
      </c>
      <c r="CQ77">
        <v>0</v>
      </c>
      <c r="CR77">
        <v>0</v>
      </c>
      <c r="CS77">
        <v>5</v>
      </c>
      <c r="CU77">
        <v>0</v>
      </c>
      <c r="CW77">
        <v>121</v>
      </c>
      <c r="CY77">
        <v>721</v>
      </c>
      <c r="DB77" t="s">
        <v>159</v>
      </c>
      <c r="DC77" t="s">
        <v>160</v>
      </c>
      <c r="DD77" t="str">
        <f>VLOOKUP(DF77,class!$A$1:$B$455,2,FALSE)</f>
        <v>London Borough</v>
      </c>
      <c r="DE77" t="str">
        <f>IFERROR(VLOOKUP(DF77,classifications!$A$3:$C$334,3,FALSE),VLOOKUP(DF77,classifications!$I$2:$K$28,3,FALSE))</f>
        <v>Predominantly Urban</v>
      </c>
      <c r="DF77" t="s">
        <v>161</v>
      </c>
      <c r="DH77">
        <v>660</v>
      </c>
      <c r="DJ77">
        <v>168</v>
      </c>
      <c r="DL77">
        <v>157</v>
      </c>
      <c r="DN77">
        <v>0</v>
      </c>
      <c r="DO77">
        <v>112</v>
      </c>
      <c r="DP77">
        <v>0</v>
      </c>
      <c r="DQ77">
        <v>1</v>
      </c>
      <c r="DR77">
        <v>0</v>
      </c>
      <c r="DS77">
        <v>113</v>
      </c>
      <c r="DU77">
        <v>0</v>
      </c>
      <c r="DW77">
        <v>140</v>
      </c>
      <c r="DY77">
        <v>845</v>
      </c>
      <c r="EB77" t="s">
        <v>159</v>
      </c>
      <c r="EC77" t="s">
        <v>160</v>
      </c>
      <c r="ED77" t="str">
        <f>VLOOKUP(EF77,class!$A$1:$B$455,2,FALSE)</f>
        <v>London Borough</v>
      </c>
      <c r="EE77" t="str">
        <f>IFERROR(VLOOKUP(EF77,classifications!$A$3:$C$334,3,FALSE),VLOOKUP(EF77,classifications!$I$2:$K$28,3,FALSE))</f>
        <v>Predominantly Urban</v>
      </c>
      <c r="EF77" t="s">
        <v>161</v>
      </c>
      <c r="EH77">
        <v>1179</v>
      </c>
      <c r="EJ77">
        <v>191</v>
      </c>
      <c r="EL77">
        <v>266</v>
      </c>
      <c r="EN77">
        <v>0</v>
      </c>
      <c r="EO77">
        <v>136</v>
      </c>
      <c r="EP77">
        <v>11</v>
      </c>
      <c r="EQ77">
        <v>0</v>
      </c>
      <c r="ER77">
        <v>7</v>
      </c>
      <c r="ES77">
        <v>0</v>
      </c>
      <c r="ET77">
        <v>154</v>
      </c>
      <c r="EV77">
        <v>0</v>
      </c>
      <c r="EX77">
        <v>179</v>
      </c>
      <c r="EZ77" s="2">
        <v>1457</v>
      </c>
      <c r="FB77" t="s">
        <v>159</v>
      </c>
      <c r="FC77" t="s">
        <v>160</v>
      </c>
      <c r="FD77" t="str">
        <f>VLOOKUP(FF77,class!$A$1:$B$455,2,FALSE)</f>
        <v>London Borough</v>
      </c>
      <c r="FE77" t="str">
        <f>IFERROR(VLOOKUP(FF77,classifications!$A$3:$C$334,3,FALSE),VLOOKUP(FF77,classifications!$I$2:$K$28,3,FALSE))</f>
        <v>Predominantly Urban</v>
      </c>
      <c r="FF77" t="s">
        <v>161</v>
      </c>
      <c r="FH77">
        <v>1319</v>
      </c>
      <c r="FJ77">
        <v>190</v>
      </c>
      <c r="FL77">
        <v>441</v>
      </c>
      <c r="FN77">
        <v>8</v>
      </c>
      <c r="FO77">
        <v>308</v>
      </c>
      <c r="FP77">
        <v>0</v>
      </c>
      <c r="FQ77">
        <v>4</v>
      </c>
      <c r="FR77">
        <v>0</v>
      </c>
      <c r="FS77">
        <v>0</v>
      </c>
      <c r="FT77">
        <v>320</v>
      </c>
      <c r="FV77">
        <v>0</v>
      </c>
      <c r="FX77">
        <v>196</v>
      </c>
      <c r="FZ77" s="2">
        <v>1754</v>
      </c>
      <c r="GB77" t="s">
        <v>159</v>
      </c>
      <c r="GC77" t="s">
        <v>160</v>
      </c>
      <c r="GD77" t="str">
        <f>VLOOKUP(GF77,class!$A$1:$B$455,2,FALSE)</f>
        <v>London Borough</v>
      </c>
      <c r="GE77" t="str">
        <f>IFERROR(VLOOKUP(GF77,classifications!A$3:C$334,3,FALSE),VLOOKUP(GF77,classifications!I$2:K$28,3,FALSE))</f>
        <v>Predominantly Urban</v>
      </c>
      <c r="GF77" t="s">
        <v>161</v>
      </c>
      <c r="GH77">
        <v>1590</v>
      </c>
      <c r="GJ77">
        <v>253</v>
      </c>
      <c r="GL77">
        <v>63</v>
      </c>
      <c r="GN77">
        <v>0</v>
      </c>
      <c r="GO77">
        <v>43</v>
      </c>
      <c r="GP77">
        <v>0</v>
      </c>
      <c r="GQ77">
        <v>0</v>
      </c>
      <c r="GR77">
        <v>1</v>
      </c>
      <c r="GS77">
        <v>0</v>
      </c>
      <c r="GT77">
        <v>44</v>
      </c>
      <c r="GV77">
        <v>0</v>
      </c>
      <c r="GX77">
        <v>98</v>
      </c>
      <c r="GZ77">
        <v>1808</v>
      </c>
    </row>
    <row r="78" spans="1:208" x14ac:dyDescent="0.3">
      <c r="B78" t="s">
        <v>162</v>
      </c>
      <c r="C78" t="s">
        <v>163</v>
      </c>
      <c r="D78" t="str">
        <f>VLOOKUP(F78,class!$A$1:$B$455,2,FALSE)</f>
        <v>London Borough</v>
      </c>
      <c r="E78" t="str">
        <f>IFERROR(VLOOKUP(F78,classifications!$A$3:$C$334,3,FALSE),VLOOKUP(F78,classifications!$I$2:$K$28,3,FALSE))</f>
        <v>Predominantly Urban</v>
      </c>
      <c r="F78" t="s">
        <v>164</v>
      </c>
      <c r="H78">
        <v>520</v>
      </c>
      <c r="J78">
        <v>29</v>
      </c>
      <c r="L78">
        <v>15</v>
      </c>
      <c r="N78">
        <v>0</v>
      </c>
      <c r="P78">
        <v>15</v>
      </c>
      <c r="R78">
        <v>549</v>
      </c>
      <c r="AB78" t="s">
        <v>162</v>
      </c>
      <c r="AC78" t="s">
        <v>163</v>
      </c>
      <c r="AD78" t="str">
        <f>VLOOKUP(AF78,class!$A$1:$B$455,2,FALSE)</f>
        <v>London Borough</v>
      </c>
      <c r="AE78" t="str">
        <f>IFERROR(VLOOKUP(AF78,classifications!$A$3:$C$334,3,FALSE),VLOOKUP(AF78,classifications!$I$2:$K$28,3,FALSE))</f>
        <v>Predominantly Urban</v>
      </c>
      <c r="AF78" t="s">
        <v>164</v>
      </c>
      <c r="AH78">
        <v>535</v>
      </c>
      <c r="AJ78">
        <v>31</v>
      </c>
      <c r="AL78">
        <v>99</v>
      </c>
      <c r="AN78">
        <v>0</v>
      </c>
      <c r="AP78">
        <v>153</v>
      </c>
      <c r="AR78">
        <v>512</v>
      </c>
      <c r="BB78" t="s">
        <v>162</v>
      </c>
      <c r="BC78" t="s">
        <v>163</v>
      </c>
      <c r="BD78" t="str">
        <f>VLOOKUP(BF78,class!$A$1:$B$455,2,FALSE)</f>
        <v>London Borough</v>
      </c>
      <c r="BE78" t="str">
        <f>IFERROR(VLOOKUP(BF78,classifications!$A$3:$C$334,3,FALSE),VLOOKUP(BF78,classifications!$I$2:$K$28,3,FALSE))</f>
        <v>Predominantly Urban</v>
      </c>
      <c r="BF78" t="s">
        <v>164</v>
      </c>
      <c r="BH78">
        <v>245</v>
      </c>
      <c r="BJ78">
        <v>46</v>
      </c>
      <c r="BL78">
        <v>119</v>
      </c>
      <c r="BN78">
        <v>0</v>
      </c>
      <c r="BP78">
        <v>11</v>
      </c>
      <c r="BR78">
        <v>399</v>
      </c>
      <c r="CB78" t="s">
        <v>162</v>
      </c>
      <c r="CC78" t="s">
        <v>163</v>
      </c>
      <c r="CD78" t="str">
        <f>VLOOKUP(CF78,class!$A$1:$B$455,2,FALSE)</f>
        <v>London Borough</v>
      </c>
      <c r="CE78" t="str">
        <f>IFERROR(VLOOKUP(CF78,classifications!$A$3:$C$334,3,FALSE),VLOOKUP(CF78,classifications!$I$2:$K$28,3,FALSE))</f>
        <v>Predominantly Urban</v>
      </c>
      <c r="CF78" t="s">
        <v>164</v>
      </c>
      <c r="CH78">
        <v>547</v>
      </c>
      <c r="CJ78">
        <v>42</v>
      </c>
      <c r="CL78">
        <v>162</v>
      </c>
      <c r="CN78">
        <v>0</v>
      </c>
      <c r="CO78">
        <v>112</v>
      </c>
      <c r="CP78">
        <v>0</v>
      </c>
      <c r="CQ78">
        <v>1</v>
      </c>
      <c r="CR78">
        <v>0</v>
      </c>
      <c r="CS78">
        <v>113</v>
      </c>
      <c r="CU78">
        <v>0</v>
      </c>
      <c r="CW78">
        <v>79</v>
      </c>
      <c r="CY78">
        <v>672</v>
      </c>
      <c r="DB78" t="s">
        <v>162</v>
      </c>
      <c r="DC78" t="s">
        <v>163</v>
      </c>
      <c r="DD78" t="str">
        <f>VLOOKUP(DF78,class!$A$1:$B$455,2,FALSE)</f>
        <v>London Borough</v>
      </c>
      <c r="DE78" t="str">
        <f>IFERROR(VLOOKUP(DF78,classifications!$A$3:$C$334,3,FALSE),VLOOKUP(DF78,classifications!$I$2:$K$28,3,FALSE))</f>
        <v>Predominantly Urban</v>
      </c>
      <c r="DF78" t="s">
        <v>164</v>
      </c>
      <c r="DH78">
        <v>534</v>
      </c>
      <c r="DJ78">
        <v>59</v>
      </c>
      <c r="DL78">
        <v>360</v>
      </c>
      <c r="DN78">
        <v>0</v>
      </c>
      <c r="DO78">
        <v>239</v>
      </c>
      <c r="DP78">
        <v>0</v>
      </c>
      <c r="DQ78">
        <v>0</v>
      </c>
      <c r="DR78">
        <v>0</v>
      </c>
      <c r="DS78">
        <v>239</v>
      </c>
      <c r="DU78">
        <v>0</v>
      </c>
      <c r="DW78">
        <v>55</v>
      </c>
      <c r="DY78">
        <v>898</v>
      </c>
      <c r="EB78" t="s">
        <v>162</v>
      </c>
      <c r="EC78" t="s">
        <v>163</v>
      </c>
      <c r="ED78" t="str">
        <f>VLOOKUP(EF78,class!$A$1:$B$455,2,FALSE)</f>
        <v>London Borough</v>
      </c>
      <c r="EE78" t="str">
        <f>IFERROR(VLOOKUP(EF78,classifications!$A$3:$C$334,3,FALSE),VLOOKUP(EF78,classifications!$I$2:$K$28,3,FALSE))</f>
        <v>Predominantly Urban</v>
      </c>
      <c r="EF78" t="s">
        <v>164</v>
      </c>
      <c r="EH78">
        <v>343</v>
      </c>
      <c r="EJ78">
        <v>64</v>
      </c>
      <c r="EL78">
        <v>69</v>
      </c>
      <c r="EN78">
        <v>0</v>
      </c>
      <c r="EO78">
        <v>31</v>
      </c>
      <c r="EP78">
        <v>0</v>
      </c>
      <c r="EQ78">
        <v>0</v>
      </c>
      <c r="ER78">
        <v>1</v>
      </c>
      <c r="ES78">
        <v>0</v>
      </c>
      <c r="ET78">
        <v>32</v>
      </c>
      <c r="EV78">
        <v>0</v>
      </c>
      <c r="EX78">
        <v>90</v>
      </c>
      <c r="EZ78" s="2">
        <v>386</v>
      </c>
      <c r="FB78" t="s">
        <v>162</v>
      </c>
      <c r="FC78" t="s">
        <v>163</v>
      </c>
      <c r="FD78" t="str">
        <f>VLOOKUP(FF78,class!$A$1:$B$455,2,FALSE)</f>
        <v>London Borough</v>
      </c>
      <c r="FE78" t="str">
        <f>IFERROR(VLOOKUP(FF78,classifications!$A$3:$C$334,3,FALSE),VLOOKUP(FF78,classifications!$I$2:$K$28,3,FALSE))</f>
        <v>Predominantly Urban</v>
      </c>
      <c r="FF78" t="s">
        <v>164</v>
      </c>
      <c r="FH78">
        <v>473</v>
      </c>
      <c r="FJ78">
        <v>60</v>
      </c>
      <c r="FL78">
        <v>46</v>
      </c>
      <c r="FN78">
        <v>2</v>
      </c>
      <c r="FO78">
        <v>7</v>
      </c>
      <c r="FP78">
        <v>0</v>
      </c>
      <c r="FQ78">
        <v>0</v>
      </c>
      <c r="FR78">
        <v>7</v>
      </c>
      <c r="FS78">
        <v>0</v>
      </c>
      <c r="FT78">
        <v>16</v>
      </c>
      <c r="FV78">
        <v>0</v>
      </c>
      <c r="FX78">
        <v>79</v>
      </c>
      <c r="FZ78" s="2">
        <v>500</v>
      </c>
      <c r="GB78" t="s">
        <v>162</v>
      </c>
      <c r="GC78" t="s">
        <v>163</v>
      </c>
      <c r="GD78" t="str">
        <f>VLOOKUP(GF78,class!$A$1:$B$455,2,FALSE)</f>
        <v>London Borough</v>
      </c>
      <c r="GE78" t="str">
        <f>IFERROR(VLOOKUP(GF78,classifications!A$3:C$334,3,FALSE),VLOOKUP(GF78,classifications!I$2:K$28,3,FALSE))</f>
        <v>Predominantly Urban</v>
      </c>
      <c r="GF78" t="s">
        <v>164</v>
      </c>
      <c r="GH78">
        <v>393</v>
      </c>
      <c r="GJ78">
        <v>50</v>
      </c>
      <c r="GL78">
        <v>1</v>
      </c>
      <c r="GN78">
        <v>0</v>
      </c>
      <c r="GO78">
        <v>0</v>
      </c>
      <c r="GP78">
        <v>0</v>
      </c>
      <c r="GQ78">
        <v>0</v>
      </c>
      <c r="GR78">
        <v>1</v>
      </c>
      <c r="GS78">
        <v>0</v>
      </c>
      <c r="GT78">
        <v>1</v>
      </c>
      <c r="GV78">
        <v>0</v>
      </c>
      <c r="GX78">
        <v>24</v>
      </c>
      <c r="GZ78">
        <v>420</v>
      </c>
    </row>
    <row r="79" spans="1:208" x14ac:dyDescent="0.3">
      <c r="B79" t="s">
        <v>165</v>
      </c>
      <c r="C79" t="s">
        <v>166</v>
      </c>
      <c r="D79" t="str">
        <f>VLOOKUP(F79,class!$A$1:$B$455,2,FALSE)</f>
        <v>London Borough</v>
      </c>
      <c r="E79" t="str">
        <f>IFERROR(VLOOKUP(F79,classifications!$A$3:$C$334,3,FALSE),VLOOKUP(F79,classifications!$I$2:$K$28,3,FALSE))</f>
        <v>Predominantly Urban</v>
      </c>
      <c r="F79" t="s">
        <v>167</v>
      </c>
      <c r="H79">
        <v>87</v>
      </c>
      <c r="J79">
        <v>9</v>
      </c>
      <c r="L79">
        <v>20</v>
      </c>
      <c r="N79">
        <v>0</v>
      </c>
      <c r="P79">
        <v>2</v>
      </c>
      <c r="R79">
        <v>114</v>
      </c>
      <c r="AB79" t="s">
        <v>165</v>
      </c>
      <c r="AC79" t="s">
        <v>166</v>
      </c>
      <c r="AD79" t="str">
        <f>VLOOKUP(AF79,class!$A$1:$B$455,2,FALSE)</f>
        <v>London Borough</v>
      </c>
      <c r="AE79" t="str">
        <f>IFERROR(VLOOKUP(AF79,classifications!$A$3:$C$334,3,FALSE),VLOOKUP(AF79,classifications!$I$2:$K$28,3,FALSE))</f>
        <v>Predominantly Urban</v>
      </c>
      <c r="AF79" t="s">
        <v>167</v>
      </c>
      <c r="AH79">
        <v>1116</v>
      </c>
      <c r="AJ79">
        <v>9</v>
      </c>
      <c r="AL79">
        <v>19</v>
      </c>
      <c r="AN79">
        <v>0</v>
      </c>
      <c r="AP79">
        <v>32</v>
      </c>
      <c r="AR79">
        <v>1112</v>
      </c>
      <c r="BB79" t="s">
        <v>165</v>
      </c>
      <c r="BC79" t="s">
        <v>166</v>
      </c>
      <c r="BD79" t="str">
        <f>VLOOKUP(BF79,class!$A$1:$B$455,2,FALSE)</f>
        <v>London Borough</v>
      </c>
      <c r="BE79" t="str">
        <f>IFERROR(VLOOKUP(BF79,classifications!$A$3:$C$334,3,FALSE),VLOOKUP(BF79,classifications!$I$2:$K$28,3,FALSE))</f>
        <v>Predominantly Urban</v>
      </c>
      <c r="BF79" t="s">
        <v>167</v>
      </c>
      <c r="BH79">
        <v>1122</v>
      </c>
      <c r="BJ79">
        <v>12</v>
      </c>
      <c r="BL79">
        <v>21</v>
      </c>
      <c r="BN79">
        <v>0</v>
      </c>
      <c r="BP79">
        <v>7</v>
      </c>
      <c r="BR79">
        <v>1148</v>
      </c>
      <c r="CB79" t="s">
        <v>165</v>
      </c>
      <c r="CC79" t="s">
        <v>166</v>
      </c>
      <c r="CD79" t="str">
        <f>VLOOKUP(CF79,class!$A$1:$B$455,2,FALSE)</f>
        <v>London Borough</v>
      </c>
      <c r="CE79" t="str">
        <f>IFERROR(VLOOKUP(CF79,classifications!$A$3:$C$334,3,FALSE),VLOOKUP(CF79,classifications!$I$2:$K$28,3,FALSE))</f>
        <v>Predominantly Urban</v>
      </c>
      <c r="CF79" t="s">
        <v>167</v>
      </c>
      <c r="CH79">
        <v>1677</v>
      </c>
      <c r="CJ79">
        <v>6</v>
      </c>
      <c r="CL79">
        <v>84</v>
      </c>
      <c r="CN79">
        <v>0</v>
      </c>
      <c r="CO79">
        <v>2</v>
      </c>
      <c r="CP79">
        <v>0</v>
      </c>
      <c r="CQ79">
        <v>0</v>
      </c>
      <c r="CR79">
        <v>0</v>
      </c>
      <c r="CS79">
        <v>2</v>
      </c>
      <c r="CU79">
        <v>0</v>
      </c>
      <c r="CW79">
        <v>47</v>
      </c>
      <c r="CY79">
        <v>1720</v>
      </c>
      <c r="DB79" t="s">
        <v>165</v>
      </c>
      <c r="DC79" t="s">
        <v>166</v>
      </c>
      <c r="DD79" t="str">
        <f>VLOOKUP(DF79,class!$A$1:$B$455,2,FALSE)</f>
        <v>London Borough</v>
      </c>
      <c r="DE79" t="str">
        <f>IFERROR(VLOOKUP(DF79,classifications!$A$3:$C$334,3,FALSE),VLOOKUP(DF79,classifications!$I$2:$K$28,3,FALSE))</f>
        <v>Predominantly Urban</v>
      </c>
      <c r="DF79" t="s">
        <v>167</v>
      </c>
      <c r="DH79">
        <v>2248</v>
      </c>
      <c r="DJ79">
        <v>27</v>
      </c>
      <c r="DL79">
        <v>164</v>
      </c>
      <c r="DN79">
        <v>0</v>
      </c>
      <c r="DO79">
        <v>66</v>
      </c>
      <c r="DP79">
        <v>0</v>
      </c>
      <c r="DQ79">
        <v>0</v>
      </c>
      <c r="DR79">
        <v>0</v>
      </c>
      <c r="DS79">
        <v>66</v>
      </c>
      <c r="DU79">
        <v>0</v>
      </c>
      <c r="DW79">
        <v>59</v>
      </c>
      <c r="DY79">
        <v>2380</v>
      </c>
      <c r="EB79" t="s">
        <v>165</v>
      </c>
      <c r="EC79" t="s">
        <v>166</v>
      </c>
      <c r="ED79" t="str">
        <f>VLOOKUP(EF79,class!$A$1:$B$455,2,FALSE)</f>
        <v>London Borough</v>
      </c>
      <c r="EE79" t="str">
        <f>IFERROR(VLOOKUP(EF79,classifications!$A$3:$C$334,3,FALSE),VLOOKUP(EF79,classifications!$I$2:$K$28,3,FALSE))</f>
        <v>Predominantly Urban</v>
      </c>
      <c r="EF79" t="s">
        <v>167</v>
      </c>
      <c r="EH79">
        <v>1513</v>
      </c>
      <c r="EJ79">
        <v>52</v>
      </c>
      <c r="EL79">
        <v>336</v>
      </c>
      <c r="EN79">
        <v>0</v>
      </c>
      <c r="EO79">
        <v>36</v>
      </c>
      <c r="EP79">
        <v>1</v>
      </c>
      <c r="EQ79">
        <v>0</v>
      </c>
      <c r="ER79">
        <v>6</v>
      </c>
      <c r="ES79">
        <v>0</v>
      </c>
      <c r="ET79">
        <v>43</v>
      </c>
      <c r="EV79">
        <v>3</v>
      </c>
      <c r="EX79">
        <v>3</v>
      </c>
      <c r="EZ79" s="2">
        <v>1901</v>
      </c>
      <c r="FB79" t="s">
        <v>165</v>
      </c>
      <c r="FC79" t="s">
        <v>166</v>
      </c>
      <c r="FD79" t="str">
        <f>VLOOKUP(FF79,class!$A$1:$B$455,2,FALSE)</f>
        <v>London Borough</v>
      </c>
      <c r="FE79" t="str">
        <f>IFERROR(VLOOKUP(FF79,classifications!$A$3:$C$334,3,FALSE),VLOOKUP(FF79,classifications!$I$2:$K$28,3,FALSE))</f>
        <v>Predominantly Urban</v>
      </c>
      <c r="FF79" t="s">
        <v>167</v>
      </c>
      <c r="FH79">
        <v>1397</v>
      </c>
      <c r="FJ79">
        <v>61</v>
      </c>
      <c r="FL79">
        <v>91</v>
      </c>
      <c r="FN79">
        <v>5</v>
      </c>
      <c r="FO79">
        <v>31</v>
      </c>
      <c r="FP79">
        <v>0</v>
      </c>
      <c r="FQ79">
        <v>0</v>
      </c>
      <c r="FR79">
        <v>1</v>
      </c>
      <c r="FS79">
        <v>0</v>
      </c>
      <c r="FT79">
        <v>37</v>
      </c>
      <c r="FV79">
        <v>0</v>
      </c>
      <c r="FX79">
        <v>35</v>
      </c>
      <c r="FZ79" s="2">
        <v>1514</v>
      </c>
      <c r="GB79" t="s">
        <v>165</v>
      </c>
      <c r="GC79" t="s">
        <v>166</v>
      </c>
      <c r="GD79" t="str">
        <f>VLOOKUP(GF79,class!$A$1:$B$455,2,FALSE)</f>
        <v>London Borough</v>
      </c>
      <c r="GE79" t="str">
        <f>IFERROR(VLOOKUP(GF79,classifications!A$3:C$334,3,FALSE),VLOOKUP(GF79,classifications!I$2:K$28,3,FALSE))</f>
        <v>Predominantly Urban</v>
      </c>
      <c r="GF79" t="s">
        <v>167</v>
      </c>
      <c r="GH79">
        <v>3351</v>
      </c>
      <c r="GJ79">
        <v>45</v>
      </c>
      <c r="GL79">
        <v>20</v>
      </c>
      <c r="GN79">
        <v>0</v>
      </c>
      <c r="GO79">
        <v>10</v>
      </c>
      <c r="GP79">
        <v>1</v>
      </c>
      <c r="GQ79">
        <v>0</v>
      </c>
      <c r="GR79">
        <v>0</v>
      </c>
      <c r="GS79">
        <v>0</v>
      </c>
      <c r="GT79">
        <v>11</v>
      </c>
      <c r="GV79">
        <v>0</v>
      </c>
      <c r="GX79">
        <v>364</v>
      </c>
      <c r="GZ79">
        <v>3052</v>
      </c>
    </row>
    <row r="80" spans="1:208" x14ac:dyDescent="0.3">
      <c r="B80" t="s">
        <v>168</v>
      </c>
      <c r="C80" t="s">
        <v>169</v>
      </c>
      <c r="D80" t="str">
        <f>VLOOKUP(F80,class!$A$1:$B$455,2,FALSE)</f>
        <v>London Borough</v>
      </c>
      <c r="E80" t="str">
        <f>IFERROR(VLOOKUP(F80,classifications!$A$3:$C$334,3,FALSE),VLOOKUP(F80,classifications!$I$2:$K$28,3,FALSE))</f>
        <v>Predominantly Urban</v>
      </c>
      <c r="F80" t="s">
        <v>170</v>
      </c>
      <c r="H80">
        <v>1169</v>
      </c>
      <c r="J80">
        <v>40</v>
      </c>
      <c r="L80">
        <v>40</v>
      </c>
      <c r="N80">
        <v>0</v>
      </c>
      <c r="P80">
        <v>449</v>
      </c>
      <c r="R80">
        <v>800</v>
      </c>
      <c r="AB80" t="s">
        <v>168</v>
      </c>
      <c r="AC80" t="s">
        <v>169</v>
      </c>
      <c r="AD80" t="str">
        <f>VLOOKUP(AF80,class!$A$1:$B$455,2,FALSE)</f>
        <v>London Borough</v>
      </c>
      <c r="AE80" t="str">
        <f>IFERROR(VLOOKUP(AF80,classifications!$A$3:$C$334,3,FALSE),VLOOKUP(AF80,classifications!$I$2:$K$28,3,FALSE))</f>
        <v>Predominantly Urban</v>
      </c>
      <c r="AF80" t="s">
        <v>170</v>
      </c>
      <c r="AH80">
        <v>933</v>
      </c>
      <c r="AJ80">
        <v>72</v>
      </c>
      <c r="AL80">
        <v>142</v>
      </c>
      <c r="AN80">
        <v>0</v>
      </c>
      <c r="AP80">
        <v>22</v>
      </c>
      <c r="AR80">
        <v>1125</v>
      </c>
      <c r="BB80" t="s">
        <v>168</v>
      </c>
      <c r="BC80" t="s">
        <v>169</v>
      </c>
      <c r="BD80" t="str">
        <f>VLOOKUP(BF80,class!$A$1:$B$455,2,FALSE)</f>
        <v>London Borough</v>
      </c>
      <c r="BE80" t="str">
        <f>IFERROR(VLOOKUP(BF80,classifications!$A$3:$C$334,3,FALSE),VLOOKUP(BF80,classifications!$I$2:$K$28,3,FALSE))</f>
        <v>Predominantly Urban</v>
      </c>
      <c r="BF80" t="s">
        <v>170</v>
      </c>
      <c r="BH80">
        <v>1173</v>
      </c>
      <c r="BJ80">
        <v>30</v>
      </c>
      <c r="BL80">
        <v>61</v>
      </c>
      <c r="BN80">
        <v>0</v>
      </c>
      <c r="BP80">
        <v>6</v>
      </c>
      <c r="BR80">
        <v>1258</v>
      </c>
      <c r="CB80" t="s">
        <v>168</v>
      </c>
      <c r="CC80" t="s">
        <v>169</v>
      </c>
      <c r="CD80" t="str">
        <f>VLOOKUP(CF80,class!$A$1:$B$455,2,FALSE)</f>
        <v>London Borough</v>
      </c>
      <c r="CE80" t="str">
        <f>IFERROR(VLOOKUP(CF80,classifications!$A$3:$C$334,3,FALSE),VLOOKUP(CF80,classifications!$I$2:$K$28,3,FALSE))</f>
        <v>Predominantly Urban</v>
      </c>
      <c r="CF80" t="s">
        <v>170</v>
      </c>
      <c r="CH80">
        <v>741</v>
      </c>
      <c r="CJ80">
        <v>48</v>
      </c>
      <c r="CL80">
        <v>146</v>
      </c>
      <c r="CN80">
        <v>0</v>
      </c>
      <c r="CO80">
        <v>48</v>
      </c>
      <c r="CP80">
        <v>0</v>
      </c>
      <c r="CQ80">
        <v>12</v>
      </c>
      <c r="CR80">
        <v>0</v>
      </c>
      <c r="CS80">
        <v>60</v>
      </c>
      <c r="CU80">
        <v>0</v>
      </c>
      <c r="CW80">
        <v>109</v>
      </c>
      <c r="CY80">
        <v>826</v>
      </c>
      <c r="DB80" t="s">
        <v>168</v>
      </c>
      <c r="DC80" t="s">
        <v>169</v>
      </c>
      <c r="DD80" t="str">
        <f>VLOOKUP(DF80,class!$A$1:$B$455,2,FALSE)</f>
        <v>London Borough</v>
      </c>
      <c r="DE80" t="str">
        <f>IFERROR(VLOOKUP(DF80,classifications!$A$3:$C$334,3,FALSE),VLOOKUP(DF80,classifications!$I$2:$K$28,3,FALSE))</f>
        <v>Predominantly Urban</v>
      </c>
      <c r="DF80" t="s">
        <v>170</v>
      </c>
      <c r="DH80">
        <v>1089</v>
      </c>
      <c r="DJ80">
        <v>95</v>
      </c>
      <c r="DL80">
        <v>84</v>
      </c>
      <c r="DN80">
        <v>0</v>
      </c>
      <c r="DO80">
        <v>17</v>
      </c>
      <c r="DP80">
        <v>0</v>
      </c>
      <c r="DQ80">
        <v>3</v>
      </c>
      <c r="DR80">
        <v>0</v>
      </c>
      <c r="DS80">
        <v>20</v>
      </c>
      <c r="DU80">
        <v>0</v>
      </c>
      <c r="DW80">
        <v>72</v>
      </c>
      <c r="DY80">
        <v>1196</v>
      </c>
      <c r="EB80" t="s">
        <v>168</v>
      </c>
      <c r="EC80" t="s">
        <v>169</v>
      </c>
      <c r="ED80" t="str">
        <f>VLOOKUP(EF80,class!$A$1:$B$455,2,FALSE)</f>
        <v>London Borough</v>
      </c>
      <c r="EE80" t="str">
        <f>IFERROR(VLOOKUP(EF80,classifications!$A$3:$C$334,3,FALSE),VLOOKUP(EF80,classifications!$I$2:$K$28,3,FALSE))</f>
        <v>Predominantly Urban</v>
      </c>
      <c r="EF80" t="s">
        <v>170</v>
      </c>
      <c r="EH80">
        <v>1129</v>
      </c>
      <c r="EJ80">
        <v>103</v>
      </c>
      <c r="EL80">
        <v>91</v>
      </c>
      <c r="EN80">
        <v>0</v>
      </c>
      <c r="EO80">
        <v>1</v>
      </c>
      <c r="EP80">
        <v>0</v>
      </c>
      <c r="EQ80">
        <v>0</v>
      </c>
      <c r="ER80">
        <v>7</v>
      </c>
      <c r="ES80">
        <v>0</v>
      </c>
      <c r="ET80">
        <v>8</v>
      </c>
      <c r="EV80">
        <v>-1</v>
      </c>
      <c r="EX80">
        <v>55</v>
      </c>
      <c r="EZ80" s="2">
        <v>1267</v>
      </c>
      <c r="FB80" t="s">
        <v>168</v>
      </c>
      <c r="FC80" t="s">
        <v>169</v>
      </c>
      <c r="FD80" t="str">
        <f>VLOOKUP(FF80,class!$A$1:$B$455,2,FALSE)</f>
        <v>London Borough</v>
      </c>
      <c r="FE80" t="str">
        <f>IFERROR(VLOOKUP(FF80,classifications!$A$3:$C$334,3,FALSE),VLOOKUP(FF80,classifications!$I$2:$K$28,3,FALSE))</f>
        <v>Predominantly Urban</v>
      </c>
      <c r="FF80" t="s">
        <v>170</v>
      </c>
      <c r="FH80">
        <v>1499</v>
      </c>
      <c r="FJ80">
        <v>102</v>
      </c>
      <c r="FL80">
        <v>99</v>
      </c>
      <c r="FN80">
        <v>21</v>
      </c>
      <c r="FO80">
        <v>4</v>
      </c>
      <c r="FP80">
        <v>27</v>
      </c>
      <c r="FQ80">
        <v>0</v>
      </c>
      <c r="FR80">
        <v>2</v>
      </c>
      <c r="FS80">
        <v>0</v>
      </c>
      <c r="FT80">
        <v>54</v>
      </c>
      <c r="FV80">
        <v>0</v>
      </c>
      <c r="FX80">
        <v>178</v>
      </c>
      <c r="FZ80" s="2">
        <v>1522</v>
      </c>
      <c r="GB80" t="s">
        <v>168</v>
      </c>
      <c r="GC80" t="s">
        <v>169</v>
      </c>
      <c r="GD80" t="str">
        <f>VLOOKUP(GF80,class!$A$1:$B$455,2,FALSE)</f>
        <v>London Borough</v>
      </c>
      <c r="GE80" t="str">
        <f>IFERROR(VLOOKUP(GF80,classifications!A$3:C$334,3,FALSE),VLOOKUP(GF80,classifications!I$2:K$28,3,FALSE))</f>
        <v>Predominantly Urban</v>
      </c>
      <c r="GF80" t="s">
        <v>170</v>
      </c>
      <c r="GH80">
        <v>568</v>
      </c>
      <c r="GJ80">
        <v>95</v>
      </c>
      <c r="GL80">
        <v>87</v>
      </c>
      <c r="GN80">
        <v>0</v>
      </c>
      <c r="GO80">
        <v>27</v>
      </c>
      <c r="GP80">
        <v>0</v>
      </c>
      <c r="GQ80">
        <v>0</v>
      </c>
      <c r="GR80">
        <v>1</v>
      </c>
      <c r="GS80">
        <v>0</v>
      </c>
      <c r="GT80">
        <v>28</v>
      </c>
      <c r="GV80">
        <v>0</v>
      </c>
      <c r="GX80">
        <v>104</v>
      </c>
      <c r="GZ80">
        <v>646</v>
      </c>
    </row>
    <row r="81" spans="2:208" x14ac:dyDescent="0.3">
      <c r="B81" t="s">
        <v>171</v>
      </c>
      <c r="C81" t="s">
        <v>172</v>
      </c>
      <c r="D81" t="str">
        <f>VLOOKUP(F81,class!$A$1:$B$455,2,FALSE)</f>
        <v>London Borough</v>
      </c>
      <c r="E81" t="str">
        <f>IFERROR(VLOOKUP(F81,classifications!$A$3:$C$334,3,FALSE),VLOOKUP(F81,classifications!$I$2:$K$28,3,FALSE))</f>
        <v>Predominantly Urban</v>
      </c>
      <c r="F81" t="s">
        <v>173</v>
      </c>
      <c r="H81">
        <v>297</v>
      </c>
      <c r="J81">
        <v>51</v>
      </c>
      <c r="L81">
        <v>73</v>
      </c>
      <c r="N81">
        <v>0</v>
      </c>
      <c r="P81">
        <v>1</v>
      </c>
      <c r="R81">
        <v>420</v>
      </c>
      <c r="AB81" t="s">
        <v>171</v>
      </c>
      <c r="AC81" t="s">
        <v>172</v>
      </c>
      <c r="AD81" t="str">
        <f>VLOOKUP(AF81,class!$A$1:$B$455,2,FALSE)</f>
        <v>London Borough</v>
      </c>
      <c r="AE81" t="str">
        <f>IFERROR(VLOOKUP(AF81,classifications!$A$3:$C$334,3,FALSE),VLOOKUP(AF81,classifications!$I$2:$K$28,3,FALSE))</f>
        <v>Predominantly Urban</v>
      </c>
      <c r="AF81" t="s">
        <v>173</v>
      </c>
      <c r="AH81">
        <v>368</v>
      </c>
      <c r="AJ81">
        <v>137</v>
      </c>
      <c r="AL81">
        <v>144</v>
      </c>
      <c r="AN81">
        <v>0</v>
      </c>
      <c r="AP81">
        <v>23</v>
      </c>
      <c r="AR81">
        <v>626</v>
      </c>
      <c r="BB81" t="s">
        <v>171</v>
      </c>
      <c r="BC81" t="s">
        <v>172</v>
      </c>
      <c r="BD81" t="str">
        <f>VLOOKUP(BF81,class!$A$1:$B$455,2,FALSE)</f>
        <v>London Borough</v>
      </c>
      <c r="BE81" t="str">
        <f>IFERROR(VLOOKUP(BF81,classifications!$A$3:$C$334,3,FALSE),VLOOKUP(BF81,classifications!$I$2:$K$28,3,FALSE))</f>
        <v>Predominantly Urban</v>
      </c>
      <c r="BF81" t="s">
        <v>173</v>
      </c>
      <c r="BH81">
        <v>1070</v>
      </c>
      <c r="BJ81">
        <v>92</v>
      </c>
      <c r="BL81">
        <v>201</v>
      </c>
      <c r="BN81">
        <v>0</v>
      </c>
      <c r="BP81">
        <v>3</v>
      </c>
      <c r="BR81">
        <v>1360</v>
      </c>
      <c r="CB81" t="s">
        <v>171</v>
      </c>
      <c r="CC81" t="s">
        <v>172</v>
      </c>
      <c r="CD81" t="str">
        <f>VLOOKUP(CF81,class!$A$1:$B$455,2,FALSE)</f>
        <v>London Borough</v>
      </c>
      <c r="CE81" t="str">
        <f>IFERROR(VLOOKUP(CF81,classifications!$A$3:$C$334,3,FALSE),VLOOKUP(CF81,classifications!$I$2:$K$28,3,FALSE))</f>
        <v>Predominantly Urban</v>
      </c>
      <c r="CF81" t="s">
        <v>173</v>
      </c>
      <c r="CH81">
        <v>289</v>
      </c>
      <c r="CJ81">
        <v>33</v>
      </c>
      <c r="CL81">
        <v>62</v>
      </c>
      <c r="CN81">
        <v>0</v>
      </c>
      <c r="CO81">
        <v>31</v>
      </c>
      <c r="CP81">
        <v>0</v>
      </c>
      <c r="CQ81">
        <v>1</v>
      </c>
      <c r="CR81">
        <v>0</v>
      </c>
      <c r="CS81">
        <v>32</v>
      </c>
      <c r="CU81">
        <v>0</v>
      </c>
      <c r="CW81">
        <v>16</v>
      </c>
      <c r="CY81">
        <v>368</v>
      </c>
      <c r="DB81" t="s">
        <v>171</v>
      </c>
      <c r="DC81" t="s">
        <v>172</v>
      </c>
      <c r="DD81" t="str">
        <f>VLOOKUP(DF81,class!$A$1:$B$455,2,FALSE)</f>
        <v>London Borough</v>
      </c>
      <c r="DE81" t="str">
        <f>IFERROR(VLOOKUP(DF81,classifications!$A$3:$C$334,3,FALSE),VLOOKUP(DF81,classifications!$I$2:$K$28,3,FALSE))</f>
        <v>Predominantly Urban</v>
      </c>
      <c r="DF81" t="s">
        <v>173</v>
      </c>
      <c r="DH81">
        <v>374</v>
      </c>
      <c r="DJ81">
        <v>167</v>
      </c>
      <c r="DL81">
        <v>442</v>
      </c>
      <c r="DN81">
        <v>0</v>
      </c>
      <c r="DO81">
        <v>299</v>
      </c>
      <c r="DP81">
        <v>0</v>
      </c>
      <c r="DQ81">
        <v>7</v>
      </c>
      <c r="DR81">
        <v>0</v>
      </c>
      <c r="DS81">
        <v>306</v>
      </c>
      <c r="DU81">
        <v>0</v>
      </c>
      <c r="DW81">
        <v>9</v>
      </c>
      <c r="DY81">
        <v>974</v>
      </c>
      <c r="EB81" t="s">
        <v>171</v>
      </c>
      <c r="EC81" t="s">
        <v>172</v>
      </c>
      <c r="ED81" t="str">
        <f>VLOOKUP(EF81,class!$A$1:$B$455,2,FALSE)</f>
        <v>London Borough</v>
      </c>
      <c r="EE81" t="str">
        <f>IFERROR(VLOOKUP(EF81,classifications!$A$3:$C$334,3,FALSE),VLOOKUP(EF81,classifications!$I$2:$K$28,3,FALSE))</f>
        <v>Predominantly Urban</v>
      </c>
      <c r="EF81" t="s">
        <v>173</v>
      </c>
      <c r="EH81">
        <v>1307</v>
      </c>
      <c r="EJ81">
        <v>78</v>
      </c>
      <c r="EL81">
        <v>177</v>
      </c>
      <c r="EN81">
        <v>0</v>
      </c>
      <c r="EO81">
        <v>83</v>
      </c>
      <c r="EP81">
        <v>3</v>
      </c>
      <c r="EQ81">
        <v>0</v>
      </c>
      <c r="ER81">
        <v>7</v>
      </c>
      <c r="ES81">
        <v>0</v>
      </c>
      <c r="ET81">
        <v>93</v>
      </c>
      <c r="EV81">
        <v>0</v>
      </c>
      <c r="EX81">
        <v>31</v>
      </c>
      <c r="EZ81" s="2">
        <v>1531</v>
      </c>
      <c r="FB81" t="s">
        <v>171</v>
      </c>
      <c r="FC81" t="s">
        <v>172</v>
      </c>
      <c r="FD81" t="str">
        <f>VLOOKUP(FF81,class!$A$1:$B$455,2,FALSE)</f>
        <v>London Borough</v>
      </c>
      <c r="FE81" t="str">
        <f>IFERROR(VLOOKUP(FF81,classifications!$A$3:$C$334,3,FALSE),VLOOKUP(FF81,classifications!$I$2:$K$28,3,FALSE))</f>
        <v>Predominantly Urban</v>
      </c>
      <c r="FF81" t="s">
        <v>173</v>
      </c>
      <c r="FH81">
        <v>902</v>
      </c>
      <c r="FJ81">
        <v>66</v>
      </c>
      <c r="FL81">
        <v>104</v>
      </c>
      <c r="FN81">
        <v>2</v>
      </c>
      <c r="FO81">
        <v>66</v>
      </c>
      <c r="FP81">
        <v>0</v>
      </c>
      <c r="FQ81">
        <v>0</v>
      </c>
      <c r="FR81">
        <v>2</v>
      </c>
      <c r="FS81">
        <v>0</v>
      </c>
      <c r="FT81">
        <v>70</v>
      </c>
      <c r="FV81">
        <v>-3</v>
      </c>
      <c r="FX81">
        <v>23</v>
      </c>
      <c r="FZ81" s="2">
        <v>1046</v>
      </c>
      <c r="GB81" t="s">
        <v>171</v>
      </c>
      <c r="GC81" t="s">
        <v>172</v>
      </c>
      <c r="GD81" t="str">
        <f>VLOOKUP(GF81,class!$A$1:$B$455,2,FALSE)</f>
        <v>London Borough</v>
      </c>
      <c r="GE81" t="str">
        <f>IFERROR(VLOOKUP(GF81,classifications!A$3:C$334,3,FALSE),VLOOKUP(GF81,classifications!I$2:K$28,3,FALSE))</f>
        <v>Predominantly Urban</v>
      </c>
      <c r="GF81" t="s">
        <v>173</v>
      </c>
      <c r="GH81">
        <v>966</v>
      </c>
      <c r="GJ81">
        <v>274</v>
      </c>
      <c r="GL81">
        <v>74</v>
      </c>
      <c r="GN81">
        <v>0</v>
      </c>
      <c r="GO81">
        <v>27</v>
      </c>
      <c r="GP81">
        <v>2</v>
      </c>
      <c r="GQ81">
        <v>0</v>
      </c>
      <c r="GR81">
        <v>8</v>
      </c>
      <c r="GS81">
        <v>0</v>
      </c>
      <c r="GT81">
        <v>37</v>
      </c>
      <c r="GV81">
        <v>0</v>
      </c>
      <c r="GX81">
        <v>165</v>
      </c>
      <c r="GZ81">
        <v>1149</v>
      </c>
    </row>
    <row r="82" spans="2:208" x14ac:dyDescent="0.3">
      <c r="B82" t="s">
        <v>174</v>
      </c>
      <c r="C82" t="s">
        <v>175</v>
      </c>
      <c r="D82" t="str">
        <f>VLOOKUP(F82,class!$A$1:$B$455,2,FALSE)</f>
        <v>London Borough</v>
      </c>
      <c r="E82" t="str">
        <f>IFERROR(VLOOKUP(F82,classifications!$A$3:$C$334,3,FALSE),VLOOKUP(F82,classifications!$I$2:$K$28,3,FALSE))</f>
        <v>Predominantly Urban</v>
      </c>
      <c r="F82" t="s">
        <v>176</v>
      </c>
      <c r="H82">
        <v>521</v>
      </c>
      <c r="J82">
        <v>36</v>
      </c>
      <c r="L82">
        <v>33</v>
      </c>
      <c r="N82">
        <v>0</v>
      </c>
      <c r="P82">
        <v>13</v>
      </c>
      <c r="R82">
        <v>577</v>
      </c>
      <c r="AB82" t="s">
        <v>174</v>
      </c>
      <c r="AC82" t="s">
        <v>175</v>
      </c>
      <c r="AD82" t="str">
        <f>VLOOKUP(AF82,class!$A$1:$B$455,2,FALSE)</f>
        <v>London Borough</v>
      </c>
      <c r="AE82" t="str">
        <f>IFERROR(VLOOKUP(AF82,classifications!$A$3:$C$334,3,FALSE),VLOOKUP(AF82,classifications!$I$2:$K$28,3,FALSE))</f>
        <v>Predominantly Urban</v>
      </c>
      <c r="AF82" t="s">
        <v>176</v>
      </c>
      <c r="AH82">
        <v>286</v>
      </c>
      <c r="AJ82">
        <v>109</v>
      </c>
      <c r="AL82">
        <v>91</v>
      </c>
      <c r="AN82">
        <v>0</v>
      </c>
      <c r="AP82">
        <v>12</v>
      </c>
      <c r="AR82">
        <v>474</v>
      </c>
      <c r="BB82" t="s">
        <v>174</v>
      </c>
      <c r="BC82" t="s">
        <v>175</v>
      </c>
      <c r="BD82" t="str">
        <f>VLOOKUP(BF82,class!$A$1:$B$455,2,FALSE)</f>
        <v>London Borough</v>
      </c>
      <c r="BE82" t="str">
        <f>IFERROR(VLOOKUP(BF82,classifications!$A$3:$C$334,3,FALSE),VLOOKUP(BF82,classifications!$I$2:$K$28,3,FALSE))</f>
        <v>Predominantly Urban</v>
      </c>
      <c r="BF82" t="s">
        <v>176</v>
      </c>
      <c r="BH82">
        <v>59</v>
      </c>
      <c r="BJ82">
        <v>55</v>
      </c>
      <c r="BL82">
        <v>24</v>
      </c>
      <c r="BN82">
        <v>0</v>
      </c>
      <c r="BP82">
        <v>5</v>
      </c>
      <c r="BR82">
        <v>133</v>
      </c>
      <c r="CB82" t="s">
        <v>174</v>
      </c>
      <c r="CC82" t="s">
        <v>175</v>
      </c>
      <c r="CD82" t="str">
        <f>VLOOKUP(CF82,class!$A$1:$B$455,2,FALSE)</f>
        <v>London Borough</v>
      </c>
      <c r="CE82" t="str">
        <f>IFERROR(VLOOKUP(CF82,classifications!$A$3:$C$334,3,FALSE),VLOOKUP(CF82,classifications!$I$2:$K$28,3,FALSE))</f>
        <v>Predominantly Urban</v>
      </c>
      <c r="CF82" t="s">
        <v>176</v>
      </c>
      <c r="CH82">
        <v>146</v>
      </c>
      <c r="CJ82">
        <v>85</v>
      </c>
      <c r="CL82">
        <v>8</v>
      </c>
      <c r="CN82">
        <v>0</v>
      </c>
      <c r="CO82">
        <v>0</v>
      </c>
      <c r="CP82">
        <v>0</v>
      </c>
      <c r="CQ82">
        <v>0</v>
      </c>
      <c r="CR82">
        <v>0</v>
      </c>
      <c r="CS82">
        <v>0</v>
      </c>
      <c r="CU82">
        <v>0</v>
      </c>
      <c r="CW82">
        <v>0</v>
      </c>
      <c r="CY82">
        <v>239</v>
      </c>
      <c r="DB82" t="s">
        <v>174</v>
      </c>
      <c r="DC82" t="s">
        <v>175</v>
      </c>
      <c r="DD82" t="str">
        <f>VLOOKUP(DF82,class!$A$1:$B$455,2,FALSE)</f>
        <v>London Borough</v>
      </c>
      <c r="DE82" t="str">
        <f>IFERROR(VLOOKUP(DF82,classifications!$A$3:$C$334,3,FALSE),VLOOKUP(DF82,classifications!$I$2:$K$28,3,FALSE))</f>
        <v>Predominantly Urban</v>
      </c>
      <c r="DF82" t="s">
        <v>176</v>
      </c>
      <c r="DH82">
        <v>504</v>
      </c>
      <c r="DJ82">
        <v>91</v>
      </c>
      <c r="DL82">
        <v>216</v>
      </c>
      <c r="DN82">
        <v>0</v>
      </c>
      <c r="DO82">
        <v>152</v>
      </c>
      <c r="DP82">
        <v>0</v>
      </c>
      <c r="DQ82">
        <v>4</v>
      </c>
      <c r="DR82">
        <v>0</v>
      </c>
      <c r="DS82">
        <v>156</v>
      </c>
      <c r="DU82">
        <v>-1</v>
      </c>
      <c r="DW82">
        <v>69</v>
      </c>
      <c r="DY82">
        <v>741</v>
      </c>
      <c r="EB82" t="s">
        <v>174</v>
      </c>
      <c r="EC82" t="s">
        <v>175</v>
      </c>
      <c r="ED82" t="str">
        <f>VLOOKUP(EF82,class!$A$1:$B$455,2,FALSE)</f>
        <v>London Borough</v>
      </c>
      <c r="EE82" t="str">
        <f>IFERROR(VLOOKUP(EF82,classifications!$A$3:$C$334,3,FALSE),VLOOKUP(EF82,classifications!$I$2:$K$28,3,FALSE))</f>
        <v>Predominantly Urban</v>
      </c>
      <c r="EF82" t="s">
        <v>176</v>
      </c>
      <c r="EH82">
        <v>943</v>
      </c>
      <c r="EJ82">
        <v>163</v>
      </c>
      <c r="EL82">
        <v>120</v>
      </c>
      <c r="EN82">
        <v>0</v>
      </c>
      <c r="EO82">
        <v>21</v>
      </c>
      <c r="EP82">
        <v>1</v>
      </c>
      <c r="EQ82">
        <v>0</v>
      </c>
      <c r="ER82">
        <v>6</v>
      </c>
      <c r="ES82">
        <v>0</v>
      </c>
      <c r="ET82">
        <v>28</v>
      </c>
      <c r="EV82">
        <v>0</v>
      </c>
      <c r="EX82">
        <v>26</v>
      </c>
      <c r="EZ82" s="2">
        <v>1200</v>
      </c>
      <c r="FB82" t="s">
        <v>174</v>
      </c>
      <c r="FC82" t="s">
        <v>175</v>
      </c>
      <c r="FD82" t="str">
        <f>VLOOKUP(FF82,class!$A$1:$B$455,2,FALSE)</f>
        <v>London Borough</v>
      </c>
      <c r="FE82" t="str">
        <f>IFERROR(VLOOKUP(FF82,classifications!$A$3:$C$334,3,FALSE),VLOOKUP(FF82,classifications!$I$2:$K$28,3,FALSE))</f>
        <v>Predominantly Urban</v>
      </c>
      <c r="FF82" t="s">
        <v>176</v>
      </c>
      <c r="FH82">
        <v>199</v>
      </c>
      <c r="FJ82">
        <v>248</v>
      </c>
      <c r="FL82">
        <v>146</v>
      </c>
      <c r="FN82">
        <v>15</v>
      </c>
      <c r="FO82">
        <v>109</v>
      </c>
      <c r="FP82">
        <v>0</v>
      </c>
      <c r="FQ82">
        <v>0</v>
      </c>
      <c r="FR82">
        <v>14</v>
      </c>
      <c r="FS82">
        <v>0</v>
      </c>
      <c r="FT82">
        <v>138</v>
      </c>
      <c r="FV82">
        <v>-1</v>
      </c>
      <c r="FX82">
        <v>24</v>
      </c>
      <c r="FZ82" s="2">
        <v>568</v>
      </c>
      <c r="GB82" t="s">
        <v>174</v>
      </c>
      <c r="GC82" t="s">
        <v>175</v>
      </c>
      <c r="GD82" t="str">
        <f>VLOOKUP(GF82,class!$A$1:$B$455,2,FALSE)</f>
        <v>London Borough</v>
      </c>
      <c r="GE82" t="str">
        <f>IFERROR(VLOOKUP(GF82,classifications!A$3:C$334,3,FALSE),VLOOKUP(GF82,classifications!I$2:K$28,3,FALSE))</f>
        <v>Predominantly Urban</v>
      </c>
      <c r="GF82" t="s">
        <v>176</v>
      </c>
      <c r="GH82">
        <v>616</v>
      </c>
      <c r="GJ82">
        <v>194</v>
      </c>
      <c r="GL82">
        <v>85</v>
      </c>
      <c r="GN82">
        <v>0</v>
      </c>
      <c r="GO82">
        <v>27</v>
      </c>
      <c r="GP82">
        <v>6</v>
      </c>
      <c r="GQ82">
        <v>10</v>
      </c>
      <c r="GR82">
        <v>2</v>
      </c>
      <c r="GS82">
        <v>0</v>
      </c>
      <c r="GT82">
        <v>45</v>
      </c>
      <c r="GV82">
        <v>0</v>
      </c>
      <c r="GX82">
        <v>30</v>
      </c>
      <c r="GZ82">
        <v>865</v>
      </c>
    </row>
    <row r="83" spans="2:208" x14ac:dyDescent="0.3">
      <c r="B83" t="s">
        <v>177</v>
      </c>
      <c r="C83" t="s">
        <v>178</v>
      </c>
      <c r="D83" t="str">
        <f>VLOOKUP(F83,class!$A$1:$B$455,2,FALSE)</f>
        <v>London Borough</v>
      </c>
      <c r="E83" t="str">
        <f>IFERROR(VLOOKUP(F83,classifications!$A$3:$C$334,3,FALSE),VLOOKUP(F83,classifications!$I$2:$K$28,3,FALSE))</f>
        <v>Predominantly Urban</v>
      </c>
      <c r="F83" t="s">
        <v>179</v>
      </c>
      <c r="H83">
        <v>747</v>
      </c>
      <c r="J83">
        <v>34</v>
      </c>
      <c r="L83">
        <v>31</v>
      </c>
      <c r="N83">
        <v>0</v>
      </c>
      <c r="P83">
        <v>97</v>
      </c>
      <c r="R83">
        <v>715</v>
      </c>
      <c r="AB83" t="s">
        <v>177</v>
      </c>
      <c r="AC83" t="s">
        <v>178</v>
      </c>
      <c r="AD83" t="str">
        <f>VLOOKUP(AF83,class!$A$1:$B$455,2,FALSE)</f>
        <v>London Borough</v>
      </c>
      <c r="AE83" t="str">
        <f>IFERROR(VLOOKUP(AF83,classifications!$A$3:$C$334,3,FALSE),VLOOKUP(AF83,classifications!$I$2:$K$28,3,FALSE))</f>
        <v>Predominantly Urban</v>
      </c>
      <c r="AF83" t="s">
        <v>179</v>
      </c>
      <c r="AH83">
        <v>184</v>
      </c>
      <c r="AJ83">
        <v>57</v>
      </c>
      <c r="AL83">
        <v>67</v>
      </c>
      <c r="AN83">
        <v>0</v>
      </c>
      <c r="AP83">
        <v>13</v>
      </c>
      <c r="AR83">
        <v>295</v>
      </c>
      <c r="BB83" t="s">
        <v>177</v>
      </c>
      <c r="BC83" t="s">
        <v>178</v>
      </c>
      <c r="BD83" t="str">
        <f>VLOOKUP(BF83,class!$A$1:$B$455,2,FALSE)</f>
        <v>London Borough</v>
      </c>
      <c r="BE83" t="str">
        <f>IFERROR(VLOOKUP(BF83,classifications!$A$3:$C$334,3,FALSE),VLOOKUP(BF83,classifications!$I$2:$K$28,3,FALSE))</f>
        <v>Predominantly Urban</v>
      </c>
      <c r="BF83" t="s">
        <v>179</v>
      </c>
      <c r="BH83">
        <v>295</v>
      </c>
      <c r="BJ83">
        <v>41</v>
      </c>
      <c r="BL83">
        <v>83</v>
      </c>
      <c r="BN83">
        <v>0</v>
      </c>
      <c r="BP83">
        <v>9</v>
      </c>
      <c r="BR83">
        <v>410</v>
      </c>
      <c r="CB83" t="s">
        <v>177</v>
      </c>
      <c r="CC83" t="s">
        <v>178</v>
      </c>
      <c r="CD83" t="str">
        <f>VLOOKUP(CF83,class!$A$1:$B$455,2,FALSE)</f>
        <v>London Borough</v>
      </c>
      <c r="CE83" t="str">
        <f>IFERROR(VLOOKUP(CF83,classifications!$A$3:$C$334,3,FALSE),VLOOKUP(CF83,classifications!$I$2:$K$28,3,FALSE))</f>
        <v>Predominantly Urban</v>
      </c>
      <c r="CF83" t="s">
        <v>179</v>
      </c>
      <c r="CH83">
        <v>795</v>
      </c>
      <c r="CJ83">
        <v>40</v>
      </c>
      <c r="CL83">
        <v>375</v>
      </c>
      <c r="CN83">
        <v>0</v>
      </c>
      <c r="CO83">
        <v>351</v>
      </c>
      <c r="CP83">
        <v>0</v>
      </c>
      <c r="CQ83">
        <v>4</v>
      </c>
      <c r="CR83">
        <v>0</v>
      </c>
      <c r="CS83">
        <v>355</v>
      </c>
      <c r="CU83">
        <v>0</v>
      </c>
      <c r="CW83">
        <v>300</v>
      </c>
      <c r="CY83">
        <v>910</v>
      </c>
      <c r="DB83" t="s">
        <v>177</v>
      </c>
      <c r="DC83" t="s">
        <v>178</v>
      </c>
      <c r="DD83" t="str">
        <f>VLOOKUP(DF83,class!$A$1:$B$455,2,FALSE)</f>
        <v>London Borough</v>
      </c>
      <c r="DE83" t="str">
        <f>IFERROR(VLOOKUP(DF83,classifications!$A$3:$C$334,3,FALSE),VLOOKUP(DF83,classifications!$I$2:$K$28,3,FALSE))</f>
        <v>Predominantly Urban</v>
      </c>
      <c r="DF83" t="s">
        <v>179</v>
      </c>
      <c r="DH83">
        <v>391</v>
      </c>
      <c r="DJ83">
        <v>45</v>
      </c>
      <c r="DL83">
        <v>239</v>
      </c>
      <c r="DN83">
        <v>0</v>
      </c>
      <c r="DO83">
        <v>203</v>
      </c>
      <c r="DP83">
        <v>0</v>
      </c>
      <c r="DQ83">
        <v>0</v>
      </c>
      <c r="DR83">
        <v>0</v>
      </c>
      <c r="DS83">
        <v>203</v>
      </c>
      <c r="DU83">
        <v>0</v>
      </c>
      <c r="DW83">
        <v>19</v>
      </c>
      <c r="DY83">
        <v>656</v>
      </c>
      <c r="EB83" t="s">
        <v>177</v>
      </c>
      <c r="EC83" t="s">
        <v>178</v>
      </c>
      <c r="ED83" t="str">
        <f>VLOOKUP(EF83,class!$A$1:$B$455,2,FALSE)</f>
        <v>London Borough</v>
      </c>
      <c r="EE83" t="str">
        <f>IFERROR(VLOOKUP(EF83,classifications!$A$3:$C$334,3,FALSE),VLOOKUP(EF83,classifications!$I$2:$K$28,3,FALSE))</f>
        <v>Predominantly Urban</v>
      </c>
      <c r="EF83" t="s">
        <v>179</v>
      </c>
      <c r="EH83">
        <v>491</v>
      </c>
      <c r="EJ83">
        <v>65</v>
      </c>
      <c r="EL83">
        <v>220</v>
      </c>
      <c r="EN83">
        <v>0</v>
      </c>
      <c r="EO83">
        <v>195</v>
      </c>
      <c r="EP83">
        <v>0</v>
      </c>
      <c r="EQ83">
        <v>0</v>
      </c>
      <c r="ER83">
        <v>5</v>
      </c>
      <c r="ES83">
        <v>0</v>
      </c>
      <c r="ET83">
        <v>200</v>
      </c>
      <c r="EV83">
        <v>0</v>
      </c>
      <c r="EX83">
        <v>76</v>
      </c>
      <c r="EZ83" s="2">
        <v>700</v>
      </c>
      <c r="FB83" t="s">
        <v>177</v>
      </c>
      <c r="FC83" t="s">
        <v>178</v>
      </c>
      <c r="FD83" t="str">
        <f>VLOOKUP(FF83,class!$A$1:$B$455,2,FALSE)</f>
        <v>London Borough</v>
      </c>
      <c r="FE83" t="str">
        <f>IFERROR(VLOOKUP(FF83,classifications!$A$3:$C$334,3,FALSE),VLOOKUP(FF83,classifications!$I$2:$K$28,3,FALSE))</f>
        <v>Predominantly Urban</v>
      </c>
      <c r="FF83" t="s">
        <v>179</v>
      </c>
      <c r="FH83">
        <v>868</v>
      </c>
      <c r="FJ83">
        <v>62</v>
      </c>
      <c r="FL83">
        <v>347</v>
      </c>
      <c r="FN83">
        <v>4</v>
      </c>
      <c r="FO83">
        <v>340</v>
      </c>
      <c r="FP83">
        <v>0</v>
      </c>
      <c r="FQ83">
        <v>2</v>
      </c>
      <c r="FR83">
        <v>3</v>
      </c>
      <c r="FS83">
        <v>0</v>
      </c>
      <c r="FT83">
        <v>349</v>
      </c>
      <c r="FV83">
        <v>0</v>
      </c>
      <c r="FX83">
        <v>48</v>
      </c>
      <c r="FZ83" s="2">
        <v>1229</v>
      </c>
      <c r="GB83" t="s">
        <v>177</v>
      </c>
      <c r="GC83" t="s">
        <v>178</v>
      </c>
      <c r="GD83" t="str">
        <f>VLOOKUP(GF83,class!$A$1:$B$455,2,FALSE)</f>
        <v>London Borough</v>
      </c>
      <c r="GE83" t="str">
        <f>IFERROR(VLOOKUP(GF83,classifications!A$3:C$334,3,FALSE),VLOOKUP(GF83,classifications!I$2:K$28,3,FALSE))</f>
        <v>Predominantly Urban</v>
      </c>
      <c r="GF83" t="s">
        <v>179</v>
      </c>
      <c r="GH83">
        <v>898</v>
      </c>
      <c r="GJ83">
        <v>61</v>
      </c>
      <c r="GL83">
        <v>255</v>
      </c>
      <c r="GN83">
        <v>1</v>
      </c>
      <c r="GO83">
        <v>239</v>
      </c>
      <c r="GP83">
        <v>4</v>
      </c>
      <c r="GQ83">
        <v>4</v>
      </c>
      <c r="GR83">
        <v>1</v>
      </c>
      <c r="GS83">
        <v>0</v>
      </c>
      <c r="GT83">
        <v>249</v>
      </c>
      <c r="GV83">
        <v>0</v>
      </c>
      <c r="GX83">
        <v>14</v>
      </c>
      <c r="GZ83">
        <v>1200</v>
      </c>
    </row>
    <row r="84" spans="2:208" x14ac:dyDescent="0.3">
      <c r="B84" t="s">
        <v>180</v>
      </c>
      <c r="C84" t="s">
        <v>181</v>
      </c>
      <c r="D84" t="str">
        <f>VLOOKUP(F84,class!$A$1:$B$455,2,FALSE)</f>
        <v>London Borough</v>
      </c>
      <c r="E84" t="str">
        <f>IFERROR(VLOOKUP(F84,classifications!$A$3:$C$334,3,FALSE),VLOOKUP(F84,classifications!$I$2:$K$28,3,FALSE))</f>
        <v>Predominantly Urban</v>
      </c>
      <c r="F84" t="s">
        <v>182</v>
      </c>
      <c r="H84">
        <v>217</v>
      </c>
      <c r="J84">
        <v>5</v>
      </c>
      <c r="L84">
        <v>32</v>
      </c>
      <c r="N84">
        <v>0</v>
      </c>
      <c r="P84">
        <v>17</v>
      </c>
      <c r="R84">
        <v>237</v>
      </c>
      <c r="AB84" t="s">
        <v>180</v>
      </c>
      <c r="AC84" t="s">
        <v>181</v>
      </c>
      <c r="AD84" t="str">
        <f>VLOOKUP(AF84,class!$A$1:$B$455,2,FALSE)</f>
        <v>London Borough</v>
      </c>
      <c r="AE84" t="str">
        <f>IFERROR(VLOOKUP(AF84,classifications!$A$3:$C$334,3,FALSE),VLOOKUP(AF84,classifications!$I$2:$K$28,3,FALSE))</f>
        <v>Predominantly Urban</v>
      </c>
      <c r="AF84" t="s">
        <v>182</v>
      </c>
      <c r="AH84">
        <v>159</v>
      </c>
      <c r="AJ84">
        <v>6</v>
      </c>
      <c r="AL84">
        <v>4</v>
      </c>
      <c r="AN84">
        <v>0</v>
      </c>
      <c r="AP84">
        <v>13</v>
      </c>
      <c r="AR84">
        <v>156</v>
      </c>
      <c r="BB84" t="s">
        <v>180</v>
      </c>
      <c r="BC84" t="s">
        <v>181</v>
      </c>
      <c r="BD84" t="str">
        <f>VLOOKUP(BF84,class!$A$1:$B$455,2,FALSE)</f>
        <v>London Borough</v>
      </c>
      <c r="BE84" t="str">
        <f>IFERROR(VLOOKUP(BF84,classifications!$A$3:$C$334,3,FALSE),VLOOKUP(BF84,classifications!$I$2:$K$28,3,FALSE))</f>
        <v>Predominantly Urban</v>
      </c>
      <c r="BF84" t="s">
        <v>182</v>
      </c>
      <c r="BH84">
        <v>607</v>
      </c>
      <c r="BJ84">
        <v>6</v>
      </c>
      <c r="BL84">
        <v>35</v>
      </c>
      <c r="BN84">
        <v>0</v>
      </c>
      <c r="BP84">
        <v>6</v>
      </c>
      <c r="BR84">
        <v>642</v>
      </c>
      <c r="CB84" t="s">
        <v>180</v>
      </c>
      <c r="CC84" t="s">
        <v>181</v>
      </c>
      <c r="CD84" t="str">
        <f>VLOOKUP(CF84,class!$A$1:$B$455,2,FALSE)</f>
        <v>London Borough</v>
      </c>
      <c r="CE84" t="str">
        <f>IFERROR(VLOOKUP(CF84,classifications!$A$3:$C$334,3,FALSE),VLOOKUP(CF84,classifications!$I$2:$K$28,3,FALSE))</f>
        <v>Predominantly Urban</v>
      </c>
      <c r="CF84" t="s">
        <v>182</v>
      </c>
      <c r="CH84">
        <v>1028</v>
      </c>
      <c r="CJ84">
        <v>2</v>
      </c>
      <c r="CL84">
        <v>5</v>
      </c>
      <c r="CN84">
        <v>0</v>
      </c>
      <c r="CO84">
        <v>0</v>
      </c>
      <c r="CP84">
        <v>0</v>
      </c>
      <c r="CQ84">
        <v>0</v>
      </c>
      <c r="CR84">
        <v>0</v>
      </c>
      <c r="CS84">
        <v>0</v>
      </c>
      <c r="CU84">
        <v>0</v>
      </c>
      <c r="CW84">
        <v>23</v>
      </c>
      <c r="CY84">
        <v>1012</v>
      </c>
      <c r="DB84" t="s">
        <v>180</v>
      </c>
      <c r="DC84" t="s">
        <v>181</v>
      </c>
      <c r="DD84" t="str">
        <f>VLOOKUP(DF84,class!$A$1:$B$455,2,FALSE)</f>
        <v>London Borough</v>
      </c>
      <c r="DE84" t="str">
        <f>IFERROR(VLOOKUP(DF84,classifications!$A$3:$C$334,3,FALSE),VLOOKUP(DF84,classifications!$I$2:$K$28,3,FALSE))</f>
        <v>Predominantly Urban</v>
      </c>
      <c r="DF84" t="s">
        <v>182</v>
      </c>
      <c r="DH84">
        <v>373</v>
      </c>
      <c r="DJ84">
        <v>15</v>
      </c>
      <c r="DL84">
        <v>155</v>
      </c>
      <c r="DN84">
        <v>1</v>
      </c>
      <c r="DO84">
        <v>134</v>
      </c>
      <c r="DP84">
        <v>0</v>
      </c>
      <c r="DQ84">
        <v>1</v>
      </c>
      <c r="DR84">
        <v>0</v>
      </c>
      <c r="DS84">
        <v>136</v>
      </c>
      <c r="DU84">
        <v>0</v>
      </c>
      <c r="DW84">
        <v>100</v>
      </c>
      <c r="DY84">
        <v>443</v>
      </c>
      <c r="EB84" t="s">
        <v>180</v>
      </c>
      <c r="EC84" t="s">
        <v>181</v>
      </c>
      <c r="ED84" t="str">
        <f>VLOOKUP(EF84,class!$A$1:$B$455,2,FALSE)</f>
        <v>London Borough</v>
      </c>
      <c r="EE84" t="str">
        <f>IFERROR(VLOOKUP(EF84,classifications!$A$3:$C$334,3,FALSE),VLOOKUP(EF84,classifications!$I$2:$K$28,3,FALSE))</f>
        <v>Predominantly Urban</v>
      </c>
      <c r="EF84" t="s">
        <v>182</v>
      </c>
      <c r="EH84">
        <v>272</v>
      </c>
      <c r="EJ84">
        <v>2</v>
      </c>
      <c r="EL84">
        <v>37</v>
      </c>
      <c r="EN84">
        <v>0</v>
      </c>
      <c r="EO84">
        <v>34</v>
      </c>
      <c r="EP84">
        <v>0</v>
      </c>
      <c r="EQ84">
        <v>0</v>
      </c>
      <c r="ER84">
        <v>0</v>
      </c>
      <c r="ES84">
        <v>0</v>
      </c>
      <c r="ET84">
        <v>34</v>
      </c>
      <c r="EV84">
        <v>0</v>
      </c>
      <c r="EX84">
        <v>34</v>
      </c>
      <c r="EZ84" s="2">
        <v>277</v>
      </c>
      <c r="FB84" t="s">
        <v>180</v>
      </c>
      <c r="FC84" t="s">
        <v>181</v>
      </c>
      <c r="FD84" t="str">
        <f>VLOOKUP(FF84,class!$A$1:$B$455,2,FALSE)</f>
        <v>London Borough</v>
      </c>
      <c r="FE84" t="str">
        <f>IFERROR(VLOOKUP(FF84,classifications!$A$3:$C$334,3,FALSE),VLOOKUP(FF84,classifications!$I$2:$K$28,3,FALSE))</f>
        <v>Predominantly Urban</v>
      </c>
      <c r="FF84" t="s">
        <v>182</v>
      </c>
      <c r="FH84">
        <v>390</v>
      </c>
      <c r="FJ84">
        <v>19</v>
      </c>
      <c r="FL84">
        <v>78</v>
      </c>
      <c r="FN84">
        <v>1</v>
      </c>
      <c r="FO84">
        <v>45</v>
      </c>
      <c r="FP84">
        <v>0</v>
      </c>
      <c r="FQ84">
        <v>0</v>
      </c>
      <c r="FR84">
        <v>3</v>
      </c>
      <c r="FS84">
        <v>0</v>
      </c>
      <c r="FT84">
        <v>49</v>
      </c>
      <c r="FV84">
        <v>6</v>
      </c>
      <c r="FX84">
        <v>27</v>
      </c>
      <c r="FZ84" s="2">
        <v>466</v>
      </c>
      <c r="GB84" t="s">
        <v>180</v>
      </c>
      <c r="GC84" t="s">
        <v>181</v>
      </c>
      <c r="GD84" t="str">
        <f>VLOOKUP(GF84,class!$A$1:$B$455,2,FALSE)</f>
        <v>London Borough</v>
      </c>
      <c r="GE84" t="str">
        <f>IFERROR(VLOOKUP(GF84,classifications!A$3:C$334,3,FALSE),VLOOKUP(GF84,classifications!I$2:K$28,3,FALSE))</f>
        <v>Predominantly Urban</v>
      </c>
      <c r="GF84" t="s">
        <v>182</v>
      </c>
      <c r="GH84">
        <v>469</v>
      </c>
      <c r="GJ84">
        <v>11</v>
      </c>
      <c r="GL84">
        <v>67</v>
      </c>
      <c r="GN84">
        <v>0</v>
      </c>
      <c r="GO84">
        <v>57</v>
      </c>
      <c r="GP84">
        <v>0</v>
      </c>
      <c r="GQ84">
        <v>0</v>
      </c>
      <c r="GR84">
        <v>4</v>
      </c>
      <c r="GS84">
        <v>0</v>
      </c>
      <c r="GT84">
        <v>61</v>
      </c>
      <c r="GV84">
        <v>0</v>
      </c>
      <c r="GX84">
        <v>39</v>
      </c>
      <c r="GZ84">
        <v>508</v>
      </c>
    </row>
    <row r="85" spans="2:208" x14ac:dyDescent="0.3">
      <c r="B85" t="s">
        <v>183</v>
      </c>
      <c r="C85" t="s">
        <v>184</v>
      </c>
      <c r="D85" t="str">
        <f>VLOOKUP(F85,class!$A$1:$B$455,2,FALSE)</f>
        <v>London Borough</v>
      </c>
      <c r="E85" t="str">
        <f>IFERROR(VLOOKUP(F85,classifications!$A$3:$C$334,3,FALSE),VLOOKUP(F85,classifications!$I$2:$K$28,3,FALSE))</f>
        <v>Predominantly Urban</v>
      </c>
      <c r="F85" t="s">
        <v>185</v>
      </c>
      <c r="H85">
        <v>1454</v>
      </c>
      <c r="J85">
        <v>22</v>
      </c>
      <c r="L85">
        <v>20</v>
      </c>
      <c r="N85">
        <v>0</v>
      </c>
      <c r="P85">
        <v>29</v>
      </c>
      <c r="R85">
        <v>1467</v>
      </c>
      <c r="AB85" t="s">
        <v>183</v>
      </c>
      <c r="AC85" t="s">
        <v>184</v>
      </c>
      <c r="AD85" t="str">
        <f>VLOOKUP(AF85,class!$A$1:$B$455,2,FALSE)</f>
        <v>London Borough</v>
      </c>
      <c r="AE85" t="str">
        <f>IFERROR(VLOOKUP(AF85,classifications!$A$3:$C$334,3,FALSE),VLOOKUP(AF85,classifications!$I$2:$K$28,3,FALSE))</f>
        <v>Predominantly Urban</v>
      </c>
      <c r="AF85" t="s">
        <v>185</v>
      </c>
      <c r="AH85">
        <v>542</v>
      </c>
      <c r="AJ85">
        <v>13</v>
      </c>
      <c r="AL85">
        <v>15</v>
      </c>
      <c r="AN85">
        <v>0</v>
      </c>
      <c r="AP85">
        <v>16</v>
      </c>
      <c r="AR85">
        <v>554</v>
      </c>
      <c r="BB85" t="s">
        <v>183</v>
      </c>
      <c r="BC85" t="s">
        <v>184</v>
      </c>
      <c r="BD85" t="str">
        <f>VLOOKUP(BF85,class!$A$1:$B$455,2,FALSE)</f>
        <v>London Borough</v>
      </c>
      <c r="BE85" t="str">
        <f>IFERROR(VLOOKUP(BF85,classifications!$A$3:$C$334,3,FALSE),VLOOKUP(BF85,classifications!$I$2:$K$28,3,FALSE))</f>
        <v>Predominantly Urban</v>
      </c>
      <c r="BF85" t="s">
        <v>185</v>
      </c>
      <c r="BH85">
        <v>529</v>
      </c>
      <c r="BJ85">
        <v>12</v>
      </c>
      <c r="BL85">
        <v>27</v>
      </c>
      <c r="BN85">
        <v>0</v>
      </c>
      <c r="BP85">
        <v>23</v>
      </c>
      <c r="BR85">
        <v>545</v>
      </c>
      <c r="CB85" t="s">
        <v>183</v>
      </c>
      <c r="CC85" t="s">
        <v>184</v>
      </c>
      <c r="CD85" t="str">
        <f>VLOOKUP(CF85,class!$A$1:$B$455,2,FALSE)</f>
        <v>London Borough</v>
      </c>
      <c r="CE85" t="str">
        <f>IFERROR(VLOOKUP(CF85,classifications!$A$3:$C$334,3,FALSE),VLOOKUP(CF85,classifications!$I$2:$K$28,3,FALSE))</f>
        <v>Predominantly Urban</v>
      </c>
      <c r="CF85" t="s">
        <v>185</v>
      </c>
      <c r="CH85">
        <v>515</v>
      </c>
      <c r="CJ85">
        <v>11</v>
      </c>
      <c r="CL85">
        <v>209</v>
      </c>
      <c r="CN85">
        <v>0</v>
      </c>
      <c r="CO85">
        <v>175</v>
      </c>
      <c r="CP85">
        <v>0</v>
      </c>
      <c r="CQ85">
        <v>0</v>
      </c>
      <c r="CR85">
        <v>0</v>
      </c>
      <c r="CS85">
        <v>175</v>
      </c>
      <c r="CU85">
        <v>0</v>
      </c>
      <c r="CW85">
        <v>26</v>
      </c>
      <c r="CY85">
        <v>709</v>
      </c>
      <c r="DB85" t="s">
        <v>183</v>
      </c>
      <c r="DC85" t="s">
        <v>184</v>
      </c>
      <c r="DD85" t="str">
        <f>VLOOKUP(DF85,class!$A$1:$B$455,2,FALSE)</f>
        <v>London Borough</v>
      </c>
      <c r="DE85" t="str">
        <f>IFERROR(VLOOKUP(DF85,classifications!$A$3:$C$334,3,FALSE),VLOOKUP(DF85,classifications!$I$2:$K$28,3,FALSE))</f>
        <v>Predominantly Urban</v>
      </c>
      <c r="DF85" t="s">
        <v>185</v>
      </c>
      <c r="DH85">
        <v>472</v>
      </c>
      <c r="DJ85">
        <v>27</v>
      </c>
      <c r="DL85">
        <v>290</v>
      </c>
      <c r="DN85">
        <v>0</v>
      </c>
      <c r="DO85">
        <v>254</v>
      </c>
      <c r="DP85">
        <v>0</v>
      </c>
      <c r="DQ85">
        <v>5</v>
      </c>
      <c r="DR85">
        <v>0</v>
      </c>
      <c r="DS85">
        <v>259</v>
      </c>
      <c r="DU85">
        <v>0</v>
      </c>
      <c r="DW85">
        <v>25</v>
      </c>
      <c r="DY85">
        <v>764</v>
      </c>
      <c r="EB85" t="s">
        <v>183</v>
      </c>
      <c r="EC85" t="s">
        <v>184</v>
      </c>
      <c r="ED85" t="str">
        <f>VLOOKUP(EF85,class!$A$1:$B$455,2,FALSE)</f>
        <v>London Borough</v>
      </c>
      <c r="EE85" t="str">
        <f>IFERROR(VLOOKUP(EF85,classifications!$A$3:$C$334,3,FALSE),VLOOKUP(EF85,classifications!$I$2:$K$28,3,FALSE))</f>
        <v>Predominantly Urban</v>
      </c>
      <c r="EF85" t="s">
        <v>185</v>
      </c>
      <c r="EH85">
        <v>705</v>
      </c>
      <c r="EJ85">
        <v>32</v>
      </c>
      <c r="EL85">
        <v>113</v>
      </c>
      <c r="EN85">
        <v>0</v>
      </c>
      <c r="EO85">
        <v>84</v>
      </c>
      <c r="EP85">
        <v>0</v>
      </c>
      <c r="EQ85">
        <v>0</v>
      </c>
      <c r="ER85">
        <v>2</v>
      </c>
      <c r="ES85">
        <v>0</v>
      </c>
      <c r="ET85">
        <v>86</v>
      </c>
      <c r="EV85">
        <v>0</v>
      </c>
      <c r="EX85">
        <v>8</v>
      </c>
      <c r="EZ85" s="2">
        <v>842</v>
      </c>
      <c r="FB85" t="s">
        <v>183</v>
      </c>
      <c r="FC85" t="s">
        <v>184</v>
      </c>
      <c r="FD85" t="str">
        <f>VLOOKUP(FF85,class!$A$1:$B$455,2,FALSE)</f>
        <v>London Borough</v>
      </c>
      <c r="FE85" t="str">
        <f>IFERROR(VLOOKUP(FF85,classifications!$A$3:$C$334,3,FALSE),VLOOKUP(FF85,classifications!$I$2:$K$28,3,FALSE))</f>
        <v>Predominantly Urban</v>
      </c>
      <c r="FF85" t="s">
        <v>185</v>
      </c>
      <c r="FH85">
        <v>706</v>
      </c>
      <c r="FJ85">
        <v>40</v>
      </c>
      <c r="FL85">
        <v>220</v>
      </c>
      <c r="FN85">
        <v>4</v>
      </c>
      <c r="FO85">
        <v>97</v>
      </c>
      <c r="FP85">
        <v>6</v>
      </c>
      <c r="FQ85">
        <v>0</v>
      </c>
      <c r="FR85">
        <v>0</v>
      </c>
      <c r="FS85">
        <v>0</v>
      </c>
      <c r="FT85">
        <v>107</v>
      </c>
      <c r="FV85">
        <v>12</v>
      </c>
      <c r="FX85">
        <v>21</v>
      </c>
      <c r="FZ85" s="2">
        <v>957</v>
      </c>
      <c r="GB85" t="s">
        <v>183</v>
      </c>
      <c r="GC85" t="s">
        <v>184</v>
      </c>
      <c r="GD85" t="str">
        <f>VLOOKUP(GF85,class!$A$1:$B$455,2,FALSE)</f>
        <v>London Borough</v>
      </c>
      <c r="GE85" t="str">
        <f>IFERROR(VLOOKUP(GF85,classifications!A$3:C$334,3,FALSE),VLOOKUP(GF85,classifications!I$2:K$28,3,FALSE))</f>
        <v>Predominantly Urban</v>
      </c>
      <c r="GF85" t="s">
        <v>185</v>
      </c>
      <c r="GH85">
        <v>1114</v>
      </c>
      <c r="GJ85">
        <v>69</v>
      </c>
      <c r="GL85">
        <v>490</v>
      </c>
      <c r="GN85">
        <v>0</v>
      </c>
      <c r="GO85">
        <v>375</v>
      </c>
      <c r="GP85">
        <v>0</v>
      </c>
      <c r="GQ85">
        <v>0</v>
      </c>
      <c r="GR85">
        <v>1</v>
      </c>
      <c r="GS85">
        <v>0</v>
      </c>
      <c r="GT85">
        <v>376</v>
      </c>
      <c r="GV85">
        <v>25</v>
      </c>
      <c r="GX85">
        <v>32</v>
      </c>
      <c r="GZ85">
        <v>1666</v>
      </c>
    </row>
    <row r="86" spans="2:208" x14ac:dyDescent="0.3">
      <c r="B86" t="s">
        <v>186</v>
      </c>
      <c r="C86" t="s">
        <v>187</v>
      </c>
      <c r="D86" t="str">
        <f>VLOOKUP(F86,class!$A$1:$B$455,2,FALSE)</f>
        <v>London Borough</v>
      </c>
      <c r="E86" t="str">
        <f>IFERROR(VLOOKUP(F86,classifications!$A$3:$C$334,3,FALSE),VLOOKUP(F86,classifications!$I$2:$K$28,3,FALSE))</f>
        <v>Predominantly Urban</v>
      </c>
      <c r="F86" t="s">
        <v>188</v>
      </c>
      <c r="H86">
        <v>232</v>
      </c>
      <c r="J86">
        <v>4</v>
      </c>
      <c r="L86">
        <v>5</v>
      </c>
      <c r="N86">
        <v>0</v>
      </c>
      <c r="P86">
        <v>9</v>
      </c>
      <c r="R86">
        <v>232</v>
      </c>
      <c r="AB86" t="s">
        <v>186</v>
      </c>
      <c r="AC86" t="s">
        <v>187</v>
      </c>
      <c r="AD86" t="str">
        <f>VLOOKUP(AF86,class!$A$1:$B$455,2,FALSE)</f>
        <v>London Borough</v>
      </c>
      <c r="AE86" t="str">
        <f>IFERROR(VLOOKUP(AF86,classifications!$A$3:$C$334,3,FALSE),VLOOKUP(AF86,classifications!$I$2:$K$28,3,FALSE))</f>
        <v>Predominantly Urban</v>
      </c>
      <c r="AF86" t="s">
        <v>188</v>
      </c>
      <c r="AH86">
        <v>693</v>
      </c>
      <c r="AJ86">
        <v>43</v>
      </c>
      <c r="AL86">
        <v>65</v>
      </c>
      <c r="AN86">
        <v>0</v>
      </c>
      <c r="AP86">
        <v>115</v>
      </c>
      <c r="AR86">
        <v>686</v>
      </c>
      <c r="BB86" t="s">
        <v>186</v>
      </c>
      <c r="BC86" t="s">
        <v>187</v>
      </c>
      <c r="BD86" t="str">
        <f>VLOOKUP(BF86,class!$A$1:$B$455,2,FALSE)</f>
        <v>London Borough</v>
      </c>
      <c r="BE86" t="str">
        <f>IFERROR(VLOOKUP(BF86,classifications!$A$3:$C$334,3,FALSE),VLOOKUP(BF86,classifications!$I$2:$K$28,3,FALSE))</f>
        <v>Predominantly Urban</v>
      </c>
      <c r="BF86" t="s">
        <v>188</v>
      </c>
      <c r="BH86">
        <v>490</v>
      </c>
      <c r="BJ86">
        <v>8</v>
      </c>
      <c r="BL86">
        <v>14</v>
      </c>
      <c r="BN86">
        <v>0</v>
      </c>
      <c r="BP86">
        <v>115</v>
      </c>
      <c r="BR86">
        <v>397</v>
      </c>
      <c r="CB86" t="s">
        <v>186</v>
      </c>
      <c r="CC86" t="s">
        <v>187</v>
      </c>
      <c r="CD86" t="str">
        <f>VLOOKUP(CF86,class!$A$1:$B$455,2,FALSE)</f>
        <v>London Borough</v>
      </c>
      <c r="CE86" t="str">
        <f>IFERROR(VLOOKUP(CF86,classifications!$A$3:$C$334,3,FALSE),VLOOKUP(CF86,classifications!$I$2:$K$28,3,FALSE))</f>
        <v>Predominantly Urban</v>
      </c>
      <c r="CF86" t="s">
        <v>188</v>
      </c>
      <c r="CH86">
        <v>444</v>
      </c>
      <c r="CJ86">
        <v>6</v>
      </c>
      <c r="CL86">
        <v>104</v>
      </c>
      <c r="CN86">
        <v>0</v>
      </c>
      <c r="CO86">
        <v>28</v>
      </c>
      <c r="CP86">
        <v>0</v>
      </c>
      <c r="CQ86">
        <v>2</v>
      </c>
      <c r="CR86">
        <v>0</v>
      </c>
      <c r="CS86">
        <v>30</v>
      </c>
      <c r="CU86">
        <v>0</v>
      </c>
      <c r="CW86">
        <v>74</v>
      </c>
      <c r="CY86">
        <v>480</v>
      </c>
      <c r="DB86" t="s">
        <v>186</v>
      </c>
      <c r="DC86" t="s">
        <v>187</v>
      </c>
      <c r="DD86" t="str">
        <f>VLOOKUP(DF86,class!$A$1:$B$455,2,FALSE)</f>
        <v>London Borough</v>
      </c>
      <c r="DE86" t="str">
        <f>IFERROR(VLOOKUP(DF86,classifications!$A$3:$C$334,3,FALSE),VLOOKUP(DF86,classifications!$I$2:$K$28,3,FALSE))</f>
        <v>Predominantly Urban</v>
      </c>
      <c r="DF86" t="s">
        <v>188</v>
      </c>
      <c r="DH86">
        <v>273</v>
      </c>
      <c r="DJ86">
        <v>24</v>
      </c>
      <c r="DL86">
        <v>285</v>
      </c>
      <c r="DN86">
        <v>0</v>
      </c>
      <c r="DO86">
        <v>283</v>
      </c>
      <c r="DP86">
        <v>0</v>
      </c>
      <c r="DQ86">
        <v>1</v>
      </c>
      <c r="DR86">
        <v>0</v>
      </c>
      <c r="DS86">
        <v>284</v>
      </c>
      <c r="DU86">
        <v>0</v>
      </c>
      <c r="DW86">
        <v>25</v>
      </c>
      <c r="DY86">
        <v>557</v>
      </c>
      <c r="EB86" t="s">
        <v>186</v>
      </c>
      <c r="EC86" t="s">
        <v>187</v>
      </c>
      <c r="ED86" t="str">
        <f>VLOOKUP(EF86,class!$A$1:$B$455,2,FALSE)</f>
        <v>London Borough</v>
      </c>
      <c r="EE86" t="str">
        <f>IFERROR(VLOOKUP(EF86,classifications!$A$3:$C$334,3,FALSE),VLOOKUP(EF86,classifications!$I$2:$K$28,3,FALSE))</f>
        <v>Predominantly Urban</v>
      </c>
      <c r="EF86" t="s">
        <v>188</v>
      </c>
      <c r="EH86">
        <v>615</v>
      </c>
      <c r="EJ86">
        <v>2</v>
      </c>
      <c r="EL86">
        <v>321</v>
      </c>
      <c r="EN86">
        <v>0</v>
      </c>
      <c r="EO86">
        <v>294</v>
      </c>
      <c r="EP86">
        <v>0</v>
      </c>
      <c r="EQ86">
        <v>0</v>
      </c>
      <c r="ER86">
        <v>0</v>
      </c>
      <c r="ES86">
        <v>0</v>
      </c>
      <c r="ET86">
        <v>294</v>
      </c>
      <c r="EV86">
        <v>0</v>
      </c>
      <c r="EX86">
        <v>27</v>
      </c>
      <c r="EZ86" s="2">
        <v>911</v>
      </c>
      <c r="FB86" t="s">
        <v>186</v>
      </c>
      <c r="FC86" t="s">
        <v>187</v>
      </c>
      <c r="FD86" t="str">
        <f>VLOOKUP(FF86,class!$A$1:$B$455,2,FALSE)</f>
        <v>London Borough</v>
      </c>
      <c r="FE86" t="str">
        <f>IFERROR(VLOOKUP(FF86,classifications!$A$3:$C$334,3,FALSE),VLOOKUP(FF86,classifications!$I$2:$K$28,3,FALSE))</f>
        <v>Predominantly Urban</v>
      </c>
      <c r="FF86" t="s">
        <v>188</v>
      </c>
      <c r="FH86">
        <v>1066</v>
      </c>
      <c r="FJ86">
        <v>1</v>
      </c>
      <c r="FL86">
        <v>266</v>
      </c>
      <c r="FN86">
        <v>0</v>
      </c>
      <c r="FO86">
        <v>236</v>
      </c>
      <c r="FP86">
        <v>0</v>
      </c>
      <c r="FQ86">
        <v>0</v>
      </c>
      <c r="FR86">
        <v>5</v>
      </c>
      <c r="FS86">
        <v>0</v>
      </c>
      <c r="FT86">
        <v>241</v>
      </c>
      <c r="FV86">
        <v>11</v>
      </c>
      <c r="FX86">
        <v>80</v>
      </c>
      <c r="FZ86" s="2">
        <v>1264</v>
      </c>
      <c r="GB86" t="s">
        <v>186</v>
      </c>
      <c r="GC86" t="s">
        <v>187</v>
      </c>
      <c r="GD86" t="str">
        <f>VLOOKUP(GF86,class!$A$1:$B$455,2,FALSE)</f>
        <v>London Borough</v>
      </c>
      <c r="GE86" t="str">
        <f>IFERROR(VLOOKUP(GF86,classifications!A$3:C$334,3,FALSE),VLOOKUP(GF86,classifications!I$2:K$28,3,FALSE))</f>
        <v>Predominantly Urban</v>
      </c>
      <c r="GF86" t="s">
        <v>188</v>
      </c>
      <c r="GH86">
        <v>1089</v>
      </c>
      <c r="GJ86">
        <v>34</v>
      </c>
      <c r="GL86">
        <v>445</v>
      </c>
      <c r="GN86">
        <v>0</v>
      </c>
      <c r="GO86">
        <v>387</v>
      </c>
      <c r="GP86">
        <v>5</v>
      </c>
      <c r="GQ86">
        <v>0</v>
      </c>
      <c r="GR86">
        <v>0</v>
      </c>
      <c r="GS86">
        <v>0</v>
      </c>
      <c r="GT86">
        <v>392</v>
      </c>
      <c r="GV86">
        <v>0</v>
      </c>
      <c r="GX86">
        <v>23</v>
      </c>
      <c r="GZ86">
        <v>1545</v>
      </c>
    </row>
    <row r="87" spans="2:208" x14ac:dyDescent="0.3">
      <c r="B87" t="s">
        <v>189</v>
      </c>
      <c r="C87" t="s">
        <v>190</v>
      </c>
      <c r="D87" t="str">
        <f>VLOOKUP(F87,class!$A$1:$B$455,2,FALSE)</f>
        <v>London Borough</v>
      </c>
      <c r="E87" t="str">
        <f>IFERROR(VLOOKUP(F87,classifications!$A$3:$C$334,3,FALSE),VLOOKUP(F87,classifications!$I$2:$K$28,3,FALSE))</f>
        <v>Predominantly Urban</v>
      </c>
      <c r="F87" t="s">
        <v>191</v>
      </c>
      <c r="H87">
        <v>796</v>
      </c>
      <c r="J87">
        <v>54</v>
      </c>
      <c r="L87">
        <v>84</v>
      </c>
      <c r="N87">
        <v>0</v>
      </c>
      <c r="P87">
        <v>15</v>
      </c>
      <c r="R87">
        <v>919</v>
      </c>
      <c r="AB87" t="s">
        <v>189</v>
      </c>
      <c r="AC87" t="s">
        <v>190</v>
      </c>
      <c r="AD87" t="str">
        <f>VLOOKUP(AF87,class!$A$1:$B$455,2,FALSE)</f>
        <v>London Borough</v>
      </c>
      <c r="AE87" t="str">
        <f>IFERROR(VLOOKUP(AF87,classifications!$A$3:$C$334,3,FALSE),VLOOKUP(AF87,classifications!$I$2:$K$28,3,FALSE))</f>
        <v>Predominantly Urban</v>
      </c>
      <c r="AF87" t="s">
        <v>191</v>
      </c>
      <c r="AH87">
        <v>1129</v>
      </c>
      <c r="AJ87">
        <v>99</v>
      </c>
      <c r="AL87">
        <v>102</v>
      </c>
      <c r="AN87">
        <v>0</v>
      </c>
      <c r="AP87">
        <v>87</v>
      </c>
      <c r="AR87">
        <v>1243</v>
      </c>
      <c r="BB87" t="s">
        <v>189</v>
      </c>
      <c r="BC87" t="s">
        <v>190</v>
      </c>
      <c r="BD87" t="str">
        <f>VLOOKUP(BF87,class!$A$1:$B$455,2,FALSE)</f>
        <v>London Borough</v>
      </c>
      <c r="BE87" t="str">
        <f>IFERROR(VLOOKUP(BF87,classifications!$A$3:$C$334,3,FALSE),VLOOKUP(BF87,classifications!$I$2:$K$28,3,FALSE))</f>
        <v>Predominantly Urban</v>
      </c>
      <c r="BF87" t="s">
        <v>191</v>
      </c>
      <c r="BH87">
        <v>126</v>
      </c>
      <c r="BJ87">
        <v>110</v>
      </c>
      <c r="BL87">
        <v>262</v>
      </c>
      <c r="BN87">
        <v>0</v>
      </c>
      <c r="BP87">
        <v>0</v>
      </c>
      <c r="BR87">
        <v>498</v>
      </c>
      <c r="CB87" t="s">
        <v>189</v>
      </c>
      <c r="CC87" t="s">
        <v>190</v>
      </c>
      <c r="CD87" t="str">
        <f>VLOOKUP(CF87,class!$A$1:$B$455,2,FALSE)</f>
        <v>London Borough</v>
      </c>
      <c r="CE87" t="str">
        <f>IFERROR(VLOOKUP(CF87,classifications!$A$3:$C$334,3,FALSE),VLOOKUP(CF87,classifications!$I$2:$K$28,3,FALSE))</f>
        <v>Predominantly Urban</v>
      </c>
      <c r="CF87" t="s">
        <v>191</v>
      </c>
      <c r="CH87">
        <v>813</v>
      </c>
      <c r="CJ87">
        <v>89</v>
      </c>
      <c r="CL87">
        <v>160</v>
      </c>
      <c r="CN87">
        <v>0</v>
      </c>
      <c r="CO87">
        <v>116</v>
      </c>
      <c r="CP87">
        <v>0</v>
      </c>
      <c r="CQ87">
        <v>1</v>
      </c>
      <c r="CR87">
        <v>0</v>
      </c>
      <c r="CS87">
        <v>117</v>
      </c>
      <c r="CU87">
        <v>0</v>
      </c>
      <c r="CW87">
        <v>35</v>
      </c>
      <c r="CY87">
        <v>1027</v>
      </c>
      <c r="DB87" t="s">
        <v>189</v>
      </c>
      <c r="DC87" t="s">
        <v>190</v>
      </c>
      <c r="DD87" t="str">
        <f>VLOOKUP(DF87,class!$A$1:$B$455,2,FALSE)</f>
        <v>London Borough</v>
      </c>
      <c r="DE87" t="str">
        <f>IFERROR(VLOOKUP(DF87,classifications!$A$3:$C$334,3,FALSE),VLOOKUP(DF87,classifications!$I$2:$K$28,3,FALSE))</f>
        <v>Predominantly Urban</v>
      </c>
      <c r="DF87" t="s">
        <v>191</v>
      </c>
      <c r="DH87">
        <v>369</v>
      </c>
      <c r="DJ87">
        <v>29</v>
      </c>
      <c r="DL87">
        <v>292</v>
      </c>
      <c r="DN87">
        <v>0</v>
      </c>
      <c r="DO87">
        <v>204</v>
      </c>
      <c r="DP87">
        <v>0</v>
      </c>
      <c r="DQ87">
        <v>4</v>
      </c>
      <c r="DR87">
        <v>0</v>
      </c>
      <c r="DS87">
        <v>208</v>
      </c>
      <c r="DU87">
        <v>0</v>
      </c>
      <c r="DW87">
        <v>16</v>
      </c>
      <c r="DY87">
        <v>674</v>
      </c>
      <c r="EB87" t="s">
        <v>189</v>
      </c>
      <c r="EC87" t="s">
        <v>190</v>
      </c>
      <c r="ED87" t="str">
        <f>VLOOKUP(EF87,class!$A$1:$B$455,2,FALSE)</f>
        <v>London Borough</v>
      </c>
      <c r="EE87" t="str">
        <f>IFERROR(VLOOKUP(EF87,classifications!$A$3:$C$334,3,FALSE),VLOOKUP(EF87,classifications!$I$2:$K$28,3,FALSE))</f>
        <v>Predominantly Urban</v>
      </c>
      <c r="EF87" t="s">
        <v>191</v>
      </c>
      <c r="EH87">
        <v>148</v>
      </c>
      <c r="EJ87">
        <v>32</v>
      </c>
      <c r="EL87">
        <v>197</v>
      </c>
      <c r="EN87">
        <v>0</v>
      </c>
      <c r="EO87">
        <v>169</v>
      </c>
      <c r="EP87">
        <v>0</v>
      </c>
      <c r="EQ87">
        <v>0</v>
      </c>
      <c r="ER87">
        <v>1</v>
      </c>
      <c r="ES87">
        <v>0</v>
      </c>
      <c r="ET87">
        <v>170</v>
      </c>
      <c r="EV87">
        <v>0</v>
      </c>
      <c r="EX87">
        <v>10</v>
      </c>
      <c r="EZ87" s="2">
        <v>367</v>
      </c>
      <c r="FB87" t="s">
        <v>189</v>
      </c>
      <c r="FC87" t="s">
        <v>190</v>
      </c>
      <c r="FD87" t="str">
        <f>VLOOKUP(FF87,class!$A$1:$B$455,2,FALSE)</f>
        <v>London Borough</v>
      </c>
      <c r="FE87" t="str">
        <f>IFERROR(VLOOKUP(FF87,classifications!$A$3:$C$334,3,FALSE),VLOOKUP(FF87,classifications!$I$2:$K$28,3,FALSE))</f>
        <v>Predominantly Urban</v>
      </c>
      <c r="FF87" t="s">
        <v>191</v>
      </c>
      <c r="FH87">
        <v>850</v>
      </c>
      <c r="FJ87">
        <v>19</v>
      </c>
      <c r="FL87">
        <v>57</v>
      </c>
      <c r="FN87">
        <v>1</v>
      </c>
      <c r="FO87">
        <v>4</v>
      </c>
      <c r="FP87">
        <v>0</v>
      </c>
      <c r="FQ87">
        <v>0</v>
      </c>
      <c r="FR87">
        <v>7</v>
      </c>
      <c r="FS87">
        <v>0</v>
      </c>
      <c r="FT87">
        <v>12</v>
      </c>
      <c r="FV87">
        <v>0</v>
      </c>
      <c r="FX87">
        <v>10</v>
      </c>
      <c r="FZ87" s="2">
        <v>916</v>
      </c>
      <c r="GB87" t="s">
        <v>189</v>
      </c>
      <c r="GC87" t="s">
        <v>190</v>
      </c>
      <c r="GD87" t="str">
        <f>VLOOKUP(GF87,class!$A$1:$B$455,2,FALSE)</f>
        <v>London Borough</v>
      </c>
      <c r="GE87" t="str">
        <f>IFERROR(VLOOKUP(GF87,classifications!A$3:C$334,3,FALSE),VLOOKUP(GF87,classifications!I$2:K$28,3,FALSE))</f>
        <v>Predominantly Urban</v>
      </c>
      <c r="GF87" t="s">
        <v>191</v>
      </c>
      <c r="GH87">
        <v>1835</v>
      </c>
      <c r="GJ87">
        <v>-6</v>
      </c>
      <c r="GL87">
        <v>206</v>
      </c>
      <c r="GN87">
        <v>0</v>
      </c>
      <c r="GO87">
        <v>6</v>
      </c>
      <c r="GP87">
        <v>0</v>
      </c>
      <c r="GQ87">
        <v>0</v>
      </c>
      <c r="GR87">
        <v>14</v>
      </c>
      <c r="GS87">
        <v>0</v>
      </c>
      <c r="GT87">
        <v>20</v>
      </c>
      <c r="GV87">
        <v>0</v>
      </c>
      <c r="GX87">
        <v>286</v>
      </c>
      <c r="GZ87">
        <v>1749</v>
      </c>
    </row>
    <row r="88" spans="2:208" x14ac:dyDescent="0.3">
      <c r="B88" t="s">
        <v>192</v>
      </c>
      <c r="C88" t="s">
        <v>193</v>
      </c>
      <c r="D88" t="str">
        <f>VLOOKUP(F88,class!$A$1:$B$455,2,FALSE)</f>
        <v>London Borough</v>
      </c>
      <c r="E88" t="str">
        <f>IFERROR(VLOOKUP(F88,classifications!$A$3:$C$334,3,FALSE),VLOOKUP(F88,classifications!$I$2:$K$28,3,FALSE))</f>
        <v>Predominantly Urban</v>
      </c>
      <c r="F88" t="s">
        <v>194</v>
      </c>
      <c r="H88">
        <v>34</v>
      </c>
      <c r="J88">
        <v>-21</v>
      </c>
      <c r="L88">
        <v>59</v>
      </c>
      <c r="N88">
        <v>0</v>
      </c>
      <c r="P88">
        <v>15</v>
      </c>
      <c r="R88">
        <v>57</v>
      </c>
      <c r="AB88" t="s">
        <v>192</v>
      </c>
      <c r="AC88" t="s">
        <v>193</v>
      </c>
      <c r="AD88" t="str">
        <f>VLOOKUP(AF88,class!$A$1:$B$455,2,FALSE)</f>
        <v>London Borough</v>
      </c>
      <c r="AE88" t="str">
        <f>IFERROR(VLOOKUP(AF88,classifications!$A$3:$C$334,3,FALSE),VLOOKUP(AF88,classifications!$I$2:$K$28,3,FALSE))</f>
        <v>Predominantly Urban</v>
      </c>
      <c r="AF88" t="s">
        <v>194</v>
      </c>
      <c r="AH88">
        <v>657</v>
      </c>
      <c r="AJ88">
        <v>-42</v>
      </c>
      <c r="AL88">
        <v>20</v>
      </c>
      <c r="AN88">
        <v>0</v>
      </c>
      <c r="AP88">
        <v>39</v>
      </c>
      <c r="AR88">
        <v>596</v>
      </c>
      <c r="BB88" t="s">
        <v>192</v>
      </c>
      <c r="BC88" t="s">
        <v>193</v>
      </c>
      <c r="BD88" t="str">
        <f>VLOOKUP(BF88,class!$A$1:$B$455,2,FALSE)</f>
        <v>London Borough</v>
      </c>
      <c r="BE88" t="str">
        <f>IFERROR(VLOOKUP(BF88,classifications!$A$3:$C$334,3,FALSE),VLOOKUP(BF88,classifications!$I$2:$K$28,3,FALSE))</f>
        <v>Predominantly Urban</v>
      </c>
      <c r="BF88" t="s">
        <v>194</v>
      </c>
      <c r="BH88">
        <v>1006</v>
      </c>
      <c r="BJ88">
        <v>-50</v>
      </c>
      <c r="BL88">
        <v>70</v>
      </c>
      <c r="BN88">
        <v>0</v>
      </c>
      <c r="BP88">
        <v>42</v>
      </c>
      <c r="BR88">
        <v>984</v>
      </c>
      <c r="CB88" t="s">
        <v>192</v>
      </c>
      <c r="CC88" t="s">
        <v>193</v>
      </c>
      <c r="CD88" t="str">
        <f>VLOOKUP(CF88,class!$A$1:$B$455,2,FALSE)</f>
        <v>London Borough</v>
      </c>
      <c r="CE88" t="str">
        <f>IFERROR(VLOOKUP(CF88,classifications!$A$3:$C$334,3,FALSE),VLOOKUP(CF88,classifications!$I$2:$K$28,3,FALSE))</f>
        <v>Predominantly Urban</v>
      </c>
      <c r="CF88" t="s">
        <v>194</v>
      </c>
      <c r="CH88">
        <v>512</v>
      </c>
      <c r="CJ88">
        <v>-13</v>
      </c>
      <c r="CL88">
        <v>49</v>
      </c>
      <c r="CN88">
        <v>0</v>
      </c>
      <c r="CO88">
        <v>0</v>
      </c>
      <c r="CP88">
        <v>0</v>
      </c>
      <c r="CQ88">
        <v>0</v>
      </c>
      <c r="CR88">
        <v>0</v>
      </c>
      <c r="CS88">
        <v>0</v>
      </c>
      <c r="CU88">
        <v>0</v>
      </c>
      <c r="CW88">
        <v>164</v>
      </c>
      <c r="CY88">
        <v>384</v>
      </c>
      <c r="DB88" t="s">
        <v>192</v>
      </c>
      <c r="DC88" t="s">
        <v>193</v>
      </c>
      <c r="DD88" t="str">
        <f>VLOOKUP(DF88,class!$A$1:$B$455,2,FALSE)</f>
        <v>London Borough</v>
      </c>
      <c r="DE88" t="str">
        <f>IFERROR(VLOOKUP(DF88,classifications!$A$3:$C$334,3,FALSE),VLOOKUP(DF88,classifications!$I$2:$K$28,3,FALSE))</f>
        <v>Predominantly Urban</v>
      </c>
      <c r="DF88" t="s">
        <v>194</v>
      </c>
      <c r="DH88">
        <v>330</v>
      </c>
      <c r="DJ88">
        <v>7</v>
      </c>
      <c r="DL88">
        <v>49</v>
      </c>
      <c r="DN88">
        <v>0</v>
      </c>
      <c r="DO88">
        <v>0</v>
      </c>
      <c r="DP88">
        <v>0</v>
      </c>
      <c r="DQ88">
        <v>0</v>
      </c>
      <c r="DR88">
        <v>0</v>
      </c>
      <c r="DS88">
        <v>0</v>
      </c>
      <c r="DU88">
        <v>0</v>
      </c>
      <c r="DW88">
        <v>31</v>
      </c>
      <c r="DY88">
        <v>355</v>
      </c>
      <c r="EB88" t="s">
        <v>192</v>
      </c>
      <c r="EC88" t="s">
        <v>193</v>
      </c>
      <c r="ED88" t="str">
        <f>VLOOKUP(EF88,class!$A$1:$B$455,2,FALSE)</f>
        <v>London Borough</v>
      </c>
      <c r="EE88" t="str">
        <f>IFERROR(VLOOKUP(EF88,classifications!$A$3:$C$334,3,FALSE),VLOOKUP(EF88,classifications!$I$2:$K$28,3,FALSE))</f>
        <v>Predominantly Urban</v>
      </c>
      <c r="EF88" t="s">
        <v>194</v>
      </c>
      <c r="EH88">
        <v>337</v>
      </c>
      <c r="EJ88">
        <v>-11</v>
      </c>
      <c r="EL88">
        <v>74</v>
      </c>
      <c r="EN88">
        <v>0</v>
      </c>
      <c r="EO88">
        <v>0</v>
      </c>
      <c r="EP88">
        <v>0</v>
      </c>
      <c r="EQ88">
        <v>0</v>
      </c>
      <c r="ER88">
        <v>2</v>
      </c>
      <c r="ES88">
        <v>0</v>
      </c>
      <c r="ET88">
        <v>2</v>
      </c>
      <c r="EV88">
        <v>0</v>
      </c>
      <c r="EX88">
        <v>65</v>
      </c>
      <c r="EZ88" s="2">
        <v>335</v>
      </c>
      <c r="FB88" t="s">
        <v>192</v>
      </c>
      <c r="FC88" t="s">
        <v>193</v>
      </c>
      <c r="FD88" t="str">
        <f>VLOOKUP(FF88,class!$A$1:$B$455,2,FALSE)</f>
        <v>London Borough</v>
      </c>
      <c r="FE88" t="str">
        <f>IFERROR(VLOOKUP(FF88,classifications!$A$3:$C$334,3,FALSE),VLOOKUP(FF88,classifications!$I$2:$K$28,3,FALSE))</f>
        <v>Predominantly Urban</v>
      </c>
      <c r="FF88" t="s">
        <v>194</v>
      </c>
      <c r="FH88">
        <v>47</v>
      </c>
      <c r="FJ88">
        <v>3</v>
      </c>
      <c r="FL88">
        <v>87</v>
      </c>
      <c r="FN88">
        <v>12</v>
      </c>
      <c r="FO88">
        <v>0</v>
      </c>
      <c r="FP88">
        <v>0</v>
      </c>
      <c r="FQ88">
        <v>0</v>
      </c>
      <c r="FR88">
        <v>2</v>
      </c>
      <c r="FS88">
        <v>0</v>
      </c>
      <c r="FT88">
        <v>14</v>
      </c>
      <c r="FV88">
        <v>0</v>
      </c>
      <c r="FX88">
        <v>22</v>
      </c>
      <c r="FZ88" s="2">
        <v>115</v>
      </c>
      <c r="GB88" t="s">
        <v>192</v>
      </c>
      <c r="GC88" t="s">
        <v>193</v>
      </c>
      <c r="GD88" t="str">
        <f>VLOOKUP(GF88,class!$A$1:$B$455,2,FALSE)</f>
        <v>London Borough</v>
      </c>
      <c r="GE88" t="str">
        <f>IFERROR(VLOOKUP(GF88,classifications!A$3:C$334,3,FALSE),VLOOKUP(GF88,classifications!I$2:K$28,3,FALSE))</f>
        <v>Predominantly Urban</v>
      </c>
      <c r="GF88" t="s">
        <v>194</v>
      </c>
      <c r="GH88">
        <v>888</v>
      </c>
      <c r="GJ88">
        <v>0</v>
      </c>
      <c r="GL88">
        <v>66</v>
      </c>
      <c r="GN88">
        <v>0</v>
      </c>
      <c r="GO88">
        <v>0</v>
      </c>
      <c r="GP88">
        <v>0</v>
      </c>
      <c r="GQ88">
        <v>0</v>
      </c>
      <c r="GR88">
        <v>0</v>
      </c>
      <c r="GS88">
        <v>0</v>
      </c>
      <c r="GT88">
        <v>0</v>
      </c>
      <c r="GV88">
        <v>0</v>
      </c>
      <c r="GX88">
        <v>443</v>
      </c>
      <c r="GZ88">
        <v>511</v>
      </c>
    </row>
    <row r="89" spans="2:208" x14ac:dyDescent="0.3">
      <c r="B89" t="s">
        <v>195</v>
      </c>
      <c r="C89" t="s">
        <v>196</v>
      </c>
      <c r="D89" t="str">
        <f>VLOOKUP(F89,class!$A$1:$B$455,2,FALSE)</f>
        <v>London Borough</v>
      </c>
      <c r="E89" t="str">
        <f>IFERROR(VLOOKUP(F89,classifications!$A$3:$C$334,3,FALSE),VLOOKUP(F89,classifications!$I$2:$K$28,3,FALSE))</f>
        <v>Predominantly Urban</v>
      </c>
      <c r="F89" t="s">
        <v>197</v>
      </c>
      <c r="H89">
        <v>180</v>
      </c>
      <c r="J89">
        <v>9</v>
      </c>
      <c r="L89">
        <v>28</v>
      </c>
      <c r="N89">
        <v>0</v>
      </c>
      <c r="P89">
        <v>14</v>
      </c>
      <c r="R89">
        <v>203</v>
      </c>
      <c r="AB89" t="s">
        <v>195</v>
      </c>
      <c r="AC89" t="s">
        <v>196</v>
      </c>
      <c r="AD89" t="str">
        <f>VLOOKUP(AF89,class!$A$1:$B$455,2,FALSE)</f>
        <v>London Borough</v>
      </c>
      <c r="AE89" t="str">
        <f>IFERROR(VLOOKUP(AF89,classifications!$A$3:$C$334,3,FALSE),VLOOKUP(AF89,classifications!$I$2:$K$28,3,FALSE))</f>
        <v>Predominantly Urban</v>
      </c>
      <c r="AF89" t="s">
        <v>197</v>
      </c>
      <c r="AH89">
        <v>226</v>
      </c>
      <c r="AJ89">
        <v>10</v>
      </c>
      <c r="AL89">
        <v>53</v>
      </c>
      <c r="AN89">
        <v>0</v>
      </c>
      <c r="AP89">
        <v>28</v>
      </c>
      <c r="AR89">
        <v>261</v>
      </c>
      <c r="BB89" t="s">
        <v>195</v>
      </c>
      <c r="BC89" t="s">
        <v>196</v>
      </c>
      <c r="BD89" t="str">
        <f>VLOOKUP(BF89,class!$A$1:$B$455,2,FALSE)</f>
        <v>London Borough</v>
      </c>
      <c r="BE89" t="str">
        <f>IFERROR(VLOOKUP(BF89,classifications!$A$3:$C$334,3,FALSE),VLOOKUP(BF89,classifications!$I$2:$K$28,3,FALSE))</f>
        <v>Predominantly Urban</v>
      </c>
      <c r="BF89" t="s">
        <v>197</v>
      </c>
      <c r="BH89">
        <v>395</v>
      </c>
      <c r="BJ89">
        <v>6</v>
      </c>
      <c r="BL89">
        <v>141</v>
      </c>
      <c r="BN89">
        <v>0</v>
      </c>
      <c r="BP89">
        <v>16</v>
      </c>
      <c r="BR89">
        <v>526</v>
      </c>
      <c r="CB89" t="s">
        <v>195</v>
      </c>
      <c r="CC89" t="s">
        <v>196</v>
      </c>
      <c r="CD89" t="str">
        <f>VLOOKUP(CF89,class!$A$1:$B$455,2,FALSE)</f>
        <v>London Borough</v>
      </c>
      <c r="CE89" t="str">
        <f>IFERROR(VLOOKUP(CF89,classifications!$A$3:$C$334,3,FALSE),VLOOKUP(CF89,classifications!$I$2:$K$28,3,FALSE))</f>
        <v>Predominantly Urban</v>
      </c>
      <c r="CF89" t="s">
        <v>197</v>
      </c>
      <c r="CH89">
        <v>188</v>
      </c>
      <c r="CJ89">
        <v>-8</v>
      </c>
      <c r="CL89">
        <v>115</v>
      </c>
      <c r="CN89">
        <v>0</v>
      </c>
      <c r="CO89">
        <v>90</v>
      </c>
      <c r="CP89">
        <v>0</v>
      </c>
      <c r="CQ89">
        <v>2</v>
      </c>
      <c r="CR89">
        <v>0</v>
      </c>
      <c r="CS89">
        <v>92</v>
      </c>
      <c r="CU89">
        <v>0</v>
      </c>
      <c r="CW89">
        <v>56</v>
      </c>
      <c r="CY89">
        <v>239</v>
      </c>
      <c r="DB89" t="s">
        <v>195</v>
      </c>
      <c r="DC89" t="s">
        <v>196</v>
      </c>
      <c r="DD89" t="str">
        <f>VLOOKUP(DF89,class!$A$1:$B$455,2,FALSE)</f>
        <v>London Borough</v>
      </c>
      <c r="DE89" t="str">
        <f>IFERROR(VLOOKUP(DF89,classifications!$A$3:$C$334,3,FALSE),VLOOKUP(DF89,classifications!$I$2:$K$28,3,FALSE))</f>
        <v>Predominantly Urban</v>
      </c>
      <c r="DF89" t="s">
        <v>197</v>
      </c>
      <c r="DH89">
        <v>126</v>
      </c>
      <c r="DJ89">
        <v>23</v>
      </c>
      <c r="DL89">
        <v>142</v>
      </c>
      <c r="DN89">
        <v>0</v>
      </c>
      <c r="DO89">
        <v>113</v>
      </c>
      <c r="DP89">
        <v>0</v>
      </c>
      <c r="DQ89">
        <v>7</v>
      </c>
      <c r="DR89">
        <v>0</v>
      </c>
      <c r="DS89">
        <v>120</v>
      </c>
      <c r="DU89">
        <v>0</v>
      </c>
      <c r="DW89">
        <v>18</v>
      </c>
      <c r="DY89">
        <v>273</v>
      </c>
      <c r="EB89" t="s">
        <v>195</v>
      </c>
      <c r="EC89" t="s">
        <v>196</v>
      </c>
      <c r="ED89" t="str">
        <f>VLOOKUP(EF89,class!$A$1:$B$455,2,FALSE)</f>
        <v>London Borough</v>
      </c>
      <c r="EE89" t="str">
        <f>IFERROR(VLOOKUP(EF89,classifications!$A$3:$C$334,3,FALSE),VLOOKUP(EF89,classifications!$I$2:$K$28,3,FALSE))</f>
        <v>Predominantly Urban</v>
      </c>
      <c r="EF89" t="s">
        <v>197</v>
      </c>
      <c r="EH89">
        <v>116</v>
      </c>
      <c r="EJ89">
        <v>1</v>
      </c>
      <c r="EL89">
        <v>118</v>
      </c>
      <c r="EN89">
        <v>0</v>
      </c>
      <c r="EO89">
        <v>73</v>
      </c>
      <c r="EP89">
        <v>3</v>
      </c>
      <c r="EQ89">
        <v>0</v>
      </c>
      <c r="ER89">
        <v>6</v>
      </c>
      <c r="ES89">
        <v>0</v>
      </c>
      <c r="ET89">
        <v>82</v>
      </c>
      <c r="EV89">
        <v>1</v>
      </c>
      <c r="EX89">
        <v>19</v>
      </c>
      <c r="EZ89" s="2">
        <v>217</v>
      </c>
      <c r="FB89" t="s">
        <v>195</v>
      </c>
      <c r="FC89" t="s">
        <v>196</v>
      </c>
      <c r="FD89" t="str">
        <f>VLOOKUP(FF89,class!$A$1:$B$455,2,FALSE)</f>
        <v>London Borough</v>
      </c>
      <c r="FE89" t="str">
        <f>IFERROR(VLOOKUP(FF89,classifications!$A$3:$C$334,3,FALSE),VLOOKUP(FF89,classifications!$I$2:$K$28,3,FALSE))</f>
        <v>Predominantly Urban</v>
      </c>
      <c r="FF89" t="s">
        <v>197</v>
      </c>
      <c r="FH89">
        <v>369</v>
      </c>
      <c r="FJ89">
        <v>19</v>
      </c>
      <c r="FL89">
        <v>144</v>
      </c>
      <c r="FN89">
        <v>2</v>
      </c>
      <c r="FO89">
        <v>87</v>
      </c>
      <c r="FP89">
        <v>0</v>
      </c>
      <c r="FQ89">
        <v>6</v>
      </c>
      <c r="FR89">
        <v>9</v>
      </c>
      <c r="FS89">
        <v>0</v>
      </c>
      <c r="FT89">
        <v>104</v>
      </c>
      <c r="FV89">
        <v>0</v>
      </c>
      <c r="FX89">
        <v>31</v>
      </c>
      <c r="FZ89" s="2">
        <v>501</v>
      </c>
      <c r="GB89" t="s">
        <v>195</v>
      </c>
      <c r="GC89" t="s">
        <v>196</v>
      </c>
      <c r="GD89" t="str">
        <f>VLOOKUP(GF89,class!$A$1:$B$455,2,FALSE)</f>
        <v>London Borough</v>
      </c>
      <c r="GE89" t="str">
        <f>IFERROR(VLOOKUP(GF89,classifications!A$3:C$334,3,FALSE),VLOOKUP(GF89,classifications!I$2:K$28,3,FALSE))</f>
        <v>Predominantly Urban</v>
      </c>
      <c r="GF89" t="s">
        <v>197</v>
      </c>
      <c r="GH89">
        <v>449</v>
      </c>
      <c r="GJ89">
        <v>17</v>
      </c>
      <c r="GL89">
        <v>168</v>
      </c>
      <c r="GN89">
        <v>0</v>
      </c>
      <c r="GO89">
        <v>79</v>
      </c>
      <c r="GP89">
        <v>0</v>
      </c>
      <c r="GQ89">
        <v>0</v>
      </c>
      <c r="GR89">
        <v>7</v>
      </c>
      <c r="GS89">
        <v>0</v>
      </c>
      <c r="GT89">
        <v>86</v>
      </c>
      <c r="GV89">
        <v>0</v>
      </c>
      <c r="GX89">
        <v>21</v>
      </c>
      <c r="GZ89">
        <v>613</v>
      </c>
    </row>
    <row r="90" spans="2:208" x14ac:dyDescent="0.3">
      <c r="B90" t="s">
        <v>198</v>
      </c>
      <c r="C90" t="s">
        <v>199</v>
      </c>
      <c r="D90" t="str">
        <f>VLOOKUP(F90,class!$A$1:$B$455,2,FALSE)</f>
        <v>London Borough</v>
      </c>
      <c r="E90" t="str">
        <f>IFERROR(VLOOKUP(F90,classifications!$A$3:$C$334,3,FALSE),VLOOKUP(F90,classifications!$I$2:$K$28,3,FALSE))</f>
        <v>Predominantly Urban</v>
      </c>
      <c r="F90" t="s">
        <v>200</v>
      </c>
      <c r="H90">
        <v>502</v>
      </c>
      <c r="J90">
        <v>74</v>
      </c>
      <c r="L90">
        <v>42</v>
      </c>
      <c r="N90">
        <v>0</v>
      </c>
      <c r="P90">
        <v>83</v>
      </c>
      <c r="R90">
        <v>535</v>
      </c>
      <c r="AB90" t="s">
        <v>198</v>
      </c>
      <c r="AC90" t="s">
        <v>199</v>
      </c>
      <c r="AD90" t="str">
        <f>VLOOKUP(AF90,class!$A$1:$B$455,2,FALSE)</f>
        <v>London Borough</v>
      </c>
      <c r="AE90" t="str">
        <f>IFERROR(VLOOKUP(AF90,classifications!$A$3:$C$334,3,FALSE),VLOOKUP(AF90,classifications!$I$2:$K$28,3,FALSE))</f>
        <v>Predominantly Urban</v>
      </c>
      <c r="AF90" t="s">
        <v>200</v>
      </c>
      <c r="AH90">
        <v>1070</v>
      </c>
      <c r="AJ90">
        <v>144</v>
      </c>
      <c r="AL90">
        <v>105</v>
      </c>
      <c r="AN90">
        <v>0</v>
      </c>
      <c r="AP90">
        <v>65</v>
      </c>
      <c r="AR90">
        <v>1254</v>
      </c>
      <c r="BB90" t="s">
        <v>198</v>
      </c>
      <c r="BC90" t="s">
        <v>199</v>
      </c>
      <c r="BD90" t="str">
        <f>VLOOKUP(BF90,class!$A$1:$B$455,2,FALSE)</f>
        <v>London Borough</v>
      </c>
      <c r="BE90" t="str">
        <f>IFERROR(VLOOKUP(BF90,classifications!$A$3:$C$334,3,FALSE),VLOOKUP(BF90,classifications!$I$2:$K$28,3,FALSE))</f>
        <v>Predominantly Urban</v>
      </c>
      <c r="BF90" t="s">
        <v>200</v>
      </c>
      <c r="BH90">
        <v>1103</v>
      </c>
      <c r="BJ90">
        <v>114</v>
      </c>
      <c r="BL90">
        <v>239</v>
      </c>
      <c r="BN90">
        <v>0</v>
      </c>
      <c r="BP90">
        <v>45</v>
      </c>
      <c r="BR90">
        <v>1411</v>
      </c>
      <c r="CB90" t="s">
        <v>198</v>
      </c>
      <c r="CC90" t="s">
        <v>199</v>
      </c>
      <c r="CD90" t="str">
        <f>VLOOKUP(CF90,class!$A$1:$B$455,2,FALSE)</f>
        <v>London Borough</v>
      </c>
      <c r="CE90" t="str">
        <f>IFERROR(VLOOKUP(CF90,classifications!$A$3:$C$334,3,FALSE),VLOOKUP(CF90,classifications!$I$2:$K$28,3,FALSE))</f>
        <v>Predominantly Urban</v>
      </c>
      <c r="CF90" t="s">
        <v>200</v>
      </c>
      <c r="CH90">
        <v>1018</v>
      </c>
      <c r="CJ90">
        <v>77</v>
      </c>
      <c r="CL90">
        <v>515</v>
      </c>
      <c r="CN90">
        <v>0</v>
      </c>
      <c r="CO90">
        <v>344</v>
      </c>
      <c r="CP90">
        <v>0</v>
      </c>
      <c r="CQ90">
        <v>0</v>
      </c>
      <c r="CR90">
        <v>0</v>
      </c>
      <c r="CS90">
        <v>344</v>
      </c>
      <c r="CU90">
        <v>0</v>
      </c>
      <c r="CW90">
        <v>263</v>
      </c>
      <c r="CY90">
        <v>1347</v>
      </c>
      <c r="DB90" t="s">
        <v>198</v>
      </c>
      <c r="DC90" t="s">
        <v>199</v>
      </c>
      <c r="DD90" t="str">
        <f>VLOOKUP(DF90,class!$A$1:$B$455,2,FALSE)</f>
        <v>London Borough</v>
      </c>
      <c r="DE90" t="str">
        <f>IFERROR(VLOOKUP(DF90,classifications!$A$3:$C$334,3,FALSE),VLOOKUP(DF90,classifications!$I$2:$K$28,3,FALSE))</f>
        <v>Predominantly Urban</v>
      </c>
      <c r="DF90" t="s">
        <v>200</v>
      </c>
      <c r="DH90">
        <v>1088</v>
      </c>
      <c r="DJ90">
        <v>71</v>
      </c>
      <c r="DL90">
        <v>364</v>
      </c>
      <c r="DN90">
        <v>0</v>
      </c>
      <c r="DO90">
        <v>262</v>
      </c>
      <c r="DP90">
        <v>1</v>
      </c>
      <c r="DQ90">
        <v>4</v>
      </c>
      <c r="DR90">
        <v>0</v>
      </c>
      <c r="DS90">
        <v>267</v>
      </c>
      <c r="DU90">
        <v>0</v>
      </c>
      <c r="DW90">
        <v>388</v>
      </c>
      <c r="DY90">
        <v>1135</v>
      </c>
      <c r="EB90" t="s">
        <v>198</v>
      </c>
      <c r="EC90" t="s">
        <v>199</v>
      </c>
      <c r="ED90" t="str">
        <f>VLOOKUP(EF90,class!$A$1:$B$455,2,FALSE)</f>
        <v>London Borough</v>
      </c>
      <c r="EE90" t="str">
        <f>IFERROR(VLOOKUP(EF90,classifications!$A$3:$C$334,3,FALSE),VLOOKUP(EF90,classifications!$I$2:$K$28,3,FALSE))</f>
        <v>Predominantly Urban</v>
      </c>
      <c r="EF90" t="s">
        <v>200</v>
      </c>
      <c r="EH90">
        <v>1364</v>
      </c>
      <c r="EJ90">
        <v>78</v>
      </c>
      <c r="EL90">
        <v>148</v>
      </c>
      <c r="EN90">
        <v>0</v>
      </c>
      <c r="EO90">
        <v>79</v>
      </c>
      <c r="EP90">
        <v>0</v>
      </c>
      <c r="EQ90">
        <v>0</v>
      </c>
      <c r="ER90">
        <v>5</v>
      </c>
      <c r="ES90">
        <v>0</v>
      </c>
      <c r="ET90">
        <v>84</v>
      </c>
      <c r="EV90">
        <v>0</v>
      </c>
      <c r="EX90">
        <v>47</v>
      </c>
      <c r="EZ90" s="2">
        <v>1543</v>
      </c>
      <c r="FB90" t="s">
        <v>198</v>
      </c>
      <c r="FC90" t="s">
        <v>199</v>
      </c>
      <c r="FD90" t="str">
        <f>VLOOKUP(FF90,class!$A$1:$B$455,2,FALSE)</f>
        <v>London Borough</v>
      </c>
      <c r="FE90" t="str">
        <f>IFERROR(VLOOKUP(FF90,classifications!$A$3:$C$334,3,FALSE),VLOOKUP(FF90,classifications!$I$2:$K$28,3,FALSE))</f>
        <v>Predominantly Urban</v>
      </c>
      <c r="FF90" t="s">
        <v>200</v>
      </c>
      <c r="FH90">
        <v>1065</v>
      </c>
      <c r="FJ90">
        <v>91</v>
      </c>
      <c r="FL90">
        <v>75</v>
      </c>
      <c r="FN90">
        <v>6</v>
      </c>
      <c r="FO90">
        <v>25</v>
      </c>
      <c r="FP90">
        <v>11</v>
      </c>
      <c r="FQ90">
        <v>1</v>
      </c>
      <c r="FR90">
        <v>1</v>
      </c>
      <c r="FS90">
        <v>0</v>
      </c>
      <c r="FT90">
        <v>44</v>
      </c>
      <c r="FV90">
        <v>0</v>
      </c>
      <c r="FX90">
        <v>12</v>
      </c>
      <c r="FZ90" s="2">
        <v>1219</v>
      </c>
      <c r="GB90" t="s">
        <v>198</v>
      </c>
      <c r="GC90" t="s">
        <v>199</v>
      </c>
      <c r="GD90" t="str">
        <f>VLOOKUP(GF90,class!$A$1:$B$455,2,FALSE)</f>
        <v>London Borough</v>
      </c>
      <c r="GE90" t="str">
        <f>IFERROR(VLOOKUP(GF90,classifications!A$3:C$334,3,FALSE),VLOOKUP(GF90,classifications!I$2:K$28,3,FALSE))</f>
        <v>Predominantly Urban</v>
      </c>
      <c r="GF90" t="s">
        <v>200</v>
      </c>
      <c r="GH90">
        <v>1591</v>
      </c>
      <c r="GJ90">
        <v>116</v>
      </c>
      <c r="GL90">
        <v>104</v>
      </c>
      <c r="GN90">
        <v>0</v>
      </c>
      <c r="GO90">
        <v>56</v>
      </c>
      <c r="GP90">
        <v>3</v>
      </c>
      <c r="GQ90">
        <v>3</v>
      </c>
      <c r="GR90">
        <v>8</v>
      </c>
      <c r="GS90">
        <v>0</v>
      </c>
      <c r="GT90">
        <v>70</v>
      </c>
      <c r="GV90">
        <v>0</v>
      </c>
      <c r="GX90">
        <v>294</v>
      </c>
      <c r="GZ90">
        <v>1517</v>
      </c>
    </row>
    <row r="91" spans="2:208" x14ac:dyDescent="0.3">
      <c r="B91" t="s">
        <v>201</v>
      </c>
      <c r="C91" t="s">
        <v>202</v>
      </c>
      <c r="D91" t="str">
        <f>VLOOKUP(F91,class!$A$1:$B$455,2,FALSE)</f>
        <v>London Borough</v>
      </c>
      <c r="E91" t="str">
        <f>IFERROR(VLOOKUP(F91,classifications!$A$3:$C$334,3,FALSE),VLOOKUP(F91,classifications!$I$2:$K$28,3,FALSE))</f>
        <v>Predominantly Urban</v>
      </c>
      <c r="F91" t="s">
        <v>203</v>
      </c>
      <c r="H91">
        <v>1720</v>
      </c>
      <c r="J91">
        <v>102</v>
      </c>
      <c r="L91">
        <v>154</v>
      </c>
      <c r="N91">
        <v>0</v>
      </c>
      <c r="P91">
        <v>178</v>
      </c>
      <c r="R91">
        <v>1798</v>
      </c>
      <c r="AB91" t="s">
        <v>201</v>
      </c>
      <c r="AC91" t="s">
        <v>202</v>
      </c>
      <c r="AD91" t="str">
        <f>VLOOKUP(AF91,class!$A$1:$B$455,2,FALSE)</f>
        <v>London Borough</v>
      </c>
      <c r="AE91" t="str">
        <f>IFERROR(VLOOKUP(AF91,classifications!$A$3:$C$334,3,FALSE),VLOOKUP(AF91,classifications!$I$2:$K$28,3,FALSE))</f>
        <v>Predominantly Urban</v>
      </c>
      <c r="AF91" t="s">
        <v>203</v>
      </c>
      <c r="AH91">
        <v>658</v>
      </c>
      <c r="AJ91">
        <v>41</v>
      </c>
      <c r="AL91">
        <v>56</v>
      </c>
      <c r="AN91">
        <v>0</v>
      </c>
      <c r="AP91">
        <v>42</v>
      </c>
      <c r="AR91">
        <v>713</v>
      </c>
      <c r="BB91" t="s">
        <v>201</v>
      </c>
      <c r="BC91" t="s">
        <v>202</v>
      </c>
      <c r="BD91" t="str">
        <f>VLOOKUP(BF91,class!$A$1:$B$455,2,FALSE)</f>
        <v>London Borough</v>
      </c>
      <c r="BE91" t="str">
        <f>IFERROR(VLOOKUP(BF91,classifications!$A$3:$C$334,3,FALSE),VLOOKUP(BF91,classifications!$I$2:$K$28,3,FALSE))</f>
        <v>Predominantly Urban</v>
      </c>
      <c r="BF91" t="s">
        <v>203</v>
      </c>
      <c r="BH91">
        <v>1390</v>
      </c>
      <c r="BJ91">
        <v>65</v>
      </c>
      <c r="BL91">
        <v>54</v>
      </c>
      <c r="BN91">
        <v>0</v>
      </c>
      <c r="BP91">
        <v>41</v>
      </c>
      <c r="BR91">
        <v>1468</v>
      </c>
      <c r="CB91" t="s">
        <v>201</v>
      </c>
      <c r="CC91" t="s">
        <v>202</v>
      </c>
      <c r="CD91" t="str">
        <f>VLOOKUP(CF91,class!$A$1:$B$455,2,FALSE)</f>
        <v>London Borough</v>
      </c>
      <c r="CE91" t="str">
        <f>IFERROR(VLOOKUP(CF91,classifications!$A$3:$C$334,3,FALSE),VLOOKUP(CF91,classifications!$I$2:$K$28,3,FALSE))</f>
        <v>Predominantly Urban</v>
      </c>
      <c r="CF91" t="s">
        <v>203</v>
      </c>
      <c r="CH91">
        <v>1212</v>
      </c>
      <c r="CJ91">
        <v>50</v>
      </c>
      <c r="CL91">
        <v>285</v>
      </c>
      <c r="CN91">
        <v>0</v>
      </c>
      <c r="CO91">
        <v>216</v>
      </c>
      <c r="CP91">
        <v>0</v>
      </c>
      <c r="CQ91">
        <v>6</v>
      </c>
      <c r="CR91">
        <v>0</v>
      </c>
      <c r="CS91">
        <v>222</v>
      </c>
      <c r="CU91">
        <v>0</v>
      </c>
      <c r="CW91">
        <v>8</v>
      </c>
      <c r="CY91">
        <v>1539</v>
      </c>
      <c r="DB91" t="s">
        <v>201</v>
      </c>
      <c r="DC91" t="s">
        <v>202</v>
      </c>
      <c r="DD91" t="str">
        <f>VLOOKUP(DF91,class!$A$1:$B$455,2,FALSE)</f>
        <v>London Borough</v>
      </c>
      <c r="DE91" t="str">
        <f>IFERROR(VLOOKUP(DF91,classifications!$A$3:$C$334,3,FALSE),VLOOKUP(DF91,classifications!$I$2:$K$28,3,FALSE))</f>
        <v>Predominantly Urban</v>
      </c>
      <c r="DF91" t="s">
        <v>203</v>
      </c>
      <c r="DH91">
        <v>1372</v>
      </c>
      <c r="DJ91">
        <v>56</v>
      </c>
      <c r="DL91">
        <v>201</v>
      </c>
      <c r="DN91">
        <v>0</v>
      </c>
      <c r="DO91">
        <v>51</v>
      </c>
      <c r="DP91">
        <v>0</v>
      </c>
      <c r="DQ91">
        <v>9</v>
      </c>
      <c r="DR91">
        <v>0</v>
      </c>
      <c r="DS91">
        <v>60</v>
      </c>
      <c r="DU91">
        <v>0</v>
      </c>
      <c r="DW91">
        <v>25</v>
      </c>
      <c r="DY91">
        <v>1604</v>
      </c>
      <c r="EB91" t="s">
        <v>201</v>
      </c>
      <c r="EC91" t="s">
        <v>202</v>
      </c>
      <c r="ED91" t="str">
        <f>VLOOKUP(EF91,class!$A$1:$B$455,2,FALSE)</f>
        <v>London Borough</v>
      </c>
      <c r="EE91" t="str">
        <f>IFERROR(VLOOKUP(EF91,classifications!$A$3:$C$334,3,FALSE),VLOOKUP(EF91,classifications!$I$2:$K$28,3,FALSE))</f>
        <v>Predominantly Urban</v>
      </c>
      <c r="EF91" t="s">
        <v>203</v>
      </c>
      <c r="EH91">
        <v>463</v>
      </c>
      <c r="EJ91">
        <v>34</v>
      </c>
      <c r="EL91">
        <v>34</v>
      </c>
      <c r="EN91">
        <v>0</v>
      </c>
      <c r="EO91">
        <v>7</v>
      </c>
      <c r="EP91">
        <v>0</v>
      </c>
      <c r="EQ91">
        <v>0</v>
      </c>
      <c r="ER91">
        <v>3</v>
      </c>
      <c r="ES91">
        <v>0</v>
      </c>
      <c r="ET91">
        <v>10</v>
      </c>
      <c r="EV91">
        <v>0</v>
      </c>
      <c r="EX91">
        <v>5</v>
      </c>
      <c r="EZ91" s="2">
        <v>526</v>
      </c>
      <c r="FB91" t="s">
        <v>201</v>
      </c>
      <c r="FC91" t="s">
        <v>202</v>
      </c>
      <c r="FD91" t="str">
        <f>VLOOKUP(FF91,class!$A$1:$B$455,2,FALSE)</f>
        <v>London Borough</v>
      </c>
      <c r="FE91" t="str">
        <f>IFERROR(VLOOKUP(FF91,classifications!$A$3:$C$334,3,FALSE),VLOOKUP(FF91,classifications!$I$2:$K$28,3,FALSE))</f>
        <v>Predominantly Urban</v>
      </c>
      <c r="FF91" t="s">
        <v>203</v>
      </c>
      <c r="FH91">
        <v>1495</v>
      </c>
      <c r="FJ91">
        <v>28</v>
      </c>
      <c r="FL91">
        <v>148</v>
      </c>
      <c r="FN91">
        <v>3</v>
      </c>
      <c r="FO91">
        <v>81</v>
      </c>
      <c r="FP91">
        <v>0</v>
      </c>
      <c r="FQ91">
        <v>0</v>
      </c>
      <c r="FR91">
        <v>5</v>
      </c>
      <c r="FS91">
        <v>0</v>
      </c>
      <c r="FT91">
        <v>89</v>
      </c>
      <c r="FV91">
        <v>4</v>
      </c>
      <c r="FX91">
        <v>47</v>
      </c>
      <c r="FZ91" s="2">
        <v>1628</v>
      </c>
      <c r="GB91" t="s">
        <v>201</v>
      </c>
      <c r="GC91" t="s">
        <v>202</v>
      </c>
      <c r="GD91" t="str">
        <f>VLOOKUP(GF91,class!$A$1:$B$455,2,FALSE)</f>
        <v>London Borough</v>
      </c>
      <c r="GE91" t="str">
        <f>IFERROR(VLOOKUP(GF91,classifications!A$3:C$334,3,FALSE),VLOOKUP(GF91,classifications!I$2:K$28,3,FALSE))</f>
        <v>Predominantly Urban</v>
      </c>
      <c r="GF91" t="s">
        <v>203</v>
      </c>
      <c r="GH91">
        <v>1168</v>
      </c>
      <c r="GJ91">
        <v>41</v>
      </c>
      <c r="GL91">
        <v>67</v>
      </c>
      <c r="GN91">
        <v>0</v>
      </c>
      <c r="GO91">
        <v>12</v>
      </c>
      <c r="GP91">
        <v>0</v>
      </c>
      <c r="GQ91">
        <v>0</v>
      </c>
      <c r="GR91">
        <v>2</v>
      </c>
      <c r="GS91">
        <v>0</v>
      </c>
      <c r="GT91">
        <v>14</v>
      </c>
      <c r="GV91">
        <v>0</v>
      </c>
      <c r="GX91">
        <v>25</v>
      </c>
      <c r="GZ91">
        <v>1251</v>
      </c>
    </row>
    <row r="92" spans="2:208" x14ac:dyDescent="0.3">
      <c r="B92" t="s">
        <v>204</v>
      </c>
      <c r="C92" t="s">
        <v>205</v>
      </c>
      <c r="D92" t="str">
        <f>VLOOKUP(F92,class!$A$1:$B$455,2,FALSE)</f>
        <v>London Borough</v>
      </c>
      <c r="E92" t="str">
        <f>IFERROR(VLOOKUP(F92,classifications!$A$3:$C$334,3,FALSE),VLOOKUP(F92,classifications!$I$2:$K$28,3,FALSE))</f>
        <v>Predominantly Urban</v>
      </c>
      <c r="F92" t="s">
        <v>206</v>
      </c>
      <c r="H92">
        <v>419</v>
      </c>
      <c r="J92">
        <v>-6</v>
      </c>
      <c r="L92">
        <v>10</v>
      </c>
      <c r="N92">
        <v>0</v>
      </c>
      <c r="P92">
        <v>10</v>
      </c>
      <c r="R92">
        <v>413</v>
      </c>
      <c r="AB92" t="s">
        <v>204</v>
      </c>
      <c r="AC92" t="s">
        <v>205</v>
      </c>
      <c r="AD92" t="str">
        <f>VLOOKUP(AF92,class!$A$1:$B$455,2,FALSE)</f>
        <v>London Borough</v>
      </c>
      <c r="AE92" t="str">
        <f>IFERROR(VLOOKUP(AF92,classifications!$A$3:$C$334,3,FALSE),VLOOKUP(AF92,classifications!$I$2:$K$28,3,FALSE))</f>
        <v>Predominantly Urban</v>
      </c>
      <c r="AF92" t="s">
        <v>206</v>
      </c>
      <c r="AH92">
        <v>437</v>
      </c>
      <c r="AJ92">
        <v>14</v>
      </c>
      <c r="AL92">
        <v>30</v>
      </c>
      <c r="AN92">
        <v>0</v>
      </c>
      <c r="AP92">
        <v>41</v>
      </c>
      <c r="AR92">
        <v>440</v>
      </c>
      <c r="BB92" t="s">
        <v>204</v>
      </c>
      <c r="BC92" t="s">
        <v>205</v>
      </c>
      <c r="BD92" t="str">
        <f>VLOOKUP(BF92,class!$A$1:$B$455,2,FALSE)</f>
        <v>London Borough</v>
      </c>
      <c r="BE92" t="str">
        <f>IFERROR(VLOOKUP(BF92,classifications!$A$3:$C$334,3,FALSE),VLOOKUP(BF92,classifications!$I$2:$K$28,3,FALSE))</f>
        <v>Predominantly Urban</v>
      </c>
      <c r="BF92" t="s">
        <v>206</v>
      </c>
      <c r="BH92">
        <v>485</v>
      </c>
      <c r="BJ92">
        <v>18</v>
      </c>
      <c r="BL92">
        <v>57</v>
      </c>
      <c r="BN92">
        <v>0</v>
      </c>
      <c r="BP92">
        <v>135</v>
      </c>
      <c r="BR92">
        <v>425</v>
      </c>
      <c r="CB92" t="s">
        <v>204</v>
      </c>
      <c r="CC92" t="s">
        <v>205</v>
      </c>
      <c r="CD92" t="str">
        <f>VLOOKUP(CF92,class!$A$1:$B$455,2,FALSE)</f>
        <v>London Borough</v>
      </c>
      <c r="CE92" t="str">
        <f>IFERROR(VLOOKUP(CF92,classifications!$A$3:$C$334,3,FALSE),VLOOKUP(CF92,classifications!$I$2:$K$28,3,FALSE))</f>
        <v>Predominantly Urban</v>
      </c>
      <c r="CF92" t="s">
        <v>206</v>
      </c>
      <c r="CH92">
        <v>319</v>
      </c>
      <c r="CJ92">
        <v>0</v>
      </c>
      <c r="CL92">
        <v>232</v>
      </c>
      <c r="CN92">
        <v>0</v>
      </c>
      <c r="CO92">
        <v>219</v>
      </c>
      <c r="CP92">
        <v>0</v>
      </c>
      <c r="CQ92">
        <v>0</v>
      </c>
      <c r="CR92">
        <v>0</v>
      </c>
      <c r="CS92">
        <v>219</v>
      </c>
      <c r="CU92">
        <v>0</v>
      </c>
      <c r="CW92">
        <v>43</v>
      </c>
      <c r="CY92">
        <v>508</v>
      </c>
      <c r="DB92" t="s">
        <v>204</v>
      </c>
      <c r="DC92" t="s">
        <v>205</v>
      </c>
      <c r="DD92" t="str">
        <f>VLOOKUP(DF92,class!$A$1:$B$455,2,FALSE)</f>
        <v>London Borough</v>
      </c>
      <c r="DE92" t="str">
        <f>IFERROR(VLOOKUP(DF92,classifications!$A$3:$C$334,3,FALSE),VLOOKUP(DF92,classifications!$I$2:$K$28,3,FALSE))</f>
        <v>Predominantly Urban</v>
      </c>
      <c r="DF92" t="s">
        <v>206</v>
      </c>
      <c r="DH92">
        <v>244</v>
      </c>
      <c r="DJ92">
        <v>36</v>
      </c>
      <c r="DL92">
        <v>189</v>
      </c>
      <c r="DN92">
        <v>0</v>
      </c>
      <c r="DO92">
        <v>144</v>
      </c>
      <c r="DP92">
        <v>9</v>
      </c>
      <c r="DQ92">
        <v>10</v>
      </c>
      <c r="DR92">
        <v>0</v>
      </c>
      <c r="DS92">
        <v>163</v>
      </c>
      <c r="DU92">
        <v>0</v>
      </c>
      <c r="DW92">
        <v>35</v>
      </c>
      <c r="DY92">
        <v>434</v>
      </c>
      <c r="EB92" t="s">
        <v>204</v>
      </c>
      <c r="EC92" t="s">
        <v>205</v>
      </c>
      <c r="ED92" t="str">
        <f>VLOOKUP(EF92,class!$A$1:$B$455,2,FALSE)</f>
        <v>London Borough</v>
      </c>
      <c r="EE92" t="str">
        <f>IFERROR(VLOOKUP(EF92,classifications!$A$3:$C$334,3,FALSE),VLOOKUP(EF92,classifications!$I$2:$K$28,3,FALSE))</f>
        <v>Predominantly Urban</v>
      </c>
      <c r="EF92" t="s">
        <v>206</v>
      </c>
      <c r="EH92">
        <v>400</v>
      </c>
      <c r="EJ92">
        <v>31</v>
      </c>
      <c r="EL92">
        <v>260</v>
      </c>
      <c r="EN92">
        <v>0</v>
      </c>
      <c r="EO92">
        <v>35</v>
      </c>
      <c r="EP92">
        <v>0</v>
      </c>
      <c r="EQ92">
        <v>0</v>
      </c>
      <c r="ER92">
        <v>4</v>
      </c>
      <c r="ES92">
        <v>0</v>
      </c>
      <c r="ET92">
        <v>39</v>
      </c>
      <c r="EV92">
        <v>0</v>
      </c>
      <c r="EX92">
        <v>43</v>
      </c>
      <c r="EZ92" s="2">
        <v>648</v>
      </c>
      <c r="FB92" t="s">
        <v>204</v>
      </c>
      <c r="FC92" t="s">
        <v>205</v>
      </c>
      <c r="FD92" t="str">
        <f>VLOOKUP(FF92,class!$A$1:$B$455,2,FALSE)</f>
        <v>London Borough</v>
      </c>
      <c r="FE92" t="str">
        <f>IFERROR(VLOOKUP(FF92,classifications!$A$3:$C$334,3,FALSE),VLOOKUP(FF92,classifications!$I$2:$K$28,3,FALSE))</f>
        <v>Predominantly Urban</v>
      </c>
      <c r="FF92" t="s">
        <v>206</v>
      </c>
      <c r="FH92">
        <v>149</v>
      </c>
      <c r="FJ92">
        <v>40</v>
      </c>
      <c r="FL92">
        <v>102</v>
      </c>
      <c r="FN92">
        <v>2</v>
      </c>
      <c r="FO92">
        <v>60</v>
      </c>
      <c r="FP92">
        <v>11</v>
      </c>
      <c r="FQ92">
        <v>0</v>
      </c>
      <c r="FR92">
        <v>7</v>
      </c>
      <c r="FS92">
        <v>0</v>
      </c>
      <c r="FT92">
        <v>80</v>
      </c>
      <c r="FV92">
        <v>0</v>
      </c>
      <c r="FX92">
        <v>18</v>
      </c>
      <c r="FZ92" s="2">
        <v>273</v>
      </c>
      <c r="GB92" t="s">
        <v>204</v>
      </c>
      <c r="GC92" t="s">
        <v>205</v>
      </c>
      <c r="GD92" t="str">
        <f>VLOOKUP(GF92,class!$A$1:$B$455,2,FALSE)</f>
        <v>London Borough</v>
      </c>
      <c r="GE92" t="str">
        <f>IFERROR(VLOOKUP(GF92,classifications!A$3:C$334,3,FALSE),VLOOKUP(GF92,classifications!I$2:K$28,3,FALSE))</f>
        <v>Predominantly Urban</v>
      </c>
      <c r="GF92" t="s">
        <v>206</v>
      </c>
      <c r="GH92">
        <v>273</v>
      </c>
      <c r="GJ92">
        <v>45</v>
      </c>
      <c r="GL92">
        <v>94</v>
      </c>
      <c r="GN92">
        <v>0</v>
      </c>
      <c r="GO92">
        <v>19</v>
      </c>
      <c r="GP92">
        <v>0</v>
      </c>
      <c r="GQ92">
        <v>0</v>
      </c>
      <c r="GR92">
        <v>7</v>
      </c>
      <c r="GS92">
        <v>0</v>
      </c>
      <c r="GT92">
        <v>26</v>
      </c>
      <c r="GV92">
        <v>0</v>
      </c>
      <c r="GX92">
        <v>66</v>
      </c>
      <c r="GZ92">
        <v>346</v>
      </c>
    </row>
    <row r="93" spans="2:208" x14ac:dyDescent="0.3">
      <c r="B93" t="s">
        <v>207</v>
      </c>
      <c r="C93" t="s">
        <v>208</v>
      </c>
      <c r="D93" t="str">
        <f>VLOOKUP(F93,class!$A$1:$B$455,2,FALSE)</f>
        <v>London Borough</v>
      </c>
      <c r="E93" t="str">
        <f>IFERROR(VLOOKUP(F93,classifications!$A$3:$C$334,3,FALSE),VLOOKUP(F93,classifications!$I$2:$K$28,3,FALSE))</f>
        <v>Predominantly Urban</v>
      </c>
      <c r="F93" t="s">
        <v>209</v>
      </c>
      <c r="H93">
        <v>502</v>
      </c>
      <c r="J93">
        <v>59</v>
      </c>
      <c r="L93">
        <v>111</v>
      </c>
      <c r="N93">
        <v>0</v>
      </c>
      <c r="P93">
        <v>2</v>
      </c>
      <c r="R93">
        <v>670</v>
      </c>
      <c r="AB93" t="s">
        <v>207</v>
      </c>
      <c r="AC93" t="s">
        <v>208</v>
      </c>
      <c r="AD93" t="str">
        <f>VLOOKUP(AF93,class!$A$1:$B$455,2,FALSE)</f>
        <v>London Borough</v>
      </c>
      <c r="AE93" t="str">
        <f>IFERROR(VLOOKUP(AF93,classifications!$A$3:$C$334,3,FALSE),VLOOKUP(AF93,classifications!$I$2:$K$28,3,FALSE))</f>
        <v>Predominantly Urban</v>
      </c>
      <c r="AF93" t="s">
        <v>209</v>
      </c>
      <c r="AH93">
        <v>1900</v>
      </c>
      <c r="AJ93">
        <v>55</v>
      </c>
      <c r="AL93">
        <v>25</v>
      </c>
      <c r="AN93">
        <v>0</v>
      </c>
      <c r="AP93">
        <v>11</v>
      </c>
      <c r="AR93">
        <v>1969</v>
      </c>
      <c r="BB93" t="s">
        <v>207</v>
      </c>
      <c r="BC93" t="s">
        <v>208</v>
      </c>
      <c r="BD93" t="str">
        <f>VLOOKUP(BF93,class!$A$1:$B$455,2,FALSE)</f>
        <v>London Borough</v>
      </c>
      <c r="BE93" t="str">
        <f>IFERROR(VLOOKUP(BF93,classifications!$A$3:$C$334,3,FALSE),VLOOKUP(BF93,classifications!$I$2:$K$28,3,FALSE))</f>
        <v>Predominantly Urban</v>
      </c>
      <c r="BF93" t="s">
        <v>209</v>
      </c>
      <c r="BH93">
        <v>1888</v>
      </c>
      <c r="BJ93">
        <v>133</v>
      </c>
      <c r="BL93">
        <v>39</v>
      </c>
      <c r="BN93">
        <v>0</v>
      </c>
      <c r="BP93">
        <v>10</v>
      </c>
      <c r="BR93">
        <v>2050</v>
      </c>
      <c r="CB93" t="s">
        <v>207</v>
      </c>
      <c r="CC93" t="s">
        <v>208</v>
      </c>
      <c r="CD93" t="str">
        <f>VLOOKUP(CF93,class!$A$1:$B$455,2,FALSE)</f>
        <v>London Borough</v>
      </c>
      <c r="CE93" t="str">
        <f>IFERROR(VLOOKUP(CF93,classifications!$A$3:$C$334,3,FALSE),VLOOKUP(CF93,classifications!$I$2:$K$28,3,FALSE))</f>
        <v>Predominantly Urban</v>
      </c>
      <c r="CF93" t="s">
        <v>209</v>
      </c>
      <c r="CH93">
        <v>1198</v>
      </c>
      <c r="CJ93">
        <v>94</v>
      </c>
      <c r="CL93">
        <v>151</v>
      </c>
      <c r="CN93">
        <v>0</v>
      </c>
      <c r="CO93">
        <v>82</v>
      </c>
      <c r="CP93">
        <v>0</v>
      </c>
      <c r="CQ93">
        <v>4</v>
      </c>
      <c r="CR93">
        <v>0</v>
      </c>
      <c r="CS93">
        <v>86</v>
      </c>
      <c r="CU93">
        <v>0</v>
      </c>
      <c r="CW93">
        <v>2</v>
      </c>
      <c r="CY93">
        <v>1441</v>
      </c>
      <c r="DB93" t="s">
        <v>207</v>
      </c>
      <c r="DC93" t="s">
        <v>208</v>
      </c>
      <c r="DD93" t="str">
        <f>VLOOKUP(DF93,class!$A$1:$B$455,2,FALSE)</f>
        <v>London Borough</v>
      </c>
      <c r="DE93" t="str">
        <f>IFERROR(VLOOKUP(DF93,classifications!$A$3:$C$334,3,FALSE),VLOOKUP(DF93,classifications!$I$2:$K$28,3,FALSE))</f>
        <v>Predominantly Urban</v>
      </c>
      <c r="DF93" t="s">
        <v>209</v>
      </c>
      <c r="DH93">
        <v>2207</v>
      </c>
      <c r="DJ93">
        <v>74</v>
      </c>
      <c r="DL93">
        <v>99</v>
      </c>
      <c r="DN93">
        <v>0</v>
      </c>
      <c r="DO93">
        <v>65</v>
      </c>
      <c r="DP93">
        <v>0</v>
      </c>
      <c r="DQ93">
        <v>2</v>
      </c>
      <c r="DR93">
        <v>0</v>
      </c>
      <c r="DS93">
        <v>67</v>
      </c>
      <c r="DU93">
        <v>0</v>
      </c>
      <c r="DW93">
        <v>3</v>
      </c>
      <c r="DY93">
        <v>2377</v>
      </c>
      <c r="EB93" t="s">
        <v>207</v>
      </c>
      <c r="EC93" t="s">
        <v>208</v>
      </c>
      <c r="ED93" t="str">
        <f>VLOOKUP(EF93,class!$A$1:$B$455,2,FALSE)</f>
        <v>London Borough</v>
      </c>
      <c r="EE93" t="str">
        <f>IFERROR(VLOOKUP(EF93,classifications!$A$3:$C$334,3,FALSE),VLOOKUP(EF93,classifications!$I$2:$K$28,3,FALSE))</f>
        <v>Predominantly Urban</v>
      </c>
      <c r="EF93" t="s">
        <v>209</v>
      </c>
      <c r="EH93">
        <v>2132</v>
      </c>
      <c r="EJ93">
        <v>45</v>
      </c>
      <c r="EL93">
        <v>-76</v>
      </c>
      <c r="EN93">
        <v>0</v>
      </c>
      <c r="EO93">
        <v>3</v>
      </c>
      <c r="EP93">
        <v>5</v>
      </c>
      <c r="EQ93">
        <v>0</v>
      </c>
      <c r="ER93">
        <v>3</v>
      </c>
      <c r="ES93">
        <v>0</v>
      </c>
      <c r="ET93">
        <v>11</v>
      </c>
      <c r="EV93">
        <v>0</v>
      </c>
      <c r="EX93">
        <v>255</v>
      </c>
      <c r="EZ93" s="2">
        <v>1846</v>
      </c>
      <c r="FB93" t="s">
        <v>207</v>
      </c>
      <c r="FC93" t="s">
        <v>208</v>
      </c>
      <c r="FD93" t="str">
        <f>VLOOKUP(FF93,class!$A$1:$B$455,2,FALSE)</f>
        <v>London Borough</v>
      </c>
      <c r="FE93" t="str">
        <f>IFERROR(VLOOKUP(FF93,classifications!$A$3:$C$334,3,FALSE),VLOOKUP(FF93,classifications!$I$2:$K$28,3,FALSE))</f>
        <v>Predominantly Urban</v>
      </c>
      <c r="FF93" t="s">
        <v>209</v>
      </c>
      <c r="FH93">
        <v>2360</v>
      </c>
      <c r="FJ93">
        <v>64</v>
      </c>
      <c r="FL93">
        <v>92</v>
      </c>
      <c r="FN93">
        <v>7</v>
      </c>
      <c r="FO93">
        <v>47</v>
      </c>
      <c r="FP93">
        <v>0</v>
      </c>
      <c r="FQ93">
        <v>0</v>
      </c>
      <c r="FR93">
        <v>8</v>
      </c>
      <c r="FS93">
        <v>0</v>
      </c>
      <c r="FT93">
        <v>62</v>
      </c>
      <c r="FV93">
        <v>0</v>
      </c>
      <c r="FX93">
        <v>11</v>
      </c>
      <c r="FZ93" s="2">
        <v>2505</v>
      </c>
      <c r="GB93" t="s">
        <v>207</v>
      </c>
      <c r="GC93" t="s">
        <v>208</v>
      </c>
      <c r="GD93" t="str">
        <f>VLOOKUP(GF93,class!$A$1:$B$455,2,FALSE)</f>
        <v>London Borough</v>
      </c>
      <c r="GE93" t="str">
        <f>IFERROR(VLOOKUP(GF93,classifications!A$3:C$334,3,FALSE),VLOOKUP(GF93,classifications!I$2:K$28,3,FALSE))</f>
        <v>Predominantly Urban</v>
      </c>
      <c r="GF93" t="s">
        <v>209</v>
      </c>
      <c r="GH93">
        <v>3313</v>
      </c>
      <c r="GJ93">
        <v>25</v>
      </c>
      <c r="GL93">
        <v>31</v>
      </c>
      <c r="GN93">
        <v>0</v>
      </c>
      <c r="GO93">
        <v>0</v>
      </c>
      <c r="GP93">
        <v>0</v>
      </c>
      <c r="GQ93">
        <v>0</v>
      </c>
      <c r="GR93">
        <v>2</v>
      </c>
      <c r="GS93">
        <v>0</v>
      </c>
      <c r="GT93">
        <v>2</v>
      </c>
      <c r="GV93">
        <v>0</v>
      </c>
      <c r="GX93">
        <v>1</v>
      </c>
      <c r="GZ93">
        <v>3368</v>
      </c>
    </row>
    <row r="94" spans="2:208" x14ac:dyDescent="0.3">
      <c r="B94" t="s">
        <v>210</v>
      </c>
      <c r="C94" t="s">
        <v>211</v>
      </c>
      <c r="D94" t="str">
        <f>VLOOKUP(F94,class!$A$1:$B$455,2,FALSE)</f>
        <v>London Borough</v>
      </c>
      <c r="E94" t="str">
        <f>IFERROR(VLOOKUP(F94,classifications!$A$3:$C$334,3,FALSE),VLOOKUP(F94,classifications!$I$2:$K$28,3,FALSE))</f>
        <v>Predominantly Urban</v>
      </c>
      <c r="F94" t="s">
        <v>212</v>
      </c>
      <c r="H94">
        <v>204</v>
      </c>
      <c r="J94">
        <v>36</v>
      </c>
      <c r="L94">
        <v>28</v>
      </c>
      <c r="N94">
        <v>0</v>
      </c>
      <c r="P94">
        <v>4</v>
      </c>
      <c r="R94">
        <v>264</v>
      </c>
      <c r="AB94" t="s">
        <v>210</v>
      </c>
      <c r="AC94" t="s">
        <v>211</v>
      </c>
      <c r="AD94" t="str">
        <f>VLOOKUP(AF94,class!$A$1:$B$455,2,FALSE)</f>
        <v>London Borough</v>
      </c>
      <c r="AE94" t="str">
        <f>IFERROR(VLOOKUP(AF94,classifications!$A$3:$C$334,3,FALSE),VLOOKUP(AF94,classifications!$I$2:$K$28,3,FALSE))</f>
        <v>Predominantly Urban</v>
      </c>
      <c r="AF94" t="s">
        <v>212</v>
      </c>
      <c r="AH94">
        <v>207</v>
      </c>
      <c r="AJ94">
        <v>34</v>
      </c>
      <c r="AL94">
        <v>29</v>
      </c>
      <c r="AN94">
        <v>0</v>
      </c>
      <c r="AP94">
        <v>12</v>
      </c>
      <c r="AR94">
        <v>258</v>
      </c>
      <c r="BB94" t="s">
        <v>210</v>
      </c>
      <c r="BC94" t="s">
        <v>211</v>
      </c>
      <c r="BD94" t="str">
        <f>VLOOKUP(BF94,class!$A$1:$B$455,2,FALSE)</f>
        <v>London Borough</v>
      </c>
      <c r="BE94" t="str">
        <f>IFERROR(VLOOKUP(BF94,classifications!$A$3:$C$334,3,FALSE),VLOOKUP(BF94,classifications!$I$2:$K$28,3,FALSE))</f>
        <v>Predominantly Urban</v>
      </c>
      <c r="BF94" t="s">
        <v>212</v>
      </c>
      <c r="BH94">
        <v>229</v>
      </c>
      <c r="BJ94">
        <v>13</v>
      </c>
      <c r="BL94">
        <v>17</v>
      </c>
      <c r="BN94">
        <v>0</v>
      </c>
      <c r="BP94">
        <v>2</v>
      </c>
      <c r="BR94">
        <v>257</v>
      </c>
      <c r="CB94" t="s">
        <v>210</v>
      </c>
      <c r="CC94" t="s">
        <v>211</v>
      </c>
      <c r="CD94" t="str">
        <f>VLOOKUP(CF94,class!$A$1:$B$455,2,FALSE)</f>
        <v>London Borough</v>
      </c>
      <c r="CE94" t="str">
        <f>IFERROR(VLOOKUP(CF94,classifications!$A$3:$C$334,3,FALSE),VLOOKUP(CF94,classifications!$I$2:$K$28,3,FALSE))</f>
        <v>Predominantly Urban</v>
      </c>
      <c r="CF94" t="s">
        <v>212</v>
      </c>
      <c r="CH94">
        <v>27</v>
      </c>
      <c r="CJ94">
        <v>5</v>
      </c>
      <c r="CL94">
        <v>24</v>
      </c>
      <c r="CN94">
        <v>0</v>
      </c>
      <c r="CO94">
        <v>21</v>
      </c>
      <c r="CP94">
        <v>0</v>
      </c>
      <c r="CQ94">
        <v>0</v>
      </c>
      <c r="CR94">
        <v>0</v>
      </c>
      <c r="CS94">
        <v>21</v>
      </c>
      <c r="CU94">
        <v>0</v>
      </c>
      <c r="CW94">
        <v>2</v>
      </c>
      <c r="CY94">
        <v>54</v>
      </c>
      <c r="DB94" t="s">
        <v>210</v>
      </c>
      <c r="DC94" t="s">
        <v>211</v>
      </c>
      <c r="DD94" t="str">
        <f>VLOOKUP(DF94,class!$A$1:$B$455,2,FALSE)</f>
        <v>London Borough</v>
      </c>
      <c r="DE94" t="str">
        <f>IFERROR(VLOOKUP(DF94,classifications!$A$3:$C$334,3,FALSE),VLOOKUP(DF94,classifications!$I$2:$K$28,3,FALSE))</f>
        <v>Predominantly Urban</v>
      </c>
      <c r="DF94" t="s">
        <v>212</v>
      </c>
      <c r="DH94">
        <v>452</v>
      </c>
      <c r="DJ94">
        <v>54</v>
      </c>
      <c r="DL94">
        <v>254</v>
      </c>
      <c r="DN94">
        <v>0</v>
      </c>
      <c r="DO94">
        <v>224</v>
      </c>
      <c r="DP94">
        <v>4</v>
      </c>
      <c r="DQ94">
        <v>8</v>
      </c>
      <c r="DR94">
        <v>0</v>
      </c>
      <c r="DS94">
        <v>236</v>
      </c>
      <c r="DU94">
        <v>0</v>
      </c>
      <c r="DW94">
        <v>5</v>
      </c>
      <c r="DY94">
        <v>755</v>
      </c>
      <c r="EB94" t="s">
        <v>210</v>
      </c>
      <c r="EC94" t="s">
        <v>211</v>
      </c>
      <c r="ED94" t="str">
        <f>VLOOKUP(EF94,class!$A$1:$B$455,2,FALSE)</f>
        <v>London Borough</v>
      </c>
      <c r="EE94" t="str">
        <f>IFERROR(VLOOKUP(EF94,classifications!$A$3:$C$334,3,FALSE),VLOOKUP(EF94,classifications!$I$2:$K$28,3,FALSE))</f>
        <v>Predominantly Urban</v>
      </c>
      <c r="EF94" t="s">
        <v>212</v>
      </c>
      <c r="EH94">
        <v>284</v>
      </c>
      <c r="EJ94">
        <v>50</v>
      </c>
      <c r="EL94">
        <v>149</v>
      </c>
      <c r="EN94">
        <v>0</v>
      </c>
      <c r="EO94">
        <v>68</v>
      </c>
      <c r="EP94">
        <v>15</v>
      </c>
      <c r="EQ94">
        <v>0</v>
      </c>
      <c r="ER94">
        <v>0</v>
      </c>
      <c r="ES94">
        <v>0</v>
      </c>
      <c r="ET94">
        <v>83</v>
      </c>
      <c r="EV94">
        <v>0</v>
      </c>
      <c r="EX94">
        <v>21</v>
      </c>
      <c r="EZ94" s="2">
        <v>462</v>
      </c>
      <c r="FB94" t="s">
        <v>210</v>
      </c>
      <c r="FC94" t="s">
        <v>211</v>
      </c>
      <c r="FD94" t="str">
        <f>VLOOKUP(FF94,class!$A$1:$B$455,2,FALSE)</f>
        <v>London Borough</v>
      </c>
      <c r="FE94" t="str">
        <f>IFERROR(VLOOKUP(FF94,classifications!$A$3:$C$334,3,FALSE),VLOOKUP(FF94,classifications!$I$2:$K$28,3,FALSE))</f>
        <v>Predominantly Urban</v>
      </c>
      <c r="FF94" t="s">
        <v>212</v>
      </c>
      <c r="FH94">
        <v>420</v>
      </c>
      <c r="FJ94">
        <v>38</v>
      </c>
      <c r="FL94">
        <v>319</v>
      </c>
      <c r="FN94">
        <v>3</v>
      </c>
      <c r="FO94">
        <v>86</v>
      </c>
      <c r="FP94">
        <v>0</v>
      </c>
      <c r="FQ94">
        <v>0</v>
      </c>
      <c r="FR94">
        <v>0</v>
      </c>
      <c r="FS94">
        <v>0</v>
      </c>
      <c r="FT94">
        <v>89</v>
      </c>
      <c r="FV94">
        <v>0</v>
      </c>
      <c r="FX94">
        <v>13</v>
      </c>
      <c r="FZ94" s="2">
        <v>764</v>
      </c>
      <c r="GB94" t="s">
        <v>210</v>
      </c>
      <c r="GC94" t="s">
        <v>211</v>
      </c>
      <c r="GD94" t="str">
        <f>VLOOKUP(GF94,class!$A$1:$B$455,2,FALSE)</f>
        <v>London Borough</v>
      </c>
      <c r="GE94" t="str">
        <f>IFERROR(VLOOKUP(GF94,classifications!A$3:C$334,3,FALSE),VLOOKUP(GF94,classifications!I$2:K$28,3,FALSE))</f>
        <v>Predominantly Urban</v>
      </c>
      <c r="GF94" t="s">
        <v>212</v>
      </c>
      <c r="GH94">
        <v>562</v>
      </c>
      <c r="GJ94">
        <v>43</v>
      </c>
      <c r="GL94">
        <v>23</v>
      </c>
      <c r="GN94">
        <v>0</v>
      </c>
      <c r="GO94">
        <v>13</v>
      </c>
      <c r="GP94">
        <v>0</v>
      </c>
      <c r="GQ94">
        <v>0</v>
      </c>
      <c r="GR94">
        <v>0</v>
      </c>
      <c r="GS94">
        <v>0</v>
      </c>
      <c r="GT94">
        <v>13</v>
      </c>
      <c r="GV94">
        <v>0</v>
      </c>
      <c r="GX94">
        <v>4</v>
      </c>
      <c r="GZ94">
        <v>624</v>
      </c>
    </row>
    <row r="95" spans="2:208" x14ac:dyDescent="0.3">
      <c r="B95" t="s">
        <v>213</v>
      </c>
      <c r="C95" t="s">
        <v>214</v>
      </c>
      <c r="D95" t="str">
        <f>VLOOKUP(F95,class!$A$1:$B$455,2,FALSE)</f>
        <v>London Borough</v>
      </c>
      <c r="E95" t="str">
        <f>IFERROR(VLOOKUP(F95,classifications!$A$3:$C$334,3,FALSE),VLOOKUP(F95,classifications!$I$2:$K$28,3,FALSE))</f>
        <v>Predominantly Urban</v>
      </c>
      <c r="F95" t="s">
        <v>215</v>
      </c>
      <c r="H95">
        <v>481</v>
      </c>
      <c r="J95">
        <v>13</v>
      </c>
      <c r="L95">
        <v>26</v>
      </c>
      <c r="N95">
        <v>0</v>
      </c>
      <c r="P95">
        <v>35</v>
      </c>
      <c r="R95">
        <v>485</v>
      </c>
      <c r="AB95" t="s">
        <v>213</v>
      </c>
      <c r="AC95" t="s">
        <v>214</v>
      </c>
      <c r="AD95" t="str">
        <f>VLOOKUP(AF95,class!$A$1:$B$455,2,FALSE)</f>
        <v>London Borough</v>
      </c>
      <c r="AE95" t="str">
        <f>IFERROR(VLOOKUP(AF95,classifications!$A$3:$C$334,3,FALSE),VLOOKUP(AF95,classifications!$I$2:$K$28,3,FALSE))</f>
        <v>Predominantly Urban</v>
      </c>
      <c r="AF95" t="s">
        <v>215</v>
      </c>
      <c r="AH95">
        <v>365</v>
      </c>
      <c r="AJ95">
        <v>-21</v>
      </c>
      <c r="AL95">
        <v>36</v>
      </c>
      <c r="AN95">
        <v>0</v>
      </c>
      <c r="AP95">
        <v>16</v>
      </c>
      <c r="AR95">
        <v>364</v>
      </c>
      <c r="BB95" t="s">
        <v>213</v>
      </c>
      <c r="BC95" t="s">
        <v>214</v>
      </c>
      <c r="BD95" t="str">
        <f>VLOOKUP(BF95,class!$A$1:$B$455,2,FALSE)</f>
        <v>London Borough</v>
      </c>
      <c r="BE95" t="str">
        <f>IFERROR(VLOOKUP(BF95,classifications!$A$3:$C$334,3,FALSE),VLOOKUP(BF95,classifications!$I$2:$K$28,3,FALSE))</f>
        <v>Predominantly Urban</v>
      </c>
      <c r="BF95" t="s">
        <v>215</v>
      </c>
      <c r="BH95">
        <v>65</v>
      </c>
      <c r="BJ95">
        <v>-19</v>
      </c>
      <c r="BL95">
        <v>207</v>
      </c>
      <c r="BN95">
        <v>0</v>
      </c>
      <c r="BP95">
        <v>12</v>
      </c>
      <c r="BR95">
        <v>241</v>
      </c>
      <c r="CB95" t="s">
        <v>213</v>
      </c>
      <c r="CC95" t="s">
        <v>214</v>
      </c>
      <c r="CD95" t="str">
        <f>VLOOKUP(CF95,class!$A$1:$B$455,2,FALSE)</f>
        <v>London Borough</v>
      </c>
      <c r="CE95" t="str">
        <f>IFERROR(VLOOKUP(CF95,classifications!$A$3:$C$334,3,FALSE),VLOOKUP(CF95,classifications!$I$2:$K$28,3,FALSE))</f>
        <v>Predominantly Urban</v>
      </c>
      <c r="CF95" t="s">
        <v>215</v>
      </c>
      <c r="CH95">
        <v>191</v>
      </c>
      <c r="CJ95">
        <v>-10</v>
      </c>
      <c r="CL95">
        <v>357</v>
      </c>
      <c r="CN95">
        <v>0</v>
      </c>
      <c r="CO95">
        <v>302</v>
      </c>
      <c r="CP95">
        <v>0</v>
      </c>
      <c r="CQ95">
        <v>0</v>
      </c>
      <c r="CR95">
        <v>0</v>
      </c>
      <c r="CS95">
        <v>302</v>
      </c>
      <c r="CU95">
        <v>0</v>
      </c>
      <c r="CW95">
        <v>25</v>
      </c>
      <c r="CY95">
        <v>513</v>
      </c>
      <c r="DB95" t="s">
        <v>213</v>
      </c>
      <c r="DC95" t="s">
        <v>214</v>
      </c>
      <c r="DD95" t="str">
        <f>VLOOKUP(DF95,class!$A$1:$B$455,2,FALSE)</f>
        <v>London Borough</v>
      </c>
      <c r="DE95" t="str">
        <f>IFERROR(VLOOKUP(DF95,classifications!$A$3:$C$334,3,FALSE),VLOOKUP(DF95,classifications!$I$2:$K$28,3,FALSE))</f>
        <v>Predominantly Urban</v>
      </c>
      <c r="DF95" t="s">
        <v>215</v>
      </c>
      <c r="DH95">
        <v>286</v>
      </c>
      <c r="DJ95">
        <v>-3</v>
      </c>
      <c r="DL95">
        <v>199</v>
      </c>
      <c r="DN95">
        <v>0</v>
      </c>
      <c r="DO95">
        <v>141</v>
      </c>
      <c r="DP95">
        <v>1</v>
      </c>
      <c r="DQ95">
        <v>3</v>
      </c>
      <c r="DR95">
        <v>0</v>
      </c>
      <c r="DS95">
        <v>145</v>
      </c>
      <c r="DU95">
        <v>0</v>
      </c>
      <c r="DW95">
        <v>17</v>
      </c>
      <c r="DY95">
        <v>465</v>
      </c>
      <c r="EB95" t="s">
        <v>213</v>
      </c>
      <c r="EC95" t="s">
        <v>214</v>
      </c>
      <c r="ED95" t="str">
        <f>VLOOKUP(EF95,class!$A$1:$B$455,2,FALSE)</f>
        <v>London Borough</v>
      </c>
      <c r="EE95" t="str">
        <f>IFERROR(VLOOKUP(EF95,classifications!$A$3:$C$334,3,FALSE),VLOOKUP(EF95,classifications!$I$2:$K$28,3,FALSE))</f>
        <v>Predominantly Urban</v>
      </c>
      <c r="EF95" t="s">
        <v>215</v>
      </c>
      <c r="EH95">
        <v>277</v>
      </c>
      <c r="EJ95">
        <v>-8</v>
      </c>
      <c r="EL95">
        <v>129</v>
      </c>
      <c r="EN95">
        <v>0</v>
      </c>
      <c r="EO95">
        <v>86</v>
      </c>
      <c r="EP95">
        <v>1</v>
      </c>
      <c r="EQ95">
        <v>0</v>
      </c>
      <c r="ER95">
        <v>1</v>
      </c>
      <c r="ES95">
        <v>0</v>
      </c>
      <c r="ET95">
        <v>88</v>
      </c>
      <c r="EV95">
        <v>0</v>
      </c>
      <c r="EX95">
        <v>16</v>
      </c>
      <c r="EZ95" s="2">
        <v>382</v>
      </c>
      <c r="FB95" t="s">
        <v>213</v>
      </c>
      <c r="FC95" t="s">
        <v>214</v>
      </c>
      <c r="FD95" t="str">
        <f>VLOOKUP(FF95,class!$A$1:$B$455,2,FALSE)</f>
        <v>London Borough</v>
      </c>
      <c r="FE95" t="str">
        <f>IFERROR(VLOOKUP(FF95,classifications!$A$3:$C$334,3,FALSE),VLOOKUP(FF95,classifications!$I$2:$K$28,3,FALSE))</f>
        <v>Predominantly Urban</v>
      </c>
      <c r="FF95" t="s">
        <v>215</v>
      </c>
      <c r="FH95">
        <v>234</v>
      </c>
      <c r="FJ95">
        <v>9</v>
      </c>
      <c r="FL95">
        <v>205</v>
      </c>
      <c r="FN95">
        <v>6</v>
      </c>
      <c r="FO95">
        <v>61</v>
      </c>
      <c r="FP95">
        <v>0</v>
      </c>
      <c r="FQ95">
        <v>0</v>
      </c>
      <c r="FR95">
        <v>0</v>
      </c>
      <c r="FS95">
        <v>0</v>
      </c>
      <c r="FT95">
        <v>67</v>
      </c>
      <c r="FV95">
        <v>0</v>
      </c>
      <c r="FX95">
        <v>25</v>
      </c>
      <c r="FZ95" s="2">
        <v>423</v>
      </c>
      <c r="GB95" t="s">
        <v>213</v>
      </c>
      <c r="GC95" t="s">
        <v>214</v>
      </c>
      <c r="GD95" t="str">
        <f>VLOOKUP(GF95,class!$A$1:$B$455,2,FALSE)</f>
        <v>London Borough</v>
      </c>
      <c r="GE95" t="str">
        <f>IFERROR(VLOOKUP(GF95,classifications!A$3:C$334,3,FALSE),VLOOKUP(GF95,classifications!I$2:K$28,3,FALSE))</f>
        <v>Predominantly Urban</v>
      </c>
      <c r="GF95" t="s">
        <v>215</v>
      </c>
      <c r="GH95">
        <v>250</v>
      </c>
      <c r="GJ95">
        <v>-4</v>
      </c>
      <c r="GL95">
        <v>78</v>
      </c>
      <c r="GN95">
        <v>0</v>
      </c>
      <c r="GO95">
        <v>44</v>
      </c>
      <c r="GP95">
        <v>0</v>
      </c>
      <c r="GQ95">
        <v>0</v>
      </c>
      <c r="GR95">
        <v>1</v>
      </c>
      <c r="GS95">
        <v>0</v>
      </c>
      <c r="GT95">
        <v>45</v>
      </c>
      <c r="GV95">
        <v>0</v>
      </c>
      <c r="GX95">
        <v>11</v>
      </c>
      <c r="GZ95">
        <v>313</v>
      </c>
    </row>
    <row r="96" spans="2:208" x14ac:dyDescent="0.3">
      <c r="B96" t="s">
        <v>216</v>
      </c>
      <c r="C96" t="s">
        <v>217</v>
      </c>
      <c r="D96" t="str">
        <f>VLOOKUP(F96,class!$A$1:$B$455,2,FALSE)</f>
        <v>London Borough</v>
      </c>
      <c r="E96" t="str">
        <f>IFERROR(VLOOKUP(F96,classifications!$A$3:$C$334,3,FALSE),VLOOKUP(F96,classifications!$I$2:$K$28,3,FALSE))</f>
        <v>Predominantly Urban</v>
      </c>
      <c r="F96" t="s">
        <v>218</v>
      </c>
      <c r="H96">
        <v>1260</v>
      </c>
      <c r="J96">
        <v>45</v>
      </c>
      <c r="L96">
        <v>43</v>
      </c>
      <c r="N96">
        <v>0</v>
      </c>
      <c r="P96">
        <v>101</v>
      </c>
      <c r="R96">
        <v>1247</v>
      </c>
      <c r="AB96" t="s">
        <v>216</v>
      </c>
      <c r="AC96" t="s">
        <v>217</v>
      </c>
      <c r="AD96" t="str">
        <f>VLOOKUP(AF96,class!$A$1:$B$455,2,FALSE)</f>
        <v>London Borough</v>
      </c>
      <c r="AE96" t="str">
        <f>IFERROR(VLOOKUP(AF96,classifications!$A$3:$C$334,3,FALSE),VLOOKUP(AF96,classifications!$I$2:$K$28,3,FALSE))</f>
        <v>Predominantly Urban</v>
      </c>
      <c r="AF96" t="s">
        <v>218</v>
      </c>
      <c r="AH96">
        <v>1579</v>
      </c>
      <c r="AJ96">
        <v>27</v>
      </c>
      <c r="AL96">
        <v>79</v>
      </c>
      <c r="AN96">
        <v>0</v>
      </c>
      <c r="AP96">
        <v>34</v>
      </c>
      <c r="AR96">
        <v>1651</v>
      </c>
      <c r="BB96" t="s">
        <v>216</v>
      </c>
      <c r="BC96" t="s">
        <v>217</v>
      </c>
      <c r="BD96" t="str">
        <f>VLOOKUP(BF96,class!$A$1:$B$455,2,FALSE)</f>
        <v>London Borough</v>
      </c>
      <c r="BE96" t="str">
        <f>IFERROR(VLOOKUP(BF96,classifications!$A$3:$C$334,3,FALSE),VLOOKUP(BF96,classifications!$I$2:$K$28,3,FALSE))</f>
        <v>Predominantly Urban</v>
      </c>
      <c r="BF96" t="s">
        <v>218</v>
      </c>
      <c r="BH96">
        <v>1278</v>
      </c>
      <c r="BJ96">
        <v>42</v>
      </c>
      <c r="BL96">
        <v>172</v>
      </c>
      <c r="BN96">
        <v>0</v>
      </c>
      <c r="BP96">
        <v>351</v>
      </c>
      <c r="BR96">
        <v>1141</v>
      </c>
      <c r="CB96" t="s">
        <v>216</v>
      </c>
      <c r="CC96" t="s">
        <v>217</v>
      </c>
      <c r="CD96" t="str">
        <f>VLOOKUP(CF96,class!$A$1:$B$455,2,FALSE)</f>
        <v>London Borough</v>
      </c>
      <c r="CE96" t="str">
        <f>IFERROR(VLOOKUP(CF96,classifications!$A$3:$C$334,3,FALSE),VLOOKUP(CF96,classifications!$I$2:$K$28,3,FALSE))</f>
        <v>Predominantly Urban</v>
      </c>
      <c r="CF96" t="s">
        <v>218</v>
      </c>
      <c r="CH96">
        <v>1483</v>
      </c>
      <c r="CJ96">
        <v>24</v>
      </c>
      <c r="CL96">
        <v>287</v>
      </c>
      <c r="CN96">
        <v>0</v>
      </c>
      <c r="CO96">
        <v>21</v>
      </c>
      <c r="CP96">
        <v>0</v>
      </c>
      <c r="CQ96">
        <v>3</v>
      </c>
      <c r="CR96">
        <v>0</v>
      </c>
      <c r="CS96">
        <v>24</v>
      </c>
      <c r="CU96">
        <v>0</v>
      </c>
      <c r="CW96">
        <v>412</v>
      </c>
      <c r="CY96">
        <v>1382</v>
      </c>
      <c r="DB96" t="s">
        <v>216</v>
      </c>
      <c r="DC96" t="s">
        <v>217</v>
      </c>
      <c r="DD96" t="str">
        <f>VLOOKUP(DF96,class!$A$1:$B$455,2,FALSE)</f>
        <v>London Borough</v>
      </c>
      <c r="DE96" t="str">
        <f>IFERROR(VLOOKUP(DF96,classifications!$A$3:$C$334,3,FALSE),VLOOKUP(DF96,classifications!$I$2:$K$28,3,FALSE))</f>
        <v>Predominantly Urban</v>
      </c>
      <c r="DF96" t="s">
        <v>218</v>
      </c>
      <c r="DH96">
        <v>2354</v>
      </c>
      <c r="DJ96">
        <v>55</v>
      </c>
      <c r="DL96">
        <v>73</v>
      </c>
      <c r="DN96">
        <v>0</v>
      </c>
      <c r="DO96">
        <v>32</v>
      </c>
      <c r="DP96">
        <v>0</v>
      </c>
      <c r="DQ96">
        <v>2</v>
      </c>
      <c r="DR96">
        <v>0</v>
      </c>
      <c r="DS96">
        <v>34</v>
      </c>
      <c r="DU96">
        <v>0</v>
      </c>
      <c r="DW96">
        <v>70</v>
      </c>
      <c r="DY96">
        <v>2412</v>
      </c>
      <c r="EB96" t="s">
        <v>216</v>
      </c>
      <c r="EC96" t="s">
        <v>217</v>
      </c>
      <c r="ED96" t="str">
        <f>VLOOKUP(EF96,class!$A$1:$B$455,2,FALSE)</f>
        <v>London Borough</v>
      </c>
      <c r="EE96" t="str">
        <f>IFERROR(VLOOKUP(EF96,classifications!$A$3:$C$334,3,FALSE),VLOOKUP(EF96,classifications!$I$2:$K$28,3,FALSE))</f>
        <v>Predominantly Urban</v>
      </c>
      <c r="EF96" t="s">
        <v>218</v>
      </c>
      <c r="EH96">
        <v>725</v>
      </c>
      <c r="EJ96">
        <v>43</v>
      </c>
      <c r="EL96">
        <v>57</v>
      </c>
      <c r="EN96">
        <v>0</v>
      </c>
      <c r="EO96">
        <v>13</v>
      </c>
      <c r="EP96">
        <v>0</v>
      </c>
      <c r="EQ96">
        <v>0</v>
      </c>
      <c r="ER96">
        <v>2</v>
      </c>
      <c r="ES96">
        <v>0</v>
      </c>
      <c r="ET96">
        <v>15</v>
      </c>
      <c r="EV96">
        <v>0</v>
      </c>
      <c r="EX96">
        <v>7</v>
      </c>
      <c r="EZ96" s="2">
        <v>818</v>
      </c>
      <c r="FB96" t="s">
        <v>216</v>
      </c>
      <c r="FC96" t="s">
        <v>217</v>
      </c>
      <c r="FD96" t="str">
        <f>VLOOKUP(FF96,class!$A$1:$B$455,2,FALSE)</f>
        <v>London Borough</v>
      </c>
      <c r="FE96" t="str">
        <f>IFERROR(VLOOKUP(FF96,classifications!$A$3:$C$334,3,FALSE),VLOOKUP(FF96,classifications!$I$2:$K$28,3,FALSE))</f>
        <v>Predominantly Urban</v>
      </c>
      <c r="FF96" t="s">
        <v>218</v>
      </c>
      <c r="FH96">
        <v>3467</v>
      </c>
      <c r="FJ96">
        <v>20</v>
      </c>
      <c r="FL96">
        <v>64</v>
      </c>
      <c r="FN96">
        <v>6</v>
      </c>
      <c r="FO96">
        <v>13</v>
      </c>
      <c r="FP96">
        <v>0</v>
      </c>
      <c r="FQ96">
        <v>0</v>
      </c>
      <c r="FR96">
        <v>1</v>
      </c>
      <c r="FS96">
        <v>0</v>
      </c>
      <c r="FT96">
        <v>20</v>
      </c>
      <c r="FV96">
        <v>0</v>
      </c>
      <c r="FX96">
        <v>343</v>
      </c>
      <c r="FZ96" s="2">
        <v>3208</v>
      </c>
      <c r="GB96" t="s">
        <v>216</v>
      </c>
      <c r="GC96" t="s">
        <v>217</v>
      </c>
      <c r="GD96" t="str">
        <f>VLOOKUP(GF96,class!$A$1:$B$455,2,FALSE)</f>
        <v>London Borough</v>
      </c>
      <c r="GE96" t="str">
        <f>IFERROR(VLOOKUP(GF96,classifications!A$3:C$334,3,FALSE),VLOOKUP(GF96,classifications!I$2:K$28,3,FALSE))</f>
        <v>Predominantly Urban</v>
      </c>
      <c r="GF96" t="s">
        <v>218</v>
      </c>
      <c r="GH96">
        <v>1452</v>
      </c>
      <c r="GJ96">
        <v>62</v>
      </c>
      <c r="GL96">
        <v>120</v>
      </c>
      <c r="GN96">
        <v>0</v>
      </c>
      <c r="GO96">
        <v>31</v>
      </c>
      <c r="GP96">
        <v>7</v>
      </c>
      <c r="GQ96">
        <v>0</v>
      </c>
      <c r="GR96">
        <v>2</v>
      </c>
      <c r="GS96">
        <v>0</v>
      </c>
      <c r="GT96">
        <v>40</v>
      </c>
      <c r="GV96">
        <v>0</v>
      </c>
      <c r="GX96">
        <v>340</v>
      </c>
      <c r="GZ96">
        <v>1294</v>
      </c>
    </row>
    <row r="97" spans="1:208" x14ac:dyDescent="0.3">
      <c r="B97" t="s">
        <v>219</v>
      </c>
      <c r="C97" t="s">
        <v>220</v>
      </c>
      <c r="D97" t="str">
        <f>VLOOKUP(F97,class!$A$1:$B$455,2,FALSE)</f>
        <v>London Borough</v>
      </c>
      <c r="E97" t="str">
        <f>IFERROR(VLOOKUP(F97,classifications!$A$3:$C$334,3,FALSE),VLOOKUP(F97,classifications!$I$2:$K$28,3,FALSE))</f>
        <v>Predominantly Urban</v>
      </c>
      <c r="F97" t="s">
        <v>221</v>
      </c>
      <c r="H97">
        <v>204</v>
      </c>
      <c r="J97">
        <v>23</v>
      </c>
      <c r="L97">
        <v>21</v>
      </c>
      <c r="N97">
        <v>0</v>
      </c>
      <c r="P97">
        <v>21</v>
      </c>
      <c r="R97">
        <v>227</v>
      </c>
      <c r="AB97" t="s">
        <v>219</v>
      </c>
      <c r="AC97" t="s">
        <v>220</v>
      </c>
      <c r="AD97" t="str">
        <f>VLOOKUP(AF97,class!$A$1:$B$455,2,FALSE)</f>
        <v>London Borough</v>
      </c>
      <c r="AE97" t="str">
        <f>IFERROR(VLOOKUP(AF97,classifications!$A$3:$C$334,3,FALSE),VLOOKUP(AF97,classifications!$I$2:$K$28,3,FALSE))</f>
        <v>Predominantly Urban</v>
      </c>
      <c r="AF97" t="s">
        <v>221</v>
      </c>
      <c r="AH97">
        <v>225</v>
      </c>
      <c r="AJ97">
        <v>42</v>
      </c>
      <c r="AL97">
        <v>45</v>
      </c>
      <c r="AN97">
        <v>0</v>
      </c>
      <c r="AP97">
        <v>12</v>
      </c>
      <c r="AR97">
        <v>300</v>
      </c>
      <c r="BB97" t="s">
        <v>219</v>
      </c>
      <c r="BC97" t="s">
        <v>220</v>
      </c>
      <c r="BD97" t="str">
        <f>VLOOKUP(BF97,class!$A$1:$B$455,2,FALSE)</f>
        <v>London Borough</v>
      </c>
      <c r="BE97" t="str">
        <f>IFERROR(VLOOKUP(BF97,classifications!$A$3:$C$334,3,FALSE),VLOOKUP(BF97,classifications!$I$2:$K$28,3,FALSE))</f>
        <v>Predominantly Urban</v>
      </c>
      <c r="BF97" t="s">
        <v>221</v>
      </c>
      <c r="BH97">
        <v>308</v>
      </c>
      <c r="BJ97">
        <v>20</v>
      </c>
      <c r="BL97">
        <v>109</v>
      </c>
      <c r="BN97">
        <v>0</v>
      </c>
      <c r="BP97">
        <v>10</v>
      </c>
      <c r="BR97">
        <v>427</v>
      </c>
      <c r="CB97" t="s">
        <v>219</v>
      </c>
      <c r="CC97" t="s">
        <v>220</v>
      </c>
      <c r="CD97" t="str">
        <f>VLOOKUP(CF97,class!$A$1:$B$455,2,FALSE)</f>
        <v>London Borough</v>
      </c>
      <c r="CE97" t="str">
        <f>IFERROR(VLOOKUP(CF97,classifications!$A$3:$C$334,3,FALSE),VLOOKUP(CF97,classifications!$I$2:$K$28,3,FALSE))</f>
        <v>Predominantly Urban</v>
      </c>
      <c r="CF97" t="s">
        <v>221</v>
      </c>
      <c r="CH97">
        <v>216</v>
      </c>
      <c r="CJ97">
        <v>23</v>
      </c>
      <c r="CL97">
        <v>215</v>
      </c>
      <c r="CN97">
        <v>0</v>
      </c>
      <c r="CO97">
        <v>202</v>
      </c>
      <c r="CP97">
        <v>0</v>
      </c>
      <c r="CQ97">
        <v>2</v>
      </c>
      <c r="CR97">
        <v>0</v>
      </c>
      <c r="CS97">
        <v>204</v>
      </c>
      <c r="CU97">
        <v>0</v>
      </c>
      <c r="CW97">
        <v>63</v>
      </c>
      <c r="CY97">
        <v>391</v>
      </c>
      <c r="DB97" t="s">
        <v>219</v>
      </c>
      <c r="DC97" t="s">
        <v>220</v>
      </c>
      <c r="DD97" t="str">
        <f>VLOOKUP(DF97,class!$A$1:$B$455,2,FALSE)</f>
        <v>London Borough</v>
      </c>
      <c r="DE97" t="str">
        <f>IFERROR(VLOOKUP(DF97,classifications!$A$3:$C$334,3,FALSE),VLOOKUP(DF97,classifications!$I$2:$K$28,3,FALSE))</f>
        <v>Predominantly Urban</v>
      </c>
      <c r="DF97" t="s">
        <v>221</v>
      </c>
      <c r="DH97">
        <v>198</v>
      </c>
      <c r="DJ97">
        <v>23</v>
      </c>
      <c r="DL97">
        <v>449</v>
      </c>
      <c r="DN97">
        <v>0</v>
      </c>
      <c r="DO97">
        <v>396</v>
      </c>
      <c r="DP97">
        <v>0</v>
      </c>
      <c r="DQ97">
        <v>0</v>
      </c>
      <c r="DR97">
        <v>0</v>
      </c>
      <c r="DS97">
        <v>396</v>
      </c>
      <c r="DU97">
        <v>0</v>
      </c>
      <c r="DW97">
        <v>17</v>
      </c>
      <c r="DY97">
        <v>653</v>
      </c>
      <c r="EB97" t="s">
        <v>219</v>
      </c>
      <c r="EC97" t="s">
        <v>220</v>
      </c>
      <c r="ED97" t="str">
        <f>VLOOKUP(EF97,class!$A$1:$B$455,2,FALSE)</f>
        <v>London Borough</v>
      </c>
      <c r="EE97" t="str">
        <f>IFERROR(VLOOKUP(EF97,classifications!$A$3:$C$334,3,FALSE),VLOOKUP(EF97,classifications!$I$2:$K$28,3,FALSE))</f>
        <v>Predominantly Urban</v>
      </c>
      <c r="EF97" t="s">
        <v>221</v>
      </c>
      <c r="EH97">
        <v>812</v>
      </c>
      <c r="EJ97">
        <v>45</v>
      </c>
      <c r="EL97">
        <v>121</v>
      </c>
      <c r="EN97">
        <v>0</v>
      </c>
      <c r="EO97">
        <v>62</v>
      </c>
      <c r="EP97">
        <v>10</v>
      </c>
      <c r="EQ97">
        <v>0</v>
      </c>
      <c r="ER97">
        <v>3</v>
      </c>
      <c r="ES97">
        <v>0</v>
      </c>
      <c r="ET97">
        <v>75</v>
      </c>
      <c r="EV97">
        <v>0</v>
      </c>
      <c r="EX97">
        <v>281</v>
      </c>
      <c r="EZ97" s="2">
        <v>697</v>
      </c>
      <c r="FB97" t="s">
        <v>219</v>
      </c>
      <c r="FC97" t="s">
        <v>220</v>
      </c>
      <c r="FD97" t="str">
        <f>VLOOKUP(FF97,class!$A$1:$B$455,2,FALSE)</f>
        <v>London Borough</v>
      </c>
      <c r="FE97" t="str">
        <f>IFERROR(VLOOKUP(FF97,classifications!$A$3:$C$334,3,FALSE),VLOOKUP(FF97,classifications!$I$2:$K$28,3,FALSE))</f>
        <v>Predominantly Urban</v>
      </c>
      <c r="FF97" t="s">
        <v>221</v>
      </c>
      <c r="FH97">
        <v>482</v>
      </c>
      <c r="FJ97">
        <v>19</v>
      </c>
      <c r="FL97">
        <v>120</v>
      </c>
      <c r="FN97">
        <v>8</v>
      </c>
      <c r="FO97">
        <v>88</v>
      </c>
      <c r="FP97">
        <v>0</v>
      </c>
      <c r="FQ97">
        <v>0</v>
      </c>
      <c r="FR97">
        <v>6</v>
      </c>
      <c r="FS97">
        <v>0</v>
      </c>
      <c r="FT97">
        <v>102</v>
      </c>
      <c r="FV97">
        <v>0</v>
      </c>
      <c r="FX97">
        <v>46</v>
      </c>
      <c r="FZ97" s="2">
        <v>575</v>
      </c>
      <c r="GB97" t="s">
        <v>219</v>
      </c>
      <c r="GC97" t="s">
        <v>220</v>
      </c>
      <c r="GD97" t="str">
        <f>VLOOKUP(GF97,class!$A$1:$B$455,2,FALSE)</f>
        <v>London Borough</v>
      </c>
      <c r="GE97" t="str">
        <f>IFERROR(VLOOKUP(GF97,classifications!A$3:C$334,3,FALSE),VLOOKUP(GF97,classifications!I$2:K$28,3,FALSE))</f>
        <v>Predominantly Urban</v>
      </c>
      <c r="GF97" t="s">
        <v>221</v>
      </c>
      <c r="GH97">
        <v>551</v>
      </c>
      <c r="GJ97">
        <v>25</v>
      </c>
      <c r="GL97">
        <v>32</v>
      </c>
      <c r="GN97">
        <v>0</v>
      </c>
      <c r="GO97">
        <v>22</v>
      </c>
      <c r="GP97">
        <v>1</v>
      </c>
      <c r="GQ97">
        <v>0</v>
      </c>
      <c r="GR97">
        <v>1</v>
      </c>
      <c r="GS97">
        <v>0</v>
      </c>
      <c r="GT97">
        <v>24</v>
      </c>
      <c r="GV97">
        <v>0</v>
      </c>
      <c r="GX97">
        <v>35</v>
      </c>
      <c r="GZ97">
        <v>573</v>
      </c>
    </row>
    <row r="98" spans="1:208" x14ac:dyDescent="0.3">
      <c r="B98" t="s">
        <v>222</v>
      </c>
      <c r="C98" t="s">
        <v>223</v>
      </c>
      <c r="D98" t="str">
        <f>VLOOKUP(F98,class!$A$1:$B$455,2,FALSE)</f>
        <v>London Borough</v>
      </c>
      <c r="E98" t="str">
        <f>IFERROR(VLOOKUP(F98,classifications!$A$3:$C$334,3,FALSE),VLOOKUP(F98,classifications!$I$2:$K$28,3,FALSE))</f>
        <v>Predominantly Urban</v>
      </c>
      <c r="F98" t="s">
        <v>224</v>
      </c>
      <c r="H98">
        <v>1006</v>
      </c>
      <c r="J98">
        <v>0</v>
      </c>
      <c r="L98">
        <v>1</v>
      </c>
      <c r="N98">
        <v>0</v>
      </c>
      <c r="P98">
        <v>46</v>
      </c>
      <c r="R98">
        <v>961</v>
      </c>
      <c r="AB98" t="s">
        <v>222</v>
      </c>
      <c r="AC98" t="s">
        <v>223</v>
      </c>
      <c r="AD98" t="str">
        <f>VLOOKUP(AF98,class!$A$1:$B$455,2,FALSE)</f>
        <v>London Borough</v>
      </c>
      <c r="AE98" t="str">
        <f>IFERROR(VLOOKUP(AF98,classifications!$A$3:$C$334,3,FALSE),VLOOKUP(AF98,classifications!$I$2:$K$28,3,FALSE))</f>
        <v>Predominantly Urban</v>
      </c>
      <c r="AF98" t="s">
        <v>224</v>
      </c>
      <c r="AH98">
        <v>637</v>
      </c>
      <c r="AJ98">
        <v>8</v>
      </c>
      <c r="AL98">
        <v>21</v>
      </c>
      <c r="AN98">
        <v>0</v>
      </c>
      <c r="AP98">
        <v>6</v>
      </c>
      <c r="AR98">
        <v>660</v>
      </c>
      <c r="BB98" t="s">
        <v>222</v>
      </c>
      <c r="BC98" t="s">
        <v>223</v>
      </c>
      <c r="BD98" t="str">
        <f>VLOOKUP(BF98,class!$A$1:$B$455,2,FALSE)</f>
        <v>London Borough</v>
      </c>
      <c r="BE98" t="str">
        <f>IFERROR(VLOOKUP(BF98,classifications!$A$3:$C$334,3,FALSE),VLOOKUP(BF98,classifications!$I$2:$K$28,3,FALSE))</f>
        <v>Predominantly Urban</v>
      </c>
      <c r="BF98" t="s">
        <v>224</v>
      </c>
      <c r="BH98">
        <v>923</v>
      </c>
      <c r="BJ98">
        <v>0</v>
      </c>
      <c r="BL98">
        <v>7</v>
      </c>
      <c r="BN98">
        <v>0</v>
      </c>
      <c r="BP98">
        <v>14</v>
      </c>
      <c r="BR98">
        <v>916</v>
      </c>
      <c r="CB98" t="s">
        <v>222</v>
      </c>
      <c r="CC98" t="s">
        <v>223</v>
      </c>
      <c r="CD98" t="str">
        <f>VLOOKUP(CF98,class!$A$1:$B$455,2,FALSE)</f>
        <v>London Borough</v>
      </c>
      <c r="CE98" t="str">
        <f>IFERROR(VLOOKUP(CF98,classifications!$A$3:$C$334,3,FALSE),VLOOKUP(CF98,classifications!$I$2:$K$28,3,FALSE))</f>
        <v>Predominantly Urban</v>
      </c>
      <c r="CF98" t="s">
        <v>224</v>
      </c>
      <c r="CH98">
        <v>2290</v>
      </c>
      <c r="CJ98">
        <v>29</v>
      </c>
      <c r="CL98">
        <v>125</v>
      </c>
      <c r="CN98">
        <v>0</v>
      </c>
      <c r="CO98">
        <v>29</v>
      </c>
      <c r="CP98">
        <v>0</v>
      </c>
      <c r="CQ98">
        <v>0</v>
      </c>
      <c r="CR98">
        <v>0</v>
      </c>
      <c r="CS98">
        <v>29</v>
      </c>
      <c r="CU98">
        <v>0</v>
      </c>
      <c r="CW98">
        <v>50</v>
      </c>
      <c r="CY98">
        <v>2394</v>
      </c>
      <c r="DB98" t="s">
        <v>222</v>
      </c>
      <c r="DC98" t="s">
        <v>223</v>
      </c>
      <c r="DD98" t="str">
        <f>VLOOKUP(DF98,class!$A$1:$B$455,2,FALSE)</f>
        <v>London Borough</v>
      </c>
      <c r="DE98" t="str">
        <f>IFERROR(VLOOKUP(DF98,classifications!$A$3:$C$334,3,FALSE),VLOOKUP(DF98,classifications!$I$2:$K$28,3,FALSE))</f>
        <v>Predominantly Urban</v>
      </c>
      <c r="DF98" t="s">
        <v>224</v>
      </c>
      <c r="DH98">
        <v>4684</v>
      </c>
      <c r="DJ98">
        <v>54</v>
      </c>
      <c r="DL98">
        <v>291</v>
      </c>
      <c r="DN98">
        <v>0</v>
      </c>
      <c r="DO98">
        <v>252</v>
      </c>
      <c r="DP98">
        <v>0</v>
      </c>
      <c r="DQ98">
        <v>0</v>
      </c>
      <c r="DR98">
        <v>0</v>
      </c>
      <c r="DS98">
        <v>252</v>
      </c>
      <c r="DU98">
        <v>0</v>
      </c>
      <c r="DW98">
        <v>202</v>
      </c>
      <c r="DY98">
        <v>4827</v>
      </c>
      <c r="EB98" t="s">
        <v>222</v>
      </c>
      <c r="EC98" t="s">
        <v>223</v>
      </c>
      <c r="ED98" t="str">
        <f>VLOOKUP(EF98,class!$A$1:$B$455,2,FALSE)</f>
        <v>London Borough</v>
      </c>
      <c r="EE98" t="str">
        <f>IFERROR(VLOOKUP(EF98,classifications!$A$3:$C$334,3,FALSE),VLOOKUP(EF98,classifications!$I$2:$K$28,3,FALSE))</f>
        <v>Predominantly Urban</v>
      </c>
      <c r="EF98" t="s">
        <v>224</v>
      </c>
      <c r="EH98">
        <v>1962</v>
      </c>
      <c r="EJ98">
        <v>12</v>
      </c>
      <c r="EL98">
        <v>140</v>
      </c>
      <c r="EN98">
        <v>0</v>
      </c>
      <c r="EO98">
        <v>98</v>
      </c>
      <c r="EP98">
        <v>2</v>
      </c>
      <c r="EQ98">
        <v>0</v>
      </c>
      <c r="ER98">
        <v>0</v>
      </c>
      <c r="ES98">
        <v>0</v>
      </c>
      <c r="ET98">
        <v>100</v>
      </c>
      <c r="EV98">
        <v>0</v>
      </c>
      <c r="EX98">
        <v>111</v>
      </c>
      <c r="EZ98" s="2">
        <v>2003</v>
      </c>
      <c r="FB98" t="s">
        <v>222</v>
      </c>
      <c r="FC98" t="s">
        <v>223</v>
      </c>
      <c r="FD98" t="str">
        <f>VLOOKUP(FF98,class!$A$1:$B$455,2,FALSE)</f>
        <v>London Borough</v>
      </c>
      <c r="FE98" t="str">
        <f>IFERROR(VLOOKUP(FF98,classifications!$A$3:$C$334,3,FALSE),VLOOKUP(FF98,classifications!$I$2:$K$28,3,FALSE))</f>
        <v>Predominantly Urban</v>
      </c>
      <c r="FF98" t="s">
        <v>224</v>
      </c>
      <c r="FH98">
        <v>1469</v>
      </c>
      <c r="FJ98">
        <v>7</v>
      </c>
      <c r="FL98">
        <v>48</v>
      </c>
      <c r="FN98">
        <v>17</v>
      </c>
      <c r="FO98">
        <v>19</v>
      </c>
      <c r="FP98">
        <v>0</v>
      </c>
      <c r="FQ98">
        <v>0</v>
      </c>
      <c r="FR98">
        <v>0</v>
      </c>
      <c r="FS98">
        <v>0</v>
      </c>
      <c r="FT98">
        <v>36</v>
      </c>
      <c r="FV98">
        <v>16</v>
      </c>
      <c r="FX98">
        <v>16</v>
      </c>
      <c r="FZ98" s="2">
        <v>1524</v>
      </c>
      <c r="GB98" t="s">
        <v>222</v>
      </c>
      <c r="GC98" t="s">
        <v>223</v>
      </c>
      <c r="GD98" t="str">
        <f>VLOOKUP(GF98,class!$A$1:$B$455,2,FALSE)</f>
        <v>London Borough</v>
      </c>
      <c r="GE98" t="str">
        <f>IFERROR(VLOOKUP(GF98,classifications!A$3:C$334,3,FALSE),VLOOKUP(GF98,classifications!I$2:K$28,3,FALSE))</f>
        <v>Predominantly Urban</v>
      </c>
      <c r="GF98" t="s">
        <v>224</v>
      </c>
      <c r="GH98">
        <v>4516</v>
      </c>
      <c r="GJ98">
        <v>15</v>
      </c>
      <c r="GL98">
        <v>162</v>
      </c>
      <c r="GN98">
        <v>0</v>
      </c>
      <c r="GO98">
        <v>5</v>
      </c>
      <c r="GP98">
        <v>5</v>
      </c>
      <c r="GQ98">
        <v>0</v>
      </c>
      <c r="GR98">
        <v>1</v>
      </c>
      <c r="GS98">
        <v>0</v>
      </c>
      <c r="GT98">
        <v>11</v>
      </c>
      <c r="GV98">
        <v>0</v>
      </c>
      <c r="GX98">
        <v>129</v>
      </c>
      <c r="GZ98">
        <v>4564</v>
      </c>
    </row>
    <row r="99" spans="1:208" x14ac:dyDescent="0.3">
      <c r="B99" t="s">
        <v>225</v>
      </c>
      <c r="C99" t="s">
        <v>226</v>
      </c>
      <c r="D99" t="str">
        <f>VLOOKUP(F99,class!$A$1:$B$455,2,FALSE)</f>
        <v>London Borough</v>
      </c>
      <c r="E99" t="str">
        <f>IFERROR(VLOOKUP(F99,classifications!$A$3:$C$334,3,FALSE),VLOOKUP(F99,classifications!$I$2:$K$28,3,FALSE))</f>
        <v>Predominantly Urban</v>
      </c>
      <c r="F99" t="s">
        <v>227</v>
      </c>
      <c r="H99">
        <v>369</v>
      </c>
      <c r="J99">
        <v>61</v>
      </c>
      <c r="L99">
        <v>55</v>
      </c>
      <c r="N99">
        <v>0</v>
      </c>
      <c r="P99">
        <v>17</v>
      </c>
      <c r="R99">
        <v>468</v>
      </c>
      <c r="AB99" t="s">
        <v>225</v>
      </c>
      <c r="AC99" t="s">
        <v>226</v>
      </c>
      <c r="AD99" t="str">
        <f>VLOOKUP(AF99,class!$A$1:$B$455,2,FALSE)</f>
        <v>London Borough</v>
      </c>
      <c r="AE99" t="str">
        <f>IFERROR(VLOOKUP(AF99,classifications!$A$3:$C$334,3,FALSE),VLOOKUP(AF99,classifications!$I$2:$K$28,3,FALSE))</f>
        <v>Predominantly Urban</v>
      </c>
      <c r="AF99" t="s">
        <v>227</v>
      </c>
      <c r="AH99">
        <v>591</v>
      </c>
      <c r="AJ99">
        <v>65</v>
      </c>
      <c r="AL99">
        <v>24</v>
      </c>
      <c r="AN99">
        <v>0</v>
      </c>
      <c r="AP99">
        <v>291</v>
      </c>
      <c r="AR99">
        <v>389</v>
      </c>
      <c r="BB99" t="s">
        <v>225</v>
      </c>
      <c r="BC99" t="s">
        <v>226</v>
      </c>
      <c r="BD99" t="str">
        <f>VLOOKUP(BF99,class!$A$1:$B$455,2,FALSE)</f>
        <v>London Borough</v>
      </c>
      <c r="BE99" t="str">
        <f>IFERROR(VLOOKUP(BF99,classifications!$A$3:$C$334,3,FALSE),VLOOKUP(BF99,classifications!$I$2:$K$28,3,FALSE))</f>
        <v>Predominantly Urban</v>
      </c>
      <c r="BF99" t="s">
        <v>227</v>
      </c>
      <c r="BH99">
        <v>562</v>
      </c>
      <c r="BJ99">
        <v>31</v>
      </c>
      <c r="BL99">
        <v>82</v>
      </c>
      <c r="BN99">
        <v>0</v>
      </c>
      <c r="BP99">
        <v>4</v>
      </c>
      <c r="BR99">
        <v>671</v>
      </c>
      <c r="CB99" t="s">
        <v>225</v>
      </c>
      <c r="CC99" t="s">
        <v>226</v>
      </c>
      <c r="CD99" t="str">
        <f>VLOOKUP(CF99,class!$A$1:$B$455,2,FALSE)</f>
        <v>London Borough</v>
      </c>
      <c r="CE99" t="str">
        <f>IFERROR(VLOOKUP(CF99,classifications!$A$3:$C$334,3,FALSE),VLOOKUP(CF99,classifications!$I$2:$K$28,3,FALSE))</f>
        <v>Predominantly Urban</v>
      </c>
      <c r="CF99" t="s">
        <v>227</v>
      </c>
      <c r="CH99">
        <v>778</v>
      </c>
      <c r="CJ99">
        <v>87</v>
      </c>
      <c r="CL99">
        <v>112</v>
      </c>
      <c r="CN99">
        <v>0</v>
      </c>
      <c r="CO99">
        <v>59</v>
      </c>
      <c r="CP99">
        <v>0</v>
      </c>
      <c r="CQ99">
        <v>5</v>
      </c>
      <c r="CR99">
        <v>0</v>
      </c>
      <c r="CS99">
        <v>64</v>
      </c>
      <c r="CU99">
        <v>0</v>
      </c>
      <c r="CW99">
        <v>4</v>
      </c>
      <c r="CY99">
        <v>973</v>
      </c>
      <c r="DB99" t="s">
        <v>225</v>
      </c>
      <c r="DC99" t="s">
        <v>226</v>
      </c>
      <c r="DD99" t="str">
        <f>VLOOKUP(DF99,class!$A$1:$B$455,2,FALSE)</f>
        <v>London Borough</v>
      </c>
      <c r="DE99" t="str">
        <f>IFERROR(VLOOKUP(DF99,classifications!$A$3:$C$334,3,FALSE),VLOOKUP(DF99,classifications!$I$2:$K$28,3,FALSE))</f>
        <v>Predominantly Urban</v>
      </c>
      <c r="DF99" t="s">
        <v>227</v>
      </c>
      <c r="DH99">
        <v>785</v>
      </c>
      <c r="DJ99">
        <v>81</v>
      </c>
      <c r="DL99">
        <v>170</v>
      </c>
      <c r="DN99">
        <v>0</v>
      </c>
      <c r="DO99">
        <v>103</v>
      </c>
      <c r="DP99">
        <v>2</v>
      </c>
      <c r="DQ99">
        <v>14</v>
      </c>
      <c r="DR99">
        <v>0</v>
      </c>
      <c r="DS99">
        <v>119</v>
      </c>
      <c r="DU99">
        <v>0</v>
      </c>
      <c r="DW99">
        <v>3</v>
      </c>
      <c r="DY99">
        <v>1033</v>
      </c>
      <c r="EB99" t="s">
        <v>225</v>
      </c>
      <c r="EC99" t="s">
        <v>226</v>
      </c>
      <c r="ED99" t="str">
        <f>VLOOKUP(EF99,class!$A$1:$B$455,2,FALSE)</f>
        <v>London Borough</v>
      </c>
      <c r="EE99" t="str">
        <f>IFERROR(VLOOKUP(EF99,classifications!$A$3:$C$334,3,FALSE),VLOOKUP(EF99,classifications!$I$2:$K$28,3,FALSE))</f>
        <v>Predominantly Urban</v>
      </c>
      <c r="EF99" t="s">
        <v>227</v>
      </c>
      <c r="EH99">
        <v>586</v>
      </c>
      <c r="EJ99">
        <v>64</v>
      </c>
      <c r="EL99">
        <v>73</v>
      </c>
      <c r="EN99">
        <v>0</v>
      </c>
      <c r="EO99">
        <v>25</v>
      </c>
      <c r="EP99">
        <v>0</v>
      </c>
      <c r="EQ99">
        <v>0</v>
      </c>
      <c r="ER99">
        <v>6</v>
      </c>
      <c r="ES99">
        <v>0</v>
      </c>
      <c r="ET99">
        <v>31</v>
      </c>
      <c r="EV99">
        <v>0</v>
      </c>
      <c r="EX99">
        <v>11</v>
      </c>
      <c r="EZ99" s="2">
        <v>712</v>
      </c>
      <c r="FB99" t="s">
        <v>225</v>
      </c>
      <c r="FC99" t="s">
        <v>226</v>
      </c>
      <c r="FD99" t="str">
        <f>VLOOKUP(FF99,class!$A$1:$B$455,2,FALSE)</f>
        <v>London Borough</v>
      </c>
      <c r="FE99" t="str">
        <f>IFERROR(VLOOKUP(FF99,classifications!$A$3:$C$334,3,FALSE),VLOOKUP(FF99,classifications!$I$2:$K$28,3,FALSE))</f>
        <v>Predominantly Urban</v>
      </c>
      <c r="FF99" t="s">
        <v>227</v>
      </c>
      <c r="FH99">
        <v>538</v>
      </c>
      <c r="FJ99">
        <v>57</v>
      </c>
      <c r="FL99">
        <v>58</v>
      </c>
      <c r="FN99">
        <v>2</v>
      </c>
      <c r="FO99">
        <v>28</v>
      </c>
      <c r="FP99">
        <v>10</v>
      </c>
      <c r="FQ99">
        <v>0</v>
      </c>
      <c r="FR99">
        <v>10</v>
      </c>
      <c r="FS99">
        <v>0</v>
      </c>
      <c r="FT99">
        <v>50</v>
      </c>
      <c r="FV99">
        <v>0</v>
      </c>
      <c r="FX99">
        <v>40</v>
      </c>
      <c r="FZ99" s="2">
        <v>613</v>
      </c>
      <c r="GB99" t="s">
        <v>225</v>
      </c>
      <c r="GC99" t="s">
        <v>226</v>
      </c>
      <c r="GD99" t="str">
        <f>VLOOKUP(GF99,class!$A$1:$B$455,2,FALSE)</f>
        <v>London Borough</v>
      </c>
      <c r="GE99" t="str">
        <f>IFERROR(VLOOKUP(GF99,classifications!A$3:C$334,3,FALSE),VLOOKUP(GF99,classifications!I$2:K$28,3,FALSE))</f>
        <v>Predominantly Urban</v>
      </c>
      <c r="GF99" t="s">
        <v>227</v>
      </c>
      <c r="GH99">
        <v>790</v>
      </c>
      <c r="GJ99">
        <v>96</v>
      </c>
      <c r="GL99">
        <v>58</v>
      </c>
      <c r="GN99">
        <v>0</v>
      </c>
      <c r="GO99">
        <v>37</v>
      </c>
      <c r="GP99">
        <v>5</v>
      </c>
      <c r="GQ99">
        <v>0</v>
      </c>
      <c r="GR99">
        <v>3</v>
      </c>
      <c r="GS99">
        <v>0</v>
      </c>
      <c r="GT99">
        <v>45</v>
      </c>
      <c r="GV99">
        <v>0</v>
      </c>
      <c r="GX99">
        <v>29</v>
      </c>
      <c r="GZ99">
        <v>915</v>
      </c>
    </row>
    <row r="100" spans="1:208" x14ac:dyDescent="0.3">
      <c r="B100" t="s">
        <v>228</v>
      </c>
      <c r="C100" t="s">
        <v>229</v>
      </c>
      <c r="D100" t="str">
        <f>VLOOKUP(F100,class!$A$1:$B$455,2,FALSE)</f>
        <v>London Borough</v>
      </c>
      <c r="E100" t="str">
        <f>IFERROR(VLOOKUP(F100,classifications!$A$3:$C$334,3,FALSE),VLOOKUP(F100,classifications!$I$2:$K$28,3,FALSE))</f>
        <v>Predominantly Urban</v>
      </c>
      <c r="F100" t="s">
        <v>230</v>
      </c>
      <c r="H100">
        <v>868</v>
      </c>
      <c r="J100">
        <v>51</v>
      </c>
      <c r="L100">
        <v>61</v>
      </c>
      <c r="N100">
        <v>0</v>
      </c>
      <c r="P100">
        <v>23</v>
      </c>
      <c r="R100">
        <v>957</v>
      </c>
      <c r="AB100" t="s">
        <v>228</v>
      </c>
      <c r="AC100" t="s">
        <v>229</v>
      </c>
      <c r="AD100" t="str">
        <f>VLOOKUP(AF100,class!$A$1:$B$455,2,FALSE)</f>
        <v>London Borough</v>
      </c>
      <c r="AE100" t="str">
        <f>IFERROR(VLOOKUP(AF100,classifications!$A$3:$C$334,3,FALSE),VLOOKUP(AF100,classifications!$I$2:$K$28,3,FALSE))</f>
        <v>Predominantly Urban</v>
      </c>
      <c r="AF100" t="s">
        <v>230</v>
      </c>
      <c r="AH100">
        <v>1110</v>
      </c>
      <c r="AJ100">
        <v>25</v>
      </c>
      <c r="AL100">
        <v>105</v>
      </c>
      <c r="AN100">
        <v>0</v>
      </c>
      <c r="AP100">
        <v>41</v>
      </c>
      <c r="AR100">
        <v>1199</v>
      </c>
      <c r="BB100" t="s">
        <v>228</v>
      </c>
      <c r="BC100" t="s">
        <v>229</v>
      </c>
      <c r="BD100" t="str">
        <f>VLOOKUP(BF100,class!$A$1:$B$455,2,FALSE)</f>
        <v>London Borough</v>
      </c>
      <c r="BE100" t="str">
        <f>IFERROR(VLOOKUP(BF100,classifications!$A$3:$C$334,3,FALSE),VLOOKUP(BF100,classifications!$I$2:$K$28,3,FALSE))</f>
        <v>Predominantly Urban</v>
      </c>
      <c r="BF100" t="s">
        <v>230</v>
      </c>
      <c r="BH100">
        <v>956</v>
      </c>
      <c r="BJ100">
        <v>42</v>
      </c>
      <c r="BL100">
        <v>135</v>
      </c>
      <c r="BN100">
        <v>0</v>
      </c>
      <c r="BP100">
        <v>49</v>
      </c>
      <c r="BR100">
        <v>1084</v>
      </c>
      <c r="CB100" t="s">
        <v>228</v>
      </c>
      <c r="CC100" t="s">
        <v>229</v>
      </c>
      <c r="CD100" t="str">
        <f>VLOOKUP(CF100,class!$A$1:$B$455,2,FALSE)</f>
        <v>London Borough</v>
      </c>
      <c r="CE100" t="str">
        <f>IFERROR(VLOOKUP(CF100,classifications!$A$3:$C$334,3,FALSE),VLOOKUP(CF100,classifications!$I$2:$K$28,3,FALSE))</f>
        <v>Predominantly Urban</v>
      </c>
      <c r="CF100" t="s">
        <v>230</v>
      </c>
      <c r="CH100">
        <v>2639</v>
      </c>
      <c r="CJ100">
        <v>42</v>
      </c>
      <c r="CL100">
        <v>131</v>
      </c>
      <c r="CN100">
        <v>0</v>
      </c>
      <c r="CO100">
        <v>55</v>
      </c>
      <c r="CP100">
        <v>0</v>
      </c>
      <c r="CQ100">
        <v>10</v>
      </c>
      <c r="CR100">
        <v>0</v>
      </c>
      <c r="CS100">
        <v>65</v>
      </c>
      <c r="CU100">
        <v>0</v>
      </c>
      <c r="CW100">
        <v>74</v>
      </c>
      <c r="CY100">
        <v>2738</v>
      </c>
      <c r="DB100" t="s">
        <v>228</v>
      </c>
      <c r="DC100" t="s">
        <v>229</v>
      </c>
      <c r="DD100" t="str">
        <f>VLOOKUP(DF100,class!$A$1:$B$455,2,FALSE)</f>
        <v>London Borough</v>
      </c>
      <c r="DE100" t="str">
        <f>IFERROR(VLOOKUP(DF100,classifications!$A$3:$C$334,3,FALSE),VLOOKUP(DF100,classifications!$I$2:$K$28,3,FALSE))</f>
        <v>Predominantly Urban</v>
      </c>
      <c r="DF100" t="s">
        <v>230</v>
      </c>
      <c r="DH100">
        <v>2040</v>
      </c>
      <c r="DJ100">
        <v>64</v>
      </c>
      <c r="DL100">
        <v>278</v>
      </c>
      <c r="DN100">
        <v>0</v>
      </c>
      <c r="DO100">
        <v>178</v>
      </c>
      <c r="DP100">
        <v>0</v>
      </c>
      <c r="DQ100">
        <v>9</v>
      </c>
      <c r="DR100">
        <v>0</v>
      </c>
      <c r="DS100">
        <v>187</v>
      </c>
      <c r="DU100">
        <v>4</v>
      </c>
      <c r="DW100">
        <v>50</v>
      </c>
      <c r="DY100">
        <v>2336</v>
      </c>
      <c r="EB100" t="s">
        <v>228</v>
      </c>
      <c r="EC100" t="s">
        <v>229</v>
      </c>
      <c r="ED100" t="str">
        <f>VLOOKUP(EF100,class!$A$1:$B$455,2,FALSE)</f>
        <v>London Borough</v>
      </c>
      <c r="EE100" t="str">
        <f>IFERROR(VLOOKUP(EF100,classifications!$A$3:$C$334,3,FALSE),VLOOKUP(EF100,classifications!$I$2:$K$28,3,FALSE))</f>
        <v>Predominantly Urban</v>
      </c>
      <c r="EF100" t="s">
        <v>230</v>
      </c>
      <c r="EH100">
        <v>2074</v>
      </c>
      <c r="EJ100">
        <v>56</v>
      </c>
      <c r="EL100">
        <v>150</v>
      </c>
      <c r="EN100">
        <v>0</v>
      </c>
      <c r="EO100">
        <v>93</v>
      </c>
      <c r="EP100">
        <v>0</v>
      </c>
      <c r="EQ100">
        <v>0</v>
      </c>
      <c r="ER100">
        <v>7</v>
      </c>
      <c r="ES100">
        <v>0</v>
      </c>
      <c r="ET100">
        <v>100</v>
      </c>
      <c r="EV100">
        <v>0</v>
      </c>
      <c r="EX100">
        <v>33</v>
      </c>
      <c r="EZ100" s="2">
        <v>2247</v>
      </c>
      <c r="FB100" t="s">
        <v>228</v>
      </c>
      <c r="FC100" t="s">
        <v>229</v>
      </c>
      <c r="FD100" t="str">
        <f>VLOOKUP(FF100,class!$A$1:$B$455,2,FALSE)</f>
        <v>London Borough</v>
      </c>
      <c r="FE100" t="str">
        <f>IFERROR(VLOOKUP(FF100,classifications!$A$3:$C$334,3,FALSE),VLOOKUP(FF100,classifications!$I$2:$K$28,3,FALSE))</f>
        <v>Predominantly Urban</v>
      </c>
      <c r="FF100" t="s">
        <v>230</v>
      </c>
      <c r="FH100">
        <v>1765</v>
      </c>
      <c r="FJ100">
        <v>68</v>
      </c>
      <c r="FL100">
        <v>123</v>
      </c>
      <c r="FN100">
        <v>5</v>
      </c>
      <c r="FO100">
        <v>38</v>
      </c>
      <c r="FP100">
        <v>0</v>
      </c>
      <c r="FQ100">
        <v>2</v>
      </c>
      <c r="FR100">
        <v>13</v>
      </c>
      <c r="FS100">
        <v>0</v>
      </c>
      <c r="FT100">
        <v>58</v>
      </c>
      <c r="FV100">
        <v>2</v>
      </c>
      <c r="FX100">
        <v>45</v>
      </c>
      <c r="FZ100" s="2">
        <v>1913</v>
      </c>
      <c r="GB100" t="s">
        <v>228</v>
      </c>
      <c r="GC100" t="s">
        <v>229</v>
      </c>
      <c r="GD100" t="str">
        <f>VLOOKUP(GF100,class!$A$1:$B$455,2,FALSE)</f>
        <v>London Borough</v>
      </c>
      <c r="GE100" t="str">
        <f>IFERROR(VLOOKUP(GF100,classifications!A$3:C$334,3,FALSE),VLOOKUP(GF100,classifications!I$2:K$28,3,FALSE))</f>
        <v>Predominantly Urban</v>
      </c>
      <c r="GF100" t="s">
        <v>230</v>
      </c>
      <c r="GH100">
        <v>1128</v>
      </c>
      <c r="GJ100">
        <v>31</v>
      </c>
      <c r="GL100">
        <v>180</v>
      </c>
      <c r="GN100">
        <v>0</v>
      </c>
      <c r="GO100">
        <v>87</v>
      </c>
      <c r="GP100">
        <v>1</v>
      </c>
      <c r="GQ100">
        <v>0</v>
      </c>
      <c r="GR100">
        <v>4</v>
      </c>
      <c r="GS100">
        <v>0</v>
      </c>
      <c r="GT100">
        <v>92</v>
      </c>
      <c r="GV100">
        <v>0</v>
      </c>
      <c r="GX100">
        <v>24</v>
      </c>
      <c r="GZ100">
        <v>1315</v>
      </c>
    </row>
    <row r="101" spans="1:208" x14ac:dyDescent="0.3">
      <c r="B101" t="s">
        <v>231</v>
      </c>
      <c r="C101" t="s">
        <v>232</v>
      </c>
      <c r="D101" t="str">
        <f>VLOOKUP(F101,class!$A$1:$B$455,2,FALSE)</f>
        <v>London Borough</v>
      </c>
      <c r="E101" t="str">
        <f>IFERROR(VLOOKUP(F101,classifications!$A$3:$C$334,3,FALSE),VLOOKUP(F101,classifications!$I$2:$K$28,3,FALSE))</f>
        <v>Predominantly Urban</v>
      </c>
      <c r="F101" t="s">
        <v>233</v>
      </c>
      <c r="H101">
        <v>504</v>
      </c>
      <c r="J101">
        <v>-74</v>
      </c>
      <c r="L101">
        <v>222</v>
      </c>
      <c r="N101">
        <v>0</v>
      </c>
      <c r="P101">
        <v>60</v>
      </c>
      <c r="R101">
        <v>592</v>
      </c>
      <c r="AB101" t="s">
        <v>231</v>
      </c>
      <c r="AC101" t="s">
        <v>232</v>
      </c>
      <c r="AD101" t="str">
        <f>VLOOKUP(AF101,class!$A$1:$B$455,2,FALSE)</f>
        <v>London Borough</v>
      </c>
      <c r="AE101" t="str">
        <f>IFERROR(VLOOKUP(AF101,classifications!$A$3:$C$334,3,FALSE),VLOOKUP(AF101,classifications!$I$2:$K$28,3,FALSE))</f>
        <v>Predominantly Urban</v>
      </c>
      <c r="AF101" t="s">
        <v>233</v>
      </c>
      <c r="AH101">
        <v>409</v>
      </c>
      <c r="AJ101">
        <v>-55</v>
      </c>
      <c r="AL101">
        <v>277</v>
      </c>
      <c r="AN101">
        <v>0</v>
      </c>
      <c r="AP101">
        <v>101</v>
      </c>
      <c r="AR101">
        <v>530</v>
      </c>
      <c r="BB101" t="s">
        <v>231</v>
      </c>
      <c r="BC101" t="s">
        <v>232</v>
      </c>
      <c r="BD101" t="str">
        <f>VLOOKUP(BF101,class!$A$1:$B$455,2,FALSE)</f>
        <v>London Borough</v>
      </c>
      <c r="BE101" t="str">
        <f>IFERROR(VLOOKUP(BF101,classifications!$A$3:$C$334,3,FALSE),VLOOKUP(BF101,classifications!$I$2:$K$28,3,FALSE))</f>
        <v>Predominantly Urban</v>
      </c>
      <c r="BF101" t="s">
        <v>233</v>
      </c>
      <c r="BH101">
        <v>440</v>
      </c>
      <c r="BJ101">
        <v>-28</v>
      </c>
      <c r="BL101">
        <v>422</v>
      </c>
      <c r="BN101">
        <v>0</v>
      </c>
      <c r="BP101">
        <v>85</v>
      </c>
      <c r="BR101">
        <v>749</v>
      </c>
      <c r="CB101" t="s">
        <v>231</v>
      </c>
      <c r="CC101" t="s">
        <v>232</v>
      </c>
      <c r="CD101" t="str">
        <f>VLOOKUP(CF101,class!$A$1:$B$455,2,FALSE)</f>
        <v>London Borough</v>
      </c>
      <c r="CE101" t="str">
        <f>IFERROR(VLOOKUP(CF101,classifications!$A$3:$C$334,3,FALSE),VLOOKUP(CF101,classifications!$I$2:$K$28,3,FALSE))</f>
        <v>Predominantly Urban</v>
      </c>
      <c r="CF101" t="s">
        <v>233</v>
      </c>
      <c r="CH101">
        <v>649</v>
      </c>
      <c r="CJ101">
        <v>-30</v>
      </c>
      <c r="CL101">
        <v>319</v>
      </c>
      <c r="CN101">
        <v>0</v>
      </c>
      <c r="CO101">
        <v>2</v>
      </c>
      <c r="CP101">
        <v>0</v>
      </c>
      <c r="CQ101">
        <v>0</v>
      </c>
      <c r="CR101">
        <v>0</v>
      </c>
      <c r="CS101">
        <v>2</v>
      </c>
      <c r="CU101">
        <v>0</v>
      </c>
      <c r="CW101">
        <v>30</v>
      </c>
      <c r="CY101">
        <v>908</v>
      </c>
      <c r="DB101" t="s">
        <v>231</v>
      </c>
      <c r="DC101" t="s">
        <v>232</v>
      </c>
      <c r="DD101" t="str">
        <f>VLOOKUP(DF101,class!$A$1:$B$455,2,FALSE)</f>
        <v>London Borough</v>
      </c>
      <c r="DE101" t="str">
        <f>IFERROR(VLOOKUP(DF101,classifications!$A$3:$C$334,3,FALSE),VLOOKUP(DF101,classifications!$I$2:$K$28,3,FALSE))</f>
        <v>Predominantly Urban</v>
      </c>
      <c r="DF101" t="s">
        <v>233</v>
      </c>
      <c r="DH101">
        <v>1015</v>
      </c>
      <c r="DJ101">
        <v>-33</v>
      </c>
      <c r="DL101">
        <v>489</v>
      </c>
      <c r="DN101">
        <v>0</v>
      </c>
      <c r="DO101">
        <v>10</v>
      </c>
      <c r="DP101">
        <v>0</v>
      </c>
      <c r="DQ101">
        <v>0</v>
      </c>
      <c r="DR101">
        <v>0</v>
      </c>
      <c r="DS101">
        <v>10</v>
      </c>
      <c r="DU101">
        <v>0</v>
      </c>
      <c r="DW101">
        <v>129</v>
      </c>
      <c r="DY101">
        <v>1342</v>
      </c>
      <c r="EB101" t="s">
        <v>231</v>
      </c>
      <c r="EC101" t="s">
        <v>232</v>
      </c>
      <c r="ED101" t="str">
        <f>VLOOKUP(EF101,class!$A$1:$B$455,2,FALSE)</f>
        <v>London Borough</v>
      </c>
      <c r="EE101" t="str">
        <f>IFERROR(VLOOKUP(EF101,classifications!$A$3:$C$334,3,FALSE),VLOOKUP(EF101,classifications!$I$2:$K$28,3,FALSE))</f>
        <v>Predominantly Urban</v>
      </c>
      <c r="EF101" t="s">
        <v>233</v>
      </c>
      <c r="EH101">
        <v>832</v>
      </c>
      <c r="EJ101">
        <v>-8</v>
      </c>
      <c r="EL101">
        <v>356</v>
      </c>
      <c r="EN101">
        <v>0</v>
      </c>
      <c r="EO101">
        <v>0</v>
      </c>
      <c r="EP101">
        <v>0</v>
      </c>
      <c r="EQ101">
        <v>0</v>
      </c>
      <c r="ER101">
        <v>0</v>
      </c>
      <c r="ES101">
        <v>0</v>
      </c>
      <c r="ET101">
        <v>0</v>
      </c>
      <c r="EV101">
        <v>0</v>
      </c>
      <c r="EX101">
        <v>37</v>
      </c>
      <c r="EZ101" s="2">
        <v>1143</v>
      </c>
      <c r="FB101" t="s">
        <v>231</v>
      </c>
      <c r="FC101" t="s">
        <v>232</v>
      </c>
      <c r="FD101" t="str">
        <f>VLOOKUP(FF101,class!$A$1:$B$455,2,FALSE)</f>
        <v>London Borough</v>
      </c>
      <c r="FE101" t="str">
        <f>IFERROR(VLOOKUP(FF101,classifications!$A$3:$C$334,3,FALSE),VLOOKUP(FF101,classifications!$I$2:$K$28,3,FALSE))</f>
        <v>Predominantly Urban</v>
      </c>
      <c r="FF101" t="s">
        <v>233</v>
      </c>
      <c r="FH101">
        <v>616</v>
      </c>
      <c r="FJ101">
        <v>2</v>
      </c>
      <c r="FL101">
        <v>204</v>
      </c>
      <c r="FN101">
        <v>29</v>
      </c>
      <c r="FO101">
        <v>5</v>
      </c>
      <c r="FP101">
        <v>0</v>
      </c>
      <c r="FQ101">
        <v>0</v>
      </c>
      <c r="FR101">
        <v>0</v>
      </c>
      <c r="FS101">
        <v>0</v>
      </c>
      <c r="FT101">
        <v>34</v>
      </c>
      <c r="FV101">
        <v>0</v>
      </c>
      <c r="FX101">
        <v>19</v>
      </c>
      <c r="FZ101" s="2">
        <v>803</v>
      </c>
      <c r="GB101" t="s">
        <v>231</v>
      </c>
      <c r="GC101" t="s">
        <v>232</v>
      </c>
      <c r="GD101" t="str">
        <f>VLOOKUP(GF101,class!$A$1:$B$455,2,FALSE)</f>
        <v>London Borough</v>
      </c>
      <c r="GE101" t="str">
        <f>IFERROR(VLOOKUP(GF101,classifications!A$3:C$334,3,FALSE),VLOOKUP(GF101,classifications!I$2:K$28,3,FALSE))</f>
        <v>Predominantly Urban</v>
      </c>
      <c r="GF101" t="s">
        <v>233</v>
      </c>
      <c r="GH101">
        <v>869</v>
      </c>
      <c r="GJ101">
        <v>7</v>
      </c>
      <c r="GL101">
        <v>347</v>
      </c>
      <c r="GN101">
        <v>0</v>
      </c>
      <c r="GO101">
        <v>21</v>
      </c>
      <c r="GP101">
        <v>0</v>
      </c>
      <c r="GQ101">
        <v>0</v>
      </c>
      <c r="GR101">
        <v>0</v>
      </c>
      <c r="GS101">
        <v>0</v>
      </c>
      <c r="GT101">
        <v>21</v>
      </c>
      <c r="GV101">
        <v>0</v>
      </c>
      <c r="GX101">
        <v>113</v>
      </c>
      <c r="GZ101">
        <v>1110</v>
      </c>
    </row>
    <row r="102" spans="1:208" x14ac:dyDescent="0.3">
      <c r="EZ102" s="2"/>
      <c r="FZ102" s="2"/>
    </row>
    <row r="103" spans="1:208" x14ac:dyDescent="0.3">
      <c r="A103" t="s">
        <v>234</v>
      </c>
      <c r="H103">
        <v>20455</v>
      </c>
      <c r="J103">
        <v>1139</v>
      </c>
      <c r="L103">
        <v>2285</v>
      </c>
      <c r="N103">
        <v>-29</v>
      </c>
      <c r="P103">
        <v>4285</v>
      </c>
      <c r="R103">
        <v>19565</v>
      </c>
      <c r="AA103" t="s">
        <v>234</v>
      </c>
      <c r="AH103">
        <v>22158</v>
      </c>
      <c r="AJ103">
        <v>992</v>
      </c>
      <c r="AL103">
        <v>1563</v>
      </c>
      <c r="AN103">
        <v>-26</v>
      </c>
      <c r="AP103">
        <v>3022</v>
      </c>
      <c r="AR103">
        <v>21665</v>
      </c>
      <c r="BA103" t="s">
        <v>234</v>
      </c>
      <c r="BH103">
        <v>26659</v>
      </c>
      <c r="BJ103">
        <v>1179</v>
      </c>
      <c r="BL103">
        <v>2592</v>
      </c>
      <c r="BN103">
        <v>-3</v>
      </c>
      <c r="BP103">
        <v>2979</v>
      </c>
      <c r="BR103">
        <v>27448</v>
      </c>
      <c r="CA103" t="s">
        <v>234</v>
      </c>
      <c r="CH103">
        <v>26842</v>
      </c>
      <c r="CJ103">
        <v>831</v>
      </c>
      <c r="CL103">
        <v>5628</v>
      </c>
      <c r="CN103">
        <v>0</v>
      </c>
      <c r="CO103">
        <v>2167</v>
      </c>
      <c r="CP103">
        <v>4</v>
      </c>
      <c r="CQ103">
        <v>61</v>
      </c>
      <c r="CR103">
        <v>0</v>
      </c>
      <c r="CS103">
        <v>2232</v>
      </c>
      <c r="CU103">
        <v>-92</v>
      </c>
      <c r="CW103">
        <v>2247</v>
      </c>
      <c r="CY103">
        <v>30962</v>
      </c>
      <c r="DA103" t="s">
        <v>234</v>
      </c>
      <c r="DH103">
        <v>32264</v>
      </c>
      <c r="DJ103">
        <v>909</v>
      </c>
      <c r="DL103">
        <v>5677</v>
      </c>
      <c r="DN103">
        <v>14</v>
      </c>
      <c r="DO103">
        <v>2211</v>
      </c>
      <c r="DP103">
        <v>10</v>
      </c>
      <c r="DQ103">
        <v>94</v>
      </c>
      <c r="DR103">
        <v>0</v>
      </c>
      <c r="DS103">
        <v>2329</v>
      </c>
      <c r="DU103">
        <v>-119</v>
      </c>
      <c r="DW103">
        <v>2024</v>
      </c>
      <c r="DY103">
        <v>36707</v>
      </c>
      <c r="EA103" t="s">
        <v>234</v>
      </c>
      <c r="EH103">
        <v>34351</v>
      </c>
      <c r="EJ103">
        <v>410</v>
      </c>
      <c r="EL103">
        <v>5401</v>
      </c>
      <c r="EN103">
        <v>18</v>
      </c>
      <c r="EO103">
        <v>2565</v>
      </c>
      <c r="EP103">
        <v>49</v>
      </c>
      <c r="EQ103">
        <v>17</v>
      </c>
      <c r="ER103">
        <v>88</v>
      </c>
      <c r="ES103">
        <v>7</v>
      </c>
      <c r="ET103">
        <v>2744</v>
      </c>
      <c r="EV103">
        <v>55</v>
      </c>
      <c r="EX103">
        <v>1480</v>
      </c>
      <c r="EZ103" s="2">
        <v>38737</v>
      </c>
      <c r="FA103" t="s">
        <v>234</v>
      </c>
      <c r="FH103">
        <v>39607</v>
      </c>
      <c r="FJ103">
        <v>523</v>
      </c>
      <c r="FL103">
        <v>5148</v>
      </c>
      <c r="FN103">
        <v>250</v>
      </c>
      <c r="FO103">
        <v>2271</v>
      </c>
      <c r="FP103">
        <v>25</v>
      </c>
      <c r="FQ103">
        <v>25</v>
      </c>
      <c r="FR103">
        <v>107</v>
      </c>
      <c r="FS103">
        <v>0</v>
      </c>
      <c r="FT103">
        <v>2678</v>
      </c>
      <c r="FV103">
        <v>131</v>
      </c>
      <c r="FX103">
        <v>1332</v>
      </c>
      <c r="FZ103" s="2">
        <v>44077</v>
      </c>
      <c r="GA103" t="s">
        <v>234</v>
      </c>
      <c r="GH103">
        <v>41468</v>
      </c>
      <c r="GJ103">
        <v>361</v>
      </c>
      <c r="GL103">
        <v>5660</v>
      </c>
      <c r="GN103">
        <v>21</v>
      </c>
      <c r="GO103">
        <v>3108</v>
      </c>
      <c r="GP103">
        <v>30</v>
      </c>
      <c r="GQ103">
        <v>11</v>
      </c>
      <c r="GR103">
        <v>144</v>
      </c>
      <c r="GS103">
        <v>26</v>
      </c>
      <c r="GT103">
        <v>3340</v>
      </c>
      <c r="GV103">
        <v>20</v>
      </c>
      <c r="GX103">
        <v>1823</v>
      </c>
      <c r="GZ103">
        <v>45686</v>
      </c>
    </row>
    <row r="104" spans="1:208" x14ac:dyDescent="0.3">
      <c r="EZ104" s="2"/>
      <c r="FZ104" s="2"/>
    </row>
    <row r="105" spans="1:208" x14ac:dyDescent="0.3">
      <c r="D105" t="s">
        <v>235</v>
      </c>
      <c r="E105" t="s">
        <v>236</v>
      </c>
      <c r="H105">
        <v>5812</v>
      </c>
      <c r="J105">
        <v>128</v>
      </c>
      <c r="L105">
        <v>607</v>
      </c>
      <c r="N105">
        <v>4</v>
      </c>
      <c r="P105">
        <v>1206</v>
      </c>
      <c r="R105">
        <v>5345</v>
      </c>
      <c r="AD105" t="s">
        <v>235</v>
      </c>
      <c r="AE105" t="s">
        <v>236</v>
      </c>
      <c r="AH105">
        <v>4577</v>
      </c>
      <c r="AJ105">
        <v>103</v>
      </c>
      <c r="AL105">
        <v>139</v>
      </c>
      <c r="AN105">
        <v>1</v>
      </c>
      <c r="AP105">
        <v>659</v>
      </c>
      <c r="AR105">
        <v>4161</v>
      </c>
      <c r="BD105" t="s">
        <v>235</v>
      </c>
      <c r="BE105" t="s">
        <v>236</v>
      </c>
      <c r="BH105">
        <v>5843</v>
      </c>
      <c r="BJ105">
        <v>85</v>
      </c>
      <c r="BL105">
        <v>605</v>
      </c>
      <c r="BN105">
        <v>-51</v>
      </c>
      <c r="BP105">
        <v>1065</v>
      </c>
      <c r="BR105">
        <v>5417</v>
      </c>
      <c r="CD105" t="s">
        <v>235</v>
      </c>
      <c r="CE105" t="s">
        <v>236</v>
      </c>
      <c r="CH105">
        <v>5918</v>
      </c>
      <c r="CJ105">
        <v>82</v>
      </c>
      <c r="CL105">
        <v>683</v>
      </c>
      <c r="CN105">
        <v>0</v>
      </c>
      <c r="CO105">
        <v>175</v>
      </c>
      <c r="CP105">
        <v>0</v>
      </c>
      <c r="CQ105">
        <v>1</v>
      </c>
      <c r="CR105">
        <v>0</v>
      </c>
      <c r="CS105">
        <v>176</v>
      </c>
      <c r="CU105">
        <v>-57</v>
      </c>
      <c r="CW105">
        <v>440</v>
      </c>
      <c r="CY105">
        <v>6186</v>
      </c>
      <c r="DD105" t="s">
        <v>235</v>
      </c>
      <c r="DE105" t="s">
        <v>236</v>
      </c>
      <c r="DH105">
        <v>7663</v>
      </c>
      <c r="DJ105">
        <v>110</v>
      </c>
      <c r="DL105">
        <v>641</v>
      </c>
      <c r="DN105">
        <v>1</v>
      </c>
      <c r="DO105">
        <v>283</v>
      </c>
      <c r="DP105">
        <v>0</v>
      </c>
      <c r="DQ105">
        <v>12</v>
      </c>
      <c r="DR105">
        <v>0</v>
      </c>
      <c r="DS105">
        <v>296</v>
      </c>
      <c r="DU105">
        <v>0</v>
      </c>
      <c r="DW105">
        <v>522</v>
      </c>
      <c r="DY105">
        <v>7892</v>
      </c>
      <c r="ED105" t="s">
        <v>235</v>
      </c>
      <c r="EE105" t="s">
        <v>236</v>
      </c>
      <c r="EH105">
        <v>7990</v>
      </c>
      <c r="EJ105">
        <v>77</v>
      </c>
      <c r="EL105">
        <v>1137</v>
      </c>
      <c r="EN105">
        <v>3</v>
      </c>
      <c r="EO105">
        <v>614</v>
      </c>
      <c r="EP105">
        <v>0</v>
      </c>
      <c r="EQ105">
        <v>1</v>
      </c>
      <c r="ER105">
        <v>38</v>
      </c>
      <c r="ES105">
        <v>0</v>
      </c>
      <c r="ET105">
        <v>656</v>
      </c>
      <c r="EV105">
        <v>0</v>
      </c>
      <c r="EX105">
        <v>211</v>
      </c>
      <c r="EZ105" s="2">
        <v>8993</v>
      </c>
      <c r="FD105" t="s">
        <v>235</v>
      </c>
      <c r="FE105" t="s">
        <v>236</v>
      </c>
      <c r="FH105">
        <v>10914</v>
      </c>
      <c r="FJ105">
        <v>112</v>
      </c>
      <c r="FL105">
        <v>921</v>
      </c>
      <c r="FN105">
        <v>52</v>
      </c>
      <c r="FO105">
        <v>574</v>
      </c>
      <c r="FP105">
        <v>4</v>
      </c>
      <c r="FQ105">
        <v>1</v>
      </c>
      <c r="FR105">
        <v>15</v>
      </c>
      <c r="FS105">
        <v>0</v>
      </c>
      <c r="FT105">
        <v>646</v>
      </c>
      <c r="FV105">
        <v>94</v>
      </c>
      <c r="FX105">
        <v>515</v>
      </c>
      <c r="FZ105" s="2">
        <v>11526</v>
      </c>
      <c r="GD105" t="s">
        <v>235</v>
      </c>
      <c r="GE105" t="s">
        <v>236</v>
      </c>
      <c r="GH105">
        <v>12527</v>
      </c>
      <c r="GJ105">
        <v>85</v>
      </c>
      <c r="GL105">
        <v>1568</v>
      </c>
      <c r="GN105">
        <v>6</v>
      </c>
      <c r="GO105">
        <v>720</v>
      </c>
      <c r="GP105">
        <v>0</v>
      </c>
      <c r="GQ105">
        <v>6</v>
      </c>
      <c r="GR105">
        <v>9</v>
      </c>
      <c r="GS105">
        <v>0</v>
      </c>
      <c r="GT105">
        <v>741</v>
      </c>
      <c r="GV105">
        <v>-19</v>
      </c>
      <c r="GX105">
        <v>419</v>
      </c>
      <c r="GZ105">
        <v>13742</v>
      </c>
    </row>
    <row r="106" spans="1:208" x14ac:dyDescent="0.3">
      <c r="B106" t="s">
        <v>237</v>
      </c>
      <c r="C106" t="s">
        <v>238</v>
      </c>
      <c r="D106" t="str">
        <f>VLOOKUP(F106,class!$A$1:$B$455,2,FALSE)</f>
        <v>Metropolitan District</v>
      </c>
      <c r="E106" t="str">
        <f>IFERROR(VLOOKUP(F106,classifications!$A$3:$C$334,3,FALSE),VLOOKUP(F106,classifications!$I$2:$K$28,3,FALSE))</f>
        <v>Predominantly Urban</v>
      </c>
      <c r="F106" t="s">
        <v>239</v>
      </c>
      <c r="H106">
        <v>350</v>
      </c>
      <c r="J106">
        <v>11</v>
      </c>
      <c r="L106">
        <v>45</v>
      </c>
      <c r="N106">
        <v>0</v>
      </c>
      <c r="P106">
        <v>63</v>
      </c>
      <c r="R106">
        <v>343</v>
      </c>
      <c r="AB106" t="s">
        <v>237</v>
      </c>
      <c r="AC106" t="s">
        <v>238</v>
      </c>
      <c r="AD106" t="str">
        <f>VLOOKUP(AF106,class!$A$1:$B$455,2,FALSE)</f>
        <v>Metropolitan District</v>
      </c>
      <c r="AE106" t="str">
        <f>IFERROR(VLOOKUP(AF106,classifications!$A$3:$C$334,3,FALSE),VLOOKUP(AF106,classifications!$I$2:$K$28,3,FALSE))</f>
        <v>Predominantly Urban</v>
      </c>
      <c r="AF106" t="s">
        <v>239</v>
      </c>
      <c r="AH106">
        <v>339</v>
      </c>
      <c r="AJ106">
        <v>-11</v>
      </c>
      <c r="AL106">
        <v>31</v>
      </c>
      <c r="AN106">
        <v>0</v>
      </c>
      <c r="AP106">
        <v>31</v>
      </c>
      <c r="AR106">
        <v>328</v>
      </c>
      <c r="BB106" t="s">
        <v>237</v>
      </c>
      <c r="BC106" t="s">
        <v>238</v>
      </c>
      <c r="BD106" t="str">
        <f>VLOOKUP(BF106,class!$A$1:$B$455,2,FALSE)</f>
        <v>Metropolitan District</v>
      </c>
      <c r="BE106" t="str">
        <f>IFERROR(VLOOKUP(BF106,classifications!$A$3:$C$334,3,FALSE),VLOOKUP(BF106,classifications!$I$2:$K$28,3,FALSE))</f>
        <v>Predominantly Urban</v>
      </c>
      <c r="BF106" t="s">
        <v>239</v>
      </c>
      <c r="BH106">
        <v>346</v>
      </c>
      <c r="BJ106">
        <v>3</v>
      </c>
      <c r="BL106">
        <v>203</v>
      </c>
      <c r="BN106">
        <v>-1</v>
      </c>
      <c r="BP106">
        <v>82</v>
      </c>
      <c r="BR106">
        <v>469</v>
      </c>
      <c r="CB106" t="s">
        <v>237</v>
      </c>
      <c r="CC106" t="s">
        <v>238</v>
      </c>
      <c r="CD106" t="str">
        <f>VLOOKUP(CF106,class!$A$1:$B$455,2,FALSE)</f>
        <v>Metropolitan District</v>
      </c>
      <c r="CE106" t="str">
        <f>IFERROR(VLOOKUP(CF106,classifications!$A$3:$C$334,3,FALSE),VLOOKUP(CF106,classifications!$I$2:$K$28,3,FALSE))</f>
        <v>Predominantly Urban</v>
      </c>
      <c r="CF106" t="s">
        <v>239</v>
      </c>
      <c r="CH106">
        <v>322</v>
      </c>
      <c r="CJ106">
        <v>17</v>
      </c>
      <c r="CL106">
        <v>185</v>
      </c>
      <c r="CN106">
        <v>0</v>
      </c>
      <c r="CO106">
        <v>68</v>
      </c>
      <c r="CP106">
        <v>0</v>
      </c>
      <c r="CQ106">
        <v>0</v>
      </c>
      <c r="CR106">
        <v>0</v>
      </c>
      <c r="CS106">
        <v>68</v>
      </c>
      <c r="CU106">
        <v>-1</v>
      </c>
      <c r="CW106">
        <v>11</v>
      </c>
      <c r="CY106">
        <v>512</v>
      </c>
      <c r="DB106" t="s">
        <v>237</v>
      </c>
      <c r="DC106" t="s">
        <v>238</v>
      </c>
      <c r="DD106" t="str">
        <f>VLOOKUP(DF106,class!$A$1:$B$455,2,FALSE)</f>
        <v>Metropolitan District</v>
      </c>
      <c r="DE106" t="str">
        <f>IFERROR(VLOOKUP(DF106,classifications!$A$3:$C$334,3,FALSE),VLOOKUP(DF106,classifications!$I$2:$K$28,3,FALSE))</f>
        <v>Predominantly Urban</v>
      </c>
      <c r="DF106" t="s">
        <v>239</v>
      </c>
      <c r="DH106">
        <v>354</v>
      </c>
      <c r="DJ106">
        <v>10</v>
      </c>
      <c r="DL106">
        <v>88</v>
      </c>
      <c r="DN106">
        <v>0</v>
      </c>
      <c r="DO106">
        <v>51</v>
      </c>
      <c r="DP106">
        <v>0</v>
      </c>
      <c r="DQ106">
        <v>8</v>
      </c>
      <c r="DR106">
        <v>0</v>
      </c>
      <c r="DS106">
        <v>59</v>
      </c>
      <c r="DU106">
        <v>0</v>
      </c>
      <c r="DW106">
        <v>15</v>
      </c>
      <c r="DY106">
        <v>437</v>
      </c>
      <c r="EB106" t="s">
        <v>237</v>
      </c>
      <c r="EC106" t="s">
        <v>238</v>
      </c>
      <c r="ED106" t="str">
        <f>VLOOKUP(EF106,class!$A$1:$B$455,2,FALSE)</f>
        <v>Metropolitan District</v>
      </c>
      <c r="EE106" t="str">
        <f>IFERROR(VLOOKUP(EF106,classifications!$A$3:$C$334,3,FALSE),VLOOKUP(EF106,classifications!$I$2:$K$28,3,FALSE))</f>
        <v>Predominantly Urban</v>
      </c>
      <c r="EF106" t="s">
        <v>239</v>
      </c>
      <c r="EH106">
        <v>327</v>
      </c>
      <c r="EJ106">
        <v>21</v>
      </c>
      <c r="EL106">
        <v>144</v>
      </c>
      <c r="EN106">
        <v>0</v>
      </c>
      <c r="EO106">
        <v>97</v>
      </c>
      <c r="EP106">
        <v>0</v>
      </c>
      <c r="EQ106">
        <v>0</v>
      </c>
      <c r="ER106">
        <v>0</v>
      </c>
      <c r="ES106">
        <v>0</v>
      </c>
      <c r="ET106">
        <v>97</v>
      </c>
      <c r="EV106">
        <v>-1</v>
      </c>
      <c r="EX106">
        <v>8</v>
      </c>
      <c r="EZ106" s="2">
        <v>483</v>
      </c>
      <c r="FB106" t="s">
        <v>237</v>
      </c>
      <c r="FC106" t="s">
        <v>238</v>
      </c>
      <c r="FD106" t="str">
        <f>VLOOKUP(FF106,class!$A$1:$B$455,2,FALSE)</f>
        <v>Metropolitan District</v>
      </c>
      <c r="FE106" t="str">
        <f>IFERROR(VLOOKUP(FF106,classifications!$A$3:$C$334,3,FALSE),VLOOKUP(FF106,classifications!$I$2:$K$28,3,FALSE))</f>
        <v>Predominantly Urban</v>
      </c>
      <c r="FF106" t="s">
        <v>239</v>
      </c>
      <c r="FH106">
        <v>492</v>
      </c>
      <c r="FJ106">
        <v>5</v>
      </c>
      <c r="FL106">
        <v>67</v>
      </c>
      <c r="FN106">
        <v>1</v>
      </c>
      <c r="FO106">
        <v>11</v>
      </c>
      <c r="FP106">
        <v>4</v>
      </c>
      <c r="FQ106">
        <v>0</v>
      </c>
      <c r="FR106">
        <v>0</v>
      </c>
      <c r="FS106">
        <v>0</v>
      </c>
      <c r="FT106">
        <v>16</v>
      </c>
      <c r="FV106">
        <v>0</v>
      </c>
      <c r="FX106">
        <v>20</v>
      </c>
      <c r="FZ106" s="2">
        <v>544</v>
      </c>
      <c r="GB106" t="s">
        <v>237</v>
      </c>
      <c r="GC106" t="s">
        <v>238</v>
      </c>
      <c r="GD106" t="str">
        <f>VLOOKUP(GF106,class!$A$1:$B$455,2,FALSE)</f>
        <v>Metropolitan District</v>
      </c>
      <c r="GE106" t="str">
        <f>IFERROR(VLOOKUP(GF106,classifications!A$3:C$334,3,FALSE),VLOOKUP(GF106,classifications!I$2:K$28,3,FALSE))</f>
        <v>Predominantly Urban</v>
      </c>
      <c r="GF106" t="s">
        <v>239</v>
      </c>
      <c r="GH106">
        <v>418</v>
      </c>
      <c r="GJ106">
        <v>30</v>
      </c>
      <c r="GL106">
        <v>89</v>
      </c>
      <c r="GN106">
        <v>0</v>
      </c>
      <c r="GO106">
        <v>0</v>
      </c>
      <c r="GP106">
        <v>0</v>
      </c>
      <c r="GQ106">
        <v>0</v>
      </c>
      <c r="GR106">
        <v>0</v>
      </c>
      <c r="GS106">
        <v>0</v>
      </c>
      <c r="GT106">
        <v>0</v>
      </c>
      <c r="GV106">
        <v>-1</v>
      </c>
      <c r="GX106">
        <v>73</v>
      </c>
      <c r="GZ106">
        <v>463</v>
      </c>
    </row>
    <row r="107" spans="1:208" x14ac:dyDescent="0.3">
      <c r="B107" t="s">
        <v>240</v>
      </c>
      <c r="C107" t="s">
        <v>241</v>
      </c>
      <c r="D107" t="str">
        <f>VLOOKUP(F107,class!$A$1:$B$455,2,FALSE)</f>
        <v>Metropolitan District</v>
      </c>
      <c r="E107" t="str">
        <f>IFERROR(VLOOKUP(F107,classifications!$A$3:$C$334,3,FALSE),VLOOKUP(F107,classifications!$I$2:$K$28,3,FALSE))</f>
        <v>Predominantly Urban</v>
      </c>
      <c r="F107" t="s">
        <v>242</v>
      </c>
      <c r="H107">
        <v>236</v>
      </c>
      <c r="J107">
        <v>22</v>
      </c>
      <c r="L107">
        <v>16</v>
      </c>
      <c r="N107">
        <v>0</v>
      </c>
      <c r="P107">
        <v>0</v>
      </c>
      <c r="R107">
        <v>274</v>
      </c>
      <c r="AB107" t="s">
        <v>240</v>
      </c>
      <c r="AC107" t="s">
        <v>241</v>
      </c>
      <c r="AD107" t="str">
        <f>VLOOKUP(AF107,class!$A$1:$B$455,2,FALSE)</f>
        <v>Metropolitan District</v>
      </c>
      <c r="AE107" t="str">
        <f>IFERROR(VLOOKUP(AF107,classifications!$A$3:$C$334,3,FALSE),VLOOKUP(AF107,classifications!$I$2:$K$28,3,FALSE))</f>
        <v>Predominantly Urban</v>
      </c>
      <c r="AF107" t="s">
        <v>242</v>
      </c>
      <c r="AH107">
        <v>256</v>
      </c>
      <c r="AJ107">
        <v>4</v>
      </c>
      <c r="AL107">
        <v>6</v>
      </c>
      <c r="AN107">
        <v>0</v>
      </c>
      <c r="AP107">
        <v>0</v>
      </c>
      <c r="AR107">
        <v>266</v>
      </c>
      <c r="BB107" t="s">
        <v>240</v>
      </c>
      <c r="BC107" t="s">
        <v>241</v>
      </c>
      <c r="BD107" t="str">
        <f>VLOOKUP(BF107,class!$A$1:$B$455,2,FALSE)</f>
        <v>Metropolitan District</v>
      </c>
      <c r="BE107" t="str">
        <f>IFERROR(VLOOKUP(BF107,classifications!$A$3:$C$334,3,FALSE),VLOOKUP(BF107,classifications!$I$2:$K$28,3,FALSE))</f>
        <v>Predominantly Urban</v>
      </c>
      <c r="BF107" t="s">
        <v>242</v>
      </c>
      <c r="BH107">
        <v>520</v>
      </c>
      <c r="BJ107">
        <v>0</v>
      </c>
      <c r="BL107">
        <v>23</v>
      </c>
      <c r="BN107">
        <v>0</v>
      </c>
      <c r="BP107">
        <v>0</v>
      </c>
      <c r="BR107">
        <v>543</v>
      </c>
      <c r="CB107" t="s">
        <v>240</v>
      </c>
      <c r="CC107" t="s">
        <v>241</v>
      </c>
      <c r="CD107" t="str">
        <f>VLOOKUP(CF107,class!$A$1:$B$455,2,FALSE)</f>
        <v>Metropolitan District</v>
      </c>
      <c r="CE107" t="str">
        <f>IFERROR(VLOOKUP(CF107,classifications!$A$3:$C$334,3,FALSE),VLOOKUP(CF107,classifications!$I$2:$K$28,3,FALSE))</f>
        <v>Predominantly Urban</v>
      </c>
      <c r="CF107" t="s">
        <v>242</v>
      </c>
      <c r="CH107">
        <v>307</v>
      </c>
      <c r="CJ107">
        <v>1</v>
      </c>
      <c r="CL107">
        <v>27</v>
      </c>
      <c r="CN107">
        <v>0</v>
      </c>
      <c r="CO107">
        <v>0</v>
      </c>
      <c r="CP107">
        <v>0</v>
      </c>
      <c r="CQ107">
        <v>0</v>
      </c>
      <c r="CR107">
        <v>0</v>
      </c>
      <c r="CS107">
        <v>0</v>
      </c>
      <c r="CU107">
        <v>0</v>
      </c>
      <c r="CW107">
        <v>0</v>
      </c>
      <c r="CY107">
        <v>335</v>
      </c>
      <c r="DB107" t="s">
        <v>240</v>
      </c>
      <c r="DC107" t="s">
        <v>241</v>
      </c>
      <c r="DD107" t="str">
        <f>VLOOKUP(DF107,class!$A$1:$B$455,2,FALSE)</f>
        <v>Metropolitan District</v>
      </c>
      <c r="DE107" t="str">
        <f>IFERROR(VLOOKUP(DF107,classifications!$A$3:$C$334,3,FALSE),VLOOKUP(DF107,classifications!$I$2:$K$28,3,FALSE))</f>
        <v>Predominantly Urban</v>
      </c>
      <c r="DF107" t="s">
        <v>242</v>
      </c>
      <c r="DH107">
        <v>366</v>
      </c>
      <c r="DJ107">
        <v>0</v>
      </c>
      <c r="DL107">
        <v>2</v>
      </c>
      <c r="DN107">
        <v>1</v>
      </c>
      <c r="DO107">
        <v>0</v>
      </c>
      <c r="DP107">
        <v>0</v>
      </c>
      <c r="DQ107">
        <v>1</v>
      </c>
      <c r="DR107">
        <v>0</v>
      </c>
      <c r="DS107">
        <v>2</v>
      </c>
      <c r="DU107">
        <v>0</v>
      </c>
      <c r="DW107">
        <v>0</v>
      </c>
      <c r="DY107">
        <v>368</v>
      </c>
      <c r="EB107" t="s">
        <v>240</v>
      </c>
      <c r="EC107" t="s">
        <v>241</v>
      </c>
      <c r="ED107" t="str">
        <f>VLOOKUP(EF107,class!$A$1:$B$455,2,FALSE)</f>
        <v>Metropolitan District</v>
      </c>
      <c r="EE107" t="str">
        <f>IFERROR(VLOOKUP(EF107,classifications!$A$3:$C$334,3,FALSE),VLOOKUP(EF107,classifications!$I$2:$K$28,3,FALSE))</f>
        <v>Predominantly Urban</v>
      </c>
      <c r="EF107" t="s">
        <v>242</v>
      </c>
      <c r="EH107">
        <v>240</v>
      </c>
      <c r="EJ107">
        <v>10</v>
      </c>
      <c r="EL107">
        <v>25</v>
      </c>
      <c r="EN107">
        <v>0</v>
      </c>
      <c r="EO107">
        <v>1</v>
      </c>
      <c r="EP107">
        <v>0</v>
      </c>
      <c r="EQ107">
        <v>0</v>
      </c>
      <c r="ER107">
        <v>2</v>
      </c>
      <c r="ES107">
        <v>0</v>
      </c>
      <c r="ET107">
        <v>3</v>
      </c>
      <c r="EV107">
        <v>0</v>
      </c>
      <c r="EX107">
        <v>0</v>
      </c>
      <c r="EZ107" s="2">
        <v>275</v>
      </c>
      <c r="FB107" t="s">
        <v>240</v>
      </c>
      <c r="FC107" t="s">
        <v>241</v>
      </c>
      <c r="FD107" t="str">
        <f>VLOOKUP(FF107,class!$A$1:$B$455,2,FALSE)</f>
        <v>Metropolitan District</v>
      </c>
      <c r="FE107" t="str">
        <f>IFERROR(VLOOKUP(FF107,classifications!$A$3:$C$334,3,FALSE),VLOOKUP(FF107,classifications!$I$2:$K$28,3,FALSE))</f>
        <v>Predominantly Urban</v>
      </c>
      <c r="FF107" t="s">
        <v>242</v>
      </c>
      <c r="FH107">
        <v>380</v>
      </c>
      <c r="FJ107">
        <v>3</v>
      </c>
      <c r="FL107">
        <v>7</v>
      </c>
      <c r="FN107">
        <v>2</v>
      </c>
      <c r="FO107">
        <v>0</v>
      </c>
      <c r="FP107">
        <v>0</v>
      </c>
      <c r="FQ107">
        <v>0</v>
      </c>
      <c r="FR107">
        <v>0</v>
      </c>
      <c r="FS107">
        <v>0</v>
      </c>
      <c r="FT107">
        <v>2</v>
      </c>
      <c r="FV107">
        <v>0</v>
      </c>
      <c r="FX107">
        <v>0</v>
      </c>
      <c r="FZ107" s="2">
        <v>390</v>
      </c>
      <c r="GB107" t="s">
        <v>240</v>
      </c>
      <c r="GC107" t="s">
        <v>241</v>
      </c>
      <c r="GD107" t="str">
        <f>VLOOKUP(GF107,class!$A$1:$B$455,2,FALSE)</f>
        <v>Metropolitan District</v>
      </c>
      <c r="GE107" t="str">
        <f>IFERROR(VLOOKUP(GF107,classifications!A$3:C$334,3,FALSE),VLOOKUP(GF107,classifications!I$2:K$28,3,FALSE))</f>
        <v>Predominantly Urban</v>
      </c>
      <c r="GF107" t="s">
        <v>242</v>
      </c>
      <c r="GH107">
        <v>143</v>
      </c>
      <c r="GJ107">
        <v>1</v>
      </c>
      <c r="GL107">
        <v>41</v>
      </c>
      <c r="GN107">
        <v>1</v>
      </c>
      <c r="GO107">
        <v>1</v>
      </c>
      <c r="GP107">
        <v>0</v>
      </c>
      <c r="GQ107">
        <v>5</v>
      </c>
      <c r="GR107">
        <v>0</v>
      </c>
      <c r="GS107">
        <v>0</v>
      </c>
      <c r="GT107">
        <v>7</v>
      </c>
      <c r="GV107">
        <v>15</v>
      </c>
      <c r="GX107">
        <v>0</v>
      </c>
      <c r="GZ107">
        <v>200</v>
      </c>
    </row>
    <row r="108" spans="1:208" x14ac:dyDescent="0.3">
      <c r="B108" t="s">
        <v>243</v>
      </c>
      <c r="C108" t="s">
        <v>244</v>
      </c>
      <c r="D108" t="str">
        <f>VLOOKUP(F108,class!$A$1:$B$455,2,FALSE)</f>
        <v>Metropolitan District</v>
      </c>
      <c r="E108" t="str">
        <f>IFERROR(VLOOKUP(F108,classifications!$A$3:$C$334,3,FALSE),VLOOKUP(F108,classifications!$I$2:$K$28,3,FALSE))</f>
        <v>Predominantly Urban</v>
      </c>
      <c r="F108" t="s">
        <v>245</v>
      </c>
      <c r="H108">
        <v>2276</v>
      </c>
      <c r="J108">
        <v>72</v>
      </c>
      <c r="L108">
        <v>293</v>
      </c>
      <c r="N108">
        <v>0</v>
      </c>
      <c r="P108">
        <v>409</v>
      </c>
      <c r="R108">
        <v>2232</v>
      </c>
      <c r="AB108" t="s">
        <v>243</v>
      </c>
      <c r="AC108" t="s">
        <v>244</v>
      </c>
      <c r="AD108" t="str">
        <f>VLOOKUP(AF108,class!$A$1:$B$455,2,FALSE)</f>
        <v>Metropolitan District</v>
      </c>
      <c r="AE108" t="str">
        <f>IFERROR(VLOOKUP(AF108,classifications!$A$3:$C$334,3,FALSE),VLOOKUP(AF108,classifications!$I$2:$K$28,3,FALSE))</f>
        <v>Predominantly Urban</v>
      </c>
      <c r="AF108" t="s">
        <v>245</v>
      </c>
      <c r="AH108">
        <v>1049</v>
      </c>
      <c r="AJ108">
        <v>36</v>
      </c>
      <c r="AL108">
        <v>-89</v>
      </c>
      <c r="AN108">
        <v>0</v>
      </c>
      <c r="AP108">
        <v>383</v>
      </c>
      <c r="AR108">
        <v>613</v>
      </c>
      <c r="BB108" t="s">
        <v>243</v>
      </c>
      <c r="BC108" t="s">
        <v>244</v>
      </c>
      <c r="BD108" t="str">
        <f>VLOOKUP(BF108,class!$A$1:$B$455,2,FALSE)</f>
        <v>Metropolitan District</v>
      </c>
      <c r="BE108" t="str">
        <f>IFERROR(VLOOKUP(BF108,classifications!$A$3:$C$334,3,FALSE),VLOOKUP(BF108,classifications!$I$2:$K$28,3,FALSE))</f>
        <v>Predominantly Urban</v>
      </c>
      <c r="BF108" t="s">
        <v>245</v>
      </c>
      <c r="BH108">
        <v>1367</v>
      </c>
      <c r="BJ108">
        <v>38</v>
      </c>
      <c r="BL108">
        <v>46</v>
      </c>
      <c r="BN108">
        <v>-18</v>
      </c>
      <c r="BP108">
        <v>547</v>
      </c>
      <c r="BR108">
        <v>886</v>
      </c>
      <c r="CB108" t="s">
        <v>243</v>
      </c>
      <c r="CC108" t="s">
        <v>244</v>
      </c>
      <c r="CD108" t="str">
        <f>VLOOKUP(CF108,class!$A$1:$B$455,2,FALSE)</f>
        <v>Metropolitan District</v>
      </c>
      <c r="CE108" t="str">
        <f>IFERROR(VLOOKUP(CF108,classifications!$A$3:$C$334,3,FALSE),VLOOKUP(CF108,classifications!$I$2:$K$28,3,FALSE))</f>
        <v>Predominantly Urban</v>
      </c>
      <c r="CF108" t="s">
        <v>245</v>
      </c>
      <c r="CH108">
        <v>1981</v>
      </c>
      <c r="CJ108">
        <v>-20</v>
      </c>
      <c r="CL108">
        <v>-82</v>
      </c>
      <c r="CN108">
        <v>0</v>
      </c>
      <c r="CO108">
        <v>0</v>
      </c>
      <c r="CP108">
        <v>0</v>
      </c>
      <c r="CQ108">
        <v>0</v>
      </c>
      <c r="CR108">
        <v>0</v>
      </c>
      <c r="CS108">
        <v>0</v>
      </c>
      <c r="CU108">
        <v>-58</v>
      </c>
      <c r="CW108">
        <v>64</v>
      </c>
      <c r="CY108">
        <v>1757</v>
      </c>
      <c r="DB108" t="s">
        <v>243</v>
      </c>
      <c r="DC108" t="s">
        <v>244</v>
      </c>
      <c r="DD108" t="str">
        <f>VLOOKUP(DF108,class!$A$1:$B$455,2,FALSE)</f>
        <v>Metropolitan District</v>
      </c>
      <c r="DE108" t="str">
        <f>IFERROR(VLOOKUP(DF108,classifications!$A$3:$C$334,3,FALSE),VLOOKUP(DF108,classifications!$I$2:$K$28,3,FALSE))</f>
        <v>Predominantly Urban</v>
      </c>
      <c r="DF108" t="s">
        <v>245</v>
      </c>
      <c r="DH108">
        <v>1721</v>
      </c>
      <c r="DJ108">
        <v>2</v>
      </c>
      <c r="DL108">
        <v>141</v>
      </c>
      <c r="DN108">
        <v>0</v>
      </c>
      <c r="DO108">
        <v>82</v>
      </c>
      <c r="DP108">
        <v>0</v>
      </c>
      <c r="DQ108">
        <v>0</v>
      </c>
      <c r="DR108">
        <v>0</v>
      </c>
      <c r="DS108">
        <v>82</v>
      </c>
      <c r="DU108">
        <v>0</v>
      </c>
      <c r="DW108">
        <v>72</v>
      </c>
      <c r="DY108">
        <v>1792</v>
      </c>
      <c r="EB108" t="s">
        <v>243</v>
      </c>
      <c r="EC108" t="s">
        <v>244</v>
      </c>
      <c r="ED108" t="str">
        <f>VLOOKUP(EF108,class!$A$1:$B$455,2,FALSE)</f>
        <v>Metropolitan District</v>
      </c>
      <c r="EE108" t="str">
        <f>IFERROR(VLOOKUP(EF108,classifications!$A$3:$C$334,3,FALSE),VLOOKUP(EF108,classifications!$I$2:$K$28,3,FALSE))</f>
        <v>Predominantly Urban</v>
      </c>
      <c r="EF108" t="s">
        <v>245</v>
      </c>
      <c r="EH108">
        <v>2474</v>
      </c>
      <c r="EJ108">
        <v>11</v>
      </c>
      <c r="EL108">
        <v>532</v>
      </c>
      <c r="EN108">
        <v>0</v>
      </c>
      <c r="EO108">
        <v>415</v>
      </c>
      <c r="EP108">
        <v>0</v>
      </c>
      <c r="EQ108">
        <v>0</v>
      </c>
      <c r="ER108">
        <v>0</v>
      </c>
      <c r="ES108">
        <v>0</v>
      </c>
      <c r="ET108">
        <v>415</v>
      </c>
      <c r="EV108">
        <v>0</v>
      </c>
      <c r="EX108">
        <v>43</v>
      </c>
      <c r="EZ108" s="2">
        <v>2974</v>
      </c>
      <c r="FB108" t="s">
        <v>243</v>
      </c>
      <c r="FC108" t="s">
        <v>244</v>
      </c>
      <c r="FD108" t="str">
        <f>VLOOKUP(FF108,class!$A$1:$B$455,2,FALSE)</f>
        <v>Metropolitan District</v>
      </c>
      <c r="FE108" t="str">
        <f>IFERROR(VLOOKUP(FF108,classifications!$A$3:$C$334,3,FALSE),VLOOKUP(FF108,classifications!$I$2:$K$28,3,FALSE))</f>
        <v>Predominantly Urban</v>
      </c>
      <c r="FF108" t="s">
        <v>245</v>
      </c>
      <c r="FH108">
        <v>2370</v>
      </c>
      <c r="FJ108">
        <v>-2</v>
      </c>
      <c r="FL108">
        <v>117</v>
      </c>
      <c r="FN108">
        <v>2</v>
      </c>
      <c r="FO108">
        <v>84</v>
      </c>
      <c r="FP108">
        <v>0</v>
      </c>
      <c r="FQ108">
        <v>0</v>
      </c>
      <c r="FR108">
        <v>4</v>
      </c>
      <c r="FS108">
        <v>0</v>
      </c>
      <c r="FT108">
        <v>90</v>
      </c>
      <c r="FV108">
        <v>92</v>
      </c>
      <c r="FX108">
        <v>233</v>
      </c>
      <c r="FZ108" s="2">
        <v>2344</v>
      </c>
      <c r="GB108" t="s">
        <v>243</v>
      </c>
      <c r="GC108" t="s">
        <v>244</v>
      </c>
      <c r="GD108" t="str">
        <f>VLOOKUP(GF108,class!$A$1:$B$455,2,FALSE)</f>
        <v>Metropolitan District</v>
      </c>
      <c r="GE108" t="str">
        <f>IFERROR(VLOOKUP(GF108,classifications!A$3:C$334,3,FALSE),VLOOKUP(GF108,classifications!I$2:K$28,3,FALSE))</f>
        <v>Predominantly Urban</v>
      </c>
      <c r="GF108" t="s">
        <v>245</v>
      </c>
      <c r="GH108">
        <v>3912</v>
      </c>
      <c r="GJ108">
        <v>13</v>
      </c>
      <c r="GL108">
        <v>135</v>
      </c>
      <c r="GN108">
        <v>0</v>
      </c>
      <c r="GO108">
        <v>27</v>
      </c>
      <c r="GP108">
        <v>0</v>
      </c>
      <c r="GQ108">
        <v>0</v>
      </c>
      <c r="GR108">
        <v>1</v>
      </c>
      <c r="GS108">
        <v>0</v>
      </c>
      <c r="GT108">
        <v>28</v>
      </c>
      <c r="GV108">
        <v>0</v>
      </c>
      <c r="GX108">
        <v>55</v>
      </c>
      <c r="GZ108">
        <v>4005</v>
      </c>
    </row>
    <row r="109" spans="1:208" x14ac:dyDescent="0.3">
      <c r="B109" t="s">
        <v>246</v>
      </c>
      <c r="C109" t="s">
        <v>247</v>
      </c>
      <c r="D109" t="str">
        <f>VLOOKUP(F109,class!$A$1:$B$455,2,FALSE)</f>
        <v>Metropolitan District</v>
      </c>
      <c r="E109" t="str">
        <f>IFERROR(VLOOKUP(F109,classifications!$A$3:$C$334,3,FALSE),VLOOKUP(F109,classifications!$I$2:$K$28,3,FALSE))</f>
        <v>Predominantly Urban</v>
      </c>
      <c r="F109" t="s">
        <v>248</v>
      </c>
      <c r="H109">
        <v>307</v>
      </c>
      <c r="J109">
        <v>12</v>
      </c>
      <c r="L109">
        <v>10</v>
      </c>
      <c r="N109">
        <v>0</v>
      </c>
      <c r="P109">
        <v>77</v>
      </c>
      <c r="R109">
        <v>252</v>
      </c>
      <c r="AB109" t="s">
        <v>246</v>
      </c>
      <c r="AC109" t="s">
        <v>247</v>
      </c>
      <c r="AD109" t="str">
        <f>VLOOKUP(AF109,class!$A$1:$B$455,2,FALSE)</f>
        <v>Metropolitan District</v>
      </c>
      <c r="AE109" t="str">
        <f>IFERROR(VLOOKUP(AF109,classifications!$A$3:$C$334,3,FALSE),VLOOKUP(AF109,classifications!$I$2:$K$28,3,FALSE))</f>
        <v>Predominantly Urban</v>
      </c>
      <c r="AF109" t="s">
        <v>248</v>
      </c>
      <c r="AH109">
        <v>317</v>
      </c>
      <c r="AJ109">
        <v>11</v>
      </c>
      <c r="AL109">
        <v>2</v>
      </c>
      <c r="AN109">
        <v>0</v>
      </c>
      <c r="AP109">
        <v>4</v>
      </c>
      <c r="AR109">
        <v>326</v>
      </c>
      <c r="BB109" t="s">
        <v>246</v>
      </c>
      <c r="BC109" t="s">
        <v>247</v>
      </c>
      <c r="BD109" t="str">
        <f>VLOOKUP(BF109,class!$A$1:$B$455,2,FALSE)</f>
        <v>Metropolitan District</v>
      </c>
      <c r="BE109" t="str">
        <f>IFERROR(VLOOKUP(BF109,classifications!$A$3:$C$334,3,FALSE),VLOOKUP(BF109,classifications!$I$2:$K$28,3,FALSE))</f>
        <v>Predominantly Urban</v>
      </c>
      <c r="BF109" t="s">
        <v>248</v>
      </c>
      <c r="BH109">
        <v>480</v>
      </c>
      <c r="BJ109">
        <v>10</v>
      </c>
      <c r="BL109">
        <v>3</v>
      </c>
      <c r="BN109">
        <v>0</v>
      </c>
      <c r="BP109">
        <v>0</v>
      </c>
      <c r="BR109">
        <v>493</v>
      </c>
      <c r="CB109" t="s">
        <v>246</v>
      </c>
      <c r="CC109" t="s">
        <v>247</v>
      </c>
      <c r="CD109" t="str">
        <f>VLOOKUP(CF109,class!$A$1:$B$455,2,FALSE)</f>
        <v>Metropolitan District</v>
      </c>
      <c r="CE109" t="str">
        <f>IFERROR(VLOOKUP(CF109,classifications!$A$3:$C$334,3,FALSE),VLOOKUP(CF109,classifications!$I$2:$K$28,3,FALSE))</f>
        <v>Predominantly Urban</v>
      </c>
      <c r="CF109" t="s">
        <v>248</v>
      </c>
      <c r="CH109">
        <v>242</v>
      </c>
      <c r="CJ109">
        <v>9</v>
      </c>
      <c r="CL109">
        <v>9</v>
      </c>
      <c r="CN109">
        <v>0</v>
      </c>
      <c r="CO109">
        <v>0</v>
      </c>
      <c r="CP109">
        <v>0</v>
      </c>
      <c r="CQ109">
        <v>1</v>
      </c>
      <c r="CR109">
        <v>0</v>
      </c>
      <c r="CS109">
        <v>1</v>
      </c>
      <c r="CU109">
        <v>0</v>
      </c>
      <c r="CW109">
        <v>0</v>
      </c>
      <c r="CY109">
        <v>260</v>
      </c>
      <c r="DB109" t="s">
        <v>246</v>
      </c>
      <c r="DC109" t="s">
        <v>247</v>
      </c>
      <c r="DD109" t="str">
        <f>VLOOKUP(DF109,class!$A$1:$B$455,2,FALSE)</f>
        <v>Metropolitan District</v>
      </c>
      <c r="DE109" t="str">
        <f>IFERROR(VLOOKUP(DF109,classifications!$A$3:$C$334,3,FALSE),VLOOKUP(DF109,classifications!$I$2:$K$28,3,FALSE))</f>
        <v>Predominantly Urban</v>
      </c>
      <c r="DF109" t="s">
        <v>248</v>
      </c>
      <c r="DH109">
        <v>317</v>
      </c>
      <c r="DJ109">
        <v>8</v>
      </c>
      <c r="DL109">
        <v>1</v>
      </c>
      <c r="DN109">
        <v>0</v>
      </c>
      <c r="DO109">
        <v>1</v>
      </c>
      <c r="DP109">
        <v>0</v>
      </c>
      <c r="DQ109">
        <v>0</v>
      </c>
      <c r="DR109">
        <v>0</v>
      </c>
      <c r="DS109">
        <v>1</v>
      </c>
      <c r="DU109">
        <v>0</v>
      </c>
      <c r="DW109">
        <v>0</v>
      </c>
      <c r="DY109">
        <v>326</v>
      </c>
      <c r="EB109" t="s">
        <v>246</v>
      </c>
      <c r="EC109" t="s">
        <v>247</v>
      </c>
      <c r="ED109" t="str">
        <f>VLOOKUP(EF109,class!$A$1:$B$455,2,FALSE)</f>
        <v>Metropolitan District</v>
      </c>
      <c r="EE109" t="str">
        <f>IFERROR(VLOOKUP(EF109,classifications!$A$3:$C$334,3,FALSE),VLOOKUP(EF109,classifications!$I$2:$K$28,3,FALSE))</f>
        <v>Predominantly Urban</v>
      </c>
      <c r="EF109" t="s">
        <v>248</v>
      </c>
      <c r="EH109">
        <v>297</v>
      </c>
      <c r="EJ109">
        <v>2</v>
      </c>
      <c r="EL109">
        <v>46</v>
      </c>
      <c r="EN109">
        <v>3</v>
      </c>
      <c r="EO109">
        <v>0</v>
      </c>
      <c r="EP109">
        <v>0</v>
      </c>
      <c r="EQ109">
        <v>0</v>
      </c>
      <c r="ER109">
        <v>0</v>
      </c>
      <c r="ES109">
        <v>0</v>
      </c>
      <c r="ET109">
        <v>3</v>
      </c>
      <c r="EV109">
        <v>0</v>
      </c>
      <c r="EX109">
        <v>0</v>
      </c>
      <c r="EZ109" s="2">
        <v>345</v>
      </c>
      <c r="FB109" t="s">
        <v>246</v>
      </c>
      <c r="FC109" t="s">
        <v>247</v>
      </c>
      <c r="FD109" t="str">
        <f>VLOOKUP(FF109,class!$A$1:$B$455,2,FALSE)</f>
        <v>Metropolitan District</v>
      </c>
      <c r="FE109" t="str">
        <f>IFERROR(VLOOKUP(FF109,classifications!$A$3:$C$334,3,FALSE),VLOOKUP(FF109,classifications!$I$2:$K$28,3,FALSE))</f>
        <v>Predominantly Urban</v>
      </c>
      <c r="FF109" t="s">
        <v>248</v>
      </c>
      <c r="FH109">
        <v>392</v>
      </c>
      <c r="FJ109">
        <v>9</v>
      </c>
      <c r="FL109">
        <v>128</v>
      </c>
      <c r="FN109">
        <v>0</v>
      </c>
      <c r="FO109">
        <v>50</v>
      </c>
      <c r="FP109">
        <v>0</v>
      </c>
      <c r="FQ109">
        <v>0</v>
      </c>
      <c r="FR109">
        <v>2</v>
      </c>
      <c r="FS109">
        <v>0</v>
      </c>
      <c r="FT109">
        <v>52</v>
      </c>
      <c r="FV109">
        <v>0</v>
      </c>
      <c r="FX109">
        <v>0</v>
      </c>
      <c r="FZ109" s="2">
        <v>529</v>
      </c>
      <c r="GB109" t="s">
        <v>246</v>
      </c>
      <c r="GC109" t="s">
        <v>247</v>
      </c>
      <c r="GD109" t="str">
        <f>VLOOKUP(GF109,class!$A$1:$B$455,2,FALSE)</f>
        <v>Metropolitan District</v>
      </c>
      <c r="GE109" t="str">
        <f>IFERROR(VLOOKUP(GF109,classifications!A$3:C$334,3,FALSE),VLOOKUP(GF109,classifications!I$2:K$28,3,FALSE))</f>
        <v>Predominantly Urban</v>
      </c>
      <c r="GF109" t="s">
        <v>248</v>
      </c>
      <c r="GH109">
        <v>575</v>
      </c>
      <c r="GJ109">
        <v>2</v>
      </c>
      <c r="GL109">
        <v>151</v>
      </c>
      <c r="GN109">
        <v>2</v>
      </c>
      <c r="GO109">
        <v>8</v>
      </c>
      <c r="GP109">
        <v>0</v>
      </c>
      <c r="GQ109">
        <v>1</v>
      </c>
      <c r="GR109">
        <v>2</v>
      </c>
      <c r="GS109">
        <v>0</v>
      </c>
      <c r="GT109">
        <v>13</v>
      </c>
      <c r="GV109">
        <v>0</v>
      </c>
      <c r="GX109">
        <v>0</v>
      </c>
      <c r="GZ109">
        <v>728</v>
      </c>
    </row>
    <row r="110" spans="1:208" x14ac:dyDescent="0.3">
      <c r="B110" t="s">
        <v>249</v>
      </c>
      <c r="C110" t="s">
        <v>250</v>
      </c>
      <c r="D110" t="str">
        <f>VLOOKUP(F110,class!$A$1:$B$455,2,FALSE)</f>
        <v>Metropolitan District</v>
      </c>
      <c r="E110" t="str">
        <f>IFERROR(VLOOKUP(F110,classifications!$A$3:$C$334,3,FALSE),VLOOKUP(F110,classifications!$I$2:$K$28,3,FALSE))</f>
        <v>Predominantly Urban</v>
      </c>
      <c r="F110" t="s">
        <v>251</v>
      </c>
      <c r="H110">
        <v>460</v>
      </c>
      <c r="J110">
        <v>0</v>
      </c>
      <c r="L110">
        <v>0</v>
      </c>
      <c r="N110">
        <v>0</v>
      </c>
      <c r="P110">
        <v>12</v>
      </c>
      <c r="R110">
        <v>448</v>
      </c>
      <c r="AB110" t="s">
        <v>249</v>
      </c>
      <c r="AC110" t="s">
        <v>250</v>
      </c>
      <c r="AD110" t="str">
        <f>VLOOKUP(AF110,class!$A$1:$B$455,2,FALSE)</f>
        <v>Metropolitan District</v>
      </c>
      <c r="AE110" t="str">
        <f>IFERROR(VLOOKUP(AF110,classifications!$A$3:$C$334,3,FALSE),VLOOKUP(AF110,classifications!$I$2:$K$28,3,FALSE))</f>
        <v>Predominantly Urban</v>
      </c>
      <c r="AF110" t="s">
        <v>251</v>
      </c>
      <c r="AH110">
        <v>272</v>
      </c>
      <c r="AJ110">
        <v>0</v>
      </c>
      <c r="AL110">
        <v>0</v>
      </c>
      <c r="AN110">
        <v>0</v>
      </c>
      <c r="AP110">
        <v>5</v>
      </c>
      <c r="AR110">
        <v>267</v>
      </c>
      <c r="BB110" t="s">
        <v>249</v>
      </c>
      <c r="BC110" t="s">
        <v>250</v>
      </c>
      <c r="BD110" t="str">
        <f>VLOOKUP(BF110,class!$A$1:$B$455,2,FALSE)</f>
        <v>Metropolitan District</v>
      </c>
      <c r="BE110" t="str">
        <f>IFERROR(VLOOKUP(BF110,classifications!$A$3:$C$334,3,FALSE),VLOOKUP(BF110,classifications!$I$2:$K$28,3,FALSE))</f>
        <v>Predominantly Urban</v>
      </c>
      <c r="BF110" t="s">
        <v>251</v>
      </c>
      <c r="BH110">
        <v>314</v>
      </c>
      <c r="BJ110">
        <v>0</v>
      </c>
      <c r="BL110">
        <v>0</v>
      </c>
      <c r="BN110">
        <v>0</v>
      </c>
      <c r="BP110">
        <v>1</v>
      </c>
      <c r="BR110">
        <v>313</v>
      </c>
      <c r="CB110" t="s">
        <v>249</v>
      </c>
      <c r="CC110" t="s">
        <v>250</v>
      </c>
      <c r="CD110" t="str">
        <f>VLOOKUP(CF110,class!$A$1:$B$455,2,FALSE)</f>
        <v>Metropolitan District</v>
      </c>
      <c r="CE110" t="str">
        <f>IFERROR(VLOOKUP(CF110,classifications!$A$3:$C$334,3,FALSE),VLOOKUP(CF110,classifications!$I$2:$K$28,3,FALSE))</f>
        <v>Predominantly Urban</v>
      </c>
      <c r="CF110" t="s">
        <v>251</v>
      </c>
      <c r="CH110">
        <v>402</v>
      </c>
      <c r="CJ110">
        <v>0</v>
      </c>
      <c r="CL110">
        <v>0</v>
      </c>
      <c r="CN110">
        <v>0</v>
      </c>
      <c r="CO110">
        <v>0</v>
      </c>
      <c r="CP110">
        <v>0</v>
      </c>
      <c r="CQ110">
        <v>0</v>
      </c>
      <c r="CR110">
        <v>0</v>
      </c>
      <c r="CS110">
        <v>0</v>
      </c>
      <c r="CU110">
        <v>0</v>
      </c>
      <c r="CW110">
        <v>94</v>
      </c>
      <c r="CY110">
        <v>308</v>
      </c>
      <c r="DB110" t="s">
        <v>249</v>
      </c>
      <c r="DC110" t="s">
        <v>250</v>
      </c>
      <c r="DD110" t="str">
        <f>VLOOKUP(DF110,class!$A$1:$B$455,2,FALSE)</f>
        <v>Metropolitan District</v>
      </c>
      <c r="DE110" t="str">
        <f>IFERROR(VLOOKUP(DF110,classifications!$A$3:$C$334,3,FALSE),VLOOKUP(DF110,classifications!$I$2:$K$28,3,FALSE))</f>
        <v>Predominantly Urban</v>
      </c>
      <c r="DF110" t="s">
        <v>251</v>
      </c>
      <c r="DH110">
        <v>485</v>
      </c>
      <c r="DJ110">
        <v>0</v>
      </c>
      <c r="DL110">
        <v>0</v>
      </c>
      <c r="DN110">
        <v>0</v>
      </c>
      <c r="DO110">
        <v>0</v>
      </c>
      <c r="DP110">
        <v>0</v>
      </c>
      <c r="DQ110">
        <v>0</v>
      </c>
      <c r="DR110">
        <v>0</v>
      </c>
      <c r="DS110">
        <v>0</v>
      </c>
      <c r="DU110">
        <v>0</v>
      </c>
      <c r="DW110">
        <v>170</v>
      </c>
      <c r="DY110">
        <v>315</v>
      </c>
      <c r="EB110" t="s">
        <v>249</v>
      </c>
      <c r="EC110" t="s">
        <v>250</v>
      </c>
      <c r="ED110" t="str">
        <f>VLOOKUP(EF110,class!$A$1:$B$455,2,FALSE)</f>
        <v>Metropolitan District</v>
      </c>
      <c r="EE110" t="str">
        <f>IFERROR(VLOOKUP(EF110,classifications!$A$3:$C$334,3,FALSE),VLOOKUP(EF110,classifications!$I$2:$K$28,3,FALSE))</f>
        <v>Predominantly Urban</v>
      </c>
      <c r="EF110" t="s">
        <v>251</v>
      </c>
      <c r="EH110">
        <v>704</v>
      </c>
      <c r="EJ110">
        <v>7</v>
      </c>
      <c r="EL110">
        <v>90</v>
      </c>
      <c r="EN110">
        <v>0</v>
      </c>
      <c r="EO110">
        <v>60</v>
      </c>
      <c r="EP110">
        <v>0</v>
      </c>
      <c r="EQ110">
        <v>0</v>
      </c>
      <c r="ER110">
        <v>1</v>
      </c>
      <c r="ES110">
        <v>0</v>
      </c>
      <c r="ET110">
        <v>61</v>
      </c>
      <c r="EV110">
        <v>0</v>
      </c>
      <c r="EX110">
        <v>2</v>
      </c>
      <c r="EZ110" s="2">
        <v>799</v>
      </c>
      <c r="FB110" t="s">
        <v>249</v>
      </c>
      <c r="FC110" t="s">
        <v>250</v>
      </c>
      <c r="FD110" t="str">
        <f>VLOOKUP(FF110,class!$A$1:$B$455,2,FALSE)</f>
        <v>Metropolitan District</v>
      </c>
      <c r="FE110" t="str">
        <f>IFERROR(VLOOKUP(FF110,classifications!$A$3:$C$334,3,FALSE),VLOOKUP(FF110,classifications!$I$2:$K$28,3,FALSE))</f>
        <v>Predominantly Urban</v>
      </c>
      <c r="FF110" t="s">
        <v>251</v>
      </c>
      <c r="FH110">
        <v>936</v>
      </c>
      <c r="FJ110">
        <v>0</v>
      </c>
      <c r="FL110">
        <v>0</v>
      </c>
      <c r="FN110">
        <v>0</v>
      </c>
      <c r="FO110">
        <v>0</v>
      </c>
      <c r="FP110">
        <v>0</v>
      </c>
      <c r="FQ110">
        <v>0</v>
      </c>
      <c r="FR110">
        <v>0</v>
      </c>
      <c r="FS110">
        <v>0</v>
      </c>
      <c r="FT110">
        <v>0</v>
      </c>
      <c r="FV110">
        <v>0</v>
      </c>
      <c r="FX110">
        <v>103</v>
      </c>
      <c r="FZ110" s="2">
        <v>833</v>
      </c>
      <c r="GB110" t="s">
        <v>249</v>
      </c>
      <c r="GC110" t="s">
        <v>250</v>
      </c>
      <c r="GD110" t="str">
        <f>VLOOKUP(GF110,class!$A$1:$B$455,2,FALSE)</f>
        <v>Metropolitan District</v>
      </c>
      <c r="GE110" t="str">
        <f>IFERROR(VLOOKUP(GF110,classifications!A$3:C$334,3,FALSE),VLOOKUP(GF110,classifications!I$2:K$28,3,FALSE))</f>
        <v>Predominantly Urban</v>
      </c>
      <c r="GF110" t="s">
        <v>251</v>
      </c>
      <c r="GH110">
        <v>651</v>
      </c>
      <c r="GJ110">
        <v>0</v>
      </c>
      <c r="GL110">
        <v>0</v>
      </c>
      <c r="GN110">
        <v>0</v>
      </c>
      <c r="GO110">
        <v>0</v>
      </c>
      <c r="GP110">
        <v>0</v>
      </c>
      <c r="GQ110">
        <v>0</v>
      </c>
      <c r="GR110">
        <v>0</v>
      </c>
      <c r="GS110">
        <v>0</v>
      </c>
      <c r="GT110">
        <v>0</v>
      </c>
      <c r="GV110">
        <v>0</v>
      </c>
      <c r="GX110">
        <v>1</v>
      </c>
      <c r="GZ110">
        <v>650</v>
      </c>
    </row>
    <row r="111" spans="1:208" x14ac:dyDescent="0.3">
      <c r="B111" t="s">
        <v>252</v>
      </c>
      <c r="C111" t="s">
        <v>253</v>
      </c>
      <c r="D111" t="str">
        <f>VLOOKUP(F111,class!$A$1:$B$455,2,FALSE)</f>
        <v>Metropolitan District</v>
      </c>
      <c r="E111" t="str">
        <f>IFERROR(VLOOKUP(F111,classifications!$A$3:$C$334,3,FALSE),VLOOKUP(F111,classifications!$I$2:$K$28,3,FALSE))</f>
        <v>Predominantly Urban</v>
      </c>
      <c r="F111" t="s">
        <v>254</v>
      </c>
      <c r="H111">
        <v>746</v>
      </c>
      <c r="J111">
        <v>6</v>
      </c>
      <c r="L111">
        <v>5</v>
      </c>
      <c r="N111">
        <v>0</v>
      </c>
      <c r="P111">
        <v>208</v>
      </c>
      <c r="R111">
        <v>549</v>
      </c>
      <c r="AB111" t="s">
        <v>252</v>
      </c>
      <c r="AC111" t="s">
        <v>253</v>
      </c>
      <c r="AD111" t="str">
        <f>VLOOKUP(AF111,class!$A$1:$B$455,2,FALSE)</f>
        <v>Metropolitan District</v>
      </c>
      <c r="AE111" t="str">
        <f>IFERROR(VLOOKUP(AF111,classifications!$A$3:$C$334,3,FALSE),VLOOKUP(AF111,classifications!$I$2:$K$28,3,FALSE))</f>
        <v>Predominantly Urban</v>
      </c>
      <c r="AF111" t="s">
        <v>254</v>
      </c>
      <c r="AH111">
        <v>839</v>
      </c>
      <c r="AJ111">
        <v>27</v>
      </c>
      <c r="AL111">
        <v>16</v>
      </c>
      <c r="AN111">
        <v>0</v>
      </c>
      <c r="AP111">
        <v>39</v>
      </c>
      <c r="AR111">
        <v>843</v>
      </c>
      <c r="BB111" t="s">
        <v>252</v>
      </c>
      <c r="BC111" t="s">
        <v>253</v>
      </c>
      <c r="BD111" t="str">
        <f>VLOOKUP(BF111,class!$A$1:$B$455,2,FALSE)</f>
        <v>Metropolitan District</v>
      </c>
      <c r="BE111" t="str">
        <f>IFERROR(VLOOKUP(BF111,classifications!$A$3:$C$334,3,FALSE),VLOOKUP(BF111,classifications!$I$2:$K$28,3,FALSE))</f>
        <v>Predominantly Urban</v>
      </c>
      <c r="BF111" t="s">
        <v>254</v>
      </c>
      <c r="BH111">
        <v>1308</v>
      </c>
      <c r="BJ111">
        <v>14</v>
      </c>
      <c r="BL111">
        <v>43</v>
      </c>
      <c r="BN111">
        <v>0</v>
      </c>
      <c r="BP111">
        <v>390</v>
      </c>
      <c r="BR111">
        <v>975</v>
      </c>
      <c r="CB111" t="s">
        <v>252</v>
      </c>
      <c r="CC111" t="s">
        <v>253</v>
      </c>
      <c r="CD111" t="str">
        <f>VLOOKUP(CF111,class!$A$1:$B$455,2,FALSE)</f>
        <v>Metropolitan District</v>
      </c>
      <c r="CE111" t="str">
        <f>IFERROR(VLOOKUP(CF111,classifications!$A$3:$C$334,3,FALSE),VLOOKUP(CF111,classifications!$I$2:$K$28,3,FALSE))</f>
        <v>Predominantly Urban</v>
      </c>
      <c r="CF111" t="s">
        <v>254</v>
      </c>
      <c r="CH111">
        <v>1084</v>
      </c>
      <c r="CJ111">
        <v>19</v>
      </c>
      <c r="CL111">
        <v>232</v>
      </c>
      <c r="CN111">
        <v>0</v>
      </c>
      <c r="CO111">
        <v>0</v>
      </c>
      <c r="CP111">
        <v>0</v>
      </c>
      <c r="CQ111">
        <v>0</v>
      </c>
      <c r="CR111">
        <v>0</v>
      </c>
      <c r="CS111">
        <v>0</v>
      </c>
      <c r="CU111">
        <v>0</v>
      </c>
      <c r="CW111">
        <v>237</v>
      </c>
      <c r="CY111">
        <v>1098</v>
      </c>
      <c r="DB111" t="s">
        <v>252</v>
      </c>
      <c r="DC111" t="s">
        <v>253</v>
      </c>
      <c r="DD111" t="str">
        <f>VLOOKUP(DF111,class!$A$1:$B$455,2,FALSE)</f>
        <v>Metropolitan District</v>
      </c>
      <c r="DE111" t="str">
        <f>IFERROR(VLOOKUP(DF111,classifications!$A$3:$C$334,3,FALSE),VLOOKUP(DF111,classifications!$I$2:$K$28,3,FALSE))</f>
        <v>Predominantly Urban</v>
      </c>
      <c r="DF111" t="s">
        <v>254</v>
      </c>
      <c r="DH111">
        <v>2437</v>
      </c>
      <c r="DJ111">
        <v>47</v>
      </c>
      <c r="DL111">
        <v>155</v>
      </c>
      <c r="DN111">
        <v>0</v>
      </c>
      <c r="DO111">
        <v>21</v>
      </c>
      <c r="DP111">
        <v>0</v>
      </c>
      <c r="DQ111">
        <v>0</v>
      </c>
      <c r="DR111">
        <v>0</v>
      </c>
      <c r="DS111">
        <v>21</v>
      </c>
      <c r="DU111">
        <v>0</v>
      </c>
      <c r="DW111">
        <v>157</v>
      </c>
      <c r="DY111">
        <v>2482</v>
      </c>
      <c r="EB111" t="s">
        <v>252</v>
      </c>
      <c r="EC111" t="s">
        <v>253</v>
      </c>
      <c r="ED111" t="str">
        <f>VLOOKUP(EF111,class!$A$1:$B$455,2,FALSE)</f>
        <v>Metropolitan District</v>
      </c>
      <c r="EE111" t="str">
        <f>IFERROR(VLOOKUP(EF111,classifications!$A$3:$C$334,3,FALSE),VLOOKUP(EF111,classifications!$I$2:$K$28,3,FALSE))</f>
        <v>Predominantly Urban</v>
      </c>
      <c r="EF111" t="s">
        <v>254</v>
      </c>
      <c r="EH111">
        <v>1497</v>
      </c>
      <c r="EJ111">
        <v>13</v>
      </c>
      <c r="EL111">
        <v>69</v>
      </c>
      <c r="EN111">
        <v>0</v>
      </c>
      <c r="EO111">
        <v>13</v>
      </c>
      <c r="EP111">
        <v>0</v>
      </c>
      <c r="EQ111">
        <v>0</v>
      </c>
      <c r="ER111">
        <v>0</v>
      </c>
      <c r="ES111">
        <v>0</v>
      </c>
      <c r="ET111">
        <v>13</v>
      </c>
      <c r="EV111">
        <v>0</v>
      </c>
      <c r="EX111">
        <v>100</v>
      </c>
      <c r="EZ111" s="2">
        <v>1479</v>
      </c>
      <c r="FB111" t="s">
        <v>252</v>
      </c>
      <c r="FC111" t="s">
        <v>253</v>
      </c>
      <c r="FD111" t="str">
        <f>VLOOKUP(FF111,class!$A$1:$B$455,2,FALSE)</f>
        <v>Metropolitan District</v>
      </c>
      <c r="FE111" t="str">
        <f>IFERROR(VLOOKUP(FF111,classifications!$A$3:$C$334,3,FALSE),VLOOKUP(FF111,classifications!$I$2:$K$28,3,FALSE))</f>
        <v>Predominantly Urban</v>
      </c>
      <c r="FF111" t="s">
        <v>254</v>
      </c>
      <c r="FH111">
        <v>3151</v>
      </c>
      <c r="FJ111">
        <v>58</v>
      </c>
      <c r="FL111">
        <v>71</v>
      </c>
      <c r="FN111">
        <v>19</v>
      </c>
      <c r="FO111">
        <v>39</v>
      </c>
      <c r="FP111">
        <v>0</v>
      </c>
      <c r="FQ111">
        <v>0</v>
      </c>
      <c r="FR111">
        <v>0</v>
      </c>
      <c r="FS111">
        <v>0</v>
      </c>
      <c r="FT111">
        <v>58</v>
      </c>
      <c r="FV111">
        <v>0</v>
      </c>
      <c r="FX111">
        <v>72</v>
      </c>
      <c r="FZ111" s="2">
        <v>3208</v>
      </c>
      <c r="GB111" t="s">
        <v>252</v>
      </c>
      <c r="GC111" t="s">
        <v>253</v>
      </c>
      <c r="GD111" t="str">
        <f>VLOOKUP(GF111,class!$A$1:$B$455,2,FALSE)</f>
        <v>Metropolitan District</v>
      </c>
      <c r="GE111" t="str">
        <f>IFERROR(VLOOKUP(GF111,classifications!A$3:C$334,3,FALSE),VLOOKUP(GF111,classifications!I$2:K$28,3,FALSE))</f>
        <v>Predominantly Urban</v>
      </c>
      <c r="GF111" t="s">
        <v>254</v>
      </c>
      <c r="GH111">
        <v>3885</v>
      </c>
      <c r="GJ111">
        <v>16</v>
      </c>
      <c r="GL111">
        <v>55</v>
      </c>
      <c r="GN111">
        <v>0</v>
      </c>
      <c r="GO111">
        <v>4</v>
      </c>
      <c r="GP111">
        <v>0</v>
      </c>
      <c r="GQ111">
        <v>0</v>
      </c>
      <c r="GR111">
        <v>0</v>
      </c>
      <c r="GS111">
        <v>0</v>
      </c>
      <c r="GT111">
        <v>4</v>
      </c>
      <c r="GV111">
        <v>0</v>
      </c>
      <c r="GX111">
        <v>89</v>
      </c>
      <c r="GZ111">
        <v>3867</v>
      </c>
    </row>
    <row r="112" spans="1:208" x14ac:dyDescent="0.3">
      <c r="B112" t="s">
        <v>255</v>
      </c>
      <c r="C112" t="s">
        <v>256</v>
      </c>
      <c r="D112" t="str">
        <f>VLOOKUP(F112,class!$A$1:$B$455,2,FALSE)</f>
        <v>Metropolitan District</v>
      </c>
      <c r="E112" t="str">
        <f>IFERROR(VLOOKUP(F112,classifications!$A$3:$C$334,3,FALSE),VLOOKUP(F112,classifications!$I$2:$K$28,3,FALSE))</f>
        <v>Predominantly Urban</v>
      </c>
      <c r="F112" t="s">
        <v>257</v>
      </c>
      <c r="H112">
        <v>324</v>
      </c>
      <c r="J112">
        <v>-23</v>
      </c>
      <c r="L112">
        <v>149</v>
      </c>
      <c r="N112">
        <v>0</v>
      </c>
      <c r="P112">
        <v>75</v>
      </c>
      <c r="R112">
        <v>375</v>
      </c>
      <c r="AB112" t="s">
        <v>255</v>
      </c>
      <c r="AC112" t="s">
        <v>256</v>
      </c>
      <c r="AD112" t="str">
        <f>VLOOKUP(AF112,class!$A$1:$B$455,2,FALSE)</f>
        <v>Metropolitan District</v>
      </c>
      <c r="AE112" t="str">
        <f>IFERROR(VLOOKUP(AF112,classifications!$A$3:$C$334,3,FALSE),VLOOKUP(AF112,classifications!$I$2:$K$28,3,FALSE))</f>
        <v>Predominantly Urban</v>
      </c>
      <c r="AF112" t="s">
        <v>257</v>
      </c>
      <c r="AH112">
        <v>329</v>
      </c>
      <c r="AJ112">
        <v>6</v>
      </c>
      <c r="AL112">
        <v>45</v>
      </c>
      <c r="AN112">
        <v>0</v>
      </c>
      <c r="AP112">
        <v>7</v>
      </c>
      <c r="AR112">
        <v>373</v>
      </c>
      <c r="BB112" t="s">
        <v>255</v>
      </c>
      <c r="BC112" t="s">
        <v>256</v>
      </c>
      <c r="BD112" t="str">
        <f>VLOOKUP(BF112,class!$A$1:$B$455,2,FALSE)</f>
        <v>Metropolitan District</v>
      </c>
      <c r="BE112" t="str">
        <f>IFERROR(VLOOKUP(BF112,classifications!$A$3:$C$334,3,FALSE),VLOOKUP(BF112,classifications!$I$2:$K$28,3,FALSE))</f>
        <v>Predominantly Urban</v>
      </c>
      <c r="BF112" t="s">
        <v>257</v>
      </c>
      <c r="BH112">
        <v>366</v>
      </c>
      <c r="BJ112">
        <v>10</v>
      </c>
      <c r="BL112">
        <v>65</v>
      </c>
      <c r="BN112">
        <v>0</v>
      </c>
      <c r="BP112">
        <v>10</v>
      </c>
      <c r="BR112">
        <v>431</v>
      </c>
      <c r="CB112" t="s">
        <v>255</v>
      </c>
      <c r="CC112" t="s">
        <v>256</v>
      </c>
      <c r="CD112" t="str">
        <f>VLOOKUP(CF112,class!$A$1:$B$455,2,FALSE)</f>
        <v>Metropolitan District</v>
      </c>
      <c r="CE112" t="str">
        <f>IFERROR(VLOOKUP(CF112,classifications!$A$3:$C$334,3,FALSE),VLOOKUP(CF112,classifications!$I$2:$K$28,3,FALSE))</f>
        <v>Predominantly Urban</v>
      </c>
      <c r="CF112" t="s">
        <v>257</v>
      </c>
      <c r="CH112">
        <v>295</v>
      </c>
      <c r="CJ112">
        <v>2</v>
      </c>
      <c r="CL112">
        <v>39</v>
      </c>
      <c r="CN112">
        <v>0</v>
      </c>
      <c r="CO112">
        <v>2</v>
      </c>
      <c r="CP112">
        <v>0</v>
      </c>
      <c r="CQ112">
        <v>0</v>
      </c>
      <c r="CR112">
        <v>0</v>
      </c>
      <c r="CS112">
        <v>2</v>
      </c>
      <c r="CU112">
        <v>0</v>
      </c>
      <c r="CW112">
        <v>13</v>
      </c>
      <c r="CY112">
        <v>323</v>
      </c>
      <c r="DB112" t="s">
        <v>255</v>
      </c>
      <c r="DC112" t="s">
        <v>256</v>
      </c>
      <c r="DD112" t="str">
        <f>VLOOKUP(DF112,class!$A$1:$B$455,2,FALSE)</f>
        <v>Metropolitan District</v>
      </c>
      <c r="DE112" t="str">
        <f>IFERROR(VLOOKUP(DF112,classifications!$A$3:$C$334,3,FALSE),VLOOKUP(DF112,classifications!$I$2:$K$28,3,FALSE))</f>
        <v>Predominantly Urban</v>
      </c>
      <c r="DF112" t="s">
        <v>257</v>
      </c>
      <c r="DH112">
        <v>544</v>
      </c>
      <c r="DJ112">
        <v>6</v>
      </c>
      <c r="DL112">
        <v>125</v>
      </c>
      <c r="DN112">
        <v>0</v>
      </c>
      <c r="DO112">
        <v>75</v>
      </c>
      <c r="DP112">
        <v>0</v>
      </c>
      <c r="DQ112">
        <v>0</v>
      </c>
      <c r="DR112">
        <v>0</v>
      </c>
      <c r="DS112">
        <v>75</v>
      </c>
      <c r="DU112">
        <v>0</v>
      </c>
      <c r="DW112">
        <v>15</v>
      </c>
      <c r="DY112">
        <v>660</v>
      </c>
      <c r="EB112" t="s">
        <v>255</v>
      </c>
      <c r="EC112" t="s">
        <v>256</v>
      </c>
      <c r="ED112" t="str">
        <f>VLOOKUP(EF112,class!$A$1:$B$455,2,FALSE)</f>
        <v>Metropolitan District</v>
      </c>
      <c r="EE112" t="str">
        <f>IFERROR(VLOOKUP(EF112,classifications!$A$3:$C$334,3,FALSE),VLOOKUP(EF112,classifications!$I$2:$K$28,3,FALSE))</f>
        <v>Predominantly Urban</v>
      </c>
      <c r="EF112" t="s">
        <v>257</v>
      </c>
      <c r="EH112">
        <v>596</v>
      </c>
      <c r="EJ112">
        <v>2</v>
      </c>
      <c r="EL112">
        <v>143</v>
      </c>
      <c r="EN112">
        <v>0</v>
      </c>
      <c r="EO112">
        <v>3</v>
      </c>
      <c r="EP112">
        <v>0</v>
      </c>
      <c r="EQ112">
        <v>0</v>
      </c>
      <c r="ER112">
        <v>0</v>
      </c>
      <c r="ES112">
        <v>0</v>
      </c>
      <c r="ET112">
        <v>3</v>
      </c>
      <c r="EV112">
        <v>0</v>
      </c>
      <c r="EX112">
        <v>3</v>
      </c>
      <c r="EZ112" s="2">
        <v>738</v>
      </c>
      <c r="FB112" t="s">
        <v>255</v>
      </c>
      <c r="FC112" t="s">
        <v>256</v>
      </c>
      <c r="FD112" t="str">
        <f>VLOOKUP(FF112,class!$A$1:$B$455,2,FALSE)</f>
        <v>Metropolitan District</v>
      </c>
      <c r="FE112" t="str">
        <f>IFERROR(VLOOKUP(FF112,classifications!$A$3:$C$334,3,FALSE),VLOOKUP(FF112,classifications!$I$2:$K$28,3,FALSE))</f>
        <v>Predominantly Urban</v>
      </c>
      <c r="FF112" t="s">
        <v>257</v>
      </c>
      <c r="FH112">
        <v>520</v>
      </c>
      <c r="FJ112">
        <v>13</v>
      </c>
      <c r="FL112">
        <v>219</v>
      </c>
      <c r="FN112">
        <v>0</v>
      </c>
      <c r="FO112">
        <v>140</v>
      </c>
      <c r="FP112">
        <v>0</v>
      </c>
      <c r="FQ112">
        <v>0</v>
      </c>
      <c r="FR112">
        <v>0</v>
      </c>
      <c r="FS112">
        <v>0</v>
      </c>
      <c r="FT112">
        <v>140</v>
      </c>
      <c r="FV112">
        <v>0</v>
      </c>
      <c r="FX112">
        <v>23</v>
      </c>
      <c r="FZ112" s="2">
        <v>729</v>
      </c>
      <c r="GB112" t="s">
        <v>255</v>
      </c>
      <c r="GC112" t="s">
        <v>256</v>
      </c>
      <c r="GD112" t="str">
        <f>VLOOKUP(GF112,class!$A$1:$B$455,2,FALSE)</f>
        <v>Metropolitan District</v>
      </c>
      <c r="GE112" t="str">
        <f>IFERROR(VLOOKUP(GF112,classifications!A$3:C$334,3,FALSE),VLOOKUP(GF112,classifications!I$2:K$28,3,FALSE))</f>
        <v>Predominantly Urban</v>
      </c>
      <c r="GF112" t="s">
        <v>257</v>
      </c>
      <c r="GH112">
        <v>791</v>
      </c>
      <c r="GJ112">
        <v>-1</v>
      </c>
      <c r="GL112">
        <v>620</v>
      </c>
      <c r="GN112">
        <v>1</v>
      </c>
      <c r="GO112">
        <v>270</v>
      </c>
      <c r="GP112">
        <v>0</v>
      </c>
      <c r="GQ112">
        <v>0</v>
      </c>
      <c r="GR112">
        <v>0</v>
      </c>
      <c r="GS112">
        <v>0</v>
      </c>
      <c r="GT112">
        <v>271</v>
      </c>
      <c r="GV112">
        <v>0</v>
      </c>
      <c r="GX112">
        <v>111</v>
      </c>
      <c r="GZ112">
        <v>1299</v>
      </c>
    </row>
    <row r="113" spans="2:208" x14ac:dyDescent="0.3">
      <c r="B113" t="s">
        <v>258</v>
      </c>
      <c r="C113" t="s">
        <v>259</v>
      </c>
      <c r="D113" t="str">
        <f>VLOOKUP(F113,class!$A$1:$B$455,2,FALSE)</f>
        <v>Metropolitan District</v>
      </c>
      <c r="E113" t="str">
        <f>IFERROR(VLOOKUP(F113,classifications!$A$3:$C$334,3,FALSE),VLOOKUP(F113,classifications!$I$2:$K$28,3,FALSE))</f>
        <v>Predominantly Urban</v>
      </c>
      <c r="F113" t="s">
        <v>260</v>
      </c>
      <c r="H113">
        <v>560</v>
      </c>
      <c r="J113">
        <v>18</v>
      </c>
      <c r="L113">
        <v>72</v>
      </c>
      <c r="N113">
        <v>0</v>
      </c>
      <c r="P113">
        <v>101</v>
      </c>
      <c r="R113">
        <v>549</v>
      </c>
      <c r="AB113" t="s">
        <v>258</v>
      </c>
      <c r="AC113" t="s">
        <v>259</v>
      </c>
      <c r="AD113" t="str">
        <f>VLOOKUP(AF113,class!$A$1:$B$455,2,FALSE)</f>
        <v>Metropolitan District</v>
      </c>
      <c r="AE113" t="str">
        <f>IFERROR(VLOOKUP(AF113,classifications!$A$3:$C$334,3,FALSE),VLOOKUP(AF113,classifications!$I$2:$K$28,3,FALSE))</f>
        <v>Predominantly Urban</v>
      </c>
      <c r="AF113" t="s">
        <v>260</v>
      </c>
      <c r="AH113">
        <v>422</v>
      </c>
      <c r="AJ113">
        <v>8</v>
      </c>
      <c r="AL113">
        <v>33</v>
      </c>
      <c r="AN113">
        <v>1</v>
      </c>
      <c r="AP113">
        <v>61</v>
      </c>
      <c r="AR113">
        <v>403</v>
      </c>
      <c r="BB113" t="s">
        <v>258</v>
      </c>
      <c r="BC113" t="s">
        <v>259</v>
      </c>
      <c r="BD113" t="str">
        <f>VLOOKUP(BF113,class!$A$1:$B$455,2,FALSE)</f>
        <v>Metropolitan District</v>
      </c>
      <c r="BE113" t="str">
        <f>IFERROR(VLOOKUP(BF113,classifications!$A$3:$C$334,3,FALSE),VLOOKUP(BF113,classifications!$I$2:$K$28,3,FALSE))</f>
        <v>Predominantly Urban</v>
      </c>
      <c r="BF113" t="s">
        <v>260</v>
      </c>
      <c r="BH113">
        <v>431</v>
      </c>
      <c r="BJ113">
        <v>0</v>
      </c>
      <c r="BL113">
        <v>0</v>
      </c>
      <c r="BN113">
        <v>-32</v>
      </c>
      <c r="BP113">
        <v>0</v>
      </c>
      <c r="BR113">
        <v>399</v>
      </c>
      <c r="CB113" t="s">
        <v>258</v>
      </c>
      <c r="CC113" t="s">
        <v>259</v>
      </c>
      <c r="CD113" t="str">
        <f>VLOOKUP(CF113,class!$A$1:$B$455,2,FALSE)</f>
        <v>Metropolitan District</v>
      </c>
      <c r="CE113" t="str">
        <f>IFERROR(VLOOKUP(CF113,classifications!$A$3:$C$334,3,FALSE),VLOOKUP(CF113,classifications!$I$2:$K$28,3,FALSE))</f>
        <v>Predominantly Urban</v>
      </c>
      <c r="CF113" t="s">
        <v>260</v>
      </c>
      <c r="CH113">
        <v>482</v>
      </c>
      <c r="CJ113">
        <v>4</v>
      </c>
      <c r="CL113">
        <v>111</v>
      </c>
      <c r="CN113">
        <v>0</v>
      </c>
      <c r="CO113">
        <v>2</v>
      </c>
      <c r="CP113">
        <v>0</v>
      </c>
      <c r="CQ113">
        <v>0</v>
      </c>
      <c r="CR113">
        <v>0</v>
      </c>
      <c r="CS113">
        <v>2</v>
      </c>
      <c r="CU113">
        <v>0</v>
      </c>
      <c r="CW113">
        <v>4</v>
      </c>
      <c r="CY113">
        <v>593</v>
      </c>
      <c r="DB113" t="s">
        <v>258</v>
      </c>
      <c r="DC113" t="s">
        <v>259</v>
      </c>
      <c r="DD113" t="str">
        <f>VLOOKUP(DF113,class!$A$1:$B$455,2,FALSE)</f>
        <v>Metropolitan District</v>
      </c>
      <c r="DE113" t="str">
        <f>IFERROR(VLOOKUP(DF113,classifications!$A$3:$C$334,3,FALSE),VLOOKUP(DF113,classifications!$I$2:$K$28,3,FALSE))</f>
        <v>Predominantly Urban</v>
      </c>
      <c r="DF113" t="s">
        <v>260</v>
      </c>
      <c r="DH113">
        <v>401</v>
      </c>
      <c r="DJ113">
        <v>4</v>
      </c>
      <c r="DL113">
        <v>23</v>
      </c>
      <c r="DN113">
        <v>0</v>
      </c>
      <c r="DO113">
        <v>1</v>
      </c>
      <c r="DP113">
        <v>0</v>
      </c>
      <c r="DQ113">
        <v>3</v>
      </c>
      <c r="DR113">
        <v>0</v>
      </c>
      <c r="DS113">
        <v>4</v>
      </c>
      <c r="DU113">
        <v>0</v>
      </c>
      <c r="DW113">
        <v>63</v>
      </c>
      <c r="DY113">
        <v>365</v>
      </c>
      <c r="EB113" t="s">
        <v>258</v>
      </c>
      <c r="EC113" t="s">
        <v>259</v>
      </c>
      <c r="ED113" t="str">
        <f>VLOOKUP(EF113,class!$A$1:$B$455,2,FALSE)</f>
        <v>Metropolitan District</v>
      </c>
      <c r="EE113" t="str">
        <f>IFERROR(VLOOKUP(EF113,classifications!$A$3:$C$334,3,FALSE),VLOOKUP(EF113,classifications!$I$2:$K$28,3,FALSE))</f>
        <v>Predominantly Urban</v>
      </c>
      <c r="EF113" t="s">
        <v>260</v>
      </c>
      <c r="EH113">
        <v>444</v>
      </c>
      <c r="EJ113">
        <v>5</v>
      </c>
      <c r="EL113">
        <v>39</v>
      </c>
      <c r="EN113">
        <v>0</v>
      </c>
      <c r="EO113">
        <v>9</v>
      </c>
      <c r="EP113">
        <v>0</v>
      </c>
      <c r="EQ113">
        <v>0</v>
      </c>
      <c r="ER113">
        <v>3</v>
      </c>
      <c r="ES113">
        <v>0</v>
      </c>
      <c r="ET113">
        <v>12</v>
      </c>
      <c r="EV113">
        <v>0</v>
      </c>
      <c r="EX113">
        <v>4</v>
      </c>
      <c r="EZ113" s="2">
        <v>484</v>
      </c>
      <c r="FB113" t="s">
        <v>258</v>
      </c>
      <c r="FC113" t="s">
        <v>259</v>
      </c>
      <c r="FD113" t="str">
        <f>VLOOKUP(FF113,class!$A$1:$B$455,2,FALSE)</f>
        <v>Metropolitan District</v>
      </c>
      <c r="FE113" t="str">
        <f>IFERROR(VLOOKUP(FF113,classifications!$A$3:$C$334,3,FALSE),VLOOKUP(FF113,classifications!$I$2:$K$28,3,FALSE))</f>
        <v>Predominantly Urban</v>
      </c>
      <c r="FF113" t="s">
        <v>260</v>
      </c>
      <c r="FH113">
        <v>593</v>
      </c>
      <c r="FJ113">
        <v>4</v>
      </c>
      <c r="FL113">
        <v>83</v>
      </c>
      <c r="FN113">
        <v>9</v>
      </c>
      <c r="FO113">
        <v>39</v>
      </c>
      <c r="FP113">
        <v>0</v>
      </c>
      <c r="FQ113">
        <v>0</v>
      </c>
      <c r="FR113">
        <v>0</v>
      </c>
      <c r="FS113">
        <v>0</v>
      </c>
      <c r="FT113">
        <v>48</v>
      </c>
      <c r="FV113">
        <v>0</v>
      </c>
      <c r="FX113">
        <v>34</v>
      </c>
      <c r="FZ113" s="2">
        <v>646</v>
      </c>
      <c r="GB113" t="s">
        <v>258</v>
      </c>
      <c r="GC113" t="s">
        <v>259</v>
      </c>
      <c r="GD113" t="str">
        <f>VLOOKUP(GF113,class!$A$1:$B$455,2,FALSE)</f>
        <v>Metropolitan District</v>
      </c>
      <c r="GE113" t="str">
        <f>IFERROR(VLOOKUP(GF113,classifications!A$3:C$334,3,FALSE),VLOOKUP(GF113,classifications!I$2:K$28,3,FALSE))</f>
        <v>Predominantly Urban</v>
      </c>
      <c r="GF113" t="s">
        <v>260</v>
      </c>
      <c r="GH113">
        <v>420</v>
      </c>
      <c r="GJ113">
        <v>4</v>
      </c>
      <c r="GL113">
        <v>58</v>
      </c>
      <c r="GN113">
        <v>2</v>
      </c>
      <c r="GO113">
        <v>18</v>
      </c>
      <c r="GP113">
        <v>0</v>
      </c>
      <c r="GQ113">
        <v>0</v>
      </c>
      <c r="GR113">
        <v>1</v>
      </c>
      <c r="GS113">
        <v>0</v>
      </c>
      <c r="GT113">
        <v>21</v>
      </c>
      <c r="GV113">
        <v>0</v>
      </c>
      <c r="GX113">
        <v>8</v>
      </c>
      <c r="GZ113">
        <v>474</v>
      </c>
    </row>
    <row r="114" spans="2:208" x14ac:dyDescent="0.3">
      <c r="B114" t="s">
        <v>261</v>
      </c>
      <c r="C114" t="s">
        <v>262</v>
      </c>
      <c r="D114" t="str">
        <f>VLOOKUP(F114,class!$A$1:$B$455,2,FALSE)</f>
        <v>Metropolitan District</v>
      </c>
      <c r="E114" t="str">
        <f>IFERROR(VLOOKUP(F114,classifications!$A$3:$C$334,3,FALSE),VLOOKUP(F114,classifications!$I$2:$K$28,3,FALSE))</f>
        <v>Predominantly Urban</v>
      </c>
      <c r="F114" t="s">
        <v>263</v>
      </c>
      <c r="H114">
        <v>305</v>
      </c>
      <c r="J114">
        <v>0</v>
      </c>
      <c r="L114">
        <v>0</v>
      </c>
      <c r="N114">
        <v>0</v>
      </c>
      <c r="P114">
        <v>200</v>
      </c>
      <c r="R114">
        <v>105</v>
      </c>
      <c r="AB114" t="s">
        <v>261</v>
      </c>
      <c r="AC114" t="s">
        <v>262</v>
      </c>
      <c r="AD114" t="str">
        <f>VLOOKUP(AF114,class!$A$1:$B$455,2,FALSE)</f>
        <v>Metropolitan District</v>
      </c>
      <c r="AE114" t="str">
        <f>IFERROR(VLOOKUP(AF114,classifications!$A$3:$C$334,3,FALSE),VLOOKUP(AF114,classifications!$I$2:$K$28,3,FALSE))</f>
        <v>Predominantly Urban</v>
      </c>
      <c r="AF114" t="s">
        <v>263</v>
      </c>
      <c r="AH114">
        <v>247</v>
      </c>
      <c r="AJ114">
        <v>0</v>
      </c>
      <c r="AL114">
        <v>0</v>
      </c>
      <c r="AN114">
        <v>0</v>
      </c>
      <c r="AP114">
        <v>102</v>
      </c>
      <c r="AR114">
        <v>145</v>
      </c>
      <c r="BB114" t="s">
        <v>261</v>
      </c>
      <c r="BC114" t="s">
        <v>262</v>
      </c>
      <c r="BD114" t="str">
        <f>VLOOKUP(BF114,class!$A$1:$B$455,2,FALSE)</f>
        <v>Metropolitan District</v>
      </c>
      <c r="BE114" t="str">
        <f>IFERROR(VLOOKUP(BF114,classifications!$A$3:$C$334,3,FALSE),VLOOKUP(BF114,classifications!$I$2:$K$28,3,FALSE))</f>
        <v>Predominantly Urban</v>
      </c>
      <c r="BF114" t="s">
        <v>263</v>
      </c>
      <c r="BH114">
        <v>245</v>
      </c>
      <c r="BJ114">
        <v>2</v>
      </c>
      <c r="BL114">
        <v>162</v>
      </c>
      <c r="BN114">
        <v>0</v>
      </c>
      <c r="BP114">
        <v>30</v>
      </c>
      <c r="BR114">
        <v>379</v>
      </c>
      <c r="CB114" t="s">
        <v>261</v>
      </c>
      <c r="CC114" t="s">
        <v>262</v>
      </c>
      <c r="CD114" t="str">
        <f>VLOOKUP(CF114,class!$A$1:$B$455,2,FALSE)</f>
        <v>Metropolitan District</v>
      </c>
      <c r="CE114" t="str">
        <f>IFERROR(VLOOKUP(CF114,classifications!$A$3:$C$334,3,FALSE),VLOOKUP(CF114,classifications!$I$2:$K$28,3,FALSE))</f>
        <v>Predominantly Urban</v>
      </c>
      <c r="CF114" t="s">
        <v>263</v>
      </c>
      <c r="CH114">
        <v>221</v>
      </c>
      <c r="CJ114">
        <v>7</v>
      </c>
      <c r="CL114">
        <v>149</v>
      </c>
      <c r="CN114">
        <v>0</v>
      </c>
      <c r="CO114">
        <v>103</v>
      </c>
      <c r="CP114">
        <v>0</v>
      </c>
      <c r="CQ114">
        <v>0</v>
      </c>
      <c r="CR114">
        <v>0</v>
      </c>
      <c r="CS114">
        <v>103</v>
      </c>
      <c r="CU114">
        <v>0</v>
      </c>
      <c r="CW114">
        <v>16</v>
      </c>
      <c r="CY114">
        <v>361</v>
      </c>
      <c r="DB114" t="s">
        <v>261</v>
      </c>
      <c r="DC114" t="s">
        <v>262</v>
      </c>
      <c r="DD114" t="str">
        <f>VLOOKUP(DF114,class!$A$1:$B$455,2,FALSE)</f>
        <v>Metropolitan District</v>
      </c>
      <c r="DE114" t="str">
        <f>IFERROR(VLOOKUP(DF114,classifications!$A$3:$C$334,3,FALSE),VLOOKUP(DF114,classifications!$I$2:$K$28,3,FALSE))</f>
        <v>Predominantly Urban</v>
      </c>
      <c r="DF114" t="s">
        <v>263</v>
      </c>
      <c r="DH114">
        <v>280</v>
      </c>
      <c r="DJ114">
        <v>0</v>
      </c>
      <c r="DL114">
        <v>80</v>
      </c>
      <c r="DN114">
        <v>0</v>
      </c>
      <c r="DO114">
        <v>52</v>
      </c>
      <c r="DP114">
        <v>0</v>
      </c>
      <c r="DQ114">
        <v>0</v>
      </c>
      <c r="DR114">
        <v>0</v>
      </c>
      <c r="DS114">
        <v>52</v>
      </c>
      <c r="DU114">
        <v>0</v>
      </c>
      <c r="DW114">
        <v>30</v>
      </c>
      <c r="DY114">
        <v>330</v>
      </c>
      <c r="EB114" t="s">
        <v>261</v>
      </c>
      <c r="EC114" t="s">
        <v>262</v>
      </c>
      <c r="ED114" t="str">
        <f>VLOOKUP(EF114,class!$A$1:$B$455,2,FALSE)</f>
        <v>Metropolitan District</v>
      </c>
      <c r="EE114" t="str">
        <f>IFERROR(VLOOKUP(EF114,classifications!$A$3:$C$334,3,FALSE),VLOOKUP(EF114,classifications!$I$2:$K$28,3,FALSE))</f>
        <v>Predominantly Urban</v>
      </c>
      <c r="EF114" t="s">
        <v>263</v>
      </c>
      <c r="EH114">
        <v>503</v>
      </c>
      <c r="EJ114">
        <v>4</v>
      </c>
      <c r="EL114">
        <v>8</v>
      </c>
      <c r="EN114">
        <v>0</v>
      </c>
      <c r="EO114">
        <v>7</v>
      </c>
      <c r="EP114">
        <v>0</v>
      </c>
      <c r="EQ114">
        <v>1</v>
      </c>
      <c r="ER114">
        <v>0</v>
      </c>
      <c r="ES114">
        <v>0</v>
      </c>
      <c r="ET114">
        <v>8</v>
      </c>
      <c r="EV114">
        <v>0</v>
      </c>
      <c r="EX114">
        <v>47</v>
      </c>
      <c r="EZ114" s="2">
        <v>468</v>
      </c>
      <c r="FB114" t="s">
        <v>261</v>
      </c>
      <c r="FC114" t="s">
        <v>262</v>
      </c>
      <c r="FD114" t="str">
        <f>VLOOKUP(FF114,class!$A$1:$B$455,2,FALSE)</f>
        <v>Metropolitan District</v>
      </c>
      <c r="FE114" t="str">
        <f>IFERROR(VLOOKUP(FF114,classifications!$A$3:$C$334,3,FALSE),VLOOKUP(FF114,classifications!$I$2:$K$28,3,FALSE))</f>
        <v>Predominantly Urban</v>
      </c>
      <c r="FF114" t="s">
        <v>263</v>
      </c>
      <c r="FH114">
        <v>773</v>
      </c>
      <c r="FJ114">
        <v>7</v>
      </c>
      <c r="FL114">
        <v>203</v>
      </c>
      <c r="FN114">
        <v>18</v>
      </c>
      <c r="FO114">
        <v>211</v>
      </c>
      <c r="FP114">
        <v>0</v>
      </c>
      <c r="FQ114">
        <v>1</v>
      </c>
      <c r="FR114">
        <v>9</v>
      </c>
      <c r="FS114">
        <v>0</v>
      </c>
      <c r="FT114">
        <v>239</v>
      </c>
      <c r="FV114">
        <v>0</v>
      </c>
      <c r="FX114">
        <v>30</v>
      </c>
      <c r="FZ114" s="2">
        <v>953</v>
      </c>
      <c r="GB114" t="s">
        <v>261</v>
      </c>
      <c r="GC114" t="s">
        <v>262</v>
      </c>
      <c r="GD114" t="str">
        <f>VLOOKUP(GF114,class!$A$1:$B$455,2,FALSE)</f>
        <v>Metropolitan District</v>
      </c>
      <c r="GE114" t="str">
        <f>IFERROR(VLOOKUP(GF114,classifications!A$3:C$334,3,FALSE),VLOOKUP(GF114,classifications!I$2:K$28,3,FALSE))</f>
        <v>Predominantly Urban</v>
      </c>
      <c r="GF114" t="s">
        <v>263</v>
      </c>
      <c r="GH114">
        <v>384</v>
      </c>
      <c r="GJ114">
        <v>12</v>
      </c>
      <c r="GL114">
        <v>392</v>
      </c>
      <c r="GN114">
        <v>0</v>
      </c>
      <c r="GO114">
        <v>390</v>
      </c>
      <c r="GP114">
        <v>0</v>
      </c>
      <c r="GQ114">
        <v>0</v>
      </c>
      <c r="GR114">
        <v>2</v>
      </c>
      <c r="GS114">
        <v>0</v>
      </c>
      <c r="GT114">
        <v>392</v>
      </c>
      <c r="GV114">
        <v>-33</v>
      </c>
      <c r="GX114">
        <v>66</v>
      </c>
      <c r="GZ114">
        <v>689</v>
      </c>
    </row>
    <row r="115" spans="2:208" x14ac:dyDescent="0.3">
      <c r="B115" t="s">
        <v>264</v>
      </c>
      <c r="C115" t="s">
        <v>265</v>
      </c>
      <c r="D115" t="str">
        <f>VLOOKUP(F115,class!$A$1:$B$455,2,FALSE)</f>
        <v>Metropolitan District</v>
      </c>
      <c r="E115" t="str">
        <f>IFERROR(VLOOKUP(F115,classifications!$A$3:$C$334,3,FALSE),VLOOKUP(F115,classifications!$I$2:$K$28,3,FALSE))</f>
        <v>Predominantly Urban</v>
      </c>
      <c r="F115" t="s">
        <v>266</v>
      </c>
      <c r="H115">
        <v>248</v>
      </c>
      <c r="J115">
        <v>10</v>
      </c>
      <c r="L115">
        <v>17</v>
      </c>
      <c r="N115">
        <v>4</v>
      </c>
      <c r="P115">
        <v>61</v>
      </c>
      <c r="R115">
        <v>218</v>
      </c>
      <c r="AB115" t="s">
        <v>264</v>
      </c>
      <c r="AC115" t="s">
        <v>265</v>
      </c>
      <c r="AD115" t="str">
        <f>VLOOKUP(AF115,class!$A$1:$B$455,2,FALSE)</f>
        <v>Metropolitan District</v>
      </c>
      <c r="AE115" t="str">
        <f>IFERROR(VLOOKUP(AF115,classifications!$A$3:$C$334,3,FALSE),VLOOKUP(AF115,classifications!$I$2:$K$28,3,FALSE))</f>
        <v>Predominantly Urban</v>
      </c>
      <c r="AF115" t="s">
        <v>266</v>
      </c>
      <c r="AH115">
        <v>507</v>
      </c>
      <c r="AJ115">
        <v>22</v>
      </c>
      <c r="AL115">
        <v>95</v>
      </c>
      <c r="AN115">
        <v>0</v>
      </c>
      <c r="AP115">
        <v>27</v>
      </c>
      <c r="AR115">
        <v>597</v>
      </c>
      <c r="BB115" t="s">
        <v>264</v>
      </c>
      <c r="BC115" t="s">
        <v>265</v>
      </c>
      <c r="BD115" t="str">
        <f>VLOOKUP(BF115,class!$A$1:$B$455,2,FALSE)</f>
        <v>Metropolitan District</v>
      </c>
      <c r="BE115" t="str">
        <f>IFERROR(VLOOKUP(BF115,classifications!$A$3:$C$334,3,FALSE),VLOOKUP(BF115,classifications!$I$2:$K$28,3,FALSE))</f>
        <v>Predominantly Urban</v>
      </c>
      <c r="BF115" t="s">
        <v>266</v>
      </c>
      <c r="BH115">
        <v>466</v>
      </c>
      <c r="BJ115">
        <v>8</v>
      </c>
      <c r="BL115">
        <v>60</v>
      </c>
      <c r="BN115">
        <v>0</v>
      </c>
      <c r="BP115">
        <v>5</v>
      </c>
      <c r="BR115">
        <v>529</v>
      </c>
      <c r="CB115" t="s">
        <v>264</v>
      </c>
      <c r="CC115" t="s">
        <v>265</v>
      </c>
      <c r="CD115" t="str">
        <f>VLOOKUP(CF115,class!$A$1:$B$455,2,FALSE)</f>
        <v>Metropolitan District</v>
      </c>
      <c r="CE115" t="str">
        <f>IFERROR(VLOOKUP(CF115,classifications!$A$3:$C$334,3,FALSE),VLOOKUP(CF115,classifications!$I$2:$K$28,3,FALSE))</f>
        <v>Predominantly Urban</v>
      </c>
      <c r="CF115" t="s">
        <v>266</v>
      </c>
      <c r="CH115">
        <v>582</v>
      </c>
      <c r="CJ115">
        <v>43</v>
      </c>
      <c r="CL115">
        <v>13</v>
      </c>
      <c r="CN115">
        <v>0</v>
      </c>
      <c r="CO115">
        <v>0</v>
      </c>
      <c r="CP115">
        <v>0</v>
      </c>
      <c r="CQ115">
        <v>0</v>
      </c>
      <c r="CR115">
        <v>0</v>
      </c>
      <c r="CS115">
        <v>0</v>
      </c>
      <c r="CU115">
        <v>2</v>
      </c>
      <c r="CW115">
        <v>1</v>
      </c>
      <c r="CY115">
        <v>639</v>
      </c>
      <c r="DB115" t="s">
        <v>264</v>
      </c>
      <c r="DC115" t="s">
        <v>265</v>
      </c>
      <c r="DD115" t="str">
        <f>VLOOKUP(DF115,class!$A$1:$B$455,2,FALSE)</f>
        <v>Metropolitan District</v>
      </c>
      <c r="DE115" t="str">
        <f>IFERROR(VLOOKUP(DF115,classifications!$A$3:$C$334,3,FALSE),VLOOKUP(DF115,classifications!$I$2:$K$28,3,FALSE))</f>
        <v>Predominantly Urban</v>
      </c>
      <c r="DF115" t="s">
        <v>266</v>
      </c>
      <c r="DH115">
        <v>758</v>
      </c>
      <c r="DJ115">
        <v>33</v>
      </c>
      <c r="DL115">
        <v>26</v>
      </c>
      <c r="DN115">
        <v>0</v>
      </c>
      <c r="DO115">
        <v>0</v>
      </c>
      <c r="DP115">
        <v>0</v>
      </c>
      <c r="DQ115">
        <v>0</v>
      </c>
      <c r="DR115">
        <v>0</v>
      </c>
      <c r="DS115">
        <v>0</v>
      </c>
      <c r="DU115">
        <v>0</v>
      </c>
      <c r="DW115">
        <v>0</v>
      </c>
      <c r="DY115">
        <v>817</v>
      </c>
      <c r="EB115" t="s">
        <v>264</v>
      </c>
      <c r="EC115" t="s">
        <v>265</v>
      </c>
      <c r="ED115" t="str">
        <f>VLOOKUP(EF115,class!$A$1:$B$455,2,FALSE)</f>
        <v>Metropolitan District</v>
      </c>
      <c r="EE115" t="str">
        <f>IFERROR(VLOOKUP(EF115,classifications!$A$3:$C$334,3,FALSE),VLOOKUP(EF115,classifications!$I$2:$K$28,3,FALSE))</f>
        <v>Predominantly Urban</v>
      </c>
      <c r="EF115" t="s">
        <v>266</v>
      </c>
      <c r="EH115">
        <v>908</v>
      </c>
      <c r="EJ115">
        <v>2</v>
      </c>
      <c r="EL115">
        <v>41</v>
      </c>
      <c r="EN115">
        <v>0</v>
      </c>
      <c r="EO115">
        <v>9</v>
      </c>
      <c r="EP115">
        <v>0</v>
      </c>
      <c r="EQ115">
        <v>0</v>
      </c>
      <c r="ER115">
        <v>32</v>
      </c>
      <c r="ES115">
        <v>0</v>
      </c>
      <c r="ET115">
        <v>41</v>
      </c>
      <c r="EV115">
        <v>1</v>
      </c>
      <c r="EX115">
        <v>4</v>
      </c>
      <c r="EZ115" s="2">
        <v>948</v>
      </c>
      <c r="FB115" t="s">
        <v>264</v>
      </c>
      <c r="FC115" t="s">
        <v>265</v>
      </c>
      <c r="FD115" t="str">
        <f>VLOOKUP(FF115,class!$A$1:$B$455,2,FALSE)</f>
        <v>Metropolitan District</v>
      </c>
      <c r="FE115" t="str">
        <f>IFERROR(VLOOKUP(FF115,classifications!$A$3:$C$334,3,FALSE),VLOOKUP(FF115,classifications!$I$2:$K$28,3,FALSE))</f>
        <v>Predominantly Urban</v>
      </c>
      <c r="FF115" t="s">
        <v>266</v>
      </c>
      <c r="FH115">
        <v>1307</v>
      </c>
      <c r="FJ115">
        <v>15</v>
      </c>
      <c r="FL115">
        <v>26</v>
      </c>
      <c r="FN115">
        <v>1</v>
      </c>
      <c r="FO115">
        <v>0</v>
      </c>
      <c r="FP115">
        <v>0</v>
      </c>
      <c r="FQ115">
        <v>0</v>
      </c>
      <c r="FR115">
        <v>0</v>
      </c>
      <c r="FS115">
        <v>0</v>
      </c>
      <c r="FT115">
        <v>1</v>
      </c>
      <c r="FV115">
        <v>2</v>
      </c>
      <c r="FX115">
        <v>0</v>
      </c>
      <c r="FZ115" s="2">
        <v>1350</v>
      </c>
      <c r="GB115" t="s">
        <v>264</v>
      </c>
      <c r="GC115" t="s">
        <v>265</v>
      </c>
      <c r="GD115" t="str">
        <f>VLOOKUP(GF115,class!$A$1:$B$455,2,FALSE)</f>
        <v>Metropolitan District</v>
      </c>
      <c r="GE115" t="str">
        <f>IFERROR(VLOOKUP(GF115,classifications!A$3:C$334,3,FALSE),VLOOKUP(GF115,classifications!I$2:K$28,3,FALSE))</f>
        <v>Predominantly Urban</v>
      </c>
      <c r="GF115" t="s">
        <v>266</v>
      </c>
      <c r="GH115">
        <v>1348</v>
      </c>
      <c r="GJ115">
        <v>8</v>
      </c>
      <c r="GL115">
        <v>27</v>
      </c>
      <c r="GN115">
        <v>0</v>
      </c>
      <c r="GO115">
        <v>2</v>
      </c>
      <c r="GP115">
        <v>0</v>
      </c>
      <c r="GQ115">
        <v>0</v>
      </c>
      <c r="GR115">
        <v>3</v>
      </c>
      <c r="GS115">
        <v>0</v>
      </c>
      <c r="GT115">
        <v>5</v>
      </c>
      <c r="GV115">
        <v>0</v>
      </c>
      <c r="GX115">
        <v>16</v>
      </c>
      <c r="GZ115">
        <v>1367</v>
      </c>
    </row>
    <row r="116" spans="2:208" x14ac:dyDescent="0.3">
      <c r="EZ116" s="2"/>
      <c r="FZ116" s="2"/>
    </row>
    <row r="117" spans="2:208" x14ac:dyDescent="0.3">
      <c r="D117" t="s">
        <v>267</v>
      </c>
      <c r="E117" t="s">
        <v>268</v>
      </c>
      <c r="H117">
        <v>2284</v>
      </c>
      <c r="J117">
        <v>226</v>
      </c>
      <c r="L117">
        <v>287</v>
      </c>
      <c r="N117">
        <v>0</v>
      </c>
      <c r="P117">
        <v>815</v>
      </c>
      <c r="R117">
        <v>1982</v>
      </c>
      <c r="AD117" t="s">
        <v>267</v>
      </c>
      <c r="AE117" t="s">
        <v>268</v>
      </c>
      <c r="AH117">
        <v>2805</v>
      </c>
      <c r="AJ117">
        <v>79</v>
      </c>
      <c r="AL117">
        <v>227</v>
      </c>
      <c r="AN117">
        <v>0</v>
      </c>
      <c r="AP117">
        <v>584</v>
      </c>
      <c r="AR117">
        <v>2527</v>
      </c>
      <c r="BD117" t="s">
        <v>267</v>
      </c>
      <c r="BE117" t="s">
        <v>268</v>
      </c>
      <c r="BH117">
        <v>3532</v>
      </c>
      <c r="BJ117">
        <v>121</v>
      </c>
      <c r="BL117">
        <v>431</v>
      </c>
      <c r="BN117">
        <v>0</v>
      </c>
      <c r="BP117">
        <v>419</v>
      </c>
      <c r="BR117">
        <v>3665</v>
      </c>
      <c r="CD117" t="s">
        <v>267</v>
      </c>
      <c r="CE117" t="s">
        <v>268</v>
      </c>
      <c r="CH117">
        <v>2832</v>
      </c>
      <c r="CJ117">
        <v>116</v>
      </c>
      <c r="CL117">
        <v>933</v>
      </c>
      <c r="CN117">
        <v>0</v>
      </c>
      <c r="CO117">
        <v>9</v>
      </c>
      <c r="CP117">
        <v>0</v>
      </c>
      <c r="CQ117">
        <v>0</v>
      </c>
      <c r="CR117">
        <v>0</v>
      </c>
      <c r="CS117">
        <v>9</v>
      </c>
      <c r="CU117">
        <v>0</v>
      </c>
      <c r="CW117">
        <v>684</v>
      </c>
      <c r="CY117">
        <v>3197</v>
      </c>
      <c r="DD117" t="s">
        <v>267</v>
      </c>
      <c r="DE117" t="s">
        <v>268</v>
      </c>
      <c r="DH117">
        <v>4087</v>
      </c>
      <c r="DJ117">
        <v>174</v>
      </c>
      <c r="DL117">
        <v>1280</v>
      </c>
      <c r="DN117">
        <v>0</v>
      </c>
      <c r="DO117">
        <v>216</v>
      </c>
      <c r="DP117">
        <v>4</v>
      </c>
      <c r="DQ117">
        <v>33</v>
      </c>
      <c r="DR117">
        <v>0</v>
      </c>
      <c r="DS117">
        <v>253</v>
      </c>
      <c r="DU117">
        <v>0</v>
      </c>
      <c r="DW117">
        <v>160</v>
      </c>
      <c r="DY117">
        <v>5381</v>
      </c>
      <c r="ED117" t="s">
        <v>267</v>
      </c>
      <c r="EE117" t="s">
        <v>268</v>
      </c>
      <c r="EH117">
        <v>4410</v>
      </c>
      <c r="EJ117">
        <v>18</v>
      </c>
      <c r="EL117">
        <v>720</v>
      </c>
      <c r="EN117">
        <v>3</v>
      </c>
      <c r="EO117">
        <v>130</v>
      </c>
      <c r="EP117">
        <v>5</v>
      </c>
      <c r="EQ117">
        <v>1</v>
      </c>
      <c r="ER117">
        <v>8</v>
      </c>
      <c r="ES117">
        <v>0</v>
      </c>
      <c r="ET117">
        <v>147</v>
      </c>
      <c r="EV117">
        <v>0</v>
      </c>
      <c r="EX117">
        <v>243</v>
      </c>
      <c r="EZ117" s="2">
        <v>4905</v>
      </c>
      <c r="FD117" t="s">
        <v>267</v>
      </c>
      <c r="FE117" t="s">
        <v>268</v>
      </c>
      <c r="FH117">
        <v>4225</v>
      </c>
      <c r="FJ117">
        <v>104</v>
      </c>
      <c r="FL117">
        <v>917</v>
      </c>
      <c r="FN117">
        <v>24</v>
      </c>
      <c r="FO117">
        <v>290</v>
      </c>
      <c r="FP117">
        <v>3</v>
      </c>
      <c r="FQ117">
        <v>9</v>
      </c>
      <c r="FR117">
        <v>26</v>
      </c>
      <c r="FS117">
        <v>0</v>
      </c>
      <c r="FT117">
        <v>352</v>
      </c>
      <c r="FV117">
        <v>-11</v>
      </c>
      <c r="FX117">
        <v>183</v>
      </c>
      <c r="FZ117" s="2">
        <v>5052</v>
      </c>
      <c r="GD117" t="s">
        <v>267</v>
      </c>
      <c r="GE117" t="s">
        <v>268</v>
      </c>
      <c r="GH117">
        <v>5095</v>
      </c>
      <c r="GJ117">
        <v>24</v>
      </c>
      <c r="GL117">
        <v>760</v>
      </c>
      <c r="GN117">
        <v>0</v>
      </c>
      <c r="GO117">
        <v>310</v>
      </c>
      <c r="GP117">
        <v>9</v>
      </c>
      <c r="GQ117">
        <v>0</v>
      </c>
      <c r="GR117">
        <v>32</v>
      </c>
      <c r="GS117">
        <v>0</v>
      </c>
      <c r="GT117">
        <v>351</v>
      </c>
      <c r="GV117">
        <v>-10</v>
      </c>
      <c r="GX117">
        <v>75</v>
      </c>
      <c r="GZ117">
        <v>5794</v>
      </c>
    </row>
    <row r="118" spans="2:208" x14ac:dyDescent="0.3">
      <c r="B118" t="s">
        <v>269</v>
      </c>
      <c r="C118" t="s">
        <v>270</v>
      </c>
      <c r="D118" t="str">
        <f>VLOOKUP(F118,class!$A$1:$B$455,2,FALSE)</f>
        <v>Metropolitan District</v>
      </c>
      <c r="E118" t="str">
        <f>IFERROR(VLOOKUP(F118,classifications!$A$3:$C$334,3,FALSE),VLOOKUP(F118,classifications!$I$2:$K$28,3,FALSE))</f>
        <v>Predominantly Urban</v>
      </c>
      <c r="F118" t="s">
        <v>271</v>
      </c>
      <c r="H118">
        <v>255</v>
      </c>
      <c r="J118">
        <v>3</v>
      </c>
      <c r="L118">
        <v>0</v>
      </c>
      <c r="N118">
        <v>0</v>
      </c>
      <c r="P118">
        <v>63</v>
      </c>
      <c r="R118">
        <v>195</v>
      </c>
      <c r="AB118" t="s">
        <v>269</v>
      </c>
      <c r="AC118" t="s">
        <v>270</v>
      </c>
      <c r="AD118" t="str">
        <f>VLOOKUP(AF118,class!$A$1:$B$455,2,FALSE)</f>
        <v>Metropolitan District</v>
      </c>
      <c r="AE118" t="str">
        <f>IFERROR(VLOOKUP(AF118,classifications!$A$3:$C$334,3,FALSE),VLOOKUP(AF118,classifications!$I$2:$K$28,3,FALSE))</f>
        <v>Predominantly Urban</v>
      </c>
      <c r="AF118" t="s">
        <v>271</v>
      </c>
      <c r="AH118">
        <v>358</v>
      </c>
      <c r="AJ118">
        <v>1</v>
      </c>
      <c r="AL118">
        <v>5</v>
      </c>
      <c r="AN118">
        <v>0</v>
      </c>
      <c r="AP118">
        <v>4</v>
      </c>
      <c r="AR118">
        <v>360</v>
      </c>
      <c r="BB118" t="s">
        <v>269</v>
      </c>
      <c r="BC118" t="s">
        <v>270</v>
      </c>
      <c r="BD118" t="str">
        <f>VLOOKUP(BF118,class!$A$1:$B$455,2,FALSE)</f>
        <v>Metropolitan District</v>
      </c>
      <c r="BE118" t="str">
        <f>IFERROR(VLOOKUP(BF118,classifications!$A$3:$C$334,3,FALSE),VLOOKUP(BF118,classifications!$I$2:$K$28,3,FALSE))</f>
        <v>Predominantly Urban</v>
      </c>
      <c r="BF118" t="s">
        <v>271</v>
      </c>
      <c r="BH118">
        <v>604</v>
      </c>
      <c r="BJ118">
        <v>0</v>
      </c>
      <c r="BL118">
        <v>6</v>
      </c>
      <c r="BN118">
        <v>0</v>
      </c>
      <c r="BP118">
        <v>77</v>
      </c>
      <c r="BR118">
        <v>533</v>
      </c>
      <c r="CB118" t="s">
        <v>269</v>
      </c>
      <c r="CC118" t="s">
        <v>270</v>
      </c>
      <c r="CD118" t="str">
        <f>VLOOKUP(CF118,class!$A$1:$B$455,2,FALSE)</f>
        <v>Metropolitan District</v>
      </c>
      <c r="CE118" t="str">
        <f>IFERROR(VLOOKUP(CF118,classifications!$A$3:$C$334,3,FALSE),VLOOKUP(CF118,classifications!$I$2:$K$28,3,FALSE))</f>
        <v>Predominantly Urban</v>
      </c>
      <c r="CF118" t="s">
        <v>271</v>
      </c>
      <c r="CH118">
        <v>304</v>
      </c>
      <c r="CJ118">
        <v>6</v>
      </c>
      <c r="CL118">
        <v>0</v>
      </c>
      <c r="CN118">
        <v>0</v>
      </c>
      <c r="CO118">
        <v>0</v>
      </c>
      <c r="CP118">
        <v>0</v>
      </c>
      <c r="CQ118">
        <v>0</v>
      </c>
      <c r="CR118">
        <v>0</v>
      </c>
      <c r="CS118">
        <v>0</v>
      </c>
      <c r="CU118">
        <v>0</v>
      </c>
      <c r="CW118">
        <v>17</v>
      </c>
      <c r="CY118">
        <v>293</v>
      </c>
      <c r="DB118" t="s">
        <v>269</v>
      </c>
      <c r="DC118" t="s">
        <v>270</v>
      </c>
      <c r="DD118" t="str">
        <f>VLOOKUP(DF118,class!$A$1:$B$455,2,FALSE)</f>
        <v>Metropolitan District</v>
      </c>
      <c r="DE118" t="str">
        <f>IFERROR(VLOOKUP(DF118,classifications!$A$3:$C$334,3,FALSE),VLOOKUP(DF118,classifications!$I$2:$K$28,3,FALSE))</f>
        <v>Predominantly Urban</v>
      </c>
      <c r="DF118" t="s">
        <v>271</v>
      </c>
      <c r="DH118">
        <v>557</v>
      </c>
      <c r="DJ118">
        <v>0</v>
      </c>
      <c r="DL118">
        <v>0</v>
      </c>
      <c r="DN118">
        <v>0</v>
      </c>
      <c r="DO118">
        <v>0</v>
      </c>
      <c r="DP118">
        <v>0</v>
      </c>
      <c r="DQ118">
        <v>0</v>
      </c>
      <c r="DR118">
        <v>0</v>
      </c>
      <c r="DS118">
        <v>0</v>
      </c>
      <c r="DU118">
        <v>0</v>
      </c>
      <c r="DW118">
        <v>82</v>
      </c>
      <c r="DY118">
        <v>475</v>
      </c>
      <c r="EB118" t="s">
        <v>269</v>
      </c>
      <c r="EC118" t="s">
        <v>270</v>
      </c>
      <c r="ED118" t="str">
        <f>VLOOKUP(EF118,class!$A$1:$B$455,2,FALSE)</f>
        <v>Metropolitan District</v>
      </c>
      <c r="EE118" t="str">
        <f>IFERROR(VLOOKUP(EF118,classifications!$A$3:$C$334,3,FALSE),VLOOKUP(EF118,classifications!$I$2:$K$28,3,FALSE))</f>
        <v>Predominantly Urban</v>
      </c>
      <c r="EF118" t="s">
        <v>271</v>
      </c>
      <c r="EH118">
        <v>684</v>
      </c>
      <c r="EJ118">
        <v>0</v>
      </c>
      <c r="EL118">
        <v>6</v>
      </c>
      <c r="EN118">
        <v>0</v>
      </c>
      <c r="EO118">
        <v>0</v>
      </c>
      <c r="EP118">
        <v>0</v>
      </c>
      <c r="EQ118">
        <v>0</v>
      </c>
      <c r="ER118">
        <v>0</v>
      </c>
      <c r="ES118">
        <v>0</v>
      </c>
      <c r="ET118">
        <v>0</v>
      </c>
      <c r="EV118">
        <v>0</v>
      </c>
      <c r="EX118">
        <v>64</v>
      </c>
      <c r="EZ118" s="2">
        <v>626</v>
      </c>
      <c r="FB118" t="s">
        <v>269</v>
      </c>
      <c r="FC118" t="s">
        <v>270</v>
      </c>
      <c r="FD118" t="str">
        <f>VLOOKUP(FF118,class!$A$1:$B$455,2,FALSE)</f>
        <v>Metropolitan District</v>
      </c>
      <c r="FE118" t="str">
        <f>IFERROR(VLOOKUP(FF118,classifications!$A$3:$C$334,3,FALSE),VLOOKUP(FF118,classifications!$I$2:$K$28,3,FALSE))</f>
        <v>Predominantly Urban</v>
      </c>
      <c r="FF118" t="s">
        <v>271</v>
      </c>
      <c r="FH118">
        <v>838</v>
      </c>
      <c r="FJ118">
        <v>1</v>
      </c>
      <c r="FL118">
        <v>10</v>
      </c>
      <c r="FN118">
        <v>0</v>
      </c>
      <c r="FO118">
        <v>0</v>
      </c>
      <c r="FP118">
        <v>0</v>
      </c>
      <c r="FQ118">
        <v>0</v>
      </c>
      <c r="FR118">
        <v>0</v>
      </c>
      <c r="FS118">
        <v>0</v>
      </c>
      <c r="FT118">
        <v>0</v>
      </c>
      <c r="FV118">
        <v>0</v>
      </c>
      <c r="FX118">
        <v>9</v>
      </c>
      <c r="FZ118" s="2">
        <v>840</v>
      </c>
      <c r="GB118" t="s">
        <v>269</v>
      </c>
      <c r="GC118" t="s">
        <v>270</v>
      </c>
      <c r="GD118" t="str">
        <f>VLOOKUP(GF118,class!$A$1:$B$455,2,FALSE)</f>
        <v>Metropolitan District</v>
      </c>
      <c r="GE118" t="str">
        <f>IFERROR(VLOOKUP(GF118,classifications!A$3:C$334,3,FALSE),VLOOKUP(GF118,classifications!I$2:K$28,3,FALSE))</f>
        <v>Predominantly Urban</v>
      </c>
      <c r="GF118" t="s">
        <v>271</v>
      </c>
      <c r="GH118">
        <v>1090</v>
      </c>
      <c r="GJ118">
        <v>0</v>
      </c>
      <c r="GL118">
        <v>9</v>
      </c>
      <c r="GN118">
        <v>0</v>
      </c>
      <c r="GO118">
        <v>0</v>
      </c>
      <c r="GP118">
        <v>0</v>
      </c>
      <c r="GQ118">
        <v>0</v>
      </c>
      <c r="GR118">
        <v>0</v>
      </c>
      <c r="GS118">
        <v>0</v>
      </c>
      <c r="GT118">
        <v>0</v>
      </c>
      <c r="GV118">
        <v>0</v>
      </c>
      <c r="GX118">
        <v>2</v>
      </c>
      <c r="GZ118">
        <v>1097</v>
      </c>
    </row>
    <row r="119" spans="2:208" x14ac:dyDescent="0.3">
      <c r="B119" t="s">
        <v>272</v>
      </c>
      <c r="C119" t="s">
        <v>273</v>
      </c>
      <c r="D119" t="str">
        <f>VLOOKUP(F119,class!$A$1:$B$455,2,FALSE)</f>
        <v>Metropolitan District</v>
      </c>
      <c r="E119" t="str">
        <f>IFERROR(VLOOKUP(F119,classifications!$A$3:$C$334,3,FALSE),VLOOKUP(F119,classifications!$I$2:$K$28,3,FALSE))</f>
        <v>Predominantly Urban</v>
      </c>
      <c r="F119" t="s">
        <v>274</v>
      </c>
      <c r="H119">
        <v>921</v>
      </c>
      <c r="J119">
        <v>132</v>
      </c>
      <c r="L119">
        <v>184</v>
      </c>
      <c r="N119">
        <v>0</v>
      </c>
      <c r="P119">
        <v>341</v>
      </c>
      <c r="R119">
        <v>896</v>
      </c>
      <c r="AB119" t="s">
        <v>272</v>
      </c>
      <c r="AC119" t="s">
        <v>273</v>
      </c>
      <c r="AD119" t="str">
        <f>VLOOKUP(AF119,class!$A$1:$B$455,2,FALSE)</f>
        <v>Metropolitan District</v>
      </c>
      <c r="AE119" t="str">
        <f>IFERROR(VLOOKUP(AF119,classifications!$A$3:$C$334,3,FALSE),VLOOKUP(AF119,classifications!$I$2:$K$28,3,FALSE))</f>
        <v>Predominantly Urban</v>
      </c>
      <c r="AF119" t="s">
        <v>274</v>
      </c>
      <c r="AH119">
        <v>1244</v>
      </c>
      <c r="AJ119">
        <v>40</v>
      </c>
      <c r="AL119">
        <v>106</v>
      </c>
      <c r="AN119">
        <v>0</v>
      </c>
      <c r="AP119">
        <v>388</v>
      </c>
      <c r="AR119">
        <v>1002</v>
      </c>
      <c r="BB119" t="s">
        <v>272</v>
      </c>
      <c r="BC119" t="s">
        <v>273</v>
      </c>
      <c r="BD119" t="str">
        <f>VLOOKUP(BF119,class!$A$1:$B$455,2,FALSE)</f>
        <v>Metropolitan District</v>
      </c>
      <c r="BE119" t="str">
        <f>IFERROR(VLOOKUP(BF119,classifications!$A$3:$C$334,3,FALSE),VLOOKUP(BF119,classifications!$I$2:$K$28,3,FALSE))</f>
        <v>Predominantly Urban</v>
      </c>
      <c r="BF119" t="s">
        <v>274</v>
      </c>
      <c r="BH119">
        <v>1465</v>
      </c>
      <c r="BJ119">
        <v>54</v>
      </c>
      <c r="BL119">
        <v>144</v>
      </c>
      <c r="BN119">
        <v>0</v>
      </c>
      <c r="BP119">
        <v>154</v>
      </c>
      <c r="BR119">
        <v>1509</v>
      </c>
      <c r="CB119" t="s">
        <v>272</v>
      </c>
      <c r="CC119" t="s">
        <v>273</v>
      </c>
      <c r="CD119" t="str">
        <f>VLOOKUP(CF119,class!$A$1:$B$455,2,FALSE)</f>
        <v>Metropolitan District</v>
      </c>
      <c r="CE119" t="str">
        <f>IFERROR(VLOOKUP(CF119,classifications!$A$3:$C$334,3,FALSE),VLOOKUP(CF119,classifications!$I$2:$K$28,3,FALSE))</f>
        <v>Predominantly Urban</v>
      </c>
      <c r="CF119" t="s">
        <v>274</v>
      </c>
      <c r="CH119">
        <v>1266</v>
      </c>
      <c r="CJ119">
        <v>55</v>
      </c>
      <c r="CL119">
        <v>768</v>
      </c>
      <c r="CN119">
        <v>0</v>
      </c>
      <c r="CO119">
        <v>0</v>
      </c>
      <c r="CP119">
        <v>0</v>
      </c>
      <c r="CQ119">
        <v>0</v>
      </c>
      <c r="CR119">
        <v>0</v>
      </c>
      <c r="CS119">
        <v>0</v>
      </c>
      <c r="CU119">
        <v>0</v>
      </c>
      <c r="CW119">
        <v>69</v>
      </c>
      <c r="CY119">
        <v>2020</v>
      </c>
      <c r="DB119" t="s">
        <v>272</v>
      </c>
      <c r="DC119" t="s">
        <v>273</v>
      </c>
      <c r="DD119" t="str">
        <f>VLOOKUP(DF119,class!$A$1:$B$455,2,FALSE)</f>
        <v>Metropolitan District</v>
      </c>
      <c r="DE119" t="str">
        <f>IFERROR(VLOOKUP(DF119,classifications!$A$3:$C$334,3,FALSE),VLOOKUP(DF119,classifications!$I$2:$K$28,3,FALSE))</f>
        <v>Predominantly Urban</v>
      </c>
      <c r="DF119" t="s">
        <v>274</v>
      </c>
      <c r="DH119">
        <v>2526</v>
      </c>
      <c r="DJ119">
        <v>81</v>
      </c>
      <c r="DL119">
        <v>914</v>
      </c>
      <c r="DN119">
        <v>0</v>
      </c>
      <c r="DO119">
        <v>0</v>
      </c>
      <c r="DP119">
        <v>0</v>
      </c>
      <c r="DQ119">
        <v>0</v>
      </c>
      <c r="DR119">
        <v>0</v>
      </c>
      <c r="DS119">
        <v>0</v>
      </c>
      <c r="DU119">
        <v>0</v>
      </c>
      <c r="DW119">
        <v>36</v>
      </c>
      <c r="DY119">
        <v>3485</v>
      </c>
      <c r="EB119" t="s">
        <v>272</v>
      </c>
      <c r="EC119" t="s">
        <v>273</v>
      </c>
      <c r="ED119" t="str">
        <f>VLOOKUP(EF119,class!$A$1:$B$455,2,FALSE)</f>
        <v>Metropolitan District</v>
      </c>
      <c r="EE119" t="str">
        <f>IFERROR(VLOOKUP(EF119,classifications!$A$3:$C$334,3,FALSE),VLOOKUP(EF119,classifications!$I$2:$K$28,3,FALSE))</f>
        <v>Predominantly Urban</v>
      </c>
      <c r="EF119" t="s">
        <v>274</v>
      </c>
      <c r="EH119">
        <v>2227</v>
      </c>
      <c r="EJ119">
        <v>-37</v>
      </c>
      <c r="EL119">
        <v>604</v>
      </c>
      <c r="EN119">
        <v>0</v>
      </c>
      <c r="EO119">
        <v>109</v>
      </c>
      <c r="EP119">
        <v>0</v>
      </c>
      <c r="EQ119">
        <v>0</v>
      </c>
      <c r="ER119">
        <v>0</v>
      </c>
      <c r="ES119">
        <v>0</v>
      </c>
      <c r="ET119">
        <v>109</v>
      </c>
      <c r="EV119">
        <v>0</v>
      </c>
      <c r="EX119">
        <v>46</v>
      </c>
      <c r="EZ119" s="2">
        <v>2748</v>
      </c>
      <c r="FB119" t="s">
        <v>272</v>
      </c>
      <c r="FC119" t="s">
        <v>273</v>
      </c>
      <c r="FD119" t="str">
        <f>VLOOKUP(FF119,class!$A$1:$B$455,2,FALSE)</f>
        <v>Metropolitan District</v>
      </c>
      <c r="FE119" t="str">
        <f>IFERROR(VLOOKUP(FF119,classifications!$A$3:$C$334,3,FALSE),VLOOKUP(FF119,classifications!$I$2:$K$28,3,FALSE))</f>
        <v>Predominantly Urban</v>
      </c>
      <c r="FF119" t="s">
        <v>274</v>
      </c>
      <c r="FH119">
        <v>1584</v>
      </c>
      <c r="FJ119">
        <v>10</v>
      </c>
      <c r="FL119">
        <v>650</v>
      </c>
      <c r="FN119">
        <v>0</v>
      </c>
      <c r="FO119">
        <v>210</v>
      </c>
      <c r="FP119">
        <v>0</v>
      </c>
      <c r="FQ119">
        <v>0</v>
      </c>
      <c r="FR119">
        <v>0</v>
      </c>
      <c r="FS119">
        <v>0</v>
      </c>
      <c r="FT119">
        <v>210</v>
      </c>
      <c r="FV119">
        <v>0</v>
      </c>
      <c r="FX119">
        <v>27</v>
      </c>
      <c r="FZ119" s="2">
        <v>2217</v>
      </c>
      <c r="GB119" t="s">
        <v>272</v>
      </c>
      <c r="GC119" t="s">
        <v>273</v>
      </c>
      <c r="GD119" t="str">
        <f>VLOOKUP(GF119,class!$A$1:$B$455,2,FALSE)</f>
        <v>Metropolitan District</v>
      </c>
      <c r="GE119" t="str">
        <f>IFERROR(VLOOKUP(GF119,classifications!A$3:C$334,3,FALSE),VLOOKUP(GF119,classifications!I$2:K$28,3,FALSE))</f>
        <v>Predominantly Urban</v>
      </c>
      <c r="GF119" t="s">
        <v>274</v>
      </c>
      <c r="GH119">
        <v>2169</v>
      </c>
      <c r="GJ119">
        <v>-25</v>
      </c>
      <c r="GL119">
        <v>428</v>
      </c>
      <c r="GN119">
        <v>0</v>
      </c>
      <c r="GO119">
        <v>215</v>
      </c>
      <c r="GP119">
        <v>0</v>
      </c>
      <c r="GQ119">
        <v>0</v>
      </c>
      <c r="GR119">
        <v>0</v>
      </c>
      <c r="GS119">
        <v>0</v>
      </c>
      <c r="GT119">
        <v>215</v>
      </c>
      <c r="GV119">
        <v>0</v>
      </c>
      <c r="GX119">
        <v>36</v>
      </c>
      <c r="GZ119">
        <v>2536</v>
      </c>
    </row>
    <row r="120" spans="2:208" x14ac:dyDescent="0.3">
      <c r="B120" t="s">
        <v>275</v>
      </c>
      <c r="C120" t="s">
        <v>276</v>
      </c>
      <c r="D120" t="str">
        <f>VLOOKUP(F120,class!$A$1:$B$455,2,FALSE)</f>
        <v>Metropolitan District</v>
      </c>
      <c r="E120" t="str">
        <f>IFERROR(VLOOKUP(F120,classifications!$A$3:$C$334,3,FALSE),VLOOKUP(F120,classifications!$I$2:$K$28,3,FALSE))</f>
        <v>Predominantly Urban</v>
      </c>
      <c r="F120" t="s">
        <v>277</v>
      </c>
      <c r="H120">
        <v>359</v>
      </c>
      <c r="J120">
        <v>22</v>
      </c>
      <c r="L120">
        <v>27</v>
      </c>
      <c r="N120">
        <v>0</v>
      </c>
      <c r="P120">
        <v>33</v>
      </c>
      <c r="R120">
        <v>375</v>
      </c>
      <c r="AB120" t="s">
        <v>275</v>
      </c>
      <c r="AC120" t="s">
        <v>276</v>
      </c>
      <c r="AD120" t="str">
        <f>VLOOKUP(AF120,class!$A$1:$B$455,2,FALSE)</f>
        <v>Metropolitan District</v>
      </c>
      <c r="AE120" t="str">
        <f>IFERROR(VLOOKUP(AF120,classifications!$A$3:$C$334,3,FALSE),VLOOKUP(AF120,classifications!$I$2:$K$28,3,FALSE))</f>
        <v>Predominantly Urban</v>
      </c>
      <c r="AF120" t="s">
        <v>277</v>
      </c>
      <c r="AH120">
        <v>274</v>
      </c>
      <c r="AJ120">
        <v>15</v>
      </c>
      <c r="AL120">
        <v>34</v>
      </c>
      <c r="AN120">
        <v>0</v>
      </c>
      <c r="AP120">
        <v>11</v>
      </c>
      <c r="AR120">
        <v>312</v>
      </c>
      <c r="BB120" t="s">
        <v>275</v>
      </c>
      <c r="BC120" t="s">
        <v>276</v>
      </c>
      <c r="BD120" t="str">
        <f>VLOOKUP(BF120,class!$A$1:$B$455,2,FALSE)</f>
        <v>Metropolitan District</v>
      </c>
      <c r="BE120" t="str">
        <f>IFERROR(VLOOKUP(BF120,classifications!$A$3:$C$334,3,FALSE),VLOOKUP(BF120,classifications!$I$2:$K$28,3,FALSE))</f>
        <v>Predominantly Urban</v>
      </c>
      <c r="BF120" t="s">
        <v>277</v>
      </c>
      <c r="BH120">
        <v>505</v>
      </c>
      <c r="BJ120">
        <v>37</v>
      </c>
      <c r="BL120">
        <v>84</v>
      </c>
      <c r="BN120">
        <v>0</v>
      </c>
      <c r="BP120">
        <v>172</v>
      </c>
      <c r="BR120">
        <v>454</v>
      </c>
      <c r="CB120" t="s">
        <v>275</v>
      </c>
      <c r="CC120" t="s">
        <v>276</v>
      </c>
      <c r="CD120" t="str">
        <f>VLOOKUP(CF120,class!$A$1:$B$455,2,FALSE)</f>
        <v>Metropolitan District</v>
      </c>
      <c r="CE120" t="str">
        <f>IFERROR(VLOOKUP(CF120,classifications!$A$3:$C$334,3,FALSE),VLOOKUP(CF120,classifications!$I$2:$K$28,3,FALSE))</f>
        <v>Predominantly Urban</v>
      </c>
      <c r="CF120" t="s">
        <v>277</v>
      </c>
      <c r="CH120">
        <v>241</v>
      </c>
      <c r="CJ120">
        <v>29</v>
      </c>
      <c r="CL120">
        <v>84</v>
      </c>
      <c r="CN120">
        <v>0</v>
      </c>
      <c r="CO120">
        <v>5</v>
      </c>
      <c r="CP120">
        <v>0</v>
      </c>
      <c r="CQ120">
        <v>0</v>
      </c>
      <c r="CR120">
        <v>0</v>
      </c>
      <c r="CS120">
        <v>5</v>
      </c>
      <c r="CU120">
        <v>0</v>
      </c>
      <c r="CW120">
        <v>543</v>
      </c>
      <c r="CY120">
        <v>-189</v>
      </c>
      <c r="DB120" t="s">
        <v>275</v>
      </c>
      <c r="DC120" t="s">
        <v>276</v>
      </c>
      <c r="DD120" t="str">
        <f>VLOOKUP(DF120,class!$A$1:$B$455,2,FALSE)</f>
        <v>Metropolitan District</v>
      </c>
      <c r="DE120" t="str">
        <f>IFERROR(VLOOKUP(DF120,classifications!$A$3:$C$334,3,FALSE),VLOOKUP(DF120,classifications!$I$2:$K$28,3,FALSE))</f>
        <v>Predominantly Urban</v>
      </c>
      <c r="DF120" t="s">
        <v>277</v>
      </c>
      <c r="DH120">
        <v>326</v>
      </c>
      <c r="DJ120">
        <v>51</v>
      </c>
      <c r="DL120">
        <v>250</v>
      </c>
      <c r="DN120">
        <v>0</v>
      </c>
      <c r="DO120">
        <v>192</v>
      </c>
      <c r="DP120">
        <v>0</v>
      </c>
      <c r="DQ120">
        <v>0</v>
      </c>
      <c r="DR120">
        <v>0</v>
      </c>
      <c r="DS120">
        <v>192</v>
      </c>
      <c r="DU120">
        <v>0</v>
      </c>
      <c r="DW120">
        <v>21</v>
      </c>
      <c r="DY120">
        <v>606</v>
      </c>
      <c r="EB120" t="s">
        <v>275</v>
      </c>
      <c r="EC120" t="s">
        <v>276</v>
      </c>
      <c r="ED120" t="str">
        <f>VLOOKUP(EF120,class!$A$1:$B$455,2,FALSE)</f>
        <v>Metropolitan District</v>
      </c>
      <c r="EE120" t="str">
        <f>IFERROR(VLOOKUP(EF120,classifications!$A$3:$C$334,3,FALSE),VLOOKUP(EF120,classifications!$I$2:$K$28,3,FALSE))</f>
        <v>Predominantly Urban</v>
      </c>
      <c r="EF120" t="s">
        <v>277</v>
      </c>
      <c r="EH120">
        <v>403</v>
      </c>
      <c r="EJ120">
        <v>18</v>
      </c>
      <c r="EL120">
        <v>26</v>
      </c>
      <c r="EN120">
        <v>0</v>
      </c>
      <c r="EO120">
        <v>1</v>
      </c>
      <c r="EP120">
        <v>0</v>
      </c>
      <c r="EQ120">
        <v>0</v>
      </c>
      <c r="ER120">
        <v>0</v>
      </c>
      <c r="ES120">
        <v>0</v>
      </c>
      <c r="ET120">
        <v>1</v>
      </c>
      <c r="EV120">
        <v>0</v>
      </c>
      <c r="EX120">
        <v>28</v>
      </c>
      <c r="EZ120" s="2">
        <v>419</v>
      </c>
      <c r="FB120" t="s">
        <v>275</v>
      </c>
      <c r="FC120" t="s">
        <v>276</v>
      </c>
      <c r="FD120" t="str">
        <f>VLOOKUP(FF120,class!$A$1:$B$455,2,FALSE)</f>
        <v>Metropolitan District</v>
      </c>
      <c r="FE120" t="str">
        <f>IFERROR(VLOOKUP(FF120,classifications!$A$3:$C$334,3,FALSE),VLOOKUP(FF120,classifications!$I$2:$K$28,3,FALSE))</f>
        <v>Predominantly Urban</v>
      </c>
      <c r="FF120" t="s">
        <v>277</v>
      </c>
      <c r="FH120">
        <v>458</v>
      </c>
      <c r="FJ120">
        <v>29</v>
      </c>
      <c r="FL120">
        <v>113</v>
      </c>
      <c r="FN120">
        <v>4</v>
      </c>
      <c r="FO120">
        <v>17</v>
      </c>
      <c r="FP120">
        <v>0</v>
      </c>
      <c r="FQ120">
        <v>0</v>
      </c>
      <c r="FR120">
        <v>1</v>
      </c>
      <c r="FS120">
        <v>0</v>
      </c>
      <c r="FT120">
        <v>22</v>
      </c>
      <c r="FV120">
        <v>0</v>
      </c>
      <c r="FX120">
        <v>23</v>
      </c>
      <c r="FZ120" s="2">
        <v>577</v>
      </c>
      <c r="GB120" t="s">
        <v>275</v>
      </c>
      <c r="GC120" t="s">
        <v>276</v>
      </c>
      <c r="GD120" t="str">
        <f>VLOOKUP(GF120,class!$A$1:$B$455,2,FALSE)</f>
        <v>Metropolitan District</v>
      </c>
      <c r="GE120" t="str">
        <f>IFERROR(VLOOKUP(GF120,classifications!A$3:C$334,3,FALSE),VLOOKUP(GF120,classifications!I$2:K$28,3,FALSE))</f>
        <v>Predominantly Urban</v>
      </c>
      <c r="GF120" t="s">
        <v>277</v>
      </c>
      <c r="GH120">
        <v>612</v>
      </c>
      <c r="GJ120">
        <v>4</v>
      </c>
      <c r="GL120">
        <v>58</v>
      </c>
      <c r="GN120">
        <v>0</v>
      </c>
      <c r="GO120">
        <v>17</v>
      </c>
      <c r="GP120">
        <v>0</v>
      </c>
      <c r="GQ120">
        <v>0</v>
      </c>
      <c r="GR120">
        <v>0</v>
      </c>
      <c r="GS120">
        <v>0</v>
      </c>
      <c r="GT120">
        <v>17</v>
      </c>
      <c r="GV120">
        <v>0</v>
      </c>
      <c r="GX120">
        <v>18</v>
      </c>
      <c r="GZ120">
        <v>656</v>
      </c>
    </row>
    <row r="121" spans="2:208" x14ac:dyDescent="0.3">
      <c r="B121" t="s">
        <v>278</v>
      </c>
      <c r="C121" t="s">
        <v>279</v>
      </c>
      <c r="D121" t="str">
        <f>VLOOKUP(F121,class!$A$1:$B$455,2,FALSE)</f>
        <v>Metropolitan District</v>
      </c>
      <c r="E121" t="str">
        <f>IFERROR(VLOOKUP(F121,classifications!$A$3:$C$334,3,FALSE),VLOOKUP(F121,classifications!$I$2:$K$28,3,FALSE))</f>
        <v>Predominantly Urban</v>
      </c>
      <c r="F121" t="s">
        <v>1304</v>
      </c>
      <c r="H121">
        <v>286</v>
      </c>
      <c r="J121">
        <v>0</v>
      </c>
      <c r="L121">
        <v>1</v>
      </c>
      <c r="N121">
        <v>0</v>
      </c>
      <c r="P121">
        <v>23</v>
      </c>
      <c r="R121">
        <v>264</v>
      </c>
      <c r="AB121" t="s">
        <v>278</v>
      </c>
      <c r="AC121" t="s">
        <v>279</v>
      </c>
      <c r="AD121" t="str">
        <f>VLOOKUP(AF121,class!$A$1:$B$455,2,FALSE)</f>
        <v>Metropolitan District</v>
      </c>
      <c r="AE121" t="str">
        <f>IFERROR(VLOOKUP(AF121,classifications!$A$3:$C$334,3,FALSE),VLOOKUP(AF121,classifications!$I$2:$K$28,3,FALSE))</f>
        <v>Predominantly Urban</v>
      </c>
      <c r="AF121" t="s">
        <v>1304</v>
      </c>
      <c r="AH121">
        <v>509</v>
      </c>
      <c r="AJ121">
        <v>6</v>
      </c>
      <c r="AL121">
        <v>36</v>
      </c>
      <c r="AN121">
        <v>0</v>
      </c>
      <c r="AP121">
        <v>0</v>
      </c>
      <c r="AR121">
        <v>551</v>
      </c>
      <c r="BB121" t="s">
        <v>278</v>
      </c>
      <c r="BC121" t="s">
        <v>279</v>
      </c>
      <c r="BD121" t="str">
        <f>VLOOKUP(BF121,class!$A$1:$B$455,2,FALSE)</f>
        <v>Metropolitan District</v>
      </c>
      <c r="BE121" t="str">
        <f>IFERROR(VLOOKUP(BF121,classifications!$A$3:$C$334,3,FALSE),VLOOKUP(BF121,classifications!$I$2:$K$28,3,FALSE))</f>
        <v>Predominantly Urban</v>
      </c>
      <c r="BF121" t="s">
        <v>1304</v>
      </c>
      <c r="BH121">
        <v>563</v>
      </c>
      <c r="BJ121">
        <v>9</v>
      </c>
      <c r="BL121">
        <v>60</v>
      </c>
      <c r="BN121">
        <v>0</v>
      </c>
      <c r="BP121">
        <v>0</v>
      </c>
      <c r="BR121">
        <v>632</v>
      </c>
      <c r="CB121" t="s">
        <v>278</v>
      </c>
      <c r="CC121" t="s">
        <v>279</v>
      </c>
      <c r="CD121" t="str">
        <f>VLOOKUP(CF121,class!$A$1:$B$455,2,FALSE)</f>
        <v>Metropolitan District</v>
      </c>
      <c r="CE121" t="str">
        <f>IFERROR(VLOOKUP(CF121,classifications!$A$3:$C$334,3,FALSE),VLOOKUP(CF121,classifications!$I$2:$K$28,3,FALSE))</f>
        <v>Predominantly Urban</v>
      </c>
      <c r="CF121" t="s">
        <v>1304</v>
      </c>
      <c r="CH121">
        <v>553</v>
      </c>
      <c r="CJ121">
        <v>10</v>
      </c>
      <c r="CL121">
        <v>15</v>
      </c>
      <c r="CN121">
        <v>0</v>
      </c>
      <c r="CO121">
        <v>1</v>
      </c>
      <c r="CP121">
        <v>0</v>
      </c>
      <c r="CQ121">
        <v>0</v>
      </c>
      <c r="CR121">
        <v>0</v>
      </c>
      <c r="CS121">
        <v>1</v>
      </c>
      <c r="CU121">
        <v>0</v>
      </c>
      <c r="CW121">
        <v>3</v>
      </c>
      <c r="CY121">
        <v>575</v>
      </c>
      <c r="DB121" t="s">
        <v>278</v>
      </c>
      <c r="DC121" t="s">
        <v>279</v>
      </c>
      <c r="DD121" t="str">
        <f>VLOOKUP(DF121,class!$A$1:$B$455,2,FALSE)</f>
        <v>Metropolitan District</v>
      </c>
      <c r="DE121" t="str">
        <f>IFERROR(VLOOKUP(DF121,classifications!$A$3:$C$334,3,FALSE),VLOOKUP(DF121,classifications!$I$2:$K$28,3,FALSE))</f>
        <v>Predominantly Urban</v>
      </c>
      <c r="DF121" t="s">
        <v>1304</v>
      </c>
      <c r="DH121">
        <v>417</v>
      </c>
      <c r="DJ121">
        <v>21</v>
      </c>
      <c r="DL121">
        <v>51</v>
      </c>
      <c r="DN121">
        <v>0</v>
      </c>
      <c r="DO121">
        <v>11</v>
      </c>
      <c r="DP121">
        <v>4</v>
      </c>
      <c r="DQ121">
        <v>33</v>
      </c>
      <c r="DR121">
        <v>0</v>
      </c>
      <c r="DS121">
        <v>48</v>
      </c>
      <c r="DU121">
        <v>0</v>
      </c>
      <c r="DW121">
        <v>2</v>
      </c>
      <c r="DY121">
        <v>487</v>
      </c>
      <c r="EB121" t="s">
        <v>278</v>
      </c>
      <c r="EC121" t="s">
        <v>279</v>
      </c>
      <c r="ED121" t="str">
        <f>VLOOKUP(EF121,class!$A$1:$B$455,2,FALSE)</f>
        <v>Metropolitan District</v>
      </c>
      <c r="EE121" t="str">
        <f>IFERROR(VLOOKUP(EF121,classifications!$A$3:$C$334,3,FALSE),VLOOKUP(EF121,classifications!$I$2:$K$28,3,FALSE))</f>
        <v>Predominantly Urban</v>
      </c>
      <c r="EF121" t="s">
        <v>1304</v>
      </c>
      <c r="EH121">
        <v>427</v>
      </c>
      <c r="EJ121">
        <v>16</v>
      </c>
      <c r="EL121">
        <v>14</v>
      </c>
      <c r="EN121">
        <v>3</v>
      </c>
      <c r="EO121">
        <v>6</v>
      </c>
      <c r="EP121">
        <v>1</v>
      </c>
      <c r="EQ121">
        <v>1</v>
      </c>
      <c r="ER121">
        <v>3</v>
      </c>
      <c r="ES121">
        <v>0</v>
      </c>
      <c r="ET121">
        <v>14</v>
      </c>
      <c r="EV121">
        <v>0</v>
      </c>
      <c r="EX121">
        <v>49</v>
      </c>
      <c r="EZ121" s="2">
        <v>408</v>
      </c>
      <c r="FB121" t="s">
        <v>278</v>
      </c>
      <c r="FC121" t="s">
        <v>279</v>
      </c>
      <c r="FD121" t="str">
        <f>VLOOKUP(FF121,class!$A$1:$B$455,2,FALSE)</f>
        <v>Metropolitan District</v>
      </c>
      <c r="FE121" t="str">
        <f>IFERROR(VLOOKUP(FF121,classifications!$A$3:$C$334,3,FALSE),VLOOKUP(FF121,classifications!$I$2:$K$28,3,FALSE))</f>
        <v>Predominantly Urban</v>
      </c>
      <c r="FF121" t="s">
        <v>1304</v>
      </c>
      <c r="FH121">
        <v>712</v>
      </c>
      <c r="FJ121">
        <v>11</v>
      </c>
      <c r="FL121">
        <v>83</v>
      </c>
      <c r="FN121">
        <v>0</v>
      </c>
      <c r="FO121">
        <v>50</v>
      </c>
      <c r="FP121">
        <v>0</v>
      </c>
      <c r="FQ121">
        <v>9</v>
      </c>
      <c r="FR121">
        <v>20</v>
      </c>
      <c r="FS121">
        <v>0</v>
      </c>
      <c r="FT121">
        <v>79</v>
      </c>
      <c r="FV121">
        <v>0</v>
      </c>
      <c r="FX121">
        <v>31</v>
      </c>
      <c r="FZ121" s="2">
        <v>775</v>
      </c>
      <c r="GB121" t="s">
        <v>278</v>
      </c>
      <c r="GC121" t="s">
        <v>279</v>
      </c>
      <c r="GD121" t="str">
        <f>VLOOKUP(GF121,class!$A$1:$B$455,2,FALSE)</f>
        <v>Metropolitan District</v>
      </c>
      <c r="GE121" t="str">
        <f>IFERROR(VLOOKUP(GF121,classifications!A$3:C$334,3,FALSE),VLOOKUP(GF121,classifications!I$2:K$28,3,FALSE))</f>
        <v>Predominantly Urban</v>
      </c>
      <c r="GF121" t="s">
        <v>1304</v>
      </c>
      <c r="GH121">
        <v>715</v>
      </c>
      <c r="GJ121">
        <v>2</v>
      </c>
      <c r="GL121">
        <v>48</v>
      </c>
      <c r="GN121">
        <v>0</v>
      </c>
      <c r="GO121">
        <v>13</v>
      </c>
      <c r="GP121">
        <v>4</v>
      </c>
      <c r="GQ121">
        <v>0</v>
      </c>
      <c r="GR121">
        <v>31</v>
      </c>
      <c r="GS121">
        <v>0</v>
      </c>
      <c r="GT121">
        <v>48</v>
      </c>
      <c r="GV121">
        <v>0</v>
      </c>
      <c r="GX121">
        <v>7</v>
      </c>
      <c r="GZ121">
        <v>758</v>
      </c>
    </row>
    <row r="122" spans="2:208" x14ac:dyDescent="0.3">
      <c r="B122" t="s">
        <v>280</v>
      </c>
      <c r="C122" t="s">
        <v>281</v>
      </c>
      <c r="D122" t="str">
        <f>VLOOKUP(F122,class!$A$1:$B$455,2,FALSE)</f>
        <v>Metropolitan District</v>
      </c>
      <c r="E122" t="str">
        <f>IFERROR(VLOOKUP(F122,classifications!$A$3:$C$334,3,FALSE),VLOOKUP(F122,classifications!$I$2:$K$28,3,FALSE))</f>
        <v>Predominantly Urban</v>
      </c>
      <c r="F122" t="s">
        <v>282</v>
      </c>
      <c r="H122">
        <v>463</v>
      </c>
      <c r="J122">
        <v>69</v>
      </c>
      <c r="L122">
        <v>75</v>
      </c>
      <c r="N122">
        <v>0</v>
      </c>
      <c r="P122">
        <v>355</v>
      </c>
      <c r="R122">
        <v>252</v>
      </c>
      <c r="AB122" t="s">
        <v>280</v>
      </c>
      <c r="AC122" t="s">
        <v>281</v>
      </c>
      <c r="AD122" t="str">
        <f>VLOOKUP(AF122,class!$A$1:$B$455,2,FALSE)</f>
        <v>Metropolitan District</v>
      </c>
      <c r="AE122" t="str">
        <f>IFERROR(VLOOKUP(AF122,classifications!$A$3:$C$334,3,FALSE),VLOOKUP(AF122,classifications!$I$2:$K$28,3,FALSE))</f>
        <v>Predominantly Urban</v>
      </c>
      <c r="AF122" t="s">
        <v>282</v>
      </c>
      <c r="AH122">
        <v>420</v>
      </c>
      <c r="AJ122">
        <v>17</v>
      </c>
      <c r="AL122">
        <v>46</v>
      </c>
      <c r="AN122">
        <v>0</v>
      </c>
      <c r="AP122">
        <v>181</v>
      </c>
      <c r="AR122">
        <v>302</v>
      </c>
      <c r="BB122" t="s">
        <v>280</v>
      </c>
      <c r="BC122" t="s">
        <v>281</v>
      </c>
      <c r="BD122" t="str">
        <f>VLOOKUP(BF122,class!$A$1:$B$455,2,FALSE)</f>
        <v>Metropolitan District</v>
      </c>
      <c r="BE122" t="str">
        <f>IFERROR(VLOOKUP(BF122,classifications!$A$3:$C$334,3,FALSE),VLOOKUP(BF122,classifications!$I$2:$K$28,3,FALSE))</f>
        <v>Predominantly Urban</v>
      </c>
      <c r="BF122" t="s">
        <v>282</v>
      </c>
      <c r="BH122">
        <v>395</v>
      </c>
      <c r="BJ122">
        <v>21</v>
      </c>
      <c r="BL122">
        <v>137</v>
      </c>
      <c r="BN122">
        <v>0</v>
      </c>
      <c r="BP122">
        <v>16</v>
      </c>
      <c r="BR122">
        <v>537</v>
      </c>
      <c r="CB122" t="s">
        <v>280</v>
      </c>
      <c r="CC122" t="s">
        <v>281</v>
      </c>
      <c r="CD122" t="str">
        <f>VLOOKUP(CF122,class!$A$1:$B$455,2,FALSE)</f>
        <v>Metropolitan District</v>
      </c>
      <c r="CE122" t="str">
        <f>IFERROR(VLOOKUP(CF122,classifications!$A$3:$C$334,3,FALSE),VLOOKUP(CF122,classifications!$I$2:$K$28,3,FALSE))</f>
        <v>Predominantly Urban</v>
      </c>
      <c r="CF122" t="s">
        <v>282</v>
      </c>
      <c r="CH122">
        <v>468</v>
      </c>
      <c r="CJ122">
        <v>16</v>
      </c>
      <c r="CL122">
        <v>66</v>
      </c>
      <c r="CN122">
        <v>0</v>
      </c>
      <c r="CO122">
        <v>3</v>
      </c>
      <c r="CP122">
        <v>0</v>
      </c>
      <c r="CQ122">
        <v>0</v>
      </c>
      <c r="CR122">
        <v>0</v>
      </c>
      <c r="CS122">
        <v>3</v>
      </c>
      <c r="CU122">
        <v>0</v>
      </c>
      <c r="CW122">
        <v>52</v>
      </c>
      <c r="CY122">
        <v>498</v>
      </c>
      <c r="DB122" t="s">
        <v>280</v>
      </c>
      <c r="DC122" t="s">
        <v>281</v>
      </c>
      <c r="DD122" t="str">
        <f>VLOOKUP(DF122,class!$A$1:$B$455,2,FALSE)</f>
        <v>Metropolitan District</v>
      </c>
      <c r="DE122" t="str">
        <f>IFERROR(VLOOKUP(DF122,classifications!$A$3:$C$334,3,FALSE),VLOOKUP(DF122,classifications!$I$2:$K$28,3,FALSE))</f>
        <v>Predominantly Urban</v>
      </c>
      <c r="DF122" t="s">
        <v>282</v>
      </c>
      <c r="DH122">
        <v>261</v>
      </c>
      <c r="DJ122">
        <v>21</v>
      </c>
      <c r="DL122">
        <v>65</v>
      </c>
      <c r="DN122">
        <v>0</v>
      </c>
      <c r="DO122">
        <v>13</v>
      </c>
      <c r="DP122">
        <v>0</v>
      </c>
      <c r="DQ122">
        <v>0</v>
      </c>
      <c r="DR122">
        <v>0</v>
      </c>
      <c r="DS122">
        <v>13</v>
      </c>
      <c r="DU122">
        <v>0</v>
      </c>
      <c r="DW122">
        <v>19</v>
      </c>
      <c r="DY122">
        <v>328</v>
      </c>
      <c r="EB122" t="s">
        <v>280</v>
      </c>
      <c r="EC122" t="s">
        <v>281</v>
      </c>
      <c r="ED122" t="str">
        <f>VLOOKUP(EF122,class!$A$1:$B$455,2,FALSE)</f>
        <v>Metropolitan District</v>
      </c>
      <c r="EE122" t="str">
        <f>IFERROR(VLOOKUP(EF122,classifications!$A$3:$C$334,3,FALSE),VLOOKUP(EF122,classifications!$I$2:$K$28,3,FALSE))</f>
        <v>Predominantly Urban</v>
      </c>
      <c r="EF122" t="s">
        <v>282</v>
      </c>
      <c r="EH122">
        <v>669</v>
      </c>
      <c r="EJ122">
        <v>21</v>
      </c>
      <c r="EL122">
        <v>70</v>
      </c>
      <c r="EN122">
        <v>0</v>
      </c>
      <c r="EO122">
        <v>14</v>
      </c>
      <c r="EP122">
        <v>4</v>
      </c>
      <c r="EQ122">
        <v>0</v>
      </c>
      <c r="ER122">
        <v>5</v>
      </c>
      <c r="ES122">
        <v>0</v>
      </c>
      <c r="ET122">
        <v>23</v>
      </c>
      <c r="EV122">
        <v>0</v>
      </c>
      <c r="EX122">
        <v>56</v>
      </c>
      <c r="EZ122" s="2">
        <v>704</v>
      </c>
      <c r="FB122" t="s">
        <v>280</v>
      </c>
      <c r="FC122" t="s">
        <v>281</v>
      </c>
      <c r="FD122" t="str">
        <f>VLOOKUP(FF122,class!$A$1:$B$455,2,FALSE)</f>
        <v>Metropolitan District</v>
      </c>
      <c r="FE122" t="str">
        <f>IFERROR(VLOOKUP(FF122,classifications!$A$3:$C$334,3,FALSE),VLOOKUP(FF122,classifications!$I$2:$K$28,3,FALSE))</f>
        <v>Predominantly Urban</v>
      </c>
      <c r="FF122" t="s">
        <v>282</v>
      </c>
      <c r="FH122">
        <v>633</v>
      </c>
      <c r="FJ122">
        <v>53</v>
      </c>
      <c r="FL122">
        <v>61</v>
      </c>
      <c r="FN122">
        <v>20</v>
      </c>
      <c r="FO122">
        <v>13</v>
      </c>
      <c r="FP122">
        <v>3</v>
      </c>
      <c r="FQ122">
        <v>0</v>
      </c>
      <c r="FR122">
        <v>5</v>
      </c>
      <c r="FS122">
        <v>0</v>
      </c>
      <c r="FT122">
        <v>41</v>
      </c>
      <c r="FV122">
        <v>-11</v>
      </c>
      <c r="FX122">
        <v>93</v>
      </c>
      <c r="FZ122" s="2">
        <v>643</v>
      </c>
      <c r="GB122" t="s">
        <v>280</v>
      </c>
      <c r="GC122" t="s">
        <v>281</v>
      </c>
      <c r="GD122" t="str">
        <f>VLOOKUP(GF122,class!$A$1:$B$455,2,FALSE)</f>
        <v>Metropolitan District</v>
      </c>
      <c r="GE122" t="str">
        <f>IFERROR(VLOOKUP(GF122,classifications!A$3:C$334,3,FALSE),VLOOKUP(GF122,classifications!I$2:K$28,3,FALSE))</f>
        <v>Predominantly Urban</v>
      </c>
      <c r="GF122" t="s">
        <v>282</v>
      </c>
      <c r="GH122">
        <v>509</v>
      </c>
      <c r="GJ122">
        <v>43</v>
      </c>
      <c r="GL122">
        <v>217</v>
      </c>
      <c r="GN122">
        <v>0</v>
      </c>
      <c r="GO122">
        <v>65</v>
      </c>
      <c r="GP122">
        <v>5</v>
      </c>
      <c r="GQ122">
        <v>0</v>
      </c>
      <c r="GR122">
        <v>1</v>
      </c>
      <c r="GS122">
        <v>0</v>
      </c>
      <c r="GT122">
        <v>71</v>
      </c>
      <c r="GV122">
        <v>-10</v>
      </c>
      <c r="GX122">
        <v>12</v>
      </c>
      <c r="GZ122">
        <v>747</v>
      </c>
    </row>
    <row r="123" spans="2:208" x14ac:dyDescent="0.3">
      <c r="EZ123" s="2"/>
      <c r="FZ123" s="2"/>
    </row>
    <row r="124" spans="2:208" x14ac:dyDescent="0.3">
      <c r="D124" t="s">
        <v>283</v>
      </c>
      <c r="E124" t="s">
        <v>284</v>
      </c>
      <c r="H124">
        <v>1950</v>
      </c>
      <c r="J124">
        <v>46</v>
      </c>
      <c r="L124">
        <v>491</v>
      </c>
      <c r="N124">
        <v>0</v>
      </c>
      <c r="P124">
        <v>244</v>
      </c>
      <c r="R124">
        <v>2243</v>
      </c>
      <c r="AD124" t="s">
        <v>283</v>
      </c>
      <c r="AE124" t="s">
        <v>284</v>
      </c>
      <c r="AH124">
        <v>2697</v>
      </c>
      <c r="AJ124">
        <v>6</v>
      </c>
      <c r="AL124">
        <v>284</v>
      </c>
      <c r="AN124">
        <v>0</v>
      </c>
      <c r="AP124">
        <v>114</v>
      </c>
      <c r="AR124">
        <v>2873</v>
      </c>
      <c r="BD124" t="s">
        <v>283</v>
      </c>
      <c r="BE124" t="s">
        <v>284</v>
      </c>
      <c r="BH124">
        <v>3437</v>
      </c>
      <c r="BJ124">
        <v>28</v>
      </c>
      <c r="BL124">
        <v>396</v>
      </c>
      <c r="BN124">
        <v>0</v>
      </c>
      <c r="BP124">
        <v>51</v>
      </c>
      <c r="BR124">
        <v>3810</v>
      </c>
      <c r="CD124" t="s">
        <v>283</v>
      </c>
      <c r="CE124" t="s">
        <v>284</v>
      </c>
      <c r="CH124">
        <v>3341</v>
      </c>
      <c r="CJ124">
        <v>27</v>
      </c>
      <c r="CL124">
        <v>899</v>
      </c>
      <c r="CN124">
        <v>0</v>
      </c>
      <c r="CO124">
        <v>519</v>
      </c>
      <c r="CP124">
        <v>1</v>
      </c>
      <c r="CQ124">
        <v>4</v>
      </c>
      <c r="CR124">
        <v>0</v>
      </c>
      <c r="CS124">
        <v>524</v>
      </c>
      <c r="CU124">
        <v>-49</v>
      </c>
      <c r="CW124">
        <v>176</v>
      </c>
      <c r="CY124">
        <v>4042</v>
      </c>
      <c r="DD124" t="s">
        <v>283</v>
      </c>
      <c r="DE124" t="s">
        <v>284</v>
      </c>
      <c r="DH124">
        <v>4032</v>
      </c>
      <c r="DJ124">
        <v>83</v>
      </c>
      <c r="DL124">
        <v>867</v>
      </c>
      <c r="DN124">
        <v>3</v>
      </c>
      <c r="DO124">
        <v>316</v>
      </c>
      <c r="DP124">
        <v>0</v>
      </c>
      <c r="DQ124">
        <v>24</v>
      </c>
      <c r="DR124">
        <v>0</v>
      </c>
      <c r="DS124">
        <v>343</v>
      </c>
      <c r="DU124">
        <v>-33</v>
      </c>
      <c r="DW124">
        <v>197</v>
      </c>
      <c r="DY124">
        <v>4752</v>
      </c>
      <c r="ED124" t="s">
        <v>283</v>
      </c>
      <c r="EE124" t="s">
        <v>284</v>
      </c>
      <c r="EH124">
        <v>4389</v>
      </c>
      <c r="EJ124">
        <v>38</v>
      </c>
      <c r="EL124">
        <v>641</v>
      </c>
      <c r="EN124">
        <v>1</v>
      </c>
      <c r="EO124">
        <v>320</v>
      </c>
      <c r="EP124">
        <v>0</v>
      </c>
      <c r="EQ124">
        <v>0</v>
      </c>
      <c r="ER124">
        <v>3</v>
      </c>
      <c r="ES124">
        <v>0</v>
      </c>
      <c r="ET124">
        <v>324</v>
      </c>
      <c r="EV124">
        <v>0</v>
      </c>
      <c r="EX124">
        <v>75</v>
      </c>
      <c r="EZ124" s="2">
        <v>4993</v>
      </c>
      <c r="FD124" t="s">
        <v>283</v>
      </c>
      <c r="FE124" t="s">
        <v>284</v>
      </c>
      <c r="FH124">
        <v>4349</v>
      </c>
      <c r="FJ124">
        <v>68</v>
      </c>
      <c r="FL124">
        <v>347</v>
      </c>
      <c r="FN124">
        <v>0</v>
      </c>
      <c r="FO124">
        <v>156</v>
      </c>
      <c r="FP124">
        <v>0</v>
      </c>
      <c r="FQ124">
        <v>2</v>
      </c>
      <c r="FR124">
        <v>18</v>
      </c>
      <c r="FS124">
        <v>0</v>
      </c>
      <c r="FT124">
        <v>176</v>
      </c>
      <c r="FV124">
        <v>9</v>
      </c>
      <c r="FX124">
        <v>60</v>
      </c>
      <c r="FZ124" s="2">
        <v>4713</v>
      </c>
      <c r="GD124" t="s">
        <v>283</v>
      </c>
      <c r="GE124" t="s">
        <v>284</v>
      </c>
      <c r="GH124">
        <v>5082</v>
      </c>
      <c r="GJ124">
        <v>26</v>
      </c>
      <c r="GL124">
        <v>848</v>
      </c>
      <c r="GN124">
        <v>3</v>
      </c>
      <c r="GO124">
        <v>419</v>
      </c>
      <c r="GP124">
        <v>0</v>
      </c>
      <c r="GQ124">
        <v>0</v>
      </c>
      <c r="GR124">
        <v>8</v>
      </c>
      <c r="GS124">
        <v>0</v>
      </c>
      <c r="GT124">
        <v>430</v>
      </c>
      <c r="GV124">
        <v>2</v>
      </c>
      <c r="GX124">
        <v>54</v>
      </c>
      <c r="GZ124">
        <v>5904</v>
      </c>
    </row>
    <row r="125" spans="2:208" x14ac:dyDescent="0.3">
      <c r="B125" t="s">
        <v>285</v>
      </c>
      <c r="C125" t="s">
        <v>286</v>
      </c>
      <c r="D125" t="str">
        <f>VLOOKUP(F125,class!$A$1:$B$455,2,FALSE)</f>
        <v>Metropolitan District</v>
      </c>
      <c r="E125" t="str">
        <f>IFERROR(VLOOKUP(F125,classifications!$A$3:$C$334,3,FALSE),VLOOKUP(F125,classifications!$I$2:$K$28,3,FALSE))</f>
        <v>Predominantly Urban</v>
      </c>
      <c r="F125" t="s">
        <v>287</v>
      </c>
      <c r="H125">
        <v>643</v>
      </c>
      <c r="J125">
        <v>13</v>
      </c>
      <c r="L125">
        <v>72</v>
      </c>
      <c r="N125">
        <v>0</v>
      </c>
      <c r="P125">
        <v>71</v>
      </c>
      <c r="R125">
        <v>657</v>
      </c>
      <c r="AB125" t="s">
        <v>285</v>
      </c>
      <c r="AC125" t="s">
        <v>286</v>
      </c>
      <c r="AD125" t="str">
        <f>VLOOKUP(AF125,class!$A$1:$B$455,2,FALSE)</f>
        <v>Metropolitan District</v>
      </c>
      <c r="AE125" t="str">
        <f>IFERROR(VLOOKUP(AF125,classifications!$A$3:$C$334,3,FALSE),VLOOKUP(AF125,classifications!$I$2:$K$28,3,FALSE))</f>
        <v>Predominantly Urban</v>
      </c>
      <c r="AF125" t="s">
        <v>287</v>
      </c>
      <c r="AH125">
        <v>759</v>
      </c>
      <c r="AJ125">
        <v>20</v>
      </c>
      <c r="AL125">
        <v>44</v>
      </c>
      <c r="AN125">
        <v>0</v>
      </c>
      <c r="AP125">
        <v>74</v>
      </c>
      <c r="AR125">
        <v>749</v>
      </c>
      <c r="BB125" t="s">
        <v>285</v>
      </c>
      <c r="BC125" t="s">
        <v>286</v>
      </c>
      <c r="BD125" t="str">
        <f>VLOOKUP(BF125,class!$A$1:$B$455,2,FALSE)</f>
        <v>Metropolitan District</v>
      </c>
      <c r="BE125" t="str">
        <f>IFERROR(VLOOKUP(BF125,classifications!$A$3:$C$334,3,FALSE),VLOOKUP(BF125,classifications!$I$2:$K$28,3,FALSE))</f>
        <v>Predominantly Urban</v>
      </c>
      <c r="BF125" t="s">
        <v>287</v>
      </c>
      <c r="BH125">
        <v>605</v>
      </c>
      <c r="BJ125">
        <v>8</v>
      </c>
      <c r="BL125">
        <v>29</v>
      </c>
      <c r="BN125">
        <v>0</v>
      </c>
      <c r="BP125">
        <v>22</v>
      </c>
      <c r="BR125">
        <v>620</v>
      </c>
      <c r="CB125" t="s">
        <v>285</v>
      </c>
      <c r="CC125" t="s">
        <v>286</v>
      </c>
      <c r="CD125" t="str">
        <f>VLOOKUP(CF125,class!$A$1:$B$455,2,FALSE)</f>
        <v>Metropolitan District</v>
      </c>
      <c r="CE125" t="str">
        <f>IFERROR(VLOOKUP(CF125,classifications!$A$3:$C$334,3,FALSE),VLOOKUP(CF125,classifications!$I$2:$K$28,3,FALSE))</f>
        <v>Predominantly Urban</v>
      </c>
      <c r="CF125" t="s">
        <v>287</v>
      </c>
      <c r="CH125">
        <v>690</v>
      </c>
      <c r="CJ125">
        <v>11</v>
      </c>
      <c r="CL125">
        <v>39</v>
      </c>
      <c r="CN125">
        <v>0</v>
      </c>
      <c r="CO125">
        <v>1</v>
      </c>
      <c r="CP125">
        <v>1</v>
      </c>
      <c r="CQ125">
        <v>0</v>
      </c>
      <c r="CR125">
        <v>0</v>
      </c>
      <c r="CS125">
        <v>2</v>
      </c>
      <c r="CU125">
        <v>-34</v>
      </c>
      <c r="CW125">
        <v>0</v>
      </c>
      <c r="CY125">
        <v>706</v>
      </c>
      <c r="DB125" t="s">
        <v>285</v>
      </c>
      <c r="DC125" t="s">
        <v>286</v>
      </c>
      <c r="DD125" t="str">
        <f>VLOOKUP(DF125,class!$A$1:$B$455,2,FALSE)</f>
        <v>Metropolitan District</v>
      </c>
      <c r="DE125" t="str">
        <f>IFERROR(VLOOKUP(DF125,classifications!$A$3:$C$334,3,FALSE),VLOOKUP(DF125,classifications!$I$2:$K$28,3,FALSE))</f>
        <v>Predominantly Urban</v>
      </c>
      <c r="DF125" t="s">
        <v>287</v>
      </c>
      <c r="DH125">
        <v>752</v>
      </c>
      <c r="DJ125">
        <v>18</v>
      </c>
      <c r="DL125">
        <v>96</v>
      </c>
      <c r="DN125">
        <v>2</v>
      </c>
      <c r="DO125">
        <v>1</v>
      </c>
      <c r="DP125">
        <v>0</v>
      </c>
      <c r="DQ125">
        <v>4</v>
      </c>
      <c r="DR125">
        <v>0</v>
      </c>
      <c r="DS125">
        <v>7</v>
      </c>
      <c r="DU125">
        <v>0</v>
      </c>
      <c r="DW125">
        <v>16</v>
      </c>
      <c r="DY125">
        <v>850</v>
      </c>
      <c r="EB125" t="s">
        <v>285</v>
      </c>
      <c r="EC125" t="s">
        <v>286</v>
      </c>
      <c r="ED125" t="str">
        <f>VLOOKUP(EF125,class!$A$1:$B$455,2,FALSE)</f>
        <v>Metropolitan District</v>
      </c>
      <c r="EE125" t="str">
        <f>IFERROR(VLOOKUP(EF125,classifications!$A$3:$C$334,3,FALSE),VLOOKUP(EF125,classifications!$I$2:$K$28,3,FALSE))</f>
        <v>Predominantly Urban</v>
      </c>
      <c r="EF125" t="s">
        <v>287</v>
      </c>
      <c r="EH125">
        <v>1005</v>
      </c>
      <c r="EJ125">
        <v>5</v>
      </c>
      <c r="EL125">
        <v>28</v>
      </c>
      <c r="EN125">
        <v>0</v>
      </c>
      <c r="EO125">
        <v>1</v>
      </c>
      <c r="EP125">
        <v>0</v>
      </c>
      <c r="EQ125">
        <v>0</v>
      </c>
      <c r="ER125">
        <v>0</v>
      </c>
      <c r="ES125">
        <v>0</v>
      </c>
      <c r="ET125">
        <v>1</v>
      </c>
      <c r="EV125">
        <v>0</v>
      </c>
      <c r="EX125">
        <v>29</v>
      </c>
      <c r="EZ125" s="2">
        <v>1009</v>
      </c>
      <c r="FB125" t="s">
        <v>285</v>
      </c>
      <c r="FC125" t="s">
        <v>286</v>
      </c>
      <c r="FD125" t="str">
        <f>VLOOKUP(FF125,class!$A$1:$B$455,2,FALSE)</f>
        <v>Metropolitan District</v>
      </c>
      <c r="FE125" t="str">
        <f>IFERROR(VLOOKUP(FF125,classifications!$A$3:$C$334,3,FALSE),VLOOKUP(FF125,classifications!$I$2:$K$28,3,FALSE))</f>
        <v>Predominantly Urban</v>
      </c>
      <c r="FF125" t="s">
        <v>287</v>
      </c>
      <c r="FH125">
        <v>989</v>
      </c>
      <c r="FJ125">
        <v>9</v>
      </c>
      <c r="FL125">
        <v>30</v>
      </c>
      <c r="FN125">
        <v>0</v>
      </c>
      <c r="FO125">
        <v>0</v>
      </c>
      <c r="FP125">
        <v>0</v>
      </c>
      <c r="FQ125">
        <v>0</v>
      </c>
      <c r="FR125">
        <v>0</v>
      </c>
      <c r="FS125">
        <v>0</v>
      </c>
      <c r="FT125">
        <v>0</v>
      </c>
      <c r="FV125">
        <v>0</v>
      </c>
      <c r="FX125">
        <v>40</v>
      </c>
      <c r="FZ125" s="2">
        <v>988</v>
      </c>
      <c r="GB125" t="s">
        <v>285</v>
      </c>
      <c r="GC125" t="s">
        <v>286</v>
      </c>
      <c r="GD125" t="str">
        <f>VLOOKUP(GF125,class!$A$1:$B$455,2,FALSE)</f>
        <v>Metropolitan District</v>
      </c>
      <c r="GE125" t="str">
        <f>IFERROR(VLOOKUP(GF125,classifications!A$3:C$334,3,FALSE),VLOOKUP(GF125,classifications!I$2:K$28,3,FALSE))</f>
        <v>Predominantly Urban</v>
      </c>
      <c r="GF125" t="s">
        <v>287</v>
      </c>
      <c r="GH125">
        <v>864</v>
      </c>
      <c r="GJ125">
        <v>11</v>
      </c>
      <c r="GL125">
        <v>192</v>
      </c>
      <c r="GN125">
        <v>2</v>
      </c>
      <c r="GO125">
        <v>161</v>
      </c>
      <c r="GP125">
        <v>0</v>
      </c>
      <c r="GQ125">
        <v>0</v>
      </c>
      <c r="GR125">
        <v>6</v>
      </c>
      <c r="GS125">
        <v>0</v>
      </c>
      <c r="GT125">
        <v>169</v>
      </c>
      <c r="GV125">
        <v>0</v>
      </c>
      <c r="GX125">
        <v>15</v>
      </c>
      <c r="GZ125">
        <v>1052</v>
      </c>
    </row>
    <row r="126" spans="2:208" x14ac:dyDescent="0.3">
      <c r="B126" t="s">
        <v>288</v>
      </c>
      <c r="C126" t="s">
        <v>289</v>
      </c>
      <c r="D126" t="str">
        <f>VLOOKUP(F126,class!$A$1:$B$455,2,FALSE)</f>
        <v>Metropolitan District</v>
      </c>
      <c r="E126" t="str">
        <f>IFERROR(VLOOKUP(F126,classifications!$A$3:$C$334,3,FALSE),VLOOKUP(F126,classifications!$I$2:$K$28,3,FALSE))</f>
        <v>Predominantly Urban</v>
      </c>
      <c r="F126" t="s">
        <v>290</v>
      </c>
      <c r="H126">
        <v>316</v>
      </c>
      <c r="J126">
        <v>0</v>
      </c>
      <c r="L126">
        <v>0</v>
      </c>
      <c r="N126">
        <v>0</v>
      </c>
      <c r="P126">
        <v>0</v>
      </c>
      <c r="R126">
        <v>316</v>
      </c>
      <c r="AB126" t="s">
        <v>288</v>
      </c>
      <c r="AC126" t="s">
        <v>289</v>
      </c>
      <c r="AD126" t="str">
        <f>VLOOKUP(AF126,class!$A$1:$B$455,2,FALSE)</f>
        <v>Metropolitan District</v>
      </c>
      <c r="AE126" t="str">
        <f>IFERROR(VLOOKUP(AF126,classifications!$A$3:$C$334,3,FALSE),VLOOKUP(AF126,classifications!$I$2:$K$28,3,FALSE))</f>
        <v>Predominantly Urban</v>
      </c>
      <c r="AF126" t="s">
        <v>290</v>
      </c>
      <c r="AH126">
        <v>654</v>
      </c>
      <c r="AJ126">
        <v>0</v>
      </c>
      <c r="AL126">
        <v>0</v>
      </c>
      <c r="AN126">
        <v>0</v>
      </c>
      <c r="AP126">
        <v>0</v>
      </c>
      <c r="AR126">
        <v>654</v>
      </c>
      <c r="BB126" t="s">
        <v>288</v>
      </c>
      <c r="BC126" t="s">
        <v>289</v>
      </c>
      <c r="BD126" t="str">
        <f>VLOOKUP(BF126,class!$A$1:$B$455,2,FALSE)</f>
        <v>Metropolitan District</v>
      </c>
      <c r="BE126" t="str">
        <f>IFERROR(VLOOKUP(BF126,classifications!$A$3:$C$334,3,FALSE),VLOOKUP(BF126,classifications!$I$2:$K$28,3,FALSE))</f>
        <v>Predominantly Urban</v>
      </c>
      <c r="BF126" t="s">
        <v>290</v>
      </c>
      <c r="BH126">
        <v>792</v>
      </c>
      <c r="BJ126">
        <v>0</v>
      </c>
      <c r="BL126">
        <v>0</v>
      </c>
      <c r="BN126">
        <v>0</v>
      </c>
      <c r="BP126">
        <v>0</v>
      </c>
      <c r="BR126">
        <v>792</v>
      </c>
      <c r="CB126" t="s">
        <v>288</v>
      </c>
      <c r="CC126" t="s">
        <v>289</v>
      </c>
      <c r="CD126" t="str">
        <f>VLOOKUP(CF126,class!$A$1:$B$455,2,FALSE)</f>
        <v>Metropolitan District</v>
      </c>
      <c r="CE126" t="str">
        <f>IFERROR(VLOOKUP(CF126,classifications!$A$3:$C$334,3,FALSE),VLOOKUP(CF126,classifications!$I$2:$K$28,3,FALSE))</f>
        <v>Predominantly Urban</v>
      </c>
      <c r="CF126" t="s">
        <v>290</v>
      </c>
      <c r="CH126">
        <v>1162</v>
      </c>
      <c r="CJ126">
        <v>0</v>
      </c>
      <c r="CL126">
        <v>0</v>
      </c>
      <c r="CN126">
        <v>0</v>
      </c>
      <c r="CO126">
        <v>0</v>
      </c>
      <c r="CP126">
        <v>0</v>
      </c>
      <c r="CQ126">
        <v>0</v>
      </c>
      <c r="CR126">
        <v>0</v>
      </c>
      <c r="CS126">
        <v>0</v>
      </c>
      <c r="CU126">
        <v>0</v>
      </c>
      <c r="CW126">
        <v>0</v>
      </c>
      <c r="CY126">
        <v>1162</v>
      </c>
      <c r="DB126" t="s">
        <v>288</v>
      </c>
      <c r="DC126" t="s">
        <v>289</v>
      </c>
      <c r="DD126" t="str">
        <f>VLOOKUP(DF126,class!$A$1:$B$455,2,FALSE)</f>
        <v>Metropolitan District</v>
      </c>
      <c r="DE126" t="str">
        <f>IFERROR(VLOOKUP(DF126,classifications!$A$3:$C$334,3,FALSE),VLOOKUP(DF126,classifications!$I$2:$K$28,3,FALSE))</f>
        <v>Predominantly Urban</v>
      </c>
      <c r="DF126" t="s">
        <v>290</v>
      </c>
      <c r="DH126">
        <v>954</v>
      </c>
      <c r="DJ126">
        <v>12</v>
      </c>
      <c r="DL126">
        <v>87</v>
      </c>
      <c r="DN126">
        <v>1</v>
      </c>
      <c r="DO126">
        <v>48</v>
      </c>
      <c r="DP126">
        <v>0</v>
      </c>
      <c r="DQ126">
        <v>0</v>
      </c>
      <c r="DR126">
        <v>0</v>
      </c>
      <c r="DS126">
        <v>49</v>
      </c>
      <c r="DU126">
        <v>0</v>
      </c>
      <c r="DW126">
        <v>4</v>
      </c>
      <c r="DY126">
        <v>1049</v>
      </c>
      <c r="EB126" t="s">
        <v>288</v>
      </c>
      <c r="EC126" t="s">
        <v>289</v>
      </c>
      <c r="ED126" t="str">
        <f>VLOOKUP(EF126,class!$A$1:$B$455,2,FALSE)</f>
        <v>Metropolitan District</v>
      </c>
      <c r="EE126" t="str">
        <f>IFERROR(VLOOKUP(EF126,classifications!$A$3:$C$334,3,FALSE),VLOOKUP(EF126,classifications!$I$2:$K$28,3,FALSE))</f>
        <v>Predominantly Urban</v>
      </c>
      <c r="EF126" t="s">
        <v>290</v>
      </c>
      <c r="EH126">
        <v>1123</v>
      </c>
      <c r="EJ126">
        <v>7</v>
      </c>
      <c r="EL126">
        <v>78</v>
      </c>
      <c r="EN126">
        <v>0</v>
      </c>
      <c r="EO126">
        <v>64</v>
      </c>
      <c r="EP126">
        <v>0</v>
      </c>
      <c r="EQ126">
        <v>0</v>
      </c>
      <c r="ER126">
        <v>0</v>
      </c>
      <c r="ES126">
        <v>0</v>
      </c>
      <c r="ET126">
        <v>64</v>
      </c>
      <c r="EV126">
        <v>0</v>
      </c>
      <c r="EX126">
        <v>0</v>
      </c>
      <c r="EZ126" s="2">
        <v>1208</v>
      </c>
      <c r="FB126" t="s">
        <v>288</v>
      </c>
      <c r="FC126" t="s">
        <v>289</v>
      </c>
      <c r="FD126" t="str">
        <f>VLOOKUP(FF126,class!$A$1:$B$455,2,FALSE)</f>
        <v>Metropolitan District</v>
      </c>
      <c r="FE126" t="str">
        <f>IFERROR(VLOOKUP(FF126,classifications!$A$3:$C$334,3,FALSE),VLOOKUP(FF126,classifications!$I$2:$K$28,3,FALSE))</f>
        <v>Predominantly Urban</v>
      </c>
      <c r="FF126" t="s">
        <v>290</v>
      </c>
      <c r="FH126">
        <v>1250</v>
      </c>
      <c r="FJ126">
        <v>20</v>
      </c>
      <c r="FL126">
        <v>59</v>
      </c>
      <c r="FN126">
        <v>0</v>
      </c>
      <c r="FO126">
        <v>18</v>
      </c>
      <c r="FP126">
        <v>0</v>
      </c>
      <c r="FQ126">
        <v>2</v>
      </c>
      <c r="FR126">
        <v>1</v>
      </c>
      <c r="FS126">
        <v>0</v>
      </c>
      <c r="FT126">
        <v>21</v>
      </c>
      <c r="FV126">
        <v>9</v>
      </c>
      <c r="FX126">
        <v>11</v>
      </c>
      <c r="FZ126" s="2">
        <v>1327</v>
      </c>
      <c r="GB126" t="s">
        <v>288</v>
      </c>
      <c r="GC126" t="s">
        <v>289</v>
      </c>
      <c r="GD126" t="str">
        <f>VLOOKUP(GF126,class!$A$1:$B$455,2,FALSE)</f>
        <v>Metropolitan District</v>
      </c>
      <c r="GE126" t="str">
        <f>IFERROR(VLOOKUP(GF126,classifications!A$3:C$334,3,FALSE),VLOOKUP(GF126,classifications!I$2:K$28,3,FALSE))</f>
        <v>Predominantly Urban</v>
      </c>
      <c r="GF126" t="s">
        <v>290</v>
      </c>
      <c r="GH126">
        <v>1065</v>
      </c>
      <c r="GJ126">
        <v>4</v>
      </c>
      <c r="GL126">
        <v>180</v>
      </c>
      <c r="GN126">
        <v>0</v>
      </c>
      <c r="GO126">
        <v>38</v>
      </c>
      <c r="GP126">
        <v>0</v>
      </c>
      <c r="GQ126">
        <v>0</v>
      </c>
      <c r="GR126">
        <v>0</v>
      </c>
      <c r="GS126">
        <v>0</v>
      </c>
      <c r="GT126">
        <v>38</v>
      </c>
      <c r="GV126">
        <v>2</v>
      </c>
      <c r="GX126">
        <v>38</v>
      </c>
      <c r="GZ126">
        <v>1213</v>
      </c>
    </row>
    <row r="127" spans="2:208" x14ac:dyDescent="0.3">
      <c r="B127" t="s">
        <v>291</v>
      </c>
      <c r="C127" t="s">
        <v>292</v>
      </c>
      <c r="D127" t="str">
        <f>VLOOKUP(F127,class!$A$1:$B$455,2,FALSE)</f>
        <v>Metropolitan District</v>
      </c>
      <c r="E127" t="str">
        <f>IFERROR(VLOOKUP(F127,classifications!$A$3:$C$334,3,FALSE),VLOOKUP(F127,classifications!$I$2:$K$28,3,FALSE))</f>
        <v>Predominantly Urban</v>
      </c>
      <c r="F127" t="s">
        <v>293</v>
      </c>
      <c r="H127">
        <v>508</v>
      </c>
      <c r="J127">
        <v>14</v>
      </c>
      <c r="L127">
        <v>1</v>
      </c>
      <c r="N127">
        <v>0</v>
      </c>
      <c r="P127">
        <v>14</v>
      </c>
      <c r="R127">
        <v>509</v>
      </c>
      <c r="AB127" t="s">
        <v>291</v>
      </c>
      <c r="AC127" t="s">
        <v>292</v>
      </c>
      <c r="AD127" t="str">
        <f>VLOOKUP(AF127,class!$A$1:$B$455,2,FALSE)</f>
        <v>Metropolitan District</v>
      </c>
      <c r="AE127" t="str">
        <f>IFERROR(VLOOKUP(AF127,classifications!$A$3:$C$334,3,FALSE),VLOOKUP(AF127,classifications!$I$2:$K$28,3,FALSE))</f>
        <v>Predominantly Urban</v>
      </c>
      <c r="AF127" t="s">
        <v>293</v>
      </c>
      <c r="AH127">
        <v>545</v>
      </c>
      <c r="AJ127">
        <v>3</v>
      </c>
      <c r="AL127">
        <v>5</v>
      </c>
      <c r="AN127">
        <v>0</v>
      </c>
      <c r="AP127">
        <v>0</v>
      </c>
      <c r="AR127">
        <v>553</v>
      </c>
      <c r="BB127" t="s">
        <v>291</v>
      </c>
      <c r="BC127" t="s">
        <v>292</v>
      </c>
      <c r="BD127" t="str">
        <f>VLOOKUP(BF127,class!$A$1:$B$455,2,FALSE)</f>
        <v>Metropolitan District</v>
      </c>
      <c r="BE127" t="str">
        <f>IFERROR(VLOOKUP(BF127,classifications!$A$3:$C$334,3,FALSE),VLOOKUP(BF127,classifications!$I$2:$K$28,3,FALSE))</f>
        <v>Predominantly Urban</v>
      </c>
      <c r="BF127" t="s">
        <v>293</v>
      </c>
      <c r="BH127">
        <v>621</v>
      </c>
      <c r="BJ127">
        <v>1</v>
      </c>
      <c r="BL127">
        <v>11</v>
      </c>
      <c r="BN127">
        <v>0</v>
      </c>
      <c r="BP127">
        <v>0</v>
      </c>
      <c r="BR127">
        <v>633</v>
      </c>
      <c r="CB127" t="s">
        <v>291</v>
      </c>
      <c r="CC127" t="s">
        <v>292</v>
      </c>
      <c r="CD127" t="str">
        <f>VLOOKUP(CF127,class!$A$1:$B$455,2,FALSE)</f>
        <v>Metropolitan District</v>
      </c>
      <c r="CE127" t="str">
        <f>IFERROR(VLOOKUP(CF127,classifications!$A$3:$C$334,3,FALSE),VLOOKUP(CF127,classifications!$I$2:$K$28,3,FALSE))</f>
        <v>Predominantly Urban</v>
      </c>
      <c r="CF127" t="s">
        <v>293</v>
      </c>
      <c r="CH127">
        <v>582</v>
      </c>
      <c r="CJ127">
        <v>1</v>
      </c>
      <c r="CL127">
        <v>2</v>
      </c>
      <c r="CN127">
        <v>0</v>
      </c>
      <c r="CO127">
        <v>0</v>
      </c>
      <c r="CP127">
        <v>0</v>
      </c>
      <c r="CQ127">
        <v>0</v>
      </c>
      <c r="CR127">
        <v>0</v>
      </c>
      <c r="CS127">
        <v>0</v>
      </c>
      <c r="CU127">
        <v>0</v>
      </c>
      <c r="CW127">
        <v>0</v>
      </c>
      <c r="CY127">
        <v>585</v>
      </c>
      <c r="DB127" t="s">
        <v>291</v>
      </c>
      <c r="DC127" t="s">
        <v>292</v>
      </c>
      <c r="DD127" t="str">
        <f>VLOOKUP(DF127,class!$A$1:$B$455,2,FALSE)</f>
        <v>Metropolitan District</v>
      </c>
      <c r="DE127" t="str">
        <f>IFERROR(VLOOKUP(DF127,classifications!$A$3:$C$334,3,FALSE),VLOOKUP(DF127,classifications!$I$2:$K$28,3,FALSE))</f>
        <v>Predominantly Urban</v>
      </c>
      <c r="DF127" t="s">
        <v>293</v>
      </c>
      <c r="DH127">
        <v>583</v>
      </c>
      <c r="DJ127">
        <v>1</v>
      </c>
      <c r="DL127">
        <v>21</v>
      </c>
      <c r="DN127">
        <v>0</v>
      </c>
      <c r="DO127">
        <v>0</v>
      </c>
      <c r="DP127">
        <v>0</v>
      </c>
      <c r="DQ127">
        <v>0</v>
      </c>
      <c r="DR127">
        <v>0</v>
      </c>
      <c r="DS127">
        <v>0</v>
      </c>
      <c r="DU127">
        <v>0</v>
      </c>
      <c r="DW127">
        <v>0</v>
      </c>
      <c r="DY127">
        <v>605</v>
      </c>
      <c r="EB127" t="s">
        <v>291</v>
      </c>
      <c r="EC127" t="s">
        <v>292</v>
      </c>
      <c r="ED127" t="str">
        <f>VLOOKUP(EF127,class!$A$1:$B$455,2,FALSE)</f>
        <v>Metropolitan District</v>
      </c>
      <c r="EE127" t="str">
        <f>IFERROR(VLOOKUP(EF127,classifications!$A$3:$C$334,3,FALSE),VLOOKUP(EF127,classifications!$I$2:$K$28,3,FALSE))</f>
        <v>Predominantly Urban</v>
      </c>
      <c r="EF127" t="s">
        <v>293</v>
      </c>
      <c r="EH127">
        <v>441</v>
      </c>
      <c r="EJ127">
        <v>2</v>
      </c>
      <c r="EL127">
        <v>29</v>
      </c>
      <c r="EN127">
        <v>0</v>
      </c>
      <c r="EO127">
        <v>22</v>
      </c>
      <c r="EP127">
        <v>0</v>
      </c>
      <c r="EQ127">
        <v>0</v>
      </c>
      <c r="ER127">
        <v>2</v>
      </c>
      <c r="ES127">
        <v>0</v>
      </c>
      <c r="ET127">
        <v>24</v>
      </c>
      <c r="EV127">
        <v>0</v>
      </c>
      <c r="EX127">
        <v>0</v>
      </c>
      <c r="EZ127" s="2">
        <v>472</v>
      </c>
      <c r="FB127" t="s">
        <v>291</v>
      </c>
      <c r="FC127" t="s">
        <v>292</v>
      </c>
      <c r="FD127" t="str">
        <f>VLOOKUP(FF127,class!$A$1:$B$455,2,FALSE)</f>
        <v>Metropolitan District</v>
      </c>
      <c r="FE127" t="str">
        <f>IFERROR(VLOOKUP(FF127,classifications!$A$3:$C$334,3,FALSE),VLOOKUP(FF127,classifications!$I$2:$K$28,3,FALSE))</f>
        <v>Predominantly Urban</v>
      </c>
      <c r="FF127" t="s">
        <v>293</v>
      </c>
      <c r="FH127">
        <v>382</v>
      </c>
      <c r="FJ127">
        <v>5</v>
      </c>
      <c r="FL127">
        <v>37</v>
      </c>
      <c r="FN127">
        <v>0</v>
      </c>
      <c r="FO127">
        <v>20</v>
      </c>
      <c r="FP127">
        <v>0</v>
      </c>
      <c r="FQ127">
        <v>0</v>
      </c>
      <c r="FR127">
        <v>17</v>
      </c>
      <c r="FS127">
        <v>0</v>
      </c>
      <c r="FT127">
        <v>37</v>
      </c>
      <c r="FV127">
        <v>0</v>
      </c>
      <c r="FX127">
        <v>2</v>
      </c>
      <c r="FZ127" s="2">
        <v>422</v>
      </c>
      <c r="GB127" t="s">
        <v>291</v>
      </c>
      <c r="GC127" t="s">
        <v>292</v>
      </c>
      <c r="GD127" t="str">
        <f>VLOOKUP(GF127,class!$A$1:$B$455,2,FALSE)</f>
        <v>Metropolitan District</v>
      </c>
      <c r="GE127" t="str">
        <f>IFERROR(VLOOKUP(GF127,classifications!A$3:C$334,3,FALSE),VLOOKUP(GF127,classifications!I$2:K$28,3,FALSE))</f>
        <v>Predominantly Urban</v>
      </c>
      <c r="GF127" t="s">
        <v>293</v>
      </c>
      <c r="GH127">
        <v>553</v>
      </c>
      <c r="GJ127">
        <v>1</v>
      </c>
      <c r="GL127">
        <v>2</v>
      </c>
      <c r="GN127">
        <v>1</v>
      </c>
      <c r="GO127">
        <v>1</v>
      </c>
      <c r="GP127">
        <v>0</v>
      </c>
      <c r="GQ127">
        <v>0</v>
      </c>
      <c r="GR127">
        <v>0</v>
      </c>
      <c r="GS127">
        <v>0</v>
      </c>
      <c r="GT127">
        <v>2</v>
      </c>
      <c r="GV127">
        <v>0</v>
      </c>
      <c r="GX127">
        <v>0</v>
      </c>
      <c r="GZ127">
        <v>556</v>
      </c>
    </row>
    <row r="128" spans="2:208" x14ac:dyDescent="0.3">
      <c r="B128" t="s">
        <v>294</v>
      </c>
      <c r="C128" t="s">
        <v>295</v>
      </c>
      <c r="D128" t="str">
        <f>VLOOKUP(F128,class!$A$1:$B$455,2,FALSE)</f>
        <v>Metropolitan District</v>
      </c>
      <c r="E128" t="str">
        <f>IFERROR(VLOOKUP(F128,classifications!$A$3:$C$334,3,FALSE),VLOOKUP(F128,classifications!$I$2:$K$28,3,FALSE))</f>
        <v>Predominantly Urban</v>
      </c>
      <c r="F128" t="s">
        <v>296</v>
      </c>
      <c r="H128">
        <v>483</v>
      </c>
      <c r="J128">
        <v>19</v>
      </c>
      <c r="L128">
        <v>418</v>
      </c>
      <c r="N128">
        <v>0</v>
      </c>
      <c r="P128">
        <v>159</v>
      </c>
      <c r="R128">
        <v>761</v>
      </c>
      <c r="AB128" t="s">
        <v>294</v>
      </c>
      <c r="AC128" t="s">
        <v>295</v>
      </c>
      <c r="AD128" t="str">
        <f>VLOOKUP(AF128,class!$A$1:$B$455,2,FALSE)</f>
        <v>Metropolitan District</v>
      </c>
      <c r="AE128" t="str">
        <f>IFERROR(VLOOKUP(AF128,classifications!$A$3:$C$334,3,FALSE),VLOOKUP(AF128,classifications!$I$2:$K$28,3,FALSE))</f>
        <v>Predominantly Urban</v>
      </c>
      <c r="AF128" t="s">
        <v>296</v>
      </c>
      <c r="AH128">
        <v>739</v>
      </c>
      <c r="AJ128">
        <v>-17</v>
      </c>
      <c r="AL128">
        <v>235</v>
      </c>
      <c r="AN128">
        <v>0</v>
      </c>
      <c r="AP128">
        <v>40</v>
      </c>
      <c r="AR128">
        <v>917</v>
      </c>
      <c r="BB128" t="s">
        <v>294</v>
      </c>
      <c r="BC128" t="s">
        <v>295</v>
      </c>
      <c r="BD128" t="str">
        <f>VLOOKUP(BF128,class!$A$1:$B$455,2,FALSE)</f>
        <v>Metropolitan District</v>
      </c>
      <c r="BE128" t="str">
        <f>IFERROR(VLOOKUP(BF128,classifications!$A$3:$C$334,3,FALSE),VLOOKUP(BF128,classifications!$I$2:$K$28,3,FALSE))</f>
        <v>Predominantly Urban</v>
      </c>
      <c r="BF128" t="s">
        <v>296</v>
      </c>
      <c r="BH128">
        <v>1419</v>
      </c>
      <c r="BJ128">
        <v>19</v>
      </c>
      <c r="BL128">
        <v>356</v>
      </c>
      <c r="BN128">
        <v>0</v>
      </c>
      <c r="BP128">
        <v>29</v>
      </c>
      <c r="BR128">
        <v>1765</v>
      </c>
      <c r="CB128" t="s">
        <v>294</v>
      </c>
      <c r="CC128" t="s">
        <v>295</v>
      </c>
      <c r="CD128" t="str">
        <f>VLOOKUP(CF128,class!$A$1:$B$455,2,FALSE)</f>
        <v>Metropolitan District</v>
      </c>
      <c r="CE128" t="str">
        <f>IFERROR(VLOOKUP(CF128,classifications!$A$3:$C$334,3,FALSE),VLOOKUP(CF128,classifications!$I$2:$K$28,3,FALSE))</f>
        <v>Predominantly Urban</v>
      </c>
      <c r="CF128" t="s">
        <v>296</v>
      </c>
      <c r="CH128">
        <v>907</v>
      </c>
      <c r="CJ128">
        <v>15</v>
      </c>
      <c r="CL128">
        <v>858</v>
      </c>
      <c r="CN128">
        <v>0</v>
      </c>
      <c r="CO128">
        <v>518</v>
      </c>
      <c r="CP128">
        <v>0</v>
      </c>
      <c r="CQ128">
        <v>4</v>
      </c>
      <c r="CR128">
        <v>0</v>
      </c>
      <c r="CS128">
        <v>522</v>
      </c>
      <c r="CU128">
        <v>-15</v>
      </c>
      <c r="CW128">
        <v>176</v>
      </c>
      <c r="CY128">
        <v>1589</v>
      </c>
      <c r="DB128" t="s">
        <v>294</v>
      </c>
      <c r="DC128" t="s">
        <v>295</v>
      </c>
      <c r="DD128" t="str">
        <f>VLOOKUP(DF128,class!$A$1:$B$455,2,FALSE)</f>
        <v>Metropolitan District</v>
      </c>
      <c r="DE128" t="str">
        <f>IFERROR(VLOOKUP(DF128,classifications!$A$3:$C$334,3,FALSE),VLOOKUP(DF128,classifications!$I$2:$K$28,3,FALSE))</f>
        <v>Predominantly Urban</v>
      </c>
      <c r="DF128" t="s">
        <v>296</v>
      </c>
      <c r="DH128">
        <v>1743</v>
      </c>
      <c r="DJ128">
        <v>52</v>
      </c>
      <c r="DL128">
        <v>663</v>
      </c>
      <c r="DN128">
        <v>0</v>
      </c>
      <c r="DO128">
        <v>267</v>
      </c>
      <c r="DP128">
        <v>0</v>
      </c>
      <c r="DQ128">
        <v>20</v>
      </c>
      <c r="DR128">
        <v>0</v>
      </c>
      <c r="DS128">
        <v>287</v>
      </c>
      <c r="DU128">
        <v>-33</v>
      </c>
      <c r="DW128">
        <v>177</v>
      </c>
      <c r="DY128">
        <v>2248</v>
      </c>
      <c r="EB128" t="s">
        <v>294</v>
      </c>
      <c r="EC128" t="s">
        <v>295</v>
      </c>
      <c r="ED128" t="str">
        <f>VLOOKUP(EF128,class!$A$1:$B$455,2,FALSE)</f>
        <v>Metropolitan District</v>
      </c>
      <c r="EE128" t="str">
        <f>IFERROR(VLOOKUP(EF128,classifications!$A$3:$C$334,3,FALSE),VLOOKUP(EF128,classifications!$I$2:$K$28,3,FALSE))</f>
        <v>Predominantly Urban</v>
      </c>
      <c r="EF128" t="s">
        <v>296</v>
      </c>
      <c r="EH128">
        <v>1820</v>
      </c>
      <c r="EJ128">
        <v>24</v>
      </c>
      <c r="EL128">
        <v>506</v>
      </c>
      <c r="EN128">
        <v>1</v>
      </c>
      <c r="EO128">
        <v>233</v>
      </c>
      <c r="EP128">
        <v>0</v>
      </c>
      <c r="EQ128">
        <v>0</v>
      </c>
      <c r="ER128">
        <v>1</v>
      </c>
      <c r="ES128">
        <v>0</v>
      </c>
      <c r="ET128">
        <v>235</v>
      </c>
      <c r="EV128">
        <v>0</v>
      </c>
      <c r="EX128">
        <v>46</v>
      </c>
      <c r="EZ128" s="2">
        <v>2304</v>
      </c>
      <c r="FB128" t="s">
        <v>294</v>
      </c>
      <c r="FC128" t="s">
        <v>295</v>
      </c>
      <c r="FD128" t="str">
        <f>VLOOKUP(FF128,class!$A$1:$B$455,2,FALSE)</f>
        <v>Metropolitan District</v>
      </c>
      <c r="FE128" t="str">
        <f>IFERROR(VLOOKUP(FF128,classifications!$A$3:$C$334,3,FALSE),VLOOKUP(FF128,classifications!$I$2:$K$28,3,FALSE))</f>
        <v>Predominantly Urban</v>
      </c>
      <c r="FF128" t="s">
        <v>296</v>
      </c>
      <c r="FH128">
        <v>1728</v>
      </c>
      <c r="FJ128">
        <v>34</v>
      </c>
      <c r="FL128">
        <v>221</v>
      </c>
      <c r="FN128">
        <v>0</v>
      </c>
      <c r="FO128">
        <v>118</v>
      </c>
      <c r="FP128">
        <v>0</v>
      </c>
      <c r="FQ128">
        <v>0</v>
      </c>
      <c r="FR128">
        <v>0</v>
      </c>
      <c r="FS128">
        <v>0</v>
      </c>
      <c r="FT128">
        <v>118</v>
      </c>
      <c r="FV128">
        <v>0</v>
      </c>
      <c r="FX128">
        <v>7</v>
      </c>
      <c r="FZ128" s="2">
        <v>1976</v>
      </c>
      <c r="GB128" t="s">
        <v>294</v>
      </c>
      <c r="GC128" t="s">
        <v>295</v>
      </c>
      <c r="GD128" t="str">
        <f>VLOOKUP(GF128,class!$A$1:$B$455,2,FALSE)</f>
        <v>Metropolitan District</v>
      </c>
      <c r="GE128" t="str">
        <f>IFERROR(VLOOKUP(GF128,classifications!A$3:C$334,3,FALSE),VLOOKUP(GF128,classifications!I$2:K$28,3,FALSE))</f>
        <v>Predominantly Urban</v>
      </c>
      <c r="GF128" t="s">
        <v>296</v>
      </c>
      <c r="GH128">
        <v>2600</v>
      </c>
      <c r="GJ128">
        <v>10</v>
      </c>
      <c r="GL128">
        <v>474</v>
      </c>
      <c r="GN128">
        <v>0</v>
      </c>
      <c r="GO128">
        <v>219</v>
      </c>
      <c r="GP128">
        <v>0</v>
      </c>
      <c r="GQ128">
        <v>0</v>
      </c>
      <c r="GR128">
        <v>2</v>
      </c>
      <c r="GS128">
        <v>0</v>
      </c>
      <c r="GT128">
        <v>221</v>
      </c>
      <c r="GV128">
        <v>0</v>
      </c>
      <c r="GX128">
        <v>1</v>
      </c>
      <c r="GZ128">
        <v>3083</v>
      </c>
    </row>
    <row r="129" spans="2:208" x14ac:dyDescent="0.3">
      <c r="EZ129" s="2"/>
      <c r="FZ129" s="2"/>
    </row>
    <row r="130" spans="2:208" x14ac:dyDescent="0.3">
      <c r="D130" t="s">
        <v>297</v>
      </c>
      <c r="E130" t="s">
        <v>298</v>
      </c>
      <c r="H130">
        <v>2088</v>
      </c>
      <c r="J130">
        <v>45</v>
      </c>
      <c r="L130">
        <v>181</v>
      </c>
      <c r="N130">
        <v>0</v>
      </c>
      <c r="P130">
        <v>1091</v>
      </c>
      <c r="R130">
        <v>1223</v>
      </c>
      <c r="AD130" t="s">
        <v>297</v>
      </c>
      <c r="AE130" t="s">
        <v>298</v>
      </c>
      <c r="AH130">
        <v>2059</v>
      </c>
      <c r="AJ130">
        <v>148</v>
      </c>
      <c r="AL130">
        <v>101</v>
      </c>
      <c r="AN130">
        <v>0</v>
      </c>
      <c r="AP130">
        <v>652</v>
      </c>
      <c r="AR130">
        <v>1656</v>
      </c>
      <c r="BD130" t="s">
        <v>297</v>
      </c>
      <c r="BE130" t="s">
        <v>298</v>
      </c>
      <c r="BH130">
        <v>3038</v>
      </c>
      <c r="BJ130">
        <v>35</v>
      </c>
      <c r="BL130">
        <v>247</v>
      </c>
      <c r="BN130">
        <v>0</v>
      </c>
      <c r="BP130">
        <v>760</v>
      </c>
      <c r="BR130">
        <v>2560</v>
      </c>
      <c r="CD130" t="s">
        <v>297</v>
      </c>
      <c r="CE130" t="s">
        <v>298</v>
      </c>
      <c r="CH130">
        <v>3357</v>
      </c>
      <c r="CJ130">
        <v>92</v>
      </c>
      <c r="CL130">
        <v>431</v>
      </c>
      <c r="CN130">
        <v>0</v>
      </c>
      <c r="CO130">
        <v>175</v>
      </c>
      <c r="CP130">
        <v>3</v>
      </c>
      <c r="CQ130">
        <v>51</v>
      </c>
      <c r="CR130">
        <v>0</v>
      </c>
      <c r="CS130">
        <v>229</v>
      </c>
      <c r="CU130">
        <v>0</v>
      </c>
      <c r="CW130">
        <v>574</v>
      </c>
      <c r="CY130">
        <v>3306</v>
      </c>
      <c r="DD130" t="s">
        <v>297</v>
      </c>
      <c r="DE130" t="s">
        <v>298</v>
      </c>
      <c r="DH130">
        <v>4828</v>
      </c>
      <c r="DJ130">
        <v>162</v>
      </c>
      <c r="DL130">
        <v>679</v>
      </c>
      <c r="DN130">
        <v>2</v>
      </c>
      <c r="DO130">
        <v>363</v>
      </c>
      <c r="DP130">
        <v>2</v>
      </c>
      <c r="DQ130">
        <v>20</v>
      </c>
      <c r="DR130">
        <v>0</v>
      </c>
      <c r="DS130">
        <v>387</v>
      </c>
      <c r="DU130">
        <v>0</v>
      </c>
      <c r="DW130">
        <v>462</v>
      </c>
      <c r="DY130">
        <v>5207</v>
      </c>
      <c r="ED130" t="s">
        <v>297</v>
      </c>
      <c r="EE130" t="s">
        <v>298</v>
      </c>
      <c r="EH130">
        <v>4743</v>
      </c>
      <c r="EJ130">
        <v>-5</v>
      </c>
      <c r="EL130">
        <v>347</v>
      </c>
      <c r="EN130">
        <v>0</v>
      </c>
      <c r="EO130">
        <v>188</v>
      </c>
      <c r="EP130">
        <v>44</v>
      </c>
      <c r="EQ130">
        <v>0</v>
      </c>
      <c r="ER130">
        <v>8</v>
      </c>
      <c r="ES130">
        <v>0</v>
      </c>
      <c r="ET130">
        <v>240</v>
      </c>
      <c r="EV130">
        <v>0</v>
      </c>
      <c r="EX130">
        <v>438</v>
      </c>
      <c r="EZ130" s="2">
        <v>4647</v>
      </c>
      <c r="FD130" t="s">
        <v>297</v>
      </c>
      <c r="FE130" t="s">
        <v>298</v>
      </c>
      <c r="FH130">
        <v>3783</v>
      </c>
      <c r="FJ130">
        <v>7</v>
      </c>
      <c r="FL130">
        <v>522</v>
      </c>
      <c r="FN130">
        <v>21</v>
      </c>
      <c r="FO130">
        <v>243</v>
      </c>
      <c r="FP130">
        <v>0</v>
      </c>
      <c r="FQ130">
        <v>0</v>
      </c>
      <c r="FR130">
        <v>8</v>
      </c>
      <c r="FS130">
        <v>0</v>
      </c>
      <c r="FT130">
        <v>272</v>
      </c>
      <c r="FV130">
        <v>1</v>
      </c>
      <c r="FX130">
        <v>281</v>
      </c>
      <c r="FZ130" s="2">
        <v>4032</v>
      </c>
      <c r="GD130" t="s">
        <v>297</v>
      </c>
      <c r="GE130" t="s">
        <v>298</v>
      </c>
      <c r="GH130">
        <v>3103</v>
      </c>
      <c r="GJ130">
        <v>22</v>
      </c>
      <c r="GL130">
        <v>338</v>
      </c>
      <c r="GN130">
        <v>0</v>
      </c>
      <c r="GO130">
        <v>254</v>
      </c>
      <c r="GP130">
        <v>4</v>
      </c>
      <c r="GQ130">
        <v>2</v>
      </c>
      <c r="GR130">
        <v>24</v>
      </c>
      <c r="GS130">
        <v>0</v>
      </c>
      <c r="GT130">
        <v>284</v>
      </c>
      <c r="GV130">
        <v>0</v>
      </c>
      <c r="GX130">
        <v>37</v>
      </c>
      <c r="GZ130">
        <v>3426</v>
      </c>
    </row>
    <row r="131" spans="2:208" x14ac:dyDescent="0.3">
      <c r="B131" t="s">
        <v>299</v>
      </c>
      <c r="C131" t="s">
        <v>300</v>
      </c>
      <c r="D131" t="str">
        <f>VLOOKUP(F131,class!$A$1:$B$455,2,FALSE)</f>
        <v>Metropolitan District</v>
      </c>
      <c r="E131" t="str">
        <f>IFERROR(VLOOKUP(F131,classifications!$A$3:$C$334,3,FALSE),VLOOKUP(F131,classifications!$I$2:$K$28,3,FALSE))</f>
        <v>Predominantly Urban</v>
      </c>
      <c r="F131" t="s">
        <v>301</v>
      </c>
      <c r="H131">
        <v>460</v>
      </c>
      <c r="J131">
        <v>7</v>
      </c>
      <c r="L131">
        <v>18</v>
      </c>
      <c r="N131">
        <v>0</v>
      </c>
      <c r="P131">
        <v>207</v>
      </c>
      <c r="R131">
        <v>278</v>
      </c>
      <c r="AB131" t="s">
        <v>299</v>
      </c>
      <c r="AC131" t="s">
        <v>300</v>
      </c>
      <c r="AD131" t="str">
        <f>VLOOKUP(AF131,class!$A$1:$B$455,2,FALSE)</f>
        <v>Metropolitan District</v>
      </c>
      <c r="AE131" t="str">
        <f>IFERROR(VLOOKUP(AF131,classifications!$A$3:$C$334,3,FALSE),VLOOKUP(AF131,classifications!$I$2:$K$28,3,FALSE))</f>
        <v>Predominantly Urban</v>
      </c>
      <c r="AF131" t="s">
        <v>301</v>
      </c>
      <c r="AH131">
        <v>497</v>
      </c>
      <c r="AJ131">
        <v>10</v>
      </c>
      <c r="AL131">
        <v>29</v>
      </c>
      <c r="AN131">
        <v>0</v>
      </c>
      <c r="AP131">
        <v>446</v>
      </c>
      <c r="AR131">
        <v>90</v>
      </c>
      <c r="BB131" t="s">
        <v>299</v>
      </c>
      <c r="BC131" t="s">
        <v>300</v>
      </c>
      <c r="BD131" t="str">
        <f>VLOOKUP(BF131,class!$A$1:$B$455,2,FALSE)</f>
        <v>Metropolitan District</v>
      </c>
      <c r="BE131" t="str">
        <f>IFERROR(VLOOKUP(BF131,classifications!$A$3:$C$334,3,FALSE),VLOOKUP(BF131,classifications!$I$2:$K$28,3,FALSE))</f>
        <v>Predominantly Urban</v>
      </c>
      <c r="BF131" t="s">
        <v>301</v>
      </c>
      <c r="BH131">
        <v>653</v>
      </c>
      <c r="BJ131">
        <v>10</v>
      </c>
      <c r="BL131">
        <v>21</v>
      </c>
      <c r="BN131">
        <v>0</v>
      </c>
      <c r="BP131">
        <v>611</v>
      </c>
      <c r="BR131">
        <v>73</v>
      </c>
      <c r="CB131" t="s">
        <v>299</v>
      </c>
      <c r="CC131" t="s">
        <v>300</v>
      </c>
      <c r="CD131" t="str">
        <f>VLOOKUP(CF131,class!$A$1:$B$455,2,FALSE)</f>
        <v>Metropolitan District</v>
      </c>
      <c r="CE131" t="str">
        <f>IFERROR(VLOOKUP(CF131,classifications!$A$3:$C$334,3,FALSE),VLOOKUP(CF131,classifications!$I$2:$K$28,3,FALSE))</f>
        <v>Predominantly Urban</v>
      </c>
      <c r="CF131" t="s">
        <v>301</v>
      </c>
      <c r="CH131">
        <v>401</v>
      </c>
      <c r="CJ131">
        <v>5</v>
      </c>
      <c r="CL131">
        <v>9</v>
      </c>
      <c r="CN131">
        <v>0</v>
      </c>
      <c r="CO131">
        <v>5</v>
      </c>
      <c r="CP131">
        <v>0</v>
      </c>
      <c r="CQ131">
        <v>0</v>
      </c>
      <c r="CR131">
        <v>0</v>
      </c>
      <c r="CS131">
        <v>5</v>
      </c>
      <c r="CU131">
        <v>0</v>
      </c>
      <c r="CW131">
        <v>164</v>
      </c>
      <c r="CY131">
        <v>251</v>
      </c>
      <c r="DB131" t="s">
        <v>299</v>
      </c>
      <c r="DC131" t="s">
        <v>300</v>
      </c>
      <c r="DD131" t="str">
        <f>VLOOKUP(DF131,class!$A$1:$B$455,2,FALSE)</f>
        <v>Metropolitan District</v>
      </c>
      <c r="DE131" t="str">
        <f>IFERROR(VLOOKUP(DF131,classifications!$A$3:$C$334,3,FALSE),VLOOKUP(DF131,classifications!$I$2:$K$28,3,FALSE))</f>
        <v>Predominantly Urban</v>
      </c>
      <c r="DF131" t="s">
        <v>301</v>
      </c>
      <c r="DH131">
        <v>348</v>
      </c>
      <c r="DJ131">
        <v>-3</v>
      </c>
      <c r="DL131">
        <v>54</v>
      </c>
      <c r="DN131">
        <v>1</v>
      </c>
      <c r="DO131">
        <v>24</v>
      </c>
      <c r="DP131">
        <v>0</v>
      </c>
      <c r="DQ131">
        <v>0</v>
      </c>
      <c r="DR131">
        <v>0</v>
      </c>
      <c r="DS131">
        <v>25</v>
      </c>
      <c r="DU131">
        <v>0</v>
      </c>
      <c r="DW131">
        <v>130</v>
      </c>
      <c r="DY131">
        <v>269</v>
      </c>
      <c r="EB131" t="s">
        <v>299</v>
      </c>
      <c r="EC131" t="s">
        <v>300</v>
      </c>
      <c r="ED131" t="str">
        <f>VLOOKUP(EF131,class!$A$1:$B$455,2,FALSE)</f>
        <v>Metropolitan District</v>
      </c>
      <c r="EE131" t="str">
        <f>IFERROR(VLOOKUP(EF131,classifications!$A$3:$C$334,3,FALSE),VLOOKUP(EF131,classifications!$I$2:$K$28,3,FALSE))</f>
        <v>Predominantly Urban</v>
      </c>
      <c r="EF131" t="s">
        <v>301</v>
      </c>
      <c r="EH131">
        <v>232</v>
      </c>
      <c r="EJ131">
        <v>-11</v>
      </c>
      <c r="EL131">
        <v>47</v>
      </c>
      <c r="EN131">
        <v>0</v>
      </c>
      <c r="EO131">
        <v>2</v>
      </c>
      <c r="EP131">
        <v>0</v>
      </c>
      <c r="EQ131">
        <v>0</v>
      </c>
      <c r="ER131">
        <v>0</v>
      </c>
      <c r="ES131">
        <v>0</v>
      </c>
      <c r="ET131">
        <v>2</v>
      </c>
      <c r="EV131">
        <v>0</v>
      </c>
      <c r="EX131">
        <v>107</v>
      </c>
      <c r="EZ131" s="2">
        <v>161</v>
      </c>
      <c r="FB131" t="s">
        <v>299</v>
      </c>
      <c r="FC131" t="s">
        <v>300</v>
      </c>
      <c r="FD131" t="str">
        <f>VLOOKUP(FF131,class!$A$1:$B$455,2,FALSE)</f>
        <v>Metropolitan District</v>
      </c>
      <c r="FE131" t="str">
        <f>IFERROR(VLOOKUP(FF131,classifications!$A$3:$C$334,3,FALSE),VLOOKUP(FF131,classifications!$I$2:$K$28,3,FALSE))</f>
        <v>Predominantly Urban</v>
      </c>
      <c r="FF131" t="s">
        <v>301</v>
      </c>
      <c r="FH131">
        <v>293</v>
      </c>
      <c r="FJ131">
        <v>-4</v>
      </c>
      <c r="FL131">
        <v>125</v>
      </c>
      <c r="FN131">
        <v>6</v>
      </c>
      <c r="FO131">
        <v>85</v>
      </c>
      <c r="FP131">
        <v>0</v>
      </c>
      <c r="FQ131">
        <v>0</v>
      </c>
      <c r="FR131">
        <v>0</v>
      </c>
      <c r="FS131">
        <v>0</v>
      </c>
      <c r="FT131">
        <v>91</v>
      </c>
      <c r="FV131">
        <v>0</v>
      </c>
      <c r="FX131">
        <v>20</v>
      </c>
      <c r="FZ131" s="2">
        <v>394</v>
      </c>
      <c r="GB131" t="s">
        <v>299</v>
      </c>
      <c r="GC131" t="s">
        <v>300</v>
      </c>
      <c r="GD131" t="str">
        <f>VLOOKUP(GF131,class!$A$1:$B$455,2,FALSE)</f>
        <v>Metropolitan District</v>
      </c>
      <c r="GE131" t="str">
        <f>IFERROR(VLOOKUP(GF131,classifications!A$3:C$334,3,FALSE),VLOOKUP(GF131,classifications!I$2:K$28,3,FALSE))</f>
        <v>Predominantly Urban</v>
      </c>
      <c r="GF131" t="s">
        <v>301</v>
      </c>
      <c r="GH131">
        <v>281</v>
      </c>
      <c r="GJ131">
        <v>-6</v>
      </c>
      <c r="GL131">
        <v>26</v>
      </c>
      <c r="GN131">
        <v>0</v>
      </c>
      <c r="GO131">
        <v>6</v>
      </c>
      <c r="GP131">
        <v>0</v>
      </c>
      <c r="GQ131">
        <v>0</v>
      </c>
      <c r="GR131">
        <v>0</v>
      </c>
      <c r="GS131">
        <v>0</v>
      </c>
      <c r="GT131">
        <v>6</v>
      </c>
      <c r="GV131">
        <v>0</v>
      </c>
      <c r="GX131">
        <v>0</v>
      </c>
      <c r="GZ131">
        <v>301</v>
      </c>
    </row>
    <row r="132" spans="2:208" x14ac:dyDescent="0.3">
      <c r="B132" t="s">
        <v>302</v>
      </c>
      <c r="C132" t="s">
        <v>303</v>
      </c>
      <c r="D132" t="str">
        <f>VLOOKUP(F132,class!$A$1:$B$455,2,FALSE)</f>
        <v>Metropolitan District</v>
      </c>
      <c r="E132" t="str">
        <f>IFERROR(VLOOKUP(F132,classifications!$A$3:$C$334,3,FALSE),VLOOKUP(F132,classifications!$I$2:$K$28,3,FALSE))</f>
        <v>Predominantly Urban</v>
      </c>
      <c r="F132" t="s">
        <v>304</v>
      </c>
      <c r="H132">
        <v>555</v>
      </c>
      <c r="J132">
        <v>22</v>
      </c>
      <c r="L132">
        <v>49</v>
      </c>
      <c r="N132">
        <v>0</v>
      </c>
      <c r="P132">
        <v>561</v>
      </c>
      <c r="R132">
        <v>65</v>
      </c>
      <c r="AB132" t="s">
        <v>302</v>
      </c>
      <c r="AC132" t="s">
        <v>303</v>
      </c>
      <c r="AD132" t="str">
        <f>VLOOKUP(AF132,class!$A$1:$B$455,2,FALSE)</f>
        <v>Metropolitan District</v>
      </c>
      <c r="AE132" t="str">
        <f>IFERROR(VLOOKUP(AF132,classifications!$A$3:$C$334,3,FALSE),VLOOKUP(AF132,classifications!$I$2:$K$28,3,FALSE))</f>
        <v>Predominantly Urban</v>
      </c>
      <c r="AF132" t="s">
        <v>304</v>
      </c>
      <c r="AH132">
        <v>473</v>
      </c>
      <c r="AJ132">
        <v>89</v>
      </c>
      <c r="AL132">
        <v>0</v>
      </c>
      <c r="AN132">
        <v>0</v>
      </c>
      <c r="AP132">
        <v>65</v>
      </c>
      <c r="AR132">
        <v>497</v>
      </c>
      <c r="BB132" t="s">
        <v>302</v>
      </c>
      <c r="BC132" t="s">
        <v>303</v>
      </c>
      <c r="BD132" t="str">
        <f>VLOOKUP(BF132,class!$A$1:$B$455,2,FALSE)</f>
        <v>Metropolitan District</v>
      </c>
      <c r="BE132" t="str">
        <f>IFERROR(VLOOKUP(BF132,classifications!$A$3:$C$334,3,FALSE),VLOOKUP(BF132,classifications!$I$2:$K$28,3,FALSE))</f>
        <v>Predominantly Urban</v>
      </c>
      <c r="BF132" t="s">
        <v>304</v>
      </c>
      <c r="BH132">
        <v>668</v>
      </c>
      <c r="BJ132">
        <v>3</v>
      </c>
      <c r="BL132">
        <v>76</v>
      </c>
      <c r="BN132">
        <v>0</v>
      </c>
      <c r="BP132">
        <v>9</v>
      </c>
      <c r="BR132">
        <v>738</v>
      </c>
      <c r="CB132" t="s">
        <v>302</v>
      </c>
      <c r="CC132" t="s">
        <v>303</v>
      </c>
      <c r="CD132" t="str">
        <f>VLOOKUP(CF132,class!$A$1:$B$455,2,FALSE)</f>
        <v>Metropolitan District</v>
      </c>
      <c r="CE132" t="str">
        <f>IFERROR(VLOOKUP(CF132,classifications!$A$3:$C$334,3,FALSE),VLOOKUP(CF132,classifications!$I$2:$K$28,3,FALSE))</f>
        <v>Predominantly Urban</v>
      </c>
      <c r="CF132" t="s">
        <v>304</v>
      </c>
      <c r="CH132">
        <v>1080</v>
      </c>
      <c r="CJ132">
        <v>-12</v>
      </c>
      <c r="CL132">
        <v>311</v>
      </c>
      <c r="CN132">
        <v>0</v>
      </c>
      <c r="CO132">
        <v>111</v>
      </c>
      <c r="CP132">
        <v>0</v>
      </c>
      <c r="CQ132">
        <v>0</v>
      </c>
      <c r="CR132">
        <v>0</v>
      </c>
      <c r="CS132">
        <v>111</v>
      </c>
      <c r="CU132">
        <v>0</v>
      </c>
      <c r="CW132">
        <v>142</v>
      </c>
      <c r="CY132">
        <v>1237</v>
      </c>
      <c r="DB132" t="s">
        <v>302</v>
      </c>
      <c r="DC132" t="s">
        <v>303</v>
      </c>
      <c r="DD132" t="str">
        <f>VLOOKUP(DF132,class!$A$1:$B$455,2,FALSE)</f>
        <v>Metropolitan District</v>
      </c>
      <c r="DE132" t="str">
        <f>IFERROR(VLOOKUP(DF132,classifications!$A$3:$C$334,3,FALSE),VLOOKUP(DF132,classifications!$I$2:$K$28,3,FALSE))</f>
        <v>Predominantly Urban</v>
      </c>
      <c r="DF132" t="s">
        <v>304</v>
      </c>
      <c r="DH132">
        <v>2292</v>
      </c>
      <c r="DJ132">
        <v>92</v>
      </c>
      <c r="DL132">
        <v>442</v>
      </c>
      <c r="DN132">
        <v>1</v>
      </c>
      <c r="DO132">
        <v>201</v>
      </c>
      <c r="DP132">
        <v>0</v>
      </c>
      <c r="DQ132">
        <v>0</v>
      </c>
      <c r="DR132">
        <v>0</v>
      </c>
      <c r="DS132">
        <v>202</v>
      </c>
      <c r="DU132">
        <v>0</v>
      </c>
      <c r="DW132">
        <v>59</v>
      </c>
      <c r="DY132">
        <v>2767</v>
      </c>
      <c r="EB132" t="s">
        <v>302</v>
      </c>
      <c r="EC132" t="s">
        <v>303</v>
      </c>
      <c r="ED132" t="str">
        <f>VLOOKUP(EF132,class!$A$1:$B$455,2,FALSE)</f>
        <v>Metropolitan District</v>
      </c>
      <c r="EE132" t="str">
        <f>IFERROR(VLOOKUP(EF132,classifications!$A$3:$C$334,3,FALSE),VLOOKUP(EF132,classifications!$I$2:$K$28,3,FALSE))</f>
        <v>Predominantly Urban</v>
      </c>
      <c r="EF132" t="s">
        <v>304</v>
      </c>
      <c r="EH132">
        <v>2332</v>
      </c>
      <c r="EJ132">
        <v>-20</v>
      </c>
      <c r="EL132">
        <v>68</v>
      </c>
      <c r="EN132">
        <v>0</v>
      </c>
      <c r="EO132">
        <v>54</v>
      </c>
      <c r="EP132">
        <v>0</v>
      </c>
      <c r="EQ132">
        <v>0</v>
      </c>
      <c r="ER132">
        <v>0</v>
      </c>
      <c r="ES132">
        <v>0</v>
      </c>
      <c r="ET132">
        <v>54</v>
      </c>
      <c r="EV132">
        <v>0</v>
      </c>
      <c r="EX132">
        <v>54</v>
      </c>
      <c r="EZ132" s="2">
        <v>2326</v>
      </c>
      <c r="FB132" t="s">
        <v>302</v>
      </c>
      <c r="FC132" t="s">
        <v>303</v>
      </c>
      <c r="FD132" t="str">
        <f>VLOOKUP(FF132,class!$A$1:$B$455,2,FALSE)</f>
        <v>Metropolitan District</v>
      </c>
      <c r="FE132" t="str">
        <f>IFERROR(VLOOKUP(FF132,classifications!$A$3:$C$334,3,FALSE),VLOOKUP(FF132,classifications!$I$2:$K$28,3,FALSE))</f>
        <v>Predominantly Urban</v>
      </c>
      <c r="FF132" t="s">
        <v>304</v>
      </c>
      <c r="FH132">
        <v>1501</v>
      </c>
      <c r="FJ132">
        <v>-18</v>
      </c>
      <c r="FL132">
        <v>316</v>
      </c>
      <c r="FN132">
        <v>13</v>
      </c>
      <c r="FO132">
        <v>110</v>
      </c>
      <c r="FP132">
        <v>0</v>
      </c>
      <c r="FQ132">
        <v>0</v>
      </c>
      <c r="FR132">
        <v>0</v>
      </c>
      <c r="FS132">
        <v>0</v>
      </c>
      <c r="FT132">
        <v>123</v>
      </c>
      <c r="FV132">
        <v>0</v>
      </c>
      <c r="FX132">
        <v>47</v>
      </c>
      <c r="FZ132" s="2">
        <v>1752</v>
      </c>
      <c r="GB132" t="s">
        <v>302</v>
      </c>
      <c r="GC132" t="s">
        <v>303</v>
      </c>
      <c r="GD132" t="str">
        <f>VLOOKUP(GF132,class!$A$1:$B$455,2,FALSE)</f>
        <v>Metropolitan District</v>
      </c>
      <c r="GE132" t="str">
        <f>IFERROR(VLOOKUP(GF132,classifications!A$3:C$334,3,FALSE),VLOOKUP(GF132,classifications!I$2:K$28,3,FALSE))</f>
        <v>Predominantly Urban</v>
      </c>
      <c r="GF132" t="s">
        <v>304</v>
      </c>
      <c r="GH132">
        <v>1430</v>
      </c>
      <c r="GJ132">
        <v>-15</v>
      </c>
      <c r="GL132">
        <v>120</v>
      </c>
      <c r="GN132">
        <v>0</v>
      </c>
      <c r="GO132">
        <v>73</v>
      </c>
      <c r="GP132">
        <v>0</v>
      </c>
      <c r="GQ132">
        <v>0</v>
      </c>
      <c r="GR132">
        <v>0</v>
      </c>
      <c r="GS132">
        <v>0</v>
      </c>
      <c r="GT132">
        <v>73</v>
      </c>
      <c r="GV132">
        <v>0</v>
      </c>
      <c r="GX132">
        <v>13</v>
      </c>
      <c r="GZ132">
        <v>1522</v>
      </c>
    </row>
    <row r="133" spans="2:208" x14ac:dyDescent="0.3">
      <c r="B133" t="s">
        <v>305</v>
      </c>
      <c r="C133" t="s">
        <v>306</v>
      </c>
      <c r="D133" t="str">
        <f>VLOOKUP(F133,class!$A$1:$B$455,2,FALSE)</f>
        <v>Metropolitan District</v>
      </c>
      <c r="E133" t="str">
        <f>IFERROR(VLOOKUP(F133,classifications!$A$3:$C$334,3,FALSE),VLOOKUP(F133,classifications!$I$2:$K$28,3,FALSE))</f>
        <v>Predominantly Urban</v>
      </c>
      <c r="F133" t="s">
        <v>307</v>
      </c>
      <c r="H133">
        <v>397</v>
      </c>
      <c r="J133">
        <v>-9</v>
      </c>
      <c r="L133">
        <v>66</v>
      </c>
      <c r="N133">
        <v>0</v>
      </c>
      <c r="P133">
        <v>3</v>
      </c>
      <c r="R133">
        <v>451</v>
      </c>
      <c r="AB133" t="s">
        <v>305</v>
      </c>
      <c r="AC133" t="s">
        <v>306</v>
      </c>
      <c r="AD133" t="str">
        <f>VLOOKUP(AF133,class!$A$1:$B$455,2,FALSE)</f>
        <v>Metropolitan District</v>
      </c>
      <c r="AE133" t="str">
        <f>IFERROR(VLOOKUP(AF133,classifications!$A$3:$C$334,3,FALSE),VLOOKUP(AF133,classifications!$I$2:$K$28,3,FALSE))</f>
        <v>Predominantly Urban</v>
      </c>
      <c r="AF133" t="s">
        <v>307</v>
      </c>
      <c r="AH133">
        <v>397</v>
      </c>
      <c r="AJ133">
        <v>-1</v>
      </c>
      <c r="AL133">
        <v>30</v>
      </c>
      <c r="AN133">
        <v>0</v>
      </c>
      <c r="AP133">
        <v>47</v>
      </c>
      <c r="AR133">
        <v>379</v>
      </c>
      <c r="BB133" t="s">
        <v>305</v>
      </c>
      <c r="BC133" t="s">
        <v>306</v>
      </c>
      <c r="BD133" t="str">
        <f>VLOOKUP(BF133,class!$A$1:$B$455,2,FALSE)</f>
        <v>Metropolitan District</v>
      </c>
      <c r="BE133" t="str">
        <f>IFERROR(VLOOKUP(BF133,classifications!$A$3:$C$334,3,FALSE),VLOOKUP(BF133,classifications!$I$2:$K$28,3,FALSE))</f>
        <v>Predominantly Urban</v>
      </c>
      <c r="BF133" t="s">
        <v>307</v>
      </c>
      <c r="BH133">
        <v>489</v>
      </c>
      <c r="BJ133">
        <v>-3</v>
      </c>
      <c r="BL133">
        <v>50</v>
      </c>
      <c r="BN133">
        <v>0</v>
      </c>
      <c r="BP133">
        <v>122</v>
      </c>
      <c r="BR133">
        <v>414</v>
      </c>
      <c r="CB133" t="s">
        <v>305</v>
      </c>
      <c r="CC133" t="s">
        <v>306</v>
      </c>
      <c r="CD133" t="str">
        <f>VLOOKUP(CF133,class!$A$1:$B$455,2,FALSE)</f>
        <v>Metropolitan District</v>
      </c>
      <c r="CE133" t="str">
        <f>IFERROR(VLOOKUP(CF133,classifications!$A$3:$C$334,3,FALSE),VLOOKUP(CF133,classifications!$I$2:$K$28,3,FALSE))</f>
        <v>Predominantly Urban</v>
      </c>
      <c r="CF133" t="s">
        <v>307</v>
      </c>
      <c r="CH133">
        <v>680</v>
      </c>
      <c r="CJ133">
        <v>0</v>
      </c>
      <c r="CL133">
        <v>60</v>
      </c>
      <c r="CN133">
        <v>0</v>
      </c>
      <c r="CO133">
        <v>15</v>
      </c>
      <c r="CP133">
        <v>0</v>
      </c>
      <c r="CQ133">
        <v>46</v>
      </c>
      <c r="CR133">
        <v>0</v>
      </c>
      <c r="CS133">
        <v>61</v>
      </c>
      <c r="CU133">
        <v>0</v>
      </c>
      <c r="CW133">
        <v>204</v>
      </c>
      <c r="CY133">
        <v>536</v>
      </c>
      <c r="DB133" t="s">
        <v>305</v>
      </c>
      <c r="DC133" t="s">
        <v>306</v>
      </c>
      <c r="DD133" t="str">
        <f>VLOOKUP(DF133,class!$A$1:$B$455,2,FALSE)</f>
        <v>Metropolitan District</v>
      </c>
      <c r="DE133" t="str">
        <f>IFERROR(VLOOKUP(DF133,classifications!$A$3:$C$334,3,FALSE),VLOOKUP(DF133,classifications!$I$2:$K$28,3,FALSE))</f>
        <v>Predominantly Urban</v>
      </c>
      <c r="DF133" t="s">
        <v>307</v>
      </c>
      <c r="DH133">
        <v>927</v>
      </c>
      <c r="DJ133">
        <v>54</v>
      </c>
      <c r="DL133">
        <v>65</v>
      </c>
      <c r="DN133">
        <v>0</v>
      </c>
      <c r="DO133">
        <v>30</v>
      </c>
      <c r="DP133">
        <v>0</v>
      </c>
      <c r="DQ133">
        <v>0</v>
      </c>
      <c r="DR133">
        <v>0</v>
      </c>
      <c r="DS133">
        <v>30</v>
      </c>
      <c r="DU133">
        <v>0</v>
      </c>
      <c r="DW133">
        <v>154</v>
      </c>
      <c r="DY133">
        <v>892</v>
      </c>
      <c r="EB133" t="s">
        <v>305</v>
      </c>
      <c r="EC133" t="s">
        <v>306</v>
      </c>
      <c r="ED133" t="str">
        <f>VLOOKUP(EF133,class!$A$1:$B$455,2,FALSE)</f>
        <v>Metropolitan District</v>
      </c>
      <c r="EE133" t="str">
        <f>IFERROR(VLOOKUP(EF133,classifications!$A$3:$C$334,3,FALSE),VLOOKUP(EF133,classifications!$I$2:$K$28,3,FALSE))</f>
        <v>Predominantly Urban</v>
      </c>
      <c r="EF133" t="s">
        <v>307</v>
      </c>
      <c r="EH133">
        <v>882</v>
      </c>
      <c r="EJ133">
        <v>-8</v>
      </c>
      <c r="EL133">
        <v>107</v>
      </c>
      <c r="EN133">
        <v>0</v>
      </c>
      <c r="EO133">
        <v>50</v>
      </c>
      <c r="EP133">
        <v>0</v>
      </c>
      <c r="EQ133">
        <v>0</v>
      </c>
      <c r="ER133">
        <v>5</v>
      </c>
      <c r="ES133">
        <v>0</v>
      </c>
      <c r="ET133">
        <v>55</v>
      </c>
      <c r="EV133">
        <v>0</v>
      </c>
      <c r="EX133">
        <v>16</v>
      </c>
      <c r="EZ133" s="2">
        <v>965</v>
      </c>
      <c r="FB133" t="s">
        <v>305</v>
      </c>
      <c r="FC133" t="s">
        <v>306</v>
      </c>
      <c r="FD133" t="str">
        <f>VLOOKUP(FF133,class!$A$1:$B$455,2,FALSE)</f>
        <v>Metropolitan District</v>
      </c>
      <c r="FE133" t="str">
        <f>IFERROR(VLOOKUP(FF133,classifications!$A$3:$C$334,3,FALSE),VLOOKUP(FF133,classifications!$I$2:$K$28,3,FALSE))</f>
        <v>Predominantly Urban</v>
      </c>
      <c r="FF133" t="s">
        <v>307</v>
      </c>
      <c r="FH133">
        <v>922</v>
      </c>
      <c r="FJ133">
        <v>4</v>
      </c>
      <c r="FL133">
        <v>26</v>
      </c>
      <c r="FN133">
        <v>0</v>
      </c>
      <c r="FO133">
        <v>0</v>
      </c>
      <c r="FP133">
        <v>0</v>
      </c>
      <c r="FQ133">
        <v>0</v>
      </c>
      <c r="FR133">
        <v>0</v>
      </c>
      <c r="FS133">
        <v>0</v>
      </c>
      <c r="FT133">
        <v>0</v>
      </c>
      <c r="FV133">
        <v>0</v>
      </c>
      <c r="FX133">
        <v>19</v>
      </c>
      <c r="FZ133" s="2">
        <v>933</v>
      </c>
      <c r="GB133" t="s">
        <v>305</v>
      </c>
      <c r="GC133" t="s">
        <v>306</v>
      </c>
      <c r="GD133" t="str">
        <f>VLOOKUP(GF133,class!$A$1:$B$455,2,FALSE)</f>
        <v>Metropolitan District</v>
      </c>
      <c r="GE133" t="str">
        <f>IFERROR(VLOOKUP(GF133,classifications!A$3:C$334,3,FALSE),VLOOKUP(GF133,classifications!I$2:K$28,3,FALSE))</f>
        <v>Predominantly Urban</v>
      </c>
      <c r="GF133" t="s">
        <v>307</v>
      </c>
      <c r="GH133">
        <v>533</v>
      </c>
      <c r="GJ133">
        <v>27</v>
      </c>
      <c r="GL133">
        <v>-3</v>
      </c>
      <c r="GN133">
        <v>0</v>
      </c>
      <c r="GO133">
        <v>6</v>
      </c>
      <c r="GP133">
        <v>0</v>
      </c>
      <c r="GQ133">
        <v>0</v>
      </c>
      <c r="GR133">
        <v>0</v>
      </c>
      <c r="GS133">
        <v>0</v>
      </c>
      <c r="GT133">
        <v>6</v>
      </c>
      <c r="GV133">
        <v>0</v>
      </c>
      <c r="GX133">
        <v>3</v>
      </c>
      <c r="GZ133">
        <v>554</v>
      </c>
    </row>
    <row r="134" spans="2:208" x14ac:dyDescent="0.3">
      <c r="B134" t="s">
        <v>308</v>
      </c>
      <c r="C134" t="s">
        <v>309</v>
      </c>
      <c r="D134" t="str">
        <f>VLOOKUP(F134,class!$A$1:$B$455,2,FALSE)</f>
        <v>Metropolitan District</v>
      </c>
      <c r="E134" t="str">
        <f>IFERROR(VLOOKUP(F134,classifications!$A$3:$C$334,3,FALSE),VLOOKUP(F134,classifications!$I$2:$K$28,3,FALSE))</f>
        <v>Predominantly Urban</v>
      </c>
      <c r="F134" t="s">
        <v>310</v>
      </c>
      <c r="H134">
        <v>291</v>
      </c>
      <c r="J134">
        <v>-1</v>
      </c>
      <c r="L134">
        <v>7</v>
      </c>
      <c r="N134">
        <v>0</v>
      </c>
      <c r="P134">
        <v>118</v>
      </c>
      <c r="R134">
        <v>179</v>
      </c>
      <c r="AB134" t="s">
        <v>308</v>
      </c>
      <c r="AC134" t="s">
        <v>309</v>
      </c>
      <c r="AD134" t="str">
        <f>VLOOKUP(AF134,class!$A$1:$B$455,2,FALSE)</f>
        <v>Metropolitan District</v>
      </c>
      <c r="AE134" t="str">
        <f>IFERROR(VLOOKUP(AF134,classifications!$A$3:$C$334,3,FALSE),VLOOKUP(AF134,classifications!$I$2:$K$28,3,FALSE))</f>
        <v>Predominantly Urban</v>
      </c>
      <c r="AF134" t="s">
        <v>310</v>
      </c>
      <c r="AH134">
        <v>257</v>
      </c>
      <c r="AJ134">
        <v>5</v>
      </c>
      <c r="AL134">
        <v>-2</v>
      </c>
      <c r="AN134">
        <v>0</v>
      </c>
      <c r="AP134">
        <v>91</v>
      </c>
      <c r="AR134">
        <v>169</v>
      </c>
      <c r="BB134" t="s">
        <v>308</v>
      </c>
      <c r="BC134" t="s">
        <v>309</v>
      </c>
      <c r="BD134" t="str">
        <f>VLOOKUP(BF134,class!$A$1:$B$455,2,FALSE)</f>
        <v>Metropolitan District</v>
      </c>
      <c r="BE134" t="str">
        <f>IFERROR(VLOOKUP(BF134,classifications!$A$3:$C$334,3,FALSE),VLOOKUP(BF134,classifications!$I$2:$K$28,3,FALSE))</f>
        <v>Predominantly Urban</v>
      </c>
      <c r="BF134" t="s">
        <v>310</v>
      </c>
      <c r="BH134">
        <v>400</v>
      </c>
      <c r="BJ134">
        <v>12</v>
      </c>
      <c r="BL134">
        <v>34</v>
      </c>
      <c r="BN134">
        <v>0</v>
      </c>
      <c r="BP134">
        <v>18</v>
      </c>
      <c r="BR134">
        <v>428</v>
      </c>
      <c r="CB134" t="s">
        <v>308</v>
      </c>
      <c r="CC134" t="s">
        <v>309</v>
      </c>
      <c r="CD134" t="str">
        <f>VLOOKUP(CF134,class!$A$1:$B$455,2,FALSE)</f>
        <v>Metropolitan District</v>
      </c>
      <c r="CE134" t="str">
        <f>IFERROR(VLOOKUP(CF134,classifications!$A$3:$C$334,3,FALSE),VLOOKUP(CF134,classifications!$I$2:$K$28,3,FALSE))</f>
        <v>Predominantly Urban</v>
      </c>
      <c r="CF134" t="s">
        <v>310</v>
      </c>
      <c r="CH134">
        <v>429</v>
      </c>
      <c r="CJ134">
        <v>-1</v>
      </c>
      <c r="CL134">
        <v>-1</v>
      </c>
      <c r="CN134">
        <v>0</v>
      </c>
      <c r="CO134">
        <v>0</v>
      </c>
      <c r="CP134">
        <v>0</v>
      </c>
      <c r="CQ134">
        <v>0</v>
      </c>
      <c r="CR134">
        <v>0</v>
      </c>
      <c r="CS134">
        <v>0</v>
      </c>
      <c r="CU134">
        <v>0</v>
      </c>
      <c r="CW134">
        <v>40</v>
      </c>
      <c r="CY134">
        <v>387</v>
      </c>
      <c r="DB134" t="s">
        <v>308</v>
      </c>
      <c r="DC134" t="s">
        <v>309</v>
      </c>
      <c r="DD134" t="str">
        <f>VLOOKUP(DF134,class!$A$1:$B$455,2,FALSE)</f>
        <v>Metropolitan District</v>
      </c>
      <c r="DE134" t="str">
        <f>IFERROR(VLOOKUP(DF134,classifications!$A$3:$C$334,3,FALSE),VLOOKUP(DF134,classifications!$I$2:$K$28,3,FALSE))</f>
        <v>Predominantly Urban</v>
      </c>
      <c r="DF134" t="s">
        <v>310</v>
      </c>
      <c r="DH134">
        <v>536</v>
      </c>
      <c r="DJ134">
        <v>-4</v>
      </c>
      <c r="DL134">
        <v>-1</v>
      </c>
      <c r="DN134">
        <v>0</v>
      </c>
      <c r="DO134">
        <v>11</v>
      </c>
      <c r="DP134">
        <v>0</v>
      </c>
      <c r="DQ134">
        <v>0</v>
      </c>
      <c r="DR134">
        <v>0</v>
      </c>
      <c r="DS134">
        <v>11</v>
      </c>
      <c r="DU134">
        <v>0</v>
      </c>
      <c r="DW134">
        <v>81</v>
      </c>
      <c r="DY134">
        <v>450</v>
      </c>
      <c r="EB134" t="s">
        <v>308</v>
      </c>
      <c r="EC134" t="s">
        <v>309</v>
      </c>
      <c r="ED134" t="str">
        <f>VLOOKUP(EF134,class!$A$1:$B$455,2,FALSE)</f>
        <v>Metropolitan District</v>
      </c>
      <c r="EE134" t="str">
        <f>IFERROR(VLOOKUP(EF134,classifications!$A$3:$C$334,3,FALSE),VLOOKUP(EF134,classifications!$I$2:$K$28,3,FALSE))</f>
        <v>Predominantly Urban</v>
      </c>
      <c r="EF134" t="s">
        <v>310</v>
      </c>
      <c r="EH134">
        <v>411</v>
      </c>
      <c r="EJ134">
        <v>-2</v>
      </c>
      <c r="EL134">
        <v>3</v>
      </c>
      <c r="EN134">
        <v>0</v>
      </c>
      <c r="EO134">
        <v>3</v>
      </c>
      <c r="EP134">
        <v>0</v>
      </c>
      <c r="EQ134">
        <v>0</v>
      </c>
      <c r="ER134">
        <v>3</v>
      </c>
      <c r="ES134">
        <v>0</v>
      </c>
      <c r="ET134">
        <v>6</v>
      </c>
      <c r="EV134">
        <v>0</v>
      </c>
      <c r="EX134">
        <v>108</v>
      </c>
      <c r="EZ134" s="2">
        <v>304</v>
      </c>
      <c r="FB134" t="s">
        <v>308</v>
      </c>
      <c r="FC134" t="s">
        <v>309</v>
      </c>
      <c r="FD134" t="str">
        <f>VLOOKUP(FF134,class!$A$1:$B$455,2,FALSE)</f>
        <v>Metropolitan District</v>
      </c>
      <c r="FE134" t="str">
        <f>IFERROR(VLOOKUP(FF134,classifications!$A$3:$C$334,3,FALSE),VLOOKUP(FF134,classifications!$I$2:$K$28,3,FALSE))</f>
        <v>Predominantly Urban</v>
      </c>
      <c r="FF134" t="s">
        <v>310</v>
      </c>
      <c r="FH134">
        <v>401</v>
      </c>
      <c r="FJ134">
        <v>0</v>
      </c>
      <c r="FL134">
        <v>0</v>
      </c>
      <c r="FN134">
        <v>0</v>
      </c>
      <c r="FO134">
        <v>0</v>
      </c>
      <c r="FP134">
        <v>0</v>
      </c>
      <c r="FQ134">
        <v>0</v>
      </c>
      <c r="FR134">
        <v>0</v>
      </c>
      <c r="FS134">
        <v>0</v>
      </c>
      <c r="FT134">
        <v>0</v>
      </c>
      <c r="FV134">
        <v>0</v>
      </c>
      <c r="FX134">
        <v>154</v>
      </c>
      <c r="FZ134" s="2">
        <v>247</v>
      </c>
      <c r="GB134" t="s">
        <v>308</v>
      </c>
      <c r="GC134" t="s">
        <v>309</v>
      </c>
      <c r="GD134" t="str">
        <f>VLOOKUP(GF134,class!$A$1:$B$455,2,FALSE)</f>
        <v>Metropolitan District</v>
      </c>
      <c r="GE134" t="str">
        <f>IFERROR(VLOOKUP(GF134,classifications!A$3:C$334,3,FALSE),VLOOKUP(GF134,classifications!I$2:K$28,3,FALSE))</f>
        <v>Predominantly Urban</v>
      </c>
      <c r="GF134" t="s">
        <v>310</v>
      </c>
      <c r="GH134">
        <v>242</v>
      </c>
      <c r="GJ134">
        <v>6</v>
      </c>
      <c r="GL134">
        <v>3</v>
      </c>
      <c r="GN134">
        <v>0</v>
      </c>
      <c r="GO134">
        <v>0</v>
      </c>
      <c r="GP134">
        <v>2</v>
      </c>
      <c r="GQ134">
        <v>0</v>
      </c>
      <c r="GR134">
        <v>1</v>
      </c>
      <c r="GS134">
        <v>0</v>
      </c>
      <c r="GT134">
        <v>3</v>
      </c>
      <c r="GV134">
        <v>0</v>
      </c>
      <c r="GX134">
        <v>15</v>
      </c>
      <c r="GZ134">
        <v>236</v>
      </c>
    </row>
    <row r="135" spans="2:208" x14ac:dyDescent="0.3">
      <c r="B135" t="s">
        <v>311</v>
      </c>
      <c r="C135" t="s">
        <v>312</v>
      </c>
      <c r="D135" t="str">
        <f>VLOOKUP(F135,class!$A$1:$B$455,2,FALSE)</f>
        <v>Metropolitan District</v>
      </c>
      <c r="E135" t="str">
        <f>IFERROR(VLOOKUP(F135,classifications!$A$3:$C$334,3,FALSE),VLOOKUP(F135,classifications!$I$2:$K$28,3,FALSE))</f>
        <v>Predominantly Urban</v>
      </c>
      <c r="F135" t="s">
        <v>313</v>
      </c>
      <c r="H135">
        <v>385</v>
      </c>
      <c r="J135">
        <v>26</v>
      </c>
      <c r="L135">
        <v>41</v>
      </c>
      <c r="N135">
        <v>0</v>
      </c>
      <c r="P135">
        <v>202</v>
      </c>
      <c r="R135">
        <v>250</v>
      </c>
      <c r="AB135" t="s">
        <v>311</v>
      </c>
      <c r="AC135" t="s">
        <v>312</v>
      </c>
      <c r="AD135" t="str">
        <f>VLOOKUP(AF135,class!$A$1:$B$455,2,FALSE)</f>
        <v>Metropolitan District</v>
      </c>
      <c r="AE135" t="str">
        <f>IFERROR(VLOOKUP(AF135,classifications!$A$3:$C$334,3,FALSE),VLOOKUP(AF135,classifications!$I$2:$K$28,3,FALSE))</f>
        <v>Predominantly Urban</v>
      </c>
      <c r="AF135" t="s">
        <v>313</v>
      </c>
      <c r="AH135">
        <v>435</v>
      </c>
      <c r="AJ135">
        <v>45</v>
      </c>
      <c r="AL135">
        <v>44</v>
      </c>
      <c r="AN135">
        <v>0</v>
      </c>
      <c r="AP135">
        <v>3</v>
      </c>
      <c r="AR135">
        <v>521</v>
      </c>
      <c r="BB135" t="s">
        <v>311</v>
      </c>
      <c r="BC135" t="s">
        <v>312</v>
      </c>
      <c r="BD135" t="str">
        <f>VLOOKUP(BF135,class!$A$1:$B$455,2,FALSE)</f>
        <v>Metropolitan District</v>
      </c>
      <c r="BE135" t="str">
        <f>IFERROR(VLOOKUP(BF135,classifications!$A$3:$C$334,3,FALSE),VLOOKUP(BF135,classifications!$I$2:$K$28,3,FALSE))</f>
        <v>Predominantly Urban</v>
      </c>
      <c r="BF135" t="s">
        <v>313</v>
      </c>
      <c r="BH135">
        <v>828</v>
      </c>
      <c r="BJ135">
        <v>13</v>
      </c>
      <c r="BL135">
        <v>66</v>
      </c>
      <c r="BN135">
        <v>0</v>
      </c>
      <c r="BP135">
        <v>0</v>
      </c>
      <c r="BR135">
        <v>907</v>
      </c>
      <c r="CB135" t="s">
        <v>311</v>
      </c>
      <c r="CC135" t="s">
        <v>312</v>
      </c>
      <c r="CD135" t="str">
        <f>VLOOKUP(CF135,class!$A$1:$B$455,2,FALSE)</f>
        <v>Metropolitan District</v>
      </c>
      <c r="CE135" t="str">
        <f>IFERROR(VLOOKUP(CF135,classifications!$A$3:$C$334,3,FALSE),VLOOKUP(CF135,classifications!$I$2:$K$28,3,FALSE))</f>
        <v>Predominantly Urban</v>
      </c>
      <c r="CF135" t="s">
        <v>313</v>
      </c>
      <c r="CH135">
        <v>767</v>
      </c>
      <c r="CJ135">
        <v>100</v>
      </c>
      <c r="CL135">
        <v>52</v>
      </c>
      <c r="CN135">
        <v>0</v>
      </c>
      <c r="CO135">
        <v>44</v>
      </c>
      <c r="CP135">
        <v>3</v>
      </c>
      <c r="CQ135">
        <v>5</v>
      </c>
      <c r="CR135">
        <v>0</v>
      </c>
      <c r="CS135">
        <v>52</v>
      </c>
      <c r="CU135">
        <v>0</v>
      </c>
      <c r="CW135">
        <v>24</v>
      </c>
      <c r="CY135">
        <v>895</v>
      </c>
      <c r="DB135" t="s">
        <v>311</v>
      </c>
      <c r="DC135" t="s">
        <v>312</v>
      </c>
      <c r="DD135" t="str">
        <f>VLOOKUP(DF135,class!$A$1:$B$455,2,FALSE)</f>
        <v>Metropolitan District</v>
      </c>
      <c r="DE135" t="str">
        <f>IFERROR(VLOOKUP(DF135,classifications!$A$3:$C$334,3,FALSE),VLOOKUP(DF135,classifications!$I$2:$K$28,3,FALSE))</f>
        <v>Predominantly Urban</v>
      </c>
      <c r="DF135" t="s">
        <v>313</v>
      </c>
      <c r="DH135">
        <v>725</v>
      </c>
      <c r="DJ135">
        <v>23</v>
      </c>
      <c r="DL135">
        <v>119</v>
      </c>
      <c r="DN135">
        <v>0</v>
      </c>
      <c r="DO135">
        <v>97</v>
      </c>
      <c r="DP135">
        <v>2</v>
      </c>
      <c r="DQ135">
        <v>20</v>
      </c>
      <c r="DR135">
        <v>0</v>
      </c>
      <c r="DS135">
        <v>119</v>
      </c>
      <c r="DU135">
        <v>0</v>
      </c>
      <c r="DW135">
        <v>38</v>
      </c>
      <c r="DY135">
        <v>829</v>
      </c>
      <c r="EB135" t="s">
        <v>311</v>
      </c>
      <c r="EC135" t="s">
        <v>312</v>
      </c>
      <c r="ED135" t="str">
        <f>VLOOKUP(EF135,class!$A$1:$B$455,2,FALSE)</f>
        <v>Metropolitan District</v>
      </c>
      <c r="EE135" t="str">
        <f>IFERROR(VLOOKUP(EF135,classifications!$A$3:$C$334,3,FALSE),VLOOKUP(EF135,classifications!$I$2:$K$28,3,FALSE))</f>
        <v>Predominantly Urban</v>
      </c>
      <c r="EF135" t="s">
        <v>313</v>
      </c>
      <c r="EH135">
        <v>886</v>
      </c>
      <c r="EJ135">
        <v>36</v>
      </c>
      <c r="EL135">
        <v>122</v>
      </c>
      <c r="EN135">
        <v>0</v>
      </c>
      <c r="EO135">
        <v>79</v>
      </c>
      <c r="EP135">
        <v>44</v>
      </c>
      <c r="EQ135">
        <v>0</v>
      </c>
      <c r="ER135">
        <v>0</v>
      </c>
      <c r="ES135">
        <v>0</v>
      </c>
      <c r="ET135">
        <v>123</v>
      </c>
      <c r="EV135">
        <v>0</v>
      </c>
      <c r="EX135">
        <v>153</v>
      </c>
      <c r="EZ135" s="2">
        <v>891</v>
      </c>
      <c r="FB135" t="s">
        <v>311</v>
      </c>
      <c r="FC135" t="s">
        <v>312</v>
      </c>
      <c r="FD135" t="str">
        <f>VLOOKUP(FF135,class!$A$1:$B$455,2,FALSE)</f>
        <v>Metropolitan District</v>
      </c>
      <c r="FE135" t="str">
        <f>IFERROR(VLOOKUP(FF135,classifications!$A$3:$C$334,3,FALSE),VLOOKUP(FF135,classifications!$I$2:$K$28,3,FALSE))</f>
        <v>Predominantly Urban</v>
      </c>
      <c r="FF135" t="s">
        <v>313</v>
      </c>
      <c r="FH135">
        <v>666</v>
      </c>
      <c r="FJ135">
        <v>25</v>
      </c>
      <c r="FL135">
        <v>55</v>
      </c>
      <c r="FN135">
        <v>2</v>
      </c>
      <c r="FO135">
        <v>48</v>
      </c>
      <c r="FP135">
        <v>0</v>
      </c>
      <c r="FQ135">
        <v>0</v>
      </c>
      <c r="FR135">
        <v>8</v>
      </c>
      <c r="FS135">
        <v>0</v>
      </c>
      <c r="FT135">
        <v>58</v>
      </c>
      <c r="FV135">
        <v>1</v>
      </c>
      <c r="FX135">
        <v>41</v>
      </c>
      <c r="FZ135" s="2">
        <v>706</v>
      </c>
      <c r="GB135" t="s">
        <v>311</v>
      </c>
      <c r="GC135" t="s">
        <v>312</v>
      </c>
      <c r="GD135" t="str">
        <f>VLOOKUP(GF135,class!$A$1:$B$455,2,FALSE)</f>
        <v>Metropolitan District</v>
      </c>
      <c r="GE135" t="str">
        <f>IFERROR(VLOOKUP(GF135,classifications!A$3:C$334,3,FALSE),VLOOKUP(GF135,classifications!I$2:K$28,3,FALSE))</f>
        <v>Predominantly Urban</v>
      </c>
      <c r="GF135" t="s">
        <v>313</v>
      </c>
      <c r="GH135">
        <v>617</v>
      </c>
      <c r="GJ135">
        <v>10</v>
      </c>
      <c r="GL135">
        <v>192</v>
      </c>
      <c r="GN135">
        <v>0</v>
      </c>
      <c r="GO135">
        <v>169</v>
      </c>
      <c r="GP135">
        <v>2</v>
      </c>
      <c r="GQ135">
        <v>2</v>
      </c>
      <c r="GR135">
        <v>23</v>
      </c>
      <c r="GS135">
        <v>0</v>
      </c>
      <c r="GT135">
        <v>196</v>
      </c>
      <c r="GV135">
        <v>0</v>
      </c>
      <c r="GX135">
        <v>6</v>
      </c>
      <c r="GZ135">
        <v>813</v>
      </c>
    </row>
    <row r="136" spans="2:208" x14ac:dyDescent="0.3">
      <c r="EZ136" s="2"/>
      <c r="FZ136" s="2"/>
    </row>
    <row r="137" spans="2:208" x14ac:dyDescent="0.3">
      <c r="D137" t="s">
        <v>314</v>
      </c>
      <c r="E137" t="s">
        <v>315</v>
      </c>
      <c r="H137">
        <v>4875</v>
      </c>
      <c r="J137">
        <v>35</v>
      </c>
      <c r="L137">
        <v>405</v>
      </c>
      <c r="N137">
        <v>3</v>
      </c>
      <c r="P137">
        <v>435</v>
      </c>
      <c r="R137">
        <v>4883</v>
      </c>
      <c r="AD137" t="s">
        <v>314</v>
      </c>
      <c r="AE137" t="s">
        <v>315</v>
      </c>
      <c r="AH137">
        <v>5454</v>
      </c>
      <c r="AJ137">
        <v>19</v>
      </c>
      <c r="AL137">
        <v>377</v>
      </c>
      <c r="AN137">
        <v>-2</v>
      </c>
      <c r="AP137">
        <v>672</v>
      </c>
      <c r="AR137">
        <v>5176</v>
      </c>
      <c r="BD137" t="s">
        <v>314</v>
      </c>
      <c r="BE137" t="s">
        <v>315</v>
      </c>
      <c r="BH137">
        <v>6492</v>
      </c>
      <c r="BJ137">
        <v>130</v>
      </c>
      <c r="BL137">
        <v>390</v>
      </c>
      <c r="BN137">
        <v>19</v>
      </c>
      <c r="BP137">
        <v>365</v>
      </c>
      <c r="BR137">
        <v>6666</v>
      </c>
      <c r="CD137" t="s">
        <v>314</v>
      </c>
      <c r="CE137" t="s">
        <v>315</v>
      </c>
      <c r="CH137">
        <v>5994</v>
      </c>
      <c r="CJ137">
        <v>98</v>
      </c>
      <c r="CL137">
        <v>1620</v>
      </c>
      <c r="CN137">
        <v>0</v>
      </c>
      <c r="CO137">
        <v>1031</v>
      </c>
      <c r="CP137">
        <v>0</v>
      </c>
      <c r="CQ137">
        <v>5</v>
      </c>
      <c r="CR137">
        <v>0</v>
      </c>
      <c r="CS137">
        <v>1036</v>
      </c>
      <c r="CU137">
        <v>1</v>
      </c>
      <c r="CW137">
        <v>247</v>
      </c>
      <c r="CY137">
        <v>7466</v>
      </c>
      <c r="DD137" t="s">
        <v>314</v>
      </c>
      <c r="DE137" t="s">
        <v>315</v>
      </c>
      <c r="DH137">
        <v>5540</v>
      </c>
      <c r="DJ137">
        <v>109</v>
      </c>
      <c r="DL137">
        <v>900</v>
      </c>
      <c r="DN137">
        <v>2</v>
      </c>
      <c r="DO137">
        <v>498</v>
      </c>
      <c r="DP137">
        <v>4</v>
      </c>
      <c r="DQ137">
        <v>4</v>
      </c>
      <c r="DR137">
        <v>0</v>
      </c>
      <c r="DS137">
        <v>508</v>
      </c>
      <c r="DU137">
        <v>1</v>
      </c>
      <c r="DW137">
        <v>562</v>
      </c>
      <c r="DY137">
        <v>5988</v>
      </c>
      <c r="ED137" t="s">
        <v>314</v>
      </c>
      <c r="EE137" t="s">
        <v>315</v>
      </c>
      <c r="EH137">
        <v>7069</v>
      </c>
      <c r="EJ137">
        <v>63</v>
      </c>
      <c r="EL137">
        <v>1104</v>
      </c>
      <c r="EN137">
        <v>5</v>
      </c>
      <c r="EO137">
        <v>611</v>
      </c>
      <c r="EP137">
        <v>0</v>
      </c>
      <c r="EQ137">
        <v>15</v>
      </c>
      <c r="ER137">
        <v>10</v>
      </c>
      <c r="ES137">
        <v>7</v>
      </c>
      <c r="ET137">
        <v>648</v>
      </c>
      <c r="EV137">
        <v>15</v>
      </c>
      <c r="EX137">
        <v>339</v>
      </c>
      <c r="EZ137" s="2">
        <v>7912</v>
      </c>
      <c r="FD137" t="s">
        <v>314</v>
      </c>
      <c r="FE137" t="s">
        <v>315</v>
      </c>
      <c r="FH137">
        <v>8461</v>
      </c>
      <c r="FJ137">
        <v>82</v>
      </c>
      <c r="FL137">
        <v>1079</v>
      </c>
      <c r="FN137">
        <v>62</v>
      </c>
      <c r="FO137">
        <v>457</v>
      </c>
      <c r="FP137">
        <v>0</v>
      </c>
      <c r="FQ137">
        <v>4</v>
      </c>
      <c r="FR137">
        <v>16</v>
      </c>
      <c r="FS137">
        <v>0</v>
      </c>
      <c r="FT137">
        <v>539</v>
      </c>
      <c r="FV137">
        <v>0</v>
      </c>
      <c r="FX137">
        <v>129</v>
      </c>
      <c r="FZ137" s="2">
        <v>9493</v>
      </c>
      <c r="GD137" t="s">
        <v>314</v>
      </c>
      <c r="GE137" t="s">
        <v>315</v>
      </c>
      <c r="GH137">
        <v>8506</v>
      </c>
      <c r="GJ137">
        <v>108</v>
      </c>
      <c r="GL137">
        <v>1210</v>
      </c>
      <c r="GN137">
        <v>3</v>
      </c>
      <c r="GO137">
        <v>919</v>
      </c>
      <c r="GP137">
        <v>0</v>
      </c>
      <c r="GQ137">
        <v>1</v>
      </c>
      <c r="GR137">
        <v>67</v>
      </c>
      <c r="GS137">
        <v>3</v>
      </c>
      <c r="GT137">
        <v>993</v>
      </c>
      <c r="GV137">
        <v>33</v>
      </c>
      <c r="GX137">
        <v>616</v>
      </c>
      <c r="GZ137">
        <v>9241</v>
      </c>
    </row>
    <row r="138" spans="2:208" x14ac:dyDescent="0.3">
      <c r="B138" t="s">
        <v>316</v>
      </c>
      <c r="C138" t="s">
        <v>317</v>
      </c>
      <c r="D138" t="str">
        <f>VLOOKUP(F138,class!$A$1:$B$455,2,FALSE)</f>
        <v>Metropolitan District</v>
      </c>
      <c r="E138" t="str">
        <f>IFERROR(VLOOKUP(F138,classifications!$A$3:$C$334,3,FALSE),VLOOKUP(F138,classifications!$I$2:$K$28,3,FALSE))</f>
        <v>Predominantly Urban</v>
      </c>
      <c r="F138" t="s">
        <v>318</v>
      </c>
      <c r="H138">
        <v>1397</v>
      </c>
      <c r="J138">
        <v>16</v>
      </c>
      <c r="L138">
        <v>195</v>
      </c>
      <c r="N138">
        <v>0</v>
      </c>
      <c r="P138">
        <v>236</v>
      </c>
      <c r="R138">
        <v>1372</v>
      </c>
      <c r="AB138" t="s">
        <v>316</v>
      </c>
      <c r="AC138" t="s">
        <v>317</v>
      </c>
      <c r="AD138" t="str">
        <f>VLOOKUP(AF138,class!$A$1:$B$455,2,FALSE)</f>
        <v>Metropolitan District</v>
      </c>
      <c r="AE138" t="str">
        <f>IFERROR(VLOOKUP(AF138,classifications!$A$3:$C$334,3,FALSE),VLOOKUP(AF138,classifications!$I$2:$K$28,3,FALSE))</f>
        <v>Predominantly Urban</v>
      </c>
      <c r="AF138" t="s">
        <v>318</v>
      </c>
      <c r="AH138">
        <v>1840</v>
      </c>
      <c r="AJ138">
        <v>-4</v>
      </c>
      <c r="AL138">
        <v>98</v>
      </c>
      <c r="AN138">
        <v>0</v>
      </c>
      <c r="AP138">
        <v>336</v>
      </c>
      <c r="AR138">
        <v>1598</v>
      </c>
      <c r="BB138" t="s">
        <v>316</v>
      </c>
      <c r="BC138" t="s">
        <v>317</v>
      </c>
      <c r="BD138" t="str">
        <f>VLOOKUP(BF138,class!$A$1:$B$455,2,FALSE)</f>
        <v>Metropolitan District</v>
      </c>
      <c r="BE138" t="str">
        <f>IFERROR(VLOOKUP(BF138,classifications!$A$3:$C$334,3,FALSE),VLOOKUP(BF138,classifications!$I$2:$K$28,3,FALSE))</f>
        <v>Predominantly Urban</v>
      </c>
      <c r="BF138" t="s">
        <v>318</v>
      </c>
      <c r="BH138">
        <v>1939</v>
      </c>
      <c r="BJ138">
        <v>9</v>
      </c>
      <c r="BL138">
        <v>98</v>
      </c>
      <c r="BN138">
        <v>0</v>
      </c>
      <c r="BP138">
        <v>237</v>
      </c>
      <c r="BR138">
        <v>1809</v>
      </c>
      <c r="CB138" t="s">
        <v>316</v>
      </c>
      <c r="CC138" t="s">
        <v>317</v>
      </c>
      <c r="CD138" t="str">
        <f>VLOOKUP(CF138,class!$A$1:$B$455,2,FALSE)</f>
        <v>Metropolitan District</v>
      </c>
      <c r="CE138" t="str">
        <f>IFERROR(VLOOKUP(CF138,classifications!$A$3:$C$334,3,FALSE),VLOOKUP(CF138,classifications!$I$2:$K$28,3,FALSE))</f>
        <v>Predominantly Urban</v>
      </c>
      <c r="CF138" t="s">
        <v>318</v>
      </c>
      <c r="CH138">
        <v>2265</v>
      </c>
      <c r="CJ138">
        <v>36</v>
      </c>
      <c r="CL138">
        <v>697</v>
      </c>
      <c r="CN138">
        <v>0</v>
      </c>
      <c r="CO138">
        <v>412</v>
      </c>
      <c r="CP138">
        <v>0</v>
      </c>
      <c r="CQ138">
        <v>3</v>
      </c>
      <c r="CR138">
        <v>0</v>
      </c>
      <c r="CS138">
        <v>415</v>
      </c>
      <c r="CU138">
        <v>0</v>
      </c>
      <c r="CW138">
        <v>159</v>
      </c>
      <c r="CY138">
        <v>2839</v>
      </c>
      <c r="DB138" t="s">
        <v>316</v>
      </c>
      <c r="DC138" t="s">
        <v>317</v>
      </c>
      <c r="DD138" t="str">
        <f>VLOOKUP(DF138,class!$A$1:$B$455,2,FALSE)</f>
        <v>Metropolitan District</v>
      </c>
      <c r="DE138" t="str">
        <f>IFERROR(VLOOKUP(DF138,classifications!$A$3:$C$334,3,FALSE),VLOOKUP(DF138,classifications!$I$2:$K$28,3,FALSE))</f>
        <v>Predominantly Urban</v>
      </c>
      <c r="DF138" t="s">
        <v>318</v>
      </c>
      <c r="DH138">
        <v>1751</v>
      </c>
      <c r="DJ138">
        <v>25</v>
      </c>
      <c r="DL138">
        <v>457</v>
      </c>
      <c r="DN138">
        <v>0</v>
      </c>
      <c r="DO138">
        <v>364</v>
      </c>
      <c r="DP138">
        <v>4</v>
      </c>
      <c r="DQ138">
        <v>0</v>
      </c>
      <c r="DR138">
        <v>0</v>
      </c>
      <c r="DS138">
        <v>368</v>
      </c>
      <c r="DU138">
        <v>0</v>
      </c>
      <c r="DW138">
        <v>482</v>
      </c>
      <c r="DY138">
        <v>1751</v>
      </c>
      <c r="EB138" t="s">
        <v>316</v>
      </c>
      <c r="EC138" t="s">
        <v>317</v>
      </c>
      <c r="ED138" t="str">
        <f>VLOOKUP(EF138,class!$A$1:$B$455,2,FALSE)</f>
        <v>Metropolitan District</v>
      </c>
      <c r="EE138" t="str">
        <f>IFERROR(VLOOKUP(EF138,classifications!$A$3:$C$334,3,FALSE),VLOOKUP(EF138,classifications!$I$2:$K$28,3,FALSE))</f>
        <v>Predominantly Urban</v>
      </c>
      <c r="EF138" t="s">
        <v>318</v>
      </c>
      <c r="EH138">
        <v>3017</v>
      </c>
      <c r="EJ138">
        <v>16</v>
      </c>
      <c r="EL138">
        <v>368</v>
      </c>
      <c r="EN138">
        <v>0</v>
      </c>
      <c r="EO138">
        <v>304</v>
      </c>
      <c r="EP138">
        <v>0</v>
      </c>
      <c r="EQ138">
        <v>1</v>
      </c>
      <c r="ER138">
        <v>4</v>
      </c>
      <c r="ES138">
        <v>0</v>
      </c>
      <c r="ET138">
        <v>309</v>
      </c>
      <c r="EV138">
        <v>0</v>
      </c>
      <c r="EX138">
        <v>241</v>
      </c>
      <c r="EZ138" s="2">
        <v>3160</v>
      </c>
      <c r="FB138" t="s">
        <v>316</v>
      </c>
      <c r="FC138" t="s">
        <v>317</v>
      </c>
      <c r="FD138" t="str">
        <f>VLOOKUP(FF138,class!$A$1:$B$455,2,FALSE)</f>
        <v>Metropolitan District</v>
      </c>
      <c r="FE138" t="str">
        <f>IFERROR(VLOOKUP(FF138,classifications!$A$3:$C$334,3,FALSE),VLOOKUP(FF138,classifications!$I$2:$K$28,3,FALSE))</f>
        <v>Predominantly Urban</v>
      </c>
      <c r="FF138" t="s">
        <v>318</v>
      </c>
      <c r="FH138">
        <v>3875</v>
      </c>
      <c r="FJ138">
        <v>22</v>
      </c>
      <c r="FL138">
        <v>357</v>
      </c>
      <c r="FN138">
        <v>42</v>
      </c>
      <c r="FO138">
        <v>278</v>
      </c>
      <c r="FP138">
        <v>0</v>
      </c>
      <c r="FQ138">
        <v>0</v>
      </c>
      <c r="FR138">
        <v>15</v>
      </c>
      <c r="FS138">
        <v>0</v>
      </c>
      <c r="FT138">
        <v>335</v>
      </c>
      <c r="FV138">
        <v>0</v>
      </c>
      <c r="FX138">
        <v>67</v>
      </c>
      <c r="FZ138" s="2">
        <v>4187</v>
      </c>
      <c r="GB138" t="s">
        <v>316</v>
      </c>
      <c r="GC138" t="s">
        <v>317</v>
      </c>
      <c r="GD138" t="str">
        <f>VLOOKUP(GF138,class!$A$1:$B$455,2,FALSE)</f>
        <v>Metropolitan District</v>
      </c>
      <c r="GE138" t="str">
        <f>IFERROR(VLOOKUP(GF138,classifications!A$3:C$334,3,FALSE),VLOOKUP(GF138,classifications!I$2:K$28,3,FALSE))</f>
        <v>Predominantly Urban</v>
      </c>
      <c r="GF138" t="s">
        <v>318</v>
      </c>
      <c r="GH138">
        <v>3880</v>
      </c>
      <c r="GJ138">
        <v>36</v>
      </c>
      <c r="GL138">
        <v>328</v>
      </c>
      <c r="GN138">
        <v>0</v>
      </c>
      <c r="GO138">
        <v>330</v>
      </c>
      <c r="GP138">
        <v>0</v>
      </c>
      <c r="GQ138">
        <v>0</v>
      </c>
      <c r="GR138">
        <v>3</v>
      </c>
      <c r="GS138">
        <v>0</v>
      </c>
      <c r="GT138">
        <v>333</v>
      </c>
      <c r="GV138">
        <v>30</v>
      </c>
      <c r="GX138">
        <v>534</v>
      </c>
      <c r="GZ138">
        <v>3740</v>
      </c>
    </row>
    <row r="139" spans="2:208" x14ac:dyDescent="0.3">
      <c r="B139" t="s">
        <v>319</v>
      </c>
      <c r="C139" t="s">
        <v>320</v>
      </c>
      <c r="D139" t="str">
        <f>VLOOKUP(F139,class!$A$1:$B$455,2,FALSE)</f>
        <v>Metropolitan District</v>
      </c>
      <c r="E139" t="str">
        <f>IFERROR(VLOOKUP(F139,classifications!$A$3:$C$334,3,FALSE),VLOOKUP(F139,classifications!$I$2:$K$28,3,FALSE))</f>
        <v>Predominantly Urban</v>
      </c>
      <c r="F139" t="s">
        <v>321</v>
      </c>
      <c r="H139">
        <v>1007</v>
      </c>
      <c r="J139">
        <v>15</v>
      </c>
      <c r="L139">
        <v>35</v>
      </c>
      <c r="N139">
        <v>0</v>
      </c>
      <c r="P139">
        <v>78</v>
      </c>
      <c r="R139">
        <v>979</v>
      </c>
      <c r="AB139" t="s">
        <v>319</v>
      </c>
      <c r="AC139" t="s">
        <v>320</v>
      </c>
      <c r="AD139" t="str">
        <f>VLOOKUP(AF139,class!$A$1:$B$455,2,FALSE)</f>
        <v>Metropolitan District</v>
      </c>
      <c r="AE139" t="str">
        <f>IFERROR(VLOOKUP(AF139,classifications!$A$3:$C$334,3,FALSE),VLOOKUP(AF139,classifications!$I$2:$K$28,3,FALSE))</f>
        <v>Predominantly Urban</v>
      </c>
      <c r="AF139" t="s">
        <v>321</v>
      </c>
      <c r="AH139">
        <v>954</v>
      </c>
      <c r="AJ139">
        <v>4</v>
      </c>
      <c r="AL139">
        <v>149</v>
      </c>
      <c r="AN139">
        <v>-3</v>
      </c>
      <c r="AP139">
        <v>15</v>
      </c>
      <c r="AR139">
        <v>1089</v>
      </c>
      <c r="BB139" t="s">
        <v>319</v>
      </c>
      <c r="BC139" t="s">
        <v>320</v>
      </c>
      <c r="BD139" t="str">
        <f>VLOOKUP(BF139,class!$A$1:$B$455,2,FALSE)</f>
        <v>Metropolitan District</v>
      </c>
      <c r="BE139" t="str">
        <f>IFERROR(VLOOKUP(BF139,classifications!$A$3:$C$334,3,FALSE),VLOOKUP(BF139,classifications!$I$2:$K$28,3,FALSE))</f>
        <v>Predominantly Urban</v>
      </c>
      <c r="BF139" t="s">
        <v>321</v>
      </c>
      <c r="BH139">
        <v>1093</v>
      </c>
      <c r="BJ139">
        <v>71</v>
      </c>
      <c r="BL139">
        <v>39</v>
      </c>
      <c r="BN139">
        <v>0</v>
      </c>
      <c r="BP139">
        <v>94</v>
      </c>
      <c r="BR139">
        <v>1109</v>
      </c>
      <c r="CB139" t="s">
        <v>319</v>
      </c>
      <c r="CC139" t="s">
        <v>320</v>
      </c>
      <c r="CD139" t="str">
        <f>VLOOKUP(CF139,class!$A$1:$B$455,2,FALSE)</f>
        <v>Metropolitan District</v>
      </c>
      <c r="CE139" t="str">
        <f>IFERROR(VLOOKUP(CF139,classifications!$A$3:$C$334,3,FALSE),VLOOKUP(CF139,classifications!$I$2:$K$28,3,FALSE))</f>
        <v>Predominantly Urban</v>
      </c>
      <c r="CF139" t="s">
        <v>321</v>
      </c>
      <c r="CH139">
        <v>1088</v>
      </c>
      <c r="CJ139">
        <v>7</v>
      </c>
      <c r="CL139">
        <v>347</v>
      </c>
      <c r="CN139">
        <v>0</v>
      </c>
      <c r="CO139">
        <v>313</v>
      </c>
      <c r="CP139">
        <v>0</v>
      </c>
      <c r="CQ139">
        <v>0</v>
      </c>
      <c r="CR139">
        <v>0</v>
      </c>
      <c r="CS139">
        <v>313</v>
      </c>
      <c r="CU139">
        <v>0</v>
      </c>
      <c r="CW139">
        <v>36</v>
      </c>
      <c r="CY139">
        <v>1406</v>
      </c>
      <c r="DB139" t="s">
        <v>319</v>
      </c>
      <c r="DC139" t="s">
        <v>320</v>
      </c>
      <c r="DD139" t="str">
        <f>VLOOKUP(DF139,class!$A$1:$B$455,2,FALSE)</f>
        <v>Metropolitan District</v>
      </c>
      <c r="DE139" t="str">
        <f>IFERROR(VLOOKUP(DF139,classifications!$A$3:$C$334,3,FALSE),VLOOKUP(DF139,classifications!$I$2:$K$28,3,FALSE))</f>
        <v>Predominantly Urban</v>
      </c>
      <c r="DF139" t="s">
        <v>321</v>
      </c>
      <c r="DH139">
        <v>1057</v>
      </c>
      <c r="DJ139">
        <v>11</v>
      </c>
      <c r="DL139">
        <v>104</v>
      </c>
      <c r="DN139">
        <v>0</v>
      </c>
      <c r="DO139">
        <v>11</v>
      </c>
      <c r="DP139">
        <v>0</v>
      </c>
      <c r="DQ139">
        <v>0</v>
      </c>
      <c r="DR139">
        <v>0</v>
      </c>
      <c r="DS139">
        <v>11</v>
      </c>
      <c r="DU139">
        <v>0</v>
      </c>
      <c r="DW139">
        <v>43</v>
      </c>
      <c r="DY139">
        <v>1129</v>
      </c>
      <c r="EB139" t="s">
        <v>319</v>
      </c>
      <c r="EC139" t="s">
        <v>320</v>
      </c>
      <c r="ED139" t="str">
        <f>VLOOKUP(EF139,class!$A$1:$B$455,2,FALSE)</f>
        <v>Metropolitan District</v>
      </c>
      <c r="EE139" t="str">
        <f>IFERROR(VLOOKUP(EF139,classifications!$A$3:$C$334,3,FALSE),VLOOKUP(EF139,classifications!$I$2:$K$28,3,FALSE))</f>
        <v>Predominantly Urban</v>
      </c>
      <c r="EF139" t="s">
        <v>321</v>
      </c>
      <c r="EH139">
        <v>980</v>
      </c>
      <c r="EJ139">
        <v>13</v>
      </c>
      <c r="EL139">
        <v>110</v>
      </c>
      <c r="EN139">
        <v>0</v>
      </c>
      <c r="EO139">
        <v>0</v>
      </c>
      <c r="EP139">
        <v>0</v>
      </c>
      <c r="EQ139">
        <v>0</v>
      </c>
      <c r="ER139">
        <v>0</v>
      </c>
      <c r="ES139">
        <v>0</v>
      </c>
      <c r="ET139">
        <v>0</v>
      </c>
      <c r="EV139">
        <v>0</v>
      </c>
      <c r="EX139">
        <v>8</v>
      </c>
      <c r="EZ139" s="2">
        <v>1095</v>
      </c>
      <c r="FB139" t="s">
        <v>319</v>
      </c>
      <c r="FC139" t="s">
        <v>320</v>
      </c>
      <c r="FD139" t="str">
        <f>VLOOKUP(FF139,class!$A$1:$B$455,2,FALSE)</f>
        <v>Metropolitan District</v>
      </c>
      <c r="FE139" t="str">
        <f>IFERROR(VLOOKUP(FF139,classifications!$A$3:$C$334,3,FALSE),VLOOKUP(FF139,classifications!$I$2:$K$28,3,FALSE))</f>
        <v>Predominantly Urban</v>
      </c>
      <c r="FF139" t="s">
        <v>321</v>
      </c>
      <c r="FH139">
        <v>1354</v>
      </c>
      <c r="FJ139">
        <v>9</v>
      </c>
      <c r="FL139">
        <v>136</v>
      </c>
      <c r="FN139">
        <v>2</v>
      </c>
      <c r="FO139">
        <v>0</v>
      </c>
      <c r="FP139">
        <v>0</v>
      </c>
      <c r="FQ139">
        <v>0</v>
      </c>
      <c r="FR139">
        <v>0</v>
      </c>
      <c r="FS139">
        <v>0</v>
      </c>
      <c r="FT139">
        <v>2</v>
      </c>
      <c r="FV139">
        <v>0</v>
      </c>
      <c r="FX139">
        <v>0</v>
      </c>
      <c r="FZ139" s="2">
        <v>1499</v>
      </c>
      <c r="GB139" t="s">
        <v>319</v>
      </c>
      <c r="GC139" t="s">
        <v>320</v>
      </c>
      <c r="GD139" t="str">
        <f>VLOOKUP(GF139,class!$A$1:$B$455,2,FALSE)</f>
        <v>Metropolitan District</v>
      </c>
      <c r="GE139" t="str">
        <f>IFERROR(VLOOKUP(GF139,classifications!A$3:C$334,3,FALSE),VLOOKUP(GF139,classifications!I$2:K$28,3,FALSE))</f>
        <v>Predominantly Urban</v>
      </c>
      <c r="GF139" t="s">
        <v>321</v>
      </c>
      <c r="GH139">
        <v>2076</v>
      </c>
      <c r="GJ139">
        <v>34</v>
      </c>
      <c r="GL139">
        <v>138</v>
      </c>
      <c r="GN139">
        <v>0</v>
      </c>
      <c r="GO139">
        <v>110</v>
      </c>
      <c r="GP139">
        <v>0</v>
      </c>
      <c r="GQ139">
        <v>0</v>
      </c>
      <c r="GR139">
        <v>33</v>
      </c>
      <c r="GS139">
        <v>0</v>
      </c>
      <c r="GT139">
        <v>143</v>
      </c>
      <c r="GV139">
        <v>0</v>
      </c>
      <c r="GX139">
        <v>7</v>
      </c>
      <c r="GZ139">
        <v>2241</v>
      </c>
    </row>
    <row r="140" spans="2:208" x14ac:dyDescent="0.3">
      <c r="B140" t="s">
        <v>322</v>
      </c>
      <c r="C140" t="s">
        <v>323</v>
      </c>
      <c r="D140" t="str">
        <f>VLOOKUP(F140,class!$A$1:$B$455,2,FALSE)</f>
        <v>Metropolitan District</v>
      </c>
      <c r="E140" t="str">
        <f>IFERROR(VLOOKUP(F140,classifications!$A$3:$C$334,3,FALSE),VLOOKUP(F140,classifications!$I$2:$K$28,3,FALSE))</f>
        <v>Predominantly Urban</v>
      </c>
      <c r="F140" t="s">
        <v>324</v>
      </c>
      <c r="H140">
        <v>676</v>
      </c>
      <c r="J140">
        <v>8</v>
      </c>
      <c r="L140">
        <v>62</v>
      </c>
      <c r="N140">
        <v>0</v>
      </c>
      <c r="P140">
        <v>25</v>
      </c>
      <c r="R140">
        <v>721</v>
      </c>
      <c r="AB140" t="s">
        <v>322</v>
      </c>
      <c r="AC140" t="s">
        <v>323</v>
      </c>
      <c r="AD140" t="str">
        <f>VLOOKUP(AF140,class!$A$1:$B$455,2,FALSE)</f>
        <v>Metropolitan District</v>
      </c>
      <c r="AE140" t="str">
        <f>IFERROR(VLOOKUP(AF140,classifications!$A$3:$C$334,3,FALSE),VLOOKUP(AF140,classifications!$I$2:$K$28,3,FALSE))</f>
        <v>Predominantly Urban</v>
      </c>
      <c r="AF140" t="s">
        <v>324</v>
      </c>
      <c r="AH140">
        <v>646</v>
      </c>
      <c r="AJ140">
        <v>4</v>
      </c>
      <c r="AL140">
        <v>37</v>
      </c>
      <c r="AN140">
        <v>0</v>
      </c>
      <c r="AP140">
        <v>1</v>
      </c>
      <c r="AR140">
        <v>686</v>
      </c>
      <c r="BB140" t="s">
        <v>322</v>
      </c>
      <c r="BC140" t="s">
        <v>323</v>
      </c>
      <c r="BD140" t="str">
        <f>VLOOKUP(BF140,class!$A$1:$B$455,2,FALSE)</f>
        <v>Metropolitan District</v>
      </c>
      <c r="BE140" t="str">
        <f>IFERROR(VLOOKUP(BF140,classifications!$A$3:$C$334,3,FALSE),VLOOKUP(BF140,classifications!$I$2:$K$28,3,FALSE))</f>
        <v>Predominantly Urban</v>
      </c>
      <c r="BF140" t="s">
        <v>324</v>
      </c>
      <c r="BH140">
        <v>655</v>
      </c>
      <c r="BJ140">
        <v>6</v>
      </c>
      <c r="BL140">
        <v>65</v>
      </c>
      <c r="BN140">
        <v>0</v>
      </c>
      <c r="BP140">
        <v>8</v>
      </c>
      <c r="BR140">
        <v>718</v>
      </c>
      <c r="CB140" t="s">
        <v>322</v>
      </c>
      <c r="CC140" t="s">
        <v>323</v>
      </c>
      <c r="CD140" t="str">
        <f>VLOOKUP(CF140,class!$A$1:$B$455,2,FALSE)</f>
        <v>Metropolitan District</v>
      </c>
      <c r="CE140" t="str">
        <f>IFERROR(VLOOKUP(CF140,classifications!$A$3:$C$334,3,FALSE),VLOOKUP(CF140,classifications!$I$2:$K$28,3,FALSE))</f>
        <v>Predominantly Urban</v>
      </c>
      <c r="CF140" t="s">
        <v>324</v>
      </c>
      <c r="CH140">
        <v>223</v>
      </c>
      <c r="CJ140">
        <v>4</v>
      </c>
      <c r="CL140">
        <v>278</v>
      </c>
      <c r="CN140">
        <v>0</v>
      </c>
      <c r="CO140">
        <v>217</v>
      </c>
      <c r="CP140">
        <v>0</v>
      </c>
      <c r="CQ140">
        <v>0</v>
      </c>
      <c r="CR140">
        <v>0</v>
      </c>
      <c r="CS140">
        <v>217</v>
      </c>
      <c r="CU140">
        <v>0</v>
      </c>
      <c r="CW140">
        <v>3</v>
      </c>
      <c r="CY140">
        <v>502</v>
      </c>
      <c r="DB140" t="s">
        <v>322</v>
      </c>
      <c r="DC140" t="s">
        <v>323</v>
      </c>
      <c r="DD140" t="str">
        <f>VLOOKUP(DF140,class!$A$1:$B$455,2,FALSE)</f>
        <v>Metropolitan District</v>
      </c>
      <c r="DE140" t="str">
        <f>IFERROR(VLOOKUP(DF140,classifications!$A$3:$C$334,3,FALSE),VLOOKUP(DF140,classifications!$I$2:$K$28,3,FALSE))</f>
        <v>Predominantly Urban</v>
      </c>
      <c r="DF140" t="s">
        <v>324</v>
      </c>
      <c r="DH140">
        <v>563</v>
      </c>
      <c r="DJ140">
        <v>2</v>
      </c>
      <c r="DL140">
        <v>49</v>
      </c>
      <c r="DN140">
        <v>0</v>
      </c>
      <c r="DO140">
        <v>10</v>
      </c>
      <c r="DP140">
        <v>0</v>
      </c>
      <c r="DQ140">
        <v>0</v>
      </c>
      <c r="DR140">
        <v>0</v>
      </c>
      <c r="DS140">
        <v>10</v>
      </c>
      <c r="DU140">
        <v>0</v>
      </c>
      <c r="DW140">
        <v>3</v>
      </c>
      <c r="DY140">
        <v>611</v>
      </c>
      <c r="EB140" t="s">
        <v>322</v>
      </c>
      <c r="EC140" t="s">
        <v>323</v>
      </c>
      <c r="ED140" t="str">
        <f>VLOOKUP(EF140,class!$A$1:$B$455,2,FALSE)</f>
        <v>Metropolitan District</v>
      </c>
      <c r="EE140" t="str">
        <f>IFERROR(VLOOKUP(EF140,classifications!$A$3:$C$334,3,FALSE),VLOOKUP(EF140,classifications!$I$2:$K$28,3,FALSE))</f>
        <v>Predominantly Urban</v>
      </c>
      <c r="EF140" t="s">
        <v>324</v>
      </c>
      <c r="EH140">
        <v>493</v>
      </c>
      <c r="EJ140">
        <v>8</v>
      </c>
      <c r="EL140">
        <v>213</v>
      </c>
      <c r="EN140">
        <v>0</v>
      </c>
      <c r="EO140">
        <v>191</v>
      </c>
      <c r="EP140">
        <v>0</v>
      </c>
      <c r="EQ140">
        <v>0</v>
      </c>
      <c r="ER140">
        <v>0</v>
      </c>
      <c r="ES140">
        <v>0</v>
      </c>
      <c r="ET140">
        <v>191</v>
      </c>
      <c r="EV140">
        <v>0</v>
      </c>
      <c r="EX140">
        <v>2</v>
      </c>
      <c r="EZ140" s="2">
        <v>712</v>
      </c>
      <c r="FB140" t="s">
        <v>322</v>
      </c>
      <c r="FC140" t="s">
        <v>323</v>
      </c>
      <c r="FD140" t="str">
        <f>VLOOKUP(FF140,class!$A$1:$B$455,2,FALSE)</f>
        <v>Metropolitan District</v>
      </c>
      <c r="FE140" t="str">
        <f>IFERROR(VLOOKUP(FF140,classifications!$A$3:$C$334,3,FALSE),VLOOKUP(FF140,classifications!$I$2:$K$28,3,FALSE))</f>
        <v>Predominantly Urban</v>
      </c>
      <c r="FF140" t="s">
        <v>324</v>
      </c>
      <c r="FH140">
        <v>519</v>
      </c>
      <c r="FJ140">
        <v>7</v>
      </c>
      <c r="FL140">
        <v>238</v>
      </c>
      <c r="FN140">
        <v>3</v>
      </c>
      <c r="FO140">
        <v>14</v>
      </c>
      <c r="FP140">
        <v>0</v>
      </c>
      <c r="FQ140">
        <v>4</v>
      </c>
      <c r="FR140">
        <v>0</v>
      </c>
      <c r="FS140">
        <v>0</v>
      </c>
      <c r="FT140">
        <v>21</v>
      </c>
      <c r="FV140">
        <v>0</v>
      </c>
      <c r="FX140">
        <v>11</v>
      </c>
      <c r="FZ140" s="2">
        <v>753</v>
      </c>
      <c r="GB140" t="s">
        <v>322</v>
      </c>
      <c r="GC140" t="s">
        <v>323</v>
      </c>
      <c r="GD140" t="str">
        <f>VLOOKUP(GF140,class!$A$1:$B$455,2,FALSE)</f>
        <v>Metropolitan District</v>
      </c>
      <c r="GE140" t="str">
        <f>IFERROR(VLOOKUP(GF140,classifications!A$3:C$334,3,FALSE),VLOOKUP(GF140,classifications!I$2:K$28,3,FALSE))</f>
        <v>Predominantly Urban</v>
      </c>
      <c r="GF140" t="s">
        <v>324</v>
      </c>
      <c r="GH140">
        <v>661</v>
      </c>
      <c r="GJ140">
        <v>7</v>
      </c>
      <c r="GL140">
        <v>106</v>
      </c>
      <c r="GN140">
        <v>0</v>
      </c>
      <c r="GO140">
        <v>72</v>
      </c>
      <c r="GP140">
        <v>0</v>
      </c>
      <c r="GQ140">
        <v>0</v>
      </c>
      <c r="GR140">
        <v>31</v>
      </c>
      <c r="GS140">
        <v>3</v>
      </c>
      <c r="GT140">
        <v>106</v>
      </c>
      <c r="GV140">
        <v>0</v>
      </c>
      <c r="GX140">
        <v>54</v>
      </c>
      <c r="GZ140">
        <v>720</v>
      </c>
    </row>
    <row r="141" spans="2:208" x14ac:dyDescent="0.3">
      <c r="B141" t="s">
        <v>325</v>
      </c>
      <c r="C141" t="s">
        <v>326</v>
      </c>
      <c r="D141" t="str">
        <f>VLOOKUP(F141,class!$A$1:$B$455,2,FALSE)</f>
        <v>Metropolitan District</v>
      </c>
      <c r="E141" t="str">
        <f>IFERROR(VLOOKUP(F141,classifications!$A$3:$C$334,3,FALSE),VLOOKUP(F141,classifications!$I$2:$K$28,3,FALSE))</f>
        <v>Predominantly Urban</v>
      </c>
      <c r="F141" t="s">
        <v>327</v>
      </c>
      <c r="H141">
        <v>565</v>
      </c>
      <c r="J141">
        <v>10</v>
      </c>
      <c r="L141">
        <v>31</v>
      </c>
      <c r="N141">
        <v>0</v>
      </c>
      <c r="P141">
        <v>18</v>
      </c>
      <c r="R141">
        <v>588</v>
      </c>
      <c r="AB141" t="s">
        <v>325</v>
      </c>
      <c r="AC141" t="s">
        <v>326</v>
      </c>
      <c r="AD141" t="str">
        <f>VLOOKUP(AF141,class!$A$1:$B$455,2,FALSE)</f>
        <v>Metropolitan District</v>
      </c>
      <c r="AE141" t="str">
        <f>IFERROR(VLOOKUP(AF141,classifications!$A$3:$C$334,3,FALSE),VLOOKUP(AF141,classifications!$I$2:$K$28,3,FALSE))</f>
        <v>Predominantly Urban</v>
      </c>
      <c r="AF141" t="s">
        <v>327</v>
      </c>
      <c r="AH141">
        <v>512</v>
      </c>
      <c r="AJ141">
        <v>12</v>
      </c>
      <c r="AL141">
        <v>25</v>
      </c>
      <c r="AN141">
        <v>0</v>
      </c>
      <c r="AP141">
        <v>18</v>
      </c>
      <c r="AR141">
        <v>531</v>
      </c>
      <c r="BB141" t="s">
        <v>325</v>
      </c>
      <c r="BC141" t="s">
        <v>326</v>
      </c>
      <c r="BD141" t="str">
        <f>VLOOKUP(BF141,class!$A$1:$B$455,2,FALSE)</f>
        <v>Metropolitan District</v>
      </c>
      <c r="BE141" t="str">
        <f>IFERROR(VLOOKUP(BF141,classifications!$A$3:$C$334,3,FALSE),VLOOKUP(BF141,classifications!$I$2:$K$28,3,FALSE))</f>
        <v>Predominantly Urban</v>
      </c>
      <c r="BF141" t="s">
        <v>327</v>
      </c>
      <c r="BH141">
        <v>860</v>
      </c>
      <c r="BJ141">
        <v>5</v>
      </c>
      <c r="BL141">
        <v>57</v>
      </c>
      <c r="BN141">
        <v>0</v>
      </c>
      <c r="BP141">
        <v>3</v>
      </c>
      <c r="BR141">
        <v>919</v>
      </c>
      <c r="CB141" t="s">
        <v>325</v>
      </c>
      <c r="CC141" t="s">
        <v>326</v>
      </c>
      <c r="CD141" t="str">
        <f>VLOOKUP(CF141,class!$A$1:$B$455,2,FALSE)</f>
        <v>Metropolitan District</v>
      </c>
      <c r="CE141" t="str">
        <f>IFERROR(VLOOKUP(CF141,classifications!$A$3:$C$334,3,FALSE),VLOOKUP(CF141,classifications!$I$2:$K$28,3,FALSE))</f>
        <v>Predominantly Urban</v>
      </c>
      <c r="CF141" t="s">
        <v>327</v>
      </c>
      <c r="CH141">
        <v>439</v>
      </c>
      <c r="CJ141">
        <v>17</v>
      </c>
      <c r="CL141">
        <v>111</v>
      </c>
      <c r="CN141">
        <v>0</v>
      </c>
      <c r="CO141">
        <v>42</v>
      </c>
      <c r="CP141">
        <v>0</v>
      </c>
      <c r="CQ141">
        <v>2</v>
      </c>
      <c r="CR141">
        <v>0</v>
      </c>
      <c r="CS141">
        <v>44</v>
      </c>
      <c r="CU141">
        <v>0</v>
      </c>
      <c r="CW141">
        <v>9</v>
      </c>
      <c r="CY141">
        <v>558</v>
      </c>
      <c r="DB141" t="s">
        <v>325</v>
      </c>
      <c r="DC141" t="s">
        <v>326</v>
      </c>
      <c r="DD141" t="str">
        <f>VLOOKUP(DF141,class!$A$1:$B$455,2,FALSE)</f>
        <v>Metropolitan District</v>
      </c>
      <c r="DE141" t="str">
        <f>IFERROR(VLOOKUP(DF141,classifications!$A$3:$C$334,3,FALSE),VLOOKUP(DF141,classifications!$I$2:$K$28,3,FALSE))</f>
        <v>Predominantly Urban</v>
      </c>
      <c r="DF141" t="s">
        <v>327</v>
      </c>
      <c r="DH141">
        <v>723</v>
      </c>
      <c r="DJ141">
        <v>50</v>
      </c>
      <c r="DL141">
        <v>112</v>
      </c>
      <c r="DN141">
        <v>0</v>
      </c>
      <c r="DO141">
        <v>76</v>
      </c>
      <c r="DP141">
        <v>0</v>
      </c>
      <c r="DQ141">
        <v>2</v>
      </c>
      <c r="DR141">
        <v>0</v>
      </c>
      <c r="DS141">
        <v>78</v>
      </c>
      <c r="DU141">
        <v>0</v>
      </c>
      <c r="DW141">
        <v>4</v>
      </c>
      <c r="DY141">
        <v>881</v>
      </c>
      <c r="EB141" t="s">
        <v>325</v>
      </c>
      <c r="EC141" t="s">
        <v>326</v>
      </c>
      <c r="ED141" t="str">
        <f>VLOOKUP(EF141,class!$A$1:$B$455,2,FALSE)</f>
        <v>Metropolitan District</v>
      </c>
      <c r="EE141" t="str">
        <f>IFERROR(VLOOKUP(EF141,classifications!$A$3:$C$334,3,FALSE),VLOOKUP(EF141,classifications!$I$2:$K$28,3,FALSE))</f>
        <v>Predominantly Urban</v>
      </c>
      <c r="EF141" t="s">
        <v>327</v>
      </c>
      <c r="EH141">
        <v>552</v>
      </c>
      <c r="EJ141">
        <v>15</v>
      </c>
      <c r="EL141">
        <v>111</v>
      </c>
      <c r="EN141">
        <v>0</v>
      </c>
      <c r="EO141">
        <v>43</v>
      </c>
      <c r="EP141">
        <v>0</v>
      </c>
      <c r="EQ141">
        <v>0</v>
      </c>
      <c r="ER141">
        <v>0</v>
      </c>
      <c r="ES141">
        <v>7</v>
      </c>
      <c r="ET141">
        <v>50</v>
      </c>
      <c r="EV141">
        <v>0</v>
      </c>
      <c r="EX141">
        <v>2</v>
      </c>
      <c r="EZ141" s="2">
        <v>676</v>
      </c>
      <c r="FB141" t="s">
        <v>325</v>
      </c>
      <c r="FC141" t="s">
        <v>326</v>
      </c>
      <c r="FD141" t="str">
        <f>VLOOKUP(FF141,class!$A$1:$B$455,2,FALSE)</f>
        <v>Metropolitan District</v>
      </c>
      <c r="FE141" t="str">
        <f>IFERROR(VLOOKUP(FF141,classifications!$A$3:$C$334,3,FALSE),VLOOKUP(FF141,classifications!$I$2:$K$28,3,FALSE))</f>
        <v>Predominantly Urban</v>
      </c>
      <c r="FF141" t="s">
        <v>327</v>
      </c>
      <c r="FH141">
        <v>711</v>
      </c>
      <c r="FJ141">
        <v>6</v>
      </c>
      <c r="FL141">
        <v>103</v>
      </c>
      <c r="FN141">
        <v>2</v>
      </c>
      <c r="FO141">
        <v>64</v>
      </c>
      <c r="FP141">
        <v>0</v>
      </c>
      <c r="FQ141">
        <v>0</v>
      </c>
      <c r="FR141">
        <v>0</v>
      </c>
      <c r="FS141">
        <v>0</v>
      </c>
      <c r="FT141">
        <v>66</v>
      </c>
      <c r="FV141">
        <v>0</v>
      </c>
      <c r="FX141">
        <v>26</v>
      </c>
      <c r="FZ141" s="2">
        <v>794</v>
      </c>
      <c r="GB141" t="s">
        <v>325</v>
      </c>
      <c r="GC141" t="s">
        <v>326</v>
      </c>
      <c r="GD141" t="str">
        <f>VLOOKUP(GF141,class!$A$1:$B$455,2,FALSE)</f>
        <v>Metropolitan District</v>
      </c>
      <c r="GE141" t="str">
        <f>IFERROR(VLOOKUP(GF141,classifications!A$3:C$334,3,FALSE),VLOOKUP(GF141,classifications!I$2:K$28,3,FALSE))</f>
        <v>Predominantly Urban</v>
      </c>
      <c r="GF141" t="s">
        <v>327</v>
      </c>
      <c r="GH141">
        <v>365</v>
      </c>
      <c r="GJ141">
        <v>1</v>
      </c>
      <c r="GL141">
        <v>101</v>
      </c>
      <c r="GN141">
        <v>0</v>
      </c>
      <c r="GO141">
        <v>52</v>
      </c>
      <c r="GP141">
        <v>0</v>
      </c>
      <c r="GQ141">
        <v>0</v>
      </c>
      <c r="GR141">
        <v>0</v>
      </c>
      <c r="GS141">
        <v>0</v>
      </c>
      <c r="GT141">
        <v>52</v>
      </c>
      <c r="GV141">
        <v>0</v>
      </c>
      <c r="GX141">
        <v>0</v>
      </c>
      <c r="GZ141">
        <v>467</v>
      </c>
    </row>
    <row r="142" spans="2:208" x14ac:dyDescent="0.3">
      <c r="B142" t="s">
        <v>328</v>
      </c>
      <c r="C142" t="s">
        <v>329</v>
      </c>
      <c r="D142" t="str">
        <f>VLOOKUP(F142,class!$A$1:$B$455,2,FALSE)</f>
        <v>Metropolitan District</v>
      </c>
      <c r="E142" t="str">
        <f>IFERROR(VLOOKUP(F142,classifications!$A$3:$C$334,3,FALSE),VLOOKUP(F142,classifications!$I$2:$K$28,3,FALSE))</f>
        <v>Predominantly Urban</v>
      </c>
      <c r="F142" t="s">
        <v>330</v>
      </c>
      <c r="H142">
        <v>388</v>
      </c>
      <c r="J142">
        <v>-18</v>
      </c>
      <c r="L142">
        <v>3</v>
      </c>
      <c r="N142">
        <v>0</v>
      </c>
      <c r="P142">
        <v>37</v>
      </c>
      <c r="R142">
        <v>336</v>
      </c>
      <c r="AB142" t="s">
        <v>328</v>
      </c>
      <c r="AC142" t="s">
        <v>329</v>
      </c>
      <c r="AD142" t="str">
        <f>VLOOKUP(AF142,class!$A$1:$B$455,2,FALSE)</f>
        <v>Metropolitan District</v>
      </c>
      <c r="AE142" t="str">
        <f>IFERROR(VLOOKUP(AF142,classifications!$A$3:$C$334,3,FALSE),VLOOKUP(AF142,classifications!$I$2:$K$28,3,FALSE))</f>
        <v>Predominantly Urban</v>
      </c>
      <c r="AF142" t="s">
        <v>330</v>
      </c>
      <c r="AH142">
        <v>406</v>
      </c>
      <c r="AJ142">
        <v>1</v>
      </c>
      <c r="AL142">
        <v>8</v>
      </c>
      <c r="AN142">
        <v>1</v>
      </c>
      <c r="AP142">
        <v>283</v>
      </c>
      <c r="AR142">
        <v>133</v>
      </c>
      <c r="BB142" t="s">
        <v>328</v>
      </c>
      <c r="BC142" t="s">
        <v>329</v>
      </c>
      <c r="BD142" t="str">
        <f>VLOOKUP(BF142,class!$A$1:$B$455,2,FALSE)</f>
        <v>Metropolitan District</v>
      </c>
      <c r="BE142" t="str">
        <f>IFERROR(VLOOKUP(BF142,classifications!$A$3:$C$334,3,FALSE),VLOOKUP(BF142,classifications!$I$2:$K$28,3,FALSE))</f>
        <v>Predominantly Urban</v>
      </c>
      <c r="BF142" t="s">
        <v>330</v>
      </c>
      <c r="BH142">
        <v>625</v>
      </c>
      <c r="BJ142">
        <v>13</v>
      </c>
      <c r="BL142">
        <v>36</v>
      </c>
      <c r="BN142">
        <v>19</v>
      </c>
      <c r="BP142">
        <v>18</v>
      </c>
      <c r="BR142">
        <v>675</v>
      </c>
      <c r="CB142" t="s">
        <v>328</v>
      </c>
      <c r="CC142" t="s">
        <v>329</v>
      </c>
      <c r="CD142" t="str">
        <f>VLOOKUP(CF142,class!$A$1:$B$455,2,FALSE)</f>
        <v>Metropolitan District</v>
      </c>
      <c r="CE142" t="str">
        <f>IFERROR(VLOOKUP(CF142,classifications!$A$3:$C$334,3,FALSE),VLOOKUP(CF142,classifications!$I$2:$K$28,3,FALSE))</f>
        <v>Predominantly Urban</v>
      </c>
      <c r="CF142" t="s">
        <v>330</v>
      </c>
      <c r="CH142">
        <v>619</v>
      </c>
      <c r="CJ142">
        <v>21</v>
      </c>
      <c r="CL142">
        <v>71</v>
      </c>
      <c r="CN142">
        <v>0</v>
      </c>
      <c r="CO142">
        <v>35</v>
      </c>
      <c r="CP142">
        <v>0</v>
      </c>
      <c r="CQ142">
        <v>0</v>
      </c>
      <c r="CR142">
        <v>0</v>
      </c>
      <c r="CS142">
        <v>35</v>
      </c>
      <c r="CU142">
        <v>0</v>
      </c>
      <c r="CW142">
        <v>24</v>
      </c>
      <c r="CY142">
        <v>687</v>
      </c>
      <c r="DB142" t="s">
        <v>328</v>
      </c>
      <c r="DC142" t="s">
        <v>329</v>
      </c>
      <c r="DD142" t="str">
        <f>VLOOKUP(DF142,class!$A$1:$B$455,2,FALSE)</f>
        <v>Metropolitan District</v>
      </c>
      <c r="DE142" t="str">
        <f>IFERROR(VLOOKUP(DF142,classifications!$A$3:$C$334,3,FALSE),VLOOKUP(DF142,classifications!$I$2:$K$28,3,FALSE))</f>
        <v>Predominantly Urban</v>
      </c>
      <c r="DF142" t="s">
        <v>330</v>
      </c>
      <c r="DH142">
        <v>493</v>
      </c>
      <c r="DJ142">
        <v>11</v>
      </c>
      <c r="DL142">
        <v>103</v>
      </c>
      <c r="DN142">
        <v>2</v>
      </c>
      <c r="DO142">
        <v>37</v>
      </c>
      <c r="DP142">
        <v>0</v>
      </c>
      <c r="DQ142">
        <v>2</v>
      </c>
      <c r="DR142">
        <v>0</v>
      </c>
      <c r="DS142">
        <v>41</v>
      </c>
      <c r="DU142">
        <v>0</v>
      </c>
      <c r="DW142">
        <v>28</v>
      </c>
      <c r="DY142">
        <v>579</v>
      </c>
      <c r="EB142" t="s">
        <v>328</v>
      </c>
      <c r="EC142" t="s">
        <v>329</v>
      </c>
      <c r="ED142" t="str">
        <f>VLOOKUP(EF142,class!$A$1:$B$455,2,FALSE)</f>
        <v>Metropolitan District</v>
      </c>
      <c r="EE142" t="str">
        <f>IFERROR(VLOOKUP(EF142,classifications!$A$3:$C$334,3,FALSE),VLOOKUP(EF142,classifications!$I$2:$K$28,3,FALSE))</f>
        <v>Predominantly Urban</v>
      </c>
      <c r="EF142" t="s">
        <v>330</v>
      </c>
      <c r="EH142">
        <v>639</v>
      </c>
      <c r="EJ142">
        <v>2</v>
      </c>
      <c r="EL142">
        <v>108</v>
      </c>
      <c r="EN142">
        <v>5</v>
      </c>
      <c r="EO142">
        <v>41</v>
      </c>
      <c r="EP142">
        <v>0</v>
      </c>
      <c r="EQ142">
        <v>0</v>
      </c>
      <c r="ER142">
        <v>2</v>
      </c>
      <c r="ES142">
        <v>0</v>
      </c>
      <c r="ET142">
        <v>48</v>
      </c>
      <c r="EV142">
        <v>15</v>
      </c>
      <c r="EX142">
        <v>49</v>
      </c>
      <c r="EZ142" s="2">
        <v>715</v>
      </c>
      <c r="FB142" t="s">
        <v>328</v>
      </c>
      <c r="FC142" t="s">
        <v>329</v>
      </c>
      <c r="FD142" t="str">
        <f>VLOOKUP(FF142,class!$A$1:$B$455,2,FALSE)</f>
        <v>Metropolitan District</v>
      </c>
      <c r="FE142" t="str">
        <f>IFERROR(VLOOKUP(FF142,classifications!$A$3:$C$334,3,FALSE),VLOOKUP(FF142,classifications!$I$2:$K$28,3,FALSE))</f>
        <v>Predominantly Urban</v>
      </c>
      <c r="FF142" t="s">
        <v>330</v>
      </c>
      <c r="FH142">
        <v>768</v>
      </c>
      <c r="FJ142">
        <v>3</v>
      </c>
      <c r="FL142">
        <v>50</v>
      </c>
      <c r="FN142">
        <v>12</v>
      </c>
      <c r="FO142">
        <v>31</v>
      </c>
      <c r="FP142">
        <v>0</v>
      </c>
      <c r="FQ142">
        <v>0</v>
      </c>
      <c r="FR142">
        <v>0</v>
      </c>
      <c r="FS142">
        <v>0</v>
      </c>
      <c r="FT142">
        <v>43</v>
      </c>
      <c r="FV142">
        <v>0</v>
      </c>
      <c r="FX142">
        <v>23</v>
      </c>
      <c r="FZ142" s="2">
        <v>798</v>
      </c>
      <c r="GB142" t="s">
        <v>328</v>
      </c>
      <c r="GC142" t="s">
        <v>329</v>
      </c>
      <c r="GD142" t="str">
        <f>VLOOKUP(GF142,class!$A$1:$B$455,2,FALSE)</f>
        <v>Metropolitan District</v>
      </c>
      <c r="GE142" t="str">
        <f>IFERROR(VLOOKUP(GF142,classifications!A$3:C$334,3,FALSE),VLOOKUP(GF142,classifications!I$2:K$28,3,FALSE))</f>
        <v>Predominantly Urban</v>
      </c>
      <c r="GF142" t="s">
        <v>330</v>
      </c>
      <c r="GH142">
        <v>516</v>
      </c>
      <c r="GJ142">
        <v>-2</v>
      </c>
      <c r="GL142">
        <v>136</v>
      </c>
      <c r="GN142">
        <v>3</v>
      </c>
      <c r="GO142">
        <v>108</v>
      </c>
      <c r="GP142">
        <v>0</v>
      </c>
      <c r="GQ142">
        <v>0</v>
      </c>
      <c r="GR142">
        <v>0</v>
      </c>
      <c r="GS142">
        <v>0</v>
      </c>
      <c r="GT142">
        <v>111</v>
      </c>
      <c r="GV142">
        <v>0</v>
      </c>
      <c r="GX142">
        <v>10</v>
      </c>
      <c r="GZ142">
        <v>640</v>
      </c>
    </row>
    <row r="143" spans="2:208" x14ac:dyDescent="0.3">
      <c r="B143" t="s">
        <v>331</v>
      </c>
      <c r="C143" t="s">
        <v>332</v>
      </c>
      <c r="D143" t="str">
        <f>VLOOKUP(F143,class!$A$1:$B$455,2,FALSE)</f>
        <v>Metropolitan District</v>
      </c>
      <c r="E143" t="str">
        <f>IFERROR(VLOOKUP(F143,classifications!$A$3:$C$334,3,FALSE),VLOOKUP(F143,classifications!$I$2:$K$28,3,FALSE))</f>
        <v>Predominantly Urban</v>
      </c>
      <c r="F143" t="s">
        <v>333</v>
      </c>
      <c r="H143">
        <v>414</v>
      </c>
      <c r="J143">
        <v>0</v>
      </c>
      <c r="L143">
        <v>0</v>
      </c>
      <c r="N143">
        <v>0</v>
      </c>
      <c r="P143">
        <v>8</v>
      </c>
      <c r="R143">
        <v>406</v>
      </c>
      <c r="AB143" t="s">
        <v>331</v>
      </c>
      <c r="AC143" t="s">
        <v>332</v>
      </c>
      <c r="AD143" t="str">
        <f>VLOOKUP(AF143,class!$A$1:$B$455,2,FALSE)</f>
        <v>Metropolitan District</v>
      </c>
      <c r="AE143" t="str">
        <f>IFERROR(VLOOKUP(AF143,classifications!$A$3:$C$334,3,FALSE),VLOOKUP(AF143,classifications!$I$2:$K$28,3,FALSE))</f>
        <v>Predominantly Urban</v>
      </c>
      <c r="AF143" t="s">
        <v>333</v>
      </c>
      <c r="AH143">
        <v>719</v>
      </c>
      <c r="AJ143">
        <v>0</v>
      </c>
      <c r="AL143">
        <v>8</v>
      </c>
      <c r="AN143">
        <v>0</v>
      </c>
      <c r="AP143">
        <v>17</v>
      </c>
      <c r="AR143">
        <v>710</v>
      </c>
      <c r="BB143" t="s">
        <v>331</v>
      </c>
      <c r="BC143" t="s">
        <v>332</v>
      </c>
      <c r="BD143" t="str">
        <f>VLOOKUP(BF143,class!$A$1:$B$455,2,FALSE)</f>
        <v>Metropolitan District</v>
      </c>
      <c r="BE143" t="str">
        <f>IFERROR(VLOOKUP(BF143,classifications!$A$3:$C$334,3,FALSE),VLOOKUP(BF143,classifications!$I$2:$K$28,3,FALSE))</f>
        <v>Predominantly Urban</v>
      </c>
      <c r="BF143" t="s">
        <v>333</v>
      </c>
      <c r="BH143">
        <v>757</v>
      </c>
      <c r="BJ143">
        <v>0</v>
      </c>
      <c r="BL143">
        <v>7</v>
      </c>
      <c r="BN143">
        <v>0</v>
      </c>
      <c r="BP143">
        <v>5</v>
      </c>
      <c r="BR143">
        <v>759</v>
      </c>
      <c r="CB143" t="s">
        <v>331</v>
      </c>
      <c r="CC143" t="s">
        <v>332</v>
      </c>
      <c r="CD143" t="str">
        <f>VLOOKUP(CF143,class!$A$1:$B$455,2,FALSE)</f>
        <v>Metropolitan District</v>
      </c>
      <c r="CE143" t="str">
        <f>IFERROR(VLOOKUP(CF143,classifications!$A$3:$C$334,3,FALSE),VLOOKUP(CF143,classifications!$I$2:$K$28,3,FALSE))</f>
        <v>Predominantly Urban</v>
      </c>
      <c r="CF143" t="s">
        <v>333</v>
      </c>
      <c r="CH143">
        <v>917</v>
      </c>
      <c r="CJ143">
        <v>9</v>
      </c>
      <c r="CL143">
        <v>0</v>
      </c>
      <c r="CN143">
        <v>0</v>
      </c>
      <c r="CO143">
        <v>0</v>
      </c>
      <c r="CP143">
        <v>0</v>
      </c>
      <c r="CQ143">
        <v>0</v>
      </c>
      <c r="CR143">
        <v>0</v>
      </c>
      <c r="CS143">
        <v>0</v>
      </c>
      <c r="CU143">
        <v>1</v>
      </c>
      <c r="CW143">
        <v>16</v>
      </c>
      <c r="CY143">
        <v>911</v>
      </c>
      <c r="DB143" t="s">
        <v>331</v>
      </c>
      <c r="DC143" t="s">
        <v>332</v>
      </c>
      <c r="DD143" t="str">
        <f>VLOOKUP(DF143,class!$A$1:$B$455,2,FALSE)</f>
        <v>Metropolitan District</v>
      </c>
      <c r="DE143" t="str">
        <f>IFERROR(VLOOKUP(DF143,classifications!$A$3:$C$334,3,FALSE),VLOOKUP(DF143,classifications!$I$2:$K$28,3,FALSE))</f>
        <v>Predominantly Urban</v>
      </c>
      <c r="DF143" t="s">
        <v>333</v>
      </c>
      <c r="DH143">
        <v>441</v>
      </c>
      <c r="DJ143">
        <v>0</v>
      </c>
      <c r="DL143">
        <v>20</v>
      </c>
      <c r="DN143">
        <v>0</v>
      </c>
      <c r="DO143">
        <v>0</v>
      </c>
      <c r="DP143">
        <v>0</v>
      </c>
      <c r="DQ143">
        <v>0</v>
      </c>
      <c r="DR143">
        <v>0</v>
      </c>
      <c r="DS143">
        <v>0</v>
      </c>
      <c r="DU143">
        <v>1</v>
      </c>
      <c r="DW143">
        <v>2</v>
      </c>
      <c r="DY143">
        <v>460</v>
      </c>
      <c r="EB143" t="s">
        <v>331</v>
      </c>
      <c r="EC143" t="s">
        <v>332</v>
      </c>
      <c r="ED143" t="str">
        <f>VLOOKUP(EF143,class!$A$1:$B$455,2,FALSE)</f>
        <v>Metropolitan District</v>
      </c>
      <c r="EE143" t="str">
        <f>IFERROR(VLOOKUP(EF143,classifications!$A$3:$C$334,3,FALSE),VLOOKUP(EF143,classifications!$I$2:$K$28,3,FALSE))</f>
        <v>Predominantly Urban</v>
      </c>
      <c r="EF143" t="s">
        <v>333</v>
      </c>
      <c r="EH143">
        <v>739</v>
      </c>
      <c r="EJ143">
        <v>7</v>
      </c>
      <c r="EL143">
        <v>13</v>
      </c>
      <c r="EN143">
        <v>0</v>
      </c>
      <c r="EO143">
        <v>0</v>
      </c>
      <c r="EP143">
        <v>0</v>
      </c>
      <c r="EQ143">
        <v>0</v>
      </c>
      <c r="ER143">
        <v>0</v>
      </c>
      <c r="ES143">
        <v>0</v>
      </c>
      <c r="ET143">
        <v>0</v>
      </c>
      <c r="EV143">
        <v>0</v>
      </c>
      <c r="EX143">
        <v>1</v>
      </c>
      <c r="EZ143" s="2">
        <v>758</v>
      </c>
      <c r="FB143" t="s">
        <v>331</v>
      </c>
      <c r="FC143" t="s">
        <v>332</v>
      </c>
      <c r="FD143" t="str">
        <f>VLOOKUP(FF143,class!$A$1:$B$455,2,FALSE)</f>
        <v>Metropolitan District</v>
      </c>
      <c r="FE143" t="str">
        <f>IFERROR(VLOOKUP(FF143,classifications!$A$3:$C$334,3,FALSE),VLOOKUP(FF143,classifications!$I$2:$K$28,3,FALSE))</f>
        <v>Predominantly Urban</v>
      </c>
      <c r="FF143" t="s">
        <v>333</v>
      </c>
      <c r="FH143">
        <v>694</v>
      </c>
      <c r="FJ143">
        <v>8</v>
      </c>
      <c r="FL143">
        <v>70</v>
      </c>
      <c r="FN143">
        <v>1</v>
      </c>
      <c r="FO143">
        <v>14</v>
      </c>
      <c r="FP143">
        <v>0</v>
      </c>
      <c r="FQ143">
        <v>0</v>
      </c>
      <c r="FR143">
        <v>0</v>
      </c>
      <c r="FS143">
        <v>0</v>
      </c>
      <c r="FT143">
        <v>15</v>
      </c>
      <c r="FV143">
        <v>0</v>
      </c>
      <c r="FX143">
        <v>2</v>
      </c>
      <c r="FZ143" s="2">
        <v>770</v>
      </c>
      <c r="GB143" t="s">
        <v>331</v>
      </c>
      <c r="GC143" t="s">
        <v>332</v>
      </c>
      <c r="GD143" t="str">
        <f>VLOOKUP(GF143,class!$A$1:$B$455,2,FALSE)</f>
        <v>Metropolitan District</v>
      </c>
      <c r="GE143" t="str">
        <f>IFERROR(VLOOKUP(GF143,classifications!A$3:C$334,3,FALSE),VLOOKUP(GF143,classifications!I$2:K$28,3,FALSE))</f>
        <v>Predominantly Urban</v>
      </c>
      <c r="GF143" t="s">
        <v>333</v>
      </c>
      <c r="GH143">
        <v>322</v>
      </c>
      <c r="GJ143">
        <v>7</v>
      </c>
      <c r="GL143">
        <v>297</v>
      </c>
      <c r="GN143">
        <v>0</v>
      </c>
      <c r="GO143">
        <v>226</v>
      </c>
      <c r="GP143">
        <v>0</v>
      </c>
      <c r="GQ143">
        <v>0</v>
      </c>
      <c r="GR143">
        <v>0</v>
      </c>
      <c r="GS143">
        <v>0</v>
      </c>
      <c r="GT143">
        <v>226</v>
      </c>
      <c r="GV143">
        <v>0</v>
      </c>
      <c r="GX143">
        <v>11</v>
      </c>
      <c r="GZ143">
        <v>615</v>
      </c>
    </row>
    <row r="144" spans="2:208" x14ac:dyDescent="0.3">
      <c r="B144" t="s">
        <v>334</v>
      </c>
      <c r="C144" t="s">
        <v>335</v>
      </c>
      <c r="D144" t="str">
        <f>VLOOKUP(F144,class!$A$1:$B$455,2,FALSE)</f>
        <v>Metropolitan District</v>
      </c>
      <c r="E144" t="str">
        <f>IFERROR(VLOOKUP(F144,classifications!$A$3:$C$334,3,FALSE),VLOOKUP(F144,classifications!$I$2:$K$28,3,FALSE))</f>
        <v>Predominantly Urban</v>
      </c>
      <c r="F144" t="s">
        <v>336</v>
      </c>
      <c r="H144">
        <v>428</v>
      </c>
      <c r="J144">
        <v>4</v>
      </c>
      <c r="L144">
        <v>79</v>
      </c>
      <c r="N144">
        <v>3</v>
      </c>
      <c r="P144">
        <v>33</v>
      </c>
      <c r="R144">
        <v>481</v>
      </c>
      <c r="AB144" t="s">
        <v>334</v>
      </c>
      <c r="AC144" t="s">
        <v>335</v>
      </c>
      <c r="AD144" t="str">
        <f>VLOOKUP(AF144,class!$A$1:$B$455,2,FALSE)</f>
        <v>Metropolitan District</v>
      </c>
      <c r="AE144" t="str">
        <f>IFERROR(VLOOKUP(AF144,classifications!$A$3:$C$334,3,FALSE),VLOOKUP(AF144,classifications!$I$2:$K$28,3,FALSE))</f>
        <v>Predominantly Urban</v>
      </c>
      <c r="AF144" t="s">
        <v>336</v>
      </c>
      <c r="AH144">
        <v>377</v>
      </c>
      <c r="AJ144">
        <v>2</v>
      </c>
      <c r="AL144">
        <v>52</v>
      </c>
      <c r="AN144">
        <v>0</v>
      </c>
      <c r="AP144">
        <v>2</v>
      </c>
      <c r="AR144">
        <v>429</v>
      </c>
      <c r="BB144" t="s">
        <v>334</v>
      </c>
      <c r="BC144" t="s">
        <v>335</v>
      </c>
      <c r="BD144" t="str">
        <f>VLOOKUP(BF144,class!$A$1:$B$455,2,FALSE)</f>
        <v>Metropolitan District</v>
      </c>
      <c r="BE144" t="str">
        <f>IFERROR(VLOOKUP(BF144,classifications!$A$3:$C$334,3,FALSE),VLOOKUP(BF144,classifications!$I$2:$K$28,3,FALSE))</f>
        <v>Predominantly Urban</v>
      </c>
      <c r="BF144" t="s">
        <v>336</v>
      </c>
      <c r="BH144">
        <v>563</v>
      </c>
      <c r="BJ144">
        <v>26</v>
      </c>
      <c r="BL144">
        <v>88</v>
      </c>
      <c r="BN144">
        <v>0</v>
      </c>
      <c r="BP144">
        <v>0</v>
      </c>
      <c r="BR144">
        <v>677</v>
      </c>
      <c r="CB144" t="s">
        <v>334</v>
      </c>
      <c r="CC144" t="s">
        <v>335</v>
      </c>
      <c r="CD144" t="str">
        <f>VLOOKUP(CF144,class!$A$1:$B$455,2,FALSE)</f>
        <v>Metropolitan District</v>
      </c>
      <c r="CE144" t="str">
        <f>IFERROR(VLOOKUP(CF144,classifications!$A$3:$C$334,3,FALSE),VLOOKUP(CF144,classifications!$I$2:$K$28,3,FALSE))</f>
        <v>Predominantly Urban</v>
      </c>
      <c r="CF144" t="s">
        <v>336</v>
      </c>
      <c r="CH144">
        <v>443</v>
      </c>
      <c r="CJ144">
        <v>4</v>
      </c>
      <c r="CL144">
        <v>116</v>
      </c>
      <c r="CN144">
        <v>0</v>
      </c>
      <c r="CO144">
        <v>12</v>
      </c>
      <c r="CP144">
        <v>0</v>
      </c>
      <c r="CQ144">
        <v>0</v>
      </c>
      <c r="CR144">
        <v>0</v>
      </c>
      <c r="CS144">
        <v>12</v>
      </c>
      <c r="CU144">
        <v>0</v>
      </c>
      <c r="CW144">
        <v>0</v>
      </c>
      <c r="CY144">
        <v>563</v>
      </c>
      <c r="DB144" t="s">
        <v>334</v>
      </c>
      <c r="DC144" t="s">
        <v>335</v>
      </c>
      <c r="DD144" t="str">
        <f>VLOOKUP(DF144,class!$A$1:$B$455,2,FALSE)</f>
        <v>Metropolitan District</v>
      </c>
      <c r="DE144" t="str">
        <f>IFERROR(VLOOKUP(DF144,classifications!$A$3:$C$334,3,FALSE),VLOOKUP(DF144,classifications!$I$2:$K$28,3,FALSE))</f>
        <v>Predominantly Urban</v>
      </c>
      <c r="DF144" t="s">
        <v>336</v>
      </c>
      <c r="DH144">
        <v>512</v>
      </c>
      <c r="DJ144">
        <v>10</v>
      </c>
      <c r="DL144">
        <v>55</v>
      </c>
      <c r="DN144">
        <v>0</v>
      </c>
      <c r="DO144">
        <v>0</v>
      </c>
      <c r="DP144">
        <v>0</v>
      </c>
      <c r="DQ144">
        <v>0</v>
      </c>
      <c r="DR144">
        <v>0</v>
      </c>
      <c r="DS144">
        <v>0</v>
      </c>
      <c r="DU144">
        <v>0</v>
      </c>
      <c r="DW144">
        <v>0</v>
      </c>
      <c r="DY144">
        <v>577</v>
      </c>
      <c r="EB144" t="s">
        <v>334</v>
      </c>
      <c r="EC144" t="s">
        <v>335</v>
      </c>
      <c r="ED144" t="str">
        <f>VLOOKUP(EF144,class!$A$1:$B$455,2,FALSE)</f>
        <v>Metropolitan District</v>
      </c>
      <c r="EE144" t="str">
        <f>IFERROR(VLOOKUP(EF144,classifications!$A$3:$C$334,3,FALSE),VLOOKUP(EF144,classifications!$I$2:$K$28,3,FALSE))</f>
        <v>Predominantly Urban</v>
      </c>
      <c r="EF144" t="s">
        <v>336</v>
      </c>
      <c r="EH144">
        <v>649</v>
      </c>
      <c r="EJ144">
        <v>2</v>
      </c>
      <c r="EL144">
        <v>181</v>
      </c>
      <c r="EN144">
        <v>0</v>
      </c>
      <c r="EO144">
        <v>32</v>
      </c>
      <c r="EP144">
        <v>0</v>
      </c>
      <c r="EQ144">
        <v>14</v>
      </c>
      <c r="ER144">
        <v>4</v>
      </c>
      <c r="ES144">
        <v>0</v>
      </c>
      <c r="ET144">
        <v>50</v>
      </c>
      <c r="EV144">
        <v>0</v>
      </c>
      <c r="EX144">
        <v>36</v>
      </c>
      <c r="EZ144" s="2">
        <v>796</v>
      </c>
      <c r="FB144" t="s">
        <v>334</v>
      </c>
      <c r="FC144" t="s">
        <v>335</v>
      </c>
      <c r="FD144" t="str">
        <f>VLOOKUP(FF144,class!$A$1:$B$455,2,FALSE)</f>
        <v>Metropolitan District</v>
      </c>
      <c r="FE144" t="str">
        <f>IFERROR(VLOOKUP(FF144,classifications!$A$3:$C$334,3,FALSE),VLOOKUP(FF144,classifications!$I$2:$K$28,3,FALSE))</f>
        <v>Predominantly Urban</v>
      </c>
      <c r="FF144" t="s">
        <v>336</v>
      </c>
      <c r="FH144">
        <v>540</v>
      </c>
      <c r="FJ144">
        <v>27</v>
      </c>
      <c r="FL144">
        <v>125</v>
      </c>
      <c r="FN144">
        <v>0</v>
      </c>
      <c r="FO144">
        <v>56</v>
      </c>
      <c r="FP144">
        <v>0</v>
      </c>
      <c r="FQ144">
        <v>0</v>
      </c>
      <c r="FR144">
        <v>1</v>
      </c>
      <c r="FS144">
        <v>0</v>
      </c>
      <c r="FT144">
        <v>57</v>
      </c>
      <c r="FV144">
        <v>0</v>
      </c>
      <c r="FX144">
        <v>0</v>
      </c>
      <c r="FZ144" s="2">
        <v>692</v>
      </c>
      <c r="GB144" t="s">
        <v>334</v>
      </c>
      <c r="GC144" t="s">
        <v>335</v>
      </c>
      <c r="GD144" t="str">
        <f>VLOOKUP(GF144,class!$A$1:$B$455,2,FALSE)</f>
        <v>Metropolitan District</v>
      </c>
      <c r="GE144" t="str">
        <f>IFERROR(VLOOKUP(GF144,classifications!A$3:C$334,3,FALSE),VLOOKUP(GF144,classifications!I$2:K$28,3,FALSE))</f>
        <v>Predominantly Urban</v>
      </c>
      <c r="GF144" t="s">
        <v>336</v>
      </c>
      <c r="GH144">
        <v>686</v>
      </c>
      <c r="GJ144">
        <v>25</v>
      </c>
      <c r="GL144">
        <v>104</v>
      </c>
      <c r="GN144">
        <v>0</v>
      </c>
      <c r="GO144">
        <v>21</v>
      </c>
      <c r="GP144">
        <v>0</v>
      </c>
      <c r="GQ144">
        <v>1</v>
      </c>
      <c r="GR144">
        <v>0</v>
      </c>
      <c r="GS144">
        <v>0</v>
      </c>
      <c r="GT144">
        <v>22</v>
      </c>
      <c r="GV144">
        <v>3</v>
      </c>
      <c r="GX144">
        <v>0</v>
      </c>
      <c r="GZ144">
        <v>818</v>
      </c>
    </row>
    <row r="145" spans="1:208" x14ac:dyDescent="0.3">
      <c r="EZ145" s="2"/>
      <c r="FZ145" s="2"/>
    </row>
    <row r="146" spans="1:208" x14ac:dyDescent="0.3">
      <c r="D146" t="s">
        <v>337</v>
      </c>
      <c r="E146" t="s">
        <v>338</v>
      </c>
      <c r="H146">
        <v>3446</v>
      </c>
      <c r="J146">
        <v>659</v>
      </c>
      <c r="L146">
        <v>314</v>
      </c>
      <c r="N146">
        <v>-36</v>
      </c>
      <c r="P146">
        <v>494</v>
      </c>
      <c r="R146">
        <v>3889</v>
      </c>
      <c r="AD146" t="s">
        <v>337</v>
      </c>
      <c r="AE146" t="s">
        <v>338</v>
      </c>
      <c r="AH146">
        <v>4566</v>
      </c>
      <c r="AJ146">
        <v>637</v>
      </c>
      <c r="AL146">
        <v>435</v>
      </c>
      <c r="AN146">
        <v>-25</v>
      </c>
      <c r="AP146">
        <v>341</v>
      </c>
      <c r="AR146">
        <v>5272</v>
      </c>
      <c r="BD146" t="s">
        <v>337</v>
      </c>
      <c r="BE146" t="s">
        <v>338</v>
      </c>
      <c r="BH146">
        <v>4317</v>
      </c>
      <c r="BJ146">
        <v>780</v>
      </c>
      <c r="BL146">
        <v>523</v>
      </c>
      <c r="BN146">
        <v>29</v>
      </c>
      <c r="BP146">
        <v>319</v>
      </c>
      <c r="BR146">
        <v>5330</v>
      </c>
      <c r="CD146" t="s">
        <v>337</v>
      </c>
      <c r="CE146" t="s">
        <v>338</v>
      </c>
      <c r="CH146">
        <v>5400</v>
      </c>
      <c r="CJ146">
        <v>416</v>
      </c>
      <c r="CL146">
        <v>1062</v>
      </c>
      <c r="CN146">
        <v>0</v>
      </c>
      <c r="CO146">
        <v>258</v>
      </c>
      <c r="CP146">
        <v>0</v>
      </c>
      <c r="CQ146">
        <v>0</v>
      </c>
      <c r="CR146">
        <v>0</v>
      </c>
      <c r="CS146">
        <v>258</v>
      </c>
      <c r="CU146">
        <v>13</v>
      </c>
      <c r="CW146">
        <v>126</v>
      </c>
      <c r="CY146">
        <v>6765</v>
      </c>
      <c r="DD146" t="s">
        <v>337</v>
      </c>
      <c r="DE146" t="s">
        <v>338</v>
      </c>
      <c r="DH146">
        <v>6114</v>
      </c>
      <c r="DJ146">
        <v>271</v>
      </c>
      <c r="DL146">
        <v>1310</v>
      </c>
      <c r="DN146">
        <v>6</v>
      </c>
      <c r="DO146">
        <v>535</v>
      </c>
      <c r="DP146">
        <v>0</v>
      </c>
      <c r="DQ146">
        <v>1</v>
      </c>
      <c r="DR146">
        <v>0</v>
      </c>
      <c r="DS146">
        <v>542</v>
      </c>
      <c r="DU146">
        <v>-87</v>
      </c>
      <c r="DW146">
        <v>121</v>
      </c>
      <c r="DY146">
        <v>7487</v>
      </c>
      <c r="ED146" t="s">
        <v>337</v>
      </c>
      <c r="EE146" t="s">
        <v>338</v>
      </c>
      <c r="EH146">
        <v>5750</v>
      </c>
      <c r="EJ146">
        <v>219</v>
      </c>
      <c r="EL146">
        <v>1452</v>
      </c>
      <c r="EN146">
        <v>6</v>
      </c>
      <c r="EO146">
        <v>702</v>
      </c>
      <c r="EP146">
        <v>0</v>
      </c>
      <c r="EQ146">
        <v>0</v>
      </c>
      <c r="ER146">
        <v>21</v>
      </c>
      <c r="ES146">
        <v>0</v>
      </c>
      <c r="ET146">
        <v>729</v>
      </c>
      <c r="EV146">
        <v>40</v>
      </c>
      <c r="EX146">
        <v>174</v>
      </c>
      <c r="EZ146" s="2">
        <v>7287</v>
      </c>
      <c r="FD146" t="s">
        <v>337</v>
      </c>
      <c r="FE146" t="s">
        <v>338</v>
      </c>
      <c r="FH146">
        <v>7875</v>
      </c>
      <c r="FJ146">
        <v>150</v>
      </c>
      <c r="FL146">
        <v>1362</v>
      </c>
      <c r="FN146">
        <v>91</v>
      </c>
      <c r="FO146">
        <v>551</v>
      </c>
      <c r="FP146">
        <v>18</v>
      </c>
      <c r="FQ146">
        <v>9</v>
      </c>
      <c r="FR146">
        <v>24</v>
      </c>
      <c r="FS146">
        <v>0</v>
      </c>
      <c r="FT146">
        <v>693</v>
      </c>
      <c r="FV146">
        <v>38</v>
      </c>
      <c r="FX146">
        <v>164</v>
      </c>
      <c r="FZ146" s="2">
        <v>9261</v>
      </c>
      <c r="GD146" t="s">
        <v>337</v>
      </c>
      <c r="GE146" t="s">
        <v>338</v>
      </c>
      <c r="GH146">
        <v>7155</v>
      </c>
      <c r="GJ146">
        <v>96</v>
      </c>
      <c r="GL146">
        <v>936</v>
      </c>
      <c r="GN146">
        <v>9</v>
      </c>
      <c r="GO146">
        <v>486</v>
      </c>
      <c r="GP146">
        <v>17</v>
      </c>
      <c r="GQ146">
        <v>2</v>
      </c>
      <c r="GR146">
        <v>4</v>
      </c>
      <c r="GS146">
        <v>23</v>
      </c>
      <c r="GT146">
        <v>541</v>
      </c>
      <c r="GV146">
        <v>14</v>
      </c>
      <c r="GX146">
        <v>622</v>
      </c>
      <c r="GZ146">
        <v>7579</v>
      </c>
    </row>
    <row r="147" spans="1:208" x14ac:dyDescent="0.3">
      <c r="B147" t="s">
        <v>339</v>
      </c>
      <c r="C147" t="s">
        <v>340</v>
      </c>
      <c r="D147" t="str">
        <f>VLOOKUP(F147,class!$A$1:$B$455,2,FALSE)</f>
        <v>Metropolitan District</v>
      </c>
      <c r="E147" t="str">
        <f>IFERROR(VLOOKUP(F147,classifications!$A$3:$C$334,3,FALSE),VLOOKUP(F147,classifications!$I$2:$K$28,3,FALSE))</f>
        <v>Predominantly Urban</v>
      </c>
      <c r="F147" t="s">
        <v>341</v>
      </c>
      <c r="H147">
        <v>822</v>
      </c>
      <c r="J147">
        <v>41</v>
      </c>
      <c r="L147">
        <v>140</v>
      </c>
      <c r="N147">
        <v>-45</v>
      </c>
      <c r="P147">
        <v>237</v>
      </c>
      <c r="R147">
        <v>721</v>
      </c>
      <c r="AB147" t="s">
        <v>339</v>
      </c>
      <c r="AC147" t="s">
        <v>340</v>
      </c>
      <c r="AD147" t="str">
        <f>VLOOKUP(AF147,class!$A$1:$B$455,2,FALSE)</f>
        <v>Metropolitan District</v>
      </c>
      <c r="AE147" t="str">
        <f>IFERROR(VLOOKUP(AF147,classifications!$A$3:$C$334,3,FALSE),VLOOKUP(AF147,classifications!$I$2:$K$28,3,FALSE))</f>
        <v>Predominantly Urban</v>
      </c>
      <c r="AF147" t="s">
        <v>341</v>
      </c>
      <c r="AH147">
        <v>866</v>
      </c>
      <c r="AJ147">
        <v>62</v>
      </c>
      <c r="AL147">
        <v>148</v>
      </c>
      <c r="AN147">
        <v>-7</v>
      </c>
      <c r="AP147">
        <v>195</v>
      </c>
      <c r="AR147">
        <v>874</v>
      </c>
      <c r="BB147" t="s">
        <v>339</v>
      </c>
      <c r="BC147" t="s">
        <v>340</v>
      </c>
      <c r="BD147" t="str">
        <f>VLOOKUP(BF147,class!$A$1:$B$455,2,FALSE)</f>
        <v>Metropolitan District</v>
      </c>
      <c r="BE147" t="str">
        <f>IFERROR(VLOOKUP(BF147,classifications!$A$3:$C$334,3,FALSE),VLOOKUP(BF147,classifications!$I$2:$K$28,3,FALSE))</f>
        <v>Predominantly Urban</v>
      </c>
      <c r="BF147" t="s">
        <v>341</v>
      </c>
      <c r="BH147">
        <v>946</v>
      </c>
      <c r="BJ147">
        <v>25</v>
      </c>
      <c r="BL147">
        <v>262</v>
      </c>
      <c r="BN147">
        <v>5</v>
      </c>
      <c r="BP147">
        <v>104</v>
      </c>
      <c r="BR147">
        <v>1134</v>
      </c>
      <c r="CB147" t="s">
        <v>339</v>
      </c>
      <c r="CC147" t="s">
        <v>340</v>
      </c>
      <c r="CD147" t="str">
        <f>VLOOKUP(CF147,class!$A$1:$B$455,2,FALSE)</f>
        <v>Metropolitan District</v>
      </c>
      <c r="CE147" t="str">
        <f>IFERROR(VLOOKUP(CF147,classifications!$A$3:$C$334,3,FALSE),VLOOKUP(CF147,classifications!$I$2:$K$28,3,FALSE))</f>
        <v>Predominantly Urban</v>
      </c>
      <c r="CF147" t="s">
        <v>341</v>
      </c>
      <c r="CH147">
        <v>759</v>
      </c>
      <c r="CJ147">
        <v>33</v>
      </c>
      <c r="CL147">
        <v>155</v>
      </c>
      <c r="CN147">
        <v>0</v>
      </c>
      <c r="CO147">
        <v>0</v>
      </c>
      <c r="CP147">
        <v>0</v>
      </c>
      <c r="CQ147">
        <v>0</v>
      </c>
      <c r="CR147">
        <v>0</v>
      </c>
      <c r="CS147">
        <v>0</v>
      </c>
      <c r="CU147">
        <v>-1</v>
      </c>
      <c r="CW147">
        <v>39</v>
      </c>
      <c r="CY147">
        <v>907</v>
      </c>
      <c r="DB147" t="s">
        <v>339</v>
      </c>
      <c r="DC147" t="s">
        <v>340</v>
      </c>
      <c r="DD147" t="str">
        <f>VLOOKUP(DF147,class!$A$1:$B$455,2,FALSE)</f>
        <v>Metropolitan District</v>
      </c>
      <c r="DE147" t="str">
        <f>IFERROR(VLOOKUP(DF147,classifications!$A$3:$C$334,3,FALSE),VLOOKUP(DF147,classifications!$I$2:$K$28,3,FALSE))</f>
        <v>Predominantly Urban</v>
      </c>
      <c r="DF147" t="s">
        <v>341</v>
      </c>
      <c r="DH147">
        <v>881</v>
      </c>
      <c r="DJ147">
        <v>43</v>
      </c>
      <c r="DL147">
        <v>589</v>
      </c>
      <c r="DN147">
        <v>4</v>
      </c>
      <c r="DO147">
        <v>136</v>
      </c>
      <c r="DP147">
        <v>0</v>
      </c>
      <c r="DQ147">
        <v>0</v>
      </c>
      <c r="DR147">
        <v>0</v>
      </c>
      <c r="DS147">
        <v>140</v>
      </c>
      <c r="DU147">
        <v>-1</v>
      </c>
      <c r="DW147">
        <v>24</v>
      </c>
      <c r="DY147">
        <v>1488</v>
      </c>
      <c r="EB147" t="s">
        <v>339</v>
      </c>
      <c r="EC147" t="s">
        <v>340</v>
      </c>
      <c r="ED147" t="str">
        <f>VLOOKUP(EF147,class!$A$1:$B$455,2,FALSE)</f>
        <v>Metropolitan District</v>
      </c>
      <c r="EE147" t="str">
        <f>IFERROR(VLOOKUP(EF147,classifications!$A$3:$C$334,3,FALSE),VLOOKUP(EF147,classifications!$I$2:$K$28,3,FALSE))</f>
        <v>Predominantly Urban</v>
      </c>
      <c r="EF147" t="s">
        <v>341</v>
      </c>
      <c r="EH147">
        <v>1098</v>
      </c>
      <c r="EJ147">
        <v>164</v>
      </c>
      <c r="EL147">
        <v>344</v>
      </c>
      <c r="EN147">
        <v>0</v>
      </c>
      <c r="EO147">
        <v>328</v>
      </c>
      <c r="EP147">
        <v>0</v>
      </c>
      <c r="EQ147">
        <v>0</v>
      </c>
      <c r="ER147">
        <v>19</v>
      </c>
      <c r="ES147">
        <v>0</v>
      </c>
      <c r="ET147">
        <v>347</v>
      </c>
      <c r="EV147">
        <v>33</v>
      </c>
      <c r="EX147">
        <v>18</v>
      </c>
      <c r="EZ147" s="2">
        <v>1621</v>
      </c>
      <c r="FB147" t="s">
        <v>339</v>
      </c>
      <c r="FC147" t="s">
        <v>340</v>
      </c>
      <c r="FD147" t="str">
        <f>VLOOKUP(FF147,class!$A$1:$B$455,2,FALSE)</f>
        <v>Metropolitan District</v>
      </c>
      <c r="FE147" t="str">
        <f>IFERROR(VLOOKUP(FF147,classifications!$A$3:$C$334,3,FALSE),VLOOKUP(FF147,classifications!$I$2:$K$28,3,FALSE))</f>
        <v>Predominantly Urban</v>
      </c>
      <c r="FF147" t="s">
        <v>341</v>
      </c>
      <c r="FH147">
        <v>1169</v>
      </c>
      <c r="FJ147">
        <v>100</v>
      </c>
      <c r="FL147">
        <v>429</v>
      </c>
      <c r="FN147">
        <v>50</v>
      </c>
      <c r="FO147">
        <v>189</v>
      </c>
      <c r="FP147">
        <v>18</v>
      </c>
      <c r="FQ147">
        <v>9</v>
      </c>
      <c r="FR147">
        <v>24</v>
      </c>
      <c r="FS147">
        <v>0</v>
      </c>
      <c r="FT147">
        <v>290</v>
      </c>
      <c r="FV147">
        <v>30</v>
      </c>
      <c r="FX147">
        <v>114</v>
      </c>
      <c r="FZ147" s="2">
        <v>1614</v>
      </c>
      <c r="GB147" t="s">
        <v>339</v>
      </c>
      <c r="GC147" t="s">
        <v>340</v>
      </c>
      <c r="GD147" t="str">
        <f>VLOOKUP(GF147,class!$A$1:$B$455,2,FALSE)</f>
        <v>Metropolitan District</v>
      </c>
      <c r="GE147" t="str">
        <f>IFERROR(VLOOKUP(GF147,classifications!A$3:C$334,3,FALSE),VLOOKUP(GF147,classifications!I$2:K$28,3,FALSE))</f>
        <v>Predominantly Urban</v>
      </c>
      <c r="GF147" t="s">
        <v>341</v>
      </c>
      <c r="GH147">
        <v>1087</v>
      </c>
      <c r="GJ147">
        <v>36</v>
      </c>
      <c r="GL147">
        <v>414</v>
      </c>
      <c r="GN147">
        <v>1</v>
      </c>
      <c r="GO147">
        <v>301</v>
      </c>
      <c r="GP147">
        <v>17</v>
      </c>
      <c r="GQ147">
        <v>2</v>
      </c>
      <c r="GR147">
        <v>0</v>
      </c>
      <c r="GS147">
        <v>23</v>
      </c>
      <c r="GT147">
        <v>344</v>
      </c>
      <c r="GV147">
        <v>-4</v>
      </c>
      <c r="GX147">
        <v>523</v>
      </c>
      <c r="GZ147">
        <v>1010</v>
      </c>
    </row>
    <row r="148" spans="1:208" x14ac:dyDescent="0.3">
      <c r="B148" t="s">
        <v>342</v>
      </c>
      <c r="C148" t="s">
        <v>343</v>
      </c>
      <c r="D148" t="str">
        <f>VLOOKUP(F148,class!$A$1:$B$455,2,FALSE)</f>
        <v>Metropolitan District</v>
      </c>
      <c r="E148" t="str">
        <f>IFERROR(VLOOKUP(F148,classifications!$A$3:$C$334,3,FALSE),VLOOKUP(F148,classifications!$I$2:$K$28,3,FALSE))</f>
        <v>Predominantly Urban</v>
      </c>
      <c r="F148" t="s">
        <v>344</v>
      </c>
      <c r="H148">
        <v>406</v>
      </c>
      <c r="J148">
        <v>25</v>
      </c>
      <c r="L148">
        <v>69</v>
      </c>
      <c r="N148">
        <v>0</v>
      </c>
      <c r="P148">
        <v>5</v>
      </c>
      <c r="R148">
        <v>495</v>
      </c>
      <c r="AB148" t="s">
        <v>342</v>
      </c>
      <c r="AC148" t="s">
        <v>343</v>
      </c>
      <c r="AD148" t="str">
        <f>VLOOKUP(AF148,class!$A$1:$B$455,2,FALSE)</f>
        <v>Metropolitan District</v>
      </c>
      <c r="AE148" t="str">
        <f>IFERROR(VLOOKUP(AF148,classifications!$A$3:$C$334,3,FALSE),VLOOKUP(AF148,classifications!$I$2:$K$28,3,FALSE))</f>
        <v>Predominantly Urban</v>
      </c>
      <c r="AF148" t="s">
        <v>344</v>
      </c>
      <c r="AH148">
        <v>283</v>
      </c>
      <c r="AJ148">
        <v>21</v>
      </c>
      <c r="AL148">
        <v>57</v>
      </c>
      <c r="AN148">
        <v>0</v>
      </c>
      <c r="AP148">
        <v>34</v>
      </c>
      <c r="AR148">
        <v>327</v>
      </c>
      <c r="BB148" t="s">
        <v>342</v>
      </c>
      <c r="BC148" t="s">
        <v>343</v>
      </c>
      <c r="BD148" t="str">
        <f>VLOOKUP(BF148,class!$A$1:$B$455,2,FALSE)</f>
        <v>Metropolitan District</v>
      </c>
      <c r="BE148" t="str">
        <f>IFERROR(VLOOKUP(BF148,classifications!$A$3:$C$334,3,FALSE),VLOOKUP(BF148,classifications!$I$2:$K$28,3,FALSE))</f>
        <v>Predominantly Urban</v>
      </c>
      <c r="BF148" t="s">
        <v>344</v>
      </c>
      <c r="BH148">
        <v>406</v>
      </c>
      <c r="BJ148">
        <v>39</v>
      </c>
      <c r="BL148">
        <v>126</v>
      </c>
      <c r="BN148">
        <v>0</v>
      </c>
      <c r="BP148">
        <v>7</v>
      </c>
      <c r="BR148">
        <v>564</v>
      </c>
      <c r="CB148" t="s">
        <v>342</v>
      </c>
      <c r="CC148" t="s">
        <v>343</v>
      </c>
      <c r="CD148" t="str">
        <f>VLOOKUP(CF148,class!$A$1:$B$455,2,FALSE)</f>
        <v>Metropolitan District</v>
      </c>
      <c r="CE148" t="str">
        <f>IFERROR(VLOOKUP(CF148,classifications!$A$3:$C$334,3,FALSE),VLOOKUP(CF148,classifications!$I$2:$K$28,3,FALSE))</f>
        <v>Predominantly Urban</v>
      </c>
      <c r="CF148" t="s">
        <v>344</v>
      </c>
      <c r="CH148">
        <v>243</v>
      </c>
      <c r="CJ148">
        <v>18</v>
      </c>
      <c r="CL148">
        <v>72</v>
      </c>
      <c r="CN148">
        <v>0</v>
      </c>
      <c r="CO148">
        <v>0</v>
      </c>
      <c r="CP148">
        <v>0</v>
      </c>
      <c r="CQ148">
        <v>0</v>
      </c>
      <c r="CR148">
        <v>0</v>
      </c>
      <c r="CS148">
        <v>0</v>
      </c>
      <c r="CU148">
        <v>0</v>
      </c>
      <c r="CW148">
        <v>4</v>
      </c>
      <c r="CY148">
        <v>329</v>
      </c>
      <c r="DB148" t="s">
        <v>342</v>
      </c>
      <c r="DC148" t="s">
        <v>343</v>
      </c>
      <c r="DD148" t="str">
        <f>VLOOKUP(DF148,class!$A$1:$B$455,2,FALSE)</f>
        <v>Metropolitan District</v>
      </c>
      <c r="DE148" t="str">
        <f>IFERROR(VLOOKUP(DF148,classifications!$A$3:$C$334,3,FALSE),VLOOKUP(DF148,classifications!$I$2:$K$28,3,FALSE))</f>
        <v>Predominantly Urban</v>
      </c>
      <c r="DF148" t="s">
        <v>344</v>
      </c>
      <c r="DH148">
        <v>260</v>
      </c>
      <c r="DJ148">
        <v>18</v>
      </c>
      <c r="DL148">
        <v>105</v>
      </c>
      <c r="DN148">
        <v>2</v>
      </c>
      <c r="DO148">
        <v>5</v>
      </c>
      <c r="DP148">
        <v>0</v>
      </c>
      <c r="DQ148">
        <v>1</v>
      </c>
      <c r="DR148">
        <v>0</v>
      </c>
      <c r="DS148">
        <v>8</v>
      </c>
      <c r="DU148">
        <v>0</v>
      </c>
      <c r="DW148">
        <v>7</v>
      </c>
      <c r="DY148">
        <v>376</v>
      </c>
      <c r="EB148" t="s">
        <v>342</v>
      </c>
      <c r="EC148" t="s">
        <v>343</v>
      </c>
      <c r="ED148" t="str">
        <f>VLOOKUP(EF148,class!$A$1:$B$455,2,FALSE)</f>
        <v>Metropolitan District</v>
      </c>
      <c r="EE148" t="str">
        <f>IFERROR(VLOOKUP(EF148,classifications!$A$3:$C$334,3,FALSE),VLOOKUP(EF148,classifications!$I$2:$K$28,3,FALSE))</f>
        <v>Predominantly Urban</v>
      </c>
      <c r="EF148" t="s">
        <v>344</v>
      </c>
      <c r="EH148">
        <v>218</v>
      </c>
      <c r="EJ148">
        <v>16</v>
      </c>
      <c r="EL148">
        <v>144</v>
      </c>
      <c r="EN148">
        <v>2</v>
      </c>
      <c r="EO148">
        <v>51</v>
      </c>
      <c r="EP148">
        <v>0</v>
      </c>
      <c r="EQ148">
        <v>0</v>
      </c>
      <c r="ER148">
        <v>2</v>
      </c>
      <c r="ES148">
        <v>0</v>
      </c>
      <c r="ET148">
        <v>55</v>
      </c>
      <c r="EV148">
        <v>0</v>
      </c>
      <c r="EX148">
        <v>84</v>
      </c>
      <c r="EZ148" s="2">
        <v>294</v>
      </c>
      <c r="FB148" t="s">
        <v>342</v>
      </c>
      <c r="FC148" t="s">
        <v>343</v>
      </c>
      <c r="FD148" t="str">
        <f>VLOOKUP(FF148,class!$A$1:$B$455,2,FALSE)</f>
        <v>Metropolitan District</v>
      </c>
      <c r="FE148" t="str">
        <f>IFERROR(VLOOKUP(FF148,classifications!$A$3:$C$334,3,FALSE),VLOOKUP(FF148,classifications!$I$2:$K$28,3,FALSE))</f>
        <v>Predominantly Urban</v>
      </c>
      <c r="FF148" t="s">
        <v>344</v>
      </c>
      <c r="FH148">
        <v>327</v>
      </c>
      <c r="FJ148">
        <v>10</v>
      </c>
      <c r="FL148">
        <v>227</v>
      </c>
      <c r="FN148">
        <v>7</v>
      </c>
      <c r="FO148">
        <v>112</v>
      </c>
      <c r="FP148">
        <v>0</v>
      </c>
      <c r="FQ148">
        <v>0</v>
      </c>
      <c r="FR148">
        <v>0</v>
      </c>
      <c r="FS148">
        <v>0</v>
      </c>
      <c r="FT148">
        <v>119</v>
      </c>
      <c r="FV148">
        <v>0</v>
      </c>
      <c r="FX148">
        <v>8</v>
      </c>
      <c r="FZ148" s="2">
        <v>556</v>
      </c>
      <c r="GB148" t="s">
        <v>342</v>
      </c>
      <c r="GC148" t="s">
        <v>343</v>
      </c>
      <c r="GD148" t="str">
        <f>VLOOKUP(GF148,class!$A$1:$B$455,2,FALSE)</f>
        <v>Metropolitan District</v>
      </c>
      <c r="GE148" t="str">
        <f>IFERROR(VLOOKUP(GF148,classifications!A$3:C$334,3,FALSE),VLOOKUP(GF148,classifications!I$2:K$28,3,FALSE))</f>
        <v>Predominantly Urban</v>
      </c>
      <c r="GF148" t="s">
        <v>344</v>
      </c>
      <c r="GH148">
        <v>252</v>
      </c>
      <c r="GJ148">
        <v>20</v>
      </c>
      <c r="GL148">
        <v>133</v>
      </c>
      <c r="GN148">
        <v>1</v>
      </c>
      <c r="GO148">
        <v>59</v>
      </c>
      <c r="GP148">
        <v>0</v>
      </c>
      <c r="GQ148">
        <v>0</v>
      </c>
      <c r="GR148">
        <v>0</v>
      </c>
      <c r="GS148">
        <v>0</v>
      </c>
      <c r="GT148">
        <v>60</v>
      </c>
      <c r="GV148">
        <v>0</v>
      </c>
      <c r="GX148">
        <v>58</v>
      </c>
      <c r="GZ148">
        <v>347</v>
      </c>
    </row>
    <row r="149" spans="1:208" x14ac:dyDescent="0.3">
      <c r="B149" t="s">
        <v>345</v>
      </c>
      <c r="C149" t="s">
        <v>346</v>
      </c>
      <c r="D149" t="str">
        <f>VLOOKUP(F149,class!$A$1:$B$455,2,FALSE)</f>
        <v>Metropolitan District</v>
      </c>
      <c r="E149" t="str">
        <f>IFERROR(VLOOKUP(F149,classifications!$A$3:$C$334,3,FALSE),VLOOKUP(F149,classifications!$I$2:$K$28,3,FALSE))</f>
        <v>Predominantly Urban</v>
      </c>
      <c r="F149" t="s">
        <v>347</v>
      </c>
      <c r="H149">
        <v>526</v>
      </c>
      <c r="J149">
        <v>56</v>
      </c>
      <c r="L149">
        <v>79</v>
      </c>
      <c r="N149">
        <v>-1</v>
      </c>
      <c r="P149">
        <v>79</v>
      </c>
      <c r="R149">
        <v>581</v>
      </c>
      <c r="AB149" t="s">
        <v>345</v>
      </c>
      <c r="AC149" t="s">
        <v>346</v>
      </c>
      <c r="AD149" t="str">
        <f>VLOOKUP(AF149,class!$A$1:$B$455,2,FALSE)</f>
        <v>Metropolitan District</v>
      </c>
      <c r="AE149" t="str">
        <f>IFERROR(VLOOKUP(AF149,classifications!$A$3:$C$334,3,FALSE),VLOOKUP(AF149,classifications!$I$2:$K$28,3,FALSE))</f>
        <v>Predominantly Urban</v>
      </c>
      <c r="AF149" t="s">
        <v>347</v>
      </c>
      <c r="AH149">
        <v>941</v>
      </c>
      <c r="AJ149">
        <v>-12</v>
      </c>
      <c r="AL149">
        <v>160</v>
      </c>
      <c r="AN149">
        <v>-22</v>
      </c>
      <c r="AP149">
        <v>31</v>
      </c>
      <c r="AR149">
        <v>1036</v>
      </c>
      <c r="BB149" t="s">
        <v>345</v>
      </c>
      <c r="BC149" t="s">
        <v>346</v>
      </c>
      <c r="BD149" t="str">
        <f>VLOOKUP(BF149,class!$A$1:$B$455,2,FALSE)</f>
        <v>Metropolitan District</v>
      </c>
      <c r="BE149" t="str">
        <f>IFERROR(VLOOKUP(BF149,classifications!$A$3:$C$334,3,FALSE),VLOOKUP(BF149,classifications!$I$2:$K$28,3,FALSE))</f>
        <v>Predominantly Urban</v>
      </c>
      <c r="BF149" t="s">
        <v>347</v>
      </c>
      <c r="BH149">
        <v>455</v>
      </c>
      <c r="BJ149">
        <v>35</v>
      </c>
      <c r="BL149">
        <v>55</v>
      </c>
      <c r="BN149">
        <v>2</v>
      </c>
      <c r="BP149">
        <v>26</v>
      </c>
      <c r="BR149">
        <v>521</v>
      </c>
      <c r="CB149" t="s">
        <v>345</v>
      </c>
      <c r="CC149" t="s">
        <v>346</v>
      </c>
      <c r="CD149" t="str">
        <f>VLOOKUP(CF149,class!$A$1:$B$455,2,FALSE)</f>
        <v>Metropolitan District</v>
      </c>
      <c r="CE149" t="str">
        <f>IFERROR(VLOOKUP(CF149,classifications!$A$3:$C$334,3,FALSE),VLOOKUP(CF149,classifications!$I$2:$K$28,3,FALSE))</f>
        <v>Predominantly Urban</v>
      </c>
      <c r="CF149" t="s">
        <v>347</v>
      </c>
      <c r="CH149">
        <v>640</v>
      </c>
      <c r="CJ149">
        <v>12</v>
      </c>
      <c r="CL149">
        <v>509</v>
      </c>
      <c r="CN149">
        <v>0</v>
      </c>
      <c r="CO149">
        <v>2</v>
      </c>
      <c r="CP149">
        <v>0</v>
      </c>
      <c r="CQ149">
        <v>0</v>
      </c>
      <c r="CR149">
        <v>0</v>
      </c>
      <c r="CS149">
        <v>2</v>
      </c>
      <c r="CU149">
        <v>0</v>
      </c>
      <c r="CW149">
        <v>27</v>
      </c>
      <c r="CY149">
        <v>1134</v>
      </c>
      <c r="DB149" t="s">
        <v>345</v>
      </c>
      <c r="DC149" t="s">
        <v>346</v>
      </c>
      <c r="DD149" t="str">
        <f>VLOOKUP(DF149,class!$A$1:$B$455,2,FALSE)</f>
        <v>Metropolitan District</v>
      </c>
      <c r="DE149" t="str">
        <f>IFERROR(VLOOKUP(DF149,classifications!$A$3:$C$334,3,FALSE),VLOOKUP(DF149,classifications!$I$2:$K$28,3,FALSE))</f>
        <v>Predominantly Urban</v>
      </c>
      <c r="DF149" t="s">
        <v>347</v>
      </c>
      <c r="DH149">
        <v>830</v>
      </c>
      <c r="DJ149">
        <v>15</v>
      </c>
      <c r="DL149">
        <v>147</v>
      </c>
      <c r="DN149">
        <v>0</v>
      </c>
      <c r="DO149">
        <v>16</v>
      </c>
      <c r="DP149">
        <v>0</v>
      </c>
      <c r="DQ149">
        <v>0</v>
      </c>
      <c r="DR149">
        <v>0</v>
      </c>
      <c r="DS149">
        <v>16</v>
      </c>
      <c r="DU149">
        <v>0</v>
      </c>
      <c r="DW149">
        <v>9</v>
      </c>
      <c r="DY149">
        <v>983</v>
      </c>
      <c r="EB149" t="s">
        <v>345</v>
      </c>
      <c r="EC149" t="s">
        <v>346</v>
      </c>
      <c r="ED149" t="str">
        <f>VLOOKUP(EF149,class!$A$1:$B$455,2,FALSE)</f>
        <v>Metropolitan District</v>
      </c>
      <c r="EE149" t="str">
        <f>IFERROR(VLOOKUP(EF149,classifications!$A$3:$C$334,3,FALSE),VLOOKUP(EF149,classifications!$I$2:$K$28,3,FALSE))</f>
        <v>Predominantly Urban</v>
      </c>
      <c r="EF149" t="s">
        <v>347</v>
      </c>
      <c r="EH149">
        <v>1037</v>
      </c>
      <c r="EJ149">
        <v>6</v>
      </c>
      <c r="EL149">
        <v>316</v>
      </c>
      <c r="EN149">
        <v>1</v>
      </c>
      <c r="EO149">
        <v>48</v>
      </c>
      <c r="EP149">
        <v>0</v>
      </c>
      <c r="EQ149">
        <v>0</v>
      </c>
      <c r="ER149">
        <v>0</v>
      </c>
      <c r="ES149">
        <v>0</v>
      </c>
      <c r="ET149">
        <v>49</v>
      </c>
      <c r="EV149">
        <v>0</v>
      </c>
      <c r="EX149">
        <v>29</v>
      </c>
      <c r="EZ149" s="2">
        <v>1330</v>
      </c>
      <c r="FB149" t="s">
        <v>345</v>
      </c>
      <c r="FC149" t="s">
        <v>346</v>
      </c>
      <c r="FD149" t="str">
        <f>VLOOKUP(FF149,class!$A$1:$B$455,2,FALSE)</f>
        <v>Metropolitan District</v>
      </c>
      <c r="FE149" t="str">
        <f>IFERROR(VLOOKUP(FF149,classifications!$A$3:$C$334,3,FALSE),VLOOKUP(FF149,classifications!$I$2:$K$28,3,FALSE))</f>
        <v>Predominantly Urban</v>
      </c>
      <c r="FF149" t="s">
        <v>347</v>
      </c>
      <c r="FH149">
        <v>1285</v>
      </c>
      <c r="FJ149">
        <v>3</v>
      </c>
      <c r="FL149">
        <v>288</v>
      </c>
      <c r="FN149">
        <v>19</v>
      </c>
      <c r="FO149">
        <v>19</v>
      </c>
      <c r="FP149">
        <v>0</v>
      </c>
      <c r="FQ149">
        <v>0</v>
      </c>
      <c r="FR149">
        <v>0</v>
      </c>
      <c r="FS149">
        <v>0</v>
      </c>
      <c r="FT149">
        <v>38</v>
      </c>
      <c r="FV149">
        <v>0</v>
      </c>
      <c r="FX149">
        <v>26</v>
      </c>
      <c r="FZ149" s="2">
        <v>1550</v>
      </c>
      <c r="GB149" t="s">
        <v>345</v>
      </c>
      <c r="GC149" t="s">
        <v>346</v>
      </c>
      <c r="GD149" t="str">
        <f>VLOOKUP(GF149,class!$A$1:$B$455,2,FALSE)</f>
        <v>Metropolitan District</v>
      </c>
      <c r="GE149" t="str">
        <f>IFERROR(VLOOKUP(GF149,classifications!A$3:C$334,3,FALSE),VLOOKUP(GF149,classifications!I$2:K$28,3,FALSE))</f>
        <v>Predominantly Urban</v>
      </c>
      <c r="GF149" t="s">
        <v>347</v>
      </c>
      <c r="GH149">
        <v>1057</v>
      </c>
      <c r="GJ149">
        <v>7</v>
      </c>
      <c r="GL149">
        <v>88</v>
      </c>
      <c r="GN149">
        <v>6</v>
      </c>
      <c r="GO149">
        <v>1</v>
      </c>
      <c r="GP149">
        <v>0</v>
      </c>
      <c r="GQ149">
        <v>0</v>
      </c>
      <c r="GR149">
        <v>1</v>
      </c>
      <c r="GS149">
        <v>0</v>
      </c>
      <c r="GT149">
        <v>8</v>
      </c>
      <c r="GV149">
        <v>0</v>
      </c>
      <c r="GX149">
        <v>21</v>
      </c>
      <c r="GZ149">
        <v>1131</v>
      </c>
    </row>
    <row r="150" spans="1:208" x14ac:dyDescent="0.3">
      <c r="B150" t="s">
        <v>348</v>
      </c>
      <c r="C150" t="s">
        <v>349</v>
      </c>
      <c r="D150" t="str">
        <f>VLOOKUP(F150,class!$A$1:$B$455,2,FALSE)</f>
        <v>Metropolitan District</v>
      </c>
      <c r="E150" t="str">
        <f>IFERROR(VLOOKUP(F150,classifications!$A$3:$C$334,3,FALSE),VLOOKUP(F150,classifications!$I$2:$K$28,3,FALSE))</f>
        <v>Predominantly Urban</v>
      </c>
      <c r="F150" t="s">
        <v>350</v>
      </c>
      <c r="H150">
        <v>1059</v>
      </c>
      <c r="J150">
        <v>526</v>
      </c>
      <c r="L150">
        <v>0</v>
      </c>
      <c r="N150">
        <v>0</v>
      </c>
      <c r="P150">
        <v>27</v>
      </c>
      <c r="R150">
        <v>1558</v>
      </c>
      <c r="AB150" t="s">
        <v>348</v>
      </c>
      <c r="AC150" t="s">
        <v>349</v>
      </c>
      <c r="AD150" t="str">
        <f>VLOOKUP(AF150,class!$A$1:$B$455,2,FALSE)</f>
        <v>Metropolitan District</v>
      </c>
      <c r="AE150" t="str">
        <f>IFERROR(VLOOKUP(AF150,classifications!$A$3:$C$334,3,FALSE),VLOOKUP(AF150,classifications!$I$2:$K$28,3,FALSE))</f>
        <v>Predominantly Urban</v>
      </c>
      <c r="AF150" t="s">
        <v>350</v>
      </c>
      <c r="AH150">
        <v>1666</v>
      </c>
      <c r="AJ150">
        <v>563</v>
      </c>
      <c r="AL150">
        <v>0</v>
      </c>
      <c r="AN150">
        <v>0</v>
      </c>
      <c r="AP150">
        <v>0</v>
      </c>
      <c r="AR150">
        <v>2229</v>
      </c>
      <c r="BB150" t="s">
        <v>348</v>
      </c>
      <c r="BC150" t="s">
        <v>349</v>
      </c>
      <c r="BD150" t="str">
        <f>VLOOKUP(BF150,class!$A$1:$B$455,2,FALSE)</f>
        <v>Metropolitan District</v>
      </c>
      <c r="BE150" t="str">
        <f>IFERROR(VLOOKUP(BF150,classifications!$A$3:$C$334,3,FALSE),VLOOKUP(BF150,classifications!$I$2:$K$28,3,FALSE))</f>
        <v>Predominantly Urban</v>
      </c>
      <c r="BF150" t="s">
        <v>350</v>
      </c>
      <c r="BH150">
        <v>1406</v>
      </c>
      <c r="BJ150">
        <v>670</v>
      </c>
      <c r="BL150">
        <v>-2</v>
      </c>
      <c r="BN150">
        <v>0</v>
      </c>
      <c r="BP150">
        <v>95</v>
      </c>
      <c r="BR150">
        <v>1979</v>
      </c>
      <c r="CB150" t="s">
        <v>348</v>
      </c>
      <c r="CC150" t="s">
        <v>349</v>
      </c>
      <c r="CD150" t="str">
        <f>VLOOKUP(CF150,class!$A$1:$B$455,2,FALSE)</f>
        <v>Metropolitan District</v>
      </c>
      <c r="CE150" t="str">
        <f>IFERROR(VLOOKUP(CF150,classifications!$A$3:$C$334,3,FALSE),VLOOKUP(CF150,classifications!$I$2:$K$28,3,FALSE))</f>
        <v>Predominantly Urban</v>
      </c>
      <c r="CF150" t="s">
        <v>350</v>
      </c>
      <c r="CH150">
        <v>1990</v>
      </c>
      <c r="CJ150">
        <v>341</v>
      </c>
      <c r="CL150">
        <v>185</v>
      </c>
      <c r="CN150">
        <v>0</v>
      </c>
      <c r="CO150">
        <v>185</v>
      </c>
      <c r="CP150">
        <v>0</v>
      </c>
      <c r="CQ150">
        <v>0</v>
      </c>
      <c r="CR150">
        <v>0</v>
      </c>
      <c r="CS150">
        <v>185</v>
      </c>
      <c r="CU150">
        <v>0</v>
      </c>
      <c r="CW150">
        <v>42</v>
      </c>
      <c r="CY150">
        <v>2474</v>
      </c>
      <c r="DB150" t="s">
        <v>348</v>
      </c>
      <c r="DC150" t="s">
        <v>349</v>
      </c>
      <c r="DD150" t="str">
        <f>VLOOKUP(DF150,class!$A$1:$B$455,2,FALSE)</f>
        <v>Metropolitan District</v>
      </c>
      <c r="DE150" t="str">
        <f>IFERROR(VLOOKUP(DF150,classifications!$A$3:$C$334,3,FALSE),VLOOKUP(DF150,classifications!$I$2:$K$28,3,FALSE))</f>
        <v>Predominantly Urban</v>
      </c>
      <c r="DF150" t="s">
        <v>350</v>
      </c>
      <c r="DH150">
        <v>2394</v>
      </c>
      <c r="DJ150">
        <v>182</v>
      </c>
      <c r="DL150">
        <v>302</v>
      </c>
      <c r="DN150">
        <v>0</v>
      </c>
      <c r="DO150">
        <v>302</v>
      </c>
      <c r="DP150">
        <v>0</v>
      </c>
      <c r="DQ150">
        <v>0</v>
      </c>
      <c r="DR150">
        <v>0</v>
      </c>
      <c r="DS150">
        <v>302</v>
      </c>
      <c r="DU150">
        <v>0</v>
      </c>
      <c r="DW150">
        <v>54</v>
      </c>
      <c r="DY150">
        <v>2824</v>
      </c>
      <c r="EB150" t="s">
        <v>348</v>
      </c>
      <c r="EC150" t="s">
        <v>349</v>
      </c>
      <c r="ED150" t="str">
        <f>VLOOKUP(EF150,class!$A$1:$B$455,2,FALSE)</f>
        <v>Metropolitan District</v>
      </c>
      <c r="EE150" t="str">
        <f>IFERROR(VLOOKUP(EF150,classifications!$A$3:$C$334,3,FALSE),VLOOKUP(EF150,classifications!$I$2:$K$28,3,FALSE))</f>
        <v>Predominantly Urban</v>
      </c>
      <c r="EF150" t="s">
        <v>350</v>
      </c>
      <c r="EH150">
        <v>1752</v>
      </c>
      <c r="EJ150">
        <v>24</v>
      </c>
      <c r="EL150">
        <v>513</v>
      </c>
      <c r="EN150">
        <v>3</v>
      </c>
      <c r="EO150">
        <v>200</v>
      </c>
      <c r="EP150">
        <v>0</v>
      </c>
      <c r="EQ150">
        <v>0</v>
      </c>
      <c r="ER150">
        <v>0</v>
      </c>
      <c r="ES150">
        <v>0</v>
      </c>
      <c r="ET150">
        <v>203</v>
      </c>
      <c r="EV150">
        <v>0</v>
      </c>
      <c r="EX150">
        <v>6</v>
      </c>
      <c r="EZ150" s="2">
        <v>2283</v>
      </c>
      <c r="FB150" t="s">
        <v>348</v>
      </c>
      <c r="FC150" t="s">
        <v>349</v>
      </c>
      <c r="FD150" t="str">
        <f>VLOOKUP(FF150,class!$A$1:$B$455,2,FALSE)</f>
        <v>Metropolitan District</v>
      </c>
      <c r="FE150" t="str">
        <f>IFERROR(VLOOKUP(FF150,classifications!$A$3:$C$334,3,FALSE),VLOOKUP(FF150,classifications!$I$2:$K$28,3,FALSE))</f>
        <v>Predominantly Urban</v>
      </c>
      <c r="FF150" t="s">
        <v>350</v>
      </c>
      <c r="FH150">
        <v>3057</v>
      </c>
      <c r="FJ150">
        <v>30</v>
      </c>
      <c r="FL150">
        <v>340</v>
      </c>
      <c r="FN150">
        <v>3</v>
      </c>
      <c r="FO150">
        <v>180</v>
      </c>
      <c r="FP150">
        <v>0</v>
      </c>
      <c r="FQ150">
        <v>0</v>
      </c>
      <c r="FR150">
        <v>0</v>
      </c>
      <c r="FS150">
        <v>0</v>
      </c>
      <c r="FT150">
        <v>183</v>
      </c>
      <c r="FV150">
        <v>0</v>
      </c>
      <c r="FX150">
        <v>0</v>
      </c>
      <c r="FZ150" s="2">
        <v>3427</v>
      </c>
      <c r="GB150" t="s">
        <v>348</v>
      </c>
      <c r="GC150" t="s">
        <v>349</v>
      </c>
      <c r="GD150" t="str">
        <f>VLOOKUP(GF150,class!$A$1:$B$455,2,FALSE)</f>
        <v>Metropolitan District</v>
      </c>
      <c r="GE150" t="str">
        <f>IFERROR(VLOOKUP(GF150,classifications!A$3:C$334,3,FALSE),VLOOKUP(GF150,classifications!I$2:K$28,3,FALSE))</f>
        <v>Predominantly Urban</v>
      </c>
      <c r="GF150" t="s">
        <v>350</v>
      </c>
      <c r="GH150">
        <v>3080</v>
      </c>
      <c r="GJ150">
        <v>21</v>
      </c>
      <c r="GL150">
        <v>237</v>
      </c>
      <c r="GN150">
        <v>0</v>
      </c>
      <c r="GO150">
        <v>86</v>
      </c>
      <c r="GP150">
        <v>0</v>
      </c>
      <c r="GQ150">
        <v>0</v>
      </c>
      <c r="GR150">
        <v>3</v>
      </c>
      <c r="GS150">
        <v>0</v>
      </c>
      <c r="GT150">
        <v>89</v>
      </c>
      <c r="GV150">
        <v>0</v>
      </c>
      <c r="GX150">
        <v>5</v>
      </c>
      <c r="GZ150">
        <v>3333</v>
      </c>
    </row>
    <row r="151" spans="1:208" x14ac:dyDescent="0.3">
      <c r="B151" t="s">
        <v>351</v>
      </c>
      <c r="C151" t="s">
        <v>352</v>
      </c>
      <c r="D151" t="str">
        <f>VLOOKUP(F151,class!$A$1:$B$455,2,FALSE)</f>
        <v>Metropolitan District</v>
      </c>
      <c r="E151" t="str">
        <f>IFERROR(VLOOKUP(F151,classifications!$A$3:$C$334,3,FALSE),VLOOKUP(F151,classifications!$I$2:$K$28,3,FALSE))</f>
        <v>Predominantly Urban</v>
      </c>
      <c r="F151" t="s">
        <v>353</v>
      </c>
      <c r="H151">
        <v>633</v>
      </c>
      <c r="J151">
        <v>11</v>
      </c>
      <c r="L151">
        <v>26</v>
      </c>
      <c r="N151">
        <v>10</v>
      </c>
      <c r="P151">
        <v>146</v>
      </c>
      <c r="R151">
        <v>534</v>
      </c>
      <c r="AB151" t="s">
        <v>351</v>
      </c>
      <c r="AC151" t="s">
        <v>352</v>
      </c>
      <c r="AD151" t="str">
        <f>VLOOKUP(AF151,class!$A$1:$B$455,2,FALSE)</f>
        <v>Metropolitan District</v>
      </c>
      <c r="AE151" t="str">
        <f>IFERROR(VLOOKUP(AF151,classifications!$A$3:$C$334,3,FALSE),VLOOKUP(AF151,classifications!$I$2:$K$28,3,FALSE))</f>
        <v>Predominantly Urban</v>
      </c>
      <c r="AF151" t="s">
        <v>353</v>
      </c>
      <c r="AH151">
        <v>810</v>
      </c>
      <c r="AJ151">
        <v>3</v>
      </c>
      <c r="AL151">
        <v>70</v>
      </c>
      <c r="AN151">
        <v>4</v>
      </c>
      <c r="AP151">
        <v>81</v>
      </c>
      <c r="AR151">
        <v>806</v>
      </c>
      <c r="BB151" t="s">
        <v>351</v>
      </c>
      <c r="BC151" t="s">
        <v>352</v>
      </c>
      <c r="BD151" t="str">
        <f>VLOOKUP(BF151,class!$A$1:$B$455,2,FALSE)</f>
        <v>Metropolitan District</v>
      </c>
      <c r="BE151" t="str">
        <f>IFERROR(VLOOKUP(BF151,classifications!$A$3:$C$334,3,FALSE),VLOOKUP(BF151,classifications!$I$2:$K$28,3,FALSE))</f>
        <v>Predominantly Urban</v>
      </c>
      <c r="BF151" t="s">
        <v>353</v>
      </c>
      <c r="BH151">
        <v>1104</v>
      </c>
      <c r="BJ151">
        <v>11</v>
      </c>
      <c r="BL151">
        <v>82</v>
      </c>
      <c r="BN151">
        <v>22</v>
      </c>
      <c r="BP151">
        <v>87</v>
      </c>
      <c r="BR151">
        <v>1132</v>
      </c>
      <c r="CB151" t="s">
        <v>351</v>
      </c>
      <c r="CC151" t="s">
        <v>352</v>
      </c>
      <c r="CD151" t="str">
        <f>VLOOKUP(CF151,class!$A$1:$B$455,2,FALSE)</f>
        <v>Metropolitan District</v>
      </c>
      <c r="CE151" t="str">
        <f>IFERROR(VLOOKUP(CF151,classifications!$A$3:$C$334,3,FALSE),VLOOKUP(CF151,classifications!$I$2:$K$28,3,FALSE))</f>
        <v>Predominantly Urban</v>
      </c>
      <c r="CF151" t="s">
        <v>353</v>
      </c>
      <c r="CH151">
        <v>1768</v>
      </c>
      <c r="CJ151">
        <v>12</v>
      </c>
      <c r="CL151">
        <v>141</v>
      </c>
      <c r="CN151">
        <v>0</v>
      </c>
      <c r="CO151">
        <v>71</v>
      </c>
      <c r="CP151">
        <v>0</v>
      </c>
      <c r="CQ151">
        <v>0</v>
      </c>
      <c r="CR151">
        <v>0</v>
      </c>
      <c r="CS151">
        <v>71</v>
      </c>
      <c r="CU151">
        <v>14</v>
      </c>
      <c r="CW151">
        <v>14</v>
      </c>
      <c r="CY151">
        <v>1921</v>
      </c>
      <c r="DB151" t="s">
        <v>351</v>
      </c>
      <c r="DC151" t="s">
        <v>352</v>
      </c>
      <c r="DD151" t="str">
        <f>VLOOKUP(DF151,class!$A$1:$B$455,2,FALSE)</f>
        <v>Metropolitan District</v>
      </c>
      <c r="DE151" t="str">
        <f>IFERROR(VLOOKUP(DF151,classifications!$A$3:$C$334,3,FALSE),VLOOKUP(DF151,classifications!$I$2:$K$28,3,FALSE))</f>
        <v>Predominantly Urban</v>
      </c>
      <c r="DF151" t="s">
        <v>353</v>
      </c>
      <c r="DH151">
        <v>1749</v>
      </c>
      <c r="DJ151">
        <v>13</v>
      </c>
      <c r="DL151">
        <v>167</v>
      </c>
      <c r="DN151">
        <v>0</v>
      </c>
      <c r="DO151">
        <v>76</v>
      </c>
      <c r="DP151">
        <v>0</v>
      </c>
      <c r="DQ151">
        <v>0</v>
      </c>
      <c r="DR151">
        <v>0</v>
      </c>
      <c r="DS151">
        <v>76</v>
      </c>
      <c r="DU151">
        <v>-86</v>
      </c>
      <c r="DW151">
        <v>27</v>
      </c>
      <c r="DY151">
        <v>1816</v>
      </c>
      <c r="EB151" t="s">
        <v>351</v>
      </c>
      <c r="EC151" t="s">
        <v>352</v>
      </c>
      <c r="ED151" t="str">
        <f>VLOOKUP(EF151,class!$A$1:$B$455,2,FALSE)</f>
        <v>Metropolitan District</v>
      </c>
      <c r="EE151" t="str">
        <f>IFERROR(VLOOKUP(EF151,classifications!$A$3:$C$334,3,FALSE),VLOOKUP(EF151,classifications!$I$2:$K$28,3,FALSE))</f>
        <v>Predominantly Urban</v>
      </c>
      <c r="EF151" t="s">
        <v>353</v>
      </c>
      <c r="EH151">
        <v>1645</v>
      </c>
      <c r="EJ151">
        <v>9</v>
      </c>
      <c r="EL151">
        <v>135</v>
      </c>
      <c r="EN151">
        <v>0</v>
      </c>
      <c r="EO151">
        <v>75</v>
      </c>
      <c r="EP151">
        <v>0</v>
      </c>
      <c r="EQ151">
        <v>0</v>
      </c>
      <c r="ER151">
        <v>0</v>
      </c>
      <c r="ES151">
        <v>0</v>
      </c>
      <c r="ET151">
        <v>75</v>
      </c>
      <c r="EV151">
        <v>7</v>
      </c>
      <c r="EX151">
        <v>37</v>
      </c>
      <c r="EZ151" s="2">
        <v>1759</v>
      </c>
      <c r="FB151" t="s">
        <v>351</v>
      </c>
      <c r="FC151" t="s">
        <v>352</v>
      </c>
      <c r="FD151" t="str">
        <f>VLOOKUP(FF151,class!$A$1:$B$455,2,FALSE)</f>
        <v>Metropolitan District</v>
      </c>
      <c r="FE151" t="str">
        <f>IFERROR(VLOOKUP(FF151,classifications!$A$3:$C$334,3,FALSE),VLOOKUP(FF151,classifications!$I$2:$K$28,3,FALSE))</f>
        <v>Predominantly Urban</v>
      </c>
      <c r="FF151" t="s">
        <v>353</v>
      </c>
      <c r="FH151">
        <v>2037</v>
      </c>
      <c r="FJ151">
        <v>7</v>
      </c>
      <c r="FL151">
        <v>78</v>
      </c>
      <c r="FN151">
        <v>12</v>
      </c>
      <c r="FO151">
        <v>51</v>
      </c>
      <c r="FP151">
        <v>0</v>
      </c>
      <c r="FQ151">
        <v>0</v>
      </c>
      <c r="FR151">
        <v>0</v>
      </c>
      <c r="FS151">
        <v>0</v>
      </c>
      <c r="FT151">
        <v>63</v>
      </c>
      <c r="FV151">
        <v>8</v>
      </c>
      <c r="FX151">
        <v>16</v>
      </c>
      <c r="FZ151" s="2">
        <v>2114</v>
      </c>
      <c r="GB151" t="s">
        <v>351</v>
      </c>
      <c r="GC151" t="s">
        <v>352</v>
      </c>
      <c r="GD151" t="str">
        <f>VLOOKUP(GF151,class!$A$1:$B$455,2,FALSE)</f>
        <v>Metropolitan District</v>
      </c>
      <c r="GE151" t="str">
        <f>IFERROR(VLOOKUP(GF151,classifications!A$3:C$334,3,FALSE),VLOOKUP(GF151,classifications!I$2:K$28,3,FALSE))</f>
        <v>Predominantly Urban</v>
      </c>
      <c r="GF151" t="s">
        <v>353</v>
      </c>
      <c r="GH151">
        <v>1679</v>
      </c>
      <c r="GJ151">
        <v>12</v>
      </c>
      <c r="GL151">
        <v>64</v>
      </c>
      <c r="GN151">
        <v>1</v>
      </c>
      <c r="GO151">
        <v>39</v>
      </c>
      <c r="GP151">
        <v>0</v>
      </c>
      <c r="GQ151">
        <v>0</v>
      </c>
      <c r="GR151">
        <v>0</v>
      </c>
      <c r="GS151">
        <v>0</v>
      </c>
      <c r="GT151">
        <v>40</v>
      </c>
      <c r="GV151">
        <v>18</v>
      </c>
      <c r="GX151">
        <v>15</v>
      </c>
      <c r="GZ151">
        <v>1758</v>
      </c>
    </row>
    <row r="152" spans="1:208" x14ac:dyDescent="0.3">
      <c r="EZ152" s="2"/>
      <c r="FZ152" s="2"/>
    </row>
    <row r="153" spans="1:208" x14ac:dyDescent="0.3">
      <c r="A153" t="s">
        <v>354</v>
      </c>
      <c r="H153">
        <v>49420</v>
      </c>
      <c r="J153">
        <v>1291</v>
      </c>
      <c r="L153">
        <v>5232</v>
      </c>
      <c r="N153">
        <v>312</v>
      </c>
      <c r="P153">
        <v>3288</v>
      </c>
      <c r="R153">
        <v>52967</v>
      </c>
      <c r="AA153" t="s">
        <v>354</v>
      </c>
      <c r="AH153">
        <v>55786</v>
      </c>
      <c r="AJ153">
        <v>1276</v>
      </c>
      <c r="AL153">
        <v>5150</v>
      </c>
      <c r="AN153">
        <v>589</v>
      </c>
      <c r="AP153">
        <v>3842</v>
      </c>
      <c r="AR153">
        <v>58959</v>
      </c>
      <c r="BA153" t="s">
        <v>354</v>
      </c>
      <c r="BH153">
        <v>67499</v>
      </c>
      <c r="BJ153">
        <v>1526</v>
      </c>
      <c r="BL153">
        <v>8380</v>
      </c>
      <c r="BN153">
        <v>505</v>
      </c>
      <c r="BP153">
        <v>3299</v>
      </c>
      <c r="BR153">
        <v>74611</v>
      </c>
      <c r="CA153" t="s">
        <v>354</v>
      </c>
      <c r="CH153">
        <v>73331</v>
      </c>
      <c r="CJ153">
        <v>1976</v>
      </c>
      <c r="CL153">
        <v>11536</v>
      </c>
      <c r="CN153">
        <v>190</v>
      </c>
      <c r="CO153">
        <v>4072</v>
      </c>
      <c r="CP153">
        <v>50</v>
      </c>
      <c r="CQ153">
        <v>217</v>
      </c>
      <c r="CR153">
        <v>126</v>
      </c>
      <c r="CS153">
        <v>4655</v>
      </c>
      <c r="CU153">
        <v>586</v>
      </c>
      <c r="CW153">
        <v>3107</v>
      </c>
      <c r="CY153">
        <v>84322</v>
      </c>
      <c r="DA153" t="s">
        <v>354</v>
      </c>
      <c r="DH153">
        <v>78617</v>
      </c>
      <c r="DJ153">
        <v>1862</v>
      </c>
      <c r="DL153">
        <v>13800</v>
      </c>
      <c r="DN153">
        <v>222</v>
      </c>
      <c r="DO153">
        <v>5633</v>
      </c>
      <c r="DP153">
        <v>58</v>
      </c>
      <c r="DQ153">
        <v>126</v>
      </c>
      <c r="DR153">
        <v>87</v>
      </c>
      <c r="DS153">
        <v>6126</v>
      </c>
      <c r="DU153">
        <v>706</v>
      </c>
      <c r="DW153">
        <v>3247</v>
      </c>
      <c r="DY153">
        <v>91738</v>
      </c>
      <c r="EA153" t="s">
        <v>354</v>
      </c>
      <c r="EH153">
        <v>87622</v>
      </c>
      <c r="EJ153">
        <v>1460</v>
      </c>
      <c r="EL153">
        <v>11238</v>
      </c>
      <c r="EN153">
        <v>574</v>
      </c>
      <c r="EO153">
        <v>3301</v>
      </c>
      <c r="EP153">
        <v>72</v>
      </c>
      <c r="EQ153">
        <v>72</v>
      </c>
      <c r="ER153">
        <v>366</v>
      </c>
      <c r="ES153">
        <v>32</v>
      </c>
      <c r="ET153">
        <v>4417</v>
      </c>
      <c r="EV153">
        <v>383</v>
      </c>
      <c r="EX153">
        <v>3197</v>
      </c>
      <c r="EZ153" s="2">
        <v>97506</v>
      </c>
      <c r="FA153" t="s">
        <v>354</v>
      </c>
      <c r="FH153">
        <v>95095</v>
      </c>
      <c r="FJ153">
        <v>1837</v>
      </c>
      <c r="FL153">
        <v>11563</v>
      </c>
      <c r="FN153">
        <v>338</v>
      </c>
      <c r="FO153">
        <v>4186</v>
      </c>
      <c r="FP153">
        <v>40</v>
      </c>
      <c r="FQ153">
        <v>19</v>
      </c>
      <c r="FR153">
        <v>288</v>
      </c>
      <c r="FS153">
        <v>79</v>
      </c>
      <c r="FT153">
        <v>4950</v>
      </c>
      <c r="FV153">
        <v>518</v>
      </c>
      <c r="FX153">
        <v>2730</v>
      </c>
      <c r="FZ153" s="2">
        <v>106283</v>
      </c>
      <c r="GA153" t="s">
        <v>354</v>
      </c>
      <c r="GH153">
        <v>91434</v>
      </c>
      <c r="GJ153">
        <v>1221</v>
      </c>
      <c r="GL153">
        <v>10484</v>
      </c>
      <c r="GN153">
        <v>564</v>
      </c>
      <c r="GO153">
        <v>3296</v>
      </c>
      <c r="GP153">
        <v>31</v>
      </c>
      <c r="GQ153">
        <v>12</v>
      </c>
      <c r="GR153">
        <v>264</v>
      </c>
      <c r="GS153">
        <v>130</v>
      </c>
      <c r="GT153">
        <v>4297</v>
      </c>
      <c r="GV153">
        <v>452</v>
      </c>
      <c r="GX153">
        <v>2433</v>
      </c>
      <c r="GZ153">
        <v>101158</v>
      </c>
    </row>
    <row r="154" spans="1:208" x14ac:dyDescent="0.3">
      <c r="EH154">
        <v>0</v>
      </c>
      <c r="EJ154">
        <v>0</v>
      </c>
      <c r="EL154">
        <v>0</v>
      </c>
      <c r="ES154">
        <v>0</v>
      </c>
      <c r="ET154">
        <v>0</v>
      </c>
      <c r="EV154">
        <v>0</v>
      </c>
      <c r="EX154">
        <v>0</v>
      </c>
      <c r="EZ154" s="2">
        <v>0</v>
      </c>
      <c r="FH154">
        <v>0</v>
      </c>
      <c r="FJ154">
        <v>0</v>
      </c>
      <c r="FL154">
        <v>0</v>
      </c>
      <c r="FS154">
        <v>0</v>
      </c>
      <c r="FT154">
        <v>0</v>
      </c>
      <c r="FV154">
        <v>0</v>
      </c>
      <c r="FX154">
        <v>0</v>
      </c>
      <c r="FZ154" s="2">
        <v>0</v>
      </c>
    </row>
    <row r="155" spans="1:208" x14ac:dyDescent="0.3">
      <c r="D155" t="str">
        <f>VLOOKUP(F155,class!$A$1:$B$455,2,FALSE)</f>
        <v>Shire County</v>
      </c>
      <c r="E155" t="str">
        <f>IFERROR(VLOOKUP(F155,classifications!$A$3:$C$334,3,FALSE),VLOOKUP(F155,classifications!$I$2:$K$28,3,FALSE))</f>
        <v>Urban with Significant Rural</v>
      </c>
      <c r="F155" t="s">
        <v>355</v>
      </c>
      <c r="H155">
        <v>1688</v>
      </c>
      <c r="J155">
        <v>36</v>
      </c>
      <c r="L155">
        <v>54</v>
      </c>
      <c r="N155">
        <v>2</v>
      </c>
      <c r="P155">
        <v>89</v>
      </c>
      <c r="R155">
        <v>1691</v>
      </c>
      <c r="AD155" t="str">
        <f>VLOOKUP(AF155,class!$A$1:$B$455,2,FALSE)</f>
        <v>Shire County</v>
      </c>
      <c r="AE155" t="str">
        <f>IFERROR(VLOOKUP(AF155,classifications!$A$3:$C$334,3,FALSE),VLOOKUP(AF155,classifications!$I$2:$K$28,3,FALSE))</f>
        <v>Urban with Significant Rural</v>
      </c>
      <c r="AF155" t="s">
        <v>355</v>
      </c>
      <c r="AH155">
        <v>1447</v>
      </c>
      <c r="AJ155">
        <v>55</v>
      </c>
      <c r="AL155">
        <v>138</v>
      </c>
      <c r="AN155">
        <v>-3</v>
      </c>
      <c r="AP155">
        <v>77</v>
      </c>
      <c r="AR155">
        <v>1560</v>
      </c>
      <c r="BD155" t="str">
        <f>VLOOKUP(BF155,class!$A$1:$B$455,2,FALSE)</f>
        <v>Shire County</v>
      </c>
      <c r="BE155" t="str">
        <f>IFERROR(VLOOKUP(BF155,classifications!$A$3:$C$334,3,FALSE),VLOOKUP(BF155,classifications!$I$2:$K$28,3,FALSE))</f>
        <v>Urban with Significant Rural</v>
      </c>
      <c r="BF155" t="s">
        <v>355</v>
      </c>
      <c r="BH155">
        <v>1923</v>
      </c>
      <c r="BJ155">
        <v>55</v>
      </c>
      <c r="BL155">
        <v>220</v>
      </c>
      <c r="BN155">
        <v>-2</v>
      </c>
      <c r="BP155">
        <v>95</v>
      </c>
      <c r="BR155">
        <v>2101</v>
      </c>
      <c r="CD155" t="str">
        <f>VLOOKUP(CF155,class!$A$1:$B$455,2,FALSE)</f>
        <v>Shire County</v>
      </c>
      <c r="CE155" t="str">
        <f>IFERROR(VLOOKUP(CF155,classifications!$A$3:$C$334,3,FALSE),VLOOKUP(CF155,classifications!$I$2:$K$28,3,FALSE))</f>
        <v>Urban with Significant Rural</v>
      </c>
      <c r="CF155" t="s">
        <v>355</v>
      </c>
      <c r="CH155">
        <v>1550</v>
      </c>
      <c r="CJ155">
        <v>40</v>
      </c>
      <c r="CL155">
        <v>384</v>
      </c>
      <c r="CN155">
        <v>31</v>
      </c>
      <c r="CO155">
        <v>233</v>
      </c>
      <c r="CP155">
        <v>7</v>
      </c>
      <c r="CQ155">
        <v>27</v>
      </c>
      <c r="CR155">
        <v>0</v>
      </c>
      <c r="CS155">
        <v>298</v>
      </c>
      <c r="CU155">
        <v>-5</v>
      </c>
      <c r="CW155">
        <v>145</v>
      </c>
      <c r="CY155">
        <v>1824</v>
      </c>
      <c r="DD155" t="str">
        <f>VLOOKUP(DF155,class!$A$1:$B$455,2,FALSE)</f>
        <v>Shire County</v>
      </c>
      <c r="DE155" t="str">
        <f>IFERROR(VLOOKUP(DF155,classifications!$A$3:$C$334,3,FALSE),VLOOKUP(DF155,classifications!$I$2:$K$28,3,FALSE))</f>
        <v>Urban with Significant Rural</v>
      </c>
      <c r="DF155" t="s">
        <v>355</v>
      </c>
      <c r="DH155">
        <v>2451</v>
      </c>
      <c r="DJ155">
        <v>41</v>
      </c>
      <c r="DL155">
        <v>659</v>
      </c>
      <c r="DN155">
        <v>3</v>
      </c>
      <c r="DO155">
        <v>356</v>
      </c>
      <c r="DP155">
        <v>0</v>
      </c>
      <c r="DQ155">
        <v>2</v>
      </c>
      <c r="DR155">
        <v>0</v>
      </c>
      <c r="DS155">
        <v>361</v>
      </c>
      <c r="DU155">
        <v>8</v>
      </c>
      <c r="DW155">
        <v>245</v>
      </c>
      <c r="DY155">
        <v>2914</v>
      </c>
      <c r="ED155" t="str">
        <f>VLOOKUP(EF155,class!$A$1:$B$455,2,FALSE)</f>
        <v>Shire County</v>
      </c>
      <c r="EE155" t="str">
        <f>IFERROR(VLOOKUP(EF155,classifications!$A$3:$C$334,3,FALSE),VLOOKUP(EF155,classifications!$I$2:$K$28,3,FALSE))</f>
        <v>Urban with Significant Rural</v>
      </c>
      <c r="EF155" t="s">
        <v>355</v>
      </c>
      <c r="EH155">
        <v>2328</v>
      </c>
      <c r="EJ155">
        <v>84</v>
      </c>
      <c r="EL155">
        <v>500</v>
      </c>
      <c r="EN155">
        <v>11</v>
      </c>
      <c r="EO155">
        <v>274</v>
      </c>
      <c r="EP155">
        <v>0</v>
      </c>
      <c r="EQ155">
        <v>0</v>
      </c>
      <c r="ER155">
        <v>0</v>
      </c>
      <c r="ES155">
        <v>0</v>
      </c>
      <c r="ET155">
        <v>285</v>
      </c>
      <c r="EV155">
        <v>0</v>
      </c>
      <c r="EX155">
        <v>362</v>
      </c>
      <c r="EZ155" s="2">
        <v>2550</v>
      </c>
      <c r="FD155" t="str">
        <f>VLOOKUP(FF155,class!$A$1:$B$455,2,FALSE)</f>
        <v>Shire County</v>
      </c>
      <c r="FE155" t="str">
        <f>IFERROR(VLOOKUP(FF155,classifications!$A$3:$C$334,3,FALSE),VLOOKUP(FF155,classifications!$I$2:$K$28,3,FALSE))</f>
        <v>Urban with Significant Rural</v>
      </c>
      <c r="FF155" t="s">
        <v>355</v>
      </c>
      <c r="FH155">
        <v>3002</v>
      </c>
      <c r="FJ155">
        <v>43</v>
      </c>
      <c r="FL155">
        <v>394</v>
      </c>
      <c r="FN155">
        <v>8</v>
      </c>
      <c r="FO155">
        <v>234</v>
      </c>
      <c r="FP155">
        <v>10</v>
      </c>
      <c r="FQ155">
        <v>7</v>
      </c>
      <c r="FR155">
        <v>3</v>
      </c>
      <c r="FS155">
        <v>0</v>
      </c>
      <c r="FT155">
        <v>262</v>
      </c>
      <c r="FV155">
        <v>3</v>
      </c>
      <c r="FX155">
        <v>185</v>
      </c>
      <c r="FZ155" s="2">
        <v>3257</v>
      </c>
      <c r="GD155" t="str">
        <f>VLOOKUP(GF155,class!$A$1:$B$455,2,FALSE)</f>
        <v>Shire County</v>
      </c>
      <c r="GE155" t="str">
        <f>IFERROR(VLOOKUP(GF155,classifications!A$3:C$334,3,FALSE),VLOOKUP(GF155,classifications!I$2:K$28,3,FALSE))</f>
        <v>Urban with Significant Rural</v>
      </c>
      <c r="GF155" t="s">
        <v>355</v>
      </c>
      <c r="GH155">
        <v>2004</v>
      </c>
      <c r="GJ155">
        <v>34</v>
      </c>
      <c r="GL155">
        <v>304</v>
      </c>
      <c r="GN155">
        <v>12</v>
      </c>
      <c r="GO155">
        <v>186</v>
      </c>
      <c r="GP155">
        <v>2</v>
      </c>
      <c r="GQ155">
        <v>3</v>
      </c>
      <c r="GR155">
        <v>5</v>
      </c>
      <c r="GS155">
        <v>0</v>
      </c>
      <c r="GT155">
        <v>208</v>
      </c>
      <c r="GV155">
        <v>13</v>
      </c>
      <c r="GX155">
        <v>81</v>
      </c>
      <c r="GZ155">
        <v>2274</v>
      </c>
    </row>
    <row r="156" spans="1:208" x14ac:dyDescent="0.3">
      <c r="B156" t="s">
        <v>356</v>
      </c>
      <c r="C156" t="s">
        <v>357</v>
      </c>
      <c r="D156" t="str">
        <f>VLOOKUP(F156,class!$A$1:$B$455,2,FALSE)</f>
        <v>Shire District</v>
      </c>
      <c r="E156" t="str">
        <f>IFERROR(VLOOKUP(F156,classifications!$A$3:$C$334,3,FALSE),VLOOKUP(F156,classifications!$I$2:$K$28,3,FALSE))</f>
        <v>Predominantly Rural</v>
      </c>
      <c r="F156" t="s">
        <v>358</v>
      </c>
      <c r="H156">
        <v>911</v>
      </c>
      <c r="J156">
        <v>7</v>
      </c>
      <c r="L156">
        <v>28</v>
      </c>
      <c r="N156">
        <v>-1</v>
      </c>
      <c r="P156">
        <v>12</v>
      </c>
      <c r="R156">
        <v>933</v>
      </c>
      <c r="AB156" t="s">
        <v>356</v>
      </c>
      <c r="AC156" t="s">
        <v>357</v>
      </c>
      <c r="AD156" t="str">
        <f>VLOOKUP(AF156,class!$A$1:$B$455,2,FALSE)</f>
        <v>Shire District</v>
      </c>
      <c r="AE156" t="str">
        <f>IFERROR(VLOOKUP(AF156,classifications!$A$3:$C$334,3,FALSE),VLOOKUP(AF156,classifications!$I$2:$K$28,3,FALSE))</f>
        <v>Predominantly Rural</v>
      </c>
      <c r="AF156" t="s">
        <v>358</v>
      </c>
      <c r="AH156">
        <v>979</v>
      </c>
      <c r="AJ156">
        <v>-3</v>
      </c>
      <c r="AL156">
        <v>33</v>
      </c>
      <c r="AN156">
        <v>-3</v>
      </c>
      <c r="AP156">
        <v>16</v>
      </c>
      <c r="AR156">
        <v>990</v>
      </c>
      <c r="BB156" t="s">
        <v>356</v>
      </c>
      <c r="BC156" t="s">
        <v>357</v>
      </c>
      <c r="BD156" t="str">
        <f>VLOOKUP(BF156,class!$A$1:$B$455,2,FALSE)</f>
        <v>Shire District</v>
      </c>
      <c r="BE156" t="str">
        <f>IFERROR(VLOOKUP(BF156,classifications!$A$3:$C$334,3,FALSE),VLOOKUP(BF156,classifications!$I$2:$K$28,3,FALSE))</f>
        <v>Predominantly Rural</v>
      </c>
      <c r="BF156" t="s">
        <v>358</v>
      </c>
      <c r="BH156">
        <v>1313</v>
      </c>
      <c r="BJ156">
        <v>22</v>
      </c>
      <c r="BL156">
        <v>106</v>
      </c>
      <c r="BN156">
        <v>-5</v>
      </c>
      <c r="BP156">
        <v>13</v>
      </c>
      <c r="BR156">
        <v>1423</v>
      </c>
      <c r="CB156" t="s">
        <v>356</v>
      </c>
      <c r="CC156" t="s">
        <v>357</v>
      </c>
      <c r="CD156" t="str">
        <f>VLOOKUP(CF156,class!$A$1:$B$455,2,FALSE)</f>
        <v>Shire District</v>
      </c>
      <c r="CE156" t="str">
        <f>IFERROR(VLOOKUP(CF156,classifications!$A$3:$C$334,3,FALSE),VLOOKUP(CF156,classifications!$I$2:$K$28,3,FALSE))</f>
        <v>Predominantly Rural</v>
      </c>
      <c r="CF156" t="s">
        <v>358</v>
      </c>
      <c r="CH156">
        <v>1119</v>
      </c>
      <c r="CJ156">
        <v>2</v>
      </c>
      <c r="CL156">
        <v>106</v>
      </c>
      <c r="CN156">
        <v>31</v>
      </c>
      <c r="CO156">
        <v>49</v>
      </c>
      <c r="CP156">
        <v>0</v>
      </c>
      <c r="CQ156">
        <v>27</v>
      </c>
      <c r="CR156">
        <v>0</v>
      </c>
      <c r="CS156">
        <v>107</v>
      </c>
      <c r="CU156">
        <v>-14</v>
      </c>
      <c r="CW156">
        <v>22</v>
      </c>
      <c r="CY156">
        <v>1191</v>
      </c>
      <c r="DB156" t="s">
        <v>356</v>
      </c>
      <c r="DC156" t="s">
        <v>357</v>
      </c>
      <c r="DD156" t="str">
        <f>VLOOKUP(DF156,class!$A$1:$B$455,2,FALSE)</f>
        <v>Shire District</v>
      </c>
      <c r="DE156" t="str">
        <f>IFERROR(VLOOKUP(DF156,classifications!$A$3:$C$334,3,FALSE),VLOOKUP(DF156,classifications!$I$2:$K$28,3,FALSE))</f>
        <v>Predominantly Rural</v>
      </c>
      <c r="DF156" t="s">
        <v>358</v>
      </c>
      <c r="DH156">
        <v>1208</v>
      </c>
      <c r="DJ156">
        <v>3</v>
      </c>
      <c r="DL156">
        <v>131</v>
      </c>
      <c r="DN156">
        <v>0</v>
      </c>
      <c r="DO156">
        <v>0</v>
      </c>
      <c r="DP156">
        <v>0</v>
      </c>
      <c r="DQ156">
        <v>0</v>
      </c>
      <c r="DR156">
        <v>0</v>
      </c>
      <c r="DS156">
        <v>0</v>
      </c>
      <c r="DU156">
        <v>0</v>
      </c>
      <c r="DW156">
        <v>19</v>
      </c>
      <c r="DY156">
        <v>1323</v>
      </c>
      <c r="EB156" t="s">
        <v>356</v>
      </c>
      <c r="EC156" t="s">
        <v>357</v>
      </c>
      <c r="ED156" t="str">
        <f>VLOOKUP(EF156,class!$A$1:$B$455,2,FALSE)</f>
        <v>Shire District</v>
      </c>
      <c r="EE156" t="str">
        <f>IFERROR(VLOOKUP(EF156,classifications!$A$3:$C$334,3,FALSE),VLOOKUP(EF156,classifications!$I$2:$K$28,3,FALSE))</f>
        <v>Predominantly Rural</v>
      </c>
      <c r="EF156" t="s">
        <v>358</v>
      </c>
      <c r="EH156">
        <v>1285</v>
      </c>
      <c r="EJ156">
        <v>12</v>
      </c>
      <c r="EL156">
        <v>147</v>
      </c>
      <c r="EN156">
        <v>10</v>
      </c>
      <c r="EO156">
        <v>71</v>
      </c>
      <c r="EP156">
        <v>0</v>
      </c>
      <c r="EQ156">
        <v>0</v>
      </c>
      <c r="ER156">
        <v>0</v>
      </c>
      <c r="ES156">
        <v>0</v>
      </c>
      <c r="ET156">
        <v>81</v>
      </c>
      <c r="EV156">
        <v>0</v>
      </c>
      <c r="EX156">
        <v>30</v>
      </c>
      <c r="EZ156" s="2">
        <v>1414</v>
      </c>
      <c r="FB156" t="s">
        <v>356</v>
      </c>
      <c r="FC156" t="s">
        <v>357</v>
      </c>
      <c r="FD156" t="str">
        <f>VLOOKUP(FF156,class!$A$1:$B$455,2,FALSE)</f>
        <v>Shire District</v>
      </c>
      <c r="FE156" t="str">
        <f>IFERROR(VLOOKUP(FF156,classifications!$A$3:$C$334,3,FALSE),VLOOKUP(FF156,classifications!$I$2:$K$28,3,FALSE))</f>
        <v>Predominantly Rural</v>
      </c>
      <c r="FF156" t="s">
        <v>358</v>
      </c>
      <c r="FH156">
        <v>1679</v>
      </c>
      <c r="FJ156">
        <v>7</v>
      </c>
      <c r="FL156">
        <v>101</v>
      </c>
      <c r="FN156">
        <v>3</v>
      </c>
      <c r="FO156">
        <v>44</v>
      </c>
      <c r="FP156">
        <v>0</v>
      </c>
      <c r="FQ156">
        <v>2</v>
      </c>
      <c r="FR156">
        <v>2</v>
      </c>
      <c r="FS156">
        <v>0</v>
      </c>
      <c r="FT156">
        <v>51</v>
      </c>
      <c r="FV156">
        <v>0</v>
      </c>
      <c r="FX156">
        <v>29</v>
      </c>
      <c r="FZ156" s="2">
        <v>1758</v>
      </c>
      <c r="GB156" t="s">
        <v>356</v>
      </c>
      <c r="GC156" t="s">
        <v>357</v>
      </c>
      <c r="GD156" t="str">
        <f>VLOOKUP(GF156,class!$A$1:$B$455,2,FALSE)</f>
        <v>Shire District</v>
      </c>
      <c r="GE156" t="str">
        <f>IFERROR(VLOOKUP(GF156,classifications!A$3:C$334,3,FALSE),VLOOKUP(GF156,classifications!I$2:K$28,3,FALSE))</f>
        <v>Predominantly Rural</v>
      </c>
      <c r="GF156" t="s">
        <v>358</v>
      </c>
      <c r="GH156">
        <v>1504</v>
      </c>
      <c r="GJ156">
        <v>13</v>
      </c>
      <c r="GL156">
        <v>232</v>
      </c>
      <c r="GN156">
        <v>11</v>
      </c>
      <c r="GO156">
        <v>166</v>
      </c>
      <c r="GP156">
        <v>1</v>
      </c>
      <c r="GQ156">
        <v>1</v>
      </c>
      <c r="GR156">
        <v>0</v>
      </c>
      <c r="GS156">
        <v>0</v>
      </c>
      <c r="GT156">
        <v>179</v>
      </c>
      <c r="GV156">
        <v>0</v>
      </c>
      <c r="GX156">
        <v>34</v>
      </c>
      <c r="GZ156">
        <v>1715</v>
      </c>
    </row>
    <row r="157" spans="1:208" x14ac:dyDescent="0.3">
      <c r="B157" t="s">
        <v>359</v>
      </c>
      <c r="C157" t="s">
        <v>360</v>
      </c>
      <c r="D157" t="str">
        <f>VLOOKUP(F157,class!$A$1:$B$455,2,FALSE)</f>
        <v>Shire District</v>
      </c>
      <c r="E157" t="str">
        <f>IFERROR(VLOOKUP(F157,classifications!$A$3:$C$334,3,FALSE),VLOOKUP(F157,classifications!$I$2:$K$28,3,FALSE))</f>
        <v>Urban with Significant Rural</v>
      </c>
      <c r="F157" t="s">
        <v>361</v>
      </c>
      <c r="H157">
        <v>324</v>
      </c>
      <c r="J157">
        <v>0</v>
      </c>
      <c r="L157">
        <v>13</v>
      </c>
      <c r="N157">
        <v>1</v>
      </c>
      <c r="P157">
        <v>28</v>
      </c>
      <c r="R157">
        <v>310</v>
      </c>
      <c r="AB157" t="s">
        <v>359</v>
      </c>
      <c r="AC157" t="s">
        <v>360</v>
      </c>
      <c r="AD157" t="str">
        <f>VLOOKUP(AF157,class!$A$1:$B$455,2,FALSE)</f>
        <v>Shire District</v>
      </c>
      <c r="AE157" t="str">
        <f>IFERROR(VLOOKUP(AF157,classifications!$A$3:$C$334,3,FALSE),VLOOKUP(AF157,classifications!$I$2:$K$28,3,FALSE))</f>
        <v>Urban with Significant Rural</v>
      </c>
      <c r="AF157" t="s">
        <v>361</v>
      </c>
      <c r="AH157">
        <v>146</v>
      </c>
      <c r="AJ157">
        <v>8</v>
      </c>
      <c r="AL157">
        <v>38</v>
      </c>
      <c r="AN157">
        <v>0</v>
      </c>
      <c r="AP157">
        <v>33</v>
      </c>
      <c r="AR157">
        <v>159</v>
      </c>
      <c r="BB157" t="s">
        <v>359</v>
      </c>
      <c r="BC157" t="s">
        <v>360</v>
      </c>
      <c r="BD157" t="str">
        <f>VLOOKUP(BF157,class!$A$1:$B$455,2,FALSE)</f>
        <v>Shire District</v>
      </c>
      <c r="BE157" t="str">
        <f>IFERROR(VLOOKUP(BF157,classifications!$A$3:$C$334,3,FALSE),VLOOKUP(BF157,classifications!$I$2:$K$28,3,FALSE))</f>
        <v>Urban with Significant Rural</v>
      </c>
      <c r="BF157" t="s">
        <v>361</v>
      </c>
      <c r="BH157">
        <v>96</v>
      </c>
      <c r="BJ157">
        <v>2</v>
      </c>
      <c r="BL157">
        <v>46</v>
      </c>
      <c r="BN157">
        <v>0</v>
      </c>
      <c r="BP157">
        <v>29</v>
      </c>
      <c r="BR157">
        <v>115</v>
      </c>
      <c r="CB157" t="s">
        <v>359</v>
      </c>
      <c r="CC157" t="s">
        <v>360</v>
      </c>
      <c r="CD157" t="str">
        <f>VLOOKUP(CF157,class!$A$1:$B$455,2,FALSE)</f>
        <v>Shire District</v>
      </c>
      <c r="CE157" t="str">
        <f>IFERROR(VLOOKUP(CF157,classifications!$A$3:$C$334,3,FALSE),VLOOKUP(CF157,classifications!$I$2:$K$28,3,FALSE))</f>
        <v>Urban with Significant Rural</v>
      </c>
      <c r="CF157" t="s">
        <v>361</v>
      </c>
      <c r="CH157">
        <v>114</v>
      </c>
      <c r="CJ157">
        <v>3</v>
      </c>
      <c r="CL157">
        <v>83</v>
      </c>
      <c r="CN157">
        <v>0</v>
      </c>
      <c r="CO157">
        <v>61</v>
      </c>
      <c r="CP157">
        <v>7</v>
      </c>
      <c r="CQ157">
        <v>0</v>
      </c>
      <c r="CR157">
        <v>0</v>
      </c>
      <c r="CS157">
        <v>68</v>
      </c>
      <c r="CU157">
        <v>0</v>
      </c>
      <c r="CW157">
        <v>26</v>
      </c>
      <c r="CY157">
        <v>174</v>
      </c>
      <c r="DB157" t="s">
        <v>359</v>
      </c>
      <c r="DC157" t="s">
        <v>360</v>
      </c>
      <c r="DD157" t="str">
        <f>VLOOKUP(DF157,class!$A$1:$B$455,2,FALSE)</f>
        <v>Shire District</v>
      </c>
      <c r="DE157" t="str">
        <f>IFERROR(VLOOKUP(DF157,classifications!$A$3:$C$334,3,FALSE),VLOOKUP(DF157,classifications!$I$2:$K$28,3,FALSE))</f>
        <v>Urban with Significant Rural</v>
      </c>
      <c r="DF157" t="s">
        <v>361</v>
      </c>
      <c r="DH157">
        <v>148</v>
      </c>
      <c r="DJ157">
        <v>12</v>
      </c>
      <c r="DL157">
        <v>90</v>
      </c>
      <c r="DN157">
        <v>2</v>
      </c>
      <c r="DO157">
        <v>58</v>
      </c>
      <c r="DP157">
        <v>0</v>
      </c>
      <c r="DQ157">
        <v>0</v>
      </c>
      <c r="DR157">
        <v>0</v>
      </c>
      <c r="DS157">
        <v>60</v>
      </c>
      <c r="DU157">
        <v>0</v>
      </c>
      <c r="DW157">
        <v>16</v>
      </c>
      <c r="DY157">
        <v>234</v>
      </c>
      <c r="EB157" t="s">
        <v>359</v>
      </c>
      <c r="EC157" t="s">
        <v>360</v>
      </c>
      <c r="ED157" t="str">
        <f>VLOOKUP(EF157,class!$A$1:$B$455,2,FALSE)</f>
        <v>Shire District</v>
      </c>
      <c r="EE157" t="str">
        <f>IFERROR(VLOOKUP(EF157,classifications!$A$3:$C$334,3,FALSE),VLOOKUP(EF157,classifications!$I$2:$K$28,3,FALSE))</f>
        <v>Urban with Significant Rural</v>
      </c>
      <c r="EF157" t="s">
        <v>361</v>
      </c>
      <c r="EH157">
        <v>281</v>
      </c>
      <c r="EJ157">
        <v>6</v>
      </c>
      <c r="EL157">
        <v>143</v>
      </c>
      <c r="EN157">
        <v>0</v>
      </c>
      <c r="EO157">
        <v>67</v>
      </c>
      <c r="EP157">
        <v>0</v>
      </c>
      <c r="EQ157">
        <v>0</v>
      </c>
      <c r="ER157">
        <v>0</v>
      </c>
      <c r="ES157">
        <v>0</v>
      </c>
      <c r="ET157">
        <v>67</v>
      </c>
      <c r="EV157">
        <v>0</v>
      </c>
      <c r="EX157">
        <v>144</v>
      </c>
      <c r="EZ157" s="2">
        <v>286</v>
      </c>
      <c r="FB157" t="s">
        <v>359</v>
      </c>
      <c r="FC157" t="s">
        <v>360</v>
      </c>
      <c r="FD157" t="str">
        <f>VLOOKUP(FF157,class!$A$1:$B$455,2,FALSE)</f>
        <v>Shire District</v>
      </c>
      <c r="FE157" t="str">
        <f>IFERROR(VLOOKUP(FF157,classifications!$A$3:$C$334,3,FALSE),VLOOKUP(FF157,classifications!$I$2:$K$28,3,FALSE))</f>
        <v>Urban with Significant Rural</v>
      </c>
      <c r="FF157" t="s">
        <v>361</v>
      </c>
      <c r="FH157">
        <v>308</v>
      </c>
      <c r="FJ157">
        <v>10</v>
      </c>
      <c r="FL157">
        <v>58</v>
      </c>
      <c r="FN157">
        <v>0</v>
      </c>
      <c r="FO157">
        <v>21</v>
      </c>
      <c r="FP157">
        <v>10</v>
      </c>
      <c r="FQ157">
        <v>5</v>
      </c>
      <c r="FR157">
        <v>1</v>
      </c>
      <c r="FS157">
        <v>0</v>
      </c>
      <c r="FT157">
        <v>37</v>
      </c>
      <c r="FV157">
        <v>0</v>
      </c>
      <c r="FX157">
        <v>19</v>
      </c>
      <c r="FZ157" s="2">
        <v>357</v>
      </c>
      <c r="GB157" t="s">
        <v>359</v>
      </c>
      <c r="GC157" t="s">
        <v>360</v>
      </c>
      <c r="GD157" t="str">
        <f>VLOOKUP(GF157,class!$A$1:$B$455,2,FALSE)</f>
        <v>Shire District</v>
      </c>
      <c r="GE157" t="str">
        <f>IFERROR(VLOOKUP(GF157,classifications!A$3:C$334,3,FALSE),VLOOKUP(GF157,classifications!I$2:K$28,3,FALSE))</f>
        <v>Urban with Significant Rural</v>
      </c>
      <c r="GF157" t="s">
        <v>361</v>
      </c>
      <c r="GH157">
        <v>100</v>
      </c>
      <c r="GJ157">
        <v>7</v>
      </c>
      <c r="GL157">
        <v>18</v>
      </c>
      <c r="GN157">
        <v>0</v>
      </c>
      <c r="GO157">
        <v>8</v>
      </c>
      <c r="GP157">
        <v>1</v>
      </c>
      <c r="GQ157">
        <v>2</v>
      </c>
      <c r="GR157">
        <v>5</v>
      </c>
      <c r="GS157">
        <v>0</v>
      </c>
      <c r="GT157">
        <v>16</v>
      </c>
      <c r="GV157">
        <v>0</v>
      </c>
      <c r="GX157">
        <v>30</v>
      </c>
      <c r="GZ157">
        <v>95</v>
      </c>
    </row>
    <row r="158" spans="1:208" x14ac:dyDescent="0.3">
      <c r="B158" t="s">
        <v>362</v>
      </c>
      <c r="C158" t="s">
        <v>363</v>
      </c>
      <c r="D158" t="str">
        <f>VLOOKUP(F158,class!$A$1:$B$455,2,FALSE)</f>
        <v>Shire District</v>
      </c>
      <c r="E158" t="str">
        <f>IFERROR(VLOOKUP(F158,classifications!$A$3:$C$334,3,FALSE),VLOOKUP(F158,classifications!$I$2:$K$28,3,FALSE))</f>
        <v>Urban with Significant Rural</v>
      </c>
      <c r="F158" t="s">
        <v>364</v>
      </c>
      <c r="H158">
        <v>233</v>
      </c>
      <c r="J158">
        <v>18</v>
      </c>
      <c r="L158">
        <v>0</v>
      </c>
      <c r="N158">
        <v>0</v>
      </c>
      <c r="P158">
        <v>25</v>
      </c>
      <c r="R158">
        <v>226</v>
      </c>
      <c r="AB158" t="s">
        <v>362</v>
      </c>
      <c r="AC158" t="s">
        <v>363</v>
      </c>
      <c r="AD158" t="str">
        <f>VLOOKUP(AF158,class!$A$1:$B$455,2,FALSE)</f>
        <v>Shire District</v>
      </c>
      <c r="AE158" t="str">
        <f>IFERROR(VLOOKUP(AF158,classifications!$A$3:$C$334,3,FALSE),VLOOKUP(AF158,classifications!$I$2:$K$28,3,FALSE))</f>
        <v>Urban with Significant Rural</v>
      </c>
      <c r="AF158" t="s">
        <v>364</v>
      </c>
      <c r="AH158">
        <v>57</v>
      </c>
      <c r="AJ158">
        <v>44</v>
      </c>
      <c r="AL158">
        <v>41</v>
      </c>
      <c r="AN158">
        <v>0</v>
      </c>
      <c r="AP158">
        <v>0</v>
      </c>
      <c r="AR158">
        <v>142</v>
      </c>
      <c r="BB158" t="s">
        <v>362</v>
      </c>
      <c r="BC158" t="s">
        <v>363</v>
      </c>
      <c r="BD158" t="str">
        <f>VLOOKUP(BF158,class!$A$1:$B$455,2,FALSE)</f>
        <v>Shire District</v>
      </c>
      <c r="BE158" t="str">
        <f>IFERROR(VLOOKUP(BF158,classifications!$A$3:$C$334,3,FALSE),VLOOKUP(BF158,classifications!$I$2:$K$28,3,FALSE))</f>
        <v>Urban with Significant Rural</v>
      </c>
      <c r="BF158" t="s">
        <v>364</v>
      </c>
      <c r="BH158">
        <v>113</v>
      </c>
      <c r="BJ158">
        <v>5</v>
      </c>
      <c r="BL158">
        <v>22</v>
      </c>
      <c r="BN158">
        <v>0</v>
      </c>
      <c r="BP158">
        <v>0</v>
      </c>
      <c r="BR158">
        <v>140</v>
      </c>
      <c r="CB158" t="s">
        <v>362</v>
      </c>
      <c r="CC158" t="s">
        <v>363</v>
      </c>
      <c r="CD158" t="str">
        <f>VLOOKUP(CF158,class!$A$1:$B$455,2,FALSE)</f>
        <v>Shire District</v>
      </c>
      <c r="CE158" t="str">
        <f>IFERROR(VLOOKUP(CF158,classifications!$A$3:$C$334,3,FALSE),VLOOKUP(CF158,classifications!$I$2:$K$28,3,FALSE))</f>
        <v>Urban with Significant Rural</v>
      </c>
      <c r="CF158" t="s">
        <v>364</v>
      </c>
      <c r="CH158">
        <v>41</v>
      </c>
      <c r="CJ158">
        <v>5</v>
      </c>
      <c r="CL158">
        <v>51</v>
      </c>
      <c r="CN158">
        <v>0</v>
      </c>
      <c r="CO158">
        <v>37</v>
      </c>
      <c r="CP158">
        <v>0</v>
      </c>
      <c r="CQ158">
        <v>0</v>
      </c>
      <c r="CR158">
        <v>0</v>
      </c>
      <c r="CS158">
        <v>37</v>
      </c>
      <c r="CU158">
        <v>0</v>
      </c>
      <c r="CW158">
        <v>14</v>
      </c>
      <c r="CY158">
        <v>83</v>
      </c>
      <c r="DB158" t="s">
        <v>362</v>
      </c>
      <c r="DC158" t="s">
        <v>363</v>
      </c>
      <c r="DD158" t="str">
        <f>VLOOKUP(DF158,class!$A$1:$B$455,2,FALSE)</f>
        <v>Shire District</v>
      </c>
      <c r="DE158" t="str">
        <f>IFERROR(VLOOKUP(DF158,classifications!$A$3:$C$334,3,FALSE),VLOOKUP(DF158,classifications!$I$2:$K$28,3,FALSE))</f>
        <v>Urban with Significant Rural</v>
      </c>
      <c r="DF158" t="s">
        <v>364</v>
      </c>
      <c r="DH158">
        <v>450</v>
      </c>
      <c r="DJ158">
        <v>4</v>
      </c>
      <c r="DL158">
        <v>152</v>
      </c>
      <c r="DN158">
        <v>0</v>
      </c>
      <c r="DO158">
        <v>82</v>
      </c>
      <c r="DP158">
        <v>0</v>
      </c>
      <c r="DQ158">
        <v>0</v>
      </c>
      <c r="DR158">
        <v>0</v>
      </c>
      <c r="DS158">
        <v>82</v>
      </c>
      <c r="DU158">
        <v>0</v>
      </c>
      <c r="DW158">
        <v>37</v>
      </c>
      <c r="DY158">
        <v>569</v>
      </c>
      <c r="EB158" t="s">
        <v>362</v>
      </c>
      <c r="EC158" t="s">
        <v>363</v>
      </c>
      <c r="ED158" t="str">
        <f>VLOOKUP(EF158,class!$A$1:$B$455,2,FALSE)</f>
        <v>Shire District</v>
      </c>
      <c r="EE158" t="str">
        <f>IFERROR(VLOOKUP(EF158,classifications!$A$3:$C$334,3,FALSE),VLOOKUP(EF158,classifications!$I$2:$K$28,3,FALSE))</f>
        <v>Urban with Significant Rural</v>
      </c>
      <c r="EF158" t="s">
        <v>364</v>
      </c>
      <c r="EH158">
        <v>301</v>
      </c>
      <c r="EJ158">
        <v>6</v>
      </c>
      <c r="EL158">
        <v>121</v>
      </c>
      <c r="EN158">
        <v>0</v>
      </c>
      <c r="EO158">
        <v>83</v>
      </c>
      <c r="EP158">
        <v>0</v>
      </c>
      <c r="EQ158">
        <v>0</v>
      </c>
      <c r="ER158">
        <v>0</v>
      </c>
      <c r="ES158">
        <v>0</v>
      </c>
      <c r="ET158">
        <v>83</v>
      </c>
      <c r="EV158">
        <v>0</v>
      </c>
      <c r="EX158">
        <v>129</v>
      </c>
      <c r="EZ158" s="2">
        <v>299</v>
      </c>
      <c r="FB158" t="s">
        <v>362</v>
      </c>
      <c r="FC158" t="s">
        <v>363</v>
      </c>
      <c r="FD158" t="str">
        <f>VLOOKUP(FF158,class!$A$1:$B$455,2,FALSE)</f>
        <v>Shire District</v>
      </c>
      <c r="FE158" t="str">
        <f>IFERROR(VLOOKUP(FF158,classifications!$A$3:$C$334,3,FALSE),VLOOKUP(FF158,classifications!$I$2:$K$28,3,FALSE))</f>
        <v>Urban with Significant Rural</v>
      </c>
      <c r="FF158" t="s">
        <v>364</v>
      </c>
      <c r="FH158">
        <v>414</v>
      </c>
      <c r="FJ158">
        <v>1</v>
      </c>
      <c r="FL158">
        <v>6</v>
      </c>
      <c r="FN158">
        <v>0</v>
      </c>
      <c r="FO158">
        <v>4</v>
      </c>
      <c r="FP158">
        <v>0</v>
      </c>
      <c r="FQ158">
        <v>0</v>
      </c>
      <c r="FR158">
        <v>0</v>
      </c>
      <c r="FS158">
        <v>0</v>
      </c>
      <c r="FT158">
        <v>4</v>
      </c>
      <c r="FV158">
        <v>0</v>
      </c>
      <c r="FX158">
        <v>93</v>
      </c>
      <c r="FZ158" s="2">
        <v>328</v>
      </c>
      <c r="GB158" t="s">
        <v>362</v>
      </c>
      <c r="GC158" t="s">
        <v>363</v>
      </c>
      <c r="GD158" t="str">
        <f>VLOOKUP(GF158,class!$A$1:$B$455,2,FALSE)</f>
        <v>Shire District</v>
      </c>
      <c r="GE158" t="str">
        <f>IFERROR(VLOOKUP(GF158,classifications!A$3:C$334,3,FALSE),VLOOKUP(GF158,classifications!I$2:K$28,3,FALSE))</f>
        <v>Urban with Significant Rural</v>
      </c>
      <c r="GF158" t="s">
        <v>364</v>
      </c>
      <c r="GH158">
        <v>92</v>
      </c>
      <c r="GJ158">
        <v>0</v>
      </c>
      <c r="GL158">
        <v>1</v>
      </c>
      <c r="GN158">
        <v>0</v>
      </c>
      <c r="GO158">
        <v>0</v>
      </c>
      <c r="GP158">
        <v>0</v>
      </c>
      <c r="GQ158">
        <v>0</v>
      </c>
      <c r="GR158">
        <v>0</v>
      </c>
      <c r="GS158">
        <v>0</v>
      </c>
      <c r="GT158">
        <v>0</v>
      </c>
      <c r="GV158">
        <v>12</v>
      </c>
      <c r="GX158">
        <v>7</v>
      </c>
      <c r="GZ158">
        <v>98</v>
      </c>
    </row>
    <row r="159" spans="1:208" x14ac:dyDescent="0.3">
      <c r="B159" t="s">
        <v>365</v>
      </c>
      <c r="C159" t="s">
        <v>366</v>
      </c>
      <c r="D159" t="str">
        <f>VLOOKUP(F159,class!$A$1:$B$455,2,FALSE)</f>
        <v>Shire District</v>
      </c>
      <c r="E159" t="str">
        <f>IFERROR(VLOOKUP(F159,classifications!$A$3:$C$334,3,FALSE),VLOOKUP(F159,classifications!$I$2:$K$28,3,FALSE))</f>
        <v>Urban with Significant Rural</v>
      </c>
      <c r="F159" t="s">
        <v>367</v>
      </c>
      <c r="H159">
        <v>220</v>
      </c>
      <c r="J159">
        <v>11</v>
      </c>
      <c r="L159">
        <v>13</v>
      </c>
      <c r="N159">
        <v>2</v>
      </c>
      <c r="P159">
        <v>24</v>
      </c>
      <c r="R159">
        <v>222</v>
      </c>
      <c r="AB159" t="s">
        <v>365</v>
      </c>
      <c r="AC159" t="s">
        <v>366</v>
      </c>
      <c r="AD159" t="str">
        <f>VLOOKUP(AF159,class!$A$1:$B$455,2,FALSE)</f>
        <v>Shire District</v>
      </c>
      <c r="AE159" t="str">
        <f>IFERROR(VLOOKUP(AF159,classifications!$A$3:$C$334,3,FALSE),VLOOKUP(AF159,classifications!$I$2:$K$28,3,FALSE))</f>
        <v>Urban with Significant Rural</v>
      </c>
      <c r="AF159" t="s">
        <v>367</v>
      </c>
      <c r="AH159">
        <v>265</v>
      </c>
      <c r="AJ159">
        <v>6</v>
      </c>
      <c r="AL159">
        <v>26</v>
      </c>
      <c r="AN159">
        <v>0</v>
      </c>
      <c r="AP159">
        <v>28</v>
      </c>
      <c r="AR159">
        <v>269</v>
      </c>
      <c r="BB159" t="s">
        <v>365</v>
      </c>
      <c r="BC159" t="s">
        <v>366</v>
      </c>
      <c r="BD159" t="str">
        <f>VLOOKUP(BF159,class!$A$1:$B$455,2,FALSE)</f>
        <v>Shire District</v>
      </c>
      <c r="BE159" t="str">
        <f>IFERROR(VLOOKUP(BF159,classifications!$A$3:$C$334,3,FALSE),VLOOKUP(BF159,classifications!$I$2:$K$28,3,FALSE))</f>
        <v>Urban with Significant Rural</v>
      </c>
      <c r="BF159" t="s">
        <v>367</v>
      </c>
      <c r="BH159">
        <v>401</v>
      </c>
      <c r="BJ159">
        <v>26</v>
      </c>
      <c r="BL159">
        <v>46</v>
      </c>
      <c r="BN159">
        <v>3</v>
      </c>
      <c r="BP159">
        <v>53</v>
      </c>
      <c r="BR159">
        <v>423</v>
      </c>
      <c r="CB159" t="s">
        <v>365</v>
      </c>
      <c r="CC159" t="s">
        <v>366</v>
      </c>
      <c r="CD159" t="str">
        <f>VLOOKUP(CF159,class!$A$1:$B$455,2,FALSE)</f>
        <v>Shire District</v>
      </c>
      <c r="CE159" t="str">
        <f>IFERROR(VLOOKUP(CF159,classifications!$A$3:$C$334,3,FALSE),VLOOKUP(CF159,classifications!$I$2:$K$28,3,FALSE))</f>
        <v>Urban with Significant Rural</v>
      </c>
      <c r="CF159" t="s">
        <v>367</v>
      </c>
      <c r="CH159">
        <v>276</v>
      </c>
      <c r="CJ159">
        <v>30</v>
      </c>
      <c r="CL159">
        <v>144</v>
      </c>
      <c r="CN159">
        <v>0</v>
      </c>
      <c r="CO159">
        <v>86</v>
      </c>
      <c r="CP159">
        <v>0</v>
      </c>
      <c r="CQ159">
        <v>0</v>
      </c>
      <c r="CR159">
        <v>0</v>
      </c>
      <c r="CS159">
        <v>86</v>
      </c>
      <c r="CU159">
        <v>9</v>
      </c>
      <c r="CW159">
        <v>83</v>
      </c>
      <c r="CY159">
        <v>376</v>
      </c>
      <c r="DB159" t="s">
        <v>365</v>
      </c>
      <c r="DC159" t="s">
        <v>366</v>
      </c>
      <c r="DD159" t="str">
        <f>VLOOKUP(DF159,class!$A$1:$B$455,2,FALSE)</f>
        <v>Shire District</v>
      </c>
      <c r="DE159" t="str">
        <f>IFERROR(VLOOKUP(DF159,classifications!$A$3:$C$334,3,FALSE),VLOOKUP(DF159,classifications!$I$2:$K$28,3,FALSE))</f>
        <v>Urban with Significant Rural</v>
      </c>
      <c r="DF159" t="s">
        <v>367</v>
      </c>
      <c r="DH159">
        <v>645</v>
      </c>
      <c r="DJ159">
        <v>22</v>
      </c>
      <c r="DL159">
        <v>286</v>
      </c>
      <c r="DN159">
        <v>1</v>
      </c>
      <c r="DO159">
        <v>216</v>
      </c>
      <c r="DP159">
        <v>0</v>
      </c>
      <c r="DQ159">
        <v>2</v>
      </c>
      <c r="DR159">
        <v>0</v>
      </c>
      <c r="DS159">
        <v>219</v>
      </c>
      <c r="DU159">
        <v>8</v>
      </c>
      <c r="DW159">
        <v>173</v>
      </c>
      <c r="DY159">
        <v>788</v>
      </c>
      <c r="EB159" t="s">
        <v>365</v>
      </c>
      <c r="EC159" t="s">
        <v>366</v>
      </c>
      <c r="ED159" t="str">
        <f>VLOOKUP(EF159,class!$A$1:$B$455,2,FALSE)</f>
        <v>Shire District</v>
      </c>
      <c r="EE159" t="str">
        <f>IFERROR(VLOOKUP(EF159,classifications!$A$3:$C$334,3,FALSE),VLOOKUP(EF159,classifications!$I$2:$K$28,3,FALSE))</f>
        <v>Urban with Significant Rural</v>
      </c>
      <c r="EF159" t="s">
        <v>367</v>
      </c>
      <c r="EH159">
        <v>461</v>
      </c>
      <c r="EJ159">
        <v>60</v>
      </c>
      <c r="EL159">
        <v>89</v>
      </c>
      <c r="EN159">
        <v>1</v>
      </c>
      <c r="EO159">
        <v>53</v>
      </c>
      <c r="EP159">
        <v>0</v>
      </c>
      <c r="EQ159">
        <v>0</v>
      </c>
      <c r="ER159">
        <v>0</v>
      </c>
      <c r="ES159">
        <v>0</v>
      </c>
      <c r="ET159">
        <v>54</v>
      </c>
      <c r="EV159">
        <v>0</v>
      </c>
      <c r="EX159">
        <v>59</v>
      </c>
      <c r="EZ159" s="2">
        <v>551</v>
      </c>
      <c r="FB159" t="s">
        <v>365</v>
      </c>
      <c r="FC159" t="s">
        <v>366</v>
      </c>
      <c r="FD159" t="str">
        <f>VLOOKUP(FF159,class!$A$1:$B$455,2,FALSE)</f>
        <v>Shire District</v>
      </c>
      <c r="FE159" t="str">
        <f>IFERROR(VLOOKUP(FF159,classifications!$A$3:$C$334,3,FALSE),VLOOKUP(FF159,classifications!$I$2:$K$28,3,FALSE))</f>
        <v>Urban with Significant Rural</v>
      </c>
      <c r="FF159" t="s">
        <v>367</v>
      </c>
      <c r="FH159">
        <v>601</v>
      </c>
      <c r="FJ159">
        <v>25</v>
      </c>
      <c r="FL159">
        <v>229</v>
      </c>
      <c r="FN159">
        <v>5</v>
      </c>
      <c r="FO159">
        <v>165</v>
      </c>
      <c r="FP159">
        <v>0</v>
      </c>
      <c r="FQ159">
        <v>0</v>
      </c>
      <c r="FR159">
        <v>0</v>
      </c>
      <c r="FS159">
        <v>0</v>
      </c>
      <c r="FT159">
        <v>170</v>
      </c>
      <c r="FV159">
        <v>3</v>
      </c>
      <c r="FX159">
        <v>44</v>
      </c>
      <c r="FZ159" s="2">
        <v>814</v>
      </c>
      <c r="GB159" t="s">
        <v>365</v>
      </c>
      <c r="GC159" t="s">
        <v>366</v>
      </c>
      <c r="GD159" t="str">
        <f>VLOOKUP(GF159,class!$A$1:$B$455,2,FALSE)</f>
        <v>Shire District</v>
      </c>
      <c r="GE159" t="str">
        <f>IFERROR(VLOOKUP(GF159,classifications!A$3:C$334,3,FALSE),VLOOKUP(GF159,classifications!I$2:K$28,3,FALSE))</f>
        <v>Urban with Significant Rural</v>
      </c>
      <c r="GF159" t="s">
        <v>367</v>
      </c>
      <c r="GH159">
        <v>308</v>
      </c>
      <c r="GJ159">
        <v>14</v>
      </c>
      <c r="GL159">
        <v>53</v>
      </c>
      <c r="GN159">
        <v>1</v>
      </c>
      <c r="GO159">
        <v>12</v>
      </c>
      <c r="GP159">
        <v>0</v>
      </c>
      <c r="GQ159">
        <v>0</v>
      </c>
      <c r="GR159">
        <v>0</v>
      </c>
      <c r="GS159">
        <v>0</v>
      </c>
      <c r="GT159">
        <v>13</v>
      </c>
      <c r="GV159">
        <v>1</v>
      </c>
      <c r="GX159">
        <v>10</v>
      </c>
      <c r="GZ159">
        <v>366</v>
      </c>
    </row>
    <row r="160" spans="1:208" x14ac:dyDescent="0.3">
      <c r="EZ160" s="2"/>
      <c r="FZ160" s="2"/>
    </row>
    <row r="161" spans="2:208" x14ac:dyDescent="0.3">
      <c r="D161" t="str">
        <f>VLOOKUP(F161,class!$A$1:$B$455,2,FALSE)</f>
        <v>Shire County</v>
      </c>
      <c r="E161" t="str">
        <f>IFERROR(VLOOKUP(F161,classifications!$A$3:$C$334,3,FALSE),VLOOKUP(F161,classifications!$I$2:$K$28,3,FALSE))</f>
        <v>Predominantly Rural</v>
      </c>
      <c r="F161" t="s">
        <v>368</v>
      </c>
      <c r="H161">
        <v>2149</v>
      </c>
      <c r="J161">
        <v>-3</v>
      </c>
      <c r="L161">
        <v>134</v>
      </c>
      <c r="N161">
        <v>35</v>
      </c>
      <c r="P161">
        <v>219</v>
      </c>
      <c r="R161">
        <v>2096</v>
      </c>
      <c r="AD161" t="str">
        <f>VLOOKUP(AF161,class!$A$1:$B$455,2,FALSE)</f>
        <v>Shire County</v>
      </c>
      <c r="AE161" t="str">
        <f>IFERROR(VLOOKUP(AF161,classifications!$A$3:$C$334,3,FALSE),VLOOKUP(AF161,classifications!$I$2:$K$28,3,FALSE))</f>
        <v>Predominantly Rural</v>
      </c>
      <c r="AF161" t="s">
        <v>368</v>
      </c>
      <c r="AH161">
        <v>3048</v>
      </c>
      <c r="AJ161">
        <v>33</v>
      </c>
      <c r="AL161">
        <v>96</v>
      </c>
      <c r="AN161">
        <v>57</v>
      </c>
      <c r="AP161">
        <v>88</v>
      </c>
      <c r="AR161">
        <v>3146</v>
      </c>
      <c r="BD161" t="str">
        <f>VLOOKUP(BF161,class!$A$1:$B$455,2,FALSE)</f>
        <v>Shire County</v>
      </c>
      <c r="BE161" t="str">
        <f>IFERROR(VLOOKUP(BF161,classifications!$A$3:$C$334,3,FALSE),VLOOKUP(BF161,classifications!$I$2:$K$28,3,FALSE))</f>
        <v>Predominantly Rural</v>
      </c>
      <c r="BF161" t="s">
        <v>368</v>
      </c>
      <c r="BH161">
        <v>2757</v>
      </c>
      <c r="BJ161">
        <v>18</v>
      </c>
      <c r="BL161">
        <v>133</v>
      </c>
      <c r="BN161">
        <v>13</v>
      </c>
      <c r="BP161">
        <v>54</v>
      </c>
      <c r="BR161">
        <v>2867</v>
      </c>
      <c r="CD161" t="str">
        <f>VLOOKUP(CF161,class!$A$1:$B$455,2,FALSE)</f>
        <v>Shire County</v>
      </c>
      <c r="CE161" t="str">
        <f>IFERROR(VLOOKUP(CF161,classifications!$A$3:$C$334,3,FALSE),VLOOKUP(CF161,classifications!$I$2:$K$28,3,FALSE))</f>
        <v>Predominantly Rural</v>
      </c>
      <c r="CF161" t="s">
        <v>368</v>
      </c>
      <c r="CH161">
        <v>2100</v>
      </c>
      <c r="CJ161">
        <v>228</v>
      </c>
      <c r="CL161">
        <v>247</v>
      </c>
      <c r="CN161">
        <v>1</v>
      </c>
      <c r="CO161">
        <v>93</v>
      </c>
      <c r="CP161">
        <v>0</v>
      </c>
      <c r="CQ161">
        <v>2</v>
      </c>
      <c r="CR161">
        <v>0</v>
      </c>
      <c r="CS161">
        <v>96</v>
      </c>
      <c r="CU161">
        <v>0</v>
      </c>
      <c r="CW161">
        <v>35</v>
      </c>
      <c r="CY161">
        <v>2540</v>
      </c>
      <c r="DD161" t="str">
        <f>VLOOKUP(DF161,class!$A$1:$B$455,2,FALSE)</f>
        <v>Shire County</v>
      </c>
      <c r="DE161" t="str">
        <f>IFERROR(VLOOKUP(DF161,classifications!$A$3:$C$334,3,FALSE),VLOOKUP(DF161,classifications!$I$2:$K$28,3,FALSE))</f>
        <v>Predominantly Rural</v>
      </c>
      <c r="DF161" t="s">
        <v>368</v>
      </c>
      <c r="DH161">
        <v>2971</v>
      </c>
      <c r="DJ161">
        <v>23</v>
      </c>
      <c r="DL161">
        <v>232</v>
      </c>
      <c r="DN161">
        <v>19</v>
      </c>
      <c r="DO161">
        <v>71</v>
      </c>
      <c r="DP161">
        <v>0</v>
      </c>
      <c r="DQ161">
        <v>0</v>
      </c>
      <c r="DR161">
        <v>0</v>
      </c>
      <c r="DS161">
        <v>90</v>
      </c>
      <c r="DU161">
        <v>45</v>
      </c>
      <c r="DW161">
        <v>221</v>
      </c>
      <c r="DY161">
        <v>3050</v>
      </c>
      <c r="ED161" t="str">
        <f>VLOOKUP(EF161,class!$A$1:$B$455,2,FALSE)</f>
        <v>Shire County</v>
      </c>
      <c r="EE161" t="str">
        <f>IFERROR(VLOOKUP(EF161,classifications!$A$3:$C$334,3,FALSE),VLOOKUP(EF161,classifications!$I$2:$K$28,3,FALSE))</f>
        <v>Predominantly Rural</v>
      </c>
      <c r="EF161" t="s">
        <v>368</v>
      </c>
      <c r="EH161">
        <v>3276</v>
      </c>
      <c r="EJ161">
        <v>33</v>
      </c>
      <c r="EL161">
        <v>184</v>
      </c>
      <c r="EN161">
        <v>22</v>
      </c>
      <c r="EO161">
        <v>41</v>
      </c>
      <c r="EP161">
        <v>4</v>
      </c>
      <c r="EQ161">
        <v>0</v>
      </c>
      <c r="ER161">
        <v>10</v>
      </c>
      <c r="ES161">
        <v>0</v>
      </c>
      <c r="ET161">
        <v>77</v>
      </c>
      <c r="EV161">
        <v>4</v>
      </c>
      <c r="EX161">
        <v>134</v>
      </c>
      <c r="EZ161" s="2">
        <v>3363</v>
      </c>
      <c r="FD161" t="str">
        <f>VLOOKUP(FF161,class!$A$1:$B$455,2,FALSE)</f>
        <v>Shire County</v>
      </c>
      <c r="FE161" t="str">
        <f>IFERROR(VLOOKUP(FF161,classifications!$A$3:$C$334,3,FALSE),VLOOKUP(FF161,classifications!$I$2:$K$28,3,FALSE))</f>
        <v>Predominantly Rural</v>
      </c>
      <c r="FF161" t="s">
        <v>368</v>
      </c>
      <c r="FH161">
        <v>3655</v>
      </c>
      <c r="FJ161">
        <v>70</v>
      </c>
      <c r="FL161">
        <v>179</v>
      </c>
      <c r="FN161">
        <v>13</v>
      </c>
      <c r="FO161">
        <v>37</v>
      </c>
      <c r="FP161">
        <v>0</v>
      </c>
      <c r="FQ161">
        <v>0</v>
      </c>
      <c r="FR161">
        <v>1</v>
      </c>
      <c r="FS161">
        <v>0</v>
      </c>
      <c r="FT161">
        <v>51</v>
      </c>
      <c r="FV161">
        <v>30</v>
      </c>
      <c r="FX161">
        <v>96</v>
      </c>
      <c r="FZ161" s="2">
        <v>3838</v>
      </c>
      <c r="GD161" t="str">
        <f>VLOOKUP(GF161,class!$A$1:$B$455,2,FALSE)</f>
        <v>Shire County</v>
      </c>
      <c r="GE161" t="str">
        <f>IFERROR(VLOOKUP(GF161,classifications!A$3:C$334,3,FALSE),VLOOKUP(GF161,classifications!I$2:K$28,3,FALSE))</f>
        <v>Predominantly Rural</v>
      </c>
      <c r="GF161" t="s">
        <v>368</v>
      </c>
      <c r="GH161">
        <v>3497</v>
      </c>
      <c r="GJ161">
        <v>32</v>
      </c>
      <c r="GL161">
        <v>150</v>
      </c>
      <c r="GN161">
        <v>27</v>
      </c>
      <c r="GO161">
        <v>28</v>
      </c>
      <c r="GP161">
        <v>1</v>
      </c>
      <c r="GQ161">
        <v>1</v>
      </c>
      <c r="GR161">
        <v>1</v>
      </c>
      <c r="GS161">
        <v>0</v>
      </c>
      <c r="GT161">
        <v>58</v>
      </c>
      <c r="GV161">
        <v>20</v>
      </c>
      <c r="GX161">
        <v>87</v>
      </c>
      <c r="GZ161">
        <v>3612</v>
      </c>
    </row>
    <row r="162" spans="2:208" x14ac:dyDescent="0.3">
      <c r="B162" t="s">
        <v>369</v>
      </c>
      <c r="C162" t="s">
        <v>370</v>
      </c>
      <c r="D162" t="str">
        <f>VLOOKUP(F162,class!$A$1:$B$455,2,FALSE)</f>
        <v>Shire District</v>
      </c>
      <c r="E162" t="str">
        <f>IFERROR(VLOOKUP(F162,classifications!$A$3:$C$334,3,FALSE),VLOOKUP(F162,classifications!$I$2:$K$28,3,FALSE))</f>
        <v>Predominantly Urban</v>
      </c>
      <c r="F162" t="s">
        <v>371</v>
      </c>
      <c r="H162">
        <v>528</v>
      </c>
      <c r="J162">
        <v>-19</v>
      </c>
      <c r="L162">
        <v>35</v>
      </c>
      <c r="N162">
        <v>0</v>
      </c>
      <c r="P162">
        <v>60</v>
      </c>
      <c r="R162">
        <v>484</v>
      </c>
      <c r="AB162" t="s">
        <v>369</v>
      </c>
      <c r="AC162" t="s">
        <v>370</v>
      </c>
      <c r="AD162" t="str">
        <f>VLOOKUP(AF162,class!$A$1:$B$455,2,FALSE)</f>
        <v>Shire District</v>
      </c>
      <c r="AE162" t="str">
        <f>IFERROR(VLOOKUP(AF162,classifications!$A$3:$C$334,3,FALSE),VLOOKUP(AF162,classifications!$I$2:$K$28,3,FALSE))</f>
        <v>Predominantly Urban</v>
      </c>
      <c r="AF162" t="s">
        <v>371</v>
      </c>
      <c r="AH162">
        <v>1249</v>
      </c>
      <c r="AJ162">
        <v>21</v>
      </c>
      <c r="AL162">
        <v>31</v>
      </c>
      <c r="AN162">
        <v>0</v>
      </c>
      <c r="AP162">
        <v>3</v>
      </c>
      <c r="AR162">
        <v>1298</v>
      </c>
      <c r="BB162" t="s">
        <v>369</v>
      </c>
      <c r="BC162" t="s">
        <v>370</v>
      </c>
      <c r="BD162" t="str">
        <f>VLOOKUP(BF162,class!$A$1:$B$455,2,FALSE)</f>
        <v>Shire District</v>
      </c>
      <c r="BE162" t="str">
        <f>IFERROR(VLOOKUP(BF162,classifications!$A$3:$C$334,3,FALSE),VLOOKUP(BF162,classifications!$I$2:$K$28,3,FALSE))</f>
        <v>Predominantly Urban</v>
      </c>
      <c r="BF162" t="s">
        <v>371</v>
      </c>
      <c r="BH162">
        <v>694</v>
      </c>
      <c r="BJ162">
        <v>18</v>
      </c>
      <c r="BL162">
        <v>5</v>
      </c>
      <c r="BN162">
        <v>0</v>
      </c>
      <c r="BP162">
        <v>2</v>
      </c>
      <c r="BR162">
        <v>715</v>
      </c>
      <c r="CB162" t="s">
        <v>369</v>
      </c>
      <c r="CC162" t="s">
        <v>370</v>
      </c>
      <c r="CD162" t="str">
        <f>VLOOKUP(CF162,class!$A$1:$B$455,2,FALSE)</f>
        <v>Shire District</v>
      </c>
      <c r="CE162" t="str">
        <f>IFERROR(VLOOKUP(CF162,classifications!$A$3:$C$334,3,FALSE),VLOOKUP(CF162,classifications!$I$2:$K$28,3,FALSE))</f>
        <v>Predominantly Urban</v>
      </c>
      <c r="CF162" t="s">
        <v>371</v>
      </c>
      <c r="CH162">
        <v>732</v>
      </c>
      <c r="CJ162">
        <v>119</v>
      </c>
      <c r="CL162">
        <v>33</v>
      </c>
      <c r="CN162">
        <v>0</v>
      </c>
      <c r="CO162">
        <v>0</v>
      </c>
      <c r="CP162">
        <v>0</v>
      </c>
      <c r="CQ162">
        <v>0</v>
      </c>
      <c r="CR162">
        <v>0</v>
      </c>
      <c r="CS162">
        <v>0</v>
      </c>
      <c r="CU162">
        <v>0</v>
      </c>
      <c r="CW162">
        <v>0</v>
      </c>
      <c r="CY162">
        <v>884</v>
      </c>
      <c r="DB162" t="s">
        <v>369</v>
      </c>
      <c r="DC162" t="s">
        <v>370</v>
      </c>
      <c r="DD162" t="str">
        <f>VLOOKUP(DF162,class!$A$1:$B$455,2,FALSE)</f>
        <v>Shire District</v>
      </c>
      <c r="DE162" t="str">
        <f>IFERROR(VLOOKUP(DF162,classifications!$A$3:$C$334,3,FALSE),VLOOKUP(DF162,classifications!$I$2:$K$28,3,FALSE))</f>
        <v>Predominantly Urban</v>
      </c>
      <c r="DF162" t="s">
        <v>371</v>
      </c>
      <c r="DH162">
        <v>1183</v>
      </c>
      <c r="DJ162">
        <v>8</v>
      </c>
      <c r="DL162">
        <v>29</v>
      </c>
      <c r="DN162">
        <v>0</v>
      </c>
      <c r="DO162">
        <v>1</v>
      </c>
      <c r="DP162">
        <v>0</v>
      </c>
      <c r="DQ162">
        <v>0</v>
      </c>
      <c r="DR162">
        <v>0</v>
      </c>
      <c r="DS162">
        <v>1</v>
      </c>
      <c r="DU162">
        <v>0</v>
      </c>
      <c r="DW162">
        <v>42</v>
      </c>
      <c r="DY162">
        <v>1178</v>
      </c>
      <c r="EB162" t="s">
        <v>369</v>
      </c>
      <c r="EC162" t="s">
        <v>370</v>
      </c>
      <c r="ED162" t="str">
        <f>VLOOKUP(EF162,class!$A$1:$B$455,2,FALSE)</f>
        <v>Shire District</v>
      </c>
      <c r="EE162" t="str">
        <f>IFERROR(VLOOKUP(EF162,classifications!$A$3:$C$334,3,FALSE),VLOOKUP(EF162,classifications!$I$2:$K$28,3,FALSE))</f>
        <v>Predominantly Urban</v>
      </c>
      <c r="EF162" t="s">
        <v>371</v>
      </c>
      <c r="EH162">
        <v>1143</v>
      </c>
      <c r="EJ162">
        <v>16</v>
      </c>
      <c r="EL162">
        <v>25</v>
      </c>
      <c r="EN162">
        <v>0</v>
      </c>
      <c r="EO162">
        <v>0</v>
      </c>
      <c r="EP162">
        <v>0</v>
      </c>
      <c r="EQ162">
        <v>0</v>
      </c>
      <c r="ER162">
        <v>0</v>
      </c>
      <c r="ES162">
        <v>0</v>
      </c>
      <c r="ET162">
        <v>0</v>
      </c>
      <c r="EV162">
        <v>0</v>
      </c>
      <c r="EX162">
        <v>32</v>
      </c>
      <c r="EZ162" s="2">
        <v>1152</v>
      </c>
      <c r="FB162" t="s">
        <v>369</v>
      </c>
      <c r="FC162" t="s">
        <v>370</v>
      </c>
      <c r="FD162" t="str">
        <f>VLOOKUP(FF162,class!$A$1:$B$455,2,FALSE)</f>
        <v>Shire District</v>
      </c>
      <c r="FE162" t="str">
        <f>IFERROR(VLOOKUP(FF162,classifications!$A$3:$C$334,3,FALSE),VLOOKUP(FF162,classifications!$I$2:$K$28,3,FALSE))</f>
        <v>Predominantly Urban</v>
      </c>
      <c r="FF162" t="s">
        <v>371</v>
      </c>
      <c r="FH162">
        <v>824</v>
      </c>
      <c r="FJ162">
        <v>54</v>
      </c>
      <c r="FL162">
        <v>14</v>
      </c>
      <c r="FN162">
        <v>2</v>
      </c>
      <c r="FO162">
        <v>1</v>
      </c>
      <c r="FP162">
        <v>0</v>
      </c>
      <c r="FQ162">
        <v>0</v>
      </c>
      <c r="FR162">
        <v>0</v>
      </c>
      <c r="FS162">
        <v>0</v>
      </c>
      <c r="FT162">
        <v>3</v>
      </c>
      <c r="FV162">
        <v>0</v>
      </c>
      <c r="FX162">
        <v>15</v>
      </c>
      <c r="FZ162" s="2">
        <v>877</v>
      </c>
      <c r="GB162" t="s">
        <v>369</v>
      </c>
      <c r="GC162" t="s">
        <v>370</v>
      </c>
      <c r="GD162" t="str">
        <f>VLOOKUP(GF162,class!$A$1:$B$455,2,FALSE)</f>
        <v>Shire District</v>
      </c>
      <c r="GE162" t="str">
        <f>IFERROR(VLOOKUP(GF162,classifications!A$3:C$334,3,FALSE),VLOOKUP(GF162,classifications!I$2:K$28,3,FALSE))</f>
        <v>Predominantly Urban</v>
      </c>
      <c r="GF162" t="s">
        <v>371</v>
      </c>
      <c r="GH162">
        <v>446</v>
      </c>
      <c r="GJ162">
        <v>3</v>
      </c>
      <c r="GL162">
        <v>34</v>
      </c>
      <c r="GN162">
        <v>0</v>
      </c>
      <c r="GO162">
        <v>23</v>
      </c>
      <c r="GP162">
        <v>0</v>
      </c>
      <c r="GQ162">
        <v>0</v>
      </c>
      <c r="GR162">
        <v>0</v>
      </c>
      <c r="GS162">
        <v>0</v>
      </c>
      <c r="GT162">
        <v>23</v>
      </c>
      <c r="GV162">
        <v>0</v>
      </c>
      <c r="GX162">
        <v>19</v>
      </c>
      <c r="GZ162">
        <v>464</v>
      </c>
    </row>
    <row r="163" spans="2:208" x14ac:dyDescent="0.3">
      <c r="B163" t="s">
        <v>372</v>
      </c>
      <c r="C163" t="s">
        <v>373</v>
      </c>
      <c r="D163" t="str">
        <f>VLOOKUP(F163,class!$A$1:$B$455,2,FALSE)</f>
        <v>Shire District</v>
      </c>
      <c r="E163" t="str">
        <f>IFERROR(VLOOKUP(F163,classifications!$A$3:$C$334,3,FALSE),VLOOKUP(F163,classifications!$I$2:$K$28,3,FALSE))</f>
        <v>Predominantly Rural</v>
      </c>
      <c r="F163" t="s">
        <v>374</v>
      </c>
      <c r="H163">
        <v>279</v>
      </c>
      <c r="J163">
        <v>5</v>
      </c>
      <c r="L163">
        <v>12</v>
      </c>
      <c r="N163">
        <v>9</v>
      </c>
      <c r="P163">
        <v>17</v>
      </c>
      <c r="R163">
        <v>288</v>
      </c>
      <c r="AB163" t="s">
        <v>372</v>
      </c>
      <c r="AC163" t="s">
        <v>373</v>
      </c>
      <c r="AD163" t="str">
        <f>VLOOKUP(AF163,class!$A$1:$B$455,2,FALSE)</f>
        <v>Shire District</v>
      </c>
      <c r="AE163" t="str">
        <f>IFERROR(VLOOKUP(AF163,classifications!$A$3:$C$334,3,FALSE),VLOOKUP(AF163,classifications!$I$2:$K$28,3,FALSE))</f>
        <v>Predominantly Rural</v>
      </c>
      <c r="AF163" t="s">
        <v>374</v>
      </c>
      <c r="AH163">
        <v>182</v>
      </c>
      <c r="AJ163">
        <v>1</v>
      </c>
      <c r="AL163">
        <v>9</v>
      </c>
      <c r="AN163">
        <v>0</v>
      </c>
      <c r="AP163">
        <v>0</v>
      </c>
      <c r="AR163">
        <v>192</v>
      </c>
      <c r="BB163" t="s">
        <v>372</v>
      </c>
      <c r="BC163" t="s">
        <v>373</v>
      </c>
      <c r="BD163" t="str">
        <f>VLOOKUP(BF163,class!$A$1:$B$455,2,FALSE)</f>
        <v>Shire District</v>
      </c>
      <c r="BE163" t="str">
        <f>IFERROR(VLOOKUP(BF163,classifications!$A$3:$C$334,3,FALSE),VLOOKUP(BF163,classifications!$I$2:$K$28,3,FALSE))</f>
        <v>Predominantly Rural</v>
      </c>
      <c r="BF163" t="s">
        <v>374</v>
      </c>
      <c r="BH163">
        <v>118</v>
      </c>
      <c r="BJ163">
        <v>3</v>
      </c>
      <c r="BL163">
        <v>42</v>
      </c>
      <c r="BN163">
        <v>0</v>
      </c>
      <c r="BP163">
        <v>0</v>
      </c>
      <c r="BR163">
        <v>163</v>
      </c>
      <c r="CB163" t="s">
        <v>372</v>
      </c>
      <c r="CC163" t="s">
        <v>373</v>
      </c>
      <c r="CD163" t="str">
        <f>VLOOKUP(CF163,class!$A$1:$B$455,2,FALSE)</f>
        <v>Shire District</v>
      </c>
      <c r="CE163" t="str">
        <f>IFERROR(VLOOKUP(CF163,classifications!$A$3:$C$334,3,FALSE),VLOOKUP(CF163,classifications!$I$2:$K$28,3,FALSE))</f>
        <v>Predominantly Rural</v>
      </c>
      <c r="CF163" t="s">
        <v>374</v>
      </c>
      <c r="CH163">
        <v>140</v>
      </c>
      <c r="CJ163">
        <v>4</v>
      </c>
      <c r="CL163">
        <v>37</v>
      </c>
      <c r="CN163">
        <v>0</v>
      </c>
      <c r="CO163">
        <v>14</v>
      </c>
      <c r="CP163">
        <v>0</v>
      </c>
      <c r="CQ163">
        <v>0</v>
      </c>
      <c r="CR163">
        <v>0</v>
      </c>
      <c r="CS163">
        <v>14</v>
      </c>
      <c r="CU163">
        <v>0</v>
      </c>
      <c r="CW163">
        <v>0</v>
      </c>
      <c r="CY163">
        <v>181</v>
      </c>
      <c r="DB163" t="s">
        <v>372</v>
      </c>
      <c r="DC163" t="s">
        <v>373</v>
      </c>
      <c r="DD163" t="str">
        <f>VLOOKUP(DF163,class!$A$1:$B$455,2,FALSE)</f>
        <v>Shire District</v>
      </c>
      <c r="DE163" t="str">
        <f>IFERROR(VLOOKUP(DF163,classifications!$A$3:$C$334,3,FALSE),VLOOKUP(DF163,classifications!$I$2:$K$28,3,FALSE))</f>
        <v>Predominantly Rural</v>
      </c>
      <c r="DF163" t="s">
        <v>374</v>
      </c>
      <c r="DH163">
        <v>223</v>
      </c>
      <c r="DJ163">
        <v>4</v>
      </c>
      <c r="DL163">
        <v>9</v>
      </c>
      <c r="DN163">
        <v>2</v>
      </c>
      <c r="DO163">
        <v>1</v>
      </c>
      <c r="DP163">
        <v>0</v>
      </c>
      <c r="DQ163">
        <v>0</v>
      </c>
      <c r="DR163">
        <v>0</v>
      </c>
      <c r="DS163">
        <v>3</v>
      </c>
      <c r="DU163">
        <v>2</v>
      </c>
      <c r="DW163">
        <v>6</v>
      </c>
      <c r="DY163">
        <v>232</v>
      </c>
      <c r="EB163" t="s">
        <v>372</v>
      </c>
      <c r="EC163" t="s">
        <v>373</v>
      </c>
      <c r="ED163" t="str">
        <f>VLOOKUP(EF163,class!$A$1:$B$455,2,FALSE)</f>
        <v>Shire District</v>
      </c>
      <c r="EE163" t="str">
        <f>IFERROR(VLOOKUP(EF163,classifications!$A$3:$C$334,3,FALSE),VLOOKUP(EF163,classifications!$I$2:$K$28,3,FALSE))</f>
        <v>Predominantly Rural</v>
      </c>
      <c r="EF163" t="s">
        <v>374</v>
      </c>
      <c r="EH163">
        <v>287</v>
      </c>
      <c r="EJ163">
        <v>7</v>
      </c>
      <c r="EL163">
        <v>4</v>
      </c>
      <c r="EN163">
        <v>0</v>
      </c>
      <c r="EO163">
        <v>0</v>
      </c>
      <c r="EP163">
        <v>0</v>
      </c>
      <c r="EQ163">
        <v>0</v>
      </c>
      <c r="ER163">
        <v>0</v>
      </c>
      <c r="ES163">
        <v>0</v>
      </c>
      <c r="ET163">
        <v>0</v>
      </c>
      <c r="EV163">
        <v>0</v>
      </c>
      <c r="EX163">
        <v>9</v>
      </c>
      <c r="EZ163" s="2">
        <v>289</v>
      </c>
      <c r="FB163" t="s">
        <v>372</v>
      </c>
      <c r="FC163" t="s">
        <v>373</v>
      </c>
      <c r="FD163" t="str">
        <f>VLOOKUP(FF163,class!$A$1:$B$455,2,FALSE)</f>
        <v>Shire District</v>
      </c>
      <c r="FE163" t="str">
        <f>IFERROR(VLOOKUP(FF163,classifications!$A$3:$C$334,3,FALSE),VLOOKUP(FF163,classifications!$I$2:$K$28,3,FALSE))</f>
        <v>Predominantly Rural</v>
      </c>
      <c r="FF163" t="s">
        <v>374</v>
      </c>
      <c r="FH163">
        <v>343</v>
      </c>
      <c r="FJ163">
        <v>6</v>
      </c>
      <c r="FL163">
        <v>28</v>
      </c>
      <c r="FN163">
        <v>1</v>
      </c>
      <c r="FO163">
        <v>16</v>
      </c>
      <c r="FP163">
        <v>0</v>
      </c>
      <c r="FQ163">
        <v>0</v>
      </c>
      <c r="FR163">
        <v>0</v>
      </c>
      <c r="FS163">
        <v>0</v>
      </c>
      <c r="FT163">
        <v>17</v>
      </c>
      <c r="FV163">
        <v>3</v>
      </c>
      <c r="FX163">
        <v>7</v>
      </c>
      <c r="FZ163" s="2">
        <v>373</v>
      </c>
      <c r="GB163" t="s">
        <v>372</v>
      </c>
      <c r="GC163" t="s">
        <v>373</v>
      </c>
      <c r="GD163" t="str">
        <f>VLOOKUP(GF163,class!$A$1:$B$455,2,FALSE)</f>
        <v>Shire District</v>
      </c>
      <c r="GE163" t="str">
        <f>IFERROR(VLOOKUP(GF163,classifications!A$3:C$334,3,FALSE),VLOOKUP(GF163,classifications!I$2:K$28,3,FALSE))</f>
        <v>Predominantly Rural</v>
      </c>
      <c r="GF163" t="s">
        <v>374</v>
      </c>
      <c r="GH163">
        <v>469</v>
      </c>
      <c r="GJ163">
        <v>2</v>
      </c>
      <c r="GL163">
        <v>17</v>
      </c>
      <c r="GN163">
        <v>1</v>
      </c>
      <c r="GO163">
        <v>3</v>
      </c>
      <c r="GP163">
        <v>0</v>
      </c>
      <c r="GQ163">
        <v>0</v>
      </c>
      <c r="GR163">
        <v>0</v>
      </c>
      <c r="GS163">
        <v>0</v>
      </c>
      <c r="GT163">
        <v>4</v>
      </c>
      <c r="GV163">
        <v>0</v>
      </c>
      <c r="GX163">
        <v>18</v>
      </c>
      <c r="GZ163">
        <v>470</v>
      </c>
    </row>
    <row r="164" spans="2:208" x14ac:dyDescent="0.3">
      <c r="B164" t="s">
        <v>375</v>
      </c>
      <c r="C164" t="s">
        <v>376</v>
      </c>
      <c r="D164" t="str">
        <f>VLOOKUP(F164,class!$A$1:$B$455,2,FALSE)</f>
        <v>Shire District</v>
      </c>
      <c r="E164" t="str">
        <f>IFERROR(VLOOKUP(F164,classifications!$A$3:$C$334,3,FALSE),VLOOKUP(F164,classifications!$I$2:$K$28,3,FALSE))</f>
        <v>Predominantly Rural</v>
      </c>
      <c r="F164" t="s">
        <v>377</v>
      </c>
      <c r="H164">
        <v>316</v>
      </c>
      <c r="J164">
        <v>0</v>
      </c>
      <c r="L164">
        <v>41</v>
      </c>
      <c r="N164">
        <v>-22</v>
      </c>
      <c r="P164">
        <v>16</v>
      </c>
      <c r="R164">
        <v>319</v>
      </c>
      <c r="AB164" t="s">
        <v>375</v>
      </c>
      <c r="AC164" t="s">
        <v>376</v>
      </c>
      <c r="AD164" t="str">
        <f>VLOOKUP(AF164,class!$A$1:$B$455,2,FALSE)</f>
        <v>Shire District</v>
      </c>
      <c r="AE164" t="str">
        <f>IFERROR(VLOOKUP(AF164,classifications!$A$3:$C$334,3,FALSE),VLOOKUP(AF164,classifications!$I$2:$K$28,3,FALSE))</f>
        <v>Predominantly Rural</v>
      </c>
      <c r="AF164" t="s">
        <v>377</v>
      </c>
      <c r="AH164">
        <v>321</v>
      </c>
      <c r="AJ164">
        <v>2</v>
      </c>
      <c r="AL164">
        <v>15</v>
      </c>
      <c r="AN164">
        <v>0</v>
      </c>
      <c r="AP164">
        <v>0</v>
      </c>
      <c r="AR164">
        <v>338</v>
      </c>
      <c r="BB164" t="s">
        <v>375</v>
      </c>
      <c r="BC164" t="s">
        <v>376</v>
      </c>
      <c r="BD164" t="str">
        <f>VLOOKUP(BF164,class!$A$1:$B$455,2,FALSE)</f>
        <v>Shire District</v>
      </c>
      <c r="BE164" t="str">
        <f>IFERROR(VLOOKUP(BF164,classifications!$A$3:$C$334,3,FALSE),VLOOKUP(BF164,classifications!$I$2:$K$28,3,FALSE))</f>
        <v>Predominantly Rural</v>
      </c>
      <c r="BF164" t="s">
        <v>377</v>
      </c>
      <c r="BH164">
        <v>569</v>
      </c>
      <c r="BJ164">
        <v>3</v>
      </c>
      <c r="BL164">
        <v>33</v>
      </c>
      <c r="BN164">
        <v>0</v>
      </c>
      <c r="BP164">
        <v>0</v>
      </c>
      <c r="BR164">
        <v>605</v>
      </c>
      <c r="CB164" t="s">
        <v>375</v>
      </c>
      <c r="CC164" t="s">
        <v>376</v>
      </c>
      <c r="CD164" t="str">
        <f>VLOOKUP(CF164,class!$A$1:$B$455,2,FALSE)</f>
        <v>Shire District</v>
      </c>
      <c r="CE164" t="str">
        <f>IFERROR(VLOOKUP(CF164,classifications!$A$3:$C$334,3,FALSE),VLOOKUP(CF164,classifications!$I$2:$K$28,3,FALSE))</f>
        <v>Predominantly Rural</v>
      </c>
      <c r="CF164" t="s">
        <v>377</v>
      </c>
      <c r="CH164">
        <v>238</v>
      </c>
      <c r="CJ164">
        <v>18</v>
      </c>
      <c r="CL164">
        <v>14</v>
      </c>
      <c r="CN164">
        <v>0</v>
      </c>
      <c r="CO164">
        <v>1</v>
      </c>
      <c r="CP164">
        <v>0</v>
      </c>
      <c r="CQ164">
        <v>2</v>
      </c>
      <c r="CR164">
        <v>0</v>
      </c>
      <c r="CS164">
        <v>3</v>
      </c>
      <c r="CU164">
        <v>0</v>
      </c>
      <c r="CW164">
        <v>1</v>
      </c>
      <c r="CY164">
        <v>269</v>
      </c>
      <c r="DB164" t="s">
        <v>375</v>
      </c>
      <c r="DC164" t="s">
        <v>376</v>
      </c>
      <c r="DD164" t="str">
        <f>VLOOKUP(DF164,class!$A$1:$B$455,2,FALSE)</f>
        <v>Shire District</v>
      </c>
      <c r="DE164" t="str">
        <f>IFERROR(VLOOKUP(DF164,classifications!$A$3:$C$334,3,FALSE),VLOOKUP(DF164,classifications!$I$2:$K$28,3,FALSE))</f>
        <v>Predominantly Rural</v>
      </c>
      <c r="DF164" t="s">
        <v>377</v>
      </c>
      <c r="DH164">
        <v>355</v>
      </c>
      <c r="DJ164">
        <v>2</v>
      </c>
      <c r="DL164">
        <v>50</v>
      </c>
      <c r="DN164">
        <v>2</v>
      </c>
      <c r="DO164">
        <v>2</v>
      </c>
      <c r="DP164">
        <v>0</v>
      </c>
      <c r="DQ164">
        <v>0</v>
      </c>
      <c r="DR164">
        <v>0</v>
      </c>
      <c r="DS164">
        <v>4</v>
      </c>
      <c r="DU164">
        <v>28</v>
      </c>
      <c r="DW164">
        <v>22</v>
      </c>
      <c r="DY164">
        <v>413</v>
      </c>
      <c r="EB164" t="s">
        <v>375</v>
      </c>
      <c r="EC164" t="s">
        <v>376</v>
      </c>
      <c r="ED164" t="str">
        <f>VLOOKUP(EF164,class!$A$1:$B$455,2,FALSE)</f>
        <v>Shire District</v>
      </c>
      <c r="EE164" t="str">
        <f>IFERROR(VLOOKUP(EF164,classifications!$A$3:$C$334,3,FALSE),VLOOKUP(EF164,classifications!$I$2:$K$28,3,FALSE))</f>
        <v>Predominantly Rural</v>
      </c>
      <c r="EF164" t="s">
        <v>377</v>
      </c>
      <c r="EH164">
        <v>430</v>
      </c>
      <c r="EJ164">
        <v>3</v>
      </c>
      <c r="EL164">
        <v>31</v>
      </c>
      <c r="EN164">
        <v>5</v>
      </c>
      <c r="EO164">
        <v>4</v>
      </c>
      <c r="EP164">
        <v>0</v>
      </c>
      <c r="EQ164">
        <v>0</v>
      </c>
      <c r="ER164">
        <v>5</v>
      </c>
      <c r="ES164">
        <v>0</v>
      </c>
      <c r="ET164">
        <v>14</v>
      </c>
      <c r="EV164">
        <v>0</v>
      </c>
      <c r="EX164">
        <v>17</v>
      </c>
      <c r="EZ164" s="2">
        <v>447</v>
      </c>
      <c r="FB164" t="s">
        <v>375</v>
      </c>
      <c r="FC164" t="s">
        <v>376</v>
      </c>
      <c r="FD164" t="str">
        <f>VLOOKUP(FF164,class!$A$1:$B$455,2,FALSE)</f>
        <v>Shire District</v>
      </c>
      <c r="FE164" t="str">
        <f>IFERROR(VLOOKUP(FF164,classifications!$A$3:$C$334,3,FALSE),VLOOKUP(FF164,classifications!$I$2:$K$28,3,FALSE))</f>
        <v>Predominantly Rural</v>
      </c>
      <c r="FF164" t="s">
        <v>377</v>
      </c>
      <c r="FH164">
        <v>380</v>
      </c>
      <c r="FJ164">
        <v>4</v>
      </c>
      <c r="FL164">
        <v>15</v>
      </c>
      <c r="FN164">
        <v>3</v>
      </c>
      <c r="FO164">
        <v>2</v>
      </c>
      <c r="FP164">
        <v>0</v>
      </c>
      <c r="FQ164">
        <v>0</v>
      </c>
      <c r="FR164">
        <v>0</v>
      </c>
      <c r="FS164">
        <v>0</v>
      </c>
      <c r="FT164">
        <v>5</v>
      </c>
      <c r="FV164">
        <v>8</v>
      </c>
      <c r="FX164">
        <v>13</v>
      </c>
      <c r="FZ164" s="2">
        <v>394</v>
      </c>
      <c r="GB164" t="s">
        <v>375</v>
      </c>
      <c r="GC164" t="s">
        <v>376</v>
      </c>
      <c r="GD164" t="str">
        <f>VLOOKUP(GF164,class!$A$1:$B$455,2,FALSE)</f>
        <v>Shire District</v>
      </c>
      <c r="GE164" t="str">
        <f>IFERROR(VLOOKUP(GF164,classifications!A$3:C$334,3,FALSE),VLOOKUP(GF164,classifications!I$2:K$28,3,FALSE))</f>
        <v>Predominantly Rural</v>
      </c>
      <c r="GF164" t="s">
        <v>377</v>
      </c>
      <c r="GH164">
        <v>542</v>
      </c>
      <c r="GJ164">
        <v>3</v>
      </c>
      <c r="GL164">
        <v>20</v>
      </c>
      <c r="GN164">
        <v>6</v>
      </c>
      <c r="GO164">
        <v>0</v>
      </c>
      <c r="GP164">
        <v>0</v>
      </c>
      <c r="GQ164">
        <v>0</v>
      </c>
      <c r="GR164">
        <v>0</v>
      </c>
      <c r="GS164">
        <v>0</v>
      </c>
      <c r="GT164">
        <v>6</v>
      </c>
      <c r="GV164">
        <v>8</v>
      </c>
      <c r="GX164">
        <v>12</v>
      </c>
      <c r="GZ164">
        <v>561</v>
      </c>
    </row>
    <row r="165" spans="2:208" x14ac:dyDescent="0.3">
      <c r="B165" t="s">
        <v>378</v>
      </c>
      <c r="C165" t="s">
        <v>379</v>
      </c>
      <c r="D165" t="str">
        <f>VLOOKUP(F165,class!$A$1:$B$455,2,FALSE)</f>
        <v>Shire District</v>
      </c>
      <c r="E165" t="str">
        <f>IFERROR(VLOOKUP(F165,classifications!$A$3:$C$334,3,FALSE),VLOOKUP(F165,classifications!$I$2:$K$28,3,FALSE))</f>
        <v>Predominantly Rural</v>
      </c>
      <c r="F165" t="s">
        <v>380</v>
      </c>
      <c r="H165">
        <v>415</v>
      </c>
      <c r="J165">
        <v>4</v>
      </c>
      <c r="L165">
        <v>28</v>
      </c>
      <c r="N165">
        <v>15</v>
      </c>
      <c r="P165">
        <v>44</v>
      </c>
      <c r="R165">
        <v>418</v>
      </c>
      <c r="AB165" t="s">
        <v>378</v>
      </c>
      <c r="AC165" t="s">
        <v>379</v>
      </c>
      <c r="AD165" t="str">
        <f>VLOOKUP(AF165,class!$A$1:$B$455,2,FALSE)</f>
        <v>Shire District</v>
      </c>
      <c r="AE165" t="str">
        <f>IFERROR(VLOOKUP(AF165,classifications!$A$3:$C$334,3,FALSE),VLOOKUP(AF165,classifications!$I$2:$K$28,3,FALSE))</f>
        <v>Predominantly Rural</v>
      </c>
      <c r="AF165" t="s">
        <v>380</v>
      </c>
      <c r="AH165">
        <v>654</v>
      </c>
      <c r="AJ165">
        <v>4</v>
      </c>
      <c r="AL165">
        <v>25</v>
      </c>
      <c r="AN165">
        <v>0</v>
      </c>
      <c r="AP165">
        <v>1</v>
      </c>
      <c r="AR165">
        <v>682</v>
      </c>
      <c r="BB165" t="s">
        <v>378</v>
      </c>
      <c r="BC165" t="s">
        <v>379</v>
      </c>
      <c r="BD165" t="str">
        <f>VLOOKUP(BF165,class!$A$1:$B$455,2,FALSE)</f>
        <v>Shire District</v>
      </c>
      <c r="BE165" t="str">
        <f>IFERROR(VLOOKUP(BF165,classifications!$A$3:$C$334,3,FALSE),VLOOKUP(BF165,classifications!$I$2:$K$28,3,FALSE))</f>
        <v>Predominantly Rural</v>
      </c>
      <c r="BF165" t="s">
        <v>380</v>
      </c>
      <c r="BH165">
        <v>503</v>
      </c>
      <c r="BJ165">
        <v>-6</v>
      </c>
      <c r="BL165">
        <v>36</v>
      </c>
      <c r="BN165">
        <v>0</v>
      </c>
      <c r="BP165">
        <v>18</v>
      </c>
      <c r="BR165">
        <v>515</v>
      </c>
      <c r="CB165" t="s">
        <v>378</v>
      </c>
      <c r="CC165" t="s">
        <v>379</v>
      </c>
      <c r="CD165" t="str">
        <f>VLOOKUP(CF165,class!$A$1:$B$455,2,FALSE)</f>
        <v>Shire District</v>
      </c>
      <c r="CE165" t="str">
        <f>IFERROR(VLOOKUP(CF165,classifications!$A$3:$C$334,3,FALSE),VLOOKUP(CF165,classifications!$I$2:$K$28,3,FALSE))</f>
        <v>Predominantly Rural</v>
      </c>
      <c r="CF165" t="s">
        <v>380</v>
      </c>
      <c r="CH165">
        <v>325</v>
      </c>
      <c r="CJ165">
        <v>77</v>
      </c>
      <c r="CL165">
        <v>133</v>
      </c>
      <c r="CN165">
        <v>0</v>
      </c>
      <c r="CO165">
        <v>77</v>
      </c>
      <c r="CP165">
        <v>0</v>
      </c>
      <c r="CQ165">
        <v>0</v>
      </c>
      <c r="CR165">
        <v>0</v>
      </c>
      <c r="CS165">
        <v>77</v>
      </c>
      <c r="CU165">
        <v>0</v>
      </c>
      <c r="CW165">
        <v>0</v>
      </c>
      <c r="CY165">
        <v>535</v>
      </c>
      <c r="DB165" t="s">
        <v>378</v>
      </c>
      <c r="DC165" t="s">
        <v>379</v>
      </c>
      <c r="DD165" t="str">
        <f>VLOOKUP(DF165,class!$A$1:$B$455,2,FALSE)</f>
        <v>Shire District</v>
      </c>
      <c r="DE165" t="str">
        <f>IFERROR(VLOOKUP(DF165,classifications!$A$3:$C$334,3,FALSE),VLOOKUP(DF165,classifications!$I$2:$K$28,3,FALSE))</f>
        <v>Predominantly Rural</v>
      </c>
      <c r="DF165" t="s">
        <v>380</v>
      </c>
      <c r="DH165">
        <v>663</v>
      </c>
      <c r="DJ165">
        <v>5</v>
      </c>
      <c r="DL165">
        <v>111</v>
      </c>
      <c r="DN165">
        <v>4</v>
      </c>
      <c r="DO165">
        <v>65</v>
      </c>
      <c r="DP165">
        <v>0</v>
      </c>
      <c r="DQ165">
        <v>0</v>
      </c>
      <c r="DR165">
        <v>0</v>
      </c>
      <c r="DS165">
        <v>69</v>
      </c>
      <c r="DU165">
        <v>7</v>
      </c>
      <c r="DW165">
        <v>104</v>
      </c>
      <c r="DY165">
        <v>682</v>
      </c>
      <c r="EB165" t="s">
        <v>378</v>
      </c>
      <c r="EC165" t="s">
        <v>379</v>
      </c>
      <c r="ED165" t="str">
        <f>VLOOKUP(EF165,class!$A$1:$B$455,2,FALSE)</f>
        <v>Shire District</v>
      </c>
      <c r="EE165" t="str">
        <f>IFERROR(VLOOKUP(EF165,classifications!$A$3:$C$334,3,FALSE),VLOOKUP(EF165,classifications!$I$2:$K$28,3,FALSE))</f>
        <v>Predominantly Rural</v>
      </c>
      <c r="EF165" t="s">
        <v>380</v>
      </c>
      <c r="EH165">
        <v>684</v>
      </c>
      <c r="EJ165">
        <v>3</v>
      </c>
      <c r="EL165">
        <v>83</v>
      </c>
      <c r="EN165">
        <v>10</v>
      </c>
      <c r="EO165">
        <v>17</v>
      </c>
      <c r="EP165">
        <v>3</v>
      </c>
      <c r="EQ165">
        <v>0</v>
      </c>
      <c r="ER165">
        <v>4</v>
      </c>
      <c r="ES165">
        <v>0</v>
      </c>
      <c r="ET165">
        <v>34</v>
      </c>
      <c r="EV165">
        <v>1</v>
      </c>
      <c r="EX165">
        <v>25</v>
      </c>
      <c r="EZ165" s="2">
        <v>746</v>
      </c>
      <c r="FB165" t="s">
        <v>378</v>
      </c>
      <c r="FC165" t="s">
        <v>379</v>
      </c>
      <c r="FD165" t="str">
        <f>VLOOKUP(FF165,class!$A$1:$B$455,2,FALSE)</f>
        <v>Shire District</v>
      </c>
      <c r="FE165" t="str">
        <f>IFERROR(VLOOKUP(FF165,classifications!$A$3:$C$334,3,FALSE),VLOOKUP(FF165,classifications!$I$2:$K$28,3,FALSE))</f>
        <v>Predominantly Rural</v>
      </c>
      <c r="FF165" t="s">
        <v>380</v>
      </c>
      <c r="FH165">
        <v>971</v>
      </c>
      <c r="FJ165">
        <v>2</v>
      </c>
      <c r="FL165">
        <v>81</v>
      </c>
      <c r="FN165">
        <v>6</v>
      </c>
      <c r="FO165">
        <v>16</v>
      </c>
      <c r="FP165">
        <v>0</v>
      </c>
      <c r="FQ165">
        <v>0</v>
      </c>
      <c r="FR165">
        <v>1</v>
      </c>
      <c r="FS165">
        <v>0</v>
      </c>
      <c r="FT165">
        <v>23</v>
      </c>
      <c r="FV165">
        <v>3</v>
      </c>
      <c r="FX165">
        <v>17</v>
      </c>
      <c r="FZ165" s="2">
        <v>1040</v>
      </c>
      <c r="GB165" t="s">
        <v>378</v>
      </c>
      <c r="GC165" t="s">
        <v>379</v>
      </c>
      <c r="GD165" t="str">
        <f>VLOOKUP(GF165,class!$A$1:$B$455,2,FALSE)</f>
        <v>Shire District</v>
      </c>
      <c r="GE165" t="str">
        <f>IFERROR(VLOOKUP(GF165,classifications!A$3:C$334,3,FALSE),VLOOKUP(GF165,classifications!I$2:K$28,3,FALSE))</f>
        <v>Predominantly Rural</v>
      </c>
      <c r="GF165" t="s">
        <v>380</v>
      </c>
      <c r="GH165">
        <v>963</v>
      </c>
      <c r="GJ165">
        <v>12</v>
      </c>
      <c r="GL165">
        <v>42</v>
      </c>
      <c r="GN165">
        <v>2</v>
      </c>
      <c r="GO165">
        <v>2</v>
      </c>
      <c r="GP165">
        <v>1</v>
      </c>
      <c r="GQ165">
        <v>0</v>
      </c>
      <c r="GR165">
        <v>0</v>
      </c>
      <c r="GS165">
        <v>0</v>
      </c>
      <c r="GT165">
        <v>5</v>
      </c>
      <c r="GV165">
        <v>4</v>
      </c>
      <c r="GX165">
        <v>11</v>
      </c>
      <c r="GZ165">
        <v>1010</v>
      </c>
    </row>
    <row r="166" spans="2:208" x14ac:dyDescent="0.3">
      <c r="B166" t="s">
        <v>381</v>
      </c>
      <c r="C166" t="s">
        <v>382</v>
      </c>
      <c r="D166" t="str">
        <f>VLOOKUP(F166,class!$A$1:$B$455,2,FALSE)</f>
        <v>Shire District</v>
      </c>
      <c r="E166" t="str">
        <f>IFERROR(VLOOKUP(F166,classifications!$A$3:$C$334,3,FALSE),VLOOKUP(F166,classifications!$I$2:$K$28,3,FALSE))</f>
        <v>Predominantly Rural</v>
      </c>
      <c r="F166" t="s">
        <v>383</v>
      </c>
      <c r="H166">
        <v>611</v>
      </c>
      <c r="J166">
        <v>7</v>
      </c>
      <c r="L166">
        <v>18</v>
      </c>
      <c r="N166">
        <v>33</v>
      </c>
      <c r="P166">
        <v>82</v>
      </c>
      <c r="R166">
        <v>587</v>
      </c>
      <c r="AB166" t="s">
        <v>381</v>
      </c>
      <c r="AC166" t="s">
        <v>382</v>
      </c>
      <c r="AD166" t="str">
        <f>VLOOKUP(AF166,class!$A$1:$B$455,2,FALSE)</f>
        <v>Shire District</v>
      </c>
      <c r="AE166" t="str">
        <f>IFERROR(VLOOKUP(AF166,classifications!$A$3:$C$334,3,FALSE),VLOOKUP(AF166,classifications!$I$2:$K$28,3,FALSE))</f>
        <v>Predominantly Rural</v>
      </c>
      <c r="AF166" t="s">
        <v>383</v>
      </c>
      <c r="AH166">
        <v>642</v>
      </c>
      <c r="AJ166">
        <v>5</v>
      </c>
      <c r="AL166">
        <v>16</v>
      </c>
      <c r="AN166">
        <v>57</v>
      </c>
      <c r="AP166">
        <v>84</v>
      </c>
      <c r="AR166">
        <v>636</v>
      </c>
      <c r="BB166" t="s">
        <v>381</v>
      </c>
      <c r="BC166" t="s">
        <v>382</v>
      </c>
      <c r="BD166" t="str">
        <f>VLOOKUP(BF166,class!$A$1:$B$455,2,FALSE)</f>
        <v>Shire District</v>
      </c>
      <c r="BE166" t="str">
        <f>IFERROR(VLOOKUP(BF166,classifications!$A$3:$C$334,3,FALSE),VLOOKUP(BF166,classifications!$I$2:$K$28,3,FALSE))</f>
        <v>Predominantly Rural</v>
      </c>
      <c r="BF166" t="s">
        <v>383</v>
      </c>
      <c r="BH166">
        <v>873</v>
      </c>
      <c r="BJ166">
        <v>0</v>
      </c>
      <c r="BL166">
        <v>17</v>
      </c>
      <c r="BN166">
        <v>13</v>
      </c>
      <c r="BP166">
        <v>34</v>
      </c>
      <c r="BR166">
        <v>869</v>
      </c>
      <c r="CB166" t="s">
        <v>381</v>
      </c>
      <c r="CC166" t="s">
        <v>382</v>
      </c>
      <c r="CD166" t="str">
        <f>VLOOKUP(CF166,class!$A$1:$B$455,2,FALSE)</f>
        <v>Shire District</v>
      </c>
      <c r="CE166" t="str">
        <f>IFERROR(VLOOKUP(CF166,classifications!$A$3:$C$334,3,FALSE),VLOOKUP(CF166,classifications!$I$2:$K$28,3,FALSE))</f>
        <v>Predominantly Rural</v>
      </c>
      <c r="CF166" t="s">
        <v>383</v>
      </c>
      <c r="CH166">
        <v>665</v>
      </c>
      <c r="CJ166">
        <v>10</v>
      </c>
      <c r="CL166">
        <v>30</v>
      </c>
      <c r="CN166">
        <v>1</v>
      </c>
      <c r="CO166">
        <v>1</v>
      </c>
      <c r="CP166">
        <v>0</v>
      </c>
      <c r="CQ166">
        <v>0</v>
      </c>
      <c r="CR166">
        <v>0</v>
      </c>
      <c r="CS166">
        <v>2</v>
      </c>
      <c r="CU166">
        <v>0</v>
      </c>
      <c r="CW166">
        <v>34</v>
      </c>
      <c r="CY166">
        <v>671</v>
      </c>
      <c r="DB166" t="s">
        <v>381</v>
      </c>
      <c r="DC166" t="s">
        <v>382</v>
      </c>
      <c r="DD166" t="str">
        <f>VLOOKUP(DF166,class!$A$1:$B$455,2,FALSE)</f>
        <v>Shire District</v>
      </c>
      <c r="DE166" t="str">
        <f>IFERROR(VLOOKUP(DF166,classifications!$A$3:$C$334,3,FALSE),VLOOKUP(DF166,classifications!$I$2:$K$28,3,FALSE))</f>
        <v>Predominantly Rural</v>
      </c>
      <c r="DF166" t="s">
        <v>383</v>
      </c>
      <c r="DH166">
        <v>547</v>
      </c>
      <c r="DJ166">
        <v>4</v>
      </c>
      <c r="DL166">
        <v>33</v>
      </c>
      <c r="DN166">
        <v>11</v>
      </c>
      <c r="DO166">
        <v>2</v>
      </c>
      <c r="DP166">
        <v>0</v>
      </c>
      <c r="DQ166">
        <v>0</v>
      </c>
      <c r="DR166">
        <v>0</v>
      </c>
      <c r="DS166">
        <v>13</v>
      </c>
      <c r="DU166">
        <v>8</v>
      </c>
      <c r="DW166">
        <v>47</v>
      </c>
      <c r="DY166">
        <v>545</v>
      </c>
      <c r="EB166" t="s">
        <v>381</v>
      </c>
      <c r="EC166" t="s">
        <v>382</v>
      </c>
      <c r="ED166" t="str">
        <f>VLOOKUP(EF166,class!$A$1:$B$455,2,FALSE)</f>
        <v>Shire District</v>
      </c>
      <c r="EE166" t="str">
        <f>IFERROR(VLOOKUP(EF166,classifications!$A$3:$C$334,3,FALSE),VLOOKUP(EF166,classifications!$I$2:$K$28,3,FALSE))</f>
        <v>Predominantly Rural</v>
      </c>
      <c r="EF166" t="s">
        <v>383</v>
      </c>
      <c r="EH166">
        <v>732</v>
      </c>
      <c r="EJ166">
        <v>4</v>
      </c>
      <c r="EL166">
        <v>41</v>
      </c>
      <c r="EN166">
        <v>7</v>
      </c>
      <c r="EO166">
        <v>20</v>
      </c>
      <c r="EP166">
        <v>1</v>
      </c>
      <c r="EQ166">
        <v>0</v>
      </c>
      <c r="ER166">
        <v>1</v>
      </c>
      <c r="ES166">
        <v>0</v>
      </c>
      <c r="ET166">
        <v>29</v>
      </c>
      <c r="EV166">
        <v>3</v>
      </c>
      <c r="EX166">
        <v>51</v>
      </c>
      <c r="EZ166" s="2">
        <v>729</v>
      </c>
      <c r="FB166" t="s">
        <v>381</v>
      </c>
      <c r="FC166" t="s">
        <v>382</v>
      </c>
      <c r="FD166" t="str">
        <f>VLOOKUP(FF166,class!$A$1:$B$455,2,FALSE)</f>
        <v>Shire District</v>
      </c>
      <c r="FE166" t="str">
        <f>IFERROR(VLOOKUP(FF166,classifications!$A$3:$C$334,3,FALSE),VLOOKUP(FF166,classifications!$I$2:$K$28,3,FALSE))</f>
        <v>Predominantly Rural</v>
      </c>
      <c r="FF166" t="s">
        <v>383</v>
      </c>
      <c r="FH166">
        <v>1137</v>
      </c>
      <c r="FJ166">
        <v>4</v>
      </c>
      <c r="FL166">
        <v>41</v>
      </c>
      <c r="FN166">
        <v>1</v>
      </c>
      <c r="FO166">
        <v>2</v>
      </c>
      <c r="FP166">
        <v>0</v>
      </c>
      <c r="FQ166">
        <v>0</v>
      </c>
      <c r="FR166">
        <v>0</v>
      </c>
      <c r="FS166">
        <v>0</v>
      </c>
      <c r="FT166">
        <v>3</v>
      </c>
      <c r="FV166">
        <v>16</v>
      </c>
      <c r="FX166">
        <v>44</v>
      </c>
      <c r="FZ166" s="2">
        <v>1154</v>
      </c>
      <c r="GB166" t="s">
        <v>381</v>
      </c>
      <c r="GC166" t="s">
        <v>382</v>
      </c>
      <c r="GD166" t="str">
        <f>VLOOKUP(GF166,class!$A$1:$B$455,2,FALSE)</f>
        <v>Shire District</v>
      </c>
      <c r="GE166" t="str">
        <f>IFERROR(VLOOKUP(GF166,classifications!A$3:C$334,3,FALSE),VLOOKUP(GF166,classifications!I$2:K$28,3,FALSE))</f>
        <v>Predominantly Rural</v>
      </c>
      <c r="GF166" t="s">
        <v>383</v>
      </c>
      <c r="GH166">
        <v>1077</v>
      </c>
      <c r="GJ166">
        <v>12</v>
      </c>
      <c r="GL166">
        <v>37</v>
      </c>
      <c r="GN166">
        <v>18</v>
      </c>
      <c r="GO166">
        <v>0</v>
      </c>
      <c r="GP166">
        <v>0</v>
      </c>
      <c r="GQ166">
        <v>1</v>
      </c>
      <c r="GR166">
        <v>1</v>
      </c>
      <c r="GS166">
        <v>0</v>
      </c>
      <c r="GT166">
        <v>20</v>
      </c>
      <c r="GV166">
        <v>8</v>
      </c>
      <c r="GX166">
        <v>27</v>
      </c>
      <c r="GZ166">
        <v>1107</v>
      </c>
    </row>
    <row r="167" spans="2:208" x14ac:dyDescent="0.3">
      <c r="EZ167" s="2"/>
      <c r="FZ167" s="2"/>
    </row>
    <row r="168" spans="2:208" x14ac:dyDescent="0.3">
      <c r="D168" t="str">
        <f>VLOOKUP(F168,class!$A$1:$B$455,2,FALSE)</f>
        <v>Shire County</v>
      </c>
      <c r="E168" t="str">
        <f>IFERROR(VLOOKUP(F168,classifications!$A$3:$C$334,3,FALSE),VLOOKUP(F168,classifications!$I$2:$K$28,3,FALSE))</f>
        <v>Predominantly Rural</v>
      </c>
      <c r="F168" t="s">
        <v>384</v>
      </c>
      <c r="H168">
        <v>889</v>
      </c>
      <c r="J168">
        <v>19</v>
      </c>
      <c r="L168">
        <v>182</v>
      </c>
      <c r="N168">
        <v>0</v>
      </c>
      <c r="P168">
        <v>45</v>
      </c>
      <c r="R168">
        <v>1045</v>
      </c>
      <c r="AD168" t="str">
        <f>VLOOKUP(AF168,class!$A$1:$B$455,2,FALSE)</f>
        <v>Shire County</v>
      </c>
      <c r="AE168" t="str">
        <f>IFERROR(VLOOKUP(AF168,classifications!$A$3:$C$334,3,FALSE),VLOOKUP(AF168,classifications!$I$2:$K$28,3,FALSE))</f>
        <v>Predominantly Rural</v>
      </c>
      <c r="AF168" t="s">
        <v>384</v>
      </c>
      <c r="AH168">
        <v>971</v>
      </c>
      <c r="AJ168">
        <v>26</v>
      </c>
      <c r="AL168">
        <v>125</v>
      </c>
      <c r="AN168">
        <v>3</v>
      </c>
      <c r="AP168">
        <v>96</v>
      </c>
      <c r="AR168">
        <v>1029</v>
      </c>
      <c r="BD168" t="str">
        <f>VLOOKUP(BF168,class!$A$1:$B$455,2,FALSE)</f>
        <v>Shire County</v>
      </c>
      <c r="BE168" t="str">
        <f>IFERROR(VLOOKUP(BF168,classifications!$A$3:$C$334,3,FALSE),VLOOKUP(BF168,classifications!$I$2:$K$28,3,FALSE))</f>
        <v>Predominantly Rural</v>
      </c>
      <c r="BF168" t="s">
        <v>384</v>
      </c>
      <c r="BH168">
        <v>1253</v>
      </c>
      <c r="BJ168">
        <v>30</v>
      </c>
      <c r="BL168">
        <v>160</v>
      </c>
      <c r="BN168">
        <v>0</v>
      </c>
      <c r="BP168">
        <v>13</v>
      </c>
      <c r="BR168">
        <v>1430</v>
      </c>
      <c r="CD168" t="str">
        <f>VLOOKUP(CF168,class!$A$1:$B$455,2,FALSE)</f>
        <v>Shire County</v>
      </c>
      <c r="CE168" t="str">
        <f>IFERROR(VLOOKUP(CF168,classifications!$A$3:$C$334,3,FALSE),VLOOKUP(CF168,classifications!$I$2:$K$28,3,FALSE))</f>
        <v>Predominantly Rural</v>
      </c>
      <c r="CF168" t="s">
        <v>384</v>
      </c>
      <c r="CH168">
        <v>1471</v>
      </c>
      <c r="CJ168">
        <v>24</v>
      </c>
      <c r="CL168">
        <v>203</v>
      </c>
      <c r="CN168">
        <v>5</v>
      </c>
      <c r="CO168">
        <v>0</v>
      </c>
      <c r="CP168">
        <v>0</v>
      </c>
      <c r="CQ168">
        <v>0</v>
      </c>
      <c r="CR168">
        <v>0</v>
      </c>
      <c r="CS168">
        <v>5</v>
      </c>
      <c r="CU168">
        <v>0</v>
      </c>
      <c r="CW168">
        <v>9</v>
      </c>
      <c r="CY168">
        <v>1689</v>
      </c>
      <c r="DD168" t="str">
        <f>VLOOKUP(DF168,class!$A$1:$B$455,2,FALSE)</f>
        <v>Shire County</v>
      </c>
      <c r="DE168" t="str">
        <f>IFERROR(VLOOKUP(DF168,classifications!$A$3:$C$334,3,FALSE),VLOOKUP(DF168,classifications!$I$2:$K$28,3,FALSE))</f>
        <v>Predominantly Rural</v>
      </c>
      <c r="DF168" t="s">
        <v>384</v>
      </c>
      <c r="DH168">
        <v>1250</v>
      </c>
      <c r="DJ168">
        <v>34</v>
      </c>
      <c r="DL168">
        <v>229</v>
      </c>
      <c r="DN168">
        <v>1</v>
      </c>
      <c r="DO168">
        <v>25</v>
      </c>
      <c r="DP168">
        <v>0</v>
      </c>
      <c r="DQ168">
        <v>1</v>
      </c>
      <c r="DR168">
        <v>0</v>
      </c>
      <c r="DS168">
        <v>27</v>
      </c>
      <c r="DU168">
        <v>0</v>
      </c>
      <c r="DW168">
        <v>2</v>
      </c>
      <c r="DY168">
        <v>1511</v>
      </c>
      <c r="ED168" t="str">
        <f>VLOOKUP(EF168,class!$A$1:$B$455,2,FALSE)</f>
        <v>Shire County</v>
      </c>
      <c r="EE168" t="str">
        <f>IFERROR(VLOOKUP(EF168,classifications!$A$3:$C$334,3,FALSE),VLOOKUP(EF168,classifications!$I$2:$K$28,3,FALSE))</f>
        <v>Predominantly Rural</v>
      </c>
      <c r="EF168" t="s">
        <v>384</v>
      </c>
      <c r="EH168">
        <v>1367</v>
      </c>
      <c r="EJ168">
        <v>42</v>
      </c>
      <c r="EL168">
        <v>368</v>
      </c>
      <c r="EN168">
        <v>4</v>
      </c>
      <c r="EO168">
        <v>0</v>
      </c>
      <c r="EP168">
        <v>0</v>
      </c>
      <c r="EQ168">
        <v>0</v>
      </c>
      <c r="ER168">
        <v>0</v>
      </c>
      <c r="ES168">
        <v>0</v>
      </c>
      <c r="ET168">
        <v>4</v>
      </c>
      <c r="EV168">
        <v>0</v>
      </c>
      <c r="EX168">
        <v>23</v>
      </c>
      <c r="EZ168" s="2">
        <v>1754</v>
      </c>
      <c r="FD168" t="str">
        <f>VLOOKUP(FF168,class!$A$1:$B$455,2,FALSE)</f>
        <v>Shire County</v>
      </c>
      <c r="FE168" t="str">
        <f>IFERROR(VLOOKUP(FF168,classifications!$A$3:$C$334,3,FALSE),VLOOKUP(FF168,classifications!$I$2:$K$28,3,FALSE))</f>
        <v>Predominantly Rural</v>
      </c>
      <c r="FF168" t="s">
        <v>384</v>
      </c>
      <c r="FH168">
        <v>1558</v>
      </c>
      <c r="FJ168">
        <v>14</v>
      </c>
      <c r="FL168">
        <v>228</v>
      </c>
      <c r="FN168">
        <v>3</v>
      </c>
      <c r="FO168">
        <v>6</v>
      </c>
      <c r="FP168">
        <v>0</v>
      </c>
      <c r="FQ168">
        <v>0</v>
      </c>
      <c r="FR168">
        <v>0</v>
      </c>
      <c r="FS168">
        <v>0</v>
      </c>
      <c r="FT168">
        <v>9</v>
      </c>
      <c r="FV168">
        <v>4</v>
      </c>
      <c r="FX168">
        <v>2</v>
      </c>
      <c r="FZ168" s="2">
        <v>1802</v>
      </c>
      <c r="GD168" t="str">
        <f>VLOOKUP(GF168,class!$A$1:$B$455,2,FALSE)</f>
        <v>Shire County</v>
      </c>
      <c r="GE168" t="str">
        <f>IFERROR(VLOOKUP(GF168,classifications!A$3:C$334,3,FALSE),VLOOKUP(GF168,classifications!I$2:K$28,3,FALSE))</f>
        <v>Predominantly Rural</v>
      </c>
      <c r="GF168" t="s">
        <v>384</v>
      </c>
      <c r="GH168">
        <v>1623</v>
      </c>
      <c r="GJ168">
        <v>31</v>
      </c>
      <c r="GL168">
        <v>183</v>
      </c>
      <c r="GN168">
        <v>12</v>
      </c>
      <c r="GO168">
        <v>3</v>
      </c>
      <c r="GP168">
        <v>3</v>
      </c>
      <c r="GQ168">
        <v>0</v>
      </c>
      <c r="GR168">
        <v>0</v>
      </c>
      <c r="GS168">
        <v>0</v>
      </c>
      <c r="GT168">
        <v>18</v>
      </c>
      <c r="GV168">
        <v>8</v>
      </c>
      <c r="GX168">
        <v>16</v>
      </c>
      <c r="GZ168">
        <v>1829</v>
      </c>
    </row>
    <row r="169" spans="2:208" x14ac:dyDescent="0.3">
      <c r="B169" t="s">
        <v>385</v>
      </c>
      <c r="C169" t="s">
        <v>386</v>
      </c>
      <c r="D169" t="str">
        <f>VLOOKUP(F169,class!$A$1:$B$455,2,FALSE)</f>
        <v>Shire District</v>
      </c>
      <c r="E169" t="str">
        <f>IFERROR(VLOOKUP(F169,classifications!$A$3:$C$334,3,FALSE),VLOOKUP(F169,classifications!$I$2:$K$28,3,FALSE))</f>
        <v>Predominantly Rural</v>
      </c>
      <c r="F169" t="s">
        <v>387</v>
      </c>
      <c r="H169">
        <v>183</v>
      </c>
      <c r="J169">
        <v>-6</v>
      </c>
      <c r="L169">
        <v>19</v>
      </c>
      <c r="N169">
        <v>0</v>
      </c>
      <c r="P169">
        <v>0</v>
      </c>
      <c r="R169">
        <v>196</v>
      </c>
      <c r="AB169" t="s">
        <v>385</v>
      </c>
      <c r="AC169" t="s">
        <v>386</v>
      </c>
      <c r="AD169" t="str">
        <f>VLOOKUP(AF169,class!$A$1:$B$455,2,FALSE)</f>
        <v>Shire District</v>
      </c>
      <c r="AE169" t="str">
        <f>IFERROR(VLOOKUP(AF169,classifications!$A$3:$C$334,3,FALSE),VLOOKUP(AF169,classifications!$I$2:$K$28,3,FALSE))</f>
        <v>Predominantly Rural</v>
      </c>
      <c r="AF169" t="s">
        <v>387</v>
      </c>
      <c r="AH169">
        <v>212</v>
      </c>
      <c r="AJ169">
        <v>2</v>
      </c>
      <c r="AL169">
        <v>11</v>
      </c>
      <c r="AN169">
        <v>0</v>
      </c>
      <c r="AP169">
        <v>26</v>
      </c>
      <c r="AR169">
        <v>199</v>
      </c>
      <c r="BB169" t="s">
        <v>385</v>
      </c>
      <c r="BC169" t="s">
        <v>386</v>
      </c>
      <c r="BD169" t="str">
        <f>VLOOKUP(BF169,class!$A$1:$B$455,2,FALSE)</f>
        <v>Shire District</v>
      </c>
      <c r="BE169" t="str">
        <f>IFERROR(VLOOKUP(BF169,classifications!$A$3:$C$334,3,FALSE),VLOOKUP(BF169,classifications!$I$2:$K$28,3,FALSE))</f>
        <v>Predominantly Rural</v>
      </c>
      <c r="BF169" t="s">
        <v>387</v>
      </c>
      <c r="BH169">
        <v>301</v>
      </c>
      <c r="BJ169">
        <v>-1</v>
      </c>
      <c r="BL169">
        <v>3</v>
      </c>
      <c r="BN169">
        <v>0</v>
      </c>
      <c r="BP169">
        <v>2</v>
      </c>
      <c r="BR169">
        <v>301</v>
      </c>
      <c r="CB169" t="s">
        <v>385</v>
      </c>
      <c r="CC169" t="s">
        <v>386</v>
      </c>
      <c r="CD169" t="str">
        <f>VLOOKUP(CF169,class!$A$1:$B$455,2,FALSE)</f>
        <v>Shire District</v>
      </c>
      <c r="CE169" t="str">
        <f>IFERROR(VLOOKUP(CF169,classifications!$A$3:$C$334,3,FALSE),VLOOKUP(CF169,classifications!$I$2:$K$28,3,FALSE))</f>
        <v>Predominantly Rural</v>
      </c>
      <c r="CF169" t="s">
        <v>387</v>
      </c>
      <c r="CH169">
        <v>376</v>
      </c>
      <c r="CJ169">
        <v>0</v>
      </c>
      <c r="CL169">
        <v>7</v>
      </c>
      <c r="CN169">
        <v>0</v>
      </c>
      <c r="CO169">
        <v>0</v>
      </c>
      <c r="CP169">
        <v>0</v>
      </c>
      <c r="CQ169">
        <v>0</v>
      </c>
      <c r="CR169">
        <v>0</v>
      </c>
      <c r="CS169">
        <v>0</v>
      </c>
      <c r="CU169">
        <v>0</v>
      </c>
      <c r="CW169">
        <v>1</v>
      </c>
      <c r="CY169">
        <v>382</v>
      </c>
      <c r="DB169" t="s">
        <v>385</v>
      </c>
      <c r="DC169" t="s">
        <v>386</v>
      </c>
      <c r="DD169" t="str">
        <f>VLOOKUP(DF169,class!$A$1:$B$455,2,FALSE)</f>
        <v>Shire District</v>
      </c>
      <c r="DE169" t="str">
        <f>IFERROR(VLOOKUP(DF169,classifications!$A$3:$C$334,3,FALSE),VLOOKUP(DF169,classifications!$I$2:$K$28,3,FALSE))</f>
        <v>Predominantly Rural</v>
      </c>
      <c r="DF169" t="s">
        <v>387</v>
      </c>
      <c r="DH169">
        <v>239</v>
      </c>
      <c r="DJ169">
        <v>0</v>
      </c>
      <c r="DL169">
        <v>13</v>
      </c>
      <c r="DN169">
        <v>0</v>
      </c>
      <c r="DO169">
        <v>0</v>
      </c>
      <c r="DP169">
        <v>0</v>
      </c>
      <c r="DQ169">
        <v>0</v>
      </c>
      <c r="DR169">
        <v>0</v>
      </c>
      <c r="DS169">
        <v>0</v>
      </c>
      <c r="DU169">
        <v>0</v>
      </c>
      <c r="DW169">
        <v>2</v>
      </c>
      <c r="DY169">
        <v>250</v>
      </c>
      <c r="EB169" t="s">
        <v>385</v>
      </c>
      <c r="EC169" t="s">
        <v>386</v>
      </c>
      <c r="ED169" t="str">
        <f>VLOOKUP(EF169,class!$A$1:$B$455,2,FALSE)</f>
        <v>Shire District</v>
      </c>
      <c r="EE169" t="str">
        <f>IFERROR(VLOOKUP(EF169,classifications!$A$3:$C$334,3,FALSE),VLOOKUP(EF169,classifications!$I$2:$K$28,3,FALSE))</f>
        <v>Predominantly Rural</v>
      </c>
      <c r="EF169" t="s">
        <v>387</v>
      </c>
      <c r="EH169">
        <v>317</v>
      </c>
      <c r="EJ169">
        <v>20</v>
      </c>
      <c r="EL169">
        <v>156</v>
      </c>
      <c r="EN169">
        <v>3</v>
      </c>
      <c r="EO169">
        <v>0</v>
      </c>
      <c r="EP169">
        <v>0</v>
      </c>
      <c r="EQ169">
        <v>0</v>
      </c>
      <c r="ER169">
        <v>0</v>
      </c>
      <c r="ES169">
        <v>0</v>
      </c>
      <c r="ET169">
        <v>3</v>
      </c>
      <c r="EV169">
        <v>0</v>
      </c>
      <c r="EX169">
        <v>13</v>
      </c>
      <c r="EZ169" s="2">
        <v>480</v>
      </c>
      <c r="FB169" t="s">
        <v>385</v>
      </c>
      <c r="FC169" t="s">
        <v>386</v>
      </c>
      <c r="FD169" t="str">
        <f>VLOOKUP(FF169,class!$A$1:$B$455,2,FALSE)</f>
        <v>Shire District</v>
      </c>
      <c r="FE169" t="str">
        <f>IFERROR(VLOOKUP(FF169,classifications!$A$3:$C$334,3,FALSE),VLOOKUP(FF169,classifications!$I$2:$K$28,3,FALSE))</f>
        <v>Predominantly Rural</v>
      </c>
      <c r="FF169" t="s">
        <v>387</v>
      </c>
      <c r="FH169">
        <v>306</v>
      </c>
      <c r="FJ169">
        <v>0</v>
      </c>
      <c r="FL169">
        <v>31</v>
      </c>
      <c r="FN169">
        <v>0</v>
      </c>
      <c r="FO169">
        <v>0</v>
      </c>
      <c r="FP169">
        <v>0</v>
      </c>
      <c r="FQ169">
        <v>0</v>
      </c>
      <c r="FR169">
        <v>0</v>
      </c>
      <c r="FS169">
        <v>0</v>
      </c>
      <c r="FT169">
        <v>0</v>
      </c>
      <c r="FV169">
        <v>0</v>
      </c>
      <c r="FX169">
        <v>0</v>
      </c>
      <c r="FZ169" s="2">
        <v>337</v>
      </c>
      <c r="GB169" t="s">
        <v>385</v>
      </c>
      <c r="GC169" t="s">
        <v>386</v>
      </c>
      <c r="GD169" t="str">
        <f>VLOOKUP(GF169,class!$A$1:$B$455,2,FALSE)</f>
        <v>Shire District</v>
      </c>
      <c r="GE169" t="str">
        <f>IFERROR(VLOOKUP(GF169,classifications!A$3:C$334,3,FALSE),VLOOKUP(GF169,classifications!I$2:K$28,3,FALSE))</f>
        <v>Predominantly Rural</v>
      </c>
      <c r="GF169" t="s">
        <v>387</v>
      </c>
      <c r="GH169">
        <v>250</v>
      </c>
      <c r="GJ169">
        <v>2</v>
      </c>
      <c r="GL169">
        <v>9</v>
      </c>
      <c r="GN169">
        <v>0</v>
      </c>
      <c r="GO169">
        <v>0</v>
      </c>
      <c r="GP169">
        <v>0</v>
      </c>
      <c r="GQ169">
        <v>0</v>
      </c>
      <c r="GR169">
        <v>0</v>
      </c>
      <c r="GS169">
        <v>0</v>
      </c>
      <c r="GT169">
        <v>0</v>
      </c>
      <c r="GV169">
        <v>0</v>
      </c>
      <c r="GX169">
        <v>5</v>
      </c>
      <c r="GZ169">
        <v>256</v>
      </c>
    </row>
    <row r="170" spans="2:208" x14ac:dyDescent="0.3">
      <c r="B170" t="s">
        <v>388</v>
      </c>
      <c r="C170" t="s">
        <v>389</v>
      </c>
      <c r="D170" t="str">
        <f>VLOOKUP(F170,class!$A$1:$B$455,2,FALSE)</f>
        <v>Shire District</v>
      </c>
      <c r="E170" t="str">
        <f>IFERROR(VLOOKUP(F170,classifications!$A$3:$C$334,3,FALSE),VLOOKUP(F170,classifications!$I$2:$K$28,3,FALSE))</f>
        <v>Urban with Significant Rural</v>
      </c>
      <c r="F170" t="s">
        <v>390</v>
      </c>
      <c r="H170">
        <v>41</v>
      </c>
      <c r="J170">
        <v>9</v>
      </c>
      <c r="L170">
        <v>5</v>
      </c>
      <c r="N170">
        <v>0</v>
      </c>
      <c r="P170">
        <v>11</v>
      </c>
      <c r="R170">
        <v>44</v>
      </c>
      <c r="AB170" t="s">
        <v>388</v>
      </c>
      <c r="AC170" t="s">
        <v>389</v>
      </c>
      <c r="AD170" t="str">
        <f>VLOOKUP(AF170,class!$A$1:$B$455,2,FALSE)</f>
        <v>Shire District</v>
      </c>
      <c r="AE170" t="str">
        <f>IFERROR(VLOOKUP(AF170,classifications!$A$3:$C$334,3,FALSE),VLOOKUP(AF170,classifications!$I$2:$K$28,3,FALSE))</f>
        <v>Urban with Significant Rural</v>
      </c>
      <c r="AF170" t="s">
        <v>390</v>
      </c>
      <c r="AH170">
        <v>54</v>
      </c>
      <c r="AJ170">
        <v>18</v>
      </c>
      <c r="AL170">
        <v>2</v>
      </c>
      <c r="AN170">
        <v>2</v>
      </c>
      <c r="AP170">
        <v>3</v>
      </c>
      <c r="AR170">
        <v>73</v>
      </c>
      <c r="BB170" t="s">
        <v>388</v>
      </c>
      <c r="BC170" t="s">
        <v>389</v>
      </c>
      <c r="BD170" t="str">
        <f>VLOOKUP(BF170,class!$A$1:$B$455,2,FALSE)</f>
        <v>Shire District</v>
      </c>
      <c r="BE170" t="str">
        <f>IFERROR(VLOOKUP(BF170,classifications!$A$3:$C$334,3,FALSE),VLOOKUP(BF170,classifications!$I$2:$K$28,3,FALSE))</f>
        <v>Urban with Significant Rural</v>
      </c>
      <c r="BF170" t="s">
        <v>390</v>
      </c>
      <c r="BH170">
        <v>79</v>
      </c>
      <c r="BJ170">
        <v>1</v>
      </c>
      <c r="BL170">
        <v>10</v>
      </c>
      <c r="BN170">
        <v>0</v>
      </c>
      <c r="BP170">
        <v>8</v>
      </c>
      <c r="BR170">
        <v>82</v>
      </c>
      <c r="CB170" t="s">
        <v>388</v>
      </c>
      <c r="CC170" t="s">
        <v>389</v>
      </c>
      <c r="CD170" t="str">
        <f>VLOOKUP(CF170,class!$A$1:$B$455,2,FALSE)</f>
        <v>Shire District</v>
      </c>
      <c r="CE170" t="str">
        <f>IFERROR(VLOOKUP(CF170,classifications!$A$3:$C$334,3,FALSE),VLOOKUP(CF170,classifications!$I$2:$K$28,3,FALSE))</f>
        <v>Urban with Significant Rural</v>
      </c>
      <c r="CF170" t="s">
        <v>390</v>
      </c>
      <c r="CH170">
        <v>78</v>
      </c>
      <c r="CJ170">
        <v>2</v>
      </c>
      <c r="CL170">
        <v>7</v>
      </c>
      <c r="CN170">
        <v>0</v>
      </c>
      <c r="CO170">
        <v>0</v>
      </c>
      <c r="CP170">
        <v>0</v>
      </c>
      <c r="CQ170">
        <v>0</v>
      </c>
      <c r="CR170">
        <v>0</v>
      </c>
      <c r="CS170">
        <v>0</v>
      </c>
      <c r="CU170">
        <v>0</v>
      </c>
      <c r="CW170">
        <v>0</v>
      </c>
      <c r="CY170">
        <v>87</v>
      </c>
      <c r="DB170" t="s">
        <v>388</v>
      </c>
      <c r="DC170" t="s">
        <v>389</v>
      </c>
      <c r="DD170" t="str">
        <f>VLOOKUP(DF170,class!$A$1:$B$455,2,FALSE)</f>
        <v>Shire District</v>
      </c>
      <c r="DE170" t="str">
        <f>IFERROR(VLOOKUP(DF170,classifications!$A$3:$C$334,3,FALSE),VLOOKUP(DF170,classifications!$I$2:$K$28,3,FALSE))</f>
        <v>Urban with Significant Rural</v>
      </c>
      <c r="DF170" t="s">
        <v>390</v>
      </c>
      <c r="DH170">
        <v>55</v>
      </c>
      <c r="DJ170">
        <v>0</v>
      </c>
      <c r="DL170">
        <v>10</v>
      </c>
      <c r="DN170">
        <v>0</v>
      </c>
      <c r="DO170">
        <v>0</v>
      </c>
      <c r="DP170">
        <v>0</v>
      </c>
      <c r="DQ170">
        <v>0</v>
      </c>
      <c r="DR170">
        <v>0</v>
      </c>
      <c r="DS170">
        <v>0</v>
      </c>
      <c r="DU170">
        <v>0</v>
      </c>
      <c r="DW170">
        <v>0</v>
      </c>
      <c r="DY170">
        <v>65</v>
      </c>
      <c r="EB170" t="s">
        <v>388</v>
      </c>
      <c r="EC170" t="s">
        <v>389</v>
      </c>
      <c r="ED170" t="str">
        <f>VLOOKUP(EF170,class!$A$1:$B$455,2,FALSE)</f>
        <v>Shire District</v>
      </c>
      <c r="EE170" t="str">
        <f>IFERROR(VLOOKUP(EF170,classifications!$A$3:$C$334,3,FALSE),VLOOKUP(EF170,classifications!$I$2:$K$28,3,FALSE))</f>
        <v>Urban with Significant Rural</v>
      </c>
      <c r="EF170" t="s">
        <v>390</v>
      </c>
      <c r="EH170">
        <v>66</v>
      </c>
      <c r="EJ170">
        <v>0</v>
      </c>
      <c r="EL170">
        <v>30</v>
      </c>
      <c r="EN170">
        <v>0</v>
      </c>
      <c r="EO170">
        <v>0</v>
      </c>
      <c r="EP170">
        <v>0</v>
      </c>
      <c r="EQ170">
        <v>0</v>
      </c>
      <c r="ER170">
        <v>0</v>
      </c>
      <c r="ES170">
        <v>0</v>
      </c>
      <c r="ET170">
        <v>0</v>
      </c>
      <c r="EV170">
        <v>0</v>
      </c>
      <c r="EX170">
        <v>0</v>
      </c>
      <c r="EZ170" s="2">
        <v>96</v>
      </c>
      <c r="FB170" t="s">
        <v>388</v>
      </c>
      <c r="FC170" t="s">
        <v>389</v>
      </c>
      <c r="FD170" t="str">
        <f>VLOOKUP(FF170,class!$A$1:$B$455,2,FALSE)</f>
        <v>Shire District</v>
      </c>
      <c r="FE170" t="str">
        <f>IFERROR(VLOOKUP(FF170,classifications!$A$3:$C$334,3,FALSE),VLOOKUP(FF170,classifications!$I$2:$K$28,3,FALSE))</f>
        <v>Urban with Significant Rural</v>
      </c>
      <c r="FF170" t="s">
        <v>390</v>
      </c>
      <c r="FH170">
        <v>90</v>
      </c>
      <c r="FJ170">
        <v>2</v>
      </c>
      <c r="FL170">
        <v>30</v>
      </c>
      <c r="FN170">
        <v>2</v>
      </c>
      <c r="FO170">
        <v>0</v>
      </c>
      <c r="FP170">
        <v>0</v>
      </c>
      <c r="FQ170">
        <v>0</v>
      </c>
      <c r="FR170">
        <v>0</v>
      </c>
      <c r="FS170">
        <v>0</v>
      </c>
      <c r="FT170">
        <v>2</v>
      </c>
      <c r="FV170">
        <v>0</v>
      </c>
      <c r="FX170">
        <v>0</v>
      </c>
      <c r="FZ170" s="2">
        <v>122</v>
      </c>
      <c r="GB170" t="s">
        <v>388</v>
      </c>
      <c r="GC170" t="s">
        <v>389</v>
      </c>
      <c r="GD170" t="str">
        <f>VLOOKUP(GF170,class!$A$1:$B$455,2,FALSE)</f>
        <v>Shire District</v>
      </c>
      <c r="GE170" t="str">
        <f>IFERROR(VLOOKUP(GF170,classifications!A$3:C$334,3,FALSE),VLOOKUP(GF170,classifications!I$2:K$28,3,FALSE))</f>
        <v>Urban with Significant Rural</v>
      </c>
      <c r="GF170" t="s">
        <v>390</v>
      </c>
      <c r="GH170">
        <v>98</v>
      </c>
      <c r="GJ170">
        <v>0</v>
      </c>
      <c r="GL170">
        <v>5</v>
      </c>
      <c r="GN170">
        <v>0</v>
      </c>
      <c r="GO170">
        <v>0</v>
      </c>
      <c r="GP170">
        <v>0</v>
      </c>
      <c r="GQ170">
        <v>0</v>
      </c>
      <c r="GR170">
        <v>0</v>
      </c>
      <c r="GS170">
        <v>0</v>
      </c>
      <c r="GT170">
        <v>0</v>
      </c>
      <c r="GV170">
        <v>0</v>
      </c>
      <c r="GX170">
        <v>0</v>
      </c>
      <c r="GZ170">
        <v>103</v>
      </c>
    </row>
    <row r="171" spans="2:208" x14ac:dyDescent="0.3">
      <c r="B171" t="s">
        <v>391</v>
      </c>
      <c r="C171" t="s">
        <v>392</v>
      </c>
      <c r="D171" t="str">
        <f>VLOOKUP(F171,class!$A$1:$B$455,2,FALSE)</f>
        <v>Shire District</v>
      </c>
      <c r="E171" t="str">
        <f>IFERROR(VLOOKUP(F171,classifications!$A$3:$C$334,3,FALSE),VLOOKUP(F171,classifications!$I$2:$K$28,3,FALSE))</f>
        <v>Urban with Significant Rural</v>
      </c>
      <c r="F171" t="s">
        <v>393</v>
      </c>
      <c r="H171">
        <v>184</v>
      </c>
      <c r="J171">
        <v>4</v>
      </c>
      <c r="L171">
        <v>28</v>
      </c>
      <c r="N171">
        <v>0</v>
      </c>
      <c r="P171">
        <v>0</v>
      </c>
      <c r="R171">
        <v>216</v>
      </c>
      <c r="AB171" t="s">
        <v>391</v>
      </c>
      <c r="AC171" t="s">
        <v>392</v>
      </c>
      <c r="AD171" t="str">
        <f>VLOOKUP(AF171,class!$A$1:$B$455,2,FALSE)</f>
        <v>Shire District</v>
      </c>
      <c r="AE171" t="str">
        <f>IFERROR(VLOOKUP(AF171,classifications!$A$3:$C$334,3,FALSE),VLOOKUP(AF171,classifications!$I$2:$K$28,3,FALSE))</f>
        <v>Urban with Significant Rural</v>
      </c>
      <c r="AF171" t="s">
        <v>393</v>
      </c>
      <c r="AH171">
        <v>214</v>
      </c>
      <c r="AJ171">
        <v>3</v>
      </c>
      <c r="AL171">
        <v>18</v>
      </c>
      <c r="AN171">
        <v>0</v>
      </c>
      <c r="AP171">
        <v>45</v>
      </c>
      <c r="AR171">
        <v>190</v>
      </c>
      <c r="BB171" t="s">
        <v>391</v>
      </c>
      <c r="BC171" t="s">
        <v>392</v>
      </c>
      <c r="BD171" t="str">
        <f>VLOOKUP(BF171,class!$A$1:$B$455,2,FALSE)</f>
        <v>Shire District</v>
      </c>
      <c r="BE171" t="str">
        <f>IFERROR(VLOOKUP(BF171,classifications!$A$3:$C$334,3,FALSE),VLOOKUP(BF171,classifications!$I$2:$K$28,3,FALSE))</f>
        <v>Urban with Significant Rural</v>
      </c>
      <c r="BF171" t="s">
        <v>393</v>
      </c>
      <c r="BH171">
        <v>381</v>
      </c>
      <c r="BJ171">
        <v>1</v>
      </c>
      <c r="BL171">
        <v>40</v>
      </c>
      <c r="BN171">
        <v>0</v>
      </c>
      <c r="BP171">
        <v>3</v>
      </c>
      <c r="BR171">
        <v>419</v>
      </c>
      <c r="CB171" t="s">
        <v>391</v>
      </c>
      <c r="CC171" t="s">
        <v>392</v>
      </c>
      <c r="CD171" t="str">
        <f>VLOOKUP(CF171,class!$A$1:$B$455,2,FALSE)</f>
        <v>Shire District</v>
      </c>
      <c r="CE171" t="str">
        <f>IFERROR(VLOOKUP(CF171,classifications!$A$3:$C$334,3,FALSE),VLOOKUP(CF171,classifications!$I$2:$K$28,3,FALSE))</f>
        <v>Urban with Significant Rural</v>
      </c>
      <c r="CF171" t="s">
        <v>393</v>
      </c>
      <c r="CH171">
        <v>443</v>
      </c>
      <c r="CJ171">
        <v>3</v>
      </c>
      <c r="CL171">
        <v>62</v>
      </c>
      <c r="CN171">
        <v>0</v>
      </c>
      <c r="CO171">
        <v>0</v>
      </c>
      <c r="CP171">
        <v>0</v>
      </c>
      <c r="CQ171">
        <v>0</v>
      </c>
      <c r="CR171">
        <v>0</v>
      </c>
      <c r="CS171">
        <v>0</v>
      </c>
      <c r="CU171">
        <v>0</v>
      </c>
      <c r="CW171">
        <v>6</v>
      </c>
      <c r="CY171">
        <v>502</v>
      </c>
      <c r="DB171" t="s">
        <v>391</v>
      </c>
      <c r="DC171" t="s">
        <v>392</v>
      </c>
      <c r="DD171" t="str">
        <f>VLOOKUP(DF171,class!$A$1:$B$455,2,FALSE)</f>
        <v>Shire District</v>
      </c>
      <c r="DE171" t="str">
        <f>IFERROR(VLOOKUP(DF171,classifications!$A$3:$C$334,3,FALSE),VLOOKUP(DF171,classifications!$I$2:$K$28,3,FALSE))</f>
        <v>Urban with Significant Rural</v>
      </c>
      <c r="DF171" t="s">
        <v>393</v>
      </c>
      <c r="DH171">
        <v>464</v>
      </c>
      <c r="DJ171">
        <v>2</v>
      </c>
      <c r="DL171">
        <v>75</v>
      </c>
      <c r="DN171">
        <v>0</v>
      </c>
      <c r="DO171">
        <v>0</v>
      </c>
      <c r="DP171">
        <v>0</v>
      </c>
      <c r="DQ171">
        <v>0</v>
      </c>
      <c r="DR171">
        <v>0</v>
      </c>
      <c r="DS171">
        <v>0</v>
      </c>
      <c r="DU171">
        <v>0</v>
      </c>
      <c r="DW171">
        <v>0</v>
      </c>
      <c r="DY171">
        <v>541</v>
      </c>
      <c r="EB171" t="s">
        <v>391</v>
      </c>
      <c r="EC171" t="s">
        <v>392</v>
      </c>
      <c r="ED171" t="str">
        <f>VLOOKUP(EF171,class!$A$1:$B$455,2,FALSE)</f>
        <v>Shire District</v>
      </c>
      <c r="EE171" t="str">
        <f>IFERROR(VLOOKUP(EF171,classifications!$A$3:$C$334,3,FALSE),VLOOKUP(EF171,classifications!$I$2:$K$28,3,FALSE))</f>
        <v>Urban with Significant Rural</v>
      </c>
      <c r="EF171" t="s">
        <v>393</v>
      </c>
      <c r="EH171">
        <v>445</v>
      </c>
      <c r="EJ171">
        <v>1</v>
      </c>
      <c r="EL171">
        <v>59</v>
      </c>
      <c r="EN171">
        <v>0</v>
      </c>
      <c r="EO171">
        <v>0</v>
      </c>
      <c r="EP171">
        <v>0</v>
      </c>
      <c r="EQ171">
        <v>0</v>
      </c>
      <c r="ER171">
        <v>0</v>
      </c>
      <c r="ES171">
        <v>0</v>
      </c>
      <c r="ET171">
        <v>0</v>
      </c>
      <c r="EV171">
        <v>0</v>
      </c>
      <c r="EX171">
        <v>0</v>
      </c>
      <c r="EZ171" s="2">
        <v>505</v>
      </c>
      <c r="FB171" t="s">
        <v>391</v>
      </c>
      <c r="FC171" t="s">
        <v>392</v>
      </c>
      <c r="FD171" t="str">
        <f>VLOOKUP(FF171,class!$A$1:$B$455,2,FALSE)</f>
        <v>Shire District</v>
      </c>
      <c r="FE171" t="str">
        <f>IFERROR(VLOOKUP(FF171,classifications!$A$3:$C$334,3,FALSE),VLOOKUP(FF171,classifications!$I$2:$K$28,3,FALSE))</f>
        <v>Urban with Significant Rural</v>
      </c>
      <c r="FF171" t="s">
        <v>393</v>
      </c>
      <c r="FH171">
        <v>549</v>
      </c>
      <c r="FJ171">
        <v>0</v>
      </c>
      <c r="FL171">
        <v>43</v>
      </c>
      <c r="FN171">
        <v>0</v>
      </c>
      <c r="FO171">
        <v>5</v>
      </c>
      <c r="FP171">
        <v>0</v>
      </c>
      <c r="FQ171">
        <v>0</v>
      </c>
      <c r="FR171">
        <v>0</v>
      </c>
      <c r="FS171">
        <v>0</v>
      </c>
      <c r="FT171">
        <v>5</v>
      </c>
      <c r="FV171">
        <v>0</v>
      </c>
      <c r="FX171">
        <v>0</v>
      </c>
      <c r="FZ171" s="2">
        <v>592</v>
      </c>
      <c r="GB171" t="s">
        <v>391</v>
      </c>
      <c r="GC171" t="s">
        <v>392</v>
      </c>
      <c r="GD171" t="str">
        <f>VLOOKUP(GF171,class!$A$1:$B$455,2,FALSE)</f>
        <v>Shire District</v>
      </c>
      <c r="GE171" t="str">
        <f>IFERROR(VLOOKUP(GF171,classifications!A$3:C$334,3,FALSE),VLOOKUP(GF171,classifications!I$2:K$28,3,FALSE))</f>
        <v>Urban with Significant Rural</v>
      </c>
      <c r="GF171" t="s">
        <v>393</v>
      </c>
      <c r="GH171">
        <v>612</v>
      </c>
      <c r="GJ171">
        <v>1</v>
      </c>
      <c r="GL171">
        <v>50</v>
      </c>
      <c r="GN171">
        <v>0</v>
      </c>
      <c r="GO171">
        <v>0</v>
      </c>
      <c r="GP171">
        <v>0</v>
      </c>
      <c r="GQ171">
        <v>0</v>
      </c>
      <c r="GR171">
        <v>0</v>
      </c>
      <c r="GS171">
        <v>0</v>
      </c>
      <c r="GT171">
        <v>0</v>
      </c>
      <c r="GV171">
        <v>0</v>
      </c>
      <c r="GX171">
        <v>0</v>
      </c>
      <c r="GZ171">
        <v>663</v>
      </c>
    </row>
    <row r="172" spans="2:208" x14ac:dyDescent="0.3">
      <c r="B172" t="s">
        <v>394</v>
      </c>
      <c r="C172" t="s">
        <v>395</v>
      </c>
      <c r="D172" t="str">
        <f>VLOOKUP(F172,class!$A$1:$B$455,2,FALSE)</f>
        <v>Shire District</v>
      </c>
      <c r="E172" t="str">
        <f>IFERROR(VLOOKUP(F172,classifications!$A$3:$C$334,3,FALSE),VLOOKUP(F172,classifications!$I$2:$K$28,3,FALSE))</f>
        <v>Predominantly Rural</v>
      </c>
      <c r="F172" t="s">
        <v>396</v>
      </c>
      <c r="H172">
        <v>164</v>
      </c>
      <c r="J172">
        <v>5</v>
      </c>
      <c r="L172">
        <v>20</v>
      </c>
      <c r="N172">
        <v>0</v>
      </c>
      <c r="P172">
        <v>30</v>
      </c>
      <c r="R172">
        <v>159</v>
      </c>
      <c r="AB172" t="s">
        <v>394</v>
      </c>
      <c r="AC172" t="s">
        <v>395</v>
      </c>
      <c r="AD172" t="str">
        <f>VLOOKUP(AF172,class!$A$1:$B$455,2,FALSE)</f>
        <v>Shire District</v>
      </c>
      <c r="AE172" t="str">
        <f>IFERROR(VLOOKUP(AF172,classifications!$A$3:$C$334,3,FALSE),VLOOKUP(AF172,classifications!$I$2:$K$28,3,FALSE))</f>
        <v>Predominantly Rural</v>
      </c>
      <c r="AF172" t="s">
        <v>396</v>
      </c>
      <c r="AH172">
        <v>153</v>
      </c>
      <c r="AJ172">
        <v>3</v>
      </c>
      <c r="AL172">
        <v>12</v>
      </c>
      <c r="AN172">
        <v>0</v>
      </c>
      <c r="AP172">
        <v>22</v>
      </c>
      <c r="AR172">
        <v>146</v>
      </c>
      <c r="BB172" t="s">
        <v>394</v>
      </c>
      <c r="BC172" t="s">
        <v>395</v>
      </c>
      <c r="BD172" t="str">
        <f>VLOOKUP(BF172,class!$A$1:$B$455,2,FALSE)</f>
        <v>Shire District</v>
      </c>
      <c r="BE172" t="str">
        <f>IFERROR(VLOOKUP(BF172,classifications!$A$3:$C$334,3,FALSE),VLOOKUP(BF172,classifications!$I$2:$K$28,3,FALSE))</f>
        <v>Predominantly Rural</v>
      </c>
      <c r="BF172" t="s">
        <v>396</v>
      </c>
      <c r="BH172">
        <v>91</v>
      </c>
      <c r="BJ172">
        <v>14</v>
      </c>
      <c r="BL172">
        <v>24</v>
      </c>
      <c r="BN172">
        <v>0</v>
      </c>
      <c r="BP172">
        <v>0</v>
      </c>
      <c r="BR172">
        <v>129</v>
      </c>
      <c r="CB172" t="s">
        <v>394</v>
      </c>
      <c r="CC172" t="s">
        <v>395</v>
      </c>
      <c r="CD172" t="str">
        <f>VLOOKUP(CF172,class!$A$1:$B$455,2,FALSE)</f>
        <v>Shire District</v>
      </c>
      <c r="CE172" t="str">
        <f>IFERROR(VLOOKUP(CF172,classifications!$A$3:$C$334,3,FALSE),VLOOKUP(CF172,classifications!$I$2:$K$28,3,FALSE))</f>
        <v>Predominantly Rural</v>
      </c>
      <c r="CF172" t="s">
        <v>396</v>
      </c>
      <c r="CH172">
        <v>110</v>
      </c>
      <c r="CJ172">
        <v>13</v>
      </c>
      <c r="CL172">
        <v>7</v>
      </c>
      <c r="CN172">
        <v>3</v>
      </c>
      <c r="CO172">
        <v>0</v>
      </c>
      <c r="CP172">
        <v>0</v>
      </c>
      <c r="CQ172">
        <v>0</v>
      </c>
      <c r="CR172">
        <v>0</v>
      </c>
      <c r="CS172">
        <v>3</v>
      </c>
      <c r="CU172">
        <v>0</v>
      </c>
      <c r="CW172">
        <v>2</v>
      </c>
      <c r="CY172">
        <v>128</v>
      </c>
      <c r="DB172" t="s">
        <v>394</v>
      </c>
      <c r="DC172" t="s">
        <v>395</v>
      </c>
      <c r="DD172" t="str">
        <f>VLOOKUP(DF172,class!$A$1:$B$455,2,FALSE)</f>
        <v>Shire District</v>
      </c>
      <c r="DE172" t="str">
        <f>IFERROR(VLOOKUP(DF172,classifications!$A$3:$C$334,3,FALSE),VLOOKUP(DF172,classifications!$I$2:$K$28,3,FALSE))</f>
        <v>Predominantly Rural</v>
      </c>
      <c r="DF172" t="s">
        <v>396</v>
      </c>
      <c r="DH172">
        <v>132</v>
      </c>
      <c r="DJ172">
        <v>14</v>
      </c>
      <c r="DL172">
        <v>8</v>
      </c>
      <c r="DN172">
        <v>0</v>
      </c>
      <c r="DO172">
        <v>0</v>
      </c>
      <c r="DP172">
        <v>0</v>
      </c>
      <c r="DQ172">
        <v>0</v>
      </c>
      <c r="DR172">
        <v>0</v>
      </c>
      <c r="DS172">
        <v>0</v>
      </c>
      <c r="DU172">
        <v>0</v>
      </c>
      <c r="DW172">
        <v>0</v>
      </c>
      <c r="DY172">
        <v>154</v>
      </c>
      <c r="EB172" t="s">
        <v>394</v>
      </c>
      <c r="EC172" t="s">
        <v>395</v>
      </c>
      <c r="ED172" t="str">
        <f>VLOOKUP(EF172,class!$A$1:$B$455,2,FALSE)</f>
        <v>Shire District</v>
      </c>
      <c r="EE172" t="str">
        <f>IFERROR(VLOOKUP(EF172,classifications!$A$3:$C$334,3,FALSE),VLOOKUP(EF172,classifications!$I$2:$K$28,3,FALSE))</f>
        <v>Predominantly Rural</v>
      </c>
      <c r="EF172" t="s">
        <v>396</v>
      </c>
      <c r="EH172">
        <v>123</v>
      </c>
      <c r="EJ172">
        <v>7</v>
      </c>
      <c r="EL172">
        <v>12</v>
      </c>
      <c r="EN172">
        <v>0</v>
      </c>
      <c r="EO172">
        <v>0</v>
      </c>
      <c r="EP172">
        <v>0</v>
      </c>
      <c r="EQ172">
        <v>0</v>
      </c>
      <c r="ER172">
        <v>0</v>
      </c>
      <c r="ES172">
        <v>0</v>
      </c>
      <c r="ET172">
        <v>0</v>
      </c>
      <c r="EV172">
        <v>0</v>
      </c>
      <c r="EX172">
        <v>10</v>
      </c>
      <c r="EZ172" s="2">
        <v>132</v>
      </c>
      <c r="FB172" t="s">
        <v>394</v>
      </c>
      <c r="FC172" t="s">
        <v>395</v>
      </c>
      <c r="FD172" t="str">
        <f>VLOOKUP(FF172,class!$A$1:$B$455,2,FALSE)</f>
        <v>Shire District</v>
      </c>
      <c r="FE172" t="str">
        <f>IFERROR(VLOOKUP(FF172,classifications!$A$3:$C$334,3,FALSE),VLOOKUP(FF172,classifications!$I$2:$K$28,3,FALSE))</f>
        <v>Predominantly Rural</v>
      </c>
      <c r="FF172" t="s">
        <v>396</v>
      </c>
      <c r="FH172">
        <v>101</v>
      </c>
      <c r="FJ172">
        <v>9</v>
      </c>
      <c r="FL172">
        <v>7</v>
      </c>
      <c r="FN172">
        <v>0</v>
      </c>
      <c r="FO172">
        <v>0</v>
      </c>
      <c r="FP172">
        <v>0</v>
      </c>
      <c r="FQ172">
        <v>0</v>
      </c>
      <c r="FR172">
        <v>0</v>
      </c>
      <c r="FS172">
        <v>0</v>
      </c>
      <c r="FT172">
        <v>0</v>
      </c>
      <c r="FV172">
        <v>0</v>
      </c>
      <c r="FX172">
        <v>0</v>
      </c>
      <c r="FZ172" s="2">
        <v>117</v>
      </c>
      <c r="GB172" t="s">
        <v>394</v>
      </c>
      <c r="GC172" t="s">
        <v>395</v>
      </c>
      <c r="GD172" t="str">
        <f>VLOOKUP(GF172,class!$A$1:$B$455,2,FALSE)</f>
        <v>Shire District</v>
      </c>
      <c r="GE172" t="str">
        <f>IFERROR(VLOOKUP(GF172,classifications!A$3:C$334,3,FALSE),VLOOKUP(GF172,classifications!I$2:K$28,3,FALSE))</f>
        <v>Predominantly Rural</v>
      </c>
      <c r="GF172" t="s">
        <v>396</v>
      </c>
      <c r="GH172">
        <v>136</v>
      </c>
      <c r="GJ172">
        <v>11</v>
      </c>
      <c r="GL172">
        <v>10</v>
      </c>
      <c r="GN172">
        <v>0</v>
      </c>
      <c r="GO172">
        <v>0</v>
      </c>
      <c r="GP172">
        <v>0</v>
      </c>
      <c r="GQ172">
        <v>0</v>
      </c>
      <c r="GR172">
        <v>0</v>
      </c>
      <c r="GS172">
        <v>0</v>
      </c>
      <c r="GT172">
        <v>0</v>
      </c>
      <c r="GV172">
        <v>8</v>
      </c>
      <c r="GX172">
        <v>0</v>
      </c>
      <c r="GZ172">
        <v>165</v>
      </c>
    </row>
    <row r="173" spans="2:208" x14ac:dyDescent="0.3">
      <c r="B173" t="s">
        <v>397</v>
      </c>
      <c r="C173" t="s">
        <v>398</v>
      </c>
      <c r="D173" t="str">
        <f>VLOOKUP(F173,class!$A$1:$B$455,2,FALSE)</f>
        <v>Shire District</v>
      </c>
      <c r="E173" t="str">
        <f>IFERROR(VLOOKUP(F173,classifications!$A$3:$C$334,3,FALSE),VLOOKUP(F173,classifications!$I$2:$K$28,3,FALSE))</f>
        <v>Predominantly Rural</v>
      </c>
      <c r="F173" t="s">
        <v>399</v>
      </c>
      <c r="H173">
        <v>157</v>
      </c>
      <c r="J173">
        <v>1</v>
      </c>
      <c r="L173">
        <v>17</v>
      </c>
      <c r="N173">
        <v>0</v>
      </c>
      <c r="P173">
        <v>1</v>
      </c>
      <c r="R173">
        <v>174</v>
      </c>
      <c r="AB173" t="s">
        <v>397</v>
      </c>
      <c r="AC173" t="s">
        <v>398</v>
      </c>
      <c r="AD173" t="str">
        <f>VLOOKUP(AF173,class!$A$1:$B$455,2,FALSE)</f>
        <v>Shire District</v>
      </c>
      <c r="AE173" t="str">
        <f>IFERROR(VLOOKUP(AF173,classifications!$A$3:$C$334,3,FALSE),VLOOKUP(AF173,classifications!$I$2:$K$28,3,FALSE))</f>
        <v>Predominantly Rural</v>
      </c>
      <c r="AF173" t="s">
        <v>399</v>
      </c>
      <c r="AH173">
        <v>134</v>
      </c>
      <c r="AJ173">
        <v>0</v>
      </c>
      <c r="AL173">
        <v>22</v>
      </c>
      <c r="AN173">
        <v>1</v>
      </c>
      <c r="AP173">
        <v>0</v>
      </c>
      <c r="AR173">
        <v>157</v>
      </c>
      <c r="BB173" t="s">
        <v>397</v>
      </c>
      <c r="BC173" t="s">
        <v>398</v>
      </c>
      <c r="BD173" t="str">
        <f>VLOOKUP(BF173,class!$A$1:$B$455,2,FALSE)</f>
        <v>Shire District</v>
      </c>
      <c r="BE173" t="str">
        <f>IFERROR(VLOOKUP(BF173,classifications!$A$3:$C$334,3,FALSE),VLOOKUP(BF173,classifications!$I$2:$K$28,3,FALSE))</f>
        <v>Predominantly Rural</v>
      </c>
      <c r="BF173" t="s">
        <v>399</v>
      </c>
      <c r="BH173">
        <v>106</v>
      </c>
      <c r="BJ173">
        <v>8</v>
      </c>
      <c r="BL173">
        <v>17</v>
      </c>
      <c r="BN173">
        <v>0</v>
      </c>
      <c r="BP173">
        <v>0</v>
      </c>
      <c r="BR173">
        <v>131</v>
      </c>
      <c r="CB173" t="s">
        <v>397</v>
      </c>
      <c r="CC173" t="s">
        <v>398</v>
      </c>
      <c r="CD173" t="str">
        <f>VLOOKUP(CF173,class!$A$1:$B$455,2,FALSE)</f>
        <v>Shire District</v>
      </c>
      <c r="CE173" t="str">
        <f>IFERROR(VLOOKUP(CF173,classifications!$A$3:$C$334,3,FALSE),VLOOKUP(CF173,classifications!$I$2:$K$28,3,FALSE))</f>
        <v>Predominantly Rural</v>
      </c>
      <c r="CF173" t="s">
        <v>399</v>
      </c>
      <c r="CH173">
        <v>230</v>
      </c>
      <c r="CJ173">
        <v>1</v>
      </c>
      <c r="CL173">
        <v>31</v>
      </c>
      <c r="CN173">
        <v>0</v>
      </c>
      <c r="CO173">
        <v>0</v>
      </c>
      <c r="CP173">
        <v>0</v>
      </c>
      <c r="CQ173">
        <v>0</v>
      </c>
      <c r="CR173">
        <v>0</v>
      </c>
      <c r="CS173">
        <v>0</v>
      </c>
      <c r="CU173">
        <v>0</v>
      </c>
      <c r="CW173">
        <v>0</v>
      </c>
      <c r="CY173">
        <v>262</v>
      </c>
      <c r="DB173" t="s">
        <v>397</v>
      </c>
      <c r="DC173" t="s">
        <v>398</v>
      </c>
      <c r="DD173" t="str">
        <f>VLOOKUP(DF173,class!$A$1:$B$455,2,FALSE)</f>
        <v>Shire District</v>
      </c>
      <c r="DE173" t="str">
        <f>IFERROR(VLOOKUP(DF173,classifications!$A$3:$C$334,3,FALSE),VLOOKUP(DF173,classifications!$I$2:$K$28,3,FALSE))</f>
        <v>Predominantly Rural</v>
      </c>
      <c r="DF173" t="s">
        <v>399</v>
      </c>
      <c r="DH173">
        <v>165</v>
      </c>
      <c r="DJ173">
        <v>10</v>
      </c>
      <c r="DL173">
        <v>19</v>
      </c>
      <c r="DN173">
        <v>0</v>
      </c>
      <c r="DO173">
        <v>0</v>
      </c>
      <c r="DP173">
        <v>0</v>
      </c>
      <c r="DQ173">
        <v>1</v>
      </c>
      <c r="DR173">
        <v>0</v>
      </c>
      <c r="DS173">
        <v>1</v>
      </c>
      <c r="DU173">
        <v>0</v>
      </c>
      <c r="DW173">
        <v>0</v>
      </c>
      <c r="DY173">
        <v>194</v>
      </c>
      <c r="EB173" t="s">
        <v>397</v>
      </c>
      <c r="EC173" t="s">
        <v>398</v>
      </c>
      <c r="ED173" t="str">
        <f>VLOOKUP(EF173,class!$A$1:$B$455,2,FALSE)</f>
        <v>Shire District</v>
      </c>
      <c r="EE173" t="str">
        <f>IFERROR(VLOOKUP(EF173,classifications!$A$3:$C$334,3,FALSE),VLOOKUP(EF173,classifications!$I$2:$K$28,3,FALSE))</f>
        <v>Predominantly Rural</v>
      </c>
      <c r="EF173" t="s">
        <v>399</v>
      </c>
      <c r="EH173">
        <v>167</v>
      </c>
      <c r="EJ173">
        <v>1</v>
      </c>
      <c r="EL173">
        <v>19</v>
      </c>
      <c r="EN173">
        <v>0</v>
      </c>
      <c r="EO173">
        <v>0</v>
      </c>
      <c r="EP173">
        <v>0</v>
      </c>
      <c r="EQ173">
        <v>0</v>
      </c>
      <c r="ER173">
        <v>0</v>
      </c>
      <c r="ES173">
        <v>0</v>
      </c>
      <c r="ET173">
        <v>0</v>
      </c>
      <c r="EV173">
        <v>0</v>
      </c>
      <c r="EX173">
        <v>0</v>
      </c>
      <c r="EZ173" s="2">
        <v>187</v>
      </c>
      <c r="FB173" t="s">
        <v>397</v>
      </c>
      <c r="FC173" t="s">
        <v>398</v>
      </c>
      <c r="FD173" t="str">
        <f>VLOOKUP(FF173,class!$A$1:$B$455,2,FALSE)</f>
        <v>Shire District</v>
      </c>
      <c r="FE173" t="str">
        <f>IFERROR(VLOOKUP(FF173,classifications!$A$3:$C$334,3,FALSE),VLOOKUP(FF173,classifications!$I$2:$K$28,3,FALSE))</f>
        <v>Predominantly Rural</v>
      </c>
      <c r="FF173" t="s">
        <v>399</v>
      </c>
      <c r="FH173">
        <v>275</v>
      </c>
      <c r="FJ173">
        <v>0</v>
      </c>
      <c r="FL173">
        <v>31</v>
      </c>
      <c r="FN173">
        <v>1</v>
      </c>
      <c r="FO173">
        <v>0</v>
      </c>
      <c r="FP173">
        <v>0</v>
      </c>
      <c r="FQ173">
        <v>0</v>
      </c>
      <c r="FR173">
        <v>0</v>
      </c>
      <c r="FS173">
        <v>0</v>
      </c>
      <c r="FT173">
        <v>1</v>
      </c>
      <c r="FV173">
        <v>4</v>
      </c>
      <c r="FX173">
        <v>2</v>
      </c>
      <c r="FZ173" s="2">
        <v>308</v>
      </c>
      <c r="GB173" t="s">
        <v>397</v>
      </c>
      <c r="GC173" t="s">
        <v>398</v>
      </c>
      <c r="GD173" t="str">
        <f>VLOOKUP(GF173,class!$A$1:$B$455,2,FALSE)</f>
        <v>Shire District</v>
      </c>
      <c r="GE173" t="str">
        <f>IFERROR(VLOOKUP(GF173,classifications!A$3:C$334,3,FALSE),VLOOKUP(GF173,classifications!I$2:K$28,3,FALSE))</f>
        <v>Predominantly Rural</v>
      </c>
      <c r="GF173" t="s">
        <v>399</v>
      </c>
      <c r="GH173">
        <v>324</v>
      </c>
      <c r="GJ173">
        <v>8</v>
      </c>
      <c r="GL173">
        <v>40</v>
      </c>
      <c r="GN173">
        <v>2</v>
      </c>
      <c r="GO173">
        <v>1</v>
      </c>
      <c r="GP173">
        <v>0</v>
      </c>
      <c r="GQ173">
        <v>0</v>
      </c>
      <c r="GR173">
        <v>0</v>
      </c>
      <c r="GS173">
        <v>0</v>
      </c>
      <c r="GT173">
        <v>3</v>
      </c>
      <c r="GV173">
        <v>0</v>
      </c>
      <c r="GX173">
        <v>8</v>
      </c>
      <c r="GZ173">
        <v>364</v>
      </c>
    </row>
    <row r="174" spans="2:208" x14ac:dyDescent="0.3">
      <c r="B174" t="s">
        <v>400</v>
      </c>
      <c r="C174" t="s">
        <v>401</v>
      </c>
      <c r="D174" t="str">
        <f>VLOOKUP(F174,class!$A$1:$B$455,2,FALSE)</f>
        <v>Shire District</v>
      </c>
      <c r="E174" t="str">
        <f>IFERROR(VLOOKUP(F174,classifications!$A$3:$C$334,3,FALSE),VLOOKUP(F174,classifications!$I$2:$K$28,3,FALSE))</f>
        <v>Predominantly Rural</v>
      </c>
      <c r="F174" t="s">
        <v>402</v>
      </c>
      <c r="H174">
        <v>160</v>
      </c>
      <c r="J174">
        <v>6</v>
      </c>
      <c r="L174">
        <v>93</v>
      </c>
      <c r="N174">
        <v>0</v>
      </c>
      <c r="P174">
        <v>3</v>
      </c>
      <c r="R174">
        <v>256</v>
      </c>
      <c r="AB174" t="s">
        <v>400</v>
      </c>
      <c r="AC174" t="s">
        <v>401</v>
      </c>
      <c r="AD174" t="str">
        <f>VLOOKUP(AF174,class!$A$1:$B$455,2,FALSE)</f>
        <v>Shire District</v>
      </c>
      <c r="AE174" t="str">
        <f>IFERROR(VLOOKUP(AF174,classifications!$A$3:$C$334,3,FALSE),VLOOKUP(AF174,classifications!$I$2:$K$28,3,FALSE))</f>
        <v>Predominantly Rural</v>
      </c>
      <c r="AF174" t="s">
        <v>402</v>
      </c>
      <c r="AH174">
        <v>204</v>
      </c>
      <c r="AJ174">
        <v>0</v>
      </c>
      <c r="AL174">
        <v>60</v>
      </c>
      <c r="AN174">
        <v>0</v>
      </c>
      <c r="AP174">
        <v>0</v>
      </c>
      <c r="AR174">
        <v>264</v>
      </c>
      <c r="BB174" t="s">
        <v>400</v>
      </c>
      <c r="BC174" t="s">
        <v>401</v>
      </c>
      <c r="BD174" t="str">
        <f>VLOOKUP(BF174,class!$A$1:$B$455,2,FALSE)</f>
        <v>Shire District</v>
      </c>
      <c r="BE174" t="str">
        <f>IFERROR(VLOOKUP(BF174,classifications!$A$3:$C$334,3,FALSE),VLOOKUP(BF174,classifications!$I$2:$K$28,3,FALSE))</f>
        <v>Predominantly Rural</v>
      </c>
      <c r="BF174" t="s">
        <v>402</v>
      </c>
      <c r="BH174">
        <v>295</v>
      </c>
      <c r="BJ174">
        <v>7</v>
      </c>
      <c r="BL174">
        <v>66</v>
      </c>
      <c r="BN174">
        <v>0</v>
      </c>
      <c r="BP174">
        <v>0</v>
      </c>
      <c r="BR174">
        <v>368</v>
      </c>
      <c r="CB174" t="s">
        <v>400</v>
      </c>
      <c r="CC174" t="s">
        <v>401</v>
      </c>
      <c r="CD174" t="str">
        <f>VLOOKUP(CF174,class!$A$1:$B$455,2,FALSE)</f>
        <v>Shire District</v>
      </c>
      <c r="CE174" t="str">
        <f>IFERROR(VLOOKUP(CF174,classifications!$A$3:$C$334,3,FALSE),VLOOKUP(CF174,classifications!$I$2:$K$28,3,FALSE))</f>
        <v>Predominantly Rural</v>
      </c>
      <c r="CF174" t="s">
        <v>402</v>
      </c>
      <c r="CH174">
        <v>234</v>
      </c>
      <c r="CJ174">
        <v>5</v>
      </c>
      <c r="CL174">
        <v>89</v>
      </c>
      <c r="CN174">
        <v>2</v>
      </c>
      <c r="CO174">
        <v>0</v>
      </c>
      <c r="CP174">
        <v>0</v>
      </c>
      <c r="CQ174">
        <v>0</v>
      </c>
      <c r="CR174">
        <v>0</v>
      </c>
      <c r="CS174">
        <v>2</v>
      </c>
      <c r="CU174">
        <v>0</v>
      </c>
      <c r="CW174">
        <v>0</v>
      </c>
      <c r="CY174">
        <v>328</v>
      </c>
      <c r="DB174" t="s">
        <v>400</v>
      </c>
      <c r="DC174" t="s">
        <v>401</v>
      </c>
      <c r="DD174" t="str">
        <f>VLOOKUP(DF174,class!$A$1:$B$455,2,FALSE)</f>
        <v>Shire District</v>
      </c>
      <c r="DE174" t="str">
        <f>IFERROR(VLOOKUP(DF174,classifications!$A$3:$C$334,3,FALSE),VLOOKUP(DF174,classifications!$I$2:$K$28,3,FALSE))</f>
        <v>Predominantly Rural</v>
      </c>
      <c r="DF174" t="s">
        <v>402</v>
      </c>
      <c r="DH174">
        <v>195</v>
      </c>
      <c r="DJ174">
        <v>8</v>
      </c>
      <c r="DL174">
        <v>104</v>
      </c>
      <c r="DN174">
        <v>1</v>
      </c>
      <c r="DO174">
        <v>25</v>
      </c>
      <c r="DP174">
        <v>0</v>
      </c>
      <c r="DQ174">
        <v>0</v>
      </c>
      <c r="DR174">
        <v>0</v>
      </c>
      <c r="DS174">
        <v>26</v>
      </c>
      <c r="DU174">
        <v>0</v>
      </c>
      <c r="DW174">
        <v>0</v>
      </c>
      <c r="DY174">
        <v>307</v>
      </c>
      <c r="EB174" t="s">
        <v>400</v>
      </c>
      <c r="EC174" t="s">
        <v>401</v>
      </c>
      <c r="ED174" t="str">
        <f>VLOOKUP(EF174,class!$A$1:$B$455,2,FALSE)</f>
        <v>Shire District</v>
      </c>
      <c r="EE174" t="str">
        <f>IFERROR(VLOOKUP(EF174,classifications!$A$3:$C$334,3,FALSE),VLOOKUP(EF174,classifications!$I$2:$K$28,3,FALSE))</f>
        <v>Predominantly Rural</v>
      </c>
      <c r="EF174" t="s">
        <v>402</v>
      </c>
      <c r="EH174">
        <v>249</v>
      </c>
      <c r="EJ174">
        <v>13</v>
      </c>
      <c r="EL174">
        <v>92</v>
      </c>
      <c r="EN174">
        <v>1</v>
      </c>
      <c r="EO174">
        <v>0</v>
      </c>
      <c r="EP174">
        <v>0</v>
      </c>
      <c r="EQ174">
        <v>0</v>
      </c>
      <c r="ER174">
        <v>0</v>
      </c>
      <c r="ES174">
        <v>0</v>
      </c>
      <c r="ET174">
        <v>1</v>
      </c>
      <c r="EV174">
        <v>0</v>
      </c>
      <c r="EX174">
        <v>0</v>
      </c>
      <c r="EZ174" s="2">
        <v>354</v>
      </c>
      <c r="FB174" t="s">
        <v>400</v>
      </c>
      <c r="FC174" t="s">
        <v>401</v>
      </c>
      <c r="FD174" t="str">
        <f>VLOOKUP(FF174,class!$A$1:$B$455,2,FALSE)</f>
        <v>Shire District</v>
      </c>
      <c r="FE174" t="str">
        <f>IFERROR(VLOOKUP(FF174,classifications!$A$3:$C$334,3,FALSE),VLOOKUP(FF174,classifications!$I$2:$K$28,3,FALSE))</f>
        <v>Predominantly Rural</v>
      </c>
      <c r="FF174" t="s">
        <v>402</v>
      </c>
      <c r="FH174">
        <v>237</v>
      </c>
      <c r="FJ174">
        <v>3</v>
      </c>
      <c r="FL174">
        <v>86</v>
      </c>
      <c r="FN174">
        <v>0</v>
      </c>
      <c r="FO174">
        <v>1</v>
      </c>
      <c r="FP174">
        <v>0</v>
      </c>
      <c r="FQ174">
        <v>0</v>
      </c>
      <c r="FR174">
        <v>0</v>
      </c>
      <c r="FS174">
        <v>0</v>
      </c>
      <c r="FT174">
        <v>1</v>
      </c>
      <c r="FV174">
        <v>0</v>
      </c>
      <c r="FX174">
        <v>0</v>
      </c>
      <c r="FZ174" s="2">
        <v>326</v>
      </c>
      <c r="GB174" t="s">
        <v>400</v>
      </c>
      <c r="GC174" t="s">
        <v>401</v>
      </c>
      <c r="GD174" t="str">
        <f>VLOOKUP(GF174,class!$A$1:$B$455,2,FALSE)</f>
        <v>Shire District</v>
      </c>
      <c r="GE174" t="str">
        <f>IFERROR(VLOOKUP(GF174,classifications!A$3:C$334,3,FALSE),VLOOKUP(GF174,classifications!I$2:K$28,3,FALSE))</f>
        <v>Predominantly Rural</v>
      </c>
      <c r="GF174" t="s">
        <v>402</v>
      </c>
      <c r="GH174">
        <v>203</v>
      </c>
      <c r="GJ174">
        <v>9</v>
      </c>
      <c r="GL174">
        <v>69</v>
      </c>
      <c r="GN174">
        <v>10</v>
      </c>
      <c r="GO174">
        <v>2</v>
      </c>
      <c r="GP174">
        <v>3</v>
      </c>
      <c r="GQ174">
        <v>0</v>
      </c>
      <c r="GR174">
        <v>0</v>
      </c>
      <c r="GS174">
        <v>0</v>
      </c>
      <c r="GT174">
        <v>15</v>
      </c>
      <c r="GV174">
        <v>0</v>
      </c>
      <c r="GX174">
        <v>3</v>
      </c>
      <c r="GZ174">
        <v>278</v>
      </c>
    </row>
    <row r="175" spans="2:208" x14ac:dyDescent="0.3">
      <c r="EZ175" s="2"/>
      <c r="FZ175" s="2"/>
    </row>
    <row r="176" spans="2:208" x14ac:dyDescent="0.3">
      <c r="D176" t="str">
        <f>VLOOKUP(F176,class!$A$1:$B$455,2,FALSE)</f>
        <v>Shire County</v>
      </c>
      <c r="E176" t="str">
        <f>IFERROR(VLOOKUP(F176,classifications!$A$3:$C$334,3,FALSE),VLOOKUP(F176,classifications!$I$2:$K$28,3,FALSE))</f>
        <v>Urban with Significant Rural</v>
      </c>
      <c r="F176" t="s">
        <v>403</v>
      </c>
      <c r="H176">
        <v>1332</v>
      </c>
      <c r="J176">
        <v>15</v>
      </c>
      <c r="L176">
        <v>238</v>
      </c>
      <c r="N176">
        <v>0</v>
      </c>
      <c r="P176">
        <v>82</v>
      </c>
      <c r="R176">
        <v>1503</v>
      </c>
      <c r="AD176" t="str">
        <f>VLOOKUP(AF176,class!$A$1:$B$455,2,FALSE)</f>
        <v>Shire County</v>
      </c>
      <c r="AE176" t="str">
        <f>IFERROR(VLOOKUP(AF176,classifications!$A$3:$C$334,3,FALSE),VLOOKUP(AF176,classifications!$I$2:$K$28,3,FALSE))</f>
        <v>Urban with Significant Rural</v>
      </c>
      <c r="AF176" t="s">
        <v>403</v>
      </c>
      <c r="AH176">
        <v>1376</v>
      </c>
      <c r="AJ176">
        <v>58</v>
      </c>
      <c r="AL176">
        <v>143</v>
      </c>
      <c r="AN176">
        <v>-3</v>
      </c>
      <c r="AP176">
        <v>195</v>
      </c>
      <c r="AR176">
        <v>1379</v>
      </c>
      <c r="BD176" t="str">
        <f>VLOOKUP(BF176,class!$A$1:$B$455,2,FALSE)</f>
        <v>Shire County</v>
      </c>
      <c r="BE176" t="str">
        <f>IFERROR(VLOOKUP(BF176,classifications!$A$3:$C$334,3,FALSE),VLOOKUP(BF176,classifications!$I$2:$K$28,3,FALSE))</f>
        <v>Urban with Significant Rural</v>
      </c>
      <c r="BF176" t="s">
        <v>403</v>
      </c>
      <c r="BH176">
        <v>1734</v>
      </c>
      <c r="BJ176">
        <v>26</v>
      </c>
      <c r="BL176">
        <v>198</v>
      </c>
      <c r="BN176">
        <v>0</v>
      </c>
      <c r="BP176">
        <v>94</v>
      </c>
      <c r="BR176">
        <v>1864</v>
      </c>
      <c r="CD176" t="str">
        <f>VLOOKUP(CF176,class!$A$1:$B$455,2,FALSE)</f>
        <v>Shire County</v>
      </c>
      <c r="CE176" t="str">
        <f>IFERROR(VLOOKUP(CF176,classifications!$A$3:$C$334,3,FALSE),VLOOKUP(CF176,classifications!$I$2:$K$28,3,FALSE))</f>
        <v>Urban with Significant Rural</v>
      </c>
      <c r="CF176" t="s">
        <v>403</v>
      </c>
      <c r="CH176">
        <v>2470</v>
      </c>
      <c r="CJ176">
        <v>67</v>
      </c>
      <c r="CL176">
        <v>257</v>
      </c>
      <c r="CN176">
        <v>2</v>
      </c>
      <c r="CO176">
        <v>3</v>
      </c>
      <c r="CP176">
        <v>0</v>
      </c>
      <c r="CQ176">
        <v>1</v>
      </c>
      <c r="CR176">
        <v>0</v>
      </c>
      <c r="CS176">
        <v>6</v>
      </c>
      <c r="CU176">
        <v>1</v>
      </c>
      <c r="CW176">
        <v>126</v>
      </c>
      <c r="CY176">
        <v>2669</v>
      </c>
      <c r="DD176" t="str">
        <f>VLOOKUP(DF176,class!$A$1:$B$455,2,FALSE)</f>
        <v>Shire County</v>
      </c>
      <c r="DE176" t="str">
        <f>IFERROR(VLOOKUP(DF176,classifications!$A$3:$C$334,3,FALSE),VLOOKUP(DF176,classifications!$I$2:$K$28,3,FALSE))</f>
        <v>Urban with Significant Rural</v>
      </c>
      <c r="DF176" t="s">
        <v>403</v>
      </c>
      <c r="DH176">
        <v>2479</v>
      </c>
      <c r="DJ176">
        <v>97</v>
      </c>
      <c r="DL176">
        <v>274</v>
      </c>
      <c r="DN176">
        <v>9</v>
      </c>
      <c r="DO176">
        <v>12</v>
      </c>
      <c r="DP176">
        <v>0</v>
      </c>
      <c r="DQ176">
        <v>0</v>
      </c>
      <c r="DR176">
        <v>0</v>
      </c>
      <c r="DS176">
        <v>21</v>
      </c>
      <c r="DU176">
        <v>-2</v>
      </c>
      <c r="DW176">
        <v>28</v>
      </c>
      <c r="DY176">
        <v>2820</v>
      </c>
      <c r="ED176" t="str">
        <f>VLOOKUP(EF176,class!$A$1:$B$455,2,FALSE)</f>
        <v>Shire County</v>
      </c>
      <c r="EE176" t="str">
        <f>IFERROR(VLOOKUP(EF176,classifications!$A$3:$C$334,3,FALSE),VLOOKUP(EF176,classifications!$I$2:$K$28,3,FALSE))</f>
        <v>Urban with Significant Rural</v>
      </c>
      <c r="EF176" t="s">
        <v>403</v>
      </c>
      <c r="EH176">
        <v>3077</v>
      </c>
      <c r="EJ176">
        <v>55</v>
      </c>
      <c r="EL176">
        <v>240</v>
      </c>
      <c r="EN176">
        <v>8</v>
      </c>
      <c r="EO176">
        <v>6</v>
      </c>
      <c r="EP176">
        <v>2</v>
      </c>
      <c r="EQ176">
        <v>0</v>
      </c>
      <c r="ER176">
        <v>17</v>
      </c>
      <c r="ES176">
        <v>0</v>
      </c>
      <c r="ET176">
        <v>33</v>
      </c>
      <c r="EV176">
        <v>0</v>
      </c>
      <c r="EX176">
        <v>63</v>
      </c>
      <c r="EZ176" s="2">
        <v>3309</v>
      </c>
      <c r="FD176" t="str">
        <f>VLOOKUP(FF176,class!$A$1:$B$455,2,FALSE)</f>
        <v>Shire County</v>
      </c>
      <c r="FE176" t="str">
        <f>IFERROR(VLOOKUP(FF176,classifications!$A$3:$C$334,3,FALSE),VLOOKUP(FF176,classifications!$I$2:$K$28,3,FALSE))</f>
        <v>Urban with Significant Rural</v>
      </c>
      <c r="FF176" t="s">
        <v>403</v>
      </c>
      <c r="FH176">
        <v>3294</v>
      </c>
      <c r="FJ176">
        <v>39</v>
      </c>
      <c r="FL176">
        <v>390</v>
      </c>
      <c r="FN176">
        <v>2</v>
      </c>
      <c r="FO176">
        <v>48</v>
      </c>
      <c r="FP176">
        <v>0</v>
      </c>
      <c r="FQ176">
        <v>0</v>
      </c>
      <c r="FR176">
        <v>4</v>
      </c>
      <c r="FS176">
        <v>0</v>
      </c>
      <c r="FT176">
        <v>54</v>
      </c>
      <c r="FV176">
        <v>1</v>
      </c>
      <c r="FX176">
        <v>102</v>
      </c>
      <c r="FZ176" s="2">
        <v>3622</v>
      </c>
      <c r="GD176" t="str">
        <f>VLOOKUP(GF176,class!$A$1:$B$455,2,FALSE)</f>
        <v>Shire County</v>
      </c>
      <c r="GE176" t="str">
        <f>IFERROR(VLOOKUP(GF176,classifications!A$3:C$334,3,FALSE),VLOOKUP(GF176,classifications!I$2:K$28,3,FALSE))</f>
        <v>Urban with Significant Rural</v>
      </c>
      <c r="GF176" t="s">
        <v>403</v>
      </c>
      <c r="GH176">
        <v>3637</v>
      </c>
      <c r="GJ176">
        <v>26</v>
      </c>
      <c r="GL176">
        <v>281</v>
      </c>
      <c r="GN176">
        <v>20</v>
      </c>
      <c r="GO176">
        <v>27</v>
      </c>
      <c r="GP176">
        <v>0</v>
      </c>
      <c r="GQ176">
        <v>0</v>
      </c>
      <c r="GR176">
        <v>0</v>
      </c>
      <c r="GS176">
        <v>0</v>
      </c>
      <c r="GT176">
        <v>47</v>
      </c>
      <c r="GV176">
        <v>3</v>
      </c>
      <c r="GX176">
        <v>33</v>
      </c>
      <c r="GZ176">
        <v>3914</v>
      </c>
    </row>
    <row r="177" spans="2:208" x14ac:dyDescent="0.3">
      <c r="B177" t="s">
        <v>404</v>
      </c>
      <c r="C177" t="s">
        <v>405</v>
      </c>
      <c r="D177" t="str">
        <f>VLOOKUP(F177,class!$A$1:$B$455,2,FALSE)</f>
        <v>Shire District</v>
      </c>
      <c r="E177" t="str">
        <f>IFERROR(VLOOKUP(F177,classifications!$A$3:$C$334,3,FALSE),VLOOKUP(F177,classifications!$I$2:$K$28,3,FALSE))</f>
        <v>Predominantly Urban</v>
      </c>
      <c r="F177" t="s">
        <v>406</v>
      </c>
      <c r="H177">
        <v>206</v>
      </c>
      <c r="J177">
        <v>-7</v>
      </c>
      <c r="L177">
        <v>18</v>
      </c>
      <c r="N177">
        <v>0</v>
      </c>
      <c r="P177">
        <v>13</v>
      </c>
      <c r="R177">
        <v>204</v>
      </c>
      <c r="AB177" t="s">
        <v>404</v>
      </c>
      <c r="AC177" t="s">
        <v>405</v>
      </c>
      <c r="AD177" t="str">
        <f>VLOOKUP(AF177,class!$A$1:$B$455,2,FALSE)</f>
        <v>Shire District</v>
      </c>
      <c r="AE177" t="str">
        <f>IFERROR(VLOOKUP(AF177,classifications!$A$3:$C$334,3,FALSE),VLOOKUP(AF177,classifications!$I$2:$K$28,3,FALSE))</f>
        <v>Predominantly Urban</v>
      </c>
      <c r="AF177" t="s">
        <v>406</v>
      </c>
      <c r="AH177">
        <v>234</v>
      </c>
      <c r="AJ177">
        <v>8</v>
      </c>
      <c r="AL177">
        <v>33</v>
      </c>
      <c r="AN177">
        <v>0</v>
      </c>
      <c r="AP177">
        <v>6</v>
      </c>
      <c r="AR177">
        <v>269</v>
      </c>
      <c r="BB177" t="s">
        <v>404</v>
      </c>
      <c r="BC177" t="s">
        <v>405</v>
      </c>
      <c r="BD177" t="str">
        <f>VLOOKUP(BF177,class!$A$1:$B$455,2,FALSE)</f>
        <v>Shire District</v>
      </c>
      <c r="BE177" t="str">
        <f>IFERROR(VLOOKUP(BF177,classifications!$A$3:$C$334,3,FALSE),VLOOKUP(BF177,classifications!$I$2:$K$28,3,FALSE))</f>
        <v>Predominantly Urban</v>
      </c>
      <c r="BF177" t="s">
        <v>406</v>
      </c>
      <c r="BH177">
        <v>228</v>
      </c>
      <c r="BJ177">
        <v>1</v>
      </c>
      <c r="BL177">
        <v>42</v>
      </c>
      <c r="BN177">
        <v>0</v>
      </c>
      <c r="BP177">
        <v>0</v>
      </c>
      <c r="BR177">
        <v>271</v>
      </c>
      <c r="CB177" t="s">
        <v>404</v>
      </c>
      <c r="CC177" t="s">
        <v>405</v>
      </c>
      <c r="CD177" t="str">
        <f>VLOOKUP(CF177,class!$A$1:$B$455,2,FALSE)</f>
        <v>Shire District</v>
      </c>
      <c r="CE177" t="str">
        <f>IFERROR(VLOOKUP(CF177,classifications!$A$3:$C$334,3,FALSE),VLOOKUP(CF177,classifications!$I$2:$K$28,3,FALSE))</f>
        <v>Predominantly Urban</v>
      </c>
      <c r="CF177" t="s">
        <v>406</v>
      </c>
      <c r="CH177">
        <v>382</v>
      </c>
      <c r="CJ177">
        <v>16</v>
      </c>
      <c r="CL177">
        <v>40</v>
      </c>
      <c r="CN177">
        <v>0</v>
      </c>
      <c r="CO177">
        <v>0</v>
      </c>
      <c r="CP177">
        <v>0</v>
      </c>
      <c r="CQ177">
        <v>0</v>
      </c>
      <c r="CR177">
        <v>0</v>
      </c>
      <c r="CS177">
        <v>0</v>
      </c>
      <c r="CU177">
        <v>0</v>
      </c>
      <c r="CW177">
        <v>7</v>
      </c>
      <c r="CY177">
        <v>431</v>
      </c>
      <c r="DB177" t="s">
        <v>404</v>
      </c>
      <c r="DC177" t="s">
        <v>405</v>
      </c>
      <c r="DD177" t="str">
        <f>VLOOKUP(DF177,class!$A$1:$B$455,2,FALSE)</f>
        <v>Shire District</v>
      </c>
      <c r="DE177" t="str">
        <f>IFERROR(VLOOKUP(DF177,classifications!$A$3:$C$334,3,FALSE),VLOOKUP(DF177,classifications!$I$2:$K$28,3,FALSE))</f>
        <v>Predominantly Urban</v>
      </c>
      <c r="DF177" t="s">
        <v>406</v>
      </c>
      <c r="DH177">
        <v>480</v>
      </c>
      <c r="DJ177">
        <v>8</v>
      </c>
      <c r="DL177">
        <v>75</v>
      </c>
      <c r="DN177">
        <v>0</v>
      </c>
      <c r="DO177">
        <v>0</v>
      </c>
      <c r="DP177">
        <v>0</v>
      </c>
      <c r="DQ177">
        <v>0</v>
      </c>
      <c r="DR177">
        <v>0</v>
      </c>
      <c r="DS177">
        <v>0</v>
      </c>
      <c r="DU177">
        <v>0</v>
      </c>
      <c r="DW177">
        <v>0</v>
      </c>
      <c r="DY177">
        <v>563</v>
      </c>
      <c r="EB177" t="s">
        <v>404</v>
      </c>
      <c r="EC177" t="s">
        <v>405</v>
      </c>
      <c r="ED177" t="str">
        <f>VLOOKUP(EF177,class!$A$1:$B$455,2,FALSE)</f>
        <v>Shire District</v>
      </c>
      <c r="EE177" t="str">
        <f>IFERROR(VLOOKUP(EF177,classifications!$A$3:$C$334,3,FALSE),VLOOKUP(EF177,classifications!$I$2:$K$28,3,FALSE))</f>
        <v>Predominantly Urban</v>
      </c>
      <c r="EF177" t="s">
        <v>406</v>
      </c>
      <c r="EH177">
        <v>594</v>
      </c>
      <c r="EJ177">
        <v>6</v>
      </c>
      <c r="EL177">
        <v>54</v>
      </c>
      <c r="EN177">
        <v>0</v>
      </c>
      <c r="EO177">
        <v>2</v>
      </c>
      <c r="EP177">
        <v>0</v>
      </c>
      <c r="EQ177">
        <v>0</v>
      </c>
      <c r="ER177">
        <v>0</v>
      </c>
      <c r="ES177">
        <v>0</v>
      </c>
      <c r="ET177">
        <v>2</v>
      </c>
      <c r="EV177">
        <v>0</v>
      </c>
      <c r="EX177">
        <v>0</v>
      </c>
      <c r="EZ177" s="2">
        <v>654</v>
      </c>
      <c r="FB177" t="s">
        <v>404</v>
      </c>
      <c r="FC177" t="s">
        <v>405</v>
      </c>
      <c r="FD177" t="str">
        <f>VLOOKUP(FF177,class!$A$1:$B$455,2,FALSE)</f>
        <v>Shire District</v>
      </c>
      <c r="FE177" t="str">
        <f>IFERROR(VLOOKUP(FF177,classifications!$A$3:$C$334,3,FALSE),VLOOKUP(FF177,classifications!$I$2:$K$28,3,FALSE))</f>
        <v>Predominantly Urban</v>
      </c>
      <c r="FF177" t="s">
        <v>406</v>
      </c>
      <c r="FH177">
        <v>537</v>
      </c>
      <c r="FJ177">
        <v>12</v>
      </c>
      <c r="FL177">
        <v>49</v>
      </c>
      <c r="FN177">
        <v>0</v>
      </c>
      <c r="FO177">
        <v>0</v>
      </c>
      <c r="FP177">
        <v>0</v>
      </c>
      <c r="FQ177">
        <v>0</v>
      </c>
      <c r="FR177">
        <v>0</v>
      </c>
      <c r="FS177">
        <v>0</v>
      </c>
      <c r="FT177">
        <v>0</v>
      </c>
      <c r="FV177">
        <v>0</v>
      </c>
      <c r="FX177">
        <v>4</v>
      </c>
      <c r="FZ177" s="2">
        <v>594</v>
      </c>
      <c r="GB177" t="s">
        <v>404</v>
      </c>
      <c r="GC177" t="s">
        <v>405</v>
      </c>
      <c r="GD177" t="str">
        <f>VLOOKUP(GF177,class!$A$1:$B$455,2,FALSE)</f>
        <v>Shire District</v>
      </c>
      <c r="GE177" t="str">
        <f>IFERROR(VLOOKUP(GF177,classifications!A$3:C$334,3,FALSE),VLOOKUP(GF177,classifications!I$2:K$28,3,FALSE))</f>
        <v>Predominantly Urban</v>
      </c>
      <c r="GF177" t="s">
        <v>406</v>
      </c>
      <c r="GH177">
        <v>413</v>
      </c>
      <c r="GJ177">
        <v>0</v>
      </c>
      <c r="GL177">
        <v>46</v>
      </c>
      <c r="GN177">
        <v>3</v>
      </c>
      <c r="GO177">
        <v>7</v>
      </c>
      <c r="GP177">
        <v>0</v>
      </c>
      <c r="GQ177">
        <v>0</v>
      </c>
      <c r="GR177">
        <v>0</v>
      </c>
      <c r="GS177">
        <v>0</v>
      </c>
      <c r="GT177">
        <v>10</v>
      </c>
      <c r="GV177">
        <v>0</v>
      </c>
      <c r="GX177">
        <v>1</v>
      </c>
      <c r="GZ177">
        <v>458</v>
      </c>
    </row>
    <row r="178" spans="2:208" x14ac:dyDescent="0.3">
      <c r="B178" t="s">
        <v>407</v>
      </c>
      <c r="C178" t="s">
        <v>408</v>
      </c>
      <c r="D178" t="str">
        <f>VLOOKUP(F178,class!$A$1:$B$455,2,FALSE)</f>
        <v>Shire District</v>
      </c>
      <c r="E178" t="str">
        <f>IFERROR(VLOOKUP(F178,classifications!$A$3:$C$334,3,FALSE),VLOOKUP(F178,classifications!$I$2:$K$28,3,FALSE))</f>
        <v>Urban with Significant Rural</v>
      </c>
      <c r="F178" t="s">
        <v>409</v>
      </c>
      <c r="H178">
        <v>125</v>
      </c>
      <c r="J178">
        <v>4</v>
      </c>
      <c r="L178">
        <v>5</v>
      </c>
      <c r="N178">
        <v>0</v>
      </c>
      <c r="P178">
        <v>14</v>
      </c>
      <c r="R178">
        <v>120</v>
      </c>
      <c r="AB178" t="s">
        <v>407</v>
      </c>
      <c r="AC178" t="s">
        <v>408</v>
      </c>
      <c r="AD178" t="str">
        <f>VLOOKUP(AF178,class!$A$1:$B$455,2,FALSE)</f>
        <v>Shire District</v>
      </c>
      <c r="AE178" t="str">
        <f>IFERROR(VLOOKUP(AF178,classifications!$A$3:$C$334,3,FALSE),VLOOKUP(AF178,classifications!$I$2:$K$28,3,FALSE))</f>
        <v>Urban with Significant Rural</v>
      </c>
      <c r="AF178" t="s">
        <v>409</v>
      </c>
      <c r="AH178">
        <v>229</v>
      </c>
      <c r="AJ178">
        <v>10</v>
      </c>
      <c r="AL178">
        <v>-2</v>
      </c>
      <c r="AN178">
        <v>0</v>
      </c>
      <c r="AP178">
        <v>101</v>
      </c>
      <c r="AR178">
        <v>136</v>
      </c>
      <c r="BB178" t="s">
        <v>407</v>
      </c>
      <c r="BC178" t="s">
        <v>408</v>
      </c>
      <c r="BD178" t="str">
        <f>VLOOKUP(BF178,class!$A$1:$B$455,2,FALSE)</f>
        <v>Shire District</v>
      </c>
      <c r="BE178" t="str">
        <f>IFERROR(VLOOKUP(BF178,classifications!$A$3:$C$334,3,FALSE),VLOOKUP(BF178,classifications!$I$2:$K$28,3,FALSE))</f>
        <v>Urban with Significant Rural</v>
      </c>
      <c r="BF178" t="s">
        <v>409</v>
      </c>
      <c r="BH178">
        <v>246</v>
      </c>
      <c r="BJ178">
        <v>1</v>
      </c>
      <c r="BL178">
        <v>32</v>
      </c>
      <c r="BN178">
        <v>0</v>
      </c>
      <c r="BP178">
        <v>26</v>
      </c>
      <c r="BR178">
        <v>253</v>
      </c>
      <c r="CB178" t="s">
        <v>407</v>
      </c>
      <c r="CC178" t="s">
        <v>408</v>
      </c>
      <c r="CD178" t="str">
        <f>VLOOKUP(CF178,class!$A$1:$B$455,2,FALSE)</f>
        <v>Shire District</v>
      </c>
      <c r="CE178" t="str">
        <f>IFERROR(VLOOKUP(CF178,classifications!$A$3:$C$334,3,FALSE),VLOOKUP(CF178,classifications!$I$2:$K$28,3,FALSE))</f>
        <v>Urban with Significant Rural</v>
      </c>
      <c r="CF178" t="s">
        <v>409</v>
      </c>
      <c r="CH178">
        <v>309</v>
      </c>
      <c r="CJ178">
        <v>1</v>
      </c>
      <c r="CL178">
        <v>18</v>
      </c>
      <c r="CN178">
        <v>0</v>
      </c>
      <c r="CO178">
        <v>0</v>
      </c>
      <c r="CP178">
        <v>0</v>
      </c>
      <c r="CQ178">
        <v>0</v>
      </c>
      <c r="CR178">
        <v>0</v>
      </c>
      <c r="CS178">
        <v>0</v>
      </c>
      <c r="CU178">
        <v>0</v>
      </c>
      <c r="CW178">
        <v>2</v>
      </c>
      <c r="CY178">
        <v>326</v>
      </c>
      <c r="DB178" t="s">
        <v>407</v>
      </c>
      <c r="DC178" t="s">
        <v>408</v>
      </c>
      <c r="DD178" t="str">
        <f>VLOOKUP(DF178,class!$A$1:$B$455,2,FALSE)</f>
        <v>Shire District</v>
      </c>
      <c r="DE178" t="str">
        <f>IFERROR(VLOOKUP(DF178,classifications!$A$3:$C$334,3,FALSE),VLOOKUP(DF178,classifications!$I$2:$K$28,3,FALSE))</f>
        <v>Urban with Significant Rural</v>
      </c>
      <c r="DF178" t="s">
        <v>409</v>
      </c>
      <c r="DH178">
        <v>264</v>
      </c>
      <c r="DJ178">
        <v>4</v>
      </c>
      <c r="DL178">
        <v>31</v>
      </c>
      <c r="DN178">
        <v>0</v>
      </c>
      <c r="DO178">
        <v>1</v>
      </c>
      <c r="DP178">
        <v>0</v>
      </c>
      <c r="DQ178">
        <v>0</v>
      </c>
      <c r="DR178">
        <v>0</v>
      </c>
      <c r="DS178">
        <v>1</v>
      </c>
      <c r="DU178">
        <v>-2</v>
      </c>
      <c r="DW178">
        <v>4</v>
      </c>
      <c r="DY178">
        <v>293</v>
      </c>
      <c r="EB178" t="s">
        <v>407</v>
      </c>
      <c r="EC178" t="s">
        <v>408</v>
      </c>
      <c r="ED178" t="str">
        <f>VLOOKUP(EF178,class!$A$1:$B$455,2,FALSE)</f>
        <v>Shire District</v>
      </c>
      <c r="EE178" t="str">
        <f>IFERROR(VLOOKUP(EF178,classifications!$A$3:$C$334,3,FALSE),VLOOKUP(EF178,classifications!$I$2:$K$28,3,FALSE))</f>
        <v>Urban with Significant Rural</v>
      </c>
      <c r="EF178" t="s">
        <v>409</v>
      </c>
      <c r="EH178">
        <v>208</v>
      </c>
      <c r="EJ178">
        <v>6</v>
      </c>
      <c r="EL178">
        <v>36</v>
      </c>
      <c r="EN178">
        <v>0</v>
      </c>
      <c r="EO178">
        <v>0</v>
      </c>
      <c r="EP178">
        <v>0</v>
      </c>
      <c r="EQ178">
        <v>0</v>
      </c>
      <c r="ER178">
        <v>2</v>
      </c>
      <c r="ES178">
        <v>0</v>
      </c>
      <c r="ET178">
        <v>2</v>
      </c>
      <c r="EV178">
        <v>0</v>
      </c>
      <c r="EX178">
        <v>2</v>
      </c>
      <c r="EZ178" s="2">
        <v>248</v>
      </c>
      <c r="FB178" t="s">
        <v>407</v>
      </c>
      <c r="FC178" t="s">
        <v>408</v>
      </c>
      <c r="FD178" t="str">
        <f>VLOOKUP(FF178,class!$A$1:$B$455,2,FALSE)</f>
        <v>Shire District</v>
      </c>
      <c r="FE178" t="str">
        <f>IFERROR(VLOOKUP(FF178,classifications!$A$3:$C$334,3,FALSE),VLOOKUP(FF178,classifications!$I$2:$K$28,3,FALSE))</f>
        <v>Urban with Significant Rural</v>
      </c>
      <c r="FF178" t="s">
        <v>409</v>
      </c>
      <c r="FH178">
        <v>271</v>
      </c>
      <c r="FJ178">
        <v>1</v>
      </c>
      <c r="FL178">
        <v>27</v>
      </c>
      <c r="FN178">
        <v>0</v>
      </c>
      <c r="FO178">
        <v>2</v>
      </c>
      <c r="FP178">
        <v>0</v>
      </c>
      <c r="FQ178">
        <v>0</v>
      </c>
      <c r="FR178">
        <v>0</v>
      </c>
      <c r="FS178">
        <v>0</v>
      </c>
      <c r="FT178">
        <v>2</v>
      </c>
      <c r="FV178">
        <v>0</v>
      </c>
      <c r="FX178">
        <v>8</v>
      </c>
      <c r="FZ178" s="2">
        <v>291</v>
      </c>
      <c r="GB178" t="s">
        <v>407</v>
      </c>
      <c r="GC178" t="s">
        <v>408</v>
      </c>
      <c r="GD178" t="str">
        <f>VLOOKUP(GF178,class!$A$1:$B$455,2,FALSE)</f>
        <v>Shire District</v>
      </c>
      <c r="GE178" t="str">
        <f>IFERROR(VLOOKUP(GF178,classifications!A$3:C$334,3,FALSE),VLOOKUP(GF178,classifications!I$2:K$28,3,FALSE))</f>
        <v>Urban with Significant Rural</v>
      </c>
      <c r="GF178" t="s">
        <v>409</v>
      </c>
      <c r="GH178">
        <v>442</v>
      </c>
      <c r="GJ178">
        <v>1</v>
      </c>
      <c r="GL178">
        <v>8</v>
      </c>
      <c r="GN178">
        <v>0</v>
      </c>
      <c r="GO178">
        <v>0</v>
      </c>
      <c r="GP178">
        <v>0</v>
      </c>
      <c r="GQ178">
        <v>0</v>
      </c>
      <c r="GR178">
        <v>0</v>
      </c>
      <c r="GS178">
        <v>0</v>
      </c>
      <c r="GT178">
        <v>0</v>
      </c>
      <c r="GV178">
        <v>0</v>
      </c>
      <c r="GX178">
        <v>12</v>
      </c>
      <c r="GZ178">
        <v>439</v>
      </c>
    </row>
    <row r="179" spans="2:208" x14ac:dyDescent="0.3">
      <c r="B179" t="s">
        <v>410</v>
      </c>
      <c r="C179" t="s">
        <v>411</v>
      </c>
      <c r="D179" t="str">
        <f>VLOOKUP(F179,class!$A$1:$B$455,2,FALSE)</f>
        <v>Shire District</v>
      </c>
      <c r="E179" t="str">
        <f>IFERROR(VLOOKUP(F179,classifications!$A$3:$C$334,3,FALSE),VLOOKUP(F179,classifications!$I$2:$K$28,3,FALSE))</f>
        <v>Predominantly Urban</v>
      </c>
      <c r="F179" t="s">
        <v>412</v>
      </c>
      <c r="H179">
        <v>132</v>
      </c>
      <c r="J179">
        <v>1</v>
      </c>
      <c r="L179">
        <v>20</v>
      </c>
      <c r="N179">
        <v>0</v>
      </c>
      <c r="P179">
        <v>0</v>
      </c>
      <c r="R179">
        <v>153</v>
      </c>
      <c r="AB179" t="s">
        <v>410</v>
      </c>
      <c r="AC179" t="s">
        <v>411</v>
      </c>
      <c r="AD179" t="str">
        <f>VLOOKUP(AF179,class!$A$1:$B$455,2,FALSE)</f>
        <v>Shire District</v>
      </c>
      <c r="AE179" t="str">
        <f>IFERROR(VLOOKUP(AF179,classifications!$A$3:$C$334,3,FALSE),VLOOKUP(AF179,classifications!$I$2:$K$28,3,FALSE))</f>
        <v>Predominantly Urban</v>
      </c>
      <c r="AF179" t="s">
        <v>412</v>
      </c>
      <c r="AH179">
        <v>163</v>
      </c>
      <c r="AJ179">
        <v>18</v>
      </c>
      <c r="AL179">
        <v>9</v>
      </c>
      <c r="AN179">
        <v>-2</v>
      </c>
      <c r="AP179">
        <v>33</v>
      </c>
      <c r="AR179">
        <v>155</v>
      </c>
      <c r="BB179" t="s">
        <v>410</v>
      </c>
      <c r="BC179" t="s">
        <v>411</v>
      </c>
      <c r="BD179" t="str">
        <f>VLOOKUP(BF179,class!$A$1:$B$455,2,FALSE)</f>
        <v>Shire District</v>
      </c>
      <c r="BE179" t="str">
        <f>IFERROR(VLOOKUP(BF179,classifications!$A$3:$C$334,3,FALSE),VLOOKUP(BF179,classifications!$I$2:$K$28,3,FALSE))</f>
        <v>Predominantly Urban</v>
      </c>
      <c r="BF179" t="s">
        <v>412</v>
      </c>
      <c r="BH179">
        <v>179</v>
      </c>
      <c r="BJ179">
        <v>1</v>
      </c>
      <c r="BL179">
        <v>4</v>
      </c>
      <c r="BN179">
        <v>0</v>
      </c>
      <c r="BP179">
        <v>0</v>
      </c>
      <c r="BR179">
        <v>184</v>
      </c>
      <c r="CB179" t="s">
        <v>410</v>
      </c>
      <c r="CC179" t="s">
        <v>411</v>
      </c>
      <c r="CD179" t="str">
        <f>VLOOKUP(CF179,class!$A$1:$B$455,2,FALSE)</f>
        <v>Shire District</v>
      </c>
      <c r="CE179" t="str">
        <f>IFERROR(VLOOKUP(CF179,classifications!$A$3:$C$334,3,FALSE),VLOOKUP(CF179,classifications!$I$2:$K$28,3,FALSE))</f>
        <v>Predominantly Urban</v>
      </c>
      <c r="CF179" t="s">
        <v>412</v>
      </c>
      <c r="CH179">
        <v>190</v>
      </c>
      <c r="CJ179">
        <v>16</v>
      </c>
      <c r="CL179">
        <v>0</v>
      </c>
      <c r="CN179">
        <v>0</v>
      </c>
      <c r="CO179">
        <v>0</v>
      </c>
      <c r="CP179">
        <v>0</v>
      </c>
      <c r="CQ179">
        <v>0</v>
      </c>
      <c r="CR179">
        <v>0</v>
      </c>
      <c r="CS179">
        <v>0</v>
      </c>
      <c r="CU179">
        <v>0</v>
      </c>
      <c r="CW179">
        <v>0</v>
      </c>
      <c r="CY179">
        <v>206</v>
      </c>
      <c r="DB179" t="s">
        <v>410</v>
      </c>
      <c r="DC179" t="s">
        <v>411</v>
      </c>
      <c r="DD179" t="str">
        <f>VLOOKUP(DF179,class!$A$1:$B$455,2,FALSE)</f>
        <v>Shire District</v>
      </c>
      <c r="DE179" t="str">
        <f>IFERROR(VLOOKUP(DF179,classifications!$A$3:$C$334,3,FALSE),VLOOKUP(DF179,classifications!$I$2:$K$28,3,FALSE))</f>
        <v>Predominantly Urban</v>
      </c>
      <c r="DF179" t="s">
        <v>412</v>
      </c>
      <c r="DH179">
        <v>137</v>
      </c>
      <c r="DJ179">
        <v>0</v>
      </c>
      <c r="DL179">
        <v>5</v>
      </c>
      <c r="DN179">
        <v>0</v>
      </c>
      <c r="DO179">
        <v>7</v>
      </c>
      <c r="DP179">
        <v>0</v>
      </c>
      <c r="DQ179">
        <v>0</v>
      </c>
      <c r="DR179">
        <v>0</v>
      </c>
      <c r="DS179">
        <v>7</v>
      </c>
      <c r="DU179">
        <v>0</v>
      </c>
      <c r="DW179">
        <v>12</v>
      </c>
      <c r="DY179">
        <v>130</v>
      </c>
      <c r="EB179" t="s">
        <v>410</v>
      </c>
      <c r="EC179" t="s">
        <v>411</v>
      </c>
      <c r="ED179" t="str">
        <f>VLOOKUP(EF179,class!$A$1:$B$455,2,FALSE)</f>
        <v>Shire District</v>
      </c>
      <c r="EE179" t="str">
        <f>IFERROR(VLOOKUP(EF179,classifications!$A$3:$C$334,3,FALSE),VLOOKUP(EF179,classifications!$I$2:$K$28,3,FALSE))</f>
        <v>Predominantly Urban</v>
      </c>
      <c r="EF179" t="s">
        <v>412</v>
      </c>
      <c r="EH179">
        <v>130</v>
      </c>
      <c r="EJ179">
        <v>3</v>
      </c>
      <c r="EL179">
        <v>21</v>
      </c>
      <c r="EN179">
        <v>0</v>
      </c>
      <c r="EO179">
        <v>1</v>
      </c>
      <c r="EP179">
        <v>0</v>
      </c>
      <c r="EQ179">
        <v>0</v>
      </c>
      <c r="ER179">
        <v>15</v>
      </c>
      <c r="ES179">
        <v>0</v>
      </c>
      <c r="ET179">
        <v>16</v>
      </c>
      <c r="EV179">
        <v>0</v>
      </c>
      <c r="EX179">
        <v>44</v>
      </c>
      <c r="EZ179" s="2">
        <v>110</v>
      </c>
      <c r="FB179" t="s">
        <v>410</v>
      </c>
      <c r="FC179" t="s">
        <v>411</v>
      </c>
      <c r="FD179" t="str">
        <f>VLOOKUP(FF179,class!$A$1:$B$455,2,FALSE)</f>
        <v>Shire District</v>
      </c>
      <c r="FE179" t="str">
        <f>IFERROR(VLOOKUP(FF179,classifications!$A$3:$C$334,3,FALSE),VLOOKUP(FF179,classifications!$I$2:$K$28,3,FALSE))</f>
        <v>Predominantly Urban</v>
      </c>
      <c r="FF179" t="s">
        <v>412</v>
      </c>
      <c r="FH179">
        <v>179</v>
      </c>
      <c r="FJ179">
        <v>7</v>
      </c>
      <c r="FL179">
        <v>31</v>
      </c>
      <c r="FN179">
        <v>2</v>
      </c>
      <c r="FO179">
        <v>0</v>
      </c>
      <c r="FP179">
        <v>0</v>
      </c>
      <c r="FQ179">
        <v>0</v>
      </c>
      <c r="FR179">
        <v>0</v>
      </c>
      <c r="FS179">
        <v>0</v>
      </c>
      <c r="FT179">
        <v>2</v>
      </c>
      <c r="FV179">
        <v>0</v>
      </c>
      <c r="FX179">
        <v>5</v>
      </c>
      <c r="FZ179" s="2">
        <v>212</v>
      </c>
      <c r="GB179" t="s">
        <v>410</v>
      </c>
      <c r="GC179" t="s">
        <v>411</v>
      </c>
      <c r="GD179" t="str">
        <f>VLOOKUP(GF179,class!$A$1:$B$455,2,FALSE)</f>
        <v>Shire District</v>
      </c>
      <c r="GE179" t="str">
        <f>IFERROR(VLOOKUP(GF179,classifications!A$3:C$334,3,FALSE),VLOOKUP(GF179,classifications!I$2:K$28,3,FALSE))</f>
        <v>Predominantly Urban</v>
      </c>
      <c r="GF179" t="s">
        <v>412</v>
      </c>
      <c r="GH179">
        <v>267</v>
      </c>
      <c r="GJ179">
        <v>4</v>
      </c>
      <c r="GL179">
        <v>35</v>
      </c>
      <c r="GN179">
        <v>0</v>
      </c>
      <c r="GO179">
        <v>0</v>
      </c>
      <c r="GP179">
        <v>0</v>
      </c>
      <c r="GQ179">
        <v>0</v>
      </c>
      <c r="GR179">
        <v>0</v>
      </c>
      <c r="GS179">
        <v>0</v>
      </c>
      <c r="GT179">
        <v>0</v>
      </c>
      <c r="GV179">
        <v>0</v>
      </c>
      <c r="GX179">
        <v>2</v>
      </c>
      <c r="GZ179">
        <v>304</v>
      </c>
    </row>
    <row r="180" spans="2:208" x14ac:dyDescent="0.3">
      <c r="B180" t="s">
        <v>413</v>
      </c>
      <c r="C180" t="s">
        <v>414</v>
      </c>
      <c r="D180" t="str">
        <f>VLOOKUP(F180,class!$A$1:$B$455,2,FALSE)</f>
        <v>Shire District</v>
      </c>
      <c r="E180" t="str">
        <f>IFERROR(VLOOKUP(F180,classifications!$A$3:$C$334,3,FALSE),VLOOKUP(F180,classifications!$I$2:$K$28,3,FALSE))</f>
        <v>Predominantly Rural</v>
      </c>
      <c r="F180" t="s">
        <v>415</v>
      </c>
      <c r="H180">
        <v>195</v>
      </c>
      <c r="J180">
        <v>6</v>
      </c>
      <c r="L180">
        <v>28</v>
      </c>
      <c r="N180">
        <v>0</v>
      </c>
      <c r="P180">
        <v>7</v>
      </c>
      <c r="R180">
        <v>222</v>
      </c>
      <c r="AB180" t="s">
        <v>413</v>
      </c>
      <c r="AC180" t="s">
        <v>414</v>
      </c>
      <c r="AD180" t="str">
        <f>VLOOKUP(AF180,class!$A$1:$B$455,2,FALSE)</f>
        <v>Shire District</v>
      </c>
      <c r="AE180" t="str">
        <f>IFERROR(VLOOKUP(AF180,classifications!$A$3:$C$334,3,FALSE),VLOOKUP(AF180,classifications!$I$2:$K$28,3,FALSE))</f>
        <v>Predominantly Rural</v>
      </c>
      <c r="AF180" t="s">
        <v>415</v>
      </c>
      <c r="AH180">
        <v>91</v>
      </c>
      <c r="AJ180">
        <v>2</v>
      </c>
      <c r="AL180">
        <v>19</v>
      </c>
      <c r="AN180">
        <v>-1</v>
      </c>
      <c r="AP180">
        <v>4</v>
      </c>
      <c r="AR180">
        <v>107</v>
      </c>
      <c r="BB180" t="s">
        <v>413</v>
      </c>
      <c r="BC180" t="s">
        <v>414</v>
      </c>
      <c r="BD180" t="str">
        <f>VLOOKUP(BF180,class!$A$1:$B$455,2,FALSE)</f>
        <v>Shire District</v>
      </c>
      <c r="BE180" t="str">
        <f>IFERROR(VLOOKUP(BF180,classifications!$A$3:$C$334,3,FALSE),VLOOKUP(BF180,classifications!$I$2:$K$28,3,FALSE))</f>
        <v>Predominantly Rural</v>
      </c>
      <c r="BF180" t="s">
        <v>415</v>
      </c>
      <c r="BH180">
        <v>89</v>
      </c>
      <c r="BJ180">
        <v>2</v>
      </c>
      <c r="BL180">
        <v>25</v>
      </c>
      <c r="BN180">
        <v>0</v>
      </c>
      <c r="BP180">
        <v>1</v>
      </c>
      <c r="BR180">
        <v>115</v>
      </c>
      <c r="CB180" t="s">
        <v>413</v>
      </c>
      <c r="CC180" t="s">
        <v>414</v>
      </c>
      <c r="CD180" t="str">
        <f>VLOOKUP(CF180,class!$A$1:$B$455,2,FALSE)</f>
        <v>Shire District</v>
      </c>
      <c r="CE180" t="str">
        <f>IFERROR(VLOOKUP(CF180,classifications!$A$3:$C$334,3,FALSE),VLOOKUP(CF180,classifications!$I$2:$K$28,3,FALSE))</f>
        <v>Predominantly Rural</v>
      </c>
      <c r="CF180" t="s">
        <v>415</v>
      </c>
      <c r="CH180">
        <v>162</v>
      </c>
      <c r="CJ180">
        <v>7</v>
      </c>
      <c r="CL180">
        <v>16</v>
      </c>
      <c r="CN180">
        <v>0</v>
      </c>
      <c r="CO180">
        <v>1</v>
      </c>
      <c r="CP180">
        <v>0</v>
      </c>
      <c r="CQ180">
        <v>0</v>
      </c>
      <c r="CR180">
        <v>0</v>
      </c>
      <c r="CS180">
        <v>1</v>
      </c>
      <c r="CU180">
        <v>0</v>
      </c>
      <c r="CW180">
        <v>43</v>
      </c>
      <c r="CY180">
        <v>142</v>
      </c>
      <c r="DB180" t="s">
        <v>413</v>
      </c>
      <c r="DC180" t="s">
        <v>414</v>
      </c>
      <c r="DD180" t="str">
        <f>VLOOKUP(DF180,class!$A$1:$B$455,2,FALSE)</f>
        <v>Shire District</v>
      </c>
      <c r="DE180" t="str">
        <f>IFERROR(VLOOKUP(DF180,classifications!$A$3:$C$334,3,FALSE),VLOOKUP(DF180,classifications!$I$2:$K$28,3,FALSE))</f>
        <v>Predominantly Rural</v>
      </c>
      <c r="DF180" t="s">
        <v>415</v>
      </c>
      <c r="DH180">
        <v>199</v>
      </c>
      <c r="DJ180">
        <v>2</v>
      </c>
      <c r="DL180">
        <v>22</v>
      </c>
      <c r="DN180">
        <v>4</v>
      </c>
      <c r="DO180">
        <v>3</v>
      </c>
      <c r="DP180">
        <v>0</v>
      </c>
      <c r="DQ180">
        <v>0</v>
      </c>
      <c r="DR180">
        <v>0</v>
      </c>
      <c r="DS180">
        <v>7</v>
      </c>
      <c r="DU180">
        <v>0</v>
      </c>
      <c r="DW180">
        <v>0</v>
      </c>
      <c r="DY180">
        <v>223</v>
      </c>
      <c r="EB180" t="s">
        <v>413</v>
      </c>
      <c r="EC180" t="s">
        <v>414</v>
      </c>
      <c r="ED180" t="str">
        <f>VLOOKUP(EF180,class!$A$1:$B$455,2,FALSE)</f>
        <v>Shire District</v>
      </c>
      <c r="EE180" t="str">
        <f>IFERROR(VLOOKUP(EF180,classifications!$A$3:$C$334,3,FALSE),VLOOKUP(EF180,classifications!$I$2:$K$28,3,FALSE))</f>
        <v>Predominantly Rural</v>
      </c>
      <c r="EF180" t="s">
        <v>415</v>
      </c>
      <c r="EH180">
        <v>242</v>
      </c>
      <c r="EJ180">
        <v>10</v>
      </c>
      <c r="EL180">
        <v>60</v>
      </c>
      <c r="EN180">
        <v>6</v>
      </c>
      <c r="EO180">
        <v>2</v>
      </c>
      <c r="EP180">
        <v>2</v>
      </c>
      <c r="EQ180">
        <v>0</v>
      </c>
      <c r="ER180">
        <v>0</v>
      </c>
      <c r="ES180">
        <v>0</v>
      </c>
      <c r="ET180">
        <v>10</v>
      </c>
      <c r="EV180">
        <v>0</v>
      </c>
      <c r="EX180">
        <v>3</v>
      </c>
      <c r="EZ180" s="2">
        <v>309</v>
      </c>
      <c r="FB180" t="s">
        <v>413</v>
      </c>
      <c r="FC180" t="s">
        <v>414</v>
      </c>
      <c r="FD180" t="str">
        <f>VLOOKUP(FF180,class!$A$1:$B$455,2,FALSE)</f>
        <v>Shire District</v>
      </c>
      <c r="FE180" t="str">
        <f>IFERROR(VLOOKUP(FF180,classifications!$A$3:$C$334,3,FALSE),VLOOKUP(FF180,classifications!$I$2:$K$28,3,FALSE))</f>
        <v>Predominantly Rural</v>
      </c>
      <c r="FF180" t="s">
        <v>415</v>
      </c>
      <c r="FH180">
        <v>361</v>
      </c>
      <c r="FJ180">
        <v>1</v>
      </c>
      <c r="FL180">
        <v>56</v>
      </c>
      <c r="FN180">
        <v>0</v>
      </c>
      <c r="FO180">
        <v>0</v>
      </c>
      <c r="FP180">
        <v>0</v>
      </c>
      <c r="FQ180">
        <v>0</v>
      </c>
      <c r="FR180">
        <v>0</v>
      </c>
      <c r="FS180">
        <v>0</v>
      </c>
      <c r="FT180">
        <v>0</v>
      </c>
      <c r="FV180">
        <v>1</v>
      </c>
      <c r="FX180">
        <v>8</v>
      </c>
      <c r="FZ180" s="2">
        <v>411</v>
      </c>
      <c r="GB180" t="s">
        <v>413</v>
      </c>
      <c r="GC180" t="s">
        <v>414</v>
      </c>
      <c r="GD180" t="str">
        <f>VLOOKUP(GF180,class!$A$1:$B$455,2,FALSE)</f>
        <v>Shire District</v>
      </c>
      <c r="GE180" t="str">
        <f>IFERROR(VLOOKUP(GF180,classifications!A$3:C$334,3,FALSE),VLOOKUP(GF180,classifications!I$2:K$28,3,FALSE))</f>
        <v>Predominantly Rural</v>
      </c>
      <c r="GF180" t="s">
        <v>415</v>
      </c>
      <c r="GH180">
        <v>371</v>
      </c>
      <c r="GJ180">
        <v>8</v>
      </c>
      <c r="GL180">
        <v>57</v>
      </c>
      <c r="GN180">
        <v>11</v>
      </c>
      <c r="GO180">
        <v>0</v>
      </c>
      <c r="GP180">
        <v>0</v>
      </c>
      <c r="GQ180">
        <v>0</v>
      </c>
      <c r="GR180">
        <v>0</v>
      </c>
      <c r="GS180">
        <v>0</v>
      </c>
      <c r="GT180">
        <v>11</v>
      </c>
      <c r="GV180">
        <v>0</v>
      </c>
      <c r="GX180">
        <v>1</v>
      </c>
      <c r="GZ180">
        <v>435</v>
      </c>
    </row>
    <row r="181" spans="2:208" x14ac:dyDescent="0.3">
      <c r="B181" t="s">
        <v>416</v>
      </c>
      <c r="C181" t="s">
        <v>417</v>
      </c>
      <c r="D181" t="str">
        <f>VLOOKUP(F181,class!$A$1:$B$455,2,FALSE)</f>
        <v>Shire District</v>
      </c>
      <c r="E181" t="str">
        <f>IFERROR(VLOOKUP(F181,classifications!$A$3:$C$334,3,FALSE),VLOOKUP(F181,classifications!$I$2:$K$28,3,FALSE))</f>
        <v>Predominantly Urban</v>
      </c>
      <c r="F181" t="s">
        <v>418</v>
      </c>
      <c r="H181">
        <v>182</v>
      </c>
      <c r="J181">
        <v>11</v>
      </c>
      <c r="L181">
        <v>7</v>
      </c>
      <c r="N181">
        <v>0</v>
      </c>
      <c r="P181">
        <v>35</v>
      </c>
      <c r="R181">
        <v>165</v>
      </c>
      <c r="AB181" t="s">
        <v>416</v>
      </c>
      <c r="AC181" t="s">
        <v>417</v>
      </c>
      <c r="AD181" t="str">
        <f>VLOOKUP(AF181,class!$A$1:$B$455,2,FALSE)</f>
        <v>Shire District</v>
      </c>
      <c r="AE181" t="str">
        <f>IFERROR(VLOOKUP(AF181,classifications!$A$3:$C$334,3,FALSE),VLOOKUP(AF181,classifications!$I$2:$K$28,3,FALSE))</f>
        <v>Predominantly Urban</v>
      </c>
      <c r="AF181" t="s">
        <v>418</v>
      </c>
      <c r="AH181">
        <v>189</v>
      </c>
      <c r="AJ181">
        <v>8</v>
      </c>
      <c r="AL181">
        <v>62</v>
      </c>
      <c r="AN181">
        <v>0</v>
      </c>
      <c r="AP181">
        <v>36</v>
      </c>
      <c r="AR181">
        <v>223</v>
      </c>
      <c r="BB181" t="s">
        <v>416</v>
      </c>
      <c r="BC181" t="s">
        <v>417</v>
      </c>
      <c r="BD181" t="str">
        <f>VLOOKUP(BF181,class!$A$1:$B$455,2,FALSE)</f>
        <v>Shire District</v>
      </c>
      <c r="BE181" t="str">
        <f>IFERROR(VLOOKUP(BF181,classifications!$A$3:$C$334,3,FALSE),VLOOKUP(BF181,classifications!$I$2:$K$28,3,FALSE))</f>
        <v>Predominantly Urban</v>
      </c>
      <c r="BF181" t="s">
        <v>418</v>
      </c>
      <c r="BH181">
        <v>189</v>
      </c>
      <c r="BJ181">
        <v>5</v>
      </c>
      <c r="BL181">
        <v>32</v>
      </c>
      <c r="BN181">
        <v>0</v>
      </c>
      <c r="BP181">
        <v>4</v>
      </c>
      <c r="BR181">
        <v>222</v>
      </c>
      <c r="CB181" t="s">
        <v>416</v>
      </c>
      <c r="CC181" t="s">
        <v>417</v>
      </c>
      <c r="CD181" t="str">
        <f>VLOOKUP(CF181,class!$A$1:$B$455,2,FALSE)</f>
        <v>Shire District</v>
      </c>
      <c r="CE181" t="str">
        <f>IFERROR(VLOOKUP(CF181,classifications!$A$3:$C$334,3,FALSE),VLOOKUP(CF181,classifications!$I$2:$K$28,3,FALSE))</f>
        <v>Predominantly Urban</v>
      </c>
      <c r="CF181" t="s">
        <v>418</v>
      </c>
      <c r="CH181">
        <v>310</v>
      </c>
      <c r="CJ181">
        <v>6</v>
      </c>
      <c r="CL181">
        <v>110</v>
      </c>
      <c r="CN181">
        <v>0</v>
      </c>
      <c r="CO181">
        <v>1</v>
      </c>
      <c r="CP181">
        <v>0</v>
      </c>
      <c r="CQ181">
        <v>1</v>
      </c>
      <c r="CR181">
        <v>0</v>
      </c>
      <c r="CS181">
        <v>2</v>
      </c>
      <c r="CU181">
        <v>0</v>
      </c>
      <c r="CW181">
        <v>57</v>
      </c>
      <c r="CY181">
        <v>369</v>
      </c>
      <c r="DB181" t="s">
        <v>416</v>
      </c>
      <c r="DC181" t="s">
        <v>417</v>
      </c>
      <c r="DD181" t="str">
        <f>VLOOKUP(DF181,class!$A$1:$B$455,2,FALSE)</f>
        <v>Shire District</v>
      </c>
      <c r="DE181" t="str">
        <f>IFERROR(VLOOKUP(DF181,classifications!$A$3:$C$334,3,FALSE),VLOOKUP(DF181,classifications!$I$2:$K$28,3,FALSE))</f>
        <v>Predominantly Urban</v>
      </c>
      <c r="DF181" t="s">
        <v>418</v>
      </c>
      <c r="DH181">
        <v>131</v>
      </c>
      <c r="DJ181">
        <v>4</v>
      </c>
      <c r="DL181">
        <v>44</v>
      </c>
      <c r="DN181">
        <v>0</v>
      </c>
      <c r="DO181">
        <v>1</v>
      </c>
      <c r="DP181">
        <v>0</v>
      </c>
      <c r="DQ181">
        <v>0</v>
      </c>
      <c r="DR181">
        <v>0</v>
      </c>
      <c r="DS181">
        <v>1</v>
      </c>
      <c r="DU181">
        <v>0</v>
      </c>
      <c r="DW181">
        <v>0</v>
      </c>
      <c r="DY181">
        <v>179</v>
      </c>
      <c r="EB181" t="s">
        <v>416</v>
      </c>
      <c r="EC181" t="s">
        <v>417</v>
      </c>
      <c r="ED181" t="str">
        <f>VLOOKUP(EF181,class!$A$1:$B$455,2,FALSE)</f>
        <v>Shire District</v>
      </c>
      <c r="EE181" t="str">
        <f>IFERROR(VLOOKUP(EF181,classifications!$A$3:$C$334,3,FALSE),VLOOKUP(EF181,classifications!$I$2:$K$28,3,FALSE))</f>
        <v>Predominantly Urban</v>
      </c>
      <c r="EF181" t="s">
        <v>418</v>
      </c>
      <c r="EH181">
        <v>168</v>
      </c>
      <c r="EJ181">
        <v>0</v>
      </c>
      <c r="EL181">
        <v>5</v>
      </c>
      <c r="EN181">
        <v>0</v>
      </c>
      <c r="EO181">
        <v>0</v>
      </c>
      <c r="EP181">
        <v>0</v>
      </c>
      <c r="EQ181">
        <v>0</v>
      </c>
      <c r="ER181">
        <v>0</v>
      </c>
      <c r="ES181">
        <v>0</v>
      </c>
      <c r="ET181">
        <v>0</v>
      </c>
      <c r="EV181">
        <v>0</v>
      </c>
      <c r="EX181">
        <v>0</v>
      </c>
      <c r="EZ181" s="2">
        <v>173</v>
      </c>
      <c r="FB181" t="s">
        <v>416</v>
      </c>
      <c r="FC181" t="s">
        <v>417</v>
      </c>
      <c r="FD181" t="str">
        <f>VLOOKUP(FF181,class!$A$1:$B$455,2,FALSE)</f>
        <v>Shire District</v>
      </c>
      <c r="FE181" t="str">
        <f>IFERROR(VLOOKUP(FF181,classifications!$A$3:$C$334,3,FALSE),VLOOKUP(FF181,classifications!$I$2:$K$28,3,FALSE))</f>
        <v>Predominantly Urban</v>
      </c>
      <c r="FF181" t="s">
        <v>418</v>
      </c>
      <c r="FH181">
        <v>185</v>
      </c>
      <c r="FJ181">
        <v>12</v>
      </c>
      <c r="FL181">
        <v>131</v>
      </c>
      <c r="FN181">
        <v>0</v>
      </c>
      <c r="FO181">
        <v>40</v>
      </c>
      <c r="FP181">
        <v>0</v>
      </c>
      <c r="FQ181">
        <v>0</v>
      </c>
      <c r="FR181">
        <v>3</v>
      </c>
      <c r="FS181">
        <v>0</v>
      </c>
      <c r="FT181">
        <v>43</v>
      </c>
      <c r="FV181">
        <v>0</v>
      </c>
      <c r="FX181">
        <v>7</v>
      </c>
      <c r="FZ181" s="2">
        <v>321</v>
      </c>
      <c r="GB181" t="s">
        <v>416</v>
      </c>
      <c r="GC181" t="s">
        <v>417</v>
      </c>
      <c r="GD181" t="str">
        <f>VLOOKUP(GF181,class!$A$1:$B$455,2,FALSE)</f>
        <v>Shire District</v>
      </c>
      <c r="GE181" t="str">
        <f>IFERROR(VLOOKUP(GF181,classifications!A$3:C$334,3,FALSE),VLOOKUP(GF181,classifications!I$2:K$28,3,FALSE))</f>
        <v>Predominantly Urban</v>
      </c>
      <c r="GF181" t="s">
        <v>418</v>
      </c>
      <c r="GH181">
        <v>209</v>
      </c>
      <c r="GJ181">
        <v>-5</v>
      </c>
      <c r="GL181">
        <v>43</v>
      </c>
      <c r="GN181">
        <v>2</v>
      </c>
      <c r="GO181">
        <v>7</v>
      </c>
      <c r="GP181">
        <v>0</v>
      </c>
      <c r="GQ181">
        <v>0</v>
      </c>
      <c r="GR181">
        <v>0</v>
      </c>
      <c r="GS181">
        <v>0</v>
      </c>
      <c r="GT181">
        <v>9</v>
      </c>
      <c r="GV181">
        <v>0</v>
      </c>
      <c r="GX181">
        <v>1</v>
      </c>
      <c r="GZ181">
        <v>246</v>
      </c>
    </row>
    <row r="182" spans="2:208" x14ac:dyDescent="0.3">
      <c r="B182" t="s">
        <v>419</v>
      </c>
      <c r="C182" t="s">
        <v>420</v>
      </c>
      <c r="D182" t="str">
        <f>VLOOKUP(F182,class!$A$1:$B$455,2,FALSE)</f>
        <v>Shire District</v>
      </c>
      <c r="E182" t="str">
        <f>IFERROR(VLOOKUP(F182,classifications!$A$3:$C$334,3,FALSE),VLOOKUP(F182,classifications!$I$2:$K$28,3,FALSE))</f>
        <v>Predominantly Rural</v>
      </c>
      <c r="F182" t="s">
        <v>421</v>
      </c>
      <c r="H182">
        <v>85</v>
      </c>
      <c r="J182">
        <v>0</v>
      </c>
      <c r="L182">
        <v>122</v>
      </c>
      <c r="N182">
        <v>0</v>
      </c>
      <c r="P182">
        <v>0</v>
      </c>
      <c r="R182">
        <v>207</v>
      </c>
      <c r="AB182" t="s">
        <v>419</v>
      </c>
      <c r="AC182" t="s">
        <v>420</v>
      </c>
      <c r="AD182" t="str">
        <f>VLOOKUP(AF182,class!$A$1:$B$455,2,FALSE)</f>
        <v>Shire District</v>
      </c>
      <c r="AE182" t="str">
        <f>IFERROR(VLOOKUP(AF182,classifications!$A$3:$C$334,3,FALSE),VLOOKUP(AF182,classifications!$I$2:$K$28,3,FALSE))</f>
        <v>Predominantly Rural</v>
      </c>
      <c r="AF182" t="s">
        <v>421</v>
      </c>
      <c r="AH182">
        <v>24</v>
      </c>
      <c r="AJ182">
        <v>12</v>
      </c>
      <c r="AL182">
        <v>0</v>
      </c>
      <c r="AN182">
        <v>0</v>
      </c>
      <c r="AP182">
        <v>0</v>
      </c>
      <c r="AR182">
        <v>36</v>
      </c>
      <c r="BB182" t="s">
        <v>419</v>
      </c>
      <c r="BC182" t="s">
        <v>420</v>
      </c>
      <c r="BD182" t="str">
        <f>VLOOKUP(BF182,class!$A$1:$B$455,2,FALSE)</f>
        <v>Shire District</v>
      </c>
      <c r="BE182" t="str">
        <f>IFERROR(VLOOKUP(BF182,classifications!$A$3:$C$334,3,FALSE),VLOOKUP(BF182,classifications!$I$2:$K$28,3,FALSE))</f>
        <v>Predominantly Rural</v>
      </c>
      <c r="BF182" t="s">
        <v>421</v>
      </c>
      <c r="BH182">
        <v>134</v>
      </c>
      <c r="BJ182">
        <v>0</v>
      </c>
      <c r="BL182">
        <v>3</v>
      </c>
      <c r="BN182">
        <v>0</v>
      </c>
      <c r="BP182">
        <v>0</v>
      </c>
      <c r="BR182">
        <v>137</v>
      </c>
      <c r="CB182" t="s">
        <v>419</v>
      </c>
      <c r="CC182" t="s">
        <v>420</v>
      </c>
      <c r="CD182" t="str">
        <f>VLOOKUP(CF182,class!$A$1:$B$455,2,FALSE)</f>
        <v>Shire District</v>
      </c>
      <c r="CE182" t="str">
        <f>IFERROR(VLOOKUP(CF182,classifications!$A$3:$C$334,3,FALSE),VLOOKUP(CF182,classifications!$I$2:$K$28,3,FALSE))</f>
        <v>Predominantly Rural</v>
      </c>
      <c r="CF182" t="s">
        <v>421</v>
      </c>
      <c r="CH182">
        <v>123</v>
      </c>
      <c r="CJ182">
        <v>12</v>
      </c>
      <c r="CL182">
        <v>25</v>
      </c>
      <c r="CN182">
        <v>0</v>
      </c>
      <c r="CO182">
        <v>0</v>
      </c>
      <c r="CP182">
        <v>0</v>
      </c>
      <c r="CQ182">
        <v>0</v>
      </c>
      <c r="CR182">
        <v>0</v>
      </c>
      <c r="CS182">
        <v>0</v>
      </c>
      <c r="CU182">
        <v>0</v>
      </c>
      <c r="CW182">
        <v>0</v>
      </c>
      <c r="CY182">
        <v>160</v>
      </c>
      <c r="DB182" t="s">
        <v>419</v>
      </c>
      <c r="DC182" t="s">
        <v>420</v>
      </c>
      <c r="DD182" t="str">
        <f>VLOOKUP(DF182,class!$A$1:$B$455,2,FALSE)</f>
        <v>Shire District</v>
      </c>
      <c r="DE182" t="str">
        <f>IFERROR(VLOOKUP(DF182,classifications!$A$3:$C$334,3,FALSE),VLOOKUP(DF182,classifications!$I$2:$K$28,3,FALSE))</f>
        <v>Predominantly Rural</v>
      </c>
      <c r="DF182" t="s">
        <v>421</v>
      </c>
      <c r="DH182">
        <v>260</v>
      </c>
      <c r="DJ182">
        <v>70</v>
      </c>
      <c r="DL182">
        <v>0</v>
      </c>
      <c r="DN182">
        <v>0</v>
      </c>
      <c r="DO182">
        <v>0</v>
      </c>
      <c r="DP182">
        <v>0</v>
      </c>
      <c r="DQ182">
        <v>0</v>
      </c>
      <c r="DR182">
        <v>0</v>
      </c>
      <c r="DS182">
        <v>0</v>
      </c>
      <c r="DU182">
        <v>0</v>
      </c>
      <c r="DW182">
        <v>0</v>
      </c>
      <c r="DY182">
        <v>330</v>
      </c>
      <c r="EB182" t="s">
        <v>419</v>
      </c>
      <c r="EC182" t="s">
        <v>420</v>
      </c>
      <c r="ED182" t="str">
        <f>VLOOKUP(EF182,class!$A$1:$B$455,2,FALSE)</f>
        <v>Shire District</v>
      </c>
      <c r="EE182" t="str">
        <f>IFERROR(VLOOKUP(EF182,classifications!$A$3:$C$334,3,FALSE),VLOOKUP(EF182,classifications!$I$2:$K$28,3,FALSE))</f>
        <v>Predominantly Rural</v>
      </c>
      <c r="EF182" t="s">
        <v>421</v>
      </c>
      <c r="EH182">
        <v>453</v>
      </c>
      <c r="EJ182">
        <v>20</v>
      </c>
      <c r="EL182">
        <v>25</v>
      </c>
      <c r="EN182">
        <v>1</v>
      </c>
      <c r="EO182">
        <v>1</v>
      </c>
      <c r="EP182">
        <v>0</v>
      </c>
      <c r="EQ182">
        <v>0</v>
      </c>
      <c r="ER182">
        <v>0</v>
      </c>
      <c r="ES182">
        <v>0</v>
      </c>
      <c r="ET182">
        <v>2</v>
      </c>
      <c r="EV182">
        <v>0</v>
      </c>
      <c r="EX182">
        <v>0</v>
      </c>
      <c r="EZ182" s="2">
        <v>498</v>
      </c>
      <c r="FB182" t="s">
        <v>419</v>
      </c>
      <c r="FC182" t="s">
        <v>420</v>
      </c>
      <c r="FD182" t="str">
        <f>VLOOKUP(FF182,class!$A$1:$B$455,2,FALSE)</f>
        <v>Shire District</v>
      </c>
      <c r="FE182" t="str">
        <f>IFERROR(VLOOKUP(FF182,classifications!$A$3:$C$334,3,FALSE),VLOOKUP(FF182,classifications!$I$2:$K$28,3,FALSE))</f>
        <v>Predominantly Rural</v>
      </c>
      <c r="FF182" t="s">
        <v>421</v>
      </c>
      <c r="FH182">
        <v>341</v>
      </c>
      <c r="FJ182">
        <v>3</v>
      </c>
      <c r="FL182">
        <v>42</v>
      </c>
      <c r="FN182">
        <v>0</v>
      </c>
      <c r="FO182">
        <v>2</v>
      </c>
      <c r="FP182">
        <v>0</v>
      </c>
      <c r="FQ182">
        <v>0</v>
      </c>
      <c r="FR182">
        <v>1</v>
      </c>
      <c r="FS182">
        <v>0</v>
      </c>
      <c r="FT182">
        <v>3</v>
      </c>
      <c r="FV182">
        <v>0</v>
      </c>
      <c r="FX182">
        <v>0</v>
      </c>
      <c r="FZ182" s="2">
        <v>386</v>
      </c>
      <c r="GB182" t="s">
        <v>419</v>
      </c>
      <c r="GC182" t="s">
        <v>420</v>
      </c>
      <c r="GD182" t="str">
        <f>VLOOKUP(GF182,class!$A$1:$B$455,2,FALSE)</f>
        <v>Shire District</v>
      </c>
      <c r="GE182" t="str">
        <f>IFERROR(VLOOKUP(GF182,classifications!A$3:C$334,3,FALSE),VLOOKUP(GF182,classifications!I$2:K$28,3,FALSE))</f>
        <v>Predominantly Rural</v>
      </c>
      <c r="GF182" t="s">
        <v>421</v>
      </c>
      <c r="GH182">
        <v>223</v>
      </c>
      <c r="GJ182">
        <v>12</v>
      </c>
      <c r="GL182">
        <v>73</v>
      </c>
      <c r="GN182">
        <v>2</v>
      </c>
      <c r="GO182">
        <v>13</v>
      </c>
      <c r="GP182">
        <v>0</v>
      </c>
      <c r="GQ182">
        <v>0</v>
      </c>
      <c r="GR182">
        <v>0</v>
      </c>
      <c r="GS182">
        <v>0</v>
      </c>
      <c r="GT182">
        <v>15</v>
      </c>
      <c r="GV182">
        <v>3</v>
      </c>
      <c r="GX182">
        <v>0</v>
      </c>
      <c r="GZ182">
        <v>311</v>
      </c>
    </row>
    <row r="183" spans="2:208" x14ac:dyDescent="0.3">
      <c r="B183" t="s">
        <v>422</v>
      </c>
      <c r="C183" t="s">
        <v>423</v>
      </c>
      <c r="D183" t="str">
        <f>VLOOKUP(F183,class!$A$1:$B$455,2,FALSE)</f>
        <v>Shire District</v>
      </c>
      <c r="E183" t="str">
        <f>IFERROR(VLOOKUP(F183,classifications!$A$3:$C$334,3,FALSE),VLOOKUP(F183,classifications!$I$2:$K$28,3,FALSE))</f>
        <v>Predominantly Urban</v>
      </c>
      <c r="F183" t="s">
        <v>424</v>
      </c>
      <c r="H183">
        <v>141</v>
      </c>
      <c r="J183">
        <v>0</v>
      </c>
      <c r="L183">
        <v>23</v>
      </c>
      <c r="N183">
        <v>0</v>
      </c>
      <c r="P183">
        <v>6</v>
      </c>
      <c r="R183">
        <v>158</v>
      </c>
      <c r="AB183" t="s">
        <v>422</v>
      </c>
      <c r="AC183" t="s">
        <v>423</v>
      </c>
      <c r="AD183" t="str">
        <f>VLOOKUP(AF183,class!$A$1:$B$455,2,FALSE)</f>
        <v>Shire District</v>
      </c>
      <c r="AE183" t="str">
        <f>IFERROR(VLOOKUP(AF183,classifications!$A$3:$C$334,3,FALSE),VLOOKUP(AF183,classifications!$I$2:$K$28,3,FALSE))</f>
        <v>Predominantly Urban</v>
      </c>
      <c r="AF183" t="s">
        <v>424</v>
      </c>
      <c r="AH183">
        <v>61</v>
      </c>
      <c r="AJ183">
        <v>-1</v>
      </c>
      <c r="AL183">
        <v>10</v>
      </c>
      <c r="AN183">
        <v>0</v>
      </c>
      <c r="AP183">
        <v>2</v>
      </c>
      <c r="AR183">
        <v>68</v>
      </c>
      <c r="BB183" t="s">
        <v>422</v>
      </c>
      <c r="BC183" t="s">
        <v>423</v>
      </c>
      <c r="BD183" t="str">
        <f>VLOOKUP(BF183,class!$A$1:$B$455,2,FALSE)</f>
        <v>Shire District</v>
      </c>
      <c r="BE183" t="str">
        <f>IFERROR(VLOOKUP(BF183,classifications!$A$3:$C$334,3,FALSE),VLOOKUP(BF183,classifications!$I$2:$K$28,3,FALSE))</f>
        <v>Predominantly Urban</v>
      </c>
      <c r="BF183" t="s">
        <v>424</v>
      </c>
      <c r="BH183">
        <v>265</v>
      </c>
      <c r="BJ183">
        <v>7</v>
      </c>
      <c r="BL183">
        <v>42</v>
      </c>
      <c r="BN183">
        <v>0</v>
      </c>
      <c r="BP183">
        <v>52</v>
      </c>
      <c r="BR183">
        <v>262</v>
      </c>
      <c r="CB183" t="s">
        <v>422</v>
      </c>
      <c r="CC183" t="s">
        <v>423</v>
      </c>
      <c r="CD183" t="str">
        <f>VLOOKUP(CF183,class!$A$1:$B$455,2,FALSE)</f>
        <v>Shire District</v>
      </c>
      <c r="CE183" t="str">
        <f>IFERROR(VLOOKUP(CF183,classifications!$A$3:$C$334,3,FALSE),VLOOKUP(CF183,classifications!$I$2:$K$28,3,FALSE))</f>
        <v>Predominantly Urban</v>
      </c>
      <c r="CF183" t="s">
        <v>424</v>
      </c>
      <c r="CH183">
        <v>437</v>
      </c>
      <c r="CJ183">
        <v>9</v>
      </c>
      <c r="CL183">
        <v>27</v>
      </c>
      <c r="CN183">
        <v>1</v>
      </c>
      <c r="CO183">
        <v>0</v>
      </c>
      <c r="CP183">
        <v>0</v>
      </c>
      <c r="CQ183">
        <v>0</v>
      </c>
      <c r="CR183">
        <v>0</v>
      </c>
      <c r="CS183">
        <v>1</v>
      </c>
      <c r="CU183">
        <v>1</v>
      </c>
      <c r="CW183">
        <v>8</v>
      </c>
      <c r="CY183">
        <v>466</v>
      </c>
      <c r="DB183" t="s">
        <v>422</v>
      </c>
      <c r="DC183" t="s">
        <v>423</v>
      </c>
      <c r="DD183" t="str">
        <f>VLOOKUP(DF183,class!$A$1:$B$455,2,FALSE)</f>
        <v>Shire District</v>
      </c>
      <c r="DE183" t="str">
        <f>IFERROR(VLOOKUP(DF183,classifications!$A$3:$C$334,3,FALSE),VLOOKUP(DF183,classifications!$I$2:$K$28,3,FALSE))</f>
        <v>Predominantly Urban</v>
      </c>
      <c r="DF183" t="s">
        <v>424</v>
      </c>
      <c r="DH183">
        <v>220</v>
      </c>
      <c r="DJ183">
        <v>6</v>
      </c>
      <c r="DL183">
        <v>61</v>
      </c>
      <c r="DN183">
        <v>5</v>
      </c>
      <c r="DO183">
        <v>0</v>
      </c>
      <c r="DP183">
        <v>0</v>
      </c>
      <c r="DQ183">
        <v>0</v>
      </c>
      <c r="DR183">
        <v>0</v>
      </c>
      <c r="DS183">
        <v>5</v>
      </c>
      <c r="DU183">
        <v>0</v>
      </c>
      <c r="DW183">
        <v>5</v>
      </c>
      <c r="DY183">
        <v>282</v>
      </c>
      <c r="EB183" t="s">
        <v>422</v>
      </c>
      <c r="EC183" t="s">
        <v>423</v>
      </c>
      <c r="ED183" t="str">
        <f>VLOOKUP(EF183,class!$A$1:$B$455,2,FALSE)</f>
        <v>Shire District</v>
      </c>
      <c r="EE183" t="str">
        <f>IFERROR(VLOOKUP(EF183,classifications!$A$3:$C$334,3,FALSE),VLOOKUP(EF183,classifications!$I$2:$K$28,3,FALSE))</f>
        <v>Predominantly Urban</v>
      </c>
      <c r="EF183" t="s">
        <v>424</v>
      </c>
      <c r="EH183">
        <v>367</v>
      </c>
      <c r="EJ183">
        <v>1</v>
      </c>
      <c r="EL183">
        <v>35</v>
      </c>
      <c r="EN183">
        <v>1</v>
      </c>
      <c r="EO183">
        <v>0</v>
      </c>
      <c r="EP183">
        <v>0</v>
      </c>
      <c r="EQ183">
        <v>0</v>
      </c>
      <c r="ER183">
        <v>0</v>
      </c>
      <c r="ES183">
        <v>0</v>
      </c>
      <c r="ET183">
        <v>1</v>
      </c>
      <c r="EV183">
        <v>0</v>
      </c>
      <c r="EX183">
        <v>7</v>
      </c>
      <c r="EZ183" s="2">
        <v>396</v>
      </c>
      <c r="FB183" t="s">
        <v>422</v>
      </c>
      <c r="FC183" t="s">
        <v>423</v>
      </c>
      <c r="FD183" t="str">
        <f>VLOOKUP(FF183,class!$A$1:$B$455,2,FALSE)</f>
        <v>Shire District</v>
      </c>
      <c r="FE183" t="str">
        <f>IFERROR(VLOOKUP(FF183,classifications!$A$3:$C$334,3,FALSE),VLOOKUP(FF183,classifications!$I$2:$K$28,3,FALSE))</f>
        <v>Predominantly Urban</v>
      </c>
      <c r="FF183" t="s">
        <v>424</v>
      </c>
      <c r="FH183">
        <v>231</v>
      </c>
      <c r="FJ183">
        <v>0</v>
      </c>
      <c r="FL183">
        <v>18</v>
      </c>
      <c r="FN183">
        <v>0</v>
      </c>
      <c r="FO183">
        <v>0</v>
      </c>
      <c r="FP183">
        <v>0</v>
      </c>
      <c r="FQ183">
        <v>0</v>
      </c>
      <c r="FR183">
        <v>0</v>
      </c>
      <c r="FS183">
        <v>0</v>
      </c>
      <c r="FT183">
        <v>0</v>
      </c>
      <c r="FV183">
        <v>0</v>
      </c>
      <c r="FX183">
        <v>60</v>
      </c>
      <c r="FZ183" s="2">
        <v>189</v>
      </c>
      <c r="GB183" t="s">
        <v>422</v>
      </c>
      <c r="GC183" t="s">
        <v>423</v>
      </c>
      <c r="GD183" t="str">
        <f>VLOOKUP(GF183,class!$A$1:$B$455,2,FALSE)</f>
        <v>Shire District</v>
      </c>
      <c r="GE183" t="str">
        <f>IFERROR(VLOOKUP(GF183,classifications!A$3:C$334,3,FALSE),VLOOKUP(GF183,classifications!I$2:K$28,3,FALSE))</f>
        <v>Predominantly Urban</v>
      </c>
      <c r="GF183" t="s">
        <v>424</v>
      </c>
      <c r="GH183">
        <v>432</v>
      </c>
      <c r="GJ183">
        <v>5</v>
      </c>
      <c r="GL183">
        <v>9</v>
      </c>
      <c r="GN183">
        <v>1</v>
      </c>
      <c r="GO183">
        <v>0</v>
      </c>
      <c r="GP183">
        <v>0</v>
      </c>
      <c r="GQ183">
        <v>0</v>
      </c>
      <c r="GR183">
        <v>0</v>
      </c>
      <c r="GS183">
        <v>0</v>
      </c>
      <c r="GT183">
        <v>1</v>
      </c>
      <c r="GV183">
        <v>0</v>
      </c>
      <c r="GX183">
        <v>10</v>
      </c>
      <c r="GZ183">
        <v>436</v>
      </c>
    </row>
    <row r="184" spans="2:208" x14ac:dyDescent="0.3">
      <c r="B184" t="s">
        <v>425</v>
      </c>
      <c r="C184" t="s">
        <v>426</v>
      </c>
      <c r="D184" t="str">
        <f>VLOOKUP(F184,class!$A$1:$B$455,2,FALSE)</f>
        <v>Shire District</v>
      </c>
      <c r="E184" t="str">
        <f>IFERROR(VLOOKUP(F184,classifications!$A$3:$C$334,3,FALSE),VLOOKUP(F184,classifications!$I$2:$K$28,3,FALSE))</f>
        <v>Urban with Significant Rural</v>
      </c>
      <c r="F184" t="s">
        <v>427</v>
      </c>
      <c r="H184">
        <v>266</v>
      </c>
      <c r="J184">
        <v>0</v>
      </c>
      <c r="L184">
        <v>15</v>
      </c>
      <c r="N184">
        <v>0</v>
      </c>
      <c r="P184">
        <v>7</v>
      </c>
      <c r="R184">
        <v>274</v>
      </c>
      <c r="AB184" t="s">
        <v>425</v>
      </c>
      <c r="AC184" t="s">
        <v>426</v>
      </c>
      <c r="AD184" t="str">
        <f>VLOOKUP(AF184,class!$A$1:$B$455,2,FALSE)</f>
        <v>Shire District</v>
      </c>
      <c r="AE184" t="str">
        <f>IFERROR(VLOOKUP(AF184,classifications!$A$3:$C$334,3,FALSE),VLOOKUP(AF184,classifications!$I$2:$K$28,3,FALSE))</f>
        <v>Urban with Significant Rural</v>
      </c>
      <c r="AF184" t="s">
        <v>427</v>
      </c>
      <c r="AH184">
        <v>385</v>
      </c>
      <c r="AJ184">
        <v>1</v>
      </c>
      <c r="AL184">
        <v>12</v>
      </c>
      <c r="AN184">
        <v>0</v>
      </c>
      <c r="AP184">
        <v>13</v>
      </c>
      <c r="AR184">
        <v>385</v>
      </c>
      <c r="BB184" t="s">
        <v>425</v>
      </c>
      <c r="BC184" t="s">
        <v>426</v>
      </c>
      <c r="BD184" t="str">
        <f>VLOOKUP(BF184,class!$A$1:$B$455,2,FALSE)</f>
        <v>Shire District</v>
      </c>
      <c r="BE184" t="str">
        <f>IFERROR(VLOOKUP(BF184,classifications!$A$3:$C$334,3,FALSE),VLOOKUP(BF184,classifications!$I$2:$K$28,3,FALSE))</f>
        <v>Urban with Significant Rural</v>
      </c>
      <c r="BF184" t="s">
        <v>427</v>
      </c>
      <c r="BH184">
        <v>404</v>
      </c>
      <c r="BJ184">
        <v>9</v>
      </c>
      <c r="BL184">
        <v>18</v>
      </c>
      <c r="BN184">
        <v>0</v>
      </c>
      <c r="BP184">
        <v>11</v>
      </c>
      <c r="BR184">
        <v>420</v>
      </c>
      <c r="CB184" t="s">
        <v>425</v>
      </c>
      <c r="CC184" t="s">
        <v>426</v>
      </c>
      <c r="CD184" t="str">
        <f>VLOOKUP(CF184,class!$A$1:$B$455,2,FALSE)</f>
        <v>Shire District</v>
      </c>
      <c r="CE184" t="str">
        <f>IFERROR(VLOOKUP(CF184,classifications!$A$3:$C$334,3,FALSE),VLOOKUP(CF184,classifications!$I$2:$K$28,3,FALSE))</f>
        <v>Urban with Significant Rural</v>
      </c>
      <c r="CF184" t="s">
        <v>427</v>
      </c>
      <c r="CH184">
        <v>557</v>
      </c>
      <c r="CJ184">
        <v>0</v>
      </c>
      <c r="CL184">
        <v>21</v>
      </c>
      <c r="CN184">
        <v>1</v>
      </c>
      <c r="CO184">
        <v>1</v>
      </c>
      <c r="CP184">
        <v>0</v>
      </c>
      <c r="CQ184">
        <v>0</v>
      </c>
      <c r="CR184">
        <v>0</v>
      </c>
      <c r="CS184">
        <v>2</v>
      </c>
      <c r="CU184">
        <v>0</v>
      </c>
      <c r="CW184">
        <v>9</v>
      </c>
      <c r="CY184">
        <v>569</v>
      </c>
      <c r="DB184" t="s">
        <v>425</v>
      </c>
      <c r="DC184" t="s">
        <v>426</v>
      </c>
      <c r="DD184" t="str">
        <f>VLOOKUP(DF184,class!$A$1:$B$455,2,FALSE)</f>
        <v>Shire District</v>
      </c>
      <c r="DE184" t="str">
        <f>IFERROR(VLOOKUP(DF184,classifications!$A$3:$C$334,3,FALSE),VLOOKUP(DF184,classifications!$I$2:$K$28,3,FALSE))</f>
        <v>Urban with Significant Rural</v>
      </c>
      <c r="DF184" t="s">
        <v>427</v>
      </c>
      <c r="DH184">
        <v>788</v>
      </c>
      <c r="DJ184">
        <v>3</v>
      </c>
      <c r="DL184">
        <v>36</v>
      </c>
      <c r="DN184">
        <v>0</v>
      </c>
      <c r="DO184">
        <v>0</v>
      </c>
      <c r="DP184">
        <v>0</v>
      </c>
      <c r="DQ184">
        <v>0</v>
      </c>
      <c r="DR184">
        <v>0</v>
      </c>
      <c r="DS184">
        <v>0</v>
      </c>
      <c r="DU184">
        <v>0</v>
      </c>
      <c r="DW184">
        <v>7</v>
      </c>
      <c r="DY184">
        <v>820</v>
      </c>
      <c r="EB184" t="s">
        <v>425</v>
      </c>
      <c r="EC184" t="s">
        <v>426</v>
      </c>
      <c r="ED184" t="str">
        <f>VLOOKUP(EF184,class!$A$1:$B$455,2,FALSE)</f>
        <v>Shire District</v>
      </c>
      <c r="EE184" t="str">
        <f>IFERROR(VLOOKUP(EF184,classifications!$A$3:$C$334,3,FALSE),VLOOKUP(EF184,classifications!$I$2:$K$28,3,FALSE))</f>
        <v>Urban with Significant Rural</v>
      </c>
      <c r="EF184" t="s">
        <v>427</v>
      </c>
      <c r="EH184">
        <v>915</v>
      </c>
      <c r="EJ184">
        <v>9</v>
      </c>
      <c r="EL184">
        <v>4</v>
      </c>
      <c r="EN184">
        <v>0</v>
      </c>
      <c r="EO184">
        <v>0</v>
      </c>
      <c r="EP184">
        <v>0</v>
      </c>
      <c r="EQ184">
        <v>0</v>
      </c>
      <c r="ER184">
        <v>0</v>
      </c>
      <c r="ES184">
        <v>0</v>
      </c>
      <c r="ET184">
        <v>0</v>
      </c>
      <c r="EV184">
        <v>0</v>
      </c>
      <c r="EX184">
        <v>7</v>
      </c>
      <c r="EZ184" s="2">
        <v>921</v>
      </c>
      <c r="FB184" t="s">
        <v>425</v>
      </c>
      <c r="FC184" t="s">
        <v>426</v>
      </c>
      <c r="FD184" t="str">
        <f>VLOOKUP(FF184,class!$A$1:$B$455,2,FALSE)</f>
        <v>Shire District</v>
      </c>
      <c r="FE184" t="str">
        <f>IFERROR(VLOOKUP(FF184,classifications!$A$3:$C$334,3,FALSE),VLOOKUP(FF184,classifications!$I$2:$K$28,3,FALSE))</f>
        <v>Urban with Significant Rural</v>
      </c>
      <c r="FF184" t="s">
        <v>427</v>
      </c>
      <c r="FH184">
        <v>1189</v>
      </c>
      <c r="FJ184">
        <v>3</v>
      </c>
      <c r="FL184">
        <v>36</v>
      </c>
      <c r="FN184">
        <v>0</v>
      </c>
      <c r="FO184">
        <v>4</v>
      </c>
      <c r="FP184">
        <v>0</v>
      </c>
      <c r="FQ184">
        <v>0</v>
      </c>
      <c r="FR184">
        <v>0</v>
      </c>
      <c r="FS184">
        <v>0</v>
      </c>
      <c r="FT184">
        <v>4</v>
      </c>
      <c r="FV184">
        <v>0</v>
      </c>
      <c r="FX184">
        <v>10</v>
      </c>
      <c r="FZ184" s="2">
        <v>1218</v>
      </c>
      <c r="GB184" t="s">
        <v>425</v>
      </c>
      <c r="GC184" t="s">
        <v>426</v>
      </c>
      <c r="GD184" t="str">
        <f>VLOOKUP(GF184,class!$A$1:$B$455,2,FALSE)</f>
        <v>Shire District</v>
      </c>
      <c r="GE184" t="str">
        <f>IFERROR(VLOOKUP(GF184,classifications!A$3:C$334,3,FALSE),VLOOKUP(GF184,classifications!I$2:K$28,3,FALSE))</f>
        <v>Urban with Significant Rural</v>
      </c>
      <c r="GF184" t="s">
        <v>427</v>
      </c>
      <c r="GH184">
        <v>1280</v>
      </c>
      <c r="GJ184">
        <v>1</v>
      </c>
      <c r="GL184">
        <v>10</v>
      </c>
      <c r="GN184">
        <v>1</v>
      </c>
      <c r="GO184">
        <v>0</v>
      </c>
      <c r="GP184">
        <v>0</v>
      </c>
      <c r="GQ184">
        <v>0</v>
      </c>
      <c r="GR184">
        <v>0</v>
      </c>
      <c r="GS184">
        <v>0</v>
      </c>
      <c r="GT184">
        <v>1</v>
      </c>
      <c r="GV184">
        <v>0</v>
      </c>
      <c r="GX184">
        <v>6</v>
      </c>
      <c r="GZ184">
        <v>1285</v>
      </c>
    </row>
    <row r="185" spans="2:208" x14ac:dyDescent="0.3">
      <c r="EZ185" s="2"/>
      <c r="FZ185" s="2"/>
    </row>
    <row r="186" spans="2:208" x14ac:dyDescent="0.3">
      <c r="D186" t="str">
        <f>VLOOKUP(F186,class!$A$1:$B$455,2,FALSE)</f>
        <v>Shire County</v>
      </c>
      <c r="E186" t="str">
        <f>IFERROR(VLOOKUP(F186,classifications!$A$3:$C$334,3,FALSE),VLOOKUP(F186,classifications!$I$2:$K$28,3,FALSE))</f>
        <v>Predominantly Rural</v>
      </c>
      <c r="F186" t="s">
        <v>428</v>
      </c>
      <c r="H186">
        <v>1989</v>
      </c>
      <c r="J186">
        <v>86</v>
      </c>
      <c r="L186">
        <v>210</v>
      </c>
      <c r="N186">
        <v>14</v>
      </c>
      <c r="P186">
        <v>43</v>
      </c>
      <c r="R186">
        <v>2256</v>
      </c>
      <c r="AD186" t="str">
        <f>VLOOKUP(AF186,class!$A$1:$B$455,2,FALSE)</f>
        <v>Shire County</v>
      </c>
      <c r="AE186" t="str">
        <f>IFERROR(VLOOKUP(AF186,classifications!$A$3:$C$334,3,FALSE),VLOOKUP(AF186,classifications!$I$2:$K$28,3,FALSE))</f>
        <v>Predominantly Rural</v>
      </c>
      <c r="AF186" t="s">
        <v>428</v>
      </c>
      <c r="AH186">
        <v>3044</v>
      </c>
      <c r="AJ186">
        <v>77</v>
      </c>
      <c r="AL186">
        <v>345</v>
      </c>
      <c r="AN186">
        <v>9</v>
      </c>
      <c r="AP186">
        <v>42</v>
      </c>
      <c r="AR186">
        <v>3433</v>
      </c>
      <c r="BD186" t="str">
        <f>VLOOKUP(BF186,class!$A$1:$B$455,2,FALSE)</f>
        <v>Shire County</v>
      </c>
      <c r="BE186" t="str">
        <f>IFERROR(VLOOKUP(BF186,classifications!$A$3:$C$334,3,FALSE),VLOOKUP(BF186,classifications!$I$2:$K$28,3,FALSE))</f>
        <v>Predominantly Rural</v>
      </c>
      <c r="BF186" t="s">
        <v>428</v>
      </c>
      <c r="BH186">
        <v>3183</v>
      </c>
      <c r="BJ186">
        <v>108</v>
      </c>
      <c r="BL186">
        <v>631</v>
      </c>
      <c r="BN186">
        <v>15</v>
      </c>
      <c r="BP186">
        <v>32</v>
      </c>
      <c r="BR186">
        <v>3905</v>
      </c>
      <c r="CD186" t="str">
        <f>VLOOKUP(CF186,class!$A$1:$B$455,2,FALSE)</f>
        <v>Shire County</v>
      </c>
      <c r="CE186" t="str">
        <f>IFERROR(VLOOKUP(CF186,classifications!$A$3:$C$334,3,FALSE),VLOOKUP(CF186,classifications!$I$2:$K$28,3,FALSE))</f>
        <v>Predominantly Rural</v>
      </c>
      <c r="CF186" t="s">
        <v>428</v>
      </c>
      <c r="CH186">
        <v>3436</v>
      </c>
      <c r="CJ186">
        <v>128</v>
      </c>
      <c r="CL186">
        <v>413</v>
      </c>
      <c r="CN186">
        <v>22</v>
      </c>
      <c r="CO186">
        <v>70</v>
      </c>
      <c r="CP186">
        <v>2</v>
      </c>
      <c r="CQ186">
        <v>0</v>
      </c>
      <c r="CR186">
        <v>0</v>
      </c>
      <c r="CS186">
        <v>94</v>
      </c>
      <c r="CU186">
        <v>58</v>
      </c>
      <c r="CW186">
        <v>94</v>
      </c>
      <c r="CY186">
        <v>3941</v>
      </c>
      <c r="DD186" t="str">
        <f>VLOOKUP(DF186,class!$A$1:$B$455,2,FALSE)</f>
        <v>Shire County</v>
      </c>
      <c r="DE186" t="str">
        <f>IFERROR(VLOOKUP(DF186,classifications!$A$3:$C$334,3,FALSE),VLOOKUP(DF186,classifications!$I$2:$K$28,3,FALSE))</f>
        <v>Predominantly Rural</v>
      </c>
      <c r="DF186" t="s">
        <v>428</v>
      </c>
      <c r="DH186">
        <v>3085</v>
      </c>
      <c r="DJ186">
        <v>98</v>
      </c>
      <c r="DL186">
        <v>353</v>
      </c>
      <c r="DN186">
        <v>17</v>
      </c>
      <c r="DO186">
        <v>6</v>
      </c>
      <c r="DP186">
        <v>0</v>
      </c>
      <c r="DQ186">
        <v>0</v>
      </c>
      <c r="DR186">
        <v>0</v>
      </c>
      <c r="DS186">
        <v>23</v>
      </c>
      <c r="DU186">
        <v>53</v>
      </c>
      <c r="DW186">
        <v>43</v>
      </c>
      <c r="DY186">
        <v>3546</v>
      </c>
      <c r="ED186" t="str">
        <f>VLOOKUP(EF186,class!$A$1:$B$455,2,FALSE)</f>
        <v>Shire County</v>
      </c>
      <c r="EE186" t="str">
        <f>IFERROR(VLOOKUP(EF186,classifications!$A$3:$C$334,3,FALSE),VLOOKUP(EF186,classifications!$I$2:$K$28,3,FALSE))</f>
        <v>Predominantly Rural</v>
      </c>
      <c r="EF186" t="s">
        <v>428</v>
      </c>
      <c r="EH186">
        <v>3709</v>
      </c>
      <c r="EJ186">
        <v>134</v>
      </c>
      <c r="EL186">
        <v>587</v>
      </c>
      <c r="EN186">
        <v>116</v>
      </c>
      <c r="EO186">
        <v>37</v>
      </c>
      <c r="EP186">
        <v>0</v>
      </c>
      <c r="EQ186">
        <v>1</v>
      </c>
      <c r="ER186">
        <v>39</v>
      </c>
      <c r="ES186">
        <v>0</v>
      </c>
      <c r="ET186">
        <v>193</v>
      </c>
      <c r="EV186">
        <v>45</v>
      </c>
      <c r="EX186">
        <v>61</v>
      </c>
      <c r="EZ186" s="2">
        <v>4414</v>
      </c>
      <c r="FD186" t="str">
        <f>VLOOKUP(FF186,class!$A$1:$B$455,2,FALSE)</f>
        <v>Shire County</v>
      </c>
      <c r="FE186" t="str">
        <f>IFERROR(VLOOKUP(FF186,classifications!$A$3:$C$334,3,FALSE),VLOOKUP(FF186,classifications!$I$2:$K$28,3,FALSE))</f>
        <v>Predominantly Rural</v>
      </c>
      <c r="FF186" t="s">
        <v>428</v>
      </c>
      <c r="FH186">
        <v>3674</v>
      </c>
      <c r="FJ186">
        <v>107</v>
      </c>
      <c r="FL186">
        <v>607</v>
      </c>
      <c r="FN186">
        <v>6</v>
      </c>
      <c r="FO186">
        <v>35</v>
      </c>
      <c r="FP186">
        <v>1</v>
      </c>
      <c r="FQ186">
        <v>0</v>
      </c>
      <c r="FR186">
        <v>1</v>
      </c>
      <c r="FS186">
        <v>3</v>
      </c>
      <c r="FT186">
        <v>46</v>
      </c>
      <c r="FV186">
        <v>37</v>
      </c>
      <c r="FX186">
        <v>53</v>
      </c>
      <c r="FZ186" s="2">
        <v>4372</v>
      </c>
      <c r="GD186" t="str">
        <f>VLOOKUP(GF186,class!$A$1:$B$455,2,FALSE)</f>
        <v>Shire County</v>
      </c>
      <c r="GE186" t="str">
        <f>IFERROR(VLOOKUP(GF186,classifications!A$3:C$334,3,FALSE),VLOOKUP(GF186,classifications!I$2:K$28,3,FALSE))</f>
        <v>Predominantly Rural</v>
      </c>
      <c r="GF186" t="s">
        <v>428</v>
      </c>
      <c r="GH186">
        <v>4223</v>
      </c>
      <c r="GJ186">
        <v>106</v>
      </c>
      <c r="GL186">
        <v>700</v>
      </c>
      <c r="GN186">
        <v>127</v>
      </c>
      <c r="GO186">
        <v>31</v>
      </c>
      <c r="GP186">
        <v>3</v>
      </c>
      <c r="GQ186">
        <v>0</v>
      </c>
      <c r="GR186">
        <v>0</v>
      </c>
      <c r="GS186">
        <v>0</v>
      </c>
      <c r="GT186">
        <v>161</v>
      </c>
      <c r="GV186">
        <v>117</v>
      </c>
      <c r="GX186">
        <v>116</v>
      </c>
      <c r="GZ186">
        <v>5030</v>
      </c>
    </row>
    <row r="187" spans="2:208" x14ac:dyDescent="0.3">
      <c r="B187" t="s">
        <v>429</v>
      </c>
      <c r="C187" t="s">
        <v>430</v>
      </c>
      <c r="D187" t="str">
        <f>VLOOKUP(F187,class!$A$1:$B$455,2,FALSE)</f>
        <v>Shire District</v>
      </c>
      <c r="E187" t="str">
        <f>IFERROR(VLOOKUP(F187,classifications!$A$3:$C$334,3,FALSE),VLOOKUP(F187,classifications!$I$2:$K$28,3,FALSE))</f>
        <v>Predominantly Rural</v>
      </c>
      <c r="F187" t="s">
        <v>431</v>
      </c>
      <c r="H187">
        <v>447</v>
      </c>
      <c r="J187">
        <v>21</v>
      </c>
      <c r="L187">
        <v>24</v>
      </c>
      <c r="N187">
        <v>0</v>
      </c>
      <c r="P187">
        <v>22</v>
      </c>
      <c r="R187">
        <v>470</v>
      </c>
      <c r="AB187" t="s">
        <v>429</v>
      </c>
      <c r="AC187" t="s">
        <v>430</v>
      </c>
      <c r="AD187" t="str">
        <f>VLOOKUP(AF187,class!$A$1:$B$455,2,FALSE)</f>
        <v>Shire District</v>
      </c>
      <c r="AE187" t="str">
        <f>IFERROR(VLOOKUP(AF187,classifications!$A$3:$C$334,3,FALSE),VLOOKUP(AF187,classifications!$I$2:$K$28,3,FALSE))</f>
        <v>Predominantly Rural</v>
      </c>
      <c r="AF187" t="s">
        <v>431</v>
      </c>
      <c r="AH187">
        <v>812</v>
      </c>
      <c r="AJ187">
        <v>8</v>
      </c>
      <c r="AL187">
        <v>66</v>
      </c>
      <c r="AN187">
        <v>0</v>
      </c>
      <c r="AP187">
        <v>37</v>
      </c>
      <c r="AR187">
        <v>849</v>
      </c>
      <c r="BB187" t="s">
        <v>429</v>
      </c>
      <c r="BC187" t="s">
        <v>430</v>
      </c>
      <c r="BD187" t="str">
        <f>VLOOKUP(BF187,class!$A$1:$B$455,2,FALSE)</f>
        <v>Shire District</v>
      </c>
      <c r="BE187" t="str">
        <f>IFERROR(VLOOKUP(BF187,classifications!$A$3:$C$334,3,FALSE),VLOOKUP(BF187,classifications!$I$2:$K$28,3,FALSE))</f>
        <v>Predominantly Rural</v>
      </c>
      <c r="BF187" t="s">
        <v>431</v>
      </c>
      <c r="BH187">
        <v>1036</v>
      </c>
      <c r="BJ187">
        <v>14</v>
      </c>
      <c r="BL187">
        <v>64</v>
      </c>
      <c r="BN187">
        <v>-8</v>
      </c>
      <c r="BP187">
        <v>17</v>
      </c>
      <c r="BR187">
        <v>1089</v>
      </c>
      <c r="CB187" t="s">
        <v>429</v>
      </c>
      <c r="CC187" t="s">
        <v>430</v>
      </c>
      <c r="CD187" t="str">
        <f>VLOOKUP(CF187,class!$A$1:$B$455,2,FALSE)</f>
        <v>Shire District</v>
      </c>
      <c r="CE187" t="str">
        <f>IFERROR(VLOOKUP(CF187,classifications!$A$3:$C$334,3,FALSE),VLOOKUP(CF187,classifications!$I$2:$K$28,3,FALSE))</f>
        <v>Predominantly Rural</v>
      </c>
      <c r="CF187" t="s">
        <v>431</v>
      </c>
      <c r="CH187">
        <v>964</v>
      </c>
      <c r="CJ187">
        <v>16</v>
      </c>
      <c r="CL187">
        <v>65</v>
      </c>
      <c r="CN187">
        <v>0</v>
      </c>
      <c r="CO187">
        <v>1</v>
      </c>
      <c r="CP187">
        <v>2</v>
      </c>
      <c r="CQ187">
        <v>0</v>
      </c>
      <c r="CR187">
        <v>0</v>
      </c>
      <c r="CS187">
        <v>3</v>
      </c>
      <c r="CU187">
        <v>0</v>
      </c>
      <c r="CW187">
        <v>18</v>
      </c>
      <c r="CY187">
        <v>1027</v>
      </c>
      <c r="DB187" t="s">
        <v>429</v>
      </c>
      <c r="DC187" t="s">
        <v>430</v>
      </c>
      <c r="DD187" t="str">
        <f>VLOOKUP(DF187,class!$A$1:$B$455,2,FALSE)</f>
        <v>Shire District</v>
      </c>
      <c r="DE187" t="str">
        <f>IFERROR(VLOOKUP(DF187,classifications!$A$3:$C$334,3,FALSE),VLOOKUP(DF187,classifications!$I$2:$K$28,3,FALSE))</f>
        <v>Predominantly Rural</v>
      </c>
      <c r="DF187" t="s">
        <v>431</v>
      </c>
      <c r="DH187">
        <v>671</v>
      </c>
      <c r="DJ187">
        <v>26</v>
      </c>
      <c r="DL187">
        <v>40</v>
      </c>
      <c r="DN187">
        <v>0</v>
      </c>
      <c r="DO187">
        <v>0</v>
      </c>
      <c r="DP187">
        <v>0</v>
      </c>
      <c r="DQ187">
        <v>0</v>
      </c>
      <c r="DR187">
        <v>0</v>
      </c>
      <c r="DS187">
        <v>0</v>
      </c>
      <c r="DU187">
        <v>2</v>
      </c>
      <c r="DW187">
        <v>15</v>
      </c>
      <c r="DY187">
        <v>724</v>
      </c>
      <c r="EB187" t="s">
        <v>429</v>
      </c>
      <c r="EC187" t="s">
        <v>430</v>
      </c>
      <c r="ED187" t="str">
        <f>VLOOKUP(EF187,class!$A$1:$B$455,2,FALSE)</f>
        <v>Shire District</v>
      </c>
      <c r="EE187" t="str">
        <f>IFERROR(VLOOKUP(EF187,classifications!$A$3:$C$334,3,FALSE),VLOOKUP(EF187,classifications!$I$2:$K$28,3,FALSE))</f>
        <v>Predominantly Rural</v>
      </c>
      <c r="EF187" t="s">
        <v>431</v>
      </c>
      <c r="EH187">
        <v>830</v>
      </c>
      <c r="EJ187">
        <v>4</v>
      </c>
      <c r="EL187">
        <v>18</v>
      </c>
      <c r="EN187">
        <v>6</v>
      </c>
      <c r="EO187">
        <v>0</v>
      </c>
      <c r="EP187">
        <v>0</v>
      </c>
      <c r="EQ187">
        <v>0</v>
      </c>
      <c r="ER187">
        <v>0</v>
      </c>
      <c r="ES187">
        <v>0</v>
      </c>
      <c r="ET187">
        <v>6</v>
      </c>
      <c r="EV187">
        <v>21</v>
      </c>
      <c r="EX187">
        <v>7</v>
      </c>
      <c r="EZ187" s="2">
        <v>866</v>
      </c>
      <c r="FB187" t="s">
        <v>429</v>
      </c>
      <c r="FC187" t="s">
        <v>430</v>
      </c>
      <c r="FD187" t="str">
        <f>VLOOKUP(FF187,class!$A$1:$B$455,2,FALSE)</f>
        <v>Shire District</v>
      </c>
      <c r="FE187" t="str">
        <f>IFERROR(VLOOKUP(FF187,classifications!$A$3:$C$334,3,FALSE),VLOOKUP(FF187,classifications!$I$2:$K$28,3,FALSE))</f>
        <v>Predominantly Rural</v>
      </c>
      <c r="FF187" t="s">
        <v>431</v>
      </c>
      <c r="FH187">
        <v>857</v>
      </c>
      <c r="FJ187">
        <v>15</v>
      </c>
      <c r="FL187">
        <v>49</v>
      </c>
      <c r="FN187">
        <v>2</v>
      </c>
      <c r="FO187">
        <v>1</v>
      </c>
      <c r="FP187">
        <v>0</v>
      </c>
      <c r="FQ187">
        <v>0</v>
      </c>
      <c r="FR187">
        <v>0</v>
      </c>
      <c r="FS187">
        <v>0</v>
      </c>
      <c r="FT187">
        <v>3</v>
      </c>
      <c r="FV187">
        <v>11</v>
      </c>
      <c r="FX187">
        <v>3</v>
      </c>
      <c r="FZ187" s="2">
        <v>929</v>
      </c>
      <c r="GB187" t="s">
        <v>429</v>
      </c>
      <c r="GC187" t="s">
        <v>430</v>
      </c>
      <c r="GD187" t="str">
        <f>VLOOKUP(GF187,class!$A$1:$B$455,2,FALSE)</f>
        <v>Shire District</v>
      </c>
      <c r="GE187" t="str">
        <f>IFERROR(VLOOKUP(GF187,classifications!A$3:C$334,3,FALSE),VLOOKUP(GF187,classifications!I$2:K$28,3,FALSE))</f>
        <v>Predominantly Rural</v>
      </c>
      <c r="GF187" t="s">
        <v>431</v>
      </c>
      <c r="GH187">
        <v>987</v>
      </c>
      <c r="GJ187">
        <v>18</v>
      </c>
      <c r="GL187">
        <v>49</v>
      </c>
      <c r="GN187">
        <v>25</v>
      </c>
      <c r="GO187">
        <v>0</v>
      </c>
      <c r="GP187">
        <v>1</v>
      </c>
      <c r="GQ187">
        <v>0</v>
      </c>
      <c r="GR187">
        <v>0</v>
      </c>
      <c r="GS187">
        <v>0</v>
      </c>
      <c r="GT187">
        <v>26</v>
      </c>
      <c r="GV187">
        <v>17</v>
      </c>
      <c r="GX187">
        <v>6</v>
      </c>
      <c r="GZ187">
        <v>1065</v>
      </c>
    </row>
    <row r="188" spans="2:208" x14ac:dyDescent="0.3">
      <c r="B188" t="s">
        <v>432</v>
      </c>
      <c r="C188" t="s">
        <v>433</v>
      </c>
      <c r="D188" t="str">
        <f>VLOOKUP(F188,class!$A$1:$B$455,2,FALSE)</f>
        <v>Shire District</v>
      </c>
      <c r="E188" t="str">
        <f>IFERROR(VLOOKUP(F188,classifications!$A$3:$C$334,3,FALSE),VLOOKUP(F188,classifications!$I$2:$K$28,3,FALSE))</f>
        <v>Predominantly Urban</v>
      </c>
      <c r="F188" t="s">
        <v>434</v>
      </c>
      <c r="H188">
        <v>193</v>
      </c>
      <c r="J188">
        <v>1</v>
      </c>
      <c r="L188">
        <v>49</v>
      </c>
      <c r="N188">
        <v>0</v>
      </c>
      <c r="P188">
        <v>1</v>
      </c>
      <c r="R188">
        <v>242</v>
      </c>
      <c r="AB188" t="s">
        <v>432</v>
      </c>
      <c r="AC188" t="s">
        <v>433</v>
      </c>
      <c r="AD188" t="str">
        <f>VLOOKUP(AF188,class!$A$1:$B$455,2,FALSE)</f>
        <v>Shire District</v>
      </c>
      <c r="AE188" t="str">
        <f>IFERROR(VLOOKUP(AF188,classifications!$A$3:$C$334,3,FALSE),VLOOKUP(AF188,classifications!$I$2:$K$28,3,FALSE))</f>
        <v>Predominantly Urban</v>
      </c>
      <c r="AF188" t="s">
        <v>434</v>
      </c>
      <c r="AH188">
        <v>491</v>
      </c>
      <c r="AJ188">
        <v>8</v>
      </c>
      <c r="AL188">
        <v>56</v>
      </c>
      <c r="AN188">
        <v>0</v>
      </c>
      <c r="AP188">
        <v>0</v>
      </c>
      <c r="AR188">
        <v>555</v>
      </c>
      <c r="BB188" t="s">
        <v>432</v>
      </c>
      <c r="BC188" t="s">
        <v>433</v>
      </c>
      <c r="BD188" t="str">
        <f>VLOOKUP(BF188,class!$A$1:$B$455,2,FALSE)</f>
        <v>Shire District</v>
      </c>
      <c r="BE188" t="str">
        <f>IFERROR(VLOOKUP(BF188,classifications!$A$3:$C$334,3,FALSE),VLOOKUP(BF188,classifications!$I$2:$K$28,3,FALSE))</f>
        <v>Predominantly Urban</v>
      </c>
      <c r="BF188" t="s">
        <v>434</v>
      </c>
      <c r="BH188">
        <v>367</v>
      </c>
      <c r="BJ188">
        <v>5</v>
      </c>
      <c r="BL188">
        <v>347</v>
      </c>
      <c r="BN188">
        <v>0</v>
      </c>
      <c r="BP188">
        <v>0</v>
      </c>
      <c r="BR188">
        <v>719</v>
      </c>
      <c r="CB188" t="s">
        <v>432</v>
      </c>
      <c r="CC188" t="s">
        <v>433</v>
      </c>
      <c r="CD188" t="str">
        <f>VLOOKUP(CF188,class!$A$1:$B$455,2,FALSE)</f>
        <v>Shire District</v>
      </c>
      <c r="CE188" t="str">
        <f>IFERROR(VLOOKUP(CF188,classifications!$A$3:$C$334,3,FALSE),VLOOKUP(CF188,classifications!$I$2:$K$28,3,FALSE))</f>
        <v>Predominantly Urban</v>
      </c>
      <c r="CF188" t="s">
        <v>434</v>
      </c>
      <c r="CH188">
        <v>532</v>
      </c>
      <c r="CJ188">
        <v>3</v>
      </c>
      <c r="CL188">
        <v>120</v>
      </c>
      <c r="CN188">
        <v>0</v>
      </c>
      <c r="CO188">
        <v>64</v>
      </c>
      <c r="CP188">
        <v>0</v>
      </c>
      <c r="CQ188">
        <v>0</v>
      </c>
      <c r="CR188">
        <v>0</v>
      </c>
      <c r="CS188">
        <v>64</v>
      </c>
      <c r="CU188">
        <v>0</v>
      </c>
      <c r="CW188">
        <v>4</v>
      </c>
      <c r="CY188">
        <v>651</v>
      </c>
      <c r="DB188" t="s">
        <v>432</v>
      </c>
      <c r="DC188" t="s">
        <v>433</v>
      </c>
      <c r="DD188" t="str">
        <f>VLOOKUP(DF188,class!$A$1:$B$455,2,FALSE)</f>
        <v>Shire District</v>
      </c>
      <c r="DE188" t="str">
        <f>IFERROR(VLOOKUP(DF188,classifications!$A$3:$C$334,3,FALSE),VLOOKUP(DF188,classifications!$I$2:$K$28,3,FALSE))</f>
        <v>Predominantly Urban</v>
      </c>
      <c r="DF188" t="s">
        <v>434</v>
      </c>
      <c r="DH188">
        <v>376</v>
      </c>
      <c r="DJ188">
        <v>11</v>
      </c>
      <c r="DL188">
        <v>70</v>
      </c>
      <c r="DN188">
        <v>0</v>
      </c>
      <c r="DO188">
        <v>0</v>
      </c>
      <c r="DP188">
        <v>0</v>
      </c>
      <c r="DQ188">
        <v>0</v>
      </c>
      <c r="DR188">
        <v>0</v>
      </c>
      <c r="DS188">
        <v>0</v>
      </c>
      <c r="DU188">
        <v>4</v>
      </c>
      <c r="DW188">
        <v>11</v>
      </c>
      <c r="DY188">
        <v>450</v>
      </c>
      <c r="EB188" t="s">
        <v>432</v>
      </c>
      <c r="EC188" t="s">
        <v>433</v>
      </c>
      <c r="ED188" t="str">
        <f>VLOOKUP(EF188,class!$A$1:$B$455,2,FALSE)</f>
        <v>Shire District</v>
      </c>
      <c r="EE188" t="str">
        <f>IFERROR(VLOOKUP(EF188,classifications!$A$3:$C$334,3,FALSE),VLOOKUP(EF188,classifications!$I$2:$K$28,3,FALSE))</f>
        <v>Predominantly Urban</v>
      </c>
      <c r="EF188" t="s">
        <v>434</v>
      </c>
      <c r="EH188">
        <v>555</v>
      </c>
      <c r="EJ188">
        <v>13</v>
      </c>
      <c r="EL188">
        <v>150</v>
      </c>
      <c r="EN188">
        <v>0</v>
      </c>
      <c r="EO188">
        <v>2</v>
      </c>
      <c r="EP188">
        <v>0</v>
      </c>
      <c r="EQ188">
        <v>0</v>
      </c>
      <c r="ER188">
        <v>0</v>
      </c>
      <c r="ES188">
        <v>0</v>
      </c>
      <c r="ET188">
        <v>2</v>
      </c>
      <c r="EV188">
        <v>0</v>
      </c>
      <c r="EX188">
        <v>11</v>
      </c>
      <c r="EZ188" s="2">
        <v>707</v>
      </c>
      <c r="FB188" t="s">
        <v>432</v>
      </c>
      <c r="FC188" t="s">
        <v>433</v>
      </c>
      <c r="FD188" t="str">
        <f>VLOOKUP(FF188,class!$A$1:$B$455,2,FALSE)</f>
        <v>Shire District</v>
      </c>
      <c r="FE188" t="str">
        <f>IFERROR(VLOOKUP(FF188,classifications!$A$3:$C$334,3,FALSE),VLOOKUP(FF188,classifications!$I$2:$K$28,3,FALSE))</f>
        <v>Predominantly Urban</v>
      </c>
      <c r="FF188" t="s">
        <v>434</v>
      </c>
      <c r="FH188">
        <v>735</v>
      </c>
      <c r="FJ188">
        <v>3</v>
      </c>
      <c r="FL188">
        <v>72</v>
      </c>
      <c r="FN188">
        <v>3</v>
      </c>
      <c r="FO188">
        <v>28</v>
      </c>
      <c r="FP188">
        <v>0</v>
      </c>
      <c r="FQ188">
        <v>0</v>
      </c>
      <c r="FR188">
        <v>0</v>
      </c>
      <c r="FS188">
        <v>0</v>
      </c>
      <c r="FT188">
        <v>31</v>
      </c>
      <c r="FV188">
        <v>-2</v>
      </c>
      <c r="FX188">
        <v>6</v>
      </c>
      <c r="FZ188" s="2">
        <v>802</v>
      </c>
      <c r="GB188" t="s">
        <v>432</v>
      </c>
      <c r="GC188" t="s">
        <v>433</v>
      </c>
      <c r="GD188" t="str">
        <f>VLOOKUP(GF188,class!$A$1:$B$455,2,FALSE)</f>
        <v>Shire District</v>
      </c>
      <c r="GE188" t="str">
        <f>IFERROR(VLOOKUP(GF188,classifications!A$3:C$334,3,FALSE),VLOOKUP(GF188,classifications!I$2:K$28,3,FALSE))</f>
        <v>Predominantly Urban</v>
      </c>
      <c r="GF188" t="s">
        <v>434</v>
      </c>
      <c r="GH188">
        <v>808</v>
      </c>
      <c r="GJ188">
        <v>10</v>
      </c>
      <c r="GL188">
        <v>311</v>
      </c>
      <c r="GN188">
        <v>0</v>
      </c>
      <c r="GO188">
        <v>17</v>
      </c>
      <c r="GP188">
        <v>0</v>
      </c>
      <c r="GQ188">
        <v>0</v>
      </c>
      <c r="GR188">
        <v>0</v>
      </c>
      <c r="GS188">
        <v>0</v>
      </c>
      <c r="GT188">
        <v>17</v>
      </c>
      <c r="GV188">
        <v>20</v>
      </c>
      <c r="GX188">
        <v>12</v>
      </c>
      <c r="GZ188">
        <v>1137</v>
      </c>
    </row>
    <row r="189" spans="2:208" x14ac:dyDescent="0.3">
      <c r="B189" t="s">
        <v>435</v>
      </c>
      <c r="C189" t="s">
        <v>436</v>
      </c>
      <c r="D189" t="str">
        <f>VLOOKUP(F189,class!$A$1:$B$455,2,FALSE)</f>
        <v>Shire District</v>
      </c>
      <c r="E189" t="str">
        <f>IFERROR(VLOOKUP(F189,classifications!$A$3:$C$334,3,FALSE),VLOOKUP(F189,classifications!$I$2:$K$28,3,FALSE))</f>
        <v>Predominantly Rural</v>
      </c>
      <c r="F189" t="s">
        <v>437</v>
      </c>
      <c r="H189">
        <v>281</v>
      </c>
      <c r="J189">
        <v>5</v>
      </c>
      <c r="L189">
        <v>44</v>
      </c>
      <c r="N189">
        <v>3</v>
      </c>
      <c r="P189">
        <v>0</v>
      </c>
      <c r="R189">
        <v>333</v>
      </c>
      <c r="AB189" t="s">
        <v>435</v>
      </c>
      <c r="AC189" t="s">
        <v>436</v>
      </c>
      <c r="AD189" t="str">
        <f>VLOOKUP(AF189,class!$A$1:$B$455,2,FALSE)</f>
        <v>Shire District</v>
      </c>
      <c r="AE189" t="str">
        <f>IFERROR(VLOOKUP(AF189,classifications!$A$3:$C$334,3,FALSE),VLOOKUP(AF189,classifications!$I$2:$K$28,3,FALSE))</f>
        <v>Predominantly Rural</v>
      </c>
      <c r="AF189" t="s">
        <v>437</v>
      </c>
      <c r="AH189">
        <v>321</v>
      </c>
      <c r="AJ189">
        <v>6</v>
      </c>
      <c r="AL189">
        <v>6</v>
      </c>
      <c r="AN189">
        <v>2</v>
      </c>
      <c r="AP189">
        <v>1</v>
      </c>
      <c r="AR189">
        <v>334</v>
      </c>
      <c r="BB189" t="s">
        <v>435</v>
      </c>
      <c r="BC189" t="s">
        <v>436</v>
      </c>
      <c r="BD189" t="str">
        <f>VLOOKUP(BF189,class!$A$1:$B$455,2,FALSE)</f>
        <v>Shire District</v>
      </c>
      <c r="BE189" t="str">
        <f>IFERROR(VLOOKUP(BF189,classifications!$A$3:$C$334,3,FALSE),VLOOKUP(BF189,classifications!$I$2:$K$28,3,FALSE))</f>
        <v>Predominantly Rural</v>
      </c>
      <c r="BF189" t="s">
        <v>437</v>
      </c>
      <c r="BH189">
        <v>324</v>
      </c>
      <c r="BJ189">
        <v>8</v>
      </c>
      <c r="BL189">
        <v>1</v>
      </c>
      <c r="BN189">
        <v>-1</v>
      </c>
      <c r="BP189">
        <v>1</v>
      </c>
      <c r="BR189">
        <v>331</v>
      </c>
      <c r="CB189" t="s">
        <v>435</v>
      </c>
      <c r="CC189" t="s">
        <v>436</v>
      </c>
      <c r="CD189" t="str">
        <f>VLOOKUP(CF189,class!$A$1:$B$455,2,FALSE)</f>
        <v>Shire District</v>
      </c>
      <c r="CE189" t="str">
        <f>IFERROR(VLOOKUP(CF189,classifications!$A$3:$C$334,3,FALSE),VLOOKUP(CF189,classifications!$I$2:$K$28,3,FALSE))</f>
        <v>Predominantly Rural</v>
      </c>
      <c r="CF189" t="s">
        <v>437</v>
      </c>
      <c r="CH189">
        <v>304</v>
      </c>
      <c r="CJ189">
        <v>5</v>
      </c>
      <c r="CL189">
        <v>43</v>
      </c>
      <c r="CN189">
        <v>6</v>
      </c>
      <c r="CO189">
        <v>3</v>
      </c>
      <c r="CP189">
        <v>0</v>
      </c>
      <c r="CQ189">
        <v>0</v>
      </c>
      <c r="CR189">
        <v>0</v>
      </c>
      <c r="CS189">
        <v>9</v>
      </c>
      <c r="CU189">
        <v>8</v>
      </c>
      <c r="CW189">
        <v>8</v>
      </c>
      <c r="CY189">
        <v>352</v>
      </c>
      <c r="DB189" t="s">
        <v>435</v>
      </c>
      <c r="DC189" t="s">
        <v>436</v>
      </c>
      <c r="DD189" t="str">
        <f>VLOOKUP(DF189,class!$A$1:$B$455,2,FALSE)</f>
        <v>Shire District</v>
      </c>
      <c r="DE189" t="str">
        <f>IFERROR(VLOOKUP(DF189,classifications!$A$3:$C$334,3,FALSE),VLOOKUP(DF189,classifications!$I$2:$K$28,3,FALSE))</f>
        <v>Predominantly Rural</v>
      </c>
      <c r="DF189" t="s">
        <v>437</v>
      </c>
      <c r="DH189">
        <v>231</v>
      </c>
      <c r="DJ189">
        <v>4</v>
      </c>
      <c r="DL189">
        <v>73</v>
      </c>
      <c r="DN189">
        <v>0</v>
      </c>
      <c r="DO189">
        <v>0</v>
      </c>
      <c r="DP189">
        <v>0</v>
      </c>
      <c r="DQ189">
        <v>0</v>
      </c>
      <c r="DR189">
        <v>0</v>
      </c>
      <c r="DS189">
        <v>0</v>
      </c>
      <c r="DU189">
        <v>18</v>
      </c>
      <c r="DW189">
        <v>0</v>
      </c>
      <c r="DY189">
        <v>326</v>
      </c>
      <c r="EB189" t="s">
        <v>435</v>
      </c>
      <c r="EC189" t="s">
        <v>436</v>
      </c>
      <c r="ED189" t="str">
        <f>VLOOKUP(EF189,class!$A$1:$B$455,2,FALSE)</f>
        <v>Shire District</v>
      </c>
      <c r="EE189" t="str">
        <f>IFERROR(VLOOKUP(EF189,classifications!$A$3:$C$334,3,FALSE),VLOOKUP(EF189,classifications!$I$2:$K$28,3,FALSE))</f>
        <v>Predominantly Rural</v>
      </c>
      <c r="EF189" t="s">
        <v>437</v>
      </c>
      <c r="EH189">
        <v>399</v>
      </c>
      <c r="EJ189">
        <v>3</v>
      </c>
      <c r="EL189">
        <v>92</v>
      </c>
      <c r="EN189">
        <v>55</v>
      </c>
      <c r="EO189">
        <v>0</v>
      </c>
      <c r="EP189">
        <v>0</v>
      </c>
      <c r="EQ189">
        <v>0</v>
      </c>
      <c r="ER189">
        <v>37</v>
      </c>
      <c r="ES189">
        <v>0</v>
      </c>
      <c r="ET189">
        <v>92</v>
      </c>
      <c r="EV189">
        <v>8</v>
      </c>
      <c r="EX189">
        <v>0</v>
      </c>
      <c r="EZ189" s="2">
        <v>502</v>
      </c>
      <c r="FB189" t="s">
        <v>435</v>
      </c>
      <c r="FC189" t="s">
        <v>436</v>
      </c>
      <c r="FD189" t="str">
        <f>VLOOKUP(FF189,class!$A$1:$B$455,2,FALSE)</f>
        <v>Shire District</v>
      </c>
      <c r="FE189" t="str">
        <f>IFERROR(VLOOKUP(FF189,classifications!$A$3:$C$334,3,FALSE),VLOOKUP(FF189,classifications!$I$2:$K$28,3,FALSE))</f>
        <v>Predominantly Rural</v>
      </c>
      <c r="FF189" t="s">
        <v>437</v>
      </c>
      <c r="FH189">
        <v>343</v>
      </c>
      <c r="FJ189">
        <v>1</v>
      </c>
      <c r="FL189">
        <v>91</v>
      </c>
      <c r="FN189">
        <v>1</v>
      </c>
      <c r="FO189">
        <v>0</v>
      </c>
      <c r="FP189">
        <v>0</v>
      </c>
      <c r="FQ189">
        <v>0</v>
      </c>
      <c r="FR189">
        <v>0</v>
      </c>
      <c r="FS189">
        <v>3</v>
      </c>
      <c r="FT189">
        <v>4</v>
      </c>
      <c r="FV189">
        <v>8</v>
      </c>
      <c r="FX189">
        <v>11</v>
      </c>
      <c r="FZ189" s="2">
        <v>432</v>
      </c>
      <c r="GB189" t="s">
        <v>435</v>
      </c>
      <c r="GC189" t="s">
        <v>436</v>
      </c>
      <c r="GD189" t="str">
        <f>VLOOKUP(GF189,class!$A$1:$B$455,2,FALSE)</f>
        <v>Shire District</v>
      </c>
      <c r="GE189" t="str">
        <f>IFERROR(VLOOKUP(GF189,classifications!A$3:C$334,3,FALSE),VLOOKUP(GF189,classifications!I$2:K$28,3,FALSE))</f>
        <v>Predominantly Rural</v>
      </c>
      <c r="GF189" t="s">
        <v>437</v>
      </c>
      <c r="GH189">
        <v>368</v>
      </c>
      <c r="GJ189">
        <v>-1</v>
      </c>
      <c r="GL189">
        <v>65</v>
      </c>
      <c r="GN189">
        <v>23</v>
      </c>
      <c r="GO189">
        <v>6</v>
      </c>
      <c r="GP189">
        <v>0</v>
      </c>
      <c r="GQ189">
        <v>0</v>
      </c>
      <c r="GR189">
        <v>0</v>
      </c>
      <c r="GS189">
        <v>0</v>
      </c>
      <c r="GT189">
        <v>29</v>
      </c>
      <c r="GV189">
        <v>3</v>
      </c>
      <c r="GX189">
        <v>10</v>
      </c>
      <c r="GZ189">
        <v>425</v>
      </c>
    </row>
    <row r="190" spans="2:208" x14ac:dyDescent="0.3">
      <c r="B190" t="s">
        <v>438</v>
      </c>
      <c r="C190" t="s">
        <v>439</v>
      </c>
      <c r="D190" t="str">
        <f>VLOOKUP(F190,class!$A$1:$B$455,2,FALSE)</f>
        <v>Shire District</v>
      </c>
      <c r="E190" t="str">
        <f>IFERROR(VLOOKUP(F190,classifications!$A$3:$C$334,3,FALSE),VLOOKUP(F190,classifications!$I$2:$K$28,3,FALSE))</f>
        <v>Predominantly Rural</v>
      </c>
      <c r="F190" t="s">
        <v>440</v>
      </c>
      <c r="H190">
        <v>269</v>
      </c>
      <c r="J190">
        <v>29</v>
      </c>
      <c r="L190">
        <v>27</v>
      </c>
      <c r="N190">
        <v>0</v>
      </c>
      <c r="P190">
        <v>16</v>
      </c>
      <c r="R190">
        <v>309</v>
      </c>
      <c r="AB190" t="s">
        <v>438</v>
      </c>
      <c r="AC190" t="s">
        <v>439</v>
      </c>
      <c r="AD190" t="str">
        <f>VLOOKUP(AF190,class!$A$1:$B$455,2,FALSE)</f>
        <v>Shire District</v>
      </c>
      <c r="AE190" t="str">
        <f>IFERROR(VLOOKUP(AF190,classifications!$A$3:$C$334,3,FALSE),VLOOKUP(AF190,classifications!$I$2:$K$28,3,FALSE))</f>
        <v>Predominantly Rural</v>
      </c>
      <c r="AF190" t="s">
        <v>440</v>
      </c>
      <c r="AH190">
        <v>387</v>
      </c>
      <c r="AJ190">
        <v>14</v>
      </c>
      <c r="AL190">
        <v>23</v>
      </c>
      <c r="AN190">
        <v>0</v>
      </c>
      <c r="AP190">
        <v>0</v>
      </c>
      <c r="AR190">
        <v>424</v>
      </c>
      <c r="BB190" t="s">
        <v>438</v>
      </c>
      <c r="BC190" t="s">
        <v>439</v>
      </c>
      <c r="BD190" t="str">
        <f>VLOOKUP(BF190,class!$A$1:$B$455,2,FALSE)</f>
        <v>Shire District</v>
      </c>
      <c r="BE190" t="str">
        <f>IFERROR(VLOOKUP(BF190,classifications!$A$3:$C$334,3,FALSE),VLOOKUP(BF190,classifications!$I$2:$K$28,3,FALSE))</f>
        <v>Predominantly Rural</v>
      </c>
      <c r="BF190" t="s">
        <v>440</v>
      </c>
      <c r="BH190">
        <v>283</v>
      </c>
      <c r="BJ190">
        <v>38</v>
      </c>
      <c r="BL190">
        <v>26</v>
      </c>
      <c r="BN190">
        <v>2</v>
      </c>
      <c r="BP190">
        <v>6</v>
      </c>
      <c r="BR190">
        <v>343</v>
      </c>
      <c r="CB190" t="s">
        <v>438</v>
      </c>
      <c r="CC190" t="s">
        <v>439</v>
      </c>
      <c r="CD190" t="str">
        <f>VLOOKUP(CF190,class!$A$1:$B$455,2,FALSE)</f>
        <v>Shire District</v>
      </c>
      <c r="CE190" t="str">
        <f>IFERROR(VLOOKUP(CF190,classifications!$A$3:$C$334,3,FALSE),VLOOKUP(CF190,classifications!$I$2:$K$28,3,FALSE))</f>
        <v>Predominantly Rural</v>
      </c>
      <c r="CF190" t="s">
        <v>440</v>
      </c>
      <c r="CH190">
        <v>187</v>
      </c>
      <c r="CJ190">
        <v>5</v>
      </c>
      <c r="CL190">
        <v>54</v>
      </c>
      <c r="CN190">
        <v>0</v>
      </c>
      <c r="CO190">
        <v>0</v>
      </c>
      <c r="CP190">
        <v>0</v>
      </c>
      <c r="CQ190">
        <v>0</v>
      </c>
      <c r="CR190">
        <v>0</v>
      </c>
      <c r="CS190">
        <v>0</v>
      </c>
      <c r="CU190">
        <v>18</v>
      </c>
      <c r="CW190">
        <v>0</v>
      </c>
      <c r="CY190">
        <v>264</v>
      </c>
      <c r="DB190" t="s">
        <v>438</v>
      </c>
      <c r="DC190" t="s">
        <v>439</v>
      </c>
      <c r="DD190" t="str">
        <f>VLOOKUP(DF190,class!$A$1:$B$455,2,FALSE)</f>
        <v>Shire District</v>
      </c>
      <c r="DE190" t="str">
        <f>IFERROR(VLOOKUP(DF190,classifications!$A$3:$C$334,3,FALSE),VLOOKUP(DF190,classifications!$I$2:$K$28,3,FALSE))</f>
        <v>Predominantly Rural</v>
      </c>
      <c r="DF190" t="s">
        <v>440</v>
      </c>
      <c r="DH190">
        <v>421</v>
      </c>
      <c r="DJ190">
        <v>5</v>
      </c>
      <c r="DL190">
        <v>54</v>
      </c>
      <c r="DN190">
        <v>3</v>
      </c>
      <c r="DO190">
        <v>1</v>
      </c>
      <c r="DP190">
        <v>0</v>
      </c>
      <c r="DQ190">
        <v>0</v>
      </c>
      <c r="DR190">
        <v>0</v>
      </c>
      <c r="DS190">
        <v>4</v>
      </c>
      <c r="DU190">
        <v>3</v>
      </c>
      <c r="DW190">
        <v>12</v>
      </c>
      <c r="DY190">
        <v>471</v>
      </c>
      <c r="EB190" t="s">
        <v>438</v>
      </c>
      <c r="EC190" t="s">
        <v>439</v>
      </c>
      <c r="ED190" t="str">
        <f>VLOOKUP(EF190,class!$A$1:$B$455,2,FALSE)</f>
        <v>Shire District</v>
      </c>
      <c r="EE190" t="str">
        <f>IFERROR(VLOOKUP(EF190,classifications!$A$3:$C$334,3,FALSE),VLOOKUP(EF190,classifications!$I$2:$K$28,3,FALSE))</f>
        <v>Predominantly Rural</v>
      </c>
      <c r="EF190" t="s">
        <v>440</v>
      </c>
      <c r="EH190">
        <v>508</v>
      </c>
      <c r="EJ190">
        <v>26</v>
      </c>
      <c r="EL190">
        <v>107</v>
      </c>
      <c r="EN190">
        <v>11</v>
      </c>
      <c r="EO190">
        <v>1</v>
      </c>
      <c r="EP190">
        <v>0</v>
      </c>
      <c r="EQ190">
        <v>0</v>
      </c>
      <c r="ER190">
        <v>2</v>
      </c>
      <c r="ES190">
        <v>0</v>
      </c>
      <c r="ET190">
        <v>14</v>
      </c>
      <c r="EV190">
        <v>0</v>
      </c>
      <c r="EX190">
        <v>7</v>
      </c>
      <c r="EZ190" s="2">
        <v>634</v>
      </c>
      <c r="FB190" t="s">
        <v>438</v>
      </c>
      <c r="FC190" t="s">
        <v>439</v>
      </c>
      <c r="FD190" t="str">
        <f>VLOOKUP(FF190,class!$A$1:$B$455,2,FALSE)</f>
        <v>Shire District</v>
      </c>
      <c r="FE190" t="str">
        <f>IFERROR(VLOOKUP(FF190,classifications!$A$3:$C$334,3,FALSE),VLOOKUP(FF190,classifications!$I$2:$K$28,3,FALSE))</f>
        <v>Predominantly Rural</v>
      </c>
      <c r="FF190" t="s">
        <v>440</v>
      </c>
      <c r="FH190">
        <v>550</v>
      </c>
      <c r="FJ190">
        <v>20</v>
      </c>
      <c r="FL190">
        <v>112</v>
      </c>
      <c r="FN190">
        <v>0</v>
      </c>
      <c r="FO190">
        <v>0</v>
      </c>
      <c r="FP190">
        <v>0</v>
      </c>
      <c r="FQ190">
        <v>0</v>
      </c>
      <c r="FR190">
        <v>1</v>
      </c>
      <c r="FS190">
        <v>0</v>
      </c>
      <c r="FT190">
        <v>1</v>
      </c>
      <c r="FV190">
        <v>11</v>
      </c>
      <c r="FX190">
        <v>0</v>
      </c>
      <c r="FZ190" s="2">
        <v>693</v>
      </c>
      <c r="GB190" t="s">
        <v>438</v>
      </c>
      <c r="GC190" t="s">
        <v>439</v>
      </c>
      <c r="GD190" t="str">
        <f>VLOOKUP(GF190,class!$A$1:$B$455,2,FALSE)</f>
        <v>Shire District</v>
      </c>
      <c r="GE190" t="str">
        <f>IFERROR(VLOOKUP(GF190,classifications!A$3:C$334,3,FALSE),VLOOKUP(GF190,classifications!I$2:K$28,3,FALSE))</f>
        <v>Predominantly Rural</v>
      </c>
      <c r="GF190" t="s">
        <v>440</v>
      </c>
      <c r="GH190">
        <v>733</v>
      </c>
      <c r="GJ190">
        <v>8</v>
      </c>
      <c r="GL190">
        <v>140</v>
      </c>
      <c r="GN190">
        <v>30</v>
      </c>
      <c r="GO190">
        <v>1</v>
      </c>
      <c r="GP190">
        <v>0</v>
      </c>
      <c r="GQ190">
        <v>0</v>
      </c>
      <c r="GR190">
        <v>0</v>
      </c>
      <c r="GS190">
        <v>0</v>
      </c>
      <c r="GT190">
        <v>31</v>
      </c>
      <c r="GV190">
        <v>7</v>
      </c>
      <c r="GX190">
        <v>1</v>
      </c>
      <c r="GZ190">
        <v>887</v>
      </c>
    </row>
    <row r="191" spans="2:208" x14ac:dyDescent="0.3">
      <c r="B191" t="s">
        <v>441</v>
      </c>
      <c r="C191" t="s">
        <v>442</v>
      </c>
      <c r="D191" t="str">
        <f>VLOOKUP(F191,class!$A$1:$B$455,2,FALSE)</f>
        <v>Shire District</v>
      </c>
      <c r="E191" t="str">
        <f>IFERROR(VLOOKUP(F191,classifications!$A$3:$C$334,3,FALSE),VLOOKUP(F191,classifications!$I$2:$K$28,3,FALSE))</f>
        <v>Predominantly Rural</v>
      </c>
      <c r="F191" t="s">
        <v>443</v>
      </c>
      <c r="H191">
        <v>151</v>
      </c>
      <c r="J191">
        <v>11</v>
      </c>
      <c r="L191">
        <v>29</v>
      </c>
      <c r="N191">
        <v>1</v>
      </c>
      <c r="P191">
        <v>0</v>
      </c>
      <c r="R191">
        <v>192</v>
      </c>
      <c r="AB191" t="s">
        <v>441</v>
      </c>
      <c r="AC191" t="s">
        <v>442</v>
      </c>
      <c r="AD191" t="str">
        <f>VLOOKUP(AF191,class!$A$1:$B$455,2,FALSE)</f>
        <v>Shire District</v>
      </c>
      <c r="AE191" t="str">
        <f>IFERROR(VLOOKUP(AF191,classifications!$A$3:$C$334,3,FALSE),VLOOKUP(AF191,classifications!$I$2:$K$28,3,FALSE))</f>
        <v>Predominantly Rural</v>
      </c>
      <c r="AF191" t="s">
        <v>443</v>
      </c>
      <c r="AH191">
        <v>138</v>
      </c>
      <c r="AJ191">
        <v>14</v>
      </c>
      <c r="AL191">
        <v>42</v>
      </c>
      <c r="AN191">
        <v>0</v>
      </c>
      <c r="AP191">
        <v>0</v>
      </c>
      <c r="AR191">
        <v>194</v>
      </c>
      <c r="BB191" t="s">
        <v>441</v>
      </c>
      <c r="BC191" t="s">
        <v>442</v>
      </c>
      <c r="BD191" t="str">
        <f>VLOOKUP(BF191,class!$A$1:$B$455,2,FALSE)</f>
        <v>Shire District</v>
      </c>
      <c r="BE191" t="str">
        <f>IFERROR(VLOOKUP(BF191,classifications!$A$3:$C$334,3,FALSE),VLOOKUP(BF191,classifications!$I$2:$K$28,3,FALSE))</f>
        <v>Predominantly Rural</v>
      </c>
      <c r="BF191" t="s">
        <v>443</v>
      </c>
      <c r="BH191">
        <v>137</v>
      </c>
      <c r="BJ191">
        <v>6</v>
      </c>
      <c r="BL191">
        <v>33</v>
      </c>
      <c r="BN191">
        <v>0</v>
      </c>
      <c r="BP191">
        <v>0</v>
      </c>
      <c r="BR191">
        <v>176</v>
      </c>
      <c r="CB191" t="s">
        <v>441</v>
      </c>
      <c r="CC191" t="s">
        <v>442</v>
      </c>
      <c r="CD191" t="str">
        <f>VLOOKUP(CF191,class!$A$1:$B$455,2,FALSE)</f>
        <v>Shire District</v>
      </c>
      <c r="CE191" t="str">
        <f>IFERROR(VLOOKUP(CF191,classifications!$A$3:$C$334,3,FALSE),VLOOKUP(CF191,classifications!$I$2:$K$28,3,FALSE))</f>
        <v>Predominantly Rural</v>
      </c>
      <c r="CF191" t="s">
        <v>443</v>
      </c>
      <c r="CH191">
        <v>397</v>
      </c>
      <c r="CJ191">
        <v>18</v>
      </c>
      <c r="CL191">
        <v>13</v>
      </c>
      <c r="CN191">
        <v>11</v>
      </c>
      <c r="CO191">
        <v>0</v>
      </c>
      <c r="CP191">
        <v>0</v>
      </c>
      <c r="CQ191">
        <v>0</v>
      </c>
      <c r="CR191">
        <v>0</v>
      </c>
      <c r="CS191">
        <v>11</v>
      </c>
      <c r="CU191">
        <v>0</v>
      </c>
      <c r="CW191">
        <v>0</v>
      </c>
      <c r="CY191">
        <v>428</v>
      </c>
      <c r="DB191" t="s">
        <v>441</v>
      </c>
      <c r="DC191" t="s">
        <v>442</v>
      </c>
      <c r="DD191" t="str">
        <f>VLOOKUP(DF191,class!$A$1:$B$455,2,FALSE)</f>
        <v>Shire District</v>
      </c>
      <c r="DE191" t="str">
        <f>IFERROR(VLOOKUP(DF191,classifications!$A$3:$C$334,3,FALSE),VLOOKUP(DF191,classifications!$I$2:$K$28,3,FALSE))</f>
        <v>Predominantly Rural</v>
      </c>
      <c r="DF191" t="s">
        <v>443</v>
      </c>
      <c r="DH191">
        <v>287</v>
      </c>
      <c r="DJ191">
        <v>4</v>
      </c>
      <c r="DL191">
        <v>35</v>
      </c>
      <c r="DN191">
        <v>1</v>
      </c>
      <c r="DO191">
        <v>0</v>
      </c>
      <c r="DP191">
        <v>0</v>
      </c>
      <c r="DQ191">
        <v>0</v>
      </c>
      <c r="DR191">
        <v>0</v>
      </c>
      <c r="DS191">
        <v>1</v>
      </c>
      <c r="DU191">
        <v>0</v>
      </c>
      <c r="DW191">
        <v>0</v>
      </c>
      <c r="DY191">
        <v>326</v>
      </c>
      <c r="EB191" t="s">
        <v>441</v>
      </c>
      <c r="EC191" t="s">
        <v>442</v>
      </c>
      <c r="ED191" t="str">
        <f>VLOOKUP(EF191,class!$A$1:$B$455,2,FALSE)</f>
        <v>Shire District</v>
      </c>
      <c r="EE191" t="str">
        <f>IFERROR(VLOOKUP(EF191,classifications!$A$3:$C$334,3,FALSE),VLOOKUP(EF191,classifications!$I$2:$K$28,3,FALSE))</f>
        <v>Predominantly Rural</v>
      </c>
      <c r="EF191" t="s">
        <v>443</v>
      </c>
      <c r="EH191">
        <v>471</v>
      </c>
      <c r="EJ191">
        <v>25</v>
      </c>
      <c r="EL191">
        <v>57</v>
      </c>
      <c r="EN191">
        <v>5</v>
      </c>
      <c r="EO191">
        <v>1</v>
      </c>
      <c r="EP191">
        <v>0</v>
      </c>
      <c r="EQ191">
        <v>0</v>
      </c>
      <c r="ER191">
        <v>0</v>
      </c>
      <c r="ES191">
        <v>0</v>
      </c>
      <c r="ET191">
        <v>6</v>
      </c>
      <c r="EV191">
        <v>-1</v>
      </c>
      <c r="EX191">
        <v>1</v>
      </c>
      <c r="EZ191" s="2">
        <v>551</v>
      </c>
      <c r="FB191" t="s">
        <v>441</v>
      </c>
      <c r="FC191" t="s">
        <v>442</v>
      </c>
      <c r="FD191" t="str">
        <f>VLOOKUP(FF191,class!$A$1:$B$455,2,FALSE)</f>
        <v>Shire District</v>
      </c>
      <c r="FE191" t="str">
        <f>IFERROR(VLOOKUP(FF191,classifications!$A$3:$C$334,3,FALSE),VLOOKUP(FF191,classifications!$I$2:$K$28,3,FALSE))</f>
        <v>Predominantly Rural</v>
      </c>
      <c r="FF191" t="s">
        <v>443</v>
      </c>
      <c r="FH191">
        <v>349</v>
      </c>
      <c r="FJ191">
        <v>10</v>
      </c>
      <c r="FL191">
        <v>127</v>
      </c>
      <c r="FN191">
        <v>0</v>
      </c>
      <c r="FO191">
        <v>1</v>
      </c>
      <c r="FP191">
        <v>0</v>
      </c>
      <c r="FQ191">
        <v>0</v>
      </c>
      <c r="FR191">
        <v>0</v>
      </c>
      <c r="FS191">
        <v>0</v>
      </c>
      <c r="FT191">
        <v>1</v>
      </c>
      <c r="FV191">
        <v>1</v>
      </c>
      <c r="FX191">
        <v>16</v>
      </c>
      <c r="FZ191" s="2">
        <v>471</v>
      </c>
      <c r="GB191" t="s">
        <v>441</v>
      </c>
      <c r="GC191" t="s">
        <v>442</v>
      </c>
      <c r="GD191" t="str">
        <f>VLOOKUP(GF191,class!$A$1:$B$455,2,FALSE)</f>
        <v>Shire District</v>
      </c>
      <c r="GE191" t="str">
        <f>IFERROR(VLOOKUP(GF191,classifications!A$3:C$334,3,FALSE),VLOOKUP(GF191,classifications!I$2:K$28,3,FALSE))</f>
        <v>Predominantly Rural</v>
      </c>
      <c r="GF191" t="s">
        <v>443</v>
      </c>
      <c r="GH191">
        <v>475</v>
      </c>
      <c r="GJ191">
        <v>15</v>
      </c>
      <c r="GL191">
        <v>54</v>
      </c>
      <c r="GN191">
        <v>9</v>
      </c>
      <c r="GO191">
        <v>6</v>
      </c>
      <c r="GP191">
        <v>1</v>
      </c>
      <c r="GQ191">
        <v>0</v>
      </c>
      <c r="GR191">
        <v>0</v>
      </c>
      <c r="GS191">
        <v>0</v>
      </c>
      <c r="GT191">
        <v>16</v>
      </c>
      <c r="GV191">
        <v>6</v>
      </c>
      <c r="GX191">
        <v>44</v>
      </c>
      <c r="GZ191">
        <v>506</v>
      </c>
    </row>
    <row r="192" spans="2:208" x14ac:dyDescent="0.3">
      <c r="B192" t="s">
        <v>444</v>
      </c>
      <c r="C192" t="s">
        <v>445</v>
      </c>
      <c r="D192" t="str">
        <f>VLOOKUP(F192,class!$A$1:$B$455,2,FALSE)</f>
        <v>Shire District</v>
      </c>
      <c r="E192" t="str">
        <f>IFERROR(VLOOKUP(F192,classifications!$A$3:$C$334,3,FALSE),VLOOKUP(F192,classifications!$I$2:$K$28,3,FALSE))</f>
        <v>Predominantly Rural</v>
      </c>
      <c r="F192" t="s">
        <v>446</v>
      </c>
      <c r="H192">
        <v>440</v>
      </c>
      <c r="J192">
        <v>11</v>
      </c>
      <c r="L192">
        <v>30</v>
      </c>
      <c r="N192">
        <v>8</v>
      </c>
      <c r="P192">
        <v>3</v>
      </c>
      <c r="R192">
        <v>486</v>
      </c>
      <c r="AB192" t="s">
        <v>444</v>
      </c>
      <c r="AC192" t="s">
        <v>445</v>
      </c>
      <c r="AD192" t="str">
        <f>VLOOKUP(AF192,class!$A$1:$B$455,2,FALSE)</f>
        <v>Shire District</v>
      </c>
      <c r="AE192" t="str">
        <f>IFERROR(VLOOKUP(AF192,classifications!$A$3:$C$334,3,FALSE),VLOOKUP(AF192,classifications!$I$2:$K$28,3,FALSE))</f>
        <v>Predominantly Rural</v>
      </c>
      <c r="AF192" t="s">
        <v>446</v>
      </c>
      <c r="AH192">
        <v>700</v>
      </c>
      <c r="AJ192">
        <v>24</v>
      </c>
      <c r="AL192">
        <v>117</v>
      </c>
      <c r="AN192">
        <v>4</v>
      </c>
      <c r="AP192">
        <v>3</v>
      </c>
      <c r="AR192">
        <v>842</v>
      </c>
      <c r="BB192" t="s">
        <v>444</v>
      </c>
      <c r="BC192" t="s">
        <v>445</v>
      </c>
      <c r="BD192" t="str">
        <f>VLOOKUP(BF192,class!$A$1:$B$455,2,FALSE)</f>
        <v>Shire District</v>
      </c>
      <c r="BE192" t="str">
        <f>IFERROR(VLOOKUP(BF192,classifications!$A$3:$C$334,3,FALSE),VLOOKUP(BF192,classifications!$I$2:$K$28,3,FALSE))</f>
        <v>Predominantly Rural</v>
      </c>
      <c r="BF192" t="s">
        <v>446</v>
      </c>
      <c r="BH192">
        <v>511</v>
      </c>
      <c r="BJ192">
        <v>24</v>
      </c>
      <c r="BL192">
        <v>109</v>
      </c>
      <c r="BN192">
        <v>22</v>
      </c>
      <c r="BP192">
        <v>4</v>
      </c>
      <c r="BR192">
        <v>662</v>
      </c>
      <c r="CB192" t="s">
        <v>444</v>
      </c>
      <c r="CC192" t="s">
        <v>445</v>
      </c>
      <c r="CD192" t="str">
        <f>VLOOKUP(CF192,class!$A$1:$B$455,2,FALSE)</f>
        <v>Shire District</v>
      </c>
      <c r="CE192" t="str">
        <f>IFERROR(VLOOKUP(CF192,classifications!$A$3:$C$334,3,FALSE),VLOOKUP(CF192,classifications!$I$2:$K$28,3,FALSE))</f>
        <v>Predominantly Rural</v>
      </c>
      <c r="CF192" t="s">
        <v>446</v>
      </c>
      <c r="CH192">
        <v>546</v>
      </c>
      <c r="CJ192">
        <v>34</v>
      </c>
      <c r="CL192">
        <v>72</v>
      </c>
      <c r="CN192">
        <v>1</v>
      </c>
      <c r="CO192">
        <v>2</v>
      </c>
      <c r="CP192">
        <v>0</v>
      </c>
      <c r="CQ192">
        <v>0</v>
      </c>
      <c r="CR192">
        <v>0</v>
      </c>
      <c r="CS192">
        <v>3</v>
      </c>
      <c r="CU192">
        <v>32</v>
      </c>
      <c r="CW192">
        <v>22</v>
      </c>
      <c r="CY192">
        <v>662</v>
      </c>
      <c r="DB192" t="s">
        <v>444</v>
      </c>
      <c r="DC192" t="s">
        <v>445</v>
      </c>
      <c r="DD192" t="str">
        <f>VLOOKUP(DF192,class!$A$1:$B$455,2,FALSE)</f>
        <v>Shire District</v>
      </c>
      <c r="DE192" t="str">
        <f>IFERROR(VLOOKUP(DF192,classifications!$A$3:$C$334,3,FALSE),VLOOKUP(DF192,classifications!$I$2:$K$28,3,FALSE))</f>
        <v>Predominantly Rural</v>
      </c>
      <c r="DF192" t="s">
        <v>446</v>
      </c>
      <c r="DH192">
        <v>634</v>
      </c>
      <c r="DJ192">
        <v>18</v>
      </c>
      <c r="DL192">
        <v>67</v>
      </c>
      <c r="DN192">
        <v>4</v>
      </c>
      <c r="DO192">
        <v>4</v>
      </c>
      <c r="DP192">
        <v>0</v>
      </c>
      <c r="DQ192">
        <v>0</v>
      </c>
      <c r="DR192">
        <v>0</v>
      </c>
      <c r="DS192">
        <v>8</v>
      </c>
      <c r="DU192">
        <v>4</v>
      </c>
      <c r="DW192">
        <v>5</v>
      </c>
      <c r="DY192">
        <v>718</v>
      </c>
      <c r="EB192" t="s">
        <v>444</v>
      </c>
      <c r="EC192" t="s">
        <v>445</v>
      </c>
      <c r="ED192" t="str">
        <f>VLOOKUP(EF192,class!$A$1:$B$455,2,FALSE)</f>
        <v>Shire District</v>
      </c>
      <c r="EE192" t="str">
        <f>IFERROR(VLOOKUP(EF192,classifications!$A$3:$C$334,3,FALSE),VLOOKUP(EF192,classifications!$I$2:$K$28,3,FALSE))</f>
        <v>Predominantly Rural</v>
      </c>
      <c r="EF192" t="s">
        <v>446</v>
      </c>
      <c r="EH192">
        <v>618</v>
      </c>
      <c r="EJ192">
        <v>7</v>
      </c>
      <c r="EL192">
        <v>106</v>
      </c>
      <c r="EN192">
        <v>8</v>
      </c>
      <c r="EO192">
        <v>33</v>
      </c>
      <c r="EP192">
        <v>0</v>
      </c>
      <c r="EQ192">
        <v>1</v>
      </c>
      <c r="ER192">
        <v>0</v>
      </c>
      <c r="ES192">
        <v>0</v>
      </c>
      <c r="ET192">
        <v>42</v>
      </c>
      <c r="EV192">
        <v>10</v>
      </c>
      <c r="EX192">
        <v>15</v>
      </c>
      <c r="EZ192" s="2">
        <v>726</v>
      </c>
      <c r="FB192" t="s">
        <v>444</v>
      </c>
      <c r="FC192" t="s">
        <v>445</v>
      </c>
      <c r="FD192" t="str">
        <f>VLOOKUP(FF192,class!$A$1:$B$455,2,FALSE)</f>
        <v>Shire District</v>
      </c>
      <c r="FE192" t="str">
        <f>IFERROR(VLOOKUP(FF192,classifications!$A$3:$C$334,3,FALSE),VLOOKUP(FF192,classifications!$I$2:$K$28,3,FALSE))</f>
        <v>Predominantly Rural</v>
      </c>
      <c r="FF192" t="s">
        <v>446</v>
      </c>
      <c r="FH192">
        <v>541</v>
      </c>
      <c r="FJ192">
        <v>53</v>
      </c>
      <c r="FL192">
        <v>53</v>
      </c>
      <c r="FN192">
        <v>0</v>
      </c>
      <c r="FO192">
        <v>4</v>
      </c>
      <c r="FP192">
        <v>1</v>
      </c>
      <c r="FQ192">
        <v>0</v>
      </c>
      <c r="FR192">
        <v>0</v>
      </c>
      <c r="FS192">
        <v>0</v>
      </c>
      <c r="FT192">
        <v>5</v>
      </c>
      <c r="FV192">
        <v>7</v>
      </c>
      <c r="FX192">
        <v>10</v>
      </c>
      <c r="FZ192" s="2">
        <v>644</v>
      </c>
      <c r="GB192" t="s">
        <v>444</v>
      </c>
      <c r="GC192" t="s">
        <v>445</v>
      </c>
      <c r="GD192" t="str">
        <f>VLOOKUP(GF192,class!$A$1:$B$455,2,FALSE)</f>
        <v>Shire District</v>
      </c>
      <c r="GE192" t="str">
        <f>IFERROR(VLOOKUP(GF192,classifications!A$3:C$334,3,FALSE),VLOOKUP(GF192,classifications!I$2:K$28,3,FALSE))</f>
        <v>Predominantly Rural</v>
      </c>
      <c r="GF192" t="s">
        <v>446</v>
      </c>
      <c r="GH192">
        <v>378</v>
      </c>
      <c r="GJ192">
        <v>36</v>
      </c>
      <c r="GL192">
        <v>33</v>
      </c>
      <c r="GN192">
        <v>12</v>
      </c>
      <c r="GO192">
        <v>1</v>
      </c>
      <c r="GP192">
        <v>0</v>
      </c>
      <c r="GQ192">
        <v>0</v>
      </c>
      <c r="GR192">
        <v>0</v>
      </c>
      <c r="GS192">
        <v>0</v>
      </c>
      <c r="GT192">
        <v>13</v>
      </c>
      <c r="GV192">
        <v>9</v>
      </c>
      <c r="GX192">
        <v>8</v>
      </c>
      <c r="GZ192">
        <v>448</v>
      </c>
    </row>
    <row r="193" spans="2:208" x14ac:dyDescent="0.3">
      <c r="B193" t="s">
        <v>447</v>
      </c>
      <c r="C193" t="s">
        <v>448</v>
      </c>
      <c r="D193" t="str">
        <f>VLOOKUP(F193,class!$A$1:$B$455,2,FALSE)</f>
        <v>Shire District</v>
      </c>
      <c r="E193" t="str">
        <f>IFERROR(VLOOKUP(F193,classifications!$A$3:$C$334,3,FALSE),VLOOKUP(F193,classifications!$I$2:$K$28,3,FALSE))</f>
        <v>Predominantly Rural</v>
      </c>
      <c r="F193" t="s">
        <v>449</v>
      </c>
      <c r="H193">
        <v>143</v>
      </c>
      <c r="J193">
        <v>8</v>
      </c>
      <c r="L193">
        <v>0</v>
      </c>
      <c r="N193">
        <v>0</v>
      </c>
      <c r="P193">
        <v>1</v>
      </c>
      <c r="R193">
        <v>150</v>
      </c>
      <c r="AB193" t="s">
        <v>447</v>
      </c>
      <c r="AC193" t="s">
        <v>448</v>
      </c>
      <c r="AD193" t="str">
        <f>VLOOKUP(AF193,class!$A$1:$B$455,2,FALSE)</f>
        <v>Shire District</v>
      </c>
      <c r="AE193" t="str">
        <f>IFERROR(VLOOKUP(AF193,classifications!$A$3:$C$334,3,FALSE),VLOOKUP(AF193,classifications!$I$2:$K$28,3,FALSE))</f>
        <v>Predominantly Rural</v>
      </c>
      <c r="AF193" t="s">
        <v>449</v>
      </c>
      <c r="AH193">
        <v>110</v>
      </c>
      <c r="AJ193">
        <v>1</v>
      </c>
      <c r="AL193">
        <v>19</v>
      </c>
      <c r="AN193">
        <v>1</v>
      </c>
      <c r="AP193">
        <v>0</v>
      </c>
      <c r="AR193">
        <v>131</v>
      </c>
      <c r="BB193" t="s">
        <v>447</v>
      </c>
      <c r="BC193" t="s">
        <v>448</v>
      </c>
      <c r="BD193" t="str">
        <f>VLOOKUP(BF193,class!$A$1:$B$455,2,FALSE)</f>
        <v>Shire District</v>
      </c>
      <c r="BE193" t="str">
        <f>IFERROR(VLOOKUP(BF193,classifications!$A$3:$C$334,3,FALSE),VLOOKUP(BF193,classifications!$I$2:$K$28,3,FALSE))</f>
        <v>Predominantly Rural</v>
      </c>
      <c r="BF193" t="s">
        <v>449</v>
      </c>
      <c r="BH193">
        <v>414</v>
      </c>
      <c r="BJ193">
        <v>12</v>
      </c>
      <c r="BL193">
        <v>47</v>
      </c>
      <c r="BN193">
        <v>0</v>
      </c>
      <c r="BP193">
        <v>4</v>
      </c>
      <c r="BR193">
        <v>469</v>
      </c>
      <c r="CB193" t="s">
        <v>447</v>
      </c>
      <c r="CC193" t="s">
        <v>448</v>
      </c>
      <c r="CD193" t="str">
        <f>VLOOKUP(CF193,class!$A$1:$B$455,2,FALSE)</f>
        <v>Shire District</v>
      </c>
      <c r="CE193" t="str">
        <f>IFERROR(VLOOKUP(CF193,classifications!$A$3:$C$334,3,FALSE),VLOOKUP(CF193,classifications!$I$2:$K$28,3,FALSE))</f>
        <v>Predominantly Rural</v>
      </c>
      <c r="CF193" t="s">
        <v>449</v>
      </c>
      <c r="CH193">
        <v>368</v>
      </c>
      <c r="CJ193">
        <v>44</v>
      </c>
      <c r="CL193">
        <v>33</v>
      </c>
      <c r="CN193">
        <v>0</v>
      </c>
      <c r="CO193">
        <v>0</v>
      </c>
      <c r="CP193">
        <v>0</v>
      </c>
      <c r="CQ193">
        <v>0</v>
      </c>
      <c r="CR193">
        <v>0</v>
      </c>
      <c r="CS193">
        <v>0</v>
      </c>
      <c r="CU193">
        <v>0</v>
      </c>
      <c r="CW193">
        <v>42</v>
      </c>
      <c r="CY193">
        <v>403</v>
      </c>
      <c r="DB193" t="s">
        <v>447</v>
      </c>
      <c r="DC193" t="s">
        <v>448</v>
      </c>
      <c r="DD193" t="str">
        <f>VLOOKUP(DF193,class!$A$1:$B$455,2,FALSE)</f>
        <v>Shire District</v>
      </c>
      <c r="DE193" t="str">
        <f>IFERROR(VLOOKUP(DF193,classifications!$A$3:$C$334,3,FALSE),VLOOKUP(DF193,classifications!$I$2:$K$28,3,FALSE))</f>
        <v>Predominantly Rural</v>
      </c>
      <c r="DF193" t="s">
        <v>449</v>
      </c>
      <c r="DH193">
        <v>285</v>
      </c>
      <c r="DJ193">
        <v>23</v>
      </c>
      <c r="DL193">
        <v>5</v>
      </c>
      <c r="DN193">
        <v>5</v>
      </c>
      <c r="DO193">
        <v>0</v>
      </c>
      <c r="DP193">
        <v>0</v>
      </c>
      <c r="DQ193">
        <v>0</v>
      </c>
      <c r="DR193">
        <v>0</v>
      </c>
      <c r="DS193">
        <v>5</v>
      </c>
      <c r="DU193">
        <v>22</v>
      </c>
      <c r="DW193">
        <v>0</v>
      </c>
      <c r="DY193">
        <v>335</v>
      </c>
      <c r="EB193" t="s">
        <v>447</v>
      </c>
      <c r="EC193" t="s">
        <v>448</v>
      </c>
      <c r="ED193" t="str">
        <f>VLOOKUP(EF193,class!$A$1:$B$455,2,FALSE)</f>
        <v>Shire District</v>
      </c>
      <c r="EE193" t="str">
        <f>IFERROR(VLOOKUP(EF193,classifications!$A$3:$C$334,3,FALSE),VLOOKUP(EF193,classifications!$I$2:$K$28,3,FALSE))</f>
        <v>Predominantly Rural</v>
      </c>
      <c r="EF193" t="s">
        <v>449</v>
      </c>
      <c r="EH193">
        <v>221</v>
      </c>
      <c r="EJ193">
        <v>40</v>
      </c>
      <c r="EL193">
        <v>7</v>
      </c>
      <c r="EN193">
        <v>7</v>
      </c>
      <c r="EO193">
        <v>0</v>
      </c>
      <c r="EP193">
        <v>0</v>
      </c>
      <c r="EQ193">
        <v>0</v>
      </c>
      <c r="ER193">
        <v>0</v>
      </c>
      <c r="ES193">
        <v>0</v>
      </c>
      <c r="ET193">
        <v>7</v>
      </c>
      <c r="EV193">
        <v>4</v>
      </c>
      <c r="EX193">
        <v>16</v>
      </c>
      <c r="EZ193" s="2">
        <v>256</v>
      </c>
      <c r="FB193" t="s">
        <v>447</v>
      </c>
      <c r="FC193" t="s">
        <v>448</v>
      </c>
      <c r="FD193" t="str">
        <f>VLOOKUP(FF193,class!$A$1:$B$455,2,FALSE)</f>
        <v>Shire District</v>
      </c>
      <c r="FE193" t="str">
        <f>IFERROR(VLOOKUP(FF193,classifications!$A$3:$C$334,3,FALSE),VLOOKUP(FF193,classifications!$I$2:$K$28,3,FALSE))</f>
        <v>Predominantly Rural</v>
      </c>
      <c r="FF193" t="s">
        <v>449</v>
      </c>
      <c r="FH193">
        <v>203</v>
      </c>
      <c r="FJ193">
        <v>2</v>
      </c>
      <c r="FL193">
        <v>60</v>
      </c>
      <c r="FN193">
        <v>0</v>
      </c>
      <c r="FO193">
        <v>0</v>
      </c>
      <c r="FP193">
        <v>0</v>
      </c>
      <c r="FQ193">
        <v>0</v>
      </c>
      <c r="FR193">
        <v>0</v>
      </c>
      <c r="FS193">
        <v>0</v>
      </c>
      <c r="FT193">
        <v>0</v>
      </c>
      <c r="FV193">
        <v>2</v>
      </c>
      <c r="FX193">
        <v>7</v>
      </c>
      <c r="FZ193" s="2">
        <v>260</v>
      </c>
      <c r="GB193" t="s">
        <v>447</v>
      </c>
      <c r="GC193" t="s">
        <v>448</v>
      </c>
      <c r="GD193" t="str">
        <f>VLOOKUP(GF193,class!$A$1:$B$455,2,FALSE)</f>
        <v>Shire District</v>
      </c>
      <c r="GE193" t="str">
        <f>IFERROR(VLOOKUP(GF193,classifications!A$3:C$334,3,FALSE),VLOOKUP(GF193,classifications!I$2:K$28,3,FALSE))</f>
        <v>Predominantly Rural</v>
      </c>
      <c r="GF193" t="s">
        <v>449</v>
      </c>
      <c r="GH193">
        <v>238</v>
      </c>
      <c r="GJ193">
        <v>8</v>
      </c>
      <c r="GL193">
        <v>12</v>
      </c>
      <c r="GN193">
        <v>12</v>
      </c>
      <c r="GO193">
        <v>0</v>
      </c>
      <c r="GP193">
        <v>0</v>
      </c>
      <c r="GQ193">
        <v>0</v>
      </c>
      <c r="GR193">
        <v>0</v>
      </c>
      <c r="GS193">
        <v>0</v>
      </c>
      <c r="GT193">
        <v>12</v>
      </c>
      <c r="GV193">
        <v>55</v>
      </c>
      <c r="GX193">
        <v>29</v>
      </c>
      <c r="GZ193">
        <v>284</v>
      </c>
    </row>
    <row r="194" spans="2:208" x14ac:dyDescent="0.3">
      <c r="B194" t="s">
        <v>450</v>
      </c>
      <c r="C194" t="s">
        <v>451</v>
      </c>
      <c r="D194" t="str">
        <f>VLOOKUP(F194,class!$A$1:$B$455,2,FALSE)</f>
        <v>Shire District</v>
      </c>
      <c r="E194" t="str">
        <f>IFERROR(VLOOKUP(F194,classifications!$A$3:$C$334,3,FALSE),VLOOKUP(F194,classifications!$I$2:$K$28,3,FALSE))</f>
        <v>Predominantly Rural</v>
      </c>
      <c r="F194" t="s">
        <v>452</v>
      </c>
      <c r="H194">
        <v>65</v>
      </c>
      <c r="J194">
        <v>0</v>
      </c>
      <c r="L194">
        <v>7</v>
      </c>
      <c r="N194">
        <v>2</v>
      </c>
      <c r="P194">
        <v>0</v>
      </c>
      <c r="R194">
        <v>74</v>
      </c>
      <c r="AB194" t="s">
        <v>450</v>
      </c>
      <c r="AC194" t="s">
        <v>451</v>
      </c>
      <c r="AD194" t="str">
        <f>VLOOKUP(AF194,class!$A$1:$B$455,2,FALSE)</f>
        <v>Shire District</v>
      </c>
      <c r="AE194" t="str">
        <f>IFERROR(VLOOKUP(AF194,classifications!$A$3:$C$334,3,FALSE),VLOOKUP(AF194,classifications!$I$2:$K$28,3,FALSE))</f>
        <v>Predominantly Rural</v>
      </c>
      <c r="AF194" t="s">
        <v>452</v>
      </c>
      <c r="AH194">
        <v>85</v>
      </c>
      <c r="AJ194">
        <v>2</v>
      </c>
      <c r="AL194">
        <v>16</v>
      </c>
      <c r="AN194">
        <v>2</v>
      </c>
      <c r="AP194">
        <v>1</v>
      </c>
      <c r="AR194">
        <v>104</v>
      </c>
      <c r="BB194" t="s">
        <v>450</v>
      </c>
      <c r="BC194" t="s">
        <v>451</v>
      </c>
      <c r="BD194" t="str">
        <f>VLOOKUP(BF194,class!$A$1:$B$455,2,FALSE)</f>
        <v>Shire District</v>
      </c>
      <c r="BE194" t="str">
        <f>IFERROR(VLOOKUP(BF194,classifications!$A$3:$C$334,3,FALSE),VLOOKUP(BF194,classifications!$I$2:$K$28,3,FALSE))</f>
        <v>Predominantly Rural</v>
      </c>
      <c r="BF194" t="s">
        <v>452</v>
      </c>
      <c r="BH194">
        <v>111</v>
      </c>
      <c r="BJ194">
        <v>1</v>
      </c>
      <c r="BL194">
        <v>4</v>
      </c>
      <c r="BN194">
        <v>0</v>
      </c>
      <c r="BP194">
        <v>0</v>
      </c>
      <c r="BR194">
        <v>116</v>
      </c>
      <c r="CB194" t="s">
        <v>450</v>
      </c>
      <c r="CC194" t="s">
        <v>451</v>
      </c>
      <c r="CD194" t="str">
        <f>VLOOKUP(CF194,class!$A$1:$B$455,2,FALSE)</f>
        <v>Shire District</v>
      </c>
      <c r="CE194" t="str">
        <f>IFERROR(VLOOKUP(CF194,classifications!$A$3:$C$334,3,FALSE),VLOOKUP(CF194,classifications!$I$2:$K$28,3,FALSE))</f>
        <v>Predominantly Rural</v>
      </c>
      <c r="CF194" t="s">
        <v>452</v>
      </c>
      <c r="CH194">
        <v>138</v>
      </c>
      <c r="CJ194">
        <v>3</v>
      </c>
      <c r="CL194">
        <v>13</v>
      </c>
      <c r="CN194">
        <v>4</v>
      </c>
      <c r="CO194">
        <v>0</v>
      </c>
      <c r="CP194">
        <v>0</v>
      </c>
      <c r="CQ194">
        <v>0</v>
      </c>
      <c r="CR194">
        <v>0</v>
      </c>
      <c r="CS194">
        <v>4</v>
      </c>
      <c r="CU194">
        <v>0</v>
      </c>
      <c r="CW194">
        <v>0</v>
      </c>
      <c r="CY194">
        <v>154</v>
      </c>
      <c r="DB194" t="s">
        <v>450</v>
      </c>
      <c r="DC194" t="s">
        <v>451</v>
      </c>
      <c r="DD194" t="str">
        <f>VLOOKUP(DF194,class!$A$1:$B$455,2,FALSE)</f>
        <v>Shire District</v>
      </c>
      <c r="DE194" t="str">
        <f>IFERROR(VLOOKUP(DF194,classifications!$A$3:$C$334,3,FALSE),VLOOKUP(DF194,classifications!$I$2:$K$28,3,FALSE))</f>
        <v>Predominantly Rural</v>
      </c>
      <c r="DF194" t="s">
        <v>452</v>
      </c>
      <c r="DH194">
        <v>180</v>
      </c>
      <c r="DJ194">
        <v>7</v>
      </c>
      <c r="DL194">
        <v>9</v>
      </c>
      <c r="DN194">
        <v>4</v>
      </c>
      <c r="DO194">
        <v>1</v>
      </c>
      <c r="DP194">
        <v>0</v>
      </c>
      <c r="DQ194">
        <v>0</v>
      </c>
      <c r="DR194">
        <v>0</v>
      </c>
      <c r="DS194">
        <v>5</v>
      </c>
      <c r="DU194">
        <v>0</v>
      </c>
      <c r="DW194">
        <v>0</v>
      </c>
      <c r="DY194">
        <v>196</v>
      </c>
      <c r="EB194" t="s">
        <v>450</v>
      </c>
      <c r="EC194" t="s">
        <v>451</v>
      </c>
      <c r="ED194" t="str">
        <f>VLOOKUP(EF194,class!$A$1:$B$455,2,FALSE)</f>
        <v>Shire District</v>
      </c>
      <c r="EE194" t="str">
        <f>IFERROR(VLOOKUP(EF194,classifications!$A$3:$C$334,3,FALSE),VLOOKUP(EF194,classifications!$I$2:$K$28,3,FALSE))</f>
        <v>Predominantly Rural</v>
      </c>
      <c r="EF194" t="s">
        <v>452</v>
      </c>
      <c r="EH194">
        <v>107</v>
      </c>
      <c r="EJ194">
        <v>16</v>
      </c>
      <c r="EL194">
        <v>50</v>
      </c>
      <c r="EN194">
        <v>24</v>
      </c>
      <c r="EO194">
        <v>0</v>
      </c>
      <c r="EP194">
        <v>0</v>
      </c>
      <c r="EQ194">
        <v>0</v>
      </c>
      <c r="ER194">
        <v>0</v>
      </c>
      <c r="ES194">
        <v>0</v>
      </c>
      <c r="ET194">
        <v>24</v>
      </c>
      <c r="EV194">
        <v>3</v>
      </c>
      <c r="EX194">
        <v>4</v>
      </c>
      <c r="EZ194" s="2">
        <v>172</v>
      </c>
      <c r="FB194" t="s">
        <v>450</v>
      </c>
      <c r="FC194" t="s">
        <v>451</v>
      </c>
      <c r="FD194" t="str">
        <f>VLOOKUP(FF194,class!$A$1:$B$455,2,FALSE)</f>
        <v>Shire District</v>
      </c>
      <c r="FE194" t="str">
        <f>IFERROR(VLOOKUP(FF194,classifications!$A$3:$C$334,3,FALSE),VLOOKUP(FF194,classifications!$I$2:$K$28,3,FALSE))</f>
        <v>Predominantly Rural</v>
      </c>
      <c r="FF194" t="s">
        <v>452</v>
      </c>
      <c r="FH194">
        <v>96</v>
      </c>
      <c r="FJ194">
        <v>3</v>
      </c>
      <c r="FL194">
        <v>43</v>
      </c>
      <c r="FN194">
        <v>0</v>
      </c>
      <c r="FO194">
        <v>1</v>
      </c>
      <c r="FP194">
        <v>0</v>
      </c>
      <c r="FQ194">
        <v>0</v>
      </c>
      <c r="FR194">
        <v>0</v>
      </c>
      <c r="FS194">
        <v>0</v>
      </c>
      <c r="FT194">
        <v>1</v>
      </c>
      <c r="FV194">
        <v>-1</v>
      </c>
      <c r="FX194">
        <v>0</v>
      </c>
      <c r="FZ194" s="2">
        <v>141</v>
      </c>
      <c r="GB194" t="s">
        <v>450</v>
      </c>
      <c r="GC194" t="s">
        <v>451</v>
      </c>
      <c r="GD194" t="str">
        <f>VLOOKUP(GF194,class!$A$1:$B$455,2,FALSE)</f>
        <v>Shire District</v>
      </c>
      <c r="GE194" t="str">
        <f>IFERROR(VLOOKUP(GF194,classifications!A$3:C$334,3,FALSE),VLOOKUP(GF194,classifications!I$2:K$28,3,FALSE))</f>
        <v>Predominantly Rural</v>
      </c>
      <c r="GF194" t="s">
        <v>452</v>
      </c>
      <c r="GH194">
        <v>236</v>
      </c>
      <c r="GJ194">
        <v>12</v>
      </c>
      <c r="GL194">
        <v>36</v>
      </c>
      <c r="GN194">
        <v>16</v>
      </c>
      <c r="GO194">
        <v>0</v>
      </c>
      <c r="GP194">
        <v>1</v>
      </c>
      <c r="GQ194">
        <v>0</v>
      </c>
      <c r="GR194">
        <v>0</v>
      </c>
      <c r="GS194">
        <v>0</v>
      </c>
      <c r="GT194">
        <v>17</v>
      </c>
      <c r="GV194">
        <v>0</v>
      </c>
      <c r="GX194">
        <v>6</v>
      </c>
      <c r="GZ194">
        <v>278</v>
      </c>
    </row>
    <row r="195" spans="2:208" x14ac:dyDescent="0.3">
      <c r="EZ195" s="2"/>
      <c r="FZ195" s="2"/>
    </row>
    <row r="196" spans="2:208" x14ac:dyDescent="0.3">
      <c r="D196" t="s">
        <v>453</v>
      </c>
      <c r="E196" t="s">
        <v>1258</v>
      </c>
      <c r="H196">
        <v>926</v>
      </c>
      <c r="J196">
        <v>31</v>
      </c>
      <c r="L196">
        <v>64</v>
      </c>
      <c r="N196">
        <v>0</v>
      </c>
      <c r="P196">
        <v>154</v>
      </c>
      <c r="R196">
        <v>867</v>
      </c>
      <c r="AD196" t="s">
        <v>453</v>
      </c>
      <c r="AE196" t="s">
        <v>1258</v>
      </c>
      <c r="AH196">
        <v>1073</v>
      </c>
      <c r="AJ196">
        <v>24</v>
      </c>
      <c r="AL196">
        <v>111</v>
      </c>
      <c r="AN196">
        <v>-2</v>
      </c>
      <c r="AP196">
        <v>192</v>
      </c>
      <c r="AR196">
        <v>1014</v>
      </c>
      <c r="BD196" t="s">
        <v>453</v>
      </c>
      <c r="BE196" t="s">
        <v>1258</v>
      </c>
      <c r="BH196">
        <v>887</v>
      </c>
      <c r="BJ196">
        <v>20</v>
      </c>
      <c r="BL196">
        <v>165</v>
      </c>
      <c r="BN196">
        <v>2</v>
      </c>
      <c r="BP196">
        <v>112</v>
      </c>
      <c r="BR196">
        <v>962</v>
      </c>
      <c r="CD196" t="s">
        <v>453</v>
      </c>
      <c r="CE196" t="s">
        <v>1258</v>
      </c>
      <c r="CH196">
        <v>1279</v>
      </c>
      <c r="CJ196">
        <v>56</v>
      </c>
      <c r="CL196">
        <v>250</v>
      </c>
      <c r="CN196">
        <v>3</v>
      </c>
      <c r="CO196">
        <v>104</v>
      </c>
      <c r="CP196">
        <v>2</v>
      </c>
      <c r="CQ196">
        <v>2</v>
      </c>
      <c r="CR196">
        <v>0</v>
      </c>
      <c r="CS196">
        <v>111</v>
      </c>
      <c r="CU196">
        <v>0</v>
      </c>
      <c r="CW196">
        <v>146</v>
      </c>
      <c r="CY196">
        <v>1439</v>
      </c>
      <c r="DD196" t="s">
        <v>453</v>
      </c>
      <c r="DE196" t="s">
        <v>1258</v>
      </c>
      <c r="DH196">
        <v>1182</v>
      </c>
      <c r="DJ196">
        <v>73</v>
      </c>
      <c r="DL196">
        <v>175</v>
      </c>
      <c r="DN196">
        <v>5</v>
      </c>
      <c r="DO196">
        <v>29</v>
      </c>
      <c r="DP196">
        <v>3</v>
      </c>
      <c r="DQ196">
        <v>9</v>
      </c>
      <c r="DR196">
        <v>0</v>
      </c>
      <c r="DS196">
        <v>46</v>
      </c>
      <c r="DU196">
        <v>4</v>
      </c>
      <c r="DW196">
        <v>112</v>
      </c>
      <c r="DY196">
        <v>1322</v>
      </c>
      <c r="ED196" t="s">
        <v>453</v>
      </c>
      <c r="EE196" t="s">
        <v>1258</v>
      </c>
      <c r="EH196">
        <v>1263</v>
      </c>
      <c r="EJ196">
        <v>32</v>
      </c>
      <c r="EL196">
        <v>170</v>
      </c>
      <c r="EN196">
        <v>20</v>
      </c>
      <c r="EO196">
        <v>3</v>
      </c>
      <c r="EP196">
        <v>0</v>
      </c>
      <c r="EQ196">
        <v>0</v>
      </c>
      <c r="ER196">
        <v>4</v>
      </c>
      <c r="ES196">
        <v>0</v>
      </c>
      <c r="ET196">
        <v>27</v>
      </c>
      <c r="EV196">
        <v>4</v>
      </c>
      <c r="EX196">
        <v>141</v>
      </c>
      <c r="EZ196" s="2">
        <v>1328</v>
      </c>
      <c r="FD196" t="s">
        <v>453</v>
      </c>
      <c r="FE196" t="s">
        <v>1258</v>
      </c>
      <c r="FH196">
        <v>1449</v>
      </c>
      <c r="FJ196">
        <v>44</v>
      </c>
      <c r="FL196">
        <v>260</v>
      </c>
      <c r="FN196">
        <v>4</v>
      </c>
      <c r="FO196">
        <v>25</v>
      </c>
      <c r="FP196">
        <v>0</v>
      </c>
      <c r="FQ196">
        <v>0</v>
      </c>
      <c r="FR196">
        <v>23</v>
      </c>
      <c r="FS196">
        <v>0</v>
      </c>
      <c r="FT196">
        <v>52</v>
      </c>
      <c r="FV196">
        <v>17</v>
      </c>
      <c r="FX196">
        <v>69</v>
      </c>
      <c r="FZ196" s="2">
        <v>1701</v>
      </c>
      <c r="GD196" t="str">
        <f>VLOOKUP(GF196,class!$A$1:$B$455,2,FALSE)</f>
        <v>Shire County</v>
      </c>
      <c r="GE196" t="str">
        <f>IFERROR(VLOOKUP(GF196,classifications!A$3:C$334,3,FALSE),VLOOKUP(GF196,classifications!I$2:K$28,3,FALSE))</f>
        <v>Urban with Significant Rural</v>
      </c>
      <c r="GF196" t="s">
        <v>479</v>
      </c>
      <c r="GH196">
        <v>1696</v>
      </c>
      <c r="GJ196">
        <v>37</v>
      </c>
      <c r="GL196">
        <v>200</v>
      </c>
      <c r="GN196">
        <v>4</v>
      </c>
      <c r="GO196">
        <v>7</v>
      </c>
      <c r="GP196">
        <v>1</v>
      </c>
      <c r="GQ196">
        <v>4</v>
      </c>
      <c r="GR196">
        <v>11</v>
      </c>
      <c r="GS196">
        <v>0</v>
      </c>
      <c r="GT196">
        <v>27</v>
      </c>
      <c r="GV196">
        <v>-2</v>
      </c>
      <c r="GX196">
        <v>89</v>
      </c>
      <c r="GZ196">
        <v>1842</v>
      </c>
    </row>
    <row r="197" spans="2:208" x14ac:dyDescent="0.3">
      <c r="B197" t="s">
        <v>455</v>
      </c>
      <c r="C197" t="s">
        <v>456</v>
      </c>
      <c r="D197" t="s">
        <v>457</v>
      </c>
      <c r="F197" t="s">
        <v>458</v>
      </c>
      <c r="H197">
        <v>66</v>
      </c>
      <c r="J197">
        <v>4</v>
      </c>
      <c r="L197">
        <v>9</v>
      </c>
      <c r="N197">
        <v>0</v>
      </c>
      <c r="P197">
        <v>8</v>
      </c>
      <c r="R197">
        <v>71</v>
      </c>
      <c r="AB197" t="s">
        <v>455</v>
      </c>
      <c r="AC197" t="s">
        <v>456</v>
      </c>
      <c r="AD197" t="s">
        <v>457</v>
      </c>
      <c r="AF197" t="s">
        <v>458</v>
      </c>
      <c r="AH197">
        <v>128</v>
      </c>
      <c r="AJ197">
        <v>12</v>
      </c>
      <c r="AL197">
        <v>27</v>
      </c>
      <c r="AN197">
        <v>-2</v>
      </c>
      <c r="AP197">
        <v>17</v>
      </c>
      <c r="AR197">
        <v>148</v>
      </c>
      <c r="BB197" t="s">
        <v>455</v>
      </c>
      <c r="BC197" t="s">
        <v>456</v>
      </c>
      <c r="BD197" t="s">
        <v>457</v>
      </c>
      <c r="BF197" t="s">
        <v>458</v>
      </c>
      <c r="BH197">
        <v>136</v>
      </c>
      <c r="BJ197">
        <v>10</v>
      </c>
      <c r="BL197">
        <v>40</v>
      </c>
      <c r="BN197">
        <v>0</v>
      </c>
      <c r="BP197">
        <v>33</v>
      </c>
      <c r="BR197">
        <v>153</v>
      </c>
      <c r="CB197" t="s">
        <v>455</v>
      </c>
      <c r="CC197" t="s">
        <v>456</v>
      </c>
      <c r="CD197" t="s">
        <v>457</v>
      </c>
      <c r="CF197" t="s">
        <v>458</v>
      </c>
      <c r="CH197">
        <v>125</v>
      </c>
      <c r="CJ197">
        <v>5</v>
      </c>
      <c r="CL197">
        <v>5</v>
      </c>
      <c r="CN197">
        <v>0</v>
      </c>
      <c r="CO197">
        <v>2</v>
      </c>
      <c r="CP197">
        <v>0</v>
      </c>
      <c r="CQ197">
        <v>1</v>
      </c>
      <c r="CR197">
        <v>0</v>
      </c>
      <c r="CS197">
        <v>3</v>
      </c>
      <c r="CU197">
        <v>0</v>
      </c>
      <c r="CW197">
        <v>26</v>
      </c>
      <c r="CY197">
        <v>109</v>
      </c>
      <c r="DB197" t="s">
        <v>455</v>
      </c>
      <c r="DC197" t="s">
        <v>456</v>
      </c>
      <c r="DD197" t="s">
        <v>457</v>
      </c>
      <c r="DF197" t="s">
        <v>458</v>
      </c>
      <c r="DH197">
        <v>180</v>
      </c>
      <c r="DJ197">
        <v>1</v>
      </c>
      <c r="DL197">
        <v>37</v>
      </c>
      <c r="DN197">
        <v>0</v>
      </c>
      <c r="DO197">
        <v>26</v>
      </c>
      <c r="DP197">
        <v>0</v>
      </c>
      <c r="DQ197">
        <v>8</v>
      </c>
      <c r="DR197">
        <v>0</v>
      </c>
      <c r="DS197">
        <v>34</v>
      </c>
      <c r="DU197">
        <v>0</v>
      </c>
      <c r="DW197">
        <v>23</v>
      </c>
      <c r="DY197">
        <v>195</v>
      </c>
      <c r="EB197" t="s">
        <v>455</v>
      </c>
      <c r="EC197" t="s">
        <v>456</v>
      </c>
      <c r="ED197" t="s">
        <v>457</v>
      </c>
      <c r="EF197" t="s">
        <v>458</v>
      </c>
      <c r="EH197">
        <v>153</v>
      </c>
      <c r="EJ197">
        <v>1</v>
      </c>
      <c r="EL197">
        <v>9</v>
      </c>
      <c r="EN197">
        <v>0</v>
      </c>
      <c r="EO197">
        <v>2</v>
      </c>
      <c r="EP197">
        <v>0</v>
      </c>
      <c r="EQ197">
        <v>0</v>
      </c>
      <c r="ER197">
        <v>1</v>
      </c>
      <c r="ES197">
        <v>0</v>
      </c>
      <c r="ET197">
        <v>3</v>
      </c>
      <c r="EV197">
        <v>0</v>
      </c>
      <c r="EX197">
        <v>63</v>
      </c>
      <c r="EZ197" s="2">
        <v>100</v>
      </c>
      <c r="FB197" t="s">
        <v>455</v>
      </c>
      <c r="FC197" t="s">
        <v>456</v>
      </c>
      <c r="FD197" t="s">
        <v>457</v>
      </c>
      <c r="FF197" t="s">
        <v>458</v>
      </c>
      <c r="FH197">
        <v>194</v>
      </c>
      <c r="FJ197">
        <v>-1</v>
      </c>
      <c r="FL197">
        <v>4</v>
      </c>
      <c r="FN197">
        <v>0</v>
      </c>
      <c r="FO197">
        <v>0</v>
      </c>
      <c r="FP197">
        <v>0</v>
      </c>
      <c r="FQ197">
        <v>0</v>
      </c>
      <c r="FR197">
        <v>0</v>
      </c>
      <c r="FS197">
        <v>0</v>
      </c>
      <c r="FT197">
        <v>0</v>
      </c>
      <c r="FV197">
        <v>1</v>
      </c>
      <c r="FX197">
        <v>11</v>
      </c>
      <c r="FZ197" s="2">
        <v>187</v>
      </c>
      <c r="GB197" t="s">
        <v>480</v>
      </c>
      <c r="GC197" t="s">
        <v>481</v>
      </c>
      <c r="GD197" t="str">
        <f>VLOOKUP(GF197,class!$A$1:$B$455,2,FALSE)</f>
        <v>Shire District</v>
      </c>
      <c r="GE197" t="str">
        <f>IFERROR(VLOOKUP(GF197,classifications!A$3:C$334,3,FALSE),VLOOKUP(GF197,classifications!I$2:K$28,3,FALSE))</f>
        <v>Predominantly Urban</v>
      </c>
      <c r="GF197" t="s">
        <v>482</v>
      </c>
      <c r="GH197">
        <v>143</v>
      </c>
      <c r="GJ197">
        <v>21</v>
      </c>
      <c r="GL197">
        <v>42</v>
      </c>
      <c r="GN197">
        <v>0</v>
      </c>
      <c r="GO197">
        <v>0</v>
      </c>
      <c r="GP197">
        <v>1</v>
      </c>
      <c r="GQ197">
        <v>0</v>
      </c>
      <c r="GR197">
        <v>4</v>
      </c>
      <c r="GS197">
        <v>0</v>
      </c>
      <c r="GT197">
        <v>5</v>
      </c>
      <c r="GV197">
        <v>0</v>
      </c>
      <c r="GX197">
        <v>6</v>
      </c>
      <c r="GZ197">
        <v>200</v>
      </c>
    </row>
    <row r="198" spans="2:208" x14ac:dyDescent="0.3">
      <c r="B198" t="s">
        <v>459</v>
      </c>
      <c r="C198" t="s">
        <v>460</v>
      </c>
      <c r="D198" t="s">
        <v>461</v>
      </c>
      <c r="F198" t="s">
        <v>462</v>
      </c>
      <c r="H198">
        <v>109</v>
      </c>
      <c r="J198">
        <v>-1</v>
      </c>
      <c r="L198">
        <v>0</v>
      </c>
      <c r="N198">
        <v>0</v>
      </c>
      <c r="P198">
        <v>84</v>
      </c>
      <c r="R198">
        <v>24</v>
      </c>
      <c r="AB198" t="s">
        <v>459</v>
      </c>
      <c r="AC198" t="s">
        <v>460</v>
      </c>
      <c r="AD198" t="s">
        <v>461</v>
      </c>
      <c r="AF198" t="s">
        <v>462</v>
      </c>
      <c r="AH198">
        <v>207</v>
      </c>
      <c r="AJ198">
        <v>-2</v>
      </c>
      <c r="AL198">
        <v>20</v>
      </c>
      <c r="AN198">
        <v>-1</v>
      </c>
      <c r="AP198">
        <v>71</v>
      </c>
      <c r="AR198">
        <v>153</v>
      </c>
      <c r="BB198" t="s">
        <v>459</v>
      </c>
      <c r="BC198" t="s">
        <v>460</v>
      </c>
      <c r="BD198" t="s">
        <v>461</v>
      </c>
      <c r="BF198" t="s">
        <v>462</v>
      </c>
      <c r="BH198">
        <v>177</v>
      </c>
      <c r="BJ198">
        <v>0</v>
      </c>
      <c r="BL198">
        <v>19</v>
      </c>
      <c r="BN198">
        <v>0</v>
      </c>
      <c r="BP198">
        <v>28</v>
      </c>
      <c r="BR198">
        <v>168</v>
      </c>
      <c r="CB198" t="s">
        <v>459</v>
      </c>
      <c r="CC198" t="s">
        <v>460</v>
      </c>
      <c r="CD198" t="s">
        <v>461</v>
      </c>
      <c r="CF198" t="s">
        <v>462</v>
      </c>
      <c r="CH198">
        <v>182</v>
      </c>
      <c r="CJ198">
        <v>7</v>
      </c>
      <c r="CL198">
        <v>59</v>
      </c>
      <c r="CN198">
        <v>0</v>
      </c>
      <c r="CO198">
        <v>44</v>
      </c>
      <c r="CP198">
        <v>0</v>
      </c>
      <c r="CQ198">
        <v>0</v>
      </c>
      <c r="CR198">
        <v>0</v>
      </c>
      <c r="CS198">
        <v>44</v>
      </c>
      <c r="CU198">
        <v>0</v>
      </c>
      <c r="CW198">
        <v>41</v>
      </c>
      <c r="CY198">
        <v>207</v>
      </c>
      <c r="DB198" t="s">
        <v>459</v>
      </c>
      <c r="DC198" t="s">
        <v>460</v>
      </c>
      <c r="DD198" t="s">
        <v>461</v>
      </c>
      <c r="DF198" t="s">
        <v>462</v>
      </c>
      <c r="DH198">
        <v>119</v>
      </c>
      <c r="DJ198">
        <v>4</v>
      </c>
      <c r="DL198">
        <v>6</v>
      </c>
      <c r="DN198">
        <v>0</v>
      </c>
      <c r="DO198">
        <v>0</v>
      </c>
      <c r="DP198">
        <v>0</v>
      </c>
      <c r="DQ198">
        <v>1</v>
      </c>
      <c r="DR198">
        <v>0</v>
      </c>
      <c r="DS198">
        <v>1</v>
      </c>
      <c r="DU198">
        <v>0</v>
      </c>
      <c r="DW198">
        <v>5</v>
      </c>
      <c r="DY198">
        <v>124</v>
      </c>
      <c r="EB198" t="s">
        <v>459</v>
      </c>
      <c r="EC198" t="s">
        <v>460</v>
      </c>
      <c r="ED198" t="s">
        <v>461</v>
      </c>
      <c r="EF198" t="s">
        <v>462</v>
      </c>
      <c r="EH198">
        <v>319</v>
      </c>
      <c r="EJ198">
        <v>1</v>
      </c>
      <c r="EL198">
        <v>29</v>
      </c>
      <c r="EN198">
        <v>13</v>
      </c>
      <c r="EO198">
        <v>0</v>
      </c>
      <c r="EP198">
        <v>0</v>
      </c>
      <c r="EQ198">
        <v>0</v>
      </c>
      <c r="ER198">
        <v>0</v>
      </c>
      <c r="ES198">
        <v>0</v>
      </c>
      <c r="ET198">
        <v>13</v>
      </c>
      <c r="EV198">
        <v>0</v>
      </c>
      <c r="EX198">
        <v>37</v>
      </c>
      <c r="EZ198" s="2">
        <v>312</v>
      </c>
      <c r="FB198" t="s">
        <v>459</v>
      </c>
      <c r="FC198" t="s">
        <v>460</v>
      </c>
      <c r="FD198" t="s">
        <v>461</v>
      </c>
      <c r="FF198" t="s">
        <v>462</v>
      </c>
      <c r="FH198">
        <v>237</v>
      </c>
      <c r="FJ198">
        <v>10</v>
      </c>
      <c r="FL198">
        <v>44</v>
      </c>
      <c r="FN198">
        <v>1</v>
      </c>
      <c r="FO198">
        <v>24</v>
      </c>
      <c r="FP198">
        <v>0</v>
      </c>
      <c r="FQ198">
        <v>0</v>
      </c>
      <c r="FR198">
        <v>0</v>
      </c>
      <c r="FS198">
        <v>0</v>
      </c>
      <c r="FT198">
        <v>25</v>
      </c>
      <c r="FV198">
        <v>14</v>
      </c>
      <c r="FX198">
        <v>16</v>
      </c>
      <c r="FZ198" s="2">
        <v>289</v>
      </c>
      <c r="GB198" t="s">
        <v>483</v>
      </c>
      <c r="GC198" t="s">
        <v>484</v>
      </c>
      <c r="GD198" t="str">
        <f>VLOOKUP(GF198,class!$A$1:$B$455,2,FALSE)</f>
        <v>Shire District</v>
      </c>
      <c r="GE198" t="str">
        <f>IFERROR(VLOOKUP(GF198,classifications!A$3:C$334,3,FALSE),VLOOKUP(GF198,classifications!I$2:K$28,3,FALSE))</f>
        <v>Predominantly Urban</v>
      </c>
      <c r="GF198" t="s">
        <v>485</v>
      </c>
      <c r="GH198">
        <v>63</v>
      </c>
      <c r="GJ198">
        <v>8</v>
      </c>
      <c r="GL198">
        <v>51</v>
      </c>
      <c r="GN198">
        <v>0</v>
      </c>
      <c r="GO198">
        <v>0</v>
      </c>
      <c r="GP198">
        <v>0</v>
      </c>
      <c r="GQ198">
        <v>4</v>
      </c>
      <c r="GR198">
        <v>1</v>
      </c>
      <c r="GS198">
        <v>0</v>
      </c>
      <c r="GT198">
        <v>5</v>
      </c>
      <c r="GV198">
        <v>0</v>
      </c>
      <c r="GX198">
        <v>3</v>
      </c>
      <c r="GZ198">
        <v>119</v>
      </c>
    </row>
    <row r="199" spans="2:208" x14ac:dyDescent="0.3">
      <c r="B199" t="s">
        <v>463</v>
      </c>
      <c r="C199" t="s">
        <v>464</v>
      </c>
      <c r="D199" t="s">
        <v>465</v>
      </c>
      <c r="F199" t="s">
        <v>466</v>
      </c>
      <c r="H199">
        <v>133</v>
      </c>
      <c r="J199">
        <v>7</v>
      </c>
      <c r="L199">
        <v>13</v>
      </c>
      <c r="N199">
        <v>0</v>
      </c>
      <c r="P199">
        <v>9</v>
      </c>
      <c r="R199">
        <v>144</v>
      </c>
      <c r="AB199" t="s">
        <v>463</v>
      </c>
      <c r="AC199" t="s">
        <v>464</v>
      </c>
      <c r="AD199" t="s">
        <v>465</v>
      </c>
      <c r="AF199" t="s">
        <v>466</v>
      </c>
      <c r="AH199">
        <v>224</v>
      </c>
      <c r="AJ199">
        <v>2</v>
      </c>
      <c r="AL199">
        <v>19</v>
      </c>
      <c r="AN199">
        <v>1</v>
      </c>
      <c r="AP199">
        <v>20</v>
      </c>
      <c r="AR199">
        <v>226</v>
      </c>
      <c r="BB199" t="s">
        <v>463</v>
      </c>
      <c r="BC199" t="s">
        <v>464</v>
      </c>
      <c r="BD199" t="s">
        <v>465</v>
      </c>
      <c r="BF199" t="s">
        <v>466</v>
      </c>
      <c r="BH199">
        <v>185</v>
      </c>
      <c r="BJ199">
        <v>2</v>
      </c>
      <c r="BL199">
        <v>14</v>
      </c>
      <c r="BN199">
        <v>2</v>
      </c>
      <c r="BP199">
        <v>24</v>
      </c>
      <c r="BR199">
        <v>179</v>
      </c>
      <c r="CB199" t="s">
        <v>463</v>
      </c>
      <c r="CC199" t="s">
        <v>464</v>
      </c>
      <c r="CD199" t="s">
        <v>465</v>
      </c>
      <c r="CF199" t="s">
        <v>466</v>
      </c>
      <c r="CH199">
        <v>203</v>
      </c>
      <c r="CJ199">
        <v>2</v>
      </c>
      <c r="CL199">
        <v>25</v>
      </c>
      <c r="CN199">
        <v>1</v>
      </c>
      <c r="CO199">
        <v>0</v>
      </c>
      <c r="CP199">
        <v>0</v>
      </c>
      <c r="CQ199">
        <v>0</v>
      </c>
      <c r="CR199">
        <v>0</v>
      </c>
      <c r="CS199">
        <v>1</v>
      </c>
      <c r="CU199">
        <v>0</v>
      </c>
      <c r="CW199">
        <v>10</v>
      </c>
      <c r="CY199">
        <v>220</v>
      </c>
      <c r="DB199" t="s">
        <v>463</v>
      </c>
      <c r="DC199" t="s">
        <v>464</v>
      </c>
      <c r="DD199" t="s">
        <v>465</v>
      </c>
      <c r="DF199" t="s">
        <v>466</v>
      </c>
      <c r="DH199">
        <v>146</v>
      </c>
      <c r="DJ199">
        <v>7</v>
      </c>
      <c r="DL199">
        <v>15</v>
      </c>
      <c r="DN199">
        <v>5</v>
      </c>
      <c r="DO199">
        <v>1</v>
      </c>
      <c r="DP199">
        <v>0</v>
      </c>
      <c r="DQ199">
        <v>0</v>
      </c>
      <c r="DR199">
        <v>0</v>
      </c>
      <c r="DS199">
        <v>6</v>
      </c>
      <c r="DU199">
        <v>0</v>
      </c>
      <c r="DW199">
        <v>26</v>
      </c>
      <c r="DY199">
        <v>142</v>
      </c>
      <c r="EB199" t="s">
        <v>463</v>
      </c>
      <c r="EC199" t="s">
        <v>464</v>
      </c>
      <c r="ED199" t="s">
        <v>465</v>
      </c>
      <c r="EF199" t="s">
        <v>466</v>
      </c>
      <c r="EH199">
        <v>155</v>
      </c>
      <c r="EJ199">
        <v>3</v>
      </c>
      <c r="EL199">
        <v>14</v>
      </c>
      <c r="EN199">
        <v>1</v>
      </c>
      <c r="EO199">
        <v>1</v>
      </c>
      <c r="EP199">
        <v>0</v>
      </c>
      <c r="EQ199">
        <v>0</v>
      </c>
      <c r="ER199">
        <v>0</v>
      </c>
      <c r="ES199">
        <v>0</v>
      </c>
      <c r="ET199">
        <v>2</v>
      </c>
      <c r="EV199">
        <v>0</v>
      </c>
      <c r="EX199">
        <v>13</v>
      </c>
      <c r="EZ199" s="2">
        <v>159</v>
      </c>
      <c r="FB199" t="s">
        <v>463</v>
      </c>
      <c r="FC199" t="s">
        <v>464</v>
      </c>
      <c r="FD199" t="s">
        <v>465</v>
      </c>
      <c r="FF199" t="s">
        <v>466</v>
      </c>
      <c r="FH199">
        <v>201</v>
      </c>
      <c r="FJ199">
        <v>2</v>
      </c>
      <c r="FL199">
        <v>34</v>
      </c>
      <c r="FN199">
        <v>0</v>
      </c>
      <c r="FO199">
        <v>1</v>
      </c>
      <c r="FP199">
        <v>0</v>
      </c>
      <c r="FQ199">
        <v>0</v>
      </c>
      <c r="FR199">
        <v>0</v>
      </c>
      <c r="FS199">
        <v>0</v>
      </c>
      <c r="FT199">
        <v>1</v>
      </c>
      <c r="FV199">
        <v>0</v>
      </c>
      <c r="FX199">
        <v>14</v>
      </c>
      <c r="FZ199" s="2">
        <v>223</v>
      </c>
      <c r="GB199" t="s">
        <v>486</v>
      </c>
      <c r="GC199" t="s">
        <v>487</v>
      </c>
      <c r="GD199" t="str">
        <f>VLOOKUP(GF199,class!$A$1:$B$455,2,FALSE)</f>
        <v>Shire District</v>
      </c>
      <c r="GE199" t="str">
        <f>IFERROR(VLOOKUP(GF199,classifications!A$3:C$334,3,FALSE),VLOOKUP(GF199,classifications!I$2:K$28,3,FALSE))</f>
        <v>Urban with Significant Rural</v>
      </c>
      <c r="GF199" t="s">
        <v>488</v>
      </c>
      <c r="GH199">
        <v>246</v>
      </c>
      <c r="GJ199">
        <v>4</v>
      </c>
      <c r="GL199">
        <v>5</v>
      </c>
      <c r="GN199">
        <v>2</v>
      </c>
      <c r="GO199">
        <v>1</v>
      </c>
      <c r="GP199">
        <v>0</v>
      </c>
      <c r="GQ199">
        <v>0</v>
      </c>
      <c r="GR199">
        <v>0</v>
      </c>
      <c r="GS199">
        <v>0</v>
      </c>
      <c r="GT199">
        <v>3</v>
      </c>
      <c r="GV199">
        <v>-2</v>
      </c>
      <c r="GX199">
        <v>11</v>
      </c>
      <c r="GZ199">
        <v>242</v>
      </c>
    </row>
    <row r="200" spans="2:208" x14ac:dyDescent="0.3">
      <c r="B200" t="s">
        <v>467</v>
      </c>
      <c r="C200" t="s">
        <v>468</v>
      </c>
      <c r="D200" t="s">
        <v>469</v>
      </c>
      <c r="F200" t="s">
        <v>470</v>
      </c>
      <c r="H200">
        <v>90</v>
      </c>
      <c r="J200">
        <v>0</v>
      </c>
      <c r="L200">
        <v>3</v>
      </c>
      <c r="N200">
        <v>0</v>
      </c>
      <c r="P200">
        <v>15</v>
      </c>
      <c r="R200">
        <v>78</v>
      </c>
      <c r="AB200" t="s">
        <v>467</v>
      </c>
      <c r="AC200" t="s">
        <v>468</v>
      </c>
      <c r="AD200" t="s">
        <v>469</v>
      </c>
      <c r="AF200" t="s">
        <v>470</v>
      </c>
      <c r="AH200">
        <v>85</v>
      </c>
      <c r="AJ200">
        <v>3</v>
      </c>
      <c r="AL200">
        <v>11</v>
      </c>
      <c r="AN200">
        <v>0</v>
      </c>
      <c r="AP200">
        <v>27</v>
      </c>
      <c r="AR200">
        <v>72</v>
      </c>
      <c r="BB200" t="s">
        <v>467</v>
      </c>
      <c r="BC200" t="s">
        <v>468</v>
      </c>
      <c r="BD200" t="s">
        <v>469</v>
      </c>
      <c r="BF200" t="s">
        <v>470</v>
      </c>
      <c r="BH200">
        <v>62</v>
      </c>
      <c r="BJ200">
        <v>1</v>
      </c>
      <c r="BL200">
        <v>13</v>
      </c>
      <c r="BN200">
        <v>0</v>
      </c>
      <c r="BP200">
        <v>9</v>
      </c>
      <c r="BR200">
        <v>67</v>
      </c>
      <c r="CB200" t="s">
        <v>467</v>
      </c>
      <c r="CC200" t="s">
        <v>468</v>
      </c>
      <c r="CD200" t="s">
        <v>469</v>
      </c>
      <c r="CF200" t="s">
        <v>470</v>
      </c>
      <c r="CH200">
        <v>151</v>
      </c>
      <c r="CJ200">
        <v>3</v>
      </c>
      <c r="CL200">
        <v>92</v>
      </c>
      <c r="CN200">
        <v>1</v>
      </c>
      <c r="CO200">
        <v>1</v>
      </c>
      <c r="CP200">
        <v>0</v>
      </c>
      <c r="CQ200">
        <v>0</v>
      </c>
      <c r="CR200">
        <v>0</v>
      </c>
      <c r="CS200">
        <v>2</v>
      </c>
      <c r="CU200">
        <v>0</v>
      </c>
      <c r="CW200">
        <v>14</v>
      </c>
      <c r="CY200">
        <v>232</v>
      </c>
      <c r="DB200" t="s">
        <v>467</v>
      </c>
      <c r="DC200" t="s">
        <v>468</v>
      </c>
      <c r="DD200" t="s">
        <v>469</v>
      </c>
      <c r="DF200" t="s">
        <v>470</v>
      </c>
      <c r="DH200">
        <v>77</v>
      </c>
      <c r="DJ200">
        <v>12</v>
      </c>
      <c r="DL200">
        <v>8</v>
      </c>
      <c r="DN200">
        <v>0</v>
      </c>
      <c r="DO200">
        <v>0</v>
      </c>
      <c r="DP200">
        <v>0</v>
      </c>
      <c r="DQ200">
        <v>0</v>
      </c>
      <c r="DR200">
        <v>0</v>
      </c>
      <c r="DS200">
        <v>0</v>
      </c>
      <c r="DU200">
        <v>0</v>
      </c>
      <c r="DW200">
        <v>8</v>
      </c>
      <c r="DY200">
        <v>89</v>
      </c>
      <c r="EB200" t="s">
        <v>467</v>
      </c>
      <c r="EC200" t="s">
        <v>468</v>
      </c>
      <c r="ED200" t="s">
        <v>469</v>
      </c>
      <c r="EF200" t="s">
        <v>470</v>
      </c>
      <c r="EH200">
        <v>114</v>
      </c>
      <c r="EJ200">
        <v>1</v>
      </c>
      <c r="EL200">
        <v>18</v>
      </c>
      <c r="EN200">
        <v>1</v>
      </c>
      <c r="EO200">
        <v>0</v>
      </c>
      <c r="EP200">
        <v>0</v>
      </c>
      <c r="EQ200">
        <v>0</v>
      </c>
      <c r="ER200">
        <v>0</v>
      </c>
      <c r="ES200">
        <v>0</v>
      </c>
      <c r="ET200">
        <v>1</v>
      </c>
      <c r="EV200">
        <v>0</v>
      </c>
      <c r="EX200">
        <v>9</v>
      </c>
      <c r="EZ200" s="2">
        <v>124</v>
      </c>
      <c r="FB200" t="s">
        <v>467</v>
      </c>
      <c r="FC200" t="s">
        <v>468</v>
      </c>
      <c r="FD200" t="s">
        <v>469</v>
      </c>
      <c r="FF200" t="s">
        <v>470</v>
      </c>
      <c r="FH200">
        <v>74</v>
      </c>
      <c r="FJ200">
        <v>6</v>
      </c>
      <c r="FL200">
        <v>8</v>
      </c>
      <c r="FN200">
        <v>1</v>
      </c>
      <c r="FO200">
        <v>0</v>
      </c>
      <c r="FP200">
        <v>0</v>
      </c>
      <c r="FQ200">
        <v>0</v>
      </c>
      <c r="FR200">
        <v>0</v>
      </c>
      <c r="FS200">
        <v>0</v>
      </c>
      <c r="FT200">
        <v>1</v>
      </c>
      <c r="FV200">
        <v>0</v>
      </c>
      <c r="FX200">
        <v>15</v>
      </c>
      <c r="FZ200" s="2">
        <v>73</v>
      </c>
      <c r="GB200" t="s">
        <v>489</v>
      </c>
      <c r="GC200" t="s">
        <v>490</v>
      </c>
      <c r="GD200" t="str">
        <f>VLOOKUP(GF200,class!$A$1:$B$455,2,FALSE)</f>
        <v>Shire District</v>
      </c>
      <c r="GE200" t="str">
        <f>IFERROR(VLOOKUP(GF200,classifications!A$3:C$334,3,FALSE),VLOOKUP(GF200,classifications!I$2:K$28,3,FALSE))</f>
        <v>Predominantly Rural</v>
      </c>
      <c r="GF200" t="s">
        <v>491</v>
      </c>
      <c r="GH200">
        <v>230</v>
      </c>
      <c r="GJ200">
        <v>2</v>
      </c>
      <c r="GL200">
        <v>43</v>
      </c>
      <c r="GN200">
        <v>0</v>
      </c>
      <c r="GO200">
        <v>0</v>
      </c>
      <c r="GP200">
        <v>0</v>
      </c>
      <c r="GQ200">
        <v>0</v>
      </c>
      <c r="GR200">
        <v>2</v>
      </c>
      <c r="GS200">
        <v>0</v>
      </c>
      <c r="GT200">
        <v>2</v>
      </c>
      <c r="GV200">
        <v>0</v>
      </c>
      <c r="GX200">
        <v>28</v>
      </c>
      <c r="GZ200">
        <v>247</v>
      </c>
    </row>
    <row r="201" spans="2:208" x14ac:dyDescent="0.3">
      <c r="B201" t="s">
        <v>471</v>
      </c>
      <c r="C201" t="s">
        <v>472</v>
      </c>
      <c r="D201" t="s">
        <v>473</v>
      </c>
      <c r="F201" t="s">
        <v>474</v>
      </c>
      <c r="H201">
        <v>349</v>
      </c>
      <c r="J201">
        <v>6</v>
      </c>
      <c r="L201">
        <v>19</v>
      </c>
      <c r="N201">
        <v>0</v>
      </c>
      <c r="P201">
        <v>14</v>
      </c>
      <c r="R201">
        <v>360</v>
      </c>
      <c r="AB201" t="s">
        <v>471</v>
      </c>
      <c r="AC201" t="s">
        <v>472</v>
      </c>
      <c r="AD201" t="s">
        <v>473</v>
      </c>
      <c r="AF201" t="s">
        <v>474</v>
      </c>
      <c r="AH201">
        <v>270</v>
      </c>
      <c r="AJ201">
        <v>2</v>
      </c>
      <c r="AL201">
        <v>16</v>
      </c>
      <c r="AN201">
        <v>0</v>
      </c>
      <c r="AP201">
        <v>12</v>
      </c>
      <c r="AR201">
        <v>276</v>
      </c>
      <c r="BB201" t="s">
        <v>471</v>
      </c>
      <c r="BC201" t="s">
        <v>472</v>
      </c>
      <c r="BD201" t="s">
        <v>473</v>
      </c>
      <c r="BF201" t="s">
        <v>474</v>
      </c>
      <c r="BH201">
        <v>203</v>
      </c>
      <c r="BJ201">
        <v>4</v>
      </c>
      <c r="BL201">
        <v>55</v>
      </c>
      <c r="BN201">
        <v>0</v>
      </c>
      <c r="BP201">
        <v>14</v>
      </c>
      <c r="BR201">
        <v>248</v>
      </c>
      <c r="CB201" t="s">
        <v>471</v>
      </c>
      <c r="CC201" t="s">
        <v>472</v>
      </c>
      <c r="CD201" t="s">
        <v>473</v>
      </c>
      <c r="CF201" t="s">
        <v>474</v>
      </c>
      <c r="CH201">
        <v>399</v>
      </c>
      <c r="CJ201">
        <v>17</v>
      </c>
      <c r="CL201">
        <v>64</v>
      </c>
      <c r="CN201">
        <v>1</v>
      </c>
      <c r="CO201">
        <v>55</v>
      </c>
      <c r="CP201">
        <v>0</v>
      </c>
      <c r="CQ201">
        <v>0</v>
      </c>
      <c r="CR201">
        <v>0</v>
      </c>
      <c r="CS201">
        <v>56</v>
      </c>
      <c r="CU201">
        <v>0</v>
      </c>
      <c r="CW201">
        <v>15</v>
      </c>
      <c r="CY201">
        <v>465</v>
      </c>
      <c r="DB201" t="s">
        <v>471</v>
      </c>
      <c r="DC201" t="s">
        <v>472</v>
      </c>
      <c r="DD201" t="s">
        <v>473</v>
      </c>
      <c r="DF201" t="s">
        <v>474</v>
      </c>
      <c r="DH201">
        <v>493</v>
      </c>
      <c r="DJ201">
        <v>16</v>
      </c>
      <c r="DL201">
        <v>100</v>
      </c>
      <c r="DN201">
        <v>0</v>
      </c>
      <c r="DO201">
        <v>2</v>
      </c>
      <c r="DP201">
        <v>3</v>
      </c>
      <c r="DQ201">
        <v>0</v>
      </c>
      <c r="DR201">
        <v>0</v>
      </c>
      <c r="DS201">
        <v>5</v>
      </c>
      <c r="DU201">
        <v>4</v>
      </c>
      <c r="DW201">
        <v>10</v>
      </c>
      <c r="DY201">
        <v>603</v>
      </c>
      <c r="EB201" t="s">
        <v>471</v>
      </c>
      <c r="EC201" t="s">
        <v>472</v>
      </c>
      <c r="ED201" t="s">
        <v>473</v>
      </c>
      <c r="EF201" t="s">
        <v>474</v>
      </c>
      <c r="EH201">
        <v>355</v>
      </c>
      <c r="EJ201">
        <v>6</v>
      </c>
      <c r="EL201">
        <v>68</v>
      </c>
      <c r="EN201">
        <v>5</v>
      </c>
      <c r="EO201">
        <v>0</v>
      </c>
      <c r="EP201">
        <v>0</v>
      </c>
      <c r="EQ201">
        <v>0</v>
      </c>
      <c r="ER201">
        <v>0</v>
      </c>
      <c r="ES201">
        <v>0</v>
      </c>
      <c r="ET201">
        <v>5</v>
      </c>
      <c r="EV201">
        <v>4</v>
      </c>
      <c r="EX201">
        <v>12</v>
      </c>
      <c r="EZ201" s="2">
        <v>421</v>
      </c>
      <c r="FB201" t="s">
        <v>471</v>
      </c>
      <c r="FC201" t="s">
        <v>472</v>
      </c>
      <c r="FD201" t="s">
        <v>473</v>
      </c>
      <c r="FF201" t="s">
        <v>474</v>
      </c>
      <c r="FH201">
        <v>517</v>
      </c>
      <c r="FJ201">
        <v>13</v>
      </c>
      <c r="FL201">
        <v>116</v>
      </c>
      <c r="FN201">
        <v>2</v>
      </c>
      <c r="FO201">
        <v>0</v>
      </c>
      <c r="FP201">
        <v>0</v>
      </c>
      <c r="FQ201">
        <v>0</v>
      </c>
      <c r="FR201">
        <v>6</v>
      </c>
      <c r="FS201">
        <v>0</v>
      </c>
      <c r="FT201">
        <v>8</v>
      </c>
      <c r="FV201">
        <v>2</v>
      </c>
      <c r="FX201">
        <v>8</v>
      </c>
      <c r="FZ201" s="2">
        <v>640</v>
      </c>
      <c r="GB201" t="s">
        <v>492</v>
      </c>
      <c r="GC201" t="s">
        <v>493</v>
      </c>
      <c r="GD201" t="str">
        <f>VLOOKUP(GF201,class!$A$1:$B$455,2,FALSE)</f>
        <v>Shire District</v>
      </c>
      <c r="GE201" t="str">
        <f>IFERROR(VLOOKUP(GF201,classifications!A$3:C$334,3,FALSE),VLOOKUP(GF201,classifications!I$2:K$28,3,FALSE))</f>
        <v>Predominantly Rural</v>
      </c>
      <c r="GF201" t="s">
        <v>494</v>
      </c>
      <c r="GH201">
        <v>1014</v>
      </c>
      <c r="GJ201">
        <v>2</v>
      </c>
      <c r="GL201">
        <v>59</v>
      </c>
      <c r="GN201">
        <v>2</v>
      </c>
      <c r="GO201">
        <v>6</v>
      </c>
      <c r="GP201">
        <v>0</v>
      </c>
      <c r="GQ201">
        <v>0</v>
      </c>
      <c r="GR201">
        <v>4</v>
      </c>
      <c r="GS201">
        <v>0</v>
      </c>
      <c r="GT201">
        <v>12</v>
      </c>
      <c r="GV201">
        <v>0</v>
      </c>
      <c r="GX201">
        <v>41</v>
      </c>
      <c r="GZ201">
        <v>1034</v>
      </c>
    </row>
    <row r="202" spans="2:208" x14ac:dyDescent="0.3">
      <c r="B202" t="s">
        <v>475</v>
      </c>
      <c r="C202" t="s">
        <v>476</v>
      </c>
      <c r="D202" t="s">
        <v>477</v>
      </c>
      <c r="F202" t="s">
        <v>478</v>
      </c>
      <c r="H202">
        <v>179</v>
      </c>
      <c r="J202">
        <v>15</v>
      </c>
      <c r="L202">
        <v>20</v>
      </c>
      <c r="N202">
        <v>0</v>
      </c>
      <c r="P202">
        <v>24</v>
      </c>
      <c r="R202">
        <v>190</v>
      </c>
      <c r="AB202" t="s">
        <v>475</v>
      </c>
      <c r="AC202" t="s">
        <v>476</v>
      </c>
      <c r="AD202" t="s">
        <v>477</v>
      </c>
      <c r="AF202" t="s">
        <v>478</v>
      </c>
      <c r="AH202">
        <v>159</v>
      </c>
      <c r="AJ202">
        <v>7</v>
      </c>
      <c r="AL202">
        <v>18</v>
      </c>
      <c r="AN202">
        <v>0</v>
      </c>
      <c r="AP202">
        <v>45</v>
      </c>
      <c r="AR202">
        <v>139</v>
      </c>
      <c r="BB202" t="s">
        <v>475</v>
      </c>
      <c r="BC202" t="s">
        <v>476</v>
      </c>
      <c r="BD202" t="s">
        <v>477</v>
      </c>
      <c r="BF202" t="s">
        <v>478</v>
      </c>
      <c r="BH202">
        <v>124</v>
      </c>
      <c r="BJ202">
        <v>3</v>
      </c>
      <c r="BL202">
        <v>24</v>
      </c>
      <c r="BN202">
        <v>0</v>
      </c>
      <c r="BP202">
        <v>4</v>
      </c>
      <c r="BR202">
        <v>147</v>
      </c>
      <c r="CB202" t="s">
        <v>475</v>
      </c>
      <c r="CC202" t="s">
        <v>476</v>
      </c>
      <c r="CD202" t="s">
        <v>477</v>
      </c>
      <c r="CF202" t="s">
        <v>478</v>
      </c>
      <c r="CH202">
        <v>219</v>
      </c>
      <c r="CJ202">
        <v>22</v>
      </c>
      <c r="CL202">
        <v>5</v>
      </c>
      <c r="CN202">
        <v>0</v>
      </c>
      <c r="CO202">
        <v>2</v>
      </c>
      <c r="CP202">
        <v>2</v>
      </c>
      <c r="CQ202">
        <v>1</v>
      </c>
      <c r="CR202">
        <v>0</v>
      </c>
      <c r="CS202">
        <v>5</v>
      </c>
      <c r="CU202">
        <v>0</v>
      </c>
      <c r="CW202">
        <v>40</v>
      </c>
      <c r="CY202">
        <v>206</v>
      </c>
      <c r="DB202" t="s">
        <v>475</v>
      </c>
      <c r="DC202" t="s">
        <v>476</v>
      </c>
      <c r="DD202" t="s">
        <v>477</v>
      </c>
      <c r="DF202" t="s">
        <v>478</v>
      </c>
      <c r="DH202">
        <v>167</v>
      </c>
      <c r="DJ202">
        <v>33</v>
      </c>
      <c r="DL202">
        <v>9</v>
      </c>
      <c r="DN202">
        <v>0</v>
      </c>
      <c r="DO202">
        <v>0</v>
      </c>
      <c r="DP202">
        <v>0</v>
      </c>
      <c r="DQ202">
        <v>0</v>
      </c>
      <c r="DR202">
        <v>0</v>
      </c>
      <c r="DS202">
        <v>0</v>
      </c>
      <c r="DU202">
        <v>0</v>
      </c>
      <c r="DW202">
        <v>40</v>
      </c>
      <c r="DY202">
        <v>169</v>
      </c>
      <c r="EB202" t="s">
        <v>475</v>
      </c>
      <c r="EC202" t="s">
        <v>476</v>
      </c>
      <c r="ED202" t="s">
        <v>477</v>
      </c>
      <c r="EF202" t="s">
        <v>478</v>
      </c>
      <c r="EH202">
        <v>167</v>
      </c>
      <c r="EJ202">
        <v>20</v>
      </c>
      <c r="EL202">
        <v>32</v>
      </c>
      <c r="EN202">
        <v>0</v>
      </c>
      <c r="EO202">
        <v>0</v>
      </c>
      <c r="EP202">
        <v>0</v>
      </c>
      <c r="EQ202">
        <v>0</v>
      </c>
      <c r="ER202">
        <v>3</v>
      </c>
      <c r="ES202">
        <v>0</v>
      </c>
      <c r="ET202">
        <v>3</v>
      </c>
      <c r="EV202">
        <v>0</v>
      </c>
      <c r="EX202">
        <v>7</v>
      </c>
      <c r="EZ202" s="2">
        <v>212</v>
      </c>
      <c r="FB202" t="s">
        <v>475</v>
      </c>
      <c r="FC202" t="s">
        <v>476</v>
      </c>
      <c r="FD202" t="s">
        <v>477</v>
      </c>
      <c r="FF202" t="s">
        <v>478</v>
      </c>
      <c r="FH202">
        <v>226</v>
      </c>
      <c r="FJ202">
        <v>14</v>
      </c>
      <c r="FL202">
        <v>54</v>
      </c>
      <c r="FN202">
        <v>0</v>
      </c>
      <c r="FO202">
        <v>0</v>
      </c>
      <c r="FP202">
        <v>0</v>
      </c>
      <c r="FQ202">
        <v>0</v>
      </c>
      <c r="FR202">
        <v>17</v>
      </c>
      <c r="FS202">
        <v>0</v>
      </c>
      <c r="FT202">
        <v>17</v>
      </c>
      <c r="FV202">
        <v>0</v>
      </c>
      <c r="FX202">
        <v>5</v>
      </c>
      <c r="FZ202" s="2">
        <v>289</v>
      </c>
    </row>
    <row r="203" spans="2:208" x14ac:dyDescent="0.3">
      <c r="D203" t="str">
        <f>VLOOKUP(F203,class!$A$1:$B$455,2,FALSE)</f>
        <v>Unitary Authority</v>
      </c>
      <c r="E203" t="str">
        <f>IFERROR(VLOOKUP(F203,classifications!$A$3:$C$334,3,FALSE),VLOOKUP(F203,classifications!$I$2:$K$28,3,FALSE))</f>
        <v>Predominantly Rural</v>
      </c>
      <c r="F203" t="s">
        <v>1258</v>
      </c>
      <c r="H203">
        <f>H196-H197</f>
        <v>860</v>
      </c>
      <c r="I203">
        <f t="shared" ref="I203:R203" si="7">I196-I197</f>
        <v>0</v>
      </c>
      <c r="J203">
        <f t="shared" si="7"/>
        <v>27</v>
      </c>
      <c r="K203">
        <f t="shared" si="7"/>
        <v>0</v>
      </c>
      <c r="L203">
        <f t="shared" si="7"/>
        <v>55</v>
      </c>
      <c r="M203">
        <f t="shared" si="7"/>
        <v>0</v>
      </c>
      <c r="N203">
        <f t="shared" si="7"/>
        <v>0</v>
      </c>
      <c r="O203">
        <f t="shared" si="7"/>
        <v>0</v>
      </c>
      <c r="P203">
        <f t="shared" si="7"/>
        <v>146</v>
      </c>
      <c r="Q203">
        <f t="shared" si="7"/>
        <v>0</v>
      </c>
      <c r="R203">
        <f t="shared" si="7"/>
        <v>796</v>
      </c>
      <c r="AD203" t="str">
        <f>VLOOKUP(AF203,class!$A$1:$B$455,2,FALSE)</f>
        <v>Unitary Authority</v>
      </c>
      <c r="AE203" t="str">
        <f>IFERROR(VLOOKUP(AF203,classifications!$A$3:$C$334,3,FALSE),VLOOKUP(AF203,classifications!$I$2:$K$28,3,FALSE))</f>
        <v>Predominantly Rural</v>
      </c>
      <c r="AF203" t="s">
        <v>1258</v>
      </c>
      <c r="AH203">
        <f>AH196-AH197</f>
        <v>945</v>
      </c>
      <c r="AI203">
        <f t="shared" ref="AI203:AR203" si="8">AI196-AI197</f>
        <v>0</v>
      </c>
      <c r="AJ203">
        <f t="shared" si="8"/>
        <v>12</v>
      </c>
      <c r="AK203">
        <f t="shared" si="8"/>
        <v>0</v>
      </c>
      <c r="AL203">
        <f t="shared" si="8"/>
        <v>84</v>
      </c>
      <c r="AM203">
        <f t="shared" si="8"/>
        <v>0</v>
      </c>
      <c r="AN203">
        <f t="shared" si="8"/>
        <v>0</v>
      </c>
      <c r="AO203">
        <f t="shared" si="8"/>
        <v>0</v>
      </c>
      <c r="AP203">
        <f t="shared" si="8"/>
        <v>175</v>
      </c>
      <c r="AQ203">
        <f t="shared" si="8"/>
        <v>0</v>
      </c>
      <c r="AR203">
        <f t="shared" si="8"/>
        <v>866</v>
      </c>
      <c r="BD203" t="str">
        <f>VLOOKUP(BF203,class!$A$1:$B$455,2,FALSE)</f>
        <v>Unitary Authority</v>
      </c>
      <c r="BE203" t="str">
        <f>IFERROR(VLOOKUP(BF203,classifications!$A$3:$C$334,3,FALSE),VLOOKUP(BF203,classifications!$I$2:$K$28,3,FALSE))</f>
        <v>Predominantly Rural</v>
      </c>
      <c r="BF203" t="s">
        <v>1258</v>
      </c>
      <c r="BH203">
        <f>BH196-BH197</f>
        <v>751</v>
      </c>
      <c r="BI203">
        <f t="shared" ref="BI203:BR203" si="9">BI196-BI197</f>
        <v>0</v>
      </c>
      <c r="BJ203">
        <f t="shared" si="9"/>
        <v>10</v>
      </c>
      <c r="BK203">
        <f t="shared" si="9"/>
        <v>0</v>
      </c>
      <c r="BL203">
        <f t="shared" si="9"/>
        <v>125</v>
      </c>
      <c r="BM203">
        <f t="shared" si="9"/>
        <v>0</v>
      </c>
      <c r="BN203">
        <f t="shared" si="9"/>
        <v>2</v>
      </c>
      <c r="BO203">
        <f t="shared" si="9"/>
        <v>0</v>
      </c>
      <c r="BP203">
        <f t="shared" si="9"/>
        <v>79</v>
      </c>
      <c r="BQ203">
        <f t="shared" si="9"/>
        <v>0</v>
      </c>
      <c r="BR203">
        <f t="shared" si="9"/>
        <v>809</v>
      </c>
      <c r="CD203" t="str">
        <f>VLOOKUP(CF203,class!$A$1:$B$455,2,FALSE)</f>
        <v>Unitary Authority</v>
      </c>
      <c r="CE203" t="str">
        <f>IFERROR(VLOOKUP(CF203,classifications!$A$3:$C$334,3,FALSE),VLOOKUP(CF203,classifications!$I$2:$K$28,3,FALSE))</f>
        <v>Predominantly Rural</v>
      </c>
      <c r="CF203" t="s">
        <v>1258</v>
      </c>
      <c r="CH203">
        <f>CH196-CH197</f>
        <v>1154</v>
      </c>
      <c r="CI203">
        <f t="shared" ref="CI203:CY203" si="10">CI196-CI197</f>
        <v>0</v>
      </c>
      <c r="CJ203">
        <f t="shared" si="10"/>
        <v>51</v>
      </c>
      <c r="CK203">
        <f t="shared" si="10"/>
        <v>0</v>
      </c>
      <c r="CL203">
        <f t="shared" si="10"/>
        <v>245</v>
      </c>
      <c r="CM203">
        <f t="shared" si="10"/>
        <v>0</v>
      </c>
      <c r="CN203">
        <f t="shared" si="10"/>
        <v>3</v>
      </c>
      <c r="CO203">
        <f t="shared" si="10"/>
        <v>102</v>
      </c>
      <c r="CP203">
        <f t="shared" si="10"/>
        <v>2</v>
      </c>
      <c r="CQ203">
        <f t="shared" si="10"/>
        <v>1</v>
      </c>
      <c r="CR203">
        <f t="shared" si="10"/>
        <v>0</v>
      </c>
      <c r="CS203">
        <f t="shared" si="10"/>
        <v>108</v>
      </c>
      <c r="CT203">
        <f t="shared" si="10"/>
        <v>0</v>
      </c>
      <c r="CU203">
        <f t="shared" si="10"/>
        <v>0</v>
      </c>
      <c r="CV203">
        <f t="shared" si="10"/>
        <v>0</v>
      </c>
      <c r="CW203">
        <f t="shared" si="10"/>
        <v>120</v>
      </c>
      <c r="CX203">
        <f t="shared" si="10"/>
        <v>0</v>
      </c>
      <c r="CY203">
        <f t="shared" si="10"/>
        <v>1330</v>
      </c>
      <c r="DD203" t="str">
        <f>VLOOKUP(DF203,class!$A$1:$B$455,2,FALSE)</f>
        <v>Unitary Authority</v>
      </c>
      <c r="DE203" t="str">
        <f>IFERROR(VLOOKUP(DF203,classifications!$A$3:$C$334,3,FALSE),VLOOKUP(DF203,classifications!$I$2:$K$28,3,FALSE))</f>
        <v>Predominantly Rural</v>
      </c>
      <c r="DF203" t="s">
        <v>1258</v>
      </c>
      <c r="DH203">
        <f>DH196-DH197</f>
        <v>1002</v>
      </c>
      <c r="DI203">
        <f t="shared" ref="DI203:DY203" si="11">DI196-DI197</f>
        <v>0</v>
      </c>
      <c r="DJ203">
        <f t="shared" si="11"/>
        <v>72</v>
      </c>
      <c r="DK203">
        <f t="shared" si="11"/>
        <v>0</v>
      </c>
      <c r="DL203">
        <f t="shared" si="11"/>
        <v>138</v>
      </c>
      <c r="DM203">
        <f t="shared" si="11"/>
        <v>0</v>
      </c>
      <c r="DN203">
        <f t="shared" si="11"/>
        <v>5</v>
      </c>
      <c r="DO203">
        <f t="shared" si="11"/>
        <v>3</v>
      </c>
      <c r="DP203">
        <f t="shared" si="11"/>
        <v>3</v>
      </c>
      <c r="DQ203">
        <f t="shared" si="11"/>
        <v>1</v>
      </c>
      <c r="DR203">
        <f t="shared" si="11"/>
        <v>0</v>
      </c>
      <c r="DS203">
        <f t="shared" si="11"/>
        <v>12</v>
      </c>
      <c r="DT203">
        <f t="shared" si="11"/>
        <v>0</v>
      </c>
      <c r="DU203">
        <f t="shared" si="11"/>
        <v>4</v>
      </c>
      <c r="DV203">
        <f t="shared" si="11"/>
        <v>0</v>
      </c>
      <c r="DW203">
        <f t="shared" si="11"/>
        <v>89</v>
      </c>
      <c r="DX203">
        <f t="shared" si="11"/>
        <v>0</v>
      </c>
      <c r="DY203">
        <f t="shared" si="11"/>
        <v>1127</v>
      </c>
      <c r="ED203" t="str">
        <f>VLOOKUP(EF203,class!$A$1:$B$455,2,FALSE)</f>
        <v>Unitary Authority</v>
      </c>
      <c r="EE203" t="str">
        <f>IFERROR(VLOOKUP(EF203,classifications!$A$3:$C$334,3,FALSE),VLOOKUP(EF203,classifications!$I$2:$K$28,3,FALSE))</f>
        <v>Predominantly Rural</v>
      </c>
      <c r="EF203" t="s">
        <v>1258</v>
      </c>
      <c r="EH203">
        <f>EH196-EH197</f>
        <v>1110</v>
      </c>
      <c r="EI203">
        <f t="shared" ref="EI203:EZ203" si="12">EI196-EI197</f>
        <v>0</v>
      </c>
      <c r="EJ203">
        <f t="shared" si="12"/>
        <v>31</v>
      </c>
      <c r="EK203">
        <f t="shared" si="12"/>
        <v>0</v>
      </c>
      <c r="EL203">
        <f t="shared" si="12"/>
        <v>161</v>
      </c>
      <c r="EM203">
        <f t="shared" si="12"/>
        <v>0</v>
      </c>
      <c r="EN203">
        <f t="shared" si="12"/>
        <v>20</v>
      </c>
      <c r="EO203">
        <f t="shared" si="12"/>
        <v>1</v>
      </c>
      <c r="EP203">
        <f t="shared" si="12"/>
        <v>0</v>
      </c>
      <c r="EQ203">
        <f t="shared" si="12"/>
        <v>0</v>
      </c>
      <c r="ER203">
        <f t="shared" si="12"/>
        <v>3</v>
      </c>
      <c r="ES203">
        <f t="shared" si="12"/>
        <v>0</v>
      </c>
      <c r="ET203">
        <f t="shared" si="12"/>
        <v>24</v>
      </c>
      <c r="EU203">
        <f t="shared" si="12"/>
        <v>0</v>
      </c>
      <c r="EV203">
        <f t="shared" si="12"/>
        <v>4</v>
      </c>
      <c r="EW203">
        <f t="shared" si="12"/>
        <v>0</v>
      </c>
      <c r="EX203">
        <f t="shared" si="12"/>
        <v>78</v>
      </c>
      <c r="EY203">
        <f t="shared" si="12"/>
        <v>0</v>
      </c>
      <c r="EZ203">
        <f t="shared" si="12"/>
        <v>1228</v>
      </c>
      <c r="FD203" t="str">
        <f>VLOOKUP(FF203,class!$A$1:$B$455,2,FALSE)</f>
        <v>Unitary Authority</v>
      </c>
      <c r="FE203" t="str">
        <f>IFERROR(VLOOKUP(FF203,classifications!$A$3:$C$334,3,FALSE),VLOOKUP(FF203,classifications!$I$2:$K$28,3,FALSE))</f>
        <v>Predominantly Rural</v>
      </c>
      <c r="FF203" t="s">
        <v>1258</v>
      </c>
      <c r="FH203">
        <f>FH196-FH197</f>
        <v>1255</v>
      </c>
      <c r="FI203">
        <f t="shared" ref="FI203:FZ203" si="13">FI196-FI197</f>
        <v>0</v>
      </c>
      <c r="FJ203">
        <f t="shared" si="13"/>
        <v>45</v>
      </c>
      <c r="FK203">
        <f t="shared" si="13"/>
        <v>0</v>
      </c>
      <c r="FL203">
        <f t="shared" si="13"/>
        <v>256</v>
      </c>
      <c r="FM203">
        <f t="shared" si="13"/>
        <v>0</v>
      </c>
      <c r="FN203">
        <f t="shared" si="13"/>
        <v>4</v>
      </c>
      <c r="FO203">
        <f t="shared" si="13"/>
        <v>25</v>
      </c>
      <c r="FP203">
        <f t="shared" si="13"/>
        <v>0</v>
      </c>
      <c r="FQ203">
        <f t="shared" si="13"/>
        <v>0</v>
      </c>
      <c r="FR203">
        <f t="shared" si="13"/>
        <v>23</v>
      </c>
      <c r="FS203">
        <f t="shared" si="13"/>
        <v>0</v>
      </c>
      <c r="FT203">
        <f t="shared" si="13"/>
        <v>52</v>
      </c>
      <c r="FU203">
        <f t="shared" si="13"/>
        <v>0</v>
      </c>
      <c r="FV203">
        <f t="shared" si="13"/>
        <v>16</v>
      </c>
      <c r="FW203">
        <f t="shared" si="13"/>
        <v>0</v>
      </c>
      <c r="FX203">
        <f t="shared" si="13"/>
        <v>58</v>
      </c>
      <c r="FY203">
        <f t="shared" si="13"/>
        <v>0</v>
      </c>
      <c r="FZ203">
        <f t="shared" si="13"/>
        <v>1514</v>
      </c>
      <c r="GD203" t="str">
        <f>VLOOKUP(GF203,class!$A$1:$B$455,2,FALSE)</f>
        <v>Shire County</v>
      </c>
      <c r="GE203" t="str">
        <f>IFERROR(VLOOKUP(GF203,classifications!A$3:C$334,3,FALSE),VLOOKUP(GF203,classifications!I$2:K$28,3,FALSE))</f>
        <v>Urban with Significant Rural</v>
      </c>
      <c r="GF203" t="s">
        <v>495</v>
      </c>
      <c r="GH203">
        <v>5622</v>
      </c>
      <c r="GJ203">
        <v>89</v>
      </c>
      <c r="GL203">
        <v>990</v>
      </c>
      <c r="GN203">
        <v>30</v>
      </c>
      <c r="GO203">
        <v>648</v>
      </c>
      <c r="GP203">
        <v>1</v>
      </c>
      <c r="GQ203">
        <v>0</v>
      </c>
      <c r="GR203">
        <v>19</v>
      </c>
      <c r="GS203">
        <v>85</v>
      </c>
      <c r="GT203">
        <v>783</v>
      </c>
      <c r="GV203">
        <v>-12</v>
      </c>
      <c r="GX203">
        <v>112</v>
      </c>
      <c r="GZ203">
        <v>6577</v>
      </c>
    </row>
    <row r="204" spans="2:208" x14ac:dyDescent="0.3">
      <c r="D204" t="str">
        <f>VLOOKUP(F204,class!$A$1:$B$455,2,FALSE)</f>
        <v>Shire County</v>
      </c>
      <c r="E204" t="str">
        <f>IFERROR(VLOOKUP(F204,classifications!$A$3:$C$334,3,FALSE),VLOOKUP(F204,classifications!$I$2:$K$28,3,FALSE))</f>
        <v>Urban with Significant Rural</v>
      </c>
      <c r="F204" t="s">
        <v>479</v>
      </c>
      <c r="H204">
        <v>892</v>
      </c>
      <c r="J204">
        <v>120</v>
      </c>
      <c r="L204">
        <v>288</v>
      </c>
      <c r="N204">
        <v>0</v>
      </c>
      <c r="P204">
        <v>0</v>
      </c>
      <c r="R204">
        <v>1300</v>
      </c>
      <c r="AD204" t="str">
        <f>VLOOKUP(AF204,class!$A$1:$B$455,2,FALSE)</f>
        <v>Shire County</v>
      </c>
      <c r="AE204" t="str">
        <f>IFERROR(VLOOKUP(AF204,classifications!$A$3:$C$334,3,FALSE),VLOOKUP(AF204,classifications!$I$2:$K$28,3,FALSE))</f>
        <v>Urban with Significant Rural</v>
      </c>
      <c r="AF204" t="s">
        <v>479</v>
      </c>
      <c r="AH204">
        <v>985</v>
      </c>
      <c r="AJ204">
        <v>93</v>
      </c>
      <c r="AL204">
        <v>145</v>
      </c>
      <c r="AN204">
        <v>0</v>
      </c>
      <c r="AP204">
        <v>0</v>
      </c>
      <c r="AR204">
        <v>1223</v>
      </c>
      <c r="BD204" t="str">
        <f>VLOOKUP(BF204,class!$A$1:$B$455,2,FALSE)</f>
        <v>Shire County</v>
      </c>
      <c r="BE204" t="str">
        <f>IFERROR(VLOOKUP(BF204,classifications!$A$3:$C$334,3,FALSE),VLOOKUP(BF204,classifications!$I$2:$K$28,3,FALSE))</f>
        <v>Urban with Significant Rural</v>
      </c>
      <c r="BF204" t="s">
        <v>479</v>
      </c>
      <c r="BH204">
        <v>1168</v>
      </c>
      <c r="BJ204">
        <v>62</v>
      </c>
      <c r="BL204">
        <v>200</v>
      </c>
      <c r="BN204">
        <v>0</v>
      </c>
      <c r="BP204">
        <v>10</v>
      </c>
      <c r="BR204">
        <v>1420</v>
      </c>
      <c r="CD204" t="str">
        <f>VLOOKUP(CF204,class!$A$1:$B$455,2,FALSE)</f>
        <v>Shire County</v>
      </c>
      <c r="CE204" t="str">
        <f>IFERROR(VLOOKUP(CF204,classifications!$A$3:$C$334,3,FALSE),VLOOKUP(CF204,classifications!$I$2:$K$28,3,FALSE))</f>
        <v>Urban with Significant Rural</v>
      </c>
      <c r="CF204" t="s">
        <v>479</v>
      </c>
      <c r="CH204">
        <v>1110</v>
      </c>
      <c r="CJ204">
        <v>178</v>
      </c>
      <c r="CL204">
        <v>276</v>
      </c>
      <c r="CN204">
        <v>3</v>
      </c>
      <c r="CO204">
        <v>105</v>
      </c>
      <c r="CP204">
        <v>1</v>
      </c>
      <c r="CQ204">
        <v>9</v>
      </c>
      <c r="CR204">
        <v>0</v>
      </c>
      <c r="CS204">
        <v>118</v>
      </c>
      <c r="CU204">
        <v>0</v>
      </c>
      <c r="CW204">
        <v>55</v>
      </c>
      <c r="CY204">
        <v>1509</v>
      </c>
      <c r="DD204" t="str">
        <f>VLOOKUP(DF204,class!$A$1:$B$455,2,FALSE)</f>
        <v>Shire County</v>
      </c>
      <c r="DE204" t="str">
        <f>IFERROR(VLOOKUP(DF204,classifications!$A$3:$C$334,3,FALSE),VLOOKUP(DF204,classifications!$I$2:$K$28,3,FALSE))</f>
        <v>Urban with Significant Rural</v>
      </c>
      <c r="DF204" t="s">
        <v>479</v>
      </c>
      <c r="DH204">
        <v>1091</v>
      </c>
      <c r="DJ204">
        <v>63</v>
      </c>
      <c r="DL204">
        <v>319</v>
      </c>
      <c r="DN204">
        <v>1</v>
      </c>
      <c r="DO204">
        <v>92</v>
      </c>
      <c r="DP204">
        <v>0</v>
      </c>
      <c r="DQ204">
        <v>6</v>
      </c>
      <c r="DR204">
        <v>0</v>
      </c>
      <c r="DS204">
        <v>99</v>
      </c>
      <c r="DU204">
        <v>0</v>
      </c>
      <c r="DW204">
        <v>28</v>
      </c>
      <c r="DY204">
        <v>1445</v>
      </c>
      <c r="ED204" t="str">
        <f>VLOOKUP(EF204,class!$A$1:$B$455,2,FALSE)</f>
        <v>Shire County</v>
      </c>
      <c r="EE204" t="str">
        <f>IFERROR(VLOOKUP(EF204,classifications!$A$3:$C$334,3,FALSE),VLOOKUP(EF204,classifications!$I$2:$K$28,3,FALSE))</f>
        <v>Urban with Significant Rural</v>
      </c>
      <c r="EF204" t="s">
        <v>479</v>
      </c>
      <c r="EH204">
        <v>1192</v>
      </c>
      <c r="EJ204">
        <v>51</v>
      </c>
      <c r="EL204">
        <v>197</v>
      </c>
      <c r="EN204">
        <v>1</v>
      </c>
      <c r="EO204">
        <v>13</v>
      </c>
      <c r="EP204">
        <v>0</v>
      </c>
      <c r="EQ204">
        <v>1</v>
      </c>
      <c r="ER204">
        <v>12</v>
      </c>
      <c r="ES204">
        <v>0</v>
      </c>
      <c r="ET204">
        <v>27</v>
      </c>
      <c r="EV204">
        <v>0</v>
      </c>
      <c r="EX204">
        <v>150</v>
      </c>
      <c r="EZ204" s="2">
        <v>1290</v>
      </c>
      <c r="FD204" t="str">
        <f>VLOOKUP(FF204,class!$A$1:$B$455,2,FALSE)</f>
        <v>Shire County</v>
      </c>
      <c r="FE204" t="str">
        <f>IFERROR(VLOOKUP(FF204,classifications!$A$3:$C$334,3,FALSE),VLOOKUP(FF204,classifications!$I$2:$K$28,3,FALSE))</f>
        <v>Urban with Significant Rural</v>
      </c>
      <c r="FF204" t="s">
        <v>479</v>
      </c>
      <c r="FH204">
        <v>1469</v>
      </c>
      <c r="FJ204">
        <v>64</v>
      </c>
      <c r="FL204">
        <v>310</v>
      </c>
      <c r="FN204">
        <v>4</v>
      </c>
      <c r="FO204">
        <v>65</v>
      </c>
      <c r="FP204">
        <v>7</v>
      </c>
      <c r="FQ204">
        <v>1</v>
      </c>
      <c r="FR204">
        <v>24</v>
      </c>
      <c r="FS204">
        <v>0</v>
      </c>
      <c r="FT204">
        <v>101</v>
      </c>
      <c r="FV204">
        <v>0</v>
      </c>
      <c r="FX204">
        <v>79</v>
      </c>
      <c r="FZ204" s="2">
        <v>1764</v>
      </c>
      <c r="GB204" t="s">
        <v>496</v>
      </c>
      <c r="GC204" t="s">
        <v>497</v>
      </c>
      <c r="GD204" t="str">
        <f>VLOOKUP(GF204,class!$A$1:$B$455,2,FALSE)</f>
        <v>Shire District</v>
      </c>
      <c r="GE204" t="str">
        <f>IFERROR(VLOOKUP(GF204,classifications!A$3:C$334,3,FALSE),VLOOKUP(GF204,classifications!I$2:K$28,3,FALSE))</f>
        <v>Predominantly Urban</v>
      </c>
      <c r="GF204" t="s">
        <v>498</v>
      </c>
      <c r="GH204">
        <v>471</v>
      </c>
      <c r="GJ204">
        <v>4</v>
      </c>
      <c r="GL204">
        <v>112</v>
      </c>
      <c r="GN204">
        <v>0</v>
      </c>
      <c r="GO204">
        <v>98</v>
      </c>
      <c r="GP204">
        <v>0</v>
      </c>
      <c r="GQ204">
        <v>0</v>
      </c>
      <c r="GR204">
        <v>0</v>
      </c>
      <c r="GS204">
        <v>0</v>
      </c>
      <c r="GT204">
        <v>98</v>
      </c>
      <c r="GV204">
        <v>0</v>
      </c>
      <c r="GX204">
        <v>11</v>
      </c>
      <c r="GZ204">
        <v>576</v>
      </c>
    </row>
    <row r="205" spans="2:208" x14ac:dyDescent="0.3">
      <c r="B205" t="s">
        <v>480</v>
      </c>
      <c r="C205" t="s">
        <v>481</v>
      </c>
      <c r="D205" t="str">
        <f>VLOOKUP(F205,class!$A$1:$B$455,2,FALSE)</f>
        <v>Shire District</v>
      </c>
      <c r="E205" t="str">
        <f>IFERROR(VLOOKUP(F205,classifications!$A$3:$C$334,3,FALSE),VLOOKUP(F205,classifications!$I$2:$K$28,3,FALSE))</f>
        <v>Predominantly Urban</v>
      </c>
      <c r="F205" t="s">
        <v>482</v>
      </c>
      <c r="H205">
        <v>54</v>
      </c>
      <c r="J205">
        <v>70</v>
      </c>
      <c r="L205">
        <v>37</v>
      </c>
      <c r="N205">
        <v>0</v>
      </c>
      <c r="P205">
        <v>0</v>
      </c>
      <c r="R205">
        <v>161</v>
      </c>
      <c r="AB205" t="s">
        <v>480</v>
      </c>
      <c r="AC205" t="s">
        <v>481</v>
      </c>
      <c r="AD205" t="str">
        <f>VLOOKUP(AF205,class!$A$1:$B$455,2,FALSE)</f>
        <v>Shire District</v>
      </c>
      <c r="AE205" t="str">
        <f>IFERROR(VLOOKUP(AF205,classifications!$A$3:$C$334,3,FALSE),VLOOKUP(AF205,classifications!$I$2:$K$28,3,FALSE))</f>
        <v>Predominantly Urban</v>
      </c>
      <c r="AF205" t="s">
        <v>482</v>
      </c>
      <c r="AH205">
        <v>184</v>
      </c>
      <c r="AJ205">
        <v>43</v>
      </c>
      <c r="AL205">
        <v>18</v>
      </c>
      <c r="AN205">
        <v>0</v>
      </c>
      <c r="AP205">
        <v>0</v>
      </c>
      <c r="AR205">
        <v>245</v>
      </c>
      <c r="BB205" t="s">
        <v>480</v>
      </c>
      <c r="BC205" t="s">
        <v>481</v>
      </c>
      <c r="BD205" t="str">
        <f>VLOOKUP(BF205,class!$A$1:$B$455,2,FALSE)</f>
        <v>Shire District</v>
      </c>
      <c r="BE205" t="str">
        <f>IFERROR(VLOOKUP(BF205,classifications!$A$3:$C$334,3,FALSE),VLOOKUP(BF205,classifications!$I$2:$K$28,3,FALSE))</f>
        <v>Predominantly Urban</v>
      </c>
      <c r="BF205" t="s">
        <v>482</v>
      </c>
      <c r="BH205">
        <v>71</v>
      </c>
      <c r="BJ205">
        <v>50</v>
      </c>
      <c r="BL205">
        <v>39</v>
      </c>
      <c r="BN205">
        <v>0</v>
      </c>
      <c r="BP205">
        <v>0</v>
      </c>
      <c r="BR205">
        <v>160</v>
      </c>
      <c r="CB205" t="s">
        <v>480</v>
      </c>
      <c r="CC205" t="s">
        <v>481</v>
      </c>
      <c r="CD205" t="str">
        <f>VLOOKUP(CF205,class!$A$1:$B$455,2,FALSE)</f>
        <v>Shire District</v>
      </c>
      <c r="CE205" t="str">
        <f>IFERROR(VLOOKUP(CF205,classifications!$A$3:$C$334,3,FALSE),VLOOKUP(CF205,classifications!$I$2:$K$28,3,FALSE))</f>
        <v>Predominantly Urban</v>
      </c>
      <c r="CF205" t="s">
        <v>482</v>
      </c>
      <c r="CH205">
        <v>98</v>
      </c>
      <c r="CJ205">
        <v>100</v>
      </c>
      <c r="CL205">
        <v>15</v>
      </c>
      <c r="CN205">
        <v>0</v>
      </c>
      <c r="CO205">
        <v>18</v>
      </c>
      <c r="CP205">
        <v>0</v>
      </c>
      <c r="CQ205">
        <v>0</v>
      </c>
      <c r="CR205">
        <v>0</v>
      </c>
      <c r="CS205">
        <v>18</v>
      </c>
      <c r="CU205">
        <v>0</v>
      </c>
      <c r="CW205">
        <v>0</v>
      </c>
      <c r="CY205">
        <v>213</v>
      </c>
      <c r="DB205" t="s">
        <v>480</v>
      </c>
      <c r="DC205" t="s">
        <v>481</v>
      </c>
      <c r="DD205" t="str">
        <f>VLOOKUP(DF205,class!$A$1:$B$455,2,FALSE)</f>
        <v>Shire District</v>
      </c>
      <c r="DE205" t="str">
        <f>IFERROR(VLOOKUP(DF205,classifications!$A$3:$C$334,3,FALSE),VLOOKUP(DF205,classifications!$I$2:$K$28,3,FALSE))</f>
        <v>Predominantly Urban</v>
      </c>
      <c r="DF205" t="s">
        <v>482</v>
      </c>
      <c r="DH205">
        <v>119</v>
      </c>
      <c r="DJ205">
        <v>23</v>
      </c>
      <c r="DL205">
        <v>61</v>
      </c>
      <c r="DN205">
        <v>0</v>
      </c>
      <c r="DO205">
        <v>32</v>
      </c>
      <c r="DP205">
        <v>0</v>
      </c>
      <c r="DQ205">
        <v>1</v>
      </c>
      <c r="DR205">
        <v>0</v>
      </c>
      <c r="DS205">
        <v>33</v>
      </c>
      <c r="DU205">
        <v>0</v>
      </c>
      <c r="DW205">
        <v>0</v>
      </c>
      <c r="DY205">
        <v>203</v>
      </c>
      <c r="EB205" t="s">
        <v>480</v>
      </c>
      <c r="EC205" t="s">
        <v>481</v>
      </c>
      <c r="ED205" t="str">
        <f>VLOOKUP(EF205,class!$A$1:$B$455,2,FALSE)</f>
        <v>Shire District</v>
      </c>
      <c r="EE205" t="str">
        <f>IFERROR(VLOOKUP(EF205,classifications!$A$3:$C$334,3,FALSE),VLOOKUP(EF205,classifications!$I$2:$K$28,3,FALSE))</f>
        <v>Predominantly Urban</v>
      </c>
      <c r="EF205" t="s">
        <v>482</v>
      </c>
      <c r="EH205">
        <v>62</v>
      </c>
      <c r="EJ205">
        <v>37</v>
      </c>
      <c r="EL205">
        <v>28</v>
      </c>
      <c r="EN205">
        <v>0</v>
      </c>
      <c r="EO205">
        <v>6</v>
      </c>
      <c r="EP205">
        <v>0</v>
      </c>
      <c r="EQ205">
        <v>1</v>
      </c>
      <c r="ER205">
        <v>6</v>
      </c>
      <c r="ES205">
        <v>0</v>
      </c>
      <c r="ET205">
        <v>13</v>
      </c>
      <c r="EV205">
        <v>0</v>
      </c>
      <c r="EX205">
        <v>0</v>
      </c>
      <c r="EZ205" s="2">
        <v>127</v>
      </c>
      <c r="FB205" t="s">
        <v>480</v>
      </c>
      <c r="FC205" t="s">
        <v>481</v>
      </c>
      <c r="FD205" t="str">
        <f>VLOOKUP(FF205,class!$A$1:$B$455,2,FALSE)</f>
        <v>Shire District</v>
      </c>
      <c r="FE205" t="str">
        <f>IFERROR(VLOOKUP(FF205,classifications!$A$3:$C$334,3,FALSE),VLOOKUP(FF205,classifications!$I$2:$K$28,3,FALSE))</f>
        <v>Predominantly Urban</v>
      </c>
      <c r="FF205" t="s">
        <v>482</v>
      </c>
      <c r="FH205">
        <v>42</v>
      </c>
      <c r="FJ205">
        <v>23</v>
      </c>
      <c r="FL205">
        <v>65</v>
      </c>
      <c r="FN205">
        <v>3</v>
      </c>
      <c r="FO205">
        <v>17</v>
      </c>
      <c r="FP205">
        <v>0</v>
      </c>
      <c r="FQ205">
        <v>0</v>
      </c>
      <c r="FR205">
        <v>0</v>
      </c>
      <c r="FS205">
        <v>0</v>
      </c>
      <c r="FT205">
        <v>20</v>
      </c>
      <c r="FV205">
        <v>0</v>
      </c>
      <c r="FX205">
        <v>0</v>
      </c>
      <c r="FZ205" s="2">
        <v>130</v>
      </c>
      <c r="GB205" t="s">
        <v>499</v>
      </c>
      <c r="GC205" t="s">
        <v>500</v>
      </c>
      <c r="GD205" t="str">
        <f>VLOOKUP(GF205,class!$A$1:$B$455,2,FALSE)</f>
        <v>Shire District</v>
      </c>
      <c r="GE205" t="str">
        <f>IFERROR(VLOOKUP(GF205,classifications!A$3:C$334,3,FALSE),VLOOKUP(GF205,classifications!I$2:K$28,3,FALSE))</f>
        <v>Predominantly Rural</v>
      </c>
      <c r="GF205" t="s">
        <v>501</v>
      </c>
      <c r="GH205">
        <v>766</v>
      </c>
      <c r="GJ205">
        <v>1</v>
      </c>
      <c r="GL205">
        <v>149</v>
      </c>
      <c r="GN205">
        <v>4</v>
      </c>
      <c r="GO205">
        <v>98</v>
      </c>
      <c r="GP205">
        <v>0</v>
      </c>
      <c r="GQ205">
        <v>0</v>
      </c>
      <c r="GR205">
        <v>0</v>
      </c>
      <c r="GS205">
        <v>0</v>
      </c>
      <c r="GT205">
        <v>102</v>
      </c>
      <c r="GV205">
        <v>-11</v>
      </c>
      <c r="GX205">
        <v>21</v>
      </c>
      <c r="GZ205">
        <v>884</v>
      </c>
    </row>
    <row r="206" spans="2:208" x14ac:dyDescent="0.3">
      <c r="B206" t="s">
        <v>483</v>
      </c>
      <c r="C206" t="s">
        <v>484</v>
      </c>
      <c r="D206" t="str">
        <f>VLOOKUP(F206,class!$A$1:$B$455,2,FALSE)</f>
        <v>Shire District</v>
      </c>
      <c r="E206" t="str">
        <f>IFERROR(VLOOKUP(F206,classifications!$A$3:$C$334,3,FALSE),VLOOKUP(F206,classifications!$I$2:$K$28,3,FALSE))</f>
        <v>Predominantly Urban</v>
      </c>
      <c r="F206" t="s">
        <v>485</v>
      </c>
      <c r="H206">
        <v>119</v>
      </c>
      <c r="J206">
        <v>9</v>
      </c>
      <c r="L206">
        <v>20</v>
      </c>
      <c r="N206">
        <v>0</v>
      </c>
      <c r="P206">
        <v>0</v>
      </c>
      <c r="R206">
        <v>148</v>
      </c>
      <c r="AB206" t="s">
        <v>483</v>
      </c>
      <c r="AC206" t="s">
        <v>484</v>
      </c>
      <c r="AD206" t="str">
        <f>VLOOKUP(AF206,class!$A$1:$B$455,2,FALSE)</f>
        <v>Shire District</v>
      </c>
      <c r="AE206" t="str">
        <f>IFERROR(VLOOKUP(AF206,classifications!$A$3:$C$334,3,FALSE),VLOOKUP(AF206,classifications!$I$2:$K$28,3,FALSE))</f>
        <v>Predominantly Urban</v>
      </c>
      <c r="AF206" t="s">
        <v>485</v>
      </c>
      <c r="AH206">
        <v>119</v>
      </c>
      <c r="AJ206">
        <v>9</v>
      </c>
      <c r="AL206">
        <v>20</v>
      </c>
      <c r="AN206">
        <v>0</v>
      </c>
      <c r="AP206">
        <v>0</v>
      </c>
      <c r="AR206">
        <v>148</v>
      </c>
      <c r="BB206" t="s">
        <v>483</v>
      </c>
      <c r="BC206" t="s">
        <v>484</v>
      </c>
      <c r="BD206" t="str">
        <f>VLOOKUP(BF206,class!$A$1:$B$455,2,FALSE)</f>
        <v>Shire District</v>
      </c>
      <c r="BE206" t="str">
        <f>IFERROR(VLOOKUP(BF206,classifications!$A$3:$C$334,3,FALSE),VLOOKUP(BF206,classifications!$I$2:$K$28,3,FALSE))</f>
        <v>Predominantly Urban</v>
      </c>
      <c r="BF206" t="s">
        <v>485</v>
      </c>
      <c r="BH206">
        <v>115</v>
      </c>
      <c r="BJ206">
        <v>-12</v>
      </c>
      <c r="BL206">
        <v>64</v>
      </c>
      <c r="BN206">
        <v>0</v>
      </c>
      <c r="BP206">
        <v>0</v>
      </c>
      <c r="BR206">
        <v>167</v>
      </c>
      <c r="CB206" t="s">
        <v>483</v>
      </c>
      <c r="CC206" t="s">
        <v>484</v>
      </c>
      <c r="CD206" t="str">
        <f>VLOOKUP(CF206,class!$A$1:$B$455,2,FALSE)</f>
        <v>Shire District</v>
      </c>
      <c r="CE206" t="str">
        <f>IFERROR(VLOOKUP(CF206,classifications!$A$3:$C$334,3,FALSE),VLOOKUP(CF206,classifications!$I$2:$K$28,3,FALSE))</f>
        <v>Predominantly Urban</v>
      </c>
      <c r="CF206" t="s">
        <v>485</v>
      </c>
      <c r="CH206">
        <v>182</v>
      </c>
      <c r="CJ206">
        <v>13</v>
      </c>
      <c r="CL206">
        <v>51</v>
      </c>
      <c r="CN206">
        <v>0</v>
      </c>
      <c r="CO206">
        <v>18</v>
      </c>
      <c r="CP206">
        <v>1</v>
      </c>
      <c r="CQ206">
        <v>3</v>
      </c>
      <c r="CR206">
        <v>0</v>
      </c>
      <c r="CS206">
        <v>22</v>
      </c>
      <c r="CU206">
        <v>0</v>
      </c>
      <c r="CW206">
        <v>2</v>
      </c>
      <c r="CY206">
        <v>244</v>
      </c>
      <c r="DB206" t="s">
        <v>483</v>
      </c>
      <c r="DC206" t="s">
        <v>484</v>
      </c>
      <c r="DD206" t="str">
        <f>VLOOKUP(DF206,class!$A$1:$B$455,2,FALSE)</f>
        <v>Shire District</v>
      </c>
      <c r="DE206" t="str">
        <f>IFERROR(VLOOKUP(DF206,classifications!$A$3:$C$334,3,FALSE),VLOOKUP(DF206,classifications!$I$2:$K$28,3,FALSE))</f>
        <v>Predominantly Urban</v>
      </c>
      <c r="DF206" t="s">
        <v>485</v>
      </c>
      <c r="DH206">
        <v>124</v>
      </c>
      <c r="DJ206">
        <v>4</v>
      </c>
      <c r="DL206">
        <v>65</v>
      </c>
      <c r="DN206">
        <v>0</v>
      </c>
      <c r="DO206">
        <v>14</v>
      </c>
      <c r="DP206">
        <v>0</v>
      </c>
      <c r="DQ206">
        <v>5</v>
      </c>
      <c r="DR206">
        <v>0</v>
      </c>
      <c r="DS206">
        <v>19</v>
      </c>
      <c r="DU206">
        <v>0</v>
      </c>
      <c r="DW206">
        <v>2</v>
      </c>
      <c r="DY206">
        <v>191</v>
      </c>
      <c r="EB206" t="s">
        <v>483</v>
      </c>
      <c r="EC206" t="s">
        <v>484</v>
      </c>
      <c r="ED206" t="str">
        <f>VLOOKUP(EF206,class!$A$1:$B$455,2,FALSE)</f>
        <v>Shire District</v>
      </c>
      <c r="EE206" t="str">
        <f>IFERROR(VLOOKUP(EF206,classifications!$A$3:$C$334,3,FALSE),VLOOKUP(EF206,classifications!$I$2:$K$28,3,FALSE))</f>
        <v>Predominantly Urban</v>
      </c>
      <c r="EF206" t="s">
        <v>485</v>
      </c>
      <c r="EH206">
        <v>140</v>
      </c>
      <c r="EJ206">
        <v>1</v>
      </c>
      <c r="EL206">
        <v>63</v>
      </c>
      <c r="EN206">
        <v>0</v>
      </c>
      <c r="EO206">
        <v>1</v>
      </c>
      <c r="EP206">
        <v>0</v>
      </c>
      <c r="EQ206">
        <v>0</v>
      </c>
      <c r="ER206">
        <v>6</v>
      </c>
      <c r="ES206">
        <v>0</v>
      </c>
      <c r="ET206">
        <v>7</v>
      </c>
      <c r="EV206">
        <v>0</v>
      </c>
      <c r="EX206">
        <v>0</v>
      </c>
      <c r="EZ206" s="2">
        <v>204</v>
      </c>
      <c r="FB206" t="s">
        <v>483</v>
      </c>
      <c r="FC206" t="s">
        <v>484</v>
      </c>
      <c r="FD206" t="str">
        <f>VLOOKUP(FF206,class!$A$1:$B$455,2,FALSE)</f>
        <v>Shire District</v>
      </c>
      <c r="FE206" t="str">
        <f>IFERROR(VLOOKUP(FF206,classifications!$A$3:$C$334,3,FALSE),VLOOKUP(FF206,classifications!$I$2:$K$28,3,FALSE))</f>
        <v>Predominantly Urban</v>
      </c>
      <c r="FF206" t="s">
        <v>485</v>
      </c>
      <c r="FH206">
        <v>103</v>
      </c>
      <c r="FJ206">
        <v>18</v>
      </c>
      <c r="FL206">
        <v>66</v>
      </c>
      <c r="FN206">
        <v>1</v>
      </c>
      <c r="FO206">
        <v>7</v>
      </c>
      <c r="FP206">
        <v>7</v>
      </c>
      <c r="FQ206">
        <v>1</v>
      </c>
      <c r="FR206">
        <v>2</v>
      </c>
      <c r="FS206">
        <v>0</v>
      </c>
      <c r="FT206">
        <v>18</v>
      </c>
      <c r="FV206">
        <v>0</v>
      </c>
      <c r="FX206">
        <v>3</v>
      </c>
      <c r="FZ206" s="2">
        <v>184</v>
      </c>
      <c r="GB206" t="s">
        <v>502</v>
      </c>
      <c r="GC206" t="s">
        <v>503</v>
      </c>
      <c r="GD206" t="str">
        <f>VLOOKUP(GF206,class!$A$1:$B$455,2,FALSE)</f>
        <v>Shire District</v>
      </c>
      <c r="GE206" t="str">
        <f>IFERROR(VLOOKUP(GF206,classifications!A$3:C$334,3,FALSE),VLOOKUP(GF206,classifications!I$2:K$28,3,FALSE))</f>
        <v>Urban with Significant Rural</v>
      </c>
      <c r="GF206" t="s">
        <v>504</v>
      </c>
      <c r="GH206">
        <v>200</v>
      </c>
      <c r="GJ206">
        <v>5</v>
      </c>
      <c r="GL206">
        <v>191</v>
      </c>
      <c r="GN206">
        <v>1</v>
      </c>
      <c r="GO206">
        <v>86</v>
      </c>
      <c r="GP206">
        <v>0</v>
      </c>
      <c r="GQ206">
        <v>0</v>
      </c>
      <c r="GR206">
        <v>19</v>
      </c>
      <c r="GS206">
        <v>85</v>
      </c>
      <c r="GT206">
        <v>191</v>
      </c>
      <c r="GV206">
        <v>0</v>
      </c>
      <c r="GX206">
        <v>1</v>
      </c>
      <c r="GZ206">
        <v>395</v>
      </c>
    </row>
    <row r="207" spans="2:208" x14ac:dyDescent="0.3">
      <c r="B207" t="s">
        <v>486</v>
      </c>
      <c r="C207" t="s">
        <v>487</v>
      </c>
      <c r="D207" t="str">
        <f>VLOOKUP(F207,class!$A$1:$B$455,2,FALSE)</f>
        <v>Shire District</v>
      </c>
      <c r="E207" t="str">
        <f>IFERROR(VLOOKUP(F207,classifications!$A$3:$C$334,3,FALSE),VLOOKUP(F207,classifications!$I$2:$K$28,3,FALSE))</f>
        <v>Urban with Significant Rural</v>
      </c>
      <c r="F207" t="s">
        <v>488</v>
      </c>
      <c r="H207">
        <v>104</v>
      </c>
      <c r="J207">
        <v>6</v>
      </c>
      <c r="L207">
        <v>109</v>
      </c>
      <c r="N207">
        <v>0</v>
      </c>
      <c r="P207">
        <v>0</v>
      </c>
      <c r="R207">
        <v>219</v>
      </c>
      <c r="AB207" t="s">
        <v>486</v>
      </c>
      <c r="AC207" t="s">
        <v>487</v>
      </c>
      <c r="AD207" t="str">
        <f>VLOOKUP(AF207,class!$A$1:$B$455,2,FALSE)</f>
        <v>Shire District</v>
      </c>
      <c r="AE207" t="str">
        <f>IFERROR(VLOOKUP(AF207,classifications!$A$3:$C$334,3,FALSE),VLOOKUP(AF207,classifications!$I$2:$K$28,3,FALSE))</f>
        <v>Urban with Significant Rural</v>
      </c>
      <c r="AF207" t="s">
        <v>488</v>
      </c>
      <c r="AH207">
        <v>73</v>
      </c>
      <c r="AJ207">
        <v>22</v>
      </c>
      <c r="AL207">
        <v>18</v>
      </c>
      <c r="AN207">
        <v>0</v>
      </c>
      <c r="AP207">
        <v>0</v>
      </c>
      <c r="AR207">
        <v>113</v>
      </c>
      <c r="BB207" t="s">
        <v>486</v>
      </c>
      <c r="BC207" t="s">
        <v>487</v>
      </c>
      <c r="BD207" t="str">
        <f>VLOOKUP(BF207,class!$A$1:$B$455,2,FALSE)</f>
        <v>Shire District</v>
      </c>
      <c r="BE207" t="str">
        <f>IFERROR(VLOOKUP(BF207,classifications!$A$3:$C$334,3,FALSE),VLOOKUP(BF207,classifications!$I$2:$K$28,3,FALSE))</f>
        <v>Urban with Significant Rural</v>
      </c>
      <c r="BF207" t="s">
        <v>488</v>
      </c>
      <c r="BH207">
        <v>202</v>
      </c>
      <c r="BJ207">
        <v>44</v>
      </c>
      <c r="BL207">
        <v>41</v>
      </c>
      <c r="BN207">
        <v>0</v>
      </c>
      <c r="BP207">
        <v>10</v>
      </c>
      <c r="BR207">
        <v>277</v>
      </c>
      <c r="CB207" t="s">
        <v>486</v>
      </c>
      <c r="CC207" t="s">
        <v>487</v>
      </c>
      <c r="CD207" t="str">
        <f>VLOOKUP(CF207,class!$A$1:$B$455,2,FALSE)</f>
        <v>Shire District</v>
      </c>
      <c r="CE207" t="str">
        <f>IFERROR(VLOOKUP(CF207,classifications!$A$3:$C$334,3,FALSE),VLOOKUP(CF207,classifications!$I$2:$K$28,3,FALSE))</f>
        <v>Urban with Significant Rural</v>
      </c>
      <c r="CF207" t="s">
        <v>488</v>
      </c>
      <c r="CH207">
        <v>197</v>
      </c>
      <c r="CJ207">
        <v>15</v>
      </c>
      <c r="CL207">
        <v>79</v>
      </c>
      <c r="CN207">
        <v>2</v>
      </c>
      <c r="CO207">
        <v>50</v>
      </c>
      <c r="CP207">
        <v>0</v>
      </c>
      <c r="CQ207">
        <v>0</v>
      </c>
      <c r="CR207">
        <v>0</v>
      </c>
      <c r="CS207">
        <v>52</v>
      </c>
      <c r="CU207">
        <v>0</v>
      </c>
      <c r="CW207">
        <v>5</v>
      </c>
      <c r="CY207">
        <v>286</v>
      </c>
      <c r="DB207" t="s">
        <v>486</v>
      </c>
      <c r="DC207" t="s">
        <v>487</v>
      </c>
      <c r="DD207" t="str">
        <f>VLOOKUP(DF207,class!$A$1:$B$455,2,FALSE)</f>
        <v>Shire District</v>
      </c>
      <c r="DE207" t="str">
        <f>IFERROR(VLOOKUP(DF207,classifications!$A$3:$C$334,3,FALSE),VLOOKUP(DF207,classifications!$I$2:$K$28,3,FALSE))</f>
        <v>Urban with Significant Rural</v>
      </c>
      <c r="DF207" t="s">
        <v>488</v>
      </c>
      <c r="DH207">
        <v>134</v>
      </c>
      <c r="DJ207">
        <v>8</v>
      </c>
      <c r="DL207">
        <v>64</v>
      </c>
      <c r="DN207">
        <v>1</v>
      </c>
      <c r="DO207">
        <v>31</v>
      </c>
      <c r="DP207">
        <v>0</v>
      </c>
      <c r="DQ207">
        <v>0</v>
      </c>
      <c r="DR207">
        <v>0</v>
      </c>
      <c r="DS207">
        <v>32</v>
      </c>
      <c r="DU207">
        <v>0</v>
      </c>
      <c r="DW207">
        <v>2</v>
      </c>
      <c r="DY207">
        <v>204</v>
      </c>
      <c r="EB207" t="s">
        <v>486</v>
      </c>
      <c r="EC207" t="s">
        <v>487</v>
      </c>
      <c r="ED207" t="str">
        <f>VLOOKUP(EF207,class!$A$1:$B$455,2,FALSE)</f>
        <v>Shire District</v>
      </c>
      <c r="EE207" t="str">
        <f>IFERROR(VLOOKUP(EF207,classifications!$A$3:$C$334,3,FALSE),VLOOKUP(EF207,classifications!$I$2:$K$28,3,FALSE))</f>
        <v>Urban with Significant Rural</v>
      </c>
      <c r="EF207" t="s">
        <v>488</v>
      </c>
      <c r="EH207">
        <v>302</v>
      </c>
      <c r="EJ207">
        <v>6</v>
      </c>
      <c r="EL207">
        <v>19</v>
      </c>
      <c r="EN207">
        <v>1</v>
      </c>
      <c r="EO207">
        <v>0</v>
      </c>
      <c r="EP207">
        <v>0</v>
      </c>
      <c r="EQ207">
        <v>0</v>
      </c>
      <c r="ER207">
        <v>0</v>
      </c>
      <c r="ES207">
        <v>0</v>
      </c>
      <c r="ET207">
        <v>1</v>
      </c>
      <c r="EV207">
        <v>0</v>
      </c>
      <c r="EX207">
        <v>16</v>
      </c>
      <c r="EZ207" s="2">
        <v>311</v>
      </c>
      <c r="FB207" t="s">
        <v>486</v>
      </c>
      <c r="FC207" t="s">
        <v>487</v>
      </c>
      <c r="FD207" t="str">
        <f>VLOOKUP(FF207,class!$A$1:$B$455,2,FALSE)</f>
        <v>Shire District</v>
      </c>
      <c r="FE207" t="str">
        <f>IFERROR(VLOOKUP(FF207,classifications!$A$3:$C$334,3,FALSE),VLOOKUP(FF207,classifications!$I$2:$K$28,3,FALSE))</f>
        <v>Urban with Significant Rural</v>
      </c>
      <c r="FF207" t="s">
        <v>488</v>
      </c>
      <c r="FH207">
        <v>292</v>
      </c>
      <c r="FJ207">
        <v>18</v>
      </c>
      <c r="FL207">
        <v>71</v>
      </c>
      <c r="FN207">
        <v>0</v>
      </c>
      <c r="FO207">
        <v>34</v>
      </c>
      <c r="FP207">
        <v>0</v>
      </c>
      <c r="FQ207">
        <v>0</v>
      </c>
      <c r="FR207">
        <v>0</v>
      </c>
      <c r="FS207">
        <v>0</v>
      </c>
      <c r="FT207">
        <v>34</v>
      </c>
      <c r="FV207">
        <v>0</v>
      </c>
      <c r="FX207">
        <v>27</v>
      </c>
      <c r="FZ207" s="2">
        <v>354</v>
      </c>
      <c r="GB207" t="s">
        <v>505</v>
      </c>
      <c r="GC207" t="s">
        <v>506</v>
      </c>
      <c r="GD207" t="str">
        <f>VLOOKUP(GF207,class!$A$1:$B$455,2,FALSE)</f>
        <v>Shire District</v>
      </c>
      <c r="GE207" t="str">
        <f>IFERROR(VLOOKUP(GF207,classifications!A$3:C$334,3,FALSE),VLOOKUP(GF207,classifications!I$2:K$28,3,FALSE))</f>
        <v>Predominantly Urban</v>
      </c>
      <c r="GF207" t="s">
        <v>507</v>
      </c>
      <c r="GH207">
        <v>117</v>
      </c>
      <c r="GJ207">
        <v>0</v>
      </c>
      <c r="GL207">
        <v>4</v>
      </c>
      <c r="GN207">
        <v>0</v>
      </c>
      <c r="GO207">
        <v>4</v>
      </c>
      <c r="GP207">
        <v>0</v>
      </c>
      <c r="GQ207">
        <v>0</v>
      </c>
      <c r="GR207">
        <v>0</v>
      </c>
      <c r="GS207">
        <v>0</v>
      </c>
      <c r="GT207">
        <v>4</v>
      </c>
      <c r="GV207">
        <v>-7</v>
      </c>
      <c r="GX207">
        <v>40</v>
      </c>
      <c r="GZ207">
        <v>74</v>
      </c>
    </row>
    <row r="208" spans="2:208" x14ac:dyDescent="0.3">
      <c r="B208" t="s">
        <v>489</v>
      </c>
      <c r="C208" t="s">
        <v>490</v>
      </c>
      <c r="D208" t="str">
        <f>VLOOKUP(F208,class!$A$1:$B$455,2,FALSE)</f>
        <v>Shire District</v>
      </c>
      <c r="E208" t="str">
        <f>IFERROR(VLOOKUP(F208,classifications!$A$3:$C$334,3,FALSE),VLOOKUP(F208,classifications!$I$2:$K$28,3,FALSE))</f>
        <v>Predominantly Rural</v>
      </c>
      <c r="F208" t="s">
        <v>491</v>
      </c>
      <c r="H208">
        <v>78</v>
      </c>
      <c r="J208">
        <v>7</v>
      </c>
      <c r="L208">
        <v>13</v>
      </c>
      <c r="N208">
        <v>0</v>
      </c>
      <c r="P208">
        <v>0</v>
      </c>
      <c r="R208">
        <v>98</v>
      </c>
      <c r="AB208" t="s">
        <v>489</v>
      </c>
      <c r="AC208" t="s">
        <v>490</v>
      </c>
      <c r="AD208" t="str">
        <f>VLOOKUP(AF208,class!$A$1:$B$455,2,FALSE)</f>
        <v>Shire District</v>
      </c>
      <c r="AE208" t="str">
        <f>IFERROR(VLOOKUP(AF208,classifications!$A$3:$C$334,3,FALSE),VLOOKUP(AF208,classifications!$I$2:$K$28,3,FALSE))</f>
        <v>Predominantly Rural</v>
      </c>
      <c r="AF208" t="s">
        <v>491</v>
      </c>
      <c r="AH208">
        <v>142</v>
      </c>
      <c r="AJ208">
        <v>3</v>
      </c>
      <c r="AL208">
        <v>12</v>
      </c>
      <c r="AN208">
        <v>0</v>
      </c>
      <c r="AP208">
        <v>0</v>
      </c>
      <c r="AR208">
        <v>157</v>
      </c>
      <c r="BB208" t="s">
        <v>489</v>
      </c>
      <c r="BC208" t="s">
        <v>490</v>
      </c>
      <c r="BD208" t="str">
        <f>VLOOKUP(BF208,class!$A$1:$B$455,2,FALSE)</f>
        <v>Shire District</v>
      </c>
      <c r="BE208" t="str">
        <f>IFERROR(VLOOKUP(BF208,classifications!$A$3:$C$334,3,FALSE),VLOOKUP(BF208,classifications!$I$2:$K$28,3,FALSE))</f>
        <v>Predominantly Rural</v>
      </c>
      <c r="BF208" t="s">
        <v>491</v>
      </c>
      <c r="BH208">
        <v>165</v>
      </c>
      <c r="BJ208">
        <v>4</v>
      </c>
      <c r="BL208">
        <v>15</v>
      </c>
      <c r="BN208">
        <v>0</v>
      </c>
      <c r="BP208">
        <v>0</v>
      </c>
      <c r="BR208">
        <v>184</v>
      </c>
      <c r="CB208" t="s">
        <v>489</v>
      </c>
      <c r="CC208" t="s">
        <v>490</v>
      </c>
      <c r="CD208" t="str">
        <f>VLOOKUP(CF208,class!$A$1:$B$455,2,FALSE)</f>
        <v>Shire District</v>
      </c>
      <c r="CE208" t="str">
        <f>IFERROR(VLOOKUP(CF208,classifications!$A$3:$C$334,3,FALSE),VLOOKUP(CF208,classifications!$I$2:$K$28,3,FALSE))</f>
        <v>Predominantly Rural</v>
      </c>
      <c r="CF208" t="s">
        <v>491</v>
      </c>
      <c r="CH208">
        <v>255</v>
      </c>
      <c r="CJ208">
        <v>6</v>
      </c>
      <c r="CL208">
        <v>26</v>
      </c>
      <c r="CN208">
        <v>1</v>
      </c>
      <c r="CO208">
        <v>19</v>
      </c>
      <c r="CP208">
        <v>0</v>
      </c>
      <c r="CQ208">
        <v>6</v>
      </c>
      <c r="CR208">
        <v>0</v>
      </c>
      <c r="CS208">
        <v>26</v>
      </c>
      <c r="CU208">
        <v>0</v>
      </c>
      <c r="CW208">
        <v>41</v>
      </c>
      <c r="CY208">
        <v>246</v>
      </c>
      <c r="DB208" t="s">
        <v>489</v>
      </c>
      <c r="DC208" t="s">
        <v>490</v>
      </c>
      <c r="DD208" t="str">
        <f>VLOOKUP(DF208,class!$A$1:$B$455,2,FALSE)</f>
        <v>Shire District</v>
      </c>
      <c r="DE208" t="str">
        <f>IFERROR(VLOOKUP(DF208,classifications!$A$3:$C$334,3,FALSE),VLOOKUP(DF208,classifications!$I$2:$K$28,3,FALSE))</f>
        <v>Predominantly Rural</v>
      </c>
      <c r="DF208" t="s">
        <v>491</v>
      </c>
      <c r="DH208">
        <v>243</v>
      </c>
      <c r="DJ208">
        <v>6</v>
      </c>
      <c r="DL208">
        <v>49</v>
      </c>
      <c r="DN208">
        <v>0</v>
      </c>
      <c r="DO208">
        <v>15</v>
      </c>
      <c r="DP208">
        <v>0</v>
      </c>
      <c r="DQ208">
        <v>0</v>
      </c>
      <c r="DR208">
        <v>0</v>
      </c>
      <c r="DS208">
        <v>15</v>
      </c>
      <c r="DU208">
        <v>0</v>
      </c>
      <c r="DW208">
        <v>15</v>
      </c>
      <c r="DY208">
        <v>283</v>
      </c>
      <c r="EB208" t="s">
        <v>489</v>
      </c>
      <c r="EC208" t="s">
        <v>490</v>
      </c>
      <c r="ED208" t="str">
        <f>VLOOKUP(EF208,class!$A$1:$B$455,2,FALSE)</f>
        <v>Shire District</v>
      </c>
      <c r="EE208" t="str">
        <f>IFERROR(VLOOKUP(EF208,classifications!$A$3:$C$334,3,FALSE),VLOOKUP(EF208,classifications!$I$2:$K$28,3,FALSE))</f>
        <v>Predominantly Rural</v>
      </c>
      <c r="EF208" t="s">
        <v>491</v>
      </c>
      <c r="EH208">
        <v>194</v>
      </c>
      <c r="EJ208">
        <v>3</v>
      </c>
      <c r="EL208">
        <v>40</v>
      </c>
      <c r="EN208">
        <v>0</v>
      </c>
      <c r="EO208">
        <v>6</v>
      </c>
      <c r="EP208">
        <v>0</v>
      </c>
      <c r="EQ208">
        <v>0</v>
      </c>
      <c r="ER208">
        <v>0</v>
      </c>
      <c r="ES208">
        <v>0</v>
      </c>
      <c r="ET208">
        <v>6</v>
      </c>
      <c r="EV208">
        <v>0</v>
      </c>
      <c r="EX208">
        <v>51</v>
      </c>
      <c r="EZ208" s="2">
        <v>186</v>
      </c>
      <c r="FB208" t="s">
        <v>489</v>
      </c>
      <c r="FC208" t="s">
        <v>490</v>
      </c>
      <c r="FD208" t="str">
        <f>VLOOKUP(FF208,class!$A$1:$B$455,2,FALSE)</f>
        <v>Shire District</v>
      </c>
      <c r="FE208" t="str">
        <f>IFERROR(VLOOKUP(FF208,classifications!$A$3:$C$334,3,FALSE),VLOOKUP(FF208,classifications!$I$2:$K$28,3,FALSE))</f>
        <v>Predominantly Rural</v>
      </c>
      <c r="FF208" t="s">
        <v>491</v>
      </c>
      <c r="FH208">
        <v>262</v>
      </c>
      <c r="FJ208">
        <v>3</v>
      </c>
      <c r="FL208">
        <v>38</v>
      </c>
      <c r="FN208">
        <v>0</v>
      </c>
      <c r="FO208">
        <v>0</v>
      </c>
      <c r="FP208">
        <v>0</v>
      </c>
      <c r="FQ208">
        <v>0</v>
      </c>
      <c r="FR208">
        <v>0</v>
      </c>
      <c r="FS208">
        <v>0</v>
      </c>
      <c r="FT208">
        <v>0</v>
      </c>
      <c r="FV208">
        <v>0</v>
      </c>
      <c r="FX208">
        <v>48</v>
      </c>
      <c r="FZ208" s="2">
        <v>255</v>
      </c>
      <c r="GB208" t="s">
        <v>508</v>
      </c>
      <c r="GC208" t="s">
        <v>509</v>
      </c>
      <c r="GD208" t="str">
        <f>VLOOKUP(GF208,class!$A$1:$B$455,2,FALSE)</f>
        <v>Shire District</v>
      </c>
      <c r="GE208" t="str">
        <f>IFERROR(VLOOKUP(GF208,classifications!A$3:C$334,3,FALSE),VLOOKUP(GF208,classifications!I$2:K$28,3,FALSE))</f>
        <v>Predominantly Urban</v>
      </c>
      <c r="GF208" t="s">
        <v>510</v>
      </c>
      <c r="GH208">
        <v>703</v>
      </c>
      <c r="GJ208">
        <v>23</v>
      </c>
      <c r="GL208">
        <v>116</v>
      </c>
      <c r="GN208">
        <v>4</v>
      </c>
      <c r="GO208">
        <v>84</v>
      </c>
      <c r="GP208">
        <v>0</v>
      </c>
      <c r="GQ208">
        <v>0</v>
      </c>
      <c r="GR208">
        <v>0</v>
      </c>
      <c r="GS208">
        <v>0</v>
      </c>
      <c r="GT208">
        <v>88</v>
      </c>
      <c r="GV208">
        <v>0</v>
      </c>
      <c r="GX208">
        <v>10</v>
      </c>
      <c r="GZ208">
        <v>832</v>
      </c>
    </row>
    <row r="209" spans="2:208" x14ac:dyDescent="0.3">
      <c r="B209" t="s">
        <v>492</v>
      </c>
      <c r="C209" t="s">
        <v>493</v>
      </c>
      <c r="D209" t="str">
        <f>VLOOKUP(F209,class!$A$1:$B$455,2,FALSE)</f>
        <v>Shire District</v>
      </c>
      <c r="E209" t="str">
        <f>IFERROR(VLOOKUP(F209,classifications!$A$3:$C$334,3,FALSE),VLOOKUP(F209,classifications!$I$2:$K$28,3,FALSE))</f>
        <v>Predominantly Rural</v>
      </c>
      <c r="F209" t="s">
        <v>494</v>
      </c>
      <c r="H209">
        <v>537</v>
      </c>
      <c r="J209">
        <v>28</v>
      </c>
      <c r="L209">
        <v>109</v>
      </c>
      <c r="N209">
        <v>0</v>
      </c>
      <c r="P209">
        <v>0</v>
      </c>
      <c r="R209">
        <v>674</v>
      </c>
      <c r="AB209" t="s">
        <v>492</v>
      </c>
      <c r="AC209" t="s">
        <v>493</v>
      </c>
      <c r="AD209" t="str">
        <f>VLOOKUP(AF209,class!$A$1:$B$455,2,FALSE)</f>
        <v>Shire District</v>
      </c>
      <c r="AE209" t="str">
        <f>IFERROR(VLOOKUP(AF209,classifications!$A$3:$C$334,3,FALSE),VLOOKUP(AF209,classifications!$I$2:$K$28,3,FALSE))</f>
        <v>Predominantly Rural</v>
      </c>
      <c r="AF209" t="s">
        <v>494</v>
      </c>
      <c r="AH209">
        <v>467</v>
      </c>
      <c r="AJ209">
        <v>16</v>
      </c>
      <c r="AL209">
        <v>77</v>
      </c>
      <c r="AN209">
        <v>0</v>
      </c>
      <c r="AP209">
        <v>0</v>
      </c>
      <c r="AR209">
        <v>560</v>
      </c>
      <c r="BB209" t="s">
        <v>492</v>
      </c>
      <c r="BC209" t="s">
        <v>493</v>
      </c>
      <c r="BD209" t="str">
        <f>VLOOKUP(BF209,class!$A$1:$B$455,2,FALSE)</f>
        <v>Shire District</v>
      </c>
      <c r="BE209" t="str">
        <f>IFERROR(VLOOKUP(BF209,classifications!$A$3:$C$334,3,FALSE),VLOOKUP(BF209,classifications!$I$2:$K$28,3,FALSE))</f>
        <v>Predominantly Rural</v>
      </c>
      <c r="BF209" t="s">
        <v>494</v>
      </c>
      <c r="BH209">
        <v>615</v>
      </c>
      <c r="BJ209">
        <v>-24</v>
      </c>
      <c r="BL209">
        <v>41</v>
      </c>
      <c r="BN209">
        <v>0</v>
      </c>
      <c r="BP209">
        <v>0</v>
      </c>
      <c r="BR209">
        <v>632</v>
      </c>
      <c r="CB209" t="s">
        <v>492</v>
      </c>
      <c r="CC209" t="s">
        <v>493</v>
      </c>
      <c r="CD209" t="str">
        <f>VLOOKUP(CF209,class!$A$1:$B$455,2,FALSE)</f>
        <v>Shire District</v>
      </c>
      <c r="CE209" t="str">
        <f>IFERROR(VLOOKUP(CF209,classifications!$A$3:$C$334,3,FALSE),VLOOKUP(CF209,classifications!$I$2:$K$28,3,FALSE))</f>
        <v>Predominantly Rural</v>
      </c>
      <c r="CF209" t="s">
        <v>494</v>
      </c>
      <c r="CH209">
        <v>378</v>
      </c>
      <c r="CJ209">
        <v>44</v>
      </c>
      <c r="CL209">
        <v>105</v>
      </c>
      <c r="CN209">
        <v>0</v>
      </c>
      <c r="CO209">
        <v>0</v>
      </c>
      <c r="CP209">
        <v>0</v>
      </c>
      <c r="CQ209">
        <v>0</v>
      </c>
      <c r="CR209">
        <v>0</v>
      </c>
      <c r="CS209">
        <v>0</v>
      </c>
      <c r="CU209">
        <v>0</v>
      </c>
      <c r="CW209">
        <v>7</v>
      </c>
      <c r="CY209">
        <v>520</v>
      </c>
      <c r="DB209" t="s">
        <v>492</v>
      </c>
      <c r="DC209" t="s">
        <v>493</v>
      </c>
      <c r="DD209" t="str">
        <f>VLOOKUP(DF209,class!$A$1:$B$455,2,FALSE)</f>
        <v>Shire District</v>
      </c>
      <c r="DE209" t="str">
        <f>IFERROR(VLOOKUP(DF209,classifications!$A$3:$C$334,3,FALSE),VLOOKUP(DF209,classifications!$I$2:$K$28,3,FALSE))</f>
        <v>Predominantly Rural</v>
      </c>
      <c r="DF209" t="s">
        <v>494</v>
      </c>
      <c r="DH209">
        <v>471</v>
      </c>
      <c r="DJ209">
        <v>22</v>
      </c>
      <c r="DL209">
        <v>80</v>
      </c>
      <c r="DN209">
        <v>0</v>
      </c>
      <c r="DO209">
        <v>0</v>
      </c>
      <c r="DP209">
        <v>0</v>
      </c>
      <c r="DQ209">
        <v>0</v>
      </c>
      <c r="DR209">
        <v>0</v>
      </c>
      <c r="DS209">
        <v>0</v>
      </c>
      <c r="DU209">
        <v>0</v>
      </c>
      <c r="DW209">
        <v>9</v>
      </c>
      <c r="DY209">
        <v>564</v>
      </c>
      <c r="EB209" t="s">
        <v>492</v>
      </c>
      <c r="EC209" t="s">
        <v>493</v>
      </c>
      <c r="ED209" t="str">
        <f>VLOOKUP(EF209,class!$A$1:$B$455,2,FALSE)</f>
        <v>Shire District</v>
      </c>
      <c r="EE209" t="str">
        <f>IFERROR(VLOOKUP(EF209,classifications!$A$3:$C$334,3,FALSE),VLOOKUP(EF209,classifications!$I$2:$K$28,3,FALSE))</f>
        <v>Predominantly Rural</v>
      </c>
      <c r="EF209" t="s">
        <v>494</v>
      </c>
      <c r="EH209">
        <v>494</v>
      </c>
      <c r="EJ209">
        <v>4</v>
      </c>
      <c r="EL209">
        <v>47</v>
      </c>
      <c r="EN209">
        <v>0</v>
      </c>
      <c r="EO209">
        <v>0</v>
      </c>
      <c r="EP209">
        <v>0</v>
      </c>
      <c r="EQ209">
        <v>0</v>
      </c>
      <c r="ER209">
        <v>0</v>
      </c>
      <c r="ES209">
        <v>0</v>
      </c>
      <c r="ET209">
        <v>0</v>
      </c>
      <c r="EV209">
        <v>0</v>
      </c>
      <c r="EX209">
        <v>83</v>
      </c>
      <c r="EZ209" s="2">
        <v>462</v>
      </c>
      <c r="FB209" t="s">
        <v>492</v>
      </c>
      <c r="FC209" t="s">
        <v>493</v>
      </c>
      <c r="FD209" t="str">
        <f>VLOOKUP(FF209,class!$A$1:$B$455,2,FALSE)</f>
        <v>Shire District</v>
      </c>
      <c r="FE209" t="str">
        <f>IFERROR(VLOOKUP(FF209,classifications!$A$3:$C$334,3,FALSE),VLOOKUP(FF209,classifications!$I$2:$K$28,3,FALSE))</f>
        <v>Predominantly Rural</v>
      </c>
      <c r="FF209" t="s">
        <v>494</v>
      </c>
      <c r="FH209">
        <v>770</v>
      </c>
      <c r="FJ209">
        <v>2</v>
      </c>
      <c r="FL209">
        <v>70</v>
      </c>
      <c r="FN209">
        <v>0</v>
      </c>
      <c r="FO209">
        <v>7</v>
      </c>
      <c r="FP209">
        <v>0</v>
      </c>
      <c r="FQ209">
        <v>0</v>
      </c>
      <c r="FR209">
        <v>22</v>
      </c>
      <c r="FS209">
        <v>0</v>
      </c>
      <c r="FT209">
        <v>29</v>
      </c>
      <c r="FV209">
        <v>0</v>
      </c>
      <c r="FX209">
        <v>1</v>
      </c>
      <c r="FZ209" s="2">
        <v>841</v>
      </c>
      <c r="GB209" t="s">
        <v>511</v>
      </c>
      <c r="GC209" t="s">
        <v>512</v>
      </c>
      <c r="GD209" t="str">
        <f>VLOOKUP(GF209,class!$A$1:$B$455,2,FALSE)</f>
        <v>Shire District</v>
      </c>
      <c r="GE209" t="str">
        <f>IFERROR(VLOOKUP(GF209,classifications!A$3:C$334,3,FALSE),VLOOKUP(GF209,classifications!I$2:K$28,3,FALSE))</f>
        <v>Urban with Significant Rural</v>
      </c>
      <c r="GF209" t="s">
        <v>513</v>
      </c>
      <c r="GH209">
        <v>712</v>
      </c>
      <c r="GJ209">
        <v>44</v>
      </c>
      <c r="GL209">
        <v>29</v>
      </c>
      <c r="GN209">
        <v>0</v>
      </c>
      <c r="GO209">
        <v>0</v>
      </c>
      <c r="GP209">
        <v>0</v>
      </c>
      <c r="GQ209">
        <v>0</v>
      </c>
      <c r="GR209">
        <v>0</v>
      </c>
      <c r="GS209">
        <v>0</v>
      </c>
      <c r="GT209">
        <v>0</v>
      </c>
      <c r="GV209">
        <v>0</v>
      </c>
      <c r="GX209">
        <v>0</v>
      </c>
      <c r="GZ209">
        <v>785</v>
      </c>
    </row>
    <row r="210" spans="2:208" x14ac:dyDescent="0.3">
      <c r="EZ210" s="2"/>
      <c r="FZ210" s="2"/>
      <c r="GB210" t="s">
        <v>514</v>
      </c>
      <c r="GC210" t="s">
        <v>515</v>
      </c>
      <c r="GD210" t="str">
        <f>VLOOKUP(GF210,class!$A$1:$B$455,2,FALSE)</f>
        <v>Shire District</v>
      </c>
      <c r="GE210" t="str">
        <f>IFERROR(VLOOKUP(GF210,classifications!A$3:C$334,3,FALSE),VLOOKUP(GF210,classifications!I$2:K$28,3,FALSE))</f>
        <v>Urban with Significant Rural</v>
      </c>
      <c r="GF210" t="s">
        <v>516</v>
      </c>
      <c r="GH210">
        <v>221</v>
      </c>
      <c r="GJ210">
        <v>7</v>
      </c>
      <c r="GL210">
        <v>8</v>
      </c>
      <c r="GN210">
        <v>0</v>
      </c>
      <c r="GO210">
        <v>0</v>
      </c>
      <c r="GP210">
        <v>0</v>
      </c>
      <c r="GQ210">
        <v>0</v>
      </c>
      <c r="GR210">
        <v>0</v>
      </c>
      <c r="GS210">
        <v>0</v>
      </c>
      <c r="GT210">
        <v>0</v>
      </c>
      <c r="GV210">
        <v>0</v>
      </c>
      <c r="GX210">
        <v>13</v>
      </c>
      <c r="GZ210">
        <v>223</v>
      </c>
    </row>
    <row r="211" spans="2:208" x14ac:dyDescent="0.3">
      <c r="D211" t="str">
        <f>VLOOKUP(F211,class!$A$1:$B$455,2,FALSE)</f>
        <v>Shire County</v>
      </c>
      <c r="E211" t="str">
        <f>IFERROR(VLOOKUP(F211,classifications!$A$3:$C$334,3,FALSE),VLOOKUP(F211,classifications!$I$2:$K$28,3,FALSE))</f>
        <v>Urban with Significant Rural</v>
      </c>
      <c r="F211" t="s">
        <v>495</v>
      </c>
      <c r="H211">
        <v>3247</v>
      </c>
      <c r="J211">
        <v>29</v>
      </c>
      <c r="L211">
        <v>136</v>
      </c>
      <c r="N211">
        <v>63</v>
      </c>
      <c r="P211">
        <v>239</v>
      </c>
      <c r="R211">
        <v>3236</v>
      </c>
      <c r="AD211" t="str">
        <f>VLOOKUP(AF211,class!$A$1:$B$455,2,FALSE)</f>
        <v>Shire County</v>
      </c>
      <c r="AE211" t="str">
        <f>IFERROR(VLOOKUP(AF211,classifications!$A$3:$C$334,3,FALSE),VLOOKUP(AF211,classifications!$I$2:$K$28,3,FALSE))</f>
        <v>Urban with Significant Rural</v>
      </c>
      <c r="AF211" t="s">
        <v>495</v>
      </c>
      <c r="AH211">
        <v>2856</v>
      </c>
      <c r="AJ211">
        <v>73</v>
      </c>
      <c r="AL211">
        <v>256</v>
      </c>
      <c r="AN211">
        <v>266</v>
      </c>
      <c r="AP211">
        <v>355</v>
      </c>
      <c r="AR211">
        <v>3096</v>
      </c>
      <c r="BD211" t="str">
        <f>VLOOKUP(BF211,class!$A$1:$B$455,2,FALSE)</f>
        <v>Shire County</v>
      </c>
      <c r="BE211" t="str">
        <f>IFERROR(VLOOKUP(BF211,classifications!$A$3:$C$334,3,FALSE),VLOOKUP(BF211,classifications!$I$2:$K$28,3,FALSE))</f>
        <v>Urban with Significant Rural</v>
      </c>
      <c r="BF211" t="s">
        <v>495</v>
      </c>
      <c r="BH211">
        <v>4033</v>
      </c>
      <c r="BJ211">
        <v>52</v>
      </c>
      <c r="BL211">
        <v>498</v>
      </c>
      <c r="BN211">
        <v>162</v>
      </c>
      <c r="BP211">
        <v>169</v>
      </c>
      <c r="BR211">
        <v>4576</v>
      </c>
      <c r="CD211" t="str">
        <f>VLOOKUP(CF211,class!$A$1:$B$455,2,FALSE)</f>
        <v>Shire County</v>
      </c>
      <c r="CE211" t="str">
        <f>IFERROR(VLOOKUP(CF211,classifications!$A$3:$C$334,3,FALSE),VLOOKUP(CF211,classifications!$I$2:$K$28,3,FALSE))</f>
        <v>Urban with Significant Rural</v>
      </c>
      <c r="CF211" t="s">
        <v>495</v>
      </c>
      <c r="CH211">
        <v>4334</v>
      </c>
      <c r="CJ211">
        <v>44</v>
      </c>
      <c r="CL211">
        <v>816</v>
      </c>
      <c r="CN211">
        <v>8</v>
      </c>
      <c r="CO211">
        <v>457</v>
      </c>
      <c r="CP211">
        <v>18</v>
      </c>
      <c r="CQ211">
        <v>10</v>
      </c>
      <c r="CR211">
        <v>0</v>
      </c>
      <c r="CS211">
        <v>493</v>
      </c>
      <c r="CU211">
        <v>7</v>
      </c>
      <c r="CW211">
        <v>210</v>
      </c>
      <c r="CY211">
        <v>4991</v>
      </c>
      <c r="DD211" t="str">
        <f>VLOOKUP(DF211,class!$A$1:$B$455,2,FALSE)</f>
        <v>Shire County</v>
      </c>
      <c r="DE211" t="str">
        <f>IFERROR(VLOOKUP(DF211,classifications!$A$3:$C$334,3,FALSE),VLOOKUP(DF211,classifications!$I$2:$K$28,3,FALSE))</f>
        <v>Urban with Significant Rural</v>
      </c>
      <c r="DF211" t="s">
        <v>495</v>
      </c>
      <c r="DH211">
        <v>4392</v>
      </c>
      <c r="DJ211">
        <v>55</v>
      </c>
      <c r="DL211">
        <v>926</v>
      </c>
      <c r="DN211">
        <v>22</v>
      </c>
      <c r="DO211">
        <v>758</v>
      </c>
      <c r="DP211">
        <v>0</v>
      </c>
      <c r="DQ211">
        <v>15</v>
      </c>
      <c r="DR211">
        <v>0</v>
      </c>
      <c r="DS211">
        <v>795</v>
      </c>
      <c r="DU211">
        <v>64</v>
      </c>
      <c r="DW211">
        <v>313</v>
      </c>
      <c r="DY211">
        <v>5124</v>
      </c>
      <c r="ED211" t="str">
        <f>VLOOKUP(EF211,class!$A$1:$B$455,2,FALSE)</f>
        <v>Shire County</v>
      </c>
      <c r="EE211" t="str">
        <f>IFERROR(VLOOKUP(EF211,classifications!$A$3:$C$334,3,FALSE),VLOOKUP(EF211,classifications!$I$2:$K$28,3,FALSE))</f>
        <v>Urban with Significant Rural</v>
      </c>
      <c r="EF211" t="s">
        <v>495</v>
      </c>
      <c r="EH211">
        <v>5725</v>
      </c>
      <c r="EJ211">
        <v>23</v>
      </c>
      <c r="EL211">
        <v>643</v>
      </c>
      <c r="EN211">
        <v>27</v>
      </c>
      <c r="EO211">
        <v>341</v>
      </c>
      <c r="EP211">
        <v>2</v>
      </c>
      <c r="EQ211">
        <v>0</v>
      </c>
      <c r="ER211">
        <v>8</v>
      </c>
      <c r="ES211">
        <v>0</v>
      </c>
      <c r="ET211">
        <v>378</v>
      </c>
      <c r="EV211">
        <v>33</v>
      </c>
      <c r="EX211">
        <v>307</v>
      </c>
      <c r="EZ211" s="2">
        <v>6117</v>
      </c>
      <c r="FD211" t="str">
        <f>VLOOKUP(FF211,class!$A$1:$B$455,2,FALSE)</f>
        <v>Shire County</v>
      </c>
      <c r="FE211" t="str">
        <f>IFERROR(VLOOKUP(FF211,classifications!$A$3:$C$334,3,FALSE),VLOOKUP(FF211,classifications!$I$2:$K$28,3,FALSE))</f>
        <v>Urban with Significant Rural</v>
      </c>
      <c r="FF211" t="s">
        <v>495</v>
      </c>
      <c r="FH211">
        <v>5977</v>
      </c>
      <c r="FJ211">
        <v>429</v>
      </c>
      <c r="FL211">
        <v>946</v>
      </c>
      <c r="FN211">
        <v>10</v>
      </c>
      <c r="FO211">
        <v>612</v>
      </c>
      <c r="FP211">
        <v>2</v>
      </c>
      <c r="FQ211">
        <v>2</v>
      </c>
      <c r="FR211">
        <v>12</v>
      </c>
      <c r="FS211">
        <v>0</v>
      </c>
      <c r="FT211">
        <v>638</v>
      </c>
      <c r="FV211">
        <v>126</v>
      </c>
      <c r="FX211">
        <v>180</v>
      </c>
      <c r="FZ211" s="2">
        <v>7298</v>
      </c>
      <c r="GB211" t="s">
        <v>517</v>
      </c>
      <c r="GC211" t="s">
        <v>518</v>
      </c>
      <c r="GD211" t="str">
        <f>VLOOKUP(GF211,class!$A$1:$B$455,2,FALSE)</f>
        <v>Shire District</v>
      </c>
      <c r="GE211" t="str">
        <f>IFERROR(VLOOKUP(GF211,classifications!A$3:C$334,3,FALSE),VLOOKUP(GF211,classifications!I$2:K$28,3,FALSE))</f>
        <v>Predominantly Urban</v>
      </c>
      <c r="GF211" t="s">
        <v>519</v>
      </c>
      <c r="GH211">
        <v>451</v>
      </c>
      <c r="GJ211">
        <v>2</v>
      </c>
      <c r="GL211">
        <v>272</v>
      </c>
      <c r="GN211">
        <v>0</v>
      </c>
      <c r="GO211">
        <v>272</v>
      </c>
      <c r="GP211">
        <v>0</v>
      </c>
      <c r="GQ211">
        <v>0</v>
      </c>
      <c r="GR211">
        <v>0</v>
      </c>
      <c r="GS211">
        <v>0</v>
      </c>
      <c r="GT211">
        <v>272</v>
      </c>
      <c r="GV211">
        <v>0</v>
      </c>
      <c r="GX211">
        <v>0</v>
      </c>
      <c r="GZ211">
        <v>725</v>
      </c>
    </row>
    <row r="212" spans="2:208" x14ac:dyDescent="0.3">
      <c r="B212" t="s">
        <v>496</v>
      </c>
      <c r="C212" t="s">
        <v>497</v>
      </c>
      <c r="D212" t="str">
        <f>VLOOKUP(F212,class!$A$1:$B$455,2,FALSE)</f>
        <v>Shire District</v>
      </c>
      <c r="E212" t="str">
        <f>IFERROR(VLOOKUP(F212,classifications!$A$3:$C$334,3,FALSE),VLOOKUP(F212,classifications!$I$2:$K$28,3,FALSE))</f>
        <v>Predominantly Urban</v>
      </c>
      <c r="F212" t="s">
        <v>498</v>
      </c>
      <c r="H212">
        <v>639</v>
      </c>
      <c r="J212">
        <v>3</v>
      </c>
      <c r="L212">
        <v>4</v>
      </c>
      <c r="N212">
        <v>23</v>
      </c>
      <c r="P212">
        <v>24</v>
      </c>
      <c r="R212">
        <v>645</v>
      </c>
      <c r="AB212" t="s">
        <v>496</v>
      </c>
      <c r="AC212" t="s">
        <v>497</v>
      </c>
      <c r="AD212" t="str">
        <f>VLOOKUP(AF212,class!$A$1:$B$455,2,FALSE)</f>
        <v>Shire District</v>
      </c>
      <c r="AE212" t="str">
        <f>IFERROR(VLOOKUP(AF212,classifications!$A$3:$C$334,3,FALSE),VLOOKUP(AF212,classifications!$I$2:$K$28,3,FALSE))</f>
        <v>Predominantly Urban</v>
      </c>
      <c r="AF212" t="s">
        <v>498</v>
      </c>
      <c r="AH212">
        <v>260</v>
      </c>
      <c r="AJ212">
        <v>4</v>
      </c>
      <c r="AL212">
        <v>10</v>
      </c>
      <c r="AN212">
        <v>0</v>
      </c>
      <c r="AP212">
        <v>155</v>
      </c>
      <c r="AR212">
        <v>119</v>
      </c>
      <c r="BB212" t="s">
        <v>496</v>
      </c>
      <c r="BC212" t="s">
        <v>497</v>
      </c>
      <c r="BD212" t="str">
        <f>VLOOKUP(BF212,class!$A$1:$B$455,2,FALSE)</f>
        <v>Shire District</v>
      </c>
      <c r="BE212" t="str">
        <f>IFERROR(VLOOKUP(BF212,classifications!$A$3:$C$334,3,FALSE),VLOOKUP(BF212,classifications!$I$2:$K$28,3,FALSE))</f>
        <v>Predominantly Urban</v>
      </c>
      <c r="BF212" t="s">
        <v>498</v>
      </c>
      <c r="BH212">
        <v>688</v>
      </c>
      <c r="BJ212">
        <v>0</v>
      </c>
      <c r="BL212">
        <v>20</v>
      </c>
      <c r="BN212">
        <v>0</v>
      </c>
      <c r="BP212">
        <v>30</v>
      </c>
      <c r="BR212">
        <v>678</v>
      </c>
      <c r="CB212" t="s">
        <v>496</v>
      </c>
      <c r="CC212" t="s">
        <v>497</v>
      </c>
      <c r="CD212" t="str">
        <f>VLOOKUP(CF212,class!$A$1:$B$455,2,FALSE)</f>
        <v>Shire District</v>
      </c>
      <c r="CE212" t="str">
        <f>IFERROR(VLOOKUP(CF212,classifications!$A$3:$C$334,3,FALSE),VLOOKUP(CF212,classifications!$I$2:$K$28,3,FALSE))</f>
        <v>Predominantly Urban</v>
      </c>
      <c r="CF212" t="s">
        <v>498</v>
      </c>
      <c r="CH212">
        <v>639</v>
      </c>
      <c r="CJ212">
        <v>2</v>
      </c>
      <c r="CL212">
        <v>204</v>
      </c>
      <c r="CN212">
        <v>0</v>
      </c>
      <c r="CO212">
        <v>195</v>
      </c>
      <c r="CP212">
        <v>0</v>
      </c>
      <c r="CQ212">
        <v>9</v>
      </c>
      <c r="CR212">
        <v>0</v>
      </c>
      <c r="CS212">
        <v>204</v>
      </c>
      <c r="CU212">
        <v>0</v>
      </c>
      <c r="CW212">
        <v>29</v>
      </c>
      <c r="CY212">
        <v>816</v>
      </c>
      <c r="DB212" t="s">
        <v>496</v>
      </c>
      <c r="DC212" t="s">
        <v>497</v>
      </c>
      <c r="DD212" t="str">
        <f>VLOOKUP(DF212,class!$A$1:$B$455,2,FALSE)</f>
        <v>Shire District</v>
      </c>
      <c r="DE212" t="str">
        <f>IFERROR(VLOOKUP(DF212,classifications!$A$3:$C$334,3,FALSE),VLOOKUP(DF212,classifications!$I$2:$K$28,3,FALSE))</f>
        <v>Predominantly Urban</v>
      </c>
      <c r="DF212" t="s">
        <v>498</v>
      </c>
      <c r="DH212">
        <v>221</v>
      </c>
      <c r="DJ212">
        <v>0</v>
      </c>
      <c r="DL212">
        <v>247</v>
      </c>
      <c r="DN212">
        <v>5</v>
      </c>
      <c r="DO212">
        <v>236</v>
      </c>
      <c r="DP212">
        <v>0</v>
      </c>
      <c r="DQ212">
        <v>6</v>
      </c>
      <c r="DR212">
        <v>0</v>
      </c>
      <c r="DS212">
        <v>247</v>
      </c>
      <c r="DU212">
        <v>0</v>
      </c>
      <c r="DW212">
        <v>56</v>
      </c>
      <c r="DY212">
        <v>412</v>
      </c>
      <c r="EB212" t="s">
        <v>496</v>
      </c>
      <c r="EC212" t="s">
        <v>497</v>
      </c>
      <c r="ED212" t="str">
        <f>VLOOKUP(EF212,class!$A$1:$B$455,2,FALSE)</f>
        <v>Shire District</v>
      </c>
      <c r="EE212" t="str">
        <f>IFERROR(VLOOKUP(EF212,classifications!$A$3:$C$334,3,FALSE),VLOOKUP(EF212,classifications!$I$2:$K$28,3,FALSE))</f>
        <v>Predominantly Urban</v>
      </c>
      <c r="EF212" t="s">
        <v>498</v>
      </c>
      <c r="EH212">
        <v>295</v>
      </c>
      <c r="EJ212">
        <v>1</v>
      </c>
      <c r="EL212">
        <v>57</v>
      </c>
      <c r="EN212">
        <v>1</v>
      </c>
      <c r="EO212">
        <v>51</v>
      </c>
      <c r="EP212">
        <v>0</v>
      </c>
      <c r="EQ212">
        <v>0</v>
      </c>
      <c r="ER212">
        <v>5</v>
      </c>
      <c r="ES212">
        <v>0</v>
      </c>
      <c r="ET212">
        <v>57</v>
      </c>
      <c r="EV212">
        <v>0</v>
      </c>
      <c r="EX212">
        <v>12</v>
      </c>
      <c r="EZ212" s="2">
        <v>341</v>
      </c>
      <c r="FB212" t="s">
        <v>496</v>
      </c>
      <c r="FC212" t="s">
        <v>497</v>
      </c>
      <c r="FD212" t="str">
        <f>VLOOKUP(FF212,class!$A$1:$B$455,2,FALSE)</f>
        <v>Shire District</v>
      </c>
      <c r="FE212" t="str">
        <f>IFERROR(VLOOKUP(FF212,classifications!$A$3:$C$334,3,FALSE),VLOOKUP(FF212,classifications!$I$2:$K$28,3,FALSE))</f>
        <v>Predominantly Urban</v>
      </c>
      <c r="FF212" t="s">
        <v>498</v>
      </c>
      <c r="FH212">
        <v>273</v>
      </c>
      <c r="FJ212">
        <v>1</v>
      </c>
      <c r="FL212">
        <v>95</v>
      </c>
      <c r="FN212">
        <v>3</v>
      </c>
      <c r="FO212">
        <v>90</v>
      </c>
      <c r="FP212">
        <v>1</v>
      </c>
      <c r="FQ212">
        <v>0</v>
      </c>
      <c r="FR212">
        <v>6</v>
      </c>
      <c r="FS212">
        <v>0</v>
      </c>
      <c r="FT212">
        <v>100</v>
      </c>
      <c r="FV212">
        <v>0</v>
      </c>
      <c r="FX212">
        <v>29</v>
      </c>
      <c r="FZ212" s="2">
        <v>340</v>
      </c>
      <c r="GB212" t="s">
        <v>520</v>
      </c>
      <c r="GC212" t="s">
        <v>521</v>
      </c>
      <c r="GD212" t="str">
        <f>VLOOKUP(GF212,class!$A$1:$B$455,2,FALSE)</f>
        <v>Shire District</v>
      </c>
      <c r="GE212" t="str">
        <f>IFERROR(VLOOKUP(GF212,classifications!A$3:C$334,3,FALSE),VLOOKUP(GF212,classifications!I$2:K$28,3,FALSE))</f>
        <v>Predominantly Rural</v>
      </c>
      <c r="GF212" t="s">
        <v>522</v>
      </c>
      <c r="GH212">
        <v>456</v>
      </c>
      <c r="GJ212">
        <v>0</v>
      </c>
      <c r="GL212">
        <v>6</v>
      </c>
      <c r="GN212">
        <v>0</v>
      </c>
      <c r="GO212">
        <v>6</v>
      </c>
      <c r="GP212">
        <v>0</v>
      </c>
      <c r="GQ212">
        <v>0</v>
      </c>
      <c r="GR212">
        <v>0</v>
      </c>
      <c r="GS212">
        <v>0</v>
      </c>
      <c r="GT212">
        <v>6</v>
      </c>
      <c r="GV212">
        <v>6</v>
      </c>
      <c r="GX212">
        <v>1</v>
      </c>
      <c r="GZ212">
        <v>467</v>
      </c>
    </row>
    <row r="213" spans="2:208" x14ac:dyDescent="0.3">
      <c r="B213" t="s">
        <v>499</v>
      </c>
      <c r="C213" t="s">
        <v>500</v>
      </c>
      <c r="D213" t="str">
        <f>VLOOKUP(F213,class!$A$1:$B$455,2,FALSE)</f>
        <v>Shire District</v>
      </c>
      <c r="E213" t="str">
        <f>IFERROR(VLOOKUP(F213,classifications!$A$3:$C$334,3,FALSE),VLOOKUP(F213,classifications!$I$2:$K$28,3,FALSE))</f>
        <v>Predominantly Rural</v>
      </c>
      <c r="F213" t="s">
        <v>501</v>
      </c>
      <c r="H213">
        <v>175</v>
      </c>
      <c r="J213">
        <v>1</v>
      </c>
      <c r="L213">
        <v>15</v>
      </c>
      <c r="N213">
        <v>0</v>
      </c>
      <c r="P213">
        <v>14</v>
      </c>
      <c r="R213">
        <v>177</v>
      </c>
      <c r="AB213" t="s">
        <v>499</v>
      </c>
      <c r="AC213" t="s">
        <v>500</v>
      </c>
      <c r="AD213" t="str">
        <f>VLOOKUP(AF213,class!$A$1:$B$455,2,FALSE)</f>
        <v>Shire District</v>
      </c>
      <c r="AE213" t="str">
        <f>IFERROR(VLOOKUP(AF213,classifications!$A$3:$C$334,3,FALSE),VLOOKUP(AF213,classifications!$I$2:$K$28,3,FALSE))</f>
        <v>Predominantly Rural</v>
      </c>
      <c r="AF213" t="s">
        <v>501</v>
      </c>
      <c r="AH213">
        <v>159</v>
      </c>
      <c r="AJ213">
        <v>31</v>
      </c>
      <c r="AL213">
        <v>27</v>
      </c>
      <c r="AN213">
        <v>0</v>
      </c>
      <c r="AP213">
        <v>35</v>
      </c>
      <c r="AR213">
        <v>182</v>
      </c>
      <c r="BB213" t="s">
        <v>499</v>
      </c>
      <c r="BC213" t="s">
        <v>500</v>
      </c>
      <c r="BD213" t="str">
        <f>VLOOKUP(BF213,class!$A$1:$B$455,2,FALSE)</f>
        <v>Shire District</v>
      </c>
      <c r="BE213" t="str">
        <f>IFERROR(VLOOKUP(BF213,classifications!$A$3:$C$334,3,FALSE),VLOOKUP(BF213,classifications!$I$2:$K$28,3,FALSE))</f>
        <v>Predominantly Rural</v>
      </c>
      <c r="BF213" t="s">
        <v>501</v>
      </c>
      <c r="BH213">
        <v>341</v>
      </c>
      <c r="BJ213">
        <v>2</v>
      </c>
      <c r="BL213">
        <v>79</v>
      </c>
      <c r="BN213">
        <v>0</v>
      </c>
      <c r="BP213">
        <v>13</v>
      </c>
      <c r="BR213">
        <v>409</v>
      </c>
      <c r="CB213" t="s">
        <v>499</v>
      </c>
      <c r="CC213" t="s">
        <v>500</v>
      </c>
      <c r="CD213" t="str">
        <f>VLOOKUP(CF213,class!$A$1:$B$455,2,FALSE)</f>
        <v>Shire District</v>
      </c>
      <c r="CE213" t="str">
        <f>IFERROR(VLOOKUP(CF213,classifications!$A$3:$C$334,3,FALSE),VLOOKUP(CF213,classifications!$I$2:$K$28,3,FALSE))</f>
        <v>Predominantly Rural</v>
      </c>
      <c r="CF213" t="s">
        <v>501</v>
      </c>
      <c r="CH213">
        <v>459</v>
      </c>
      <c r="CJ213">
        <v>2</v>
      </c>
      <c r="CL213">
        <v>72</v>
      </c>
      <c r="CN213">
        <v>2</v>
      </c>
      <c r="CO213">
        <v>54</v>
      </c>
      <c r="CP213">
        <v>0</v>
      </c>
      <c r="CQ213">
        <v>0</v>
      </c>
      <c r="CR213">
        <v>0</v>
      </c>
      <c r="CS213">
        <v>56</v>
      </c>
      <c r="CU213">
        <v>-2</v>
      </c>
      <c r="CW213">
        <v>8</v>
      </c>
      <c r="CY213">
        <v>523</v>
      </c>
      <c r="DB213" t="s">
        <v>499</v>
      </c>
      <c r="DC213" t="s">
        <v>500</v>
      </c>
      <c r="DD213" t="str">
        <f>VLOOKUP(DF213,class!$A$1:$B$455,2,FALSE)</f>
        <v>Shire District</v>
      </c>
      <c r="DE213" t="str">
        <f>IFERROR(VLOOKUP(DF213,classifications!$A$3:$C$334,3,FALSE),VLOOKUP(DF213,classifications!$I$2:$K$28,3,FALSE))</f>
        <v>Predominantly Rural</v>
      </c>
      <c r="DF213" t="s">
        <v>501</v>
      </c>
      <c r="DH213">
        <v>268</v>
      </c>
      <c r="DJ213">
        <v>5</v>
      </c>
      <c r="DL213">
        <v>79</v>
      </c>
      <c r="DN213">
        <v>5</v>
      </c>
      <c r="DO213">
        <v>1</v>
      </c>
      <c r="DP213">
        <v>0</v>
      </c>
      <c r="DQ213">
        <v>0</v>
      </c>
      <c r="DR213">
        <v>0</v>
      </c>
      <c r="DS213">
        <v>6</v>
      </c>
      <c r="DU213">
        <v>0</v>
      </c>
      <c r="DW213">
        <v>61</v>
      </c>
      <c r="DY213">
        <v>291</v>
      </c>
      <c r="EB213" t="s">
        <v>499</v>
      </c>
      <c r="EC213" t="s">
        <v>500</v>
      </c>
      <c r="ED213" t="str">
        <f>VLOOKUP(EF213,class!$A$1:$B$455,2,FALSE)</f>
        <v>Shire District</v>
      </c>
      <c r="EE213" t="str">
        <f>IFERROR(VLOOKUP(EF213,classifications!$A$3:$C$334,3,FALSE),VLOOKUP(EF213,classifications!$I$2:$K$28,3,FALSE))</f>
        <v>Predominantly Rural</v>
      </c>
      <c r="EF213" t="s">
        <v>501</v>
      </c>
      <c r="EH213">
        <v>428</v>
      </c>
      <c r="EJ213">
        <v>2</v>
      </c>
      <c r="EL213">
        <v>77</v>
      </c>
      <c r="EN213">
        <v>0</v>
      </c>
      <c r="EO213">
        <v>33</v>
      </c>
      <c r="EP213">
        <v>0</v>
      </c>
      <c r="EQ213">
        <v>0</v>
      </c>
      <c r="ER213">
        <v>0</v>
      </c>
      <c r="ES213">
        <v>0</v>
      </c>
      <c r="ET213">
        <v>33</v>
      </c>
      <c r="EV213">
        <v>0</v>
      </c>
      <c r="EX213">
        <v>16</v>
      </c>
      <c r="EZ213" s="2">
        <v>491</v>
      </c>
      <c r="FB213" t="s">
        <v>499</v>
      </c>
      <c r="FC213" t="s">
        <v>500</v>
      </c>
      <c r="FD213" t="str">
        <f>VLOOKUP(FF213,class!$A$1:$B$455,2,FALSE)</f>
        <v>Shire District</v>
      </c>
      <c r="FE213" t="str">
        <f>IFERROR(VLOOKUP(FF213,classifications!$A$3:$C$334,3,FALSE),VLOOKUP(FF213,classifications!$I$2:$K$28,3,FALSE))</f>
        <v>Predominantly Rural</v>
      </c>
      <c r="FF213" t="s">
        <v>501</v>
      </c>
      <c r="FH213">
        <v>464</v>
      </c>
      <c r="FJ213">
        <v>8</v>
      </c>
      <c r="FL213">
        <v>65</v>
      </c>
      <c r="FN213">
        <v>1</v>
      </c>
      <c r="FO213">
        <v>22</v>
      </c>
      <c r="FP213">
        <v>0</v>
      </c>
      <c r="FQ213">
        <v>0</v>
      </c>
      <c r="FR213">
        <v>1</v>
      </c>
      <c r="FS213">
        <v>0</v>
      </c>
      <c r="FT213">
        <v>24</v>
      </c>
      <c r="FV213">
        <v>0</v>
      </c>
      <c r="FX213">
        <v>3</v>
      </c>
      <c r="FZ213" s="2">
        <v>534</v>
      </c>
      <c r="GB213" t="s">
        <v>523</v>
      </c>
      <c r="GC213" t="s">
        <v>524</v>
      </c>
      <c r="GD213" t="str">
        <f>VLOOKUP(GF213,class!$A$1:$B$455,2,FALSE)</f>
        <v>Shire District</v>
      </c>
      <c r="GE213" t="str">
        <f>IFERROR(VLOOKUP(GF213,classifications!A$3:C$334,3,FALSE),VLOOKUP(GF213,classifications!I$2:K$28,3,FALSE))</f>
        <v>Predominantly Urban</v>
      </c>
      <c r="GF213" t="s">
        <v>525</v>
      </c>
      <c r="GH213">
        <v>324</v>
      </c>
      <c r="GJ213">
        <v>0</v>
      </c>
      <c r="GL213">
        <v>23</v>
      </c>
      <c r="GN213">
        <v>1</v>
      </c>
      <c r="GO213">
        <v>0</v>
      </c>
      <c r="GP213">
        <v>0</v>
      </c>
      <c r="GQ213">
        <v>0</v>
      </c>
      <c r="GR213">
        <v>0</v>
      </c>
      <c r="GS213">
        <v>0</v>
      </c>
      <c r="GT213">
        <v>1</v>
      </c>
      <c r="GV213">
        <v>0</v>
      </c>
      <c r="GX213">
        <v>0</v>
      </c>
      <c r="GZ213">
        <v>347</v>
      </c>
    </row>
    <row r="214" spans="2:208" x14ac:dyDescent="0.3">
      <c r="B214" t="s">
        <v>502</v>
      </c>
      <c r="C214" t="s">
        <v>503</v>
      </c>
      <c r="D214" t="str">
        <f>VLOOKUP(F214,class!$A$1:$B$455,2,FALSE)</f>
        <v>Shire District</v>
      </c>
      <c r="E214" t="str">
        <f>IFERROR(VLOOKUP(F214,classifications!$A$3:$C$334,3,FALSE),VLOOKUP(F214,classifications!$I$2:$K$28,3,FALSE))</f>
        <v>Urban with Significant Rural</v>
      </c>
      <c r="F214" t="s">
        <v>504</v>
      </c>
      <c r="H214">
        <v>230</v>
      </c>
      <c r="J214">
        <v>1</v>
      </c>
      <c r="L214">
        <v>1</v>
      </c>
      <c r="N214">
        <v>0</v>
      </c>
      <c r="P214">
        <v>18</v>
      </c>
      <c r="R214">
        <v>214</v>
      </c>
      <c r="AB214" t="s">
        <v>502</v>
      </c>
      <c r="AC214" t="s">
        <v>503</v>
      </c>
      <c r="AD214" t="str">
        <f>VLOOKUP(AF214,class!$A$1:$B$455,2,FALSE)</f>
        <v>Shire District</v>
      </c>
      <c r="AE214" t="str">
        <f>IFERROR(VLOOKUP(AF214,classifications!$A$3:$C$334,3,FALSE),VLOOKUP(AF214,classifications!$I$2:$K$28,3,FALSE))</f>
        <v>Urban with Significant Rural</v>
      </c>
      <c r="AF214" t="s">
        <v>504</v>
      </c>
      <c r="AH214">
        <v>80</v>
      </c>
      <c r="AJ214">
        <v>9</v>
      </c>
      <c r="AL214">
        <v>29</v>
      </c>
      <c r="AN214">
        <v>0</v>
      </c>
      <c r="AP214">
        <v>13</v>
      </c>
      <c r="AR214">
        <v>105</v>
      </c>
      <c r="BB214" t="s">
        <v>502</v>
      </c>
      <c r="BC214" t="s">
        <v>503</v>
      </c>
      <c r="BD214" t="str">
        <f>VLOOKUP(BF214,class!$A$1:$B$455,2,FALSE)</f>
        <v>Shire District</v>
      </c>
      <c r="BE214" t="str">
        <f>IFERROR(VLOOKUP(BF214,classifications!$A$3:$C$334,3,FALSE),VLOOKUP(BF214,classifications!$I$2:$K$28,3,FALSE))</f>
        <v>Urban with Significant Rural</v>
      </c>
      <c r="BF214" t="s">
        <v>504</v>
      </c>
      <c r="BH214">
        <v>121</v>
      </c>
      <c r="BJ214">
        <v>10</v>
      </c>
      <c r="BL214">
        <v>44</v>
      </c>
      <c r="BN214">
        <v>0</v>
      </c>
      <c r="BP214">
        <v>16</v>
      </c>
      <c r="BR214">
        <v>159</v>
      </c>
      <c r="CB214" t="s">
        <v>502</v>
      </c>
      <c r="CC214" t="s">
        <v>503</v>
      </c>
      <c r="CD214" t="str">
        <f>VLOOKUP(CF214,class!$A$1:$B$455,2,FALSE)</f>
        <v>Shire District</v>
      </c>
      <c r="CE214" t="str">
        <f>IFERROR(VLOOKUP(CF214,classifications!$A$3:$C$334,3,FALSE),VLOOKUP(CF214,classifications!$I$2:$K$28,3,FALSE))</f>
        <v>Urban with Significant Rural</v>
      </c>
      <c r="CF214" t="s">
        <v>504</v>
      </c>
      <c r="CH214">
        <v>77</v>
      </c>
      <c r="CJ214">
        <v>9</v>
      </c>
      <c r="CL214">
        <v>34</v>
      </c>
      <c r="CN214">
        <v>0</v>
      </c>
      <c r="CO214">
        <v>10</v>
      </c>
      <c r="CP214">
        <v>0</v>
      </c>
      <c r="CQ214">
        <v>0</v>
      </c>
      <c r="CR214">
        <v>0</v>
      </c>
      <c r="CS214">
        <v>10</v>
      </c>
      <c r="CU214">
        <v>0</v>
      </c>
      <c r="CW214">
        <v>9</v>
      </c>
      <c r="CY214">
        <v>111</v>
      </c>
      <c r="DB214" t="s">
        <v>502</v>
      </c>
      <c r="DC214" t="s">
        <v>503</v>
      </c>
      <c r="DD214" t="str">
        <f>VLOOKUP(DF214,class!$A$1:$B$455,2,FALSE)</f>
        <v>Shire District</v>
      </c>
      <c r="DE214" t="str">
        <f>IFERROR(VLOOKUP(DF214,classifications!$A$3:$C$334,3,FALSE),VLOOKUP(DF214,classifications!$I$2:$K$28,3,FALSE))</f>
        <v>Urban with Significant Rural</v>
      </c>
      <c r="DF214" t="s">
        <v>504</v>
      </c>
      <c r="DH214">
        <v>136</v>
      </c>
      <c r="DJ214">
        <v>4</v>
      </c>
      <c r="DL214">
        <v>32</v>
      </c>
      <c r="DN214">
        <v>0</v>
      </c>
      <c r="DO214">
        <v>14</v>
      </c>
      <c r="DP214">
        <v>0</v>
      </c>
      <c r="DQ214">
        <v>0</v>
      </c>
      <c r="DR214">
        <v>0</v>
      </c>
      <c r="DS214">
        <v>14</v>
      </c>
      <c r="DU214">
        <v>0</v>
      </c>
      <c r="DW214">
        <v>22</v>
      </c>
      <c r="DY214">
        <v>150</v>
      </c>
      <c r="EB214" t="s">
        <v>502</v>
      </c>
      <c r="EC214" t="s">
        <v>503</v>
      </c>
      <c r="ED214" t="str">
        <f>VLOOKUP(EF214,class!$A$1:$B$455,2,FALSE)</f>
        <v>Shire District</v>
      </c>
      <c r="EE214" t="str">
        <f>IFERROR(VLOOKUP(EF214,classifications!$A$3:$C$334,3,FALSE),VLOOKUP(EF214,classifications!$I$2:$K$28,3,FALSE))</f>
        <v>Urban with Significant Rural</v>
      </c>
      <c r="EF214" t="s">
        <v>504</v>
      </c>
      <c r="EH214">
        <v>196</v>
      </c>
      <c r="EJ214">
        <v>2</v>
      </c>
      <c r="EL214">
        <v>38</v>
      </c>
      <c r="EN214">
        <v>0</v>
      </c>
      <c r="EO214">
        <v>22</v>
      </c>
      <c r="EP214">
        <v>0</v>
      </c>
      <c r="EQ214">
        <v>0</v>
      </c>
      <c r="ER214">
        <v>0</v>
      </c>
      <c r="ES214">
        <v>0</v>
      </c>
      <c r="ET214">
        <v>22</v>
      </c>
      <c r="EV214">
        <v>0</v>
      </c>
      <c r="EX214">
        <v>23</v>
      </c>
      <c r="EZ214" s="2">
        <v>213</v>
      </c>
      <c r="FB214" t="s">
        <v>502</v>
      </c>
      <c r="FC214" t="s">
        <v>503</v>
      </c>
      <c r="FD214" t="str">
        <f>VLOOKUP(FF214,class!$A$1:$B$455,2,FALSE)</f>
        <v>Shire District</v>
      </c>
      <c r="FE214" t="str">
        <f>IFERROR(VLOOKUP(FF214,classifications!$A$3:$C$334,3,FALSE),VLOOKUP(FF214,classifications!$I$2:$K$28,3,FALSE))</f>
        <v>Urban with Significant Rural</v>
      </c>
      <c r="FF214" t="s">
        <v>504</v>
      </c>
      <c r="FH214">
        <v>222</v>
      </c>
      <c r="FJ214">
        <v>0</v>
      </c>
      <c r="FL214">
        <v>24</v>
      </c>
      <c r="FN214">
        <v>0</v>
      </c>
      <c r="FO214">
        <v>16</v>
      </c>
      <c r="FP214">
        <v>0</v>
      </c>
      <c r="FQ214">
        <v>2</v>
      </c>
      <c r="FR214">
        <v>1</v>
      </c>
      <c r="FS214">
        <v>0</v>
      </c>
      <c r="FT214">
        <v>19</v>
      </c>
      <c r="FV214">
        <v>0</v>
      </c>
      <c r="FX214">
        <v>35</v>
      </c>
      <c r="FZ214" s="2">
        <v>211</v>
      </c>
      <c r="GB214" t="s">
        <v>526</v>
      </c>
      <c r="GC214" t="s">
        <v>527</v>
      </c>
      <c r="GD214" t="str">
        <f>VLOOKUP(GF214,class!$A$1:$B$455,2,FALSE)</f>
        <v>Shire District</v>
      </c>
      <c r="GE214" t="str">
        <f>IFERROR(VLOOKUP(GF214,classifications!A$3:C$334,3,FALSE),VLOOKUP(GF214,classifications!I$2:K$28,3,FALSE))</f>
        <v>Predominantly Rural</v>
      </c>
      <c r="GF214" t="s">
        <v>528</v>
      </c>
      <c r="GH214">
        <v>769</v>
      </c>
      <c r="GJ214">
        <v>4</v>
      </c>
      <c r="GL214">
        <v>20</v>
      </c>
      <c r="GN214">
        <v>6</v>
      </c>
      <c r="GO214">
        <v>0</v>
      </c>
      <c r="GP214">
        <v>0</v>
      </c>
      <c r="GQ214">
        <v>0</v>
      </c>
      <c r="GR214">
        <v>0</v>
      </c>
      <c r="GS214">
        <v>0</v>
      </c>
      <c r="GT214">
        <v>6</v>
      </c>
      <c r="GV214">
        <v>0</v>
      </c>
      <c r="GX214">
        <v>9</v>
      </c>
      <c r="GZ214">
        <v>784</v>
      </c>
    </row>
    <row r="215" spans="2:208" x14ac:dyDescent="0.3">
      <c r="B215" t="s">
        <v>505</v>
      </c>
      <c r="C215" t="s">
        <v>506</v>
      </c>
      <c r="D215" t="str">
        <f>VLOOKUP(F215,class!$A$1:$B$455,2,FALSE)</f>
        <v>Shire District</v>
      </c>
      <c r="E215" t="str">
        <f>IFERROR(VLOOKUP(F215,classifications!$A$3:$C$334,3,FALSE),VLOOKUP(F215,classifications!$I$2:$K$28,3,FALSE))</f>
        <v>Predominantly Urban</v>
      </c>
      <c r="F215" t="s">
        <v>507</v>
      </c>
      <c r="H215">
        <v>74</v>
      </c>
      <c r="J215">
        <v>3</v>
      </c>
      <c r="L215">
        <v>7</v>
      </c>
      <c r="N215">
        <v>40</v>
      </c>
      <c r="P215">
        <v>9</v>
      </c>
      <c r="R215">
        <v>115</v>
      </c>
      <c r="AB215" t="s">
        <v>505</v>
      </c>
      <c r="AC215" t="s">
        <v>506</v>
      </c>
      <c r="AD215" t="str">
        <f>VLOOKUP(AF215,class!$A$1:$B$455,2,FALSE)</f>
        <v>Shire District</v>
      </c>
      <c r="AE215" t="str">
        <f>IFERROR(VLOOKUP(AF215,classifications!$A$3:$C$334,3,FALSE),VLOOKUP(AF215,classifications!$I$2:$K$28,3,FALSE))</f>
        <v>Predominantly Urban</v>
      </c>
      <c r="AF215" t="s">
        <v>507</v>
      </c>
      <c r="AH215">
        <v>35</v>
      </c>
      <c r="AJ215">
        <v>13</v>
      </c>
      <c r="AL215">
        <v>4</v>
      </c>
      <c r="AN215">
        <v>125</v>
      </c>
      <c r="AP215">
        <v>7</v>
      </c>
      <c r="AR215">
        <v>170</v>
      </c>
      <c r="BB215" t="s">
        <v>505</v>
      </c>
      <c r="BC215" t="s">
        <v>506</v>
      </c>
      <c r="BD215" t="str">
        <f>VLOOKUP(BF215,class!$A$1:$B$455,2,FALSE)</f>
        <v>Shire District</v>
      </c>
      <c r="BE215" t="str">
        <f>IFERROR(VLOOKUP(BF215,classifications!$A$3:$C$334,3,FALSE),VLOOKUP(BF215,classifications!$I$2:$K$28,3,FALSE))</f>
        <v>Predominantly Urban</v>
      </c>
      <c r="BF215" t="s">
        <v>507</v>
      </c>
      <c r="BH215">
        <v>210</v>
      </c>
      <c r="BJ215">
        <v>0</v>
      </c>
      <c r="BL215">
        <v>4</v>
      </c>
      <c r="BN215">
        <v>5</v>
      </c>
      <c r="BP215">
        <v>12</v>
      </c>
      <c r="BR215">
        <v>207</v>
      </c>
      <c r="CB215" t="s">
        <v>505</v>
      </c>
      <c r="CC215" t="s">
        <v>506</v>
      </c>
      <c r="CD215" t="str">
        <f>VLOOKUP(CF215,class!$A$1:$B$455,2,FALSE)</f>
        <v>Shire District</v>
      </c>
      <c r="CE215" t="str">
        <f>IFERROR(VLOOKUP(CF215,classifications!$A$3:$C$334,3,FALSE),VLOOKUP(CF215,classifications!$I$2:$K$28,3,FALSE))</f>
        <v>Predominantly Urban</v>
      </c>
      <c r="CF215" t="s">
        <v>507</v>
      </c>
      <c r="CH215">
        <v>144</v>
      </c>
      <c r="CJ215">
        <v>0</v>
      </c>
      <c r="CL215">
        <v>2</v>
      </c>
      <c r="CN215">
        <v>0</v>
      </c>
      <c r="CO215">
        <v>0</v>
      </c>
      <c r="CP215">
        <v>0</v>
      </c>
      <c r="CQ215">
        <v>0</v>
      </c>
      <c r="CR215">
        <v>0</v>
      </c>
      <c r="CS215">
        <v>0</v>
      </c>
      <c r="CU215">
        <v>2</v>
      </c>
      <c r="CW215">
        <v>30</v>
      </c>
      <c r="CY215">
        <v>118</v>
      </c>
      <c r="DB215" t="s">
        <v>505</v>
      </c>
      <c r="DC215" t="s">
        <v>506</v>
      </c>
      <c r="DD215" t="str">
        <f>VLOOKUP(DF215,class!$A$1:$B$455,2,FALSE)</f>
        <v>Shire District</v>
      </c>
      <c r="DE215" t="str">
        <f>IFERROR(VLOOKUP(DF215,classifications!$A$3:$C$334,3,FALSE),VLOOKUP(DF215,classifications!$I$2:$K$28,3,FALSE))</f>
        <v>Predominantly Urban</v>
      </c>
      <c r="DF215" t="s">
        <v>507</v>
      </c>
      <c r="DH215">
        <v>129</v>
      </c>
      <c r="DJ215">
        <v>0</v>
      </c>
      <c r="DL215">
        <v>8</v>
      </c>
      <c r="DN215">
        <v>0</v>
      </c>
      <c r="DO215">
        <v>0</v>
      </c>
      <c r="DP215">
        <v>0</v>
      </c>
      <c r="DQ215">
        <v>8</v>
      </c>
      <c r="DR215">
        <v>0</v>
      </c>
      <c r="DS215">
        <v>8</v>
      </c>
      <c r="DU215">
        <v>0</v>
      </c>
      <c r="DW215">
        <v>23</v>
      </c>
      <c r="DY215">
        <v>114</v>
      </c>
      <c r="EB215" t="s">
        <v>505</v>
      </c>
      <c r="EC215" t="s">
        <v>506</v>
      </c>
      <c r="ED215" t="str">
        <f>VLOOKUP(EF215,class!$A$1:$B$455,2,FALSE)</f>
        <v>Shire District</v>
      </c>
      <c r="EE215" t="str">
        <f>IFERROR(VLOOKUP(EF215,classifications!$A$3:$C$334,3,FALSE),VLOOKUP(EF215,classifications!$I$2:$K$28,3,FALSE))</f>
        <v>Predominantly Urban</v>
      </c>
      <c r="EF215" t="s">
        <v>507</v>
      </c>
      <c r="EH215">
        <v>151</v>
      </c>
      <c r="EJ215">
        <v>0</v>
      </c>
      <c r="EL215">
        <v>1</v>
      </c>
      <c r="EN215">
        <v>0</v>
      </c>
      <c r="EO215">
        <v>1</v>
      </c>
      <c r="EP215">
        <v>0</v>
      </c>
      <c r="EQ215">
        <v>0</v>
      </c>
      <c r="ER215">
        <v>0</v>
      </c>
      <c r="ES215">
        <v>0</v>
      </c>
      <c r="ET215">
        <v>1</v>
      </c>
      <c r="EV215">
        <v>13</v>
      </c>
      <c r="EX215">
        <v>2</v>
      </c>
      <c r="EZ215" s="2">
        <v>163</v>
      </c>
      <c r="FB215" t="s">
        <v>505</v>
      </c>
      <c r="FC215" t="s">
        <v>506</v>
      </c>
      <c r="FD215" t="str">
        <f>VLOOKUP(FF215,class!$A$1:$B$455,2,FALSE)</f>
        <v>Shire District</v>
      </c>
      <c r="FE215" t="str">
        <f>IFERROR(VLOOKUP(FF215,classifications!$A$3:$C$334,3,FALSE),VLOOKUP(FF215,classifications!$I$2:$K$28,3,FALSE))</f>
        <v>Predominantly Urban</v>
      </c>
      <c r="FF215" t="s">
        <v>507</v>
      </c>
      <c r="FH215">
        <v>97</v>
      </c>
      <c r="FJ215">
        <v>0</v>
      </c>
      <c r="FL215">
        <v>0</v>
      </c>
      <c r="FN215">
        <v>0</v>
      </c>
      <c r="FO215">
        <v>0</v>
      </c>
      <c r="FP215">
        <v>0</v>
      </c>
      <c r="FQ215">
        <v>0</v>
      </c>
      <c r="FR215">
        <v>0</v>
      </c>
      <c r="FS215">
        <v>0</v>
      </c>
      <c r="FT215">
        <v>0</v>
      </c>
      <c r="FV215">
        <v>121</v>
      </c>
      <c r="FX215">
        <v>15</v>
      </c>
      <c r="FZ215" s="2">
        <v>203</v>
      </c>
      <c r="GB215" t="s">
        <v>529</v>
      </c>
      <c r="GC215" t="s">
        <v>530</v>
      </c>
      <c r="GD215" t="str">
        <f>VLOOKUP(GF215,class!$A$1:$B$455,2,FALSE)</f>
        <v>Shire District</v>
      </c>
      <c r="GE215" t="str">
        <f>IFERROR(VLOOKUP(GF215,classifications!A$3:C$334,3,FALSE),VLOOKUP(GF215,classifications!I$2:K$28,3,FALSE))</f>
        <v>Predominantly Rural</v>
      </c>
      <c r="GF215" t="s">
        <v>531</v>
      </c>
      <c r="GH215">
        <v>432</v>
      </c>
      <c r="GJ215">
        <v>-1</v>
      </c>
      <c r="GL215">
        <v>60</v>
      </c>
      <c r="GN215">
        <v>14</v>
      </c>
      <c r="GO215">
        <v>0</v>
      </c>
      <c r="GP215">
        <v>1</v>
      </c>
      <c r="GQ215">
        <v>0</v>
      </c>
      <c r="GR215">
        <v>0</v>
      </c>
      <c r="GS215">
        <v>0</v>
      </c>
      <c r="GT215">
        <v>15</v>
      </c>
      <c r="GV215">
        <v>0</v>
      </c>
      <c r="GX215">
        <v>6</v>
      </c>
      <c r="GZ215">
        <v>485</v>
      </c>
    </row>
    <row r="216" spans="2:208" x14ac:dyDescent="0.3">
      <c r="B216" t="s">
        <v>508</v>
      </c>
      <c r="C216" t="s">
        <v>509</v>
      </c>
      <c r="D216" t="str">
        <f>VLOOKUP(F216,class!$A$1:$B$455,2,FALSE)</f>
        <v>Shire District</v>
      </c>
      <c r="E216" t="str">
        <f>IFERROR(VLOOKUP(F216,classifications!$A$3:$C$334,3,FALSE),VLOOKUP(F216,classifications!$I$2:$K$28,3,FALSE))</f>
        <v>Predominantly Urban</v>
      </c>
      <c r="F216" t="s">
        <v>510</v>
      </c>
      <c r="H216">
        <v>231</v>
      </c>
      <c r="J216">
        <v>7</v>
      </c>
      <c r="L216">
        <v>39</v>
      </c>
      <c r="N216">
        <v>0</v>
      </c>
      <c r="P216">
        <v>24</v>
      </c>
      <c r="R216">
        <v>253</v>
      </c>
      <c r="AB216" t="s">
        <v>508</v>
      </c>
      <c r="AC216" t="s">
        <v>509</v>
      </c>
      <c r="AD216" t="str">
        <f>VLOOKUP(AF216,class!$A$1:$B$455,2,FALSE)</f>
        <v>Shire District</v>
      </c>
      <c r="AE216" t="str">
        <f>IFERROR(VLOOKUP(AF216,classifications!$A$3:$C$334,3,FALSE),VLOOKUP(AF216,classifications!$I$2:$K$28,3,FALSE))</f>
        <v>Predominantly Urban</v>
      </c>
      <c r="AF216" t="s">
        <v>510</v>
      </c>
      <c r="AH216">
        <v>262</v>
      </c>
      <c r="AJ216">
        <v>4</v>
      </c>
      <c r="AL216">
        <v>86</v>
      </c>
      <c r="AN216">
        <v>130</v>
      </c>
      <c r="AP216">
        <v>11</v>
      </c>
      <c r="AR216">
        <v>471</v>
      </c>
      <c r="BB216" t="s">
        <v>508</v>
      </c>
      <c r="BC216" t="s">
        <v>509</v>
      </c>
      <c r="BD216" t="str">
        <f>VLOOKUP(BF216,class!$A$1:$B$455,2,FALSE)</f>
        <v>Shire District</v>
      </c>
      <c r="BE216" t="str">
        <f>IFERROR(VLOOKUP(BF216,classifications!$A$3:$C$334,3,FALSE),VLOOKUP(BF216,classifications!$I$2:$K$28,3,FALSE))</f>
        <v>Predominantly Urban</v>
      </c>
      <c r="BF216" t="s">
        <v>510</v>
      </c>
      <c r="BH216">
        <v>564</v>
      </c>
      <c r="BJ216">
        <v>4</v>
      </c>
      <c r="BL216">
        <v>115</v>
      </c>
      <c r="BN216">
        <v>150</v>
      </c>
      <c r="BP216">
        <v>7</v>
      </c>
      <c r="BR216">
        <v>826</v>
      </c>
      <c r="CB216" t="s">
        <v>508</v>
      </c>
      <c r="CC216" t="s">
        <v>509</v>
      </c>
      <c r="CD216" t="str">
        <f>VLOOKUP(CF216,class!$A$1:$B$455,2,FALSE)</f>
        <v>Shire District</v>
      </c>
      <c r="CE216" t="str">
        <f>IFERROR(VLOOKUP(CF216,classifications!$A$3:$C$334,3,FALSE),VLOOKUP(CF216,classifications!$I$2:$K$28,3,FALSE))</f>
        <v>Predominantly Urban</v>
      </c>
      <c r="CF216" t="s">
        <v>510</v>
      </c>
      <c r="CH216">
        <v>617</v>
      </c>
      <c r="CJ216">
        <v>6</v>
      </c>
      <c r="CL216">
        <v>172</v>
      </c>
      <c r="CN216">
        <v>0</v>
      </c>
      <c r="CO216">
        <v>70</v>
      </c>
      <c r="CP216">
        <v>0</v>
      </c>
      <c r="CQ216">
        <v>0</v>
      </c>
      <c r="CR216">
        <v>0</v>
      </c>
      <c r="CS216">
        <v>70</v>
      </c>
      <c r="CU216">
        <v>0</v>
      </c>
      <c r="CW216">
        <v>3</v>
      </c>
      <c r="CY216">
        <v>792</v>
      </c>
      <c r="DB216" t="s">
        <v>508</v>
      </c>
      <c r="DC216" t="s">
        <v>509</v>
      </c>
      <c r="DD216" t="str">
        <f>VLOOKUP(DF216,class!$A$1:$B$455,2,FALSE)</f>
        <v>Shire District</v>
      </c>
      <c r="DE216" t="str">
        <f>IFERROR(VLOOKUP(DF216,classifications!$A$3:$C$334,3,FALSE),VLOOKUP(DF216,classifications!$I$2:$K$28,3,FALSE))</f>
        <v>Predominantly Urban</v>
      </c>
      <c r="DF216" t="s">
        <v>510</v>
      </c>
      <c r="DH216">
        <v>795</v>
      </c>
      <c r="DJ216">
        <v>2</v>
      </c>
      <c r="DL216">
        <v>212</v>
      </c>
      <c r="DN216">
        <v>1</v>
      </c>
      <c r="DO216">
        <v>157</v>
      </c>
      <c r="DP216">
        <v>0</v>
      </c>
      <c r="DQ216">
        <v>0</v>
      </c>
      <c r="DR216">
        <v>0</v>
      </c>
      <c r="DS216">
        <v>158</v>
      </c>
      <c r="DU216">
        <v>0</v>
      </c>
      <c r="DW216">
        <v>7</v>
      </c>
      <c r="DY216">
        <v>1002</v>
      </c>
      <c r="EB216" t="s">
        <v>508</v>
      </c>
      <c r="EC216" t="s">
        <v>509</v>
      </c>
      <c r="ED216" t="str">
        <f>VLOOKUP(EF216,class!$A$1:$B$455,2,FALSE)</f>
        <v>Shire District</v>
      </c>
      <c r="EE216" t="str">
        <f>IFERROR(VLOOKUP(EF216,classifications!$A$3:$C$334,3,FALSE),VLOOKUP(EF216,classifications!$I$2:$K$28,3,FALSE))</f>
        <v>Predominantly Urban</v>
      </c>
      <c r="EF216" t="s">
        <v>510</v>
      </c>
      <c r="EH216">
        <v>900</v>
      </c>
      <c r="EJ216">
        <v>8</v>
      </c>
      <c r="EL216">
        <v>110</v>
      </c>
      <c r="EN216">
        <v>3</v>
      </c>
      <c r="EO216">
        <v>47</v>
      </c>
      <c r="EP216">
        <v>0</v>
      </c>
      <c r="EQ216">
        <v>0</v>
      </c>
      <c r="ER216">
        <v>0</v>
      </c>
      <c r="ES216">
        <v>0</v>
      </c>
      <c r="ET216">
        <v>50</v>
      </c>
      <c r="EV216">
        <v>0</v>
      </c>
      <c r="EX216">
        <v>10</v>
      </c>
      <c r="EZ216" s="2">
        <v>1008</v>
      </c>
      <c r="FB216" t="s">
        <v>508</v>
      </c>
      <c r="FC216" t="s">
        <v>509</v>
      </c>
      <c r="FD216" t="str">
        <f>VLOOKUP(FF216,class!$A$1:$B$455,2,FALSE)</f>
        <v>Shire District</v>
      </c>
      <c r="FE216" t="str">
        <f>IFERROR(VLOOKUP(FF216,classifications!$A$3:$C$334,3,FALSE),VLOOKUP(FF216,classifications!$I$2:$K$28,3,FALSE))</f>
        <v>Predominantly Urban</v>
      </c>
      <c r="FF216" t="s">
        <v>510</v>
      </c>
      <c r="FH216">
        <v>1187</v>
      </c>
      <c r="FJ216">
        <v>5</v>
      </c>
      <c r="FL216">
        <v>69</v>
      </c>
      <c r="FN216">
        <v>0</v>
      </c>
      <c r="FO216">
        <v>5</v>
      </c>
      <c r="FP216">
        <v>0</v>
      </c>
      <c r="FQ216">
        <v>0</v>
      </c>
      <c r="FR216">
        <v>0</v>
      </c>
      <c r="FS216">
        <v>0</v>
      </c>
      <c r="FT216">
        <v>5</v>
      </c>
      <c r="FV216">
        <v>0</v>
      </c>
      <c r="FX216">
        <v>5</v>
      </c>
      <c r="FZ216" s="2">
        <v>1256</v>
      </c>
    </row>
    <row r="217" spans="2:208" x14ac:dyDescent="0.3">
      <c r="B217" t="s">
        <v>511</v>
      </c>
      <c r="C217" t="s">
        <v>512</v>
      </c>
      <c r="D217" t="str">
        <f>VLOOKUP(F217,class!$A$1:$B$455,2,FALSE)</f>
        <v>Shire District</v>
      </c>
      <c r="E217" t="str">
        <f>IFERROR(VLOOKUP(F217,classifications!$A$3:$C$334,3,FALSE),VLOOKUP(F217,classifications!$I$2:$K$28,3,FALSE))</f>
        <v>Urban with Significant Rural</v>
      </c>
      <c r="F217" t="s">
        <v>513</v>
      </c>
      <c r="H217">
        <v>636</v>
      </c>
      <c r="J217">
        <v>0</v>
      </c>
      <c r="L217">
        <v>0</v>
      </c>
      <c r="N217">
        <v>0</v>
      </c>
      <c r="P217">
        <v>19</v>
      </c>
      <c r="R217">
        <v>617</v>
      </c>
      <c r="AB217" t="s">
        <v>511</v>
      </c>
      <c r="AC217" t="s">
        <v>512</v>
      </c>
      <c r="AD217" t="str">
        <f>VLOOKUP(AF217,class!$A$1:$B$455,2,FALSE)</f>
        <v>Shire District</v>
      </c>
      <c r="AE217" t="str">
        <f>IFERROR(VLOOKUP(AF217,classifications!$A$3:$C$334,3,FALSE),VLOOKUP(AF217,classifications!$I$2:$K$28,3,FALSE))</f>
        <v>Urban with Significant Rural</v>
      </c>
      <c r="AF217" t="s">
        <v>513</v>
      </c>
      <c r="AH217">
        <v>704</v>
      </c>
      <c r="AJ217">
        <v>7</v>
      </c>
      <c r="AL217">
        <v>11</v>
      </c>
      <c r="AN217">
        <v>0</v>
      </c>
      <c r="AP217">
        <v>6</v>
      </c>
      <c r="AR217">
        <v>716</v>
      </c>
      <c r="BB217" t="s">
        <v>511</v>
      </c>
      <c r="BC217" t="s">
        <v>512</v>
      </c>
      <c r="BD217" t="str">
        <f>VLOOKUP(BF217,class!$A$1:$B$455,2,FALSE)</f>
        <v>Shire District</v>
      </c>
      <c r="BE217" t="str">
        <f>IFERROR(VLOOKUP(BF217,classifications!$A$3:$C$334,3,FALSE),VLOOKUP(BF217,classifications!$I$2:$K$28,3,FALSE))</f>
        <v>Urban with Significant Rural</v>
      </c>
      <c r="BF217" t="s">
        <v>513</v>
      </c>
      <c r="BH217">
        <v>696</v>
      </c>
      <c r="BJ217">
        <v>-1</v>
      </c>
      <c r="BL217">
        <v>57</v>
      </c>
      <c r="BN217">
        <v>0</v>
      </c>
      <c r="BP217">
        <v>21</v>
      </c>
      <c r="BR217">
        <v>731</v>
      </c>
      <c r="CB217" t="s">
        <v>511</v>
      </c>
      <c r="CC217" t="s">
        <v>512</v>
      </c>
      <c r="CD217" t="str">
        <f>VLOOKUP(CF217,class!$A$1:$B$455,2,FALSE)</f>
        <v>Shire District</v>
      </c>
      <c r="CE217" t="str">
        <f>IFERROR(VLOOKUP(CF217,classifications!$A$3:$C$334,3,FALSE),VLOOKUP(CF217,classifications!$I$2:$K$28,3,FALSE))</f>
        <v>Urban with Significant Rural</v>
      </c>
      <c r="CF217" t="s">
        <v>513</v>
      </c>
      <c r="CH217">
        <v>789</v>
      </c>
      <c r="CJ217">
        <v>4</v>
      </c>
      <c r="CL217">
        <v>163</v>
      </c>
      <c r="CN217">
        <v>0</v>
      </c>
      <c r="CO217">
        <v>68</v>
      </c>
      <c r="CP217">
        <v>0</v>
      </c>
      <c r="CQ217">
        <v>0</v>
      </c>
      <c r="CR217">
        <v>0</v>
      </c>
      <c r="CS217">
        <v>68</v>
      </c>
      <c r="CU217">
        <v>0</v>
      </c>
      <c r="CW217">
        <v>23</v>
      </c>
      <c r="CY217">
        <v>933</v>
      </c>
      <c r="DB217" t="s">
        <v>511</v>
      </c>
      <c r="DC217" t="s">
        <v>512</v>
      </c>
      <c r="DD217" t="str">
        <f>VLOOKUP(DF217,class!$A$1:$B$455,2,FALSE)</f>
        <v>Shire District</v>
      </c>
      <c r="DE217" t="str">
        <f>IFERROR(VLOOKUP(DF217,classifications!$A$3:$C$334,3,FALSE),VLOOKUP(DF217,classifications!$I$2:$K$28,3,FALSE))</f>
        <v>Urban with Significant Rural</v>
      </c>
      <c r="DF217" t="s">
        <v>513</v>
      </c>
      <c r="DH217">
        <v>712</v>
      </c>
      <c r="DJ217">
        <v>4</v>
      </c>
      <c r="DL217">
        <v>210</v>
      </c>
      <c r="DN217">
        <v>0</v>
      </c>
      <c r="DO217">
        <v>147</v>
      </c>
      <c r="DP217">
        <v>0</v>
      </c>
      <c r="DQ217">
        <v>0</v>
      </c>
      <c r="DR217">
        <v>0</v>
      </c>
      <c r="DS217">
        <v>147</v>
      </c>
      <c r="DU217">
        <v>0</v>
      </c>
      <c r="DW217">
        <v>14</v>
      </c>
      <c r="DY217">
        <v>912</v>
      </c>
      <c r="EB217" t="s">
        <v>511</v>
      </c>
      <c r="EC217" t="s">
        <v>512</v>
      </c>
      <c r="ED217" t="str">
        <f>VLOOKUP(EF217,class!$A$1:$B$455,2,FALSE)</f>
        <v>Shire District</v>
      </c>
      <c r="EE217" t="str">
        <f>IFERROR(VLOOKUP(EF217,classifications!$A$3:$C$334,3,FALSE),VLOOKUP(EF217,classifications!$I$2:$K$28,3,FALSE))</f>
        <v>Urban with Significant Rural</v>
      </c>
      <c r="EF217" t="s">
        <v>513</v>
      </c>
      <c r="EH217">
        <v>974</v>
      </c>
      <c r="EJ217">
        <v>0</v>
      </c>
      <c r="EL217">
        <v>74</v>
      </c>
      <c r="EN217">
        <v>0</v>
      </c>
      <c r="EO217">
        <v>74</v>
      </c>
      <c r="EP217">
        <v>0</v>
      </c>
      <c r="EQ217">
        <v>0</v>
      </c>
      <c r="ER217">
        <v>0</v>
      </c>
      <c r="ES217">
        <v>0</v>
      </c>
      <c r="ET217">
        <v>74</v>
      </c>
      <c r="EV217">
        <v>0</v>
      </c>
      <c r="EX217">
        <v>0</v>
      </c>
      <c r="EZ217" s="2">
        <v>1048</v>
      </c>
      <c r="FB217" t="s">
        <v>511</v>
      </c>
      <c r="FC217" t="s">
        <v>512</v>
      </c>
      <c r="FD217" t="str">
        <f>VLOOKUP(FF217,class!$A$1:$B$455,2,FALSE)</f>
        <v>Shire District</v>
      </c>
      <c r="FE217" t="str">
        <f>IFERROR(VLOOKUP(FF217,classifications!$A$3:$C$334,3,FALSE),VLOOKUP(FF217,classifications!$I$2:$K$28,3,FALSE))</f>
        <v>Urban with Significant Rural</v>
      </c>
      <c r="FF217" t="s">
        <v>513</v>
      </c>
      <c r="FH217">
        <v>1068</v>
      </c>
      <c r="FJ217">
        <v>8</v>
      </c>
      <c r="FL217">
        <v>99</v>
      </c>
      <c r="FN217">
        <v>0</v>
      </c>
      <c r="FO217">
        <v>83</v>
      </c>
      <c r="FP217">
        <v>0</v>
      </c>
      <c r="FQ217">
        <v>0</v>
      </c>
      <c r="FR217">
        <v>0</v>
      </c>
      <c r="FS217">
        <v>0</v>
      </c>
      <c r="FT217">
        <v>83</v>
      </c>
      <c r="FV217">
        <v>0</v>
      </c>
      <c r="FX217">
        <v>0</v>
      </c>
      <c r="FZ217" s="2">
        <v>1175</v>
      </c>
      <c r="GD217" t="str">
        <f>VLOOKUP(GF217,class!$A$1:$B$455,2,FALSE)</f>
        <v>Shire County</v>
      </c>
      <c r="GE217" t="str">
        <f>IFERROR(VLOOKUP(GF217,classifications!A$3:C$334,3,FALSE),VLOOKUP(GF217,classifications!I$2:K$28,3,FALSE))</f>
        <v>Urban with Significant Rural</v>
      </c>
      <c r="GF217" t="s">
        <v>532</v>
      </c>
      <c r="GH217">
        <v>2514</v>
      </c>
      <c r="GJ217">
        <v>33</v>
      </c>
      <c r="GL217">
        <v>304</v>
      </c>
      <c r="GN217">
        <v>11</v>
      </c>
      <c r="GO217">
        <v>97</v>
      </c>
      <c r="GP217">
        <v>0</v>
      </c>
      <c r="GQ217">
        <v>0</v>
      </c>
      <c r="GR217">
        <v>0</v>
      </c>
      <c r="GS217">
        <v>0</v>
      </c>
      <c r="GT217">
        <v>108</v>
      </c>
      <c r="GV217">
        <v>3</v>
      </c>
      <c r="GX217">
        <v>111</v>
      </c>
      <c r="GZ217">
        <v>2743</v>
      </c>
    </row>
    <row r="218" spans="2:208" x14ac:dyDescent="0.3">
      <c r="B218" t="s">
        <v>514</v>
      </c>
      <c r="C218" t="s">
        <v>515</v>
      </c>
      <c r="D218" t="str">
        <f>VLOOKUP(F218,class!$A$1:$B$455,2,FALSE)</f>
        <v>Shire District</v>
      </c>
      <c r="E218" t="str">
        <f>IFERROR(VLOOKUP(F218,classifications!$A$3:$C$334,3,FALSE),VLOOKUP(F218,classifications!$I$2:$K$28,3,FALSE))</f>
        <v>Urban with Significant Rural</v>
      </c>
      <c r="F218" t="s">
        <v>516</v>
      </c>
      <c r="H218">
        <v>121</v>
      </c>
      <c r="J218">
        <v>4</v>
      </c>
      <c r="L218">
        <v>3</v>
      </c>
      <c r="N218">
        <v>5</v>
      </c>
      <c r="P218">
        <v>11</v>
      </c>
      <c r="R218">
        <v>122</v>
      </c>
      <c r="AB218" t="s">
        <v>514</v>
      </c>
      <c r="AC218" t="s">
        <v>515</v>
      </c>
      <c r="AD218" t="str">
        <f>VLOOKUP(AF218,class!$A$1:$B$455,2,FALSE)</f>
        <v>Shire District</v>
      </c>
      <c r="AE218" t="str">
        <f>IFERROR(VLOOKUP(AF218,classifications!$A$3:$C$334,3,FALSE),VLOOKUP(AF218,classifications!$I$2:$K$28,3,FALSE))</f>
        <v>Urban with Significant Rural</v>
      </c>
      <c r="AF218" t="s">
        <v>516</v>
      </c>
      <c r="AH218">
        <v>306</v>
      </c>
      <c r="AJ218">
        <v>5</v>
      </c>
      <c r="AL218">
        <v>19</v>
      </c>
      <c r="AN218">
        <v>8</v>
      </c>
      <c r="AP218">
        <v>31</v>
      </c>
      <c r="AR218">
        <v>307</v>
      </c>
      <c r="BB218" t="s">
        <v>514</v>
      </c>
      <c r="BC218" t="s">
        <v>515</v>
      </c>
      <c r="BD218" t="str">
        <f>VLOOKUP(BF218,class!$A$1:$B$455,2,FALSE)</f>
        <v>Shire District</v>
      </c>
      <c r="BE218" t="str">
        <f>IFERROR(VLOOKUP(BF218,classifications!$A$3:$C$334,3,FALSE),VLOOKUP(BF218,classifications!$I$2:$K$28,3,FALSE))</f>
        <v>Urban with Significant Rural</v>
      </c>
      <c r="BF218" t="s">
        <v>516</v>
      </c>
      <c r="BH218">
        <v>170</v>
      </c>
      <c r="BJ218">
        <v>21</v>
      </c>
      <c r="BL218">
        <v>52</v>
      </c>
      <c r="BN218">
        <v>1</v>
      </c>
      <c r="BP218">
        <v>14</v>
      </c>
      <c r="BR218">
        <v>230</v>
      </c>
      <c r="CB218" t="s">
        <v>514</v>
      </c>
      <c r="CC218" t="s">
        <v>515</v>
      </c>
      <c r="CD218" t="str">
        <f>VLOOKUP(CF218,class!$A$1:$B$455,2,FALSE)</f>
        <v>Shire District</v>
      </c>
      <c r="CE218" t="str">
        <f>IFERROR(VLOOKUP(CF218,classifications!$A$3:$C$334,3,FALSE),VLOOKUP(CF218,classifications!$I$2:$K$28,3,FALSE))</f>
        <v>Urban with Significant Rural</v>
      </c>
      <c r="CF218" t="s">
        <v>516</v>
      </c>
      <c r="CH218">
        <v>270</v>
      </c>
      <c r="CJ218">
        <v>2</v>
      </c>
      <c r="CL218">
        <v>16</v>
      </c>
      <c r="CN218">
        <v>0</v>
      </c>
      <c r="CO218">
        <v>0</v>
      </c>
      <c r="CP218">
        <v>0</v>
      </c>
      <c r="CQ218">
        <v>0</v>
      </c>
      <c r="CR218">
        <v>0</v>
      </c>
      <c r="CS218">
        <v>0</v>
      </c>
      <c r="CU218">
        <v>0</v>
      </c>
      <c r="CW218">
        <v>21</v>
      </c>
      <c r="CY218">
        <v>267</v>
      </c>
      <c r="DB218" t="s">
        <v>514</v>
      </c>
      <c r="DC218" t="s">
        <v>515</v>
      </c>
      <c r="DD218" t="str">
        <f>VLOOKUP(DF218,class!$A$1:$B$455,2,FALSE)</f>
        <v>Shire District</v>
      </c>
      <c r="DE218" t="str">
        <f>IFERROR(VLOOKUP(DF218,classifications!$A$3:$C$334,3,FALSE),VLOOKUP(DF218,classifications!$I$2:$K$28,3,FALSE))</f>
        <v>Urban with Significant Rural</v>
      </c>
      <c r="DF218" t="s">
        <v>516</v>
      </c>
      <c r="DH218">
        <v>115</v>
      </c>
      <c r="DJ218">
        <v>21</v>
      </c>
      <c r="DL218">
        <v>30</v>
      </c>
      <c r="DN218">
        <v>0</v>
      </c>
      <c r="DO218">
        <v>18</v>
      </c>
      <c r="DP218">
        <v>0</v>
      </c>
      <c r="DQ218">
        <v>0</v>
      </c>
      <c r="DR218">
        <v>0</v>
      </c>
      <c r="DS218">
        <v>18</v>
      </c>
      <c r="DU218">
        <v>0</v>
      </c>
      <c r="DW218">
        <v>17</v>
      </c>
      <c r="DY218">
        <v>149</v>
      </c>
      <c r="EB218" t="s">
        <v>514</v>
      </c>
      <c r="EC218" t="s">
        <v>515</v>
      </c>
      <c r="ED218" t="str">
        <f>VLOOKUP(EF218,class!$A$1:$B$455,2,FALSE)</f>
        <v>Shire District</v>
      </c>
      <c r="EE218" t="str">
        <f>IFERROR(VLOOKUP(EF218,classifications!$A$3:$C$334,3,FALSE),VLOOKUP(EF218,classifications!$I$2:$K$28,3,FALSE))</f>
        <v>Urban with Significant Rural</v>
      </c>
      <c r="EF218" t="s">
        <v>516</v>
      </c>
      <c r="EH218">
        <v>497</v>
      </c>
      <c r="EJ218">
        <v>9</v>
      </c>
      <c r="EL218">
        <v>106</v>
      </c>
      <c r="EN218">
        <v>6</v>
      </c>
      <c r="EO218">
        <v>4</v>
      </c>
      <c r="EP218">
        <v>0</v>
      </c>
      <c r="EQ218">
        <v>0</v>
      </c>
      <c r="ER218">
        <v>1</v>
      </c>
      <c r="ES218">
        <v>0</v>
      </c>
      <c r="ET218">
        <v>11</v>
      </c>
      <c r="EV218">
        <v>0</v>
      </c>
      <c r="EX218">
        <v>48</v>
      </c>
      <c r="EZ218" s="2">
        <v>564</v>
      </c>
      <c r="FB218" t="s">
        <v>514</v>
      </c>
      <c r="FC218" t="s">
        <v>515</v>
      </c>
      <c r="FD218" t="str">
        <f>VLOOKUP(FF218,class!$A$1:$B$455,2,FALSE)</f>
        <v>Shire District</v>
      </c>
      <c r="FE218" t="str">
        <f>IFERROR(VLOOKUP(FF218,classifications!$A$3:$C$334,3,FALSE),VLOOKUP(FF218,classifications!$I$2:$K$28,3,FALSE))</f>
        <v>Urban with Significant Rural</v>
      </c>
      <c r="FF218" t="s">
        <v>516</v>
      </c>
      <c r="FH218">
        <v>362</v>
      </c>
      <c r="FJ218">
        <v>20</v>
      </c>
      <c r="FL218">
        <v>77</v>
      </c>
      <c r="FN218">
        <v>6</v>
      </c>
      <c r="FO218">
        <v>12</v>
      </c>
      <c r="FP218">
        <v>0</v>
      </c>
      <c r="FQ218">
        <v>0</v>
      </c>
      <c r="FR218">
        <v>0</v>
      </c>
      <c r="FS218">
        <v>0</v>
      </c>
      <c r="FT218">
        <v>18</v>
      </c>
      <c r="FV218">
        <v>0</v>
      </c>
      <c r="FX218">
        <v>33</v>
      </c>
      <c r="FZ218" s="2">
        <v>426</v>
      </c>
      <c r="GB218" t="s">
        <v>533</v>
      </c>
      <c r="GC218" t="s">
        <v>534</v>
      </c>
      <c r="GD218" t="str">
        <f>VLOOKUP(GF218,class!$A$1:$B$455,2,FALSE)</f>
        <v>Shire District</v>
      </c>
      <c r="GE218" t="str">
        <f>IFERROR(VLOOKUP(GF218,classifications!A$3:C$334,3,FALSE),VLOOKUP(GF218,classifications!I$2:K$28,3,FALSE))</f>
        <v>Predominantly Urban</v>
      </c>
      <c r="GF218" t="s">
        <v>535</v>
      </c>
      <c r="GH218">
        <v>419</v>
      </c>
      <c r="GJ218">
        <v>1</v>
      </c>
      <c r="GL218">
        <v>60</v>
      </c>
      <c r="GN218">
        <v>0</v>
      </c>
      <c r="GO218">
        <v>12</v>
      </c>
      <c r="GP218">
        <v>0</v>
      </c>
      <c r="GQ218">
        <v>0</v>
      </c>
      <c r="GR218">
        <v>0</v>
      </c>
      <c r="GS218">
        <v>0</v>
      </c>
      <c r="GT218">
        <v>12</v>
      </c>
      <c r="GV218">
        <v>0</v>
      </c>
      <c r="GX218">
        <v>9</v>
      </c>
      <c r="GZ218">
        <v>471</v>
      </c>
    </row>
    <row r="219" spans="2:208" x14ac:dyDescent="0.3">
      <c r="B219" t="s">
        <v>517</v>
      </c>
      <c r="C219" t="s">
        <v>518</v>
      </c>
      <c r="D219" t="str">
        <f>VLOOKUP(F219,class!$A$1:$B$455,2,FALSE)</f>
        <v>Shire District</v>
      </c>
      <c r="E219" t="str">
        <f>IFERROR(VLOOKUP(F219,classifications!$A$3:$C$334,3,FALSE),VLOOKUP(F219,classifications!$I$2:$K$28,3,FALSE))</f>
        <v>Predominantly Urban</v>
      </c>
      <c r="F219" t="s">
        <v>519</v>
      </c>
      <c r="H219">
        <v>148</v>
      </c>
      <c r="J219">
        <v>0</v>
      </c>
      <c r="L219">
        <v>4</v>
      </c>
      <c r="N219">
        <v>0</v>
      </c>
      <c r="P219">
        <v>0</v>
      </c>
      <c r="R219">
        <v>152</v>
      </c>
      <c r="AB219" t="s">
        <v>517</v>
      </c>
      <c r="AC219" t="s">
        <v>518</v>
      </c>
      <c r="AD219" t="str">
        <f>VLOOKUP(AF219,class!$A$1:$B$455,2,FALSE)</f>
        <v>Shire District</v>
      </c>
      <c r="AE219" t="str">
        <f>IFERROR(VLOOKUP(AF219,classifications!$A$3:$C$334,3,FALSE),VLOOKUP(AF219,classifications!$I$2:$K$28,3,FALSE))</f>
        <v>Predominantly Urban</v>
      </c>
      <c r="AF219" t="s">
        <v>519</v>
      </c>
      <c r="AH219">
        <v>126</v>
      </c>
      <c r="AJ219">
        <v>0</v>
      </c>
      <c r="AL219">
        <v>0</v>
      </c>
      <c r="AN219">
        <v>0</v>
      </c>
      <c r="AP219">
        <v>9</v>
      </c>
      <c r="AR219">
        <v>117</v>
      </c>
      <c r="BB219" t="s">
        <v>517</v>
      </c>
      <c r="BC219" t="s">
        <v>518</v>
      </c>
      <c r="BD219" t="str">
        <f>VLOOKUP(BF219,class!$A$1:$B$455,2,FALSE)</f>
        <v>Shire District</v>
      </c>
      <c r="BE219" t="str">
        <f>IFERROR(VLOOKUP(BF219,classifications!$A$3:$C$334,3,FALSE),VLOOKUP(BF219,classifications!$I$2:$K$28,3,FALSE))</f>
        <v>Predominantly Urban</v>
      </c>
      <c r="BF219" t="s">
        <v>519</v>
      </c>
      <c r="BH219">
        <v>198</v>
      </c>
      <c r="BJ219">
        <v>1</v>
      </c>
      <c r="BL219">
        <v>5</v>
      </c>
      <c r="BN219">
        <v>0</v>
      </c>
      <c r="BP219">
        <v>0</v>
      </c>
      <c r="BR219">
        <v>204</v>
      </c>
      <c r="CB219" t="s">
        <v>517</v>
      </c>
      <c r="CC219" t="s">
        <v>518</v>
      </c>
      <c r="CD219" t="str">
        <f>VLOOKUP(CF219,class!$A$1:$B$455,2,FALSE)</f>
        <v>Shire District</v>
      </c>
      <c r="CE219" t="str">
        <f>IFERROR(VLOOKUP(CF219,classifications!$A$3:$C$334,3,FALSE),VLOOKUP(CF219,classifications!$I$2:$K$28,3,FALSE))</f>
        <v>Predominantly Urban</v>
      </c>
      <c r="CF219" t="s">
        <v>519</v>
      </c>
      <c r="CH219">
        <v>170</v>
      </c>
      <c r="CJ219">
        <v>1</v>
      </c>
      <c r="CL219">
        <v>54</v>
      </c>
      <c r="CN219">
        <v>0</v>
      </c>
      <c r="CO219">
        <v>35</v>
      </c>
      <c r="CP219">
        <v>18</v>
      </c>
      <c r="CQ219">
        <v>1</v>
      </c>
      <c r="CR219">
        <v>0</v>
      </c>
      <c r="CS219">
        <v>54</v>
      </c>
      <c r="CU219">
        <v>0</v>
      </c>
      <c r="CW219">
        <v>0</v>
      </c>
      <c r="CY219">
        <v>225</v>
      </c>
      <c r="DB219" t="s">
        <v>517</v>
      </c>
      <c r="DC219" t="s">
        <v>518</v>
      </c>
      <c r="DD219" t="str">
        <f>VLOOKUP(DF219,class!$A$1:$B$455,2,FALSE)</f>
        <v>Shire District</v>
      </c>
      <c r="DE219" t="str">
        <f>IFERROR(VLOOKUP(DF219,classifications!$A$3:$C$334,3,FALSE),VLOOKUP(DF219,classifications!$I$2:$K$28,3,FALSE))</f>
        <v>Predominantly Urban</v>
      </c>
      <c r="DF219" t="s">
        <v>519</v>
      </c>
      <c r="DH219">
        <v>340</v>
      </c>
      <c r="DJ219">
        <v>0</v>
      </c>
      <c r="DL219">
        <v>0</v>
      </c>
      <c r="DN219">
        <v>0</v>
      </c>
      <c r="DO219">
        <v>172</v>
      </c>
      <c r="DP219">
        <v>0</v>
      </c>
      <c r="DQ219">
        <v>0</v>
      </c>
      <c r="DR219">
        <v>0</v>
      </c>
      <c r="DS219">
        <v>172</v>
      </c>
      <c r="DU219">
        <v>0</v>
      </c>
      <c r="DW219">
        <v>0</v>
      </c>
      <c r="DY219">
        <v>340</v>
      </c>
      <c r="EB219" t="s">
        <v>517</v>
      </c>
      <c r="EC219" t="s">
        <v>518</v>
      </c>
      <c r="ED219" t="str">
        <f>VLOOKUP(EF219,class!$A$1:$B$455,2,FALSE)</f>
        <v>Shire District</v>
      </c>
      <c r="EE219" t="str">
        <f>IFERROR(VLOOKUP(EF219,classifications!$A$3:$C$334,3,FALSE),VLOOKUP(EF219,classifications!$I$2:$K$28,3,FALSE))</f>
        <v>Predominantly Urban</v>
      </c>
      <c r="EF219" t="s">
        <v>519</v>
      </c>
      <c r="EH219">
        <v>266</v>
      </c>
      <c r="EJ219">
        <v>0</v>
      </c>
      <c r="EL219">
        <v>85</v>
      </c>
      <c r="EN219">
        <v>0</v>
      </c>
      <c r="EO219">
        <v>85</v>
      </c>
      <c r="EP219">
        <v>0</v>
      </c>
      <c r="EQ219">
        <v>0</v>
      </c>
      <c r="ER219">
        <v>0</v>
      </c>
      <c r="ES219">
        <v>0</v>
      </c>
      <c r="ET219">
        <v>85</v>
      </c>
      <c r="EV219">
        <v>0</v>
      </c>
      <c r="EX219">
        <v>70</v>
      </c>
      <c r="EZ219" s="2">
        <v>281</v>
      </c>
      <c r="FB219" t="s">
        <v>517</v>
      </c>
      <c r="FC219" t="s">
        <v>518</v>
      </c>
      <c r="FD219" t="str">
        <f>VLOOKUP(FF219,class!$A$1:$B$455,2,FALSE)</f>
        <v>Shire District</v>
      </c>
      <c r="FE219" t="str">
        <f>IFERROR(VLOOKUP(FF219,classifications!$A$3:$C$334,3,FALSE),VLOOKUP(FF219,classifications!$I$2:$K$28,3,FALSE))</f>
        <v>Predominantly Urban</v>
      </c>
      <c r="FF219" t="s">
        <v>519</v>
      </c>
      <c r="FH219">
        <v>331</v>
      </c>
      <c r="FJ219">
        <v>0</v>
      </c>
      <c r="FL219">
        <v>347</v>
      </c>
      <c r="FN219">
        <v>0</v>
      </c>
      <c r="FO219">
        <v>347</v>
      </c>
      <c r="FP219">
        <v>0</v>
      </c>
      <c r="FQ219">
        <v>0</v>
      </c>
      <c r="FR219">
        <v>0</v>
      </c>
      <c r="FS219">
        <v>0</v>
      </c>
      <c r="FT219">
        <v>347</v>
      </c>
      <c r="FV219">
        <v>0</v>
      </c>
      <c r="FX219">
        <v>2</v>
      </c>
      <c r="FZ219" s="2">
        <v>676</v>
      </c>
      <c r="GB219" t="s">
        <v>536</v>
      </c>
      <c r="GC219" t="s">
        <v>537</v>
      </c>
      <c r="GD219" t="str">
        <f>VLOOKUP(GF219,class!$A$1:$B$455,2,FALSE)</f>
        <v>Shire District</v>
      </c>
      <c r="GE219" t="str">
        <f>IFERROR(VLOOKUP(GF219,classifications!A$3:C$334,3,FALSE),VLOOKUP(GF219,classifications!I$2:K$28,3,FALSE))</f>
        <v>Predominantly Rural</v>
      </c>
      <c r="GF219" t="s">
        <v>538</v>
      </c>
      <c r="GH219">
        <v>315</v>
      </c>
      <c r="GJ219">
        <v>12</v>
      </c>
      <c r="GL219">
        <v>65</v>
      </c>
      <c r="GN219">
        <v>2</v>
      </c>
      <c r="GO219">
        <v>0</v>
      </c>
      <c r="GP219">
        <v>0</v>
      </c>
      <c r="GQ219">
        <v>0</v>
      </c>
      <c r="GR219">
        <v>0</v>
      </c>
      <c r="GS219">
        <v>0</v>
      </c>
      <c r="GT219">
        <v>2</v>
      </c>
      <c r="GV219">
        <v>0</v>
      </c>
      <c r="GX219">
        <v>80</v>
      </c>
      <c r="GZ219">
        <v>312</v>
      </c>
    </row>
    <row r="220" spans="2:208" x14ac:dyDescent="0.3">
      <c r="B220" t="s">
        <v>520</v>
      </c>
      <c r="C220" t="s">
        <v>521</v>
      </c>
      <c r="D220" t="str">
        <f>VLOOKUP(F220,class!$A$1:$B$455,2,FALSE)</f>
        <v>Shire District</v>
      </c>
      <c r="E220" t="str">
        <f>IFERROR(VLOOKUP(F220,classifications!$A$3:$C$334,3,FALSE),VLOOKUP(F220,classifications!$I$2:$K$28,3,FALSE))</f>
        <v>Predominantly Rural</v>
      </c>
      <c r="F220" t="s">
        <v>522</v>
      </c>
      <c r="H220">
        <v>131</v>
      </c>
      <c r="J220">
        <v>2</v>
      </c>
      <c r="L220">
        <v>4</v>
      </c>
      <c r="N220">
        <v>0</v>
      </c>
      <c r="P220">
        <v>18</v>
      </c>
      <c r="R220">
        <v>119</v>
      </c>
      <c r="AB220" t="s">
        <v>520</v>
      </c>
      <c r="AC220" t="s">
        <v>521</v>
      </c>
      <c r="AD220" t="str">
        <f>VLOOKUP(AF220,class!$A$1:$B$455,2,FALSE)</f>
        <v>Shire District</v>
      </c>
      <c r="AE220" t="str">
        <f>IFERROR(VLOOKUP(AF220,classifications!$A$3:$C$334,3,FALSE),VLOOKUP(AF220,classifications!$I$2:$K$28,3,FALSE))</f>
        <v>Predominantly Rural</v>
      </c>
      <c r="AF220" t="s">
        <v>522</v>
      </c>
      <c r="AH220">
        <v>80</v>
      </c>
      <c r="AJ220">
        <v>0</v>
      </c>
      <c r="AL220">
        <v>4</v>
      </c>
      <c r="AN220">
        <v>1</v>
      </c>
      <c r="AP220">
        <v>11</v>
      </c>
      <c r="AR220">
        <v>74</v>
      </c>
      <c r="BB220" t="s">
        <v>520</v>
      </c>
      <c r="BC220" t="s">
        <v>521</v>
      </c>
      <c r="BD220" t="str">
        <f>VLOOKUP(BF220,class!$A$1:$B$455,2,FALSE)</f>
        <v>Shire District</v>
      </c>
      <c r="BE220" t="str">
        <f>IFERROR(VLOOKUP(BF220,classifications!$A$3:$C$334,3,FALSE),VLOOKUP(BF220,classifications!$I$2:$K$28,3,FALSE))</f>
        <v>Predominantly Rural</v>
      </c>
      <c r="BF220" t="s">
        <v>522</v>
      </c>
      <c r="BH220">
        <v>63</v>
      </c>
      <c r="BJ220">
        <v>3</v>
      </c>
      <c r="BL220">
        <v>6</v>
      </c>
      <c r="BN220">
        <v>0</v>
      </c>
      <c r="BP220">
        <v>4</v>
      </c>
      <c r="BR220">
        <v>68</v>
      </c>
      <c r="CB220" t="s">
        <v>520</v>
      </c>
      <c r="CC220" t="s">
        <v>521</v>
      </c>
      <c r="CD220" t="str">
        <f>VLOOKUP(CF220,class!$A$1:$B$455,2,FALSE)</f>
        <v>Shire District</v>
      </c>
      <c r="CE220" t="str">
        <f>IFERROR(VLOOKUP(CF220,classifications!$A$3:$C$334,3,FALSE),VLOOKUP(CF220,classifications!$I$2:$K$28,3,FALSE))</f>
        <v>Predominantly Rural</v>
      </c>
      <c r="CF220" t="s">
        <v>522</v>
      </c>
      <c r="CH220">
        <v>240</v>
      </c>
      <c r="CJ220">
        <v>-2</v>
      </c>
      <c r="CL220">
        <v>33</v>
      </c>
      <c r="CN220">
        <v>0</v>
      </c>
      <c r="CO220">
        <v>7</v>
      </c>
      <c r="CP220">
        <v>0</v>
      </c>
      <c r="CQ220">
        <v>0</v>
      </c>
      <c r="CR220">
        <v>0</v>
      </c>
      <c r="CS220">
        <v>7</v>
      </c>
      <c r="CU220">
        <v>0</v>
      </c>
      <c r="CW220">
        <v>23</v>
      </c>
      <c r="CY220">
        <v>248</v>
      </c>
      <c r="DB220" t="s">
        <v>520</v>
      </c>
      <c r="DC220" t="s">
        <v>521</v>
      </c>
      <c r="DD220" t="str">
        <f>VLOOKUP(DF220,class!$A$1:$B$455,2,FALSE)</f>
        <v>Shire District</v>
      </c>
      <c r="DE220" t="str">
        <f>IFERROR(VLOOKUP(DF220,classifications!$A$3:$C$334,3,FALSE),VLOOKUP(DF220,classifications!$I$2:$K$28,3,FALSE))</f>
        <v>Predominantly Rural</v>
      </c>
      <c r="DF220" t="s">
        <v>522</v>
      </c>
      <c r="DH220">
        <v>262</v>
      </c>
      <c r="DJ220">
        <v>9</v>
      </c>
      <c r="DL220">
        <v>17</v>
      </c>
      <c r="DN220">
        <v>0</v>
      </c>
      <c r="DO220">
        <v>0</v>
      </c>
      <c r="DP220">
        <v>0</v>
      </c>
      <c r="DQ220">
        <v>0</v>
      </c>
      <c r="DR220">
        <v>0</v>
      </c>
      <c r="DS220">
        <v>0</v>
      </c>
      <c r="DU220">
        <v>14</v>
      </c>
      <c r="DW220">
        <v>45</v>
      </c>
      <c r="DY220">
        <v>257</v>
      </c>
      <c r="EB220" t="s">
        <v>520</v>
      </c>
      <c r="EC220" t="s">
        <v>521</v>
      </c>
      <c r="ED220" t="str">
        <f>VLOOKUP(EF220,class!$A$1:$B$455,2,FALSE)</f>
        <v>Shire District</v>
      </c>
      <c r="EE220" t="str">
        <f>IFERROR(VLOOKUP(EF220,classifications!$A$3:$C$334,3,FALSE),VLOOKUP(EF220,classifications!$I$2:$K$28,3,FALSE))</f>
        <v>Predominantly Rural</v>
      </c>
      <c r="EF220" t="s">
        <v>522</v>
      </c>
      <c r="EH220">
        <v>159</v>
      </c>
      <c r="EJ220">
        <v>1</v>
      </c>
      <c r="EL220">
        <v>18</v>
      </c>
      <c r="EN220">
        <v>6</v>
      </c>
      <c r="EO220">
        <v>6</v>
      </c>
      <c r="EP220">
        <v>1</v>
      </c>
      <c r="EQ220">
        <v>0</v>
      </c>
      <c r="ER220">
        <v>0</v>
      </c>
      <c r="ES220">
        <v>0</v>
      </c>
      <c r="ET220">
        <v>13</v>
      </c>
      <c r="EV220">
        <v>9</v>
      </c>
      <c r="EX220">
        <v>12</v>
      </c>
      <c r="EZ220" s="2">
        <v>175</v>
      </c>
      <c r="FB220" t="s">
        <v>520</v>
      </c>
      <c r="FC220" t="s">
        <v>521</v>
      </c>
      <c r="FD220" t="str">
        <f>VLOOKUP(FF220,class!$A$1:$B$455,2,FALSE)</f>
        <v>Shire District</v>
      </c>
      <c r="FE220" t="str">
        <f>IFERROR(VLOOKUP(FF220,classifications!$A$3:$C$334,3,FALSE),VLOOKUP(FF220,classifications!$I$2:$K$28,3,FALSE))</f>
        <v>Predominantly Rural</v>
      </c>
      <c r="FF220" t="s">
        <v>522</v>
      </c>
      <c r="FH220">
        <v>289</v>
      </c>
      <c r="FJ220">
        <v>1</v>
      </c>
      <c r="FL220">
        <v>32</v>
      </c>
      <c r="FN220">
        <v>0</v>
      </c>
      <c r="FO220">
        <v>4</v>
      </c>
      <c r="FP220">
        <v>0</v>
      </c>
      <c r="FQ220">
        <v>0</v>
      </c>
      <c r="FR220">
        <v>0</v>
      </c>
      <c r="FS220">
        <v>0</v>
      </c>
      <c r="FT220">
        <v>4</v>
      </c>
      <c r="FV220">
        <v>11</v>
      </c>
      <c r="FX220">
        <v>16</v>
      </c>
      <c r="FZ220" s="2">
        <v>317</v>
      </c>
      <c r="GB220" t="s">
        <v>539</v>
      </c>
      <c r="GC220" t="s">
        <v>540</v>
      </c>
      <c r="GD220" t="str">
        <f>VLOOKUP(GF220,class!$A$1:$B$455,2,FALSE)</f>
        <v>Shire District</v>
      </c>
      <c r="GE220" t="str">
        <f>IFERROR(VLOOKUP(GF220,classifications!A$3:C$334,3,FALSE),VLOOKUP(GF220,classifications!I$2:K$28,3,FALSE))</f>
        <v>Predominantly Rural</v>
      </c>
      <c r="GF220" t="s">
        <v>541</v>
      </c>
      <c r="GH220">
        <v>318</v>
      </c>
      <c r="GJ220">
        <v>3</v>
      </c>
      <c r="GL220">
        <v>23</v>
      </c>
      <c r="GN220">
        <v>6</v>
      </c>
      <c r="GO220">
        <v>0</v>
      </c>
      <c r="GP220">
        <v>0</v>
      </c>
      <c r="GQ220">
        <v>0</v>
      </c>
      <c r="GR220">
        <v>0</v>
      </c>
      <c r="GS220">
        <v>0</v>
      </c>
      <c r="GT220">
        <v>6</v>
      </c>
      <c r="GV220">
        <v>0</v>
      </c>
      <c r="GX220">
        <v>8</v>
      </c>
      <c r="GZ220">
        <v>336</v>
      </c>
    </row>
    <row r="221" spans="2:208" x14ac:dyDescent="0.3">
      <c r="B221" t="s">
        <v>523</v>
      </c>
      <c r="C221" t="s">
        <v>524</v>
      </c>
      <c r="D221" t="str">
        <f>VLOOKUP(F221,class!$A$1:$B$455,2,FALSE)</f>
        <v>Shire District</v>
      </c>
      <c r="E221" t="str">
        <f>IFERROR(VLOOKUP(F221,classifications!$A$3:$C$334,3,FALSE),VLOOKUP(F221,classifications!$I$2:$K$28,3,FALSE))</f>
        <v>Predominantly Urban</v>
      </c>
      <c r="F221" t="s">
        <v>525</v>
      </c>
      <c r="H221">
        <v>74</v>
      </c>
      <c r="J221">
        <v>4</v>
      </c>
      <c r="L221">
        <v>11</v>
      </c>
      <c r="N221">
        <v>-10</v>
      </c>
      <c r="P221">
        <v>46</v>
      </c>
      <c r="R221">
        <v>33</v>
      </c>
      <c r="AB221" t="s">
        <v>523</v>
      </c>
      <c r="AC221" t="s">
        <v>524</v>
      </c>
      <c r="AD221" t="str">
        <f>VLOOKUP(AF221,class!$A$1:$B$455,2,FALSE)</f>
        <v>Shire District</v>
      </c>
      <c r="AE221" t="str">
        <f>IFERROR(VLOOKUP(AF221,classifications!$A$3:$C$334,3,FALSE),VLOOKUP(AF221,classifications!$I$2:$K$28,3,FALSE))</f>
        <v>Predominantly Urban</v>
      </c>
      <c r="AF221" t="s">
        <v>525</v>
      </c>
      <c r="AH221">
        <v>248</v>
      </c>
      <c r="AJ221">
        <v>-5</v>
      </c>
      <c r="AL221">
        <v>17</v>
      </c>
      <c r="AN221">
        <v>0</v>
      </c>
      <c r="AP221">
        <v>17</v>
      </c>
      <c r="AR221">
        <v>243</v>
      </c>
      <c r="BB221" t="s">
        <v>523</v>
      </c>
      <c r="BC221" t="s">
        <v>524</v>
      </c>
      <c r="BD221" t="str">
        <f>VLOOKUP(BF221,class!$A$1:$B$455,2,FALSE)</f>
        <v>Shire District</v>
      </c>
      <c r="BE221" t="str">
        <f>IFERROR(VLOOKUP(BF221,classifications!$A$3:$C$334,3,FALSE),VLOOKUP(BF221,classifications!$I$2:$K$28,3,FALSE))</f>
        <v>Predominantly Urban</v>
      </c>
      <c r="BF221" t="s">
        <v>525</v>
      </c>
      <c r="BH221">
        <v>290</v>
      </c>
      <c r="BJ221">
        <v>5</v>
      </c>
      <c r="BL221">
        <v>40</v>
      </c>
      <c r="BN221">
        <v>6</v>
      </c>
      <c r="BP221">
        <v>10</v>
      </c>
      <c r="BR221">
        <v>331</v>
      </c>
      <c r="CB221" t="s">
        <v>523</v>
      </c>
      <c r="CC221" t="s">
        <v>524</v>
      </c>
      <c r="CD221" t="str">
        <f>VLOOKUP(CF221,class!$A$1:$B$455,2,FALSE)</f>
        <v>Shire District</v>
      </c>
      <c r="CE221" t="str">
        <f>IFERROR(VLOOKUP(CF221,classifications!$A$3:$C$334,3,FALSE),VLOOKUP(CF221,classifications!$I$2:$K$28,3,FALSE))</f>
        <v>Predominantly Urban</v>
      </c>
      <c r="CF221" t="s">
        <v>525</v>
      </c>
      <c r="CH221">
        <v>158</v>
      </c>
      <c r="CJ221">
        <v>11</v>
      </c>
      <c r="CL221">
        <v>1</v>
      </c>
      <c r="CN221">
        <v>1</v>
      </c>
      <c r="CO221">
        <v>0</v>
      </c>
      <c r="CP221">
        <v>0</v>
      </c>
      <c r="CQ221">
        <v>0</v>
      </c>
      <c r="CR221">
        <v>0</v>
      </c>
      <c r="CS221">
        <v>1</v>
      </c>
      <c r="CU221">
        <v>0</v>
      </c>
      <c r="CW221">
        <v>11</v>
      </c>
      <c r="CY221">
        <v>159</v>
      </c>
      <c r="DB221" t="s">
        <v>523</v>
      </c>
      <c r="DC221" t="s">
        <v>524</v>
      </c>
      <c r="DD221" t="str">
        <f>VLOOKUP(DF221,class!$A$1:$B$455,2,FALSE)</f>
        <v>Shire District</v>
      </c>
      <c r="DE221" t="str">
        <f>IFERROR(VLOOKUP(DF221,classifications!$A$3:$C$334,3,FALSE),VLOOKUP(DF221,classifications!$I$2:$K$28,3,FALSE))</f>
        <v>Predominantly Urban</v>
      </c>
      <c r="DF221" t="s">
        <v>525</v>
      </c>
      <c r="DH221">
        <v>122</v>
      </c>
      <c r="DJ221">
        <v>5</v>
      </c>
      <c r="DL221">
        <v>1</v>
      </c>
      <c r="DN221">
        <v>0</v>
      </c>
      <c r="DO221">
        <v>0</v>
      </c>
      <c r="DP221">
        <v>0</v>
      </c>
      <c r="DQ221">
        <v>1</v>
      </c>
      <c r="DR221">
        <v>0</v>
      </c>
      <c r="DS221">
        <v>1</v>
      </c>
      <c r="DU221">
        <v>0</v>
      </c>
      <c r="DW221">
        <v>12</v>
      </c>
      <c r="DY221">
        <v>116</v>
      </c>
      <c r="EB221" t="s">
        <v>523</v>
      </c>
      <c r="EC221" t="s">
        <v>524</v>
      </c>
      <c r="ED221" t="str">
        <f>VLOOKUP(EF221,class!$A$1:$B$455,2,FALSE)</f>
        <v>Shire District</v>
      </c>
      <c r="EE221" t="str">
        <f>IFERROR(VLOOKUP(EF221,classifications!$A$3:$C$334,3,FALSE),VLOOKUP(EF221,classifications!$I$2:$K$28,3,FALSE))</f>
        <v>Predominantly Urban</v>
      </c>
      <c r="EF221" t="s">
        <v>525</v>
      </c>
      <c r="EH221">
        <v>291</v>
      </c>
      <c r="EJ221">
        <v>16</v>
      </c>
      <c r="EL221">
        <v>3</v>
      </c>
      <c r="EN221">
        <v>1</v>
      </c>
      <c r="EO221">
        <v>2</v>
      </c>
      <c r="EP221">
        <v>0</v>
      </c>
      <c r="EQ221">
        <v>0</v>
      </c>
      <c r="ER221">
        <v>0</v>
      </c>
      <c r="ES221">
        <v>0</v>
      </c>
      <c r="ET221">
        <v>3</v>
      </c>
      <c r="EV221">
        <v>0</v>
      </c>
      <c r="EX221">
        <v>11</v>
      </c>
      <c r="EZ221" s="2">
        <v>299</v>
      </c>
      <c r="FB221" t="s">
        <v>523</v>
      </c>
      <c r="FC221" t="s">
        <v>524</v>
      </c>
      <c r="FD221" t="str">
        <f>VLOOKUP(FF221,class!$A$1:$B$455,2,FALSE)</f>
        <v>Shire District</v>
      </c>
      <c r="FE221" t="str">
        <f>IFERROR(VLOOKUP(FF221,classifications!$A$3:$C$334,3,FALSE),VLOOKUP(FF221,classifications!$I$2:$K$28,3,FALSE))</f>
        <v>Predominantly Urban</v>
      </c>
      <c r="FF221" t="s">
        <v>525</v>
      </c>
      <c r="FH221">
        <v>238</v>
      </c>
      <c r="FJ221">
        <v>12</v>
      </c>
      <c r="FL221">
        <v>11</v>
      </c>
      <c r="FN221">
        <v>0</v>
      </c>
      <c r="FO221">
        <v>8</v>
      </c>
      <c r="FP221">
        <v>0</v>
      </c>
      <c r="FQ221">
        <v>0</v>
      </c>
      <c r="FR221">
        <v>0</v>
      </c>
      <c r="FS221">
        <v>0</v>
      </c>
      <c r="FT221">
        <v>8</v>
      </c>
      <c r="FV221">
        <v>1</v>
      </c>
      <c r="FX221">
        <v>0</v>
      </c>
      <c r="FZ221" s="2">
        <v>262</v>
      </c>
      <c r="GB221" t="s">
        <v>542</v>
      </c>
      <c r="GC221" t="s">
        <v>543</v>
      </c>
      <c r="GD221" t="str">
        <f>VLOOKUP(GF221,class!$A$1:$B$455,2,FALSE)</f>
        <v>Shire District</v>
      </c>
      <c r="GE221" t="str">
        <f>IFERROR(VLOOKUP(GF221,classifications!A$3:C$334,3,FALSE),VLOOKUP(GF221,classifications!I$2:K$28,3,FALSE))</f>
        <v>Predominantly Urban</v>
      </c>
      <c r="GF221" t="s">
        <v>544</v>
      </c>
      <c r="GH221">
        <v>346</v>
      </c>
      <c r="GJ221">
        <v>1</v>
      </c>
      <c r="GL221">
        <v>120</v>
      </c>
      <c r="GN221">
        <v>0</v>
      </c>
      <c r="GO221">
        <v>82</v>
      </c>
      <c r="GP221">
        <v>0</v>
      </c>
      <c r="GQ221">
        <v>0</v>
      </c>
      <c r="GR221">
        <v>0</v>
      </c>
      <c r="GS221">
        <v>0</v>
      </c>
      <c r="GT221">
        <v>82</v>
      </c>
      <c r="GV221">
        <v>0</v>
      </c>
      <c r="GX221">
        <v>0</v>
      </c>
      <c r="GZ221">
        <v>467</v>
      </c>
    </row>
    <row r="222" spans="2:208" x14ac:dyDescent="0.3">
      <c r="B222" t="s">
        <v>526</v>
      </c>
      <c r="C222" t="s">
        <v>527</v>
      </c>
      <c r="D222" t="str">
        <f>VLOOKUP(F222,class!$A$1:$B$455,2,FALSE)</f>
        <v>Shire District</v>
      </c>
      <c r="E222" t="str">
        <f>IFERROR(VLOOKUP(F222,classifications!$A$3:$C$334,3,FALSE),VLOOKUP(F222,classifications!$I$2:$K$28,3,FALSE))</f>
        <v>Predominantly Rural</v>
      </c>
      <c r="F222" t="s">
        <v>528</v>
      </c>
      <c r="H222">
        <v>246</v>
      </c>
      <c r="J222">
        <v>3</v>
      </c>
      <c r="L222">
        <v>14</v>
      </c>
      <c r="N222">
        <v>0</v>
      </c>
      <c r="P222">
        <v>19</v>
      </c>
      <c r="R222">
        <v>244</v>
      </c>
      <c r="AB222" t="s">
        <v>526</v>
      </c>
      <c r="AC222" t="s">
        <v>527</v>
      </c>
      <c r="AD222" t="str">
        <f>VLOOKUP(AF222,class!$A$1:$B$455,2,FALSE)</f>
        <v>Shire District</v>
      </c>
      <c r="AE222" t="str">
        <f>IFERROR(VLOOKUP(AF222,classifications!$A$3:$C$334,3,FALSE),VLOOKUP(AF222,classifications!$I$2:$K$28,3,FALSE))</f>
        <v>Predominantly Rural</v>
      </c>
      <c r="AF222" t="s">
        <v>528</v>
      </c>
      <c r="AH222">
        <v>208</v>
      </c>
      <c r="AJ222">
        <v>1</v>
      </c>
      <c r="AL222">
        <v>17</v>
      </c>
      <c r="AN222">
        <v>1</v>
      </c>
      <c r="AP222">
        <v>23</v>
      </c>
      <c r="AR222">
        <v>204</v>
      </c>
      <c r="BB222" t="s">
        <v>526</v>
      </c>
      <c r="BC222" t="s">
        <v>527</v>
      </c>
      <c r="BD222" t="str">
        <f>VLOOKUP(BF222,class!$A$1:$B$455,2,FALSE)</f>
        <v>Shire District</v>
      </c>
      <c r="BE222" t="str">
        <f>IFERROR(VLOOKUP(BF222,classifications!$A$3:$C$334,3,FALSE),VLOOKUP(BF222,classifications!$I$2:$K$28,3,FALSE))</f>
        <v>Predominantly Rural</v>
      </c>
      <c r="BF222" t="s">
        <v>528</v>
      </c>
      <c r="BH222">
        <v>215</v>
      </c>
      <c r="BJ222">
        <v>2</v>
      </c>
      <c r="BL222">
        <v>50</v>
      </c>
      <c r="BN222">
        <v>0</v>
      </c>
      <c r="BP222">
        <v>0</v>
      </c>
      <c r="BR222">
        <v>267</v>
      </c>
      <c r="CB222" t="s">
        <v>526</v>
      </c>
      <c r="CC222" t="s">
        <v>527</v>
      </c>
      <c r="CD222" t="str">
        <f>VLOOKUP(CF222,class!$A$1:$B$455,2,FALSE)</f>
        <v>Shire District</v>
      </c>
      <c r="CE222" t="str">
        <f>IFERROR(VLOOKUP(CF222,classifications!$A$3:$C$334,3,FALSE),VLOOKUP(CF222,classifications!$I$2:$K$28,3,FALSE))</f>
        <v>Predominantly Rural</v>
      </c>
      <c r="CF222" t="s">
        <v>528</v>
      </c>
      <c r="CH222">
        <v>230</v>
      </c>
      <c r="CJ222">
        <v>0</v>
      </c>
      <c r="CL222">
        <v>16</v>
      </c>
      <c r="CN222">
        <v>0</v>
      </c>
      <c r="CO222">
        <v>0</v>
      </c>
      <c r="CP222">
        <v>0</v>
      </c>
      <c r="CQ222">
        <v>0</v>
      </c>
      <c r="CR222">
        <v>0</v>
      </c>
      <c r="CS222">
        <v>0</v>
      </c>
      <c r="CU222">
        <v>7</v>
      </c>
      <c r="CW222">
        <v>8</v>
      </c>
      <c r="CY222">
        <v>245</v>
      </c>
      <c r="DB222" t="s">
        <v>526</v>
      </c>
      <c r="DC222" t="s">
        <v>527</v>
      </c>
      <c r="DD222" t="str">
        <f>VLOOKUP(DF222,class!$A$1:$B$455,2,FALSE)</f>
        <v>Shire District</v>
      </c>
      <c r="DE222" t="str">
        <f>IFERROR(VLOOKUP(DF222,classifications!$A$3:$C$334,3,FALSE),VLOOKUP(DF222,classifications!$I$2:$K$28,3,FALSE))</f>
        <v>Predominantly Rural</v>
      </c>
      <c r="DF222" t="s">
        <v>528</v>
      </c>
      <c r="DH222">
        <v>624</v>
      </c>
      <c r="DJ222">
        <v>5</v>
      </c>
      <c r="DL222">
        <v>13</v>
      </c>
      <c r="DN222">
        <v>1</v>
      </c>
      <c r="DO222">
        <v>0</v>
      </c>
      <c r="DP222">
        <v>0</v>
      </c>
      <c r="DQ222">
        <v>0</v>
      </c>
      <c r="DR222">
        <v>0</v>
      </c>
      <c r="DS222">
        <v>1</v>
      </c>
      <c r="DU222">
        <v>50</v>
      </c>
      <c r="DW222">
        <v>34</v>
      </c>
      <c r="DY222">
        <v>658</v>
      </c>
      <c r="EB222" t="s">
        <v>526</v>
      </c>
      <c r="EC222" t="s">
        <v>527</v>
      </c>
      <c r="ED222" t="str">
        <f>VLOOKUP(EF222,class!$A$1:$B$455,2,FALSE)</f>
        <v>Shire District</v>
      </c>
      <c r="EE222" t="str">
        <f>IFERROR(VLOOKUP(EF222,classifications!$A$3:$C$334,3,FALSE),VLOOKUP(EF222,classifications!$I$2:$K$28,3,FALSE))</f>
        <v>Predominantly Rural</v>
      </c>
      <c r="EF222" t="s">
        <v>528</v>
      </c>
      <c r="EH222">
        <v>593</v>
      </c>
      <c r="EJ222">
        <v>5</v>
      </c>
      <c r="EL222">
        <v>12</v>
      </c>
      <c r="EN222">
        <v>3</v>
      </c>
      <c r="EO222">
        <v>1</v>
      </c>
      <c r="EP222">
        <v>1</v>
      </c>
      <c r="EQ222">
        <v>0</v>
      </c>
      <c r="ER222">
        <v>2</v>
      </c>
      <c r="ES222">
        <v>0</v>
      </c>
      <c r="ET222">
        <v>7</v>
      </c>
      <c r="EV222">
        <v>11</v>
      </c>
      <c r="EX222">
        <v>56</v>
      </c>
      <c r="EZ222" s="2">
        <v>565</v>
      </c>
      <c r="FB222" t="s">
        <v>526</v>
      </c>
      <c r="FC222" t="s">
        <v>527</v>
      </c>
      <c r="FD222" t="str">
        <f>VLOOKUP(FF222,class!$A$1:$B$455,2,FALSE)</f>
        <v>Shire District</v>
      </c>
      <c r="FE222" t="str">
        <f>IFERROR(VLOOKUP(FF222,classifications!$A$3:$C$334,3,FALSE),VLOOKUP(FF222,classifications!$I$2:$K$28,3,FALSE))</f>
        <v>Predominantly Rural</v>
      </c>
      <c r="FF222" t="s">
        <v>528</v>
      </c>
      <c r="FH222">
        <v>832</v>
      </c>
      <c r="FJ222">
        <v>24</v>
      </c>
      <c r="FL222">
        <v>74</v>
      </c>
      <c r="FN222">
        <v>0</v>
      </c>
      <c r="FO222">
        <v>23</v>
      </c>
      <c r="FP222">
        <v>0</v>
      </c>
      <c r="FQ222">
        <v>0</v>
      </c>
      <c r="FR222">
        <v>0</v>
      </c>
      <c r="FS222">
        <v>0</v>
      </c>
      <c r="FT222">
        <v>23</v>
      </c>
      <c r="FV222">
        <v>0</v>
      </c>
      <c r="FX222">
        <v>15</v>
      </c>
      <c r="FZ222" s="2">
        <v>915</v>
      </c>
      <c r="GB222" t="s">
        <v>545</v>
      </c>
      <c r="GC222" t="s">
        <v>546</v>
      </c>
      <c r="GD222" t="str">
        <f>VLOOKUP(GF222,class!$A$1:$B$455,2,FALSE)</f>
        <v>Shire District</v>
      </c>
      <c r="GE222" t="str">
        <f>IFERROR(VLOOKUP(GF222,classifications!A$3:C$334,3,FALSE),VLOOKUP(GF222,classifications!I$2:K$28,3,FALSE))</f>
        <v>Urban with Significant Rural</v>
      </c>
      <c r="GF222" t="s">
        <v>547</v>
      </c>
      <c r="GH222">
        <v>631</v>
      </c>
      <c r="GJ222">
        <v>12</v>
      </c>
      <c r="GL222">
        <v>23</v>
      </c>
      <c r="GN222">
        <v>3</v>
      </c>
      <c r="GO222">
        <v>3</v>
      </c>
      <c r="GP222">
        <v>0</v>
      </c>
      <c r="GQ222">
        <v>0</v>
      </c>
      <c r="GR222">
        <v>0</v>
      </c>
      <c r="GS222">
        <v>0</v>
      </c>
      <c r="GT222">
        <v>6</v>
      </c>
      <c r="GV222">
        <v>3</v>
      </c>
      <c r="GX222">
        <v>6</v>
      </c>
      <c r="GZ222">
        <v>663</v>
      </c>
    </row>
    <row r="223" spans="2:208" x14ac:dyDescent="0.3">
      <c r="B223" t="s">
        <v>529</v>
      </c>
      <c r="C223" t="s">
        <v>530</v>
      </c>
      <c r="D223" t="str">
        <f>VLOOKUP(F223,class!$A$1:$B$455,2,FALSE)</f>
        <v>Shire District</v>
      </c>
      <c r="E223" t="str">
        <f>IFERROR(VLOOKUP(F223,classifications!$A$3:$C$334,3,FALSE),VLOOKUP(F223,classifications!$I$2:$K$28,3,FALSE))</f>
        <v>Predominantly Rural</v>
      </c>
      <c r="F223" t="s">
        <v>531</v>
      </c>
      <c r="H223">
        <v>542</v>
      </c>
      <c r="J223">
        <v>1</v>
      </c>
      <c r="L223">
        <v>34</v>
      </c>
      <c r="N223">
        <v>5</v>
      </c>
      <c r="P223">
        <v>37</v>
      </c>
      <c r="R223">
        <v>545</v>
      </c>
      <c r="AB223" t="s">
        <v>529</v>
      </c>
      <c r="AC223" t="s">
        <v>530</v>
      </c>
      <c r="AD223" t="str">
        <f>VLOOKUP(AF223,class!$A$1:$B$455,2,FALSE)</f>
        <v>Shire District</v>
      </c>
      <c r="AE223" t="str">
        <f>IFERROR(VLOOKUP(AF223,classifications!$A$3:$C$334,3,FALSE),VLOOKUP(AF223,classifications!$I$2:$K$28,3,FALSE))</f>
        <v>Predominantly Rural</v>
      </c>
      <c r="AF223" t="s">
        <v>531</v>
      </c>
      <c r="AH223">
        <v>388</v>
      </c>
      <c r="AJ223">
        <v>4</v>
      </c>
      <c r="AL223">
        <v>32</v>
      </c>
      <c r="AN223">
        <v>1</v>
      </c>
      <c r="AP223">
        <v>37</v>
      </c>
      <c r="AR223">
        <v>388</v>
      </c>
      <c r="BB223" t="s">
        <v>529</v>
      </c>
      <c r="BC223" t="s">
        <v>530</v>
      </c>
      <c r="BD223" t="str">
        <f>VLOOKUP(BF223,class!$A$1:$B$455,2,FALSE)</f>
        <v>Shire District</v>
      </c>
      <c r="BE223" t="str">
        <f>IFERROR(VLOOKUP(BF223,classifications!$A$3:$C$334,3,FALSE),VLOOKUP(BF223,classifications!$I$2:$K$28,3,FALSE))</f>
        <v>Predominantly Rural</v>
      </c>
      <c r="BF223" t="s">
        <v>531</v>
      </c>
      <c r="BH223">
        <v>477</v>
      </c>
      <c r="BJ223">
        <v>5</v>
      </c>
      <c r="BL223">
        <v>26</v>
      </c>
      <c r="BN223">
        <v>0</v>
      </c>
      <c r="BP223">
        <v>42</v>
      </c>
      <c r="BR223">
        <v>466</v>
      </c>
      <c r="CB223" t="s">
        <v>529</v>
      </c>
      <c r="CC223" t="s">
        <v>530</v>
      </c>
      <c r="CD223" t="str">
        <f>VLOOKUP(CF223,class!$A$1:$B$455,2,FALSE)</f>
        <v>Shire District</v>
      </c>
      <c r="CE223" t="str">
        <f>IFERROR(VLOOKUP(CF223,classifications!$A$3:$C$334,3,FALSE),VLOOKUP(CF223,classifications!$I$2:$K$28,3,FALSE))</f>
        <v>Predominantly Rural</v>
      </c>
      <c r="CF223" t="s">
        <v>531</v>
      </c>
      <c r="CH223">
        <v>541</v>
      </c>
      <c r="CJ223">
        <v>9</v>
      </c>
      <c r="CL223">
        <v>49</v>
      </c>
      <c r="CN223">
        <v>5</v>
      </c>
      <c r="CO223">
        <v>18</v>
      </c>
      <c r="CP223">
        <v>0</v>
      </c>
      <c r="CQ223">
        <v>0</v>
      </c>
      <c r="CR223">
        <v>0</v>
      </c>
      <c r="CS223">
        <v>23</v>
      </c>
      <c r="CU223">
        <v>0</v>
      </c>
      <c r="CW223">
        <v>45</v>
      </c>
      <c r="CY223">
        <v>554</v>
      </c>
      <c r="DB223" t="s">
        <v>529</v>
      </c>
      <c r="DC223" t="s">
        <v>530</v>
      </c>
      <c r="DD223" t="str">
        <f>VLOOKUP(DF223,class!$A$1:$B$455,2,FALSE)</f>
        <v>Shire District</v>
      </c>
      <c r="DE223" t="str">
        <f>IFERROR(VLOOKUP(DF223,classifications!$A$3:$C$334,3,FALSE),VLOOKUP(DF223,classifications!$I$2:$K$28,3,FALSE))</f>
        <v>Predominantly Rural</v>
      </c>
      <c r="DF223" t="s">
        <v>531</v>
      </c>
      <c r="DH223">
        <v>668</v>
      </c>
      <c r="DJ223">
        <v>0</v>
      </c>
      <c r="DL223">
        <v>77</v>
      </c>
      <c r="DN223">
        <v>10</v>
      </c>
      <c r="DO223">
        <v>13</v>
      </c>
      <c r="DP223">
        <v>0</v>
      </c>
      <c r="DQ223">
        <v>0</v>
      </c>
      <c r="DR223">
        <v>0</v>
      </c>
      <c r="DS223">
        <v>23</v>
      </c>
      <c r="DU223">
        <v>0</v>
      </c>
      <c r="DW223">
        <v>22</v>
      </c>
      <c r="DY223">
        <v>723</v>
      </c>
      <c r="EB223" t="s">
        <v>529</v>
      </c>
      <c r="EC223" t="s">
        <v>530</v>
      </c>
      <c r="ED223" t="str">
        <f>VLOOKUP(EF223,class!$A$1:$B$455,2,FALSE)</f>
        <v>Shire District</v>
      </c>
      <c r="EE223" t="str">
        <f>IFERROR(VLOOKUP(EF223,classifications!$A$3:$C$334,3,FALSE),VLOOKUP(EF223,classifications!$I$2:$K$28,3,FALSE))</f>
        <v>Predominantly Rural</v>
      </c>
      <c r="EF223" t="s">
        <v>531</v>
      </c>
      <c r="EH223">
        <v>975</v>
      </c>
      <c r="EJ223">
        <v>-21</v>
      </c>
      <c r="EL223">
        <v>62</v>
      </c>
      <c r="EN223">
        <v>7</v>
      </c>
      <c r="EO223">
        <v>15</v>
      </c>
      <c r="EP223">
        <v>0</v>
      </c>
      <c r="EQ223">
        <v>0</v>
      </c>
      <c r="ER223">
        <v>0</v>
      </c>
      <c r="ES223">
        <v>0</v>
      </c>
      <c r="ET223">
        <v>22</v>
      </c>
      <c r="EV223">
        <v>0</v>
      </c>
      <c r="EX223">
        <v>47</v>
      </c>
      <c r="EZ223" s="2">
        <v>969</v>
      </c>
      <c r="FB223" t="s">
        <v>529</v>
      </c>
      <c r="FC223" t="s">
        <v>530</v>
      </c>
      <c r="FD223" t="str">
        <f>VLOOKUP(FF223,class!$A$1:$B$455,2,FALSE)</f>
        <v>Shire District</v>
      </c>
      <c r="FE223" t="str">
        <f>IFERROR(VLOOKUP(FF223,classifications!$A$3:$C$334,3,FALSE),VLOOKUP(FF223,classifications!$I$2:$K$28,3,FALSE))</f>
        <v>Predominantly Rural</v>
      </c>
      <c r="FF223" t="s">
        <v>531</v>
      </c>
      <c r="FH223">
        <v>614</v>
      </c>
      <c r="FJ223">
        <v>350</v>
      </c>
      <c r="FL223">
        <v>53</v>
      </c>
      <c r="FN223">
        <v>0</v>
      </c>
      <c r="FO223">
        <v>2</v>
      </c>
      <c r="FP223">
        <v>1</v>
      </c>
      <c r="FQ223">
        <v>0</v>
      </c>
      <c r="FR223">
        <v>4</v>
      </c>
      <c r="FS223">
        <v>0</v>
      </c>
      <c r="FT223">
        <v>7</v>
      </c>
      <c r="FV223">
        <v>-7</v>
      </c>
      <c r="FX223">
        <v>27</v>
      </c>
      <c r="FZ223" s="2">
        <v>983</v>
      </c>
      <c r="GB223" t="s">
        <v>548</v>
      </c>
      <c r="GC223" t="s">
        <v>549</v>
      </c>
      <c r="GD223" t="str">
        <f>VLOOKUP(GF223,class!$A$1:$B$455,2,FALSE)</f>
        <v>Shire District</v>
      </c>
      <c r="GE223" t="str">
        <f>IFERROR(VLOOKUP(GF223,classifications!A$3:C$334,3,FALSE),VLOOKUP(GF223,classifications!I$2:K$28,3,FALSE))</f>
        <v>Predominantly Rural</v>
      </c>
      <c r="GF223" t="s">
        <v>550</v>
      </c>
      <c r="GH223">
        <v>485</v>
      </c>
      <c r="GJ223">
        <v>4</v>
      </c>
      <c r="GL223">
        <v>13</v>
      </c>
      <c r="GN223">
        <v>0</v>
      </c>
      <c r="GO223">
        <v>0</v>
      </c>
      <c r="GP223">
        <v>0</v>
      </c>
      <c r="GQ223">
        <v>0</v>
      </c>
      <c r="GR223">
        <v>0</v>
      </c>
      <c r="GS223">
        <v>0</v>
      </c>
      <c r="GT223">
        <v>0</v>
      </c>
      <c r="GV223">
        <v>0</v>
      </c>
      <c r="GX223">
        <v>8</v>
      </c>
      <c r="GZ223">
        <v>494</v>
      </c>
    </row>
    <row r="224" spans="2:208" x14ac:dyDescent="0.3">
      <c r="EZ224" s="2"/>
      <c r="FZ224" s="2"/>
    </row>
    <row r="225" spans="2:208" x14ac:dyDescent="0.3">
      <c r="D225" t="str">
        <f>VLOOKUP(F225,class!$A$1:$B$455,2,FALSE)</f>
        <v>Shire County</v>
      </c>
      <c r="E225" t="str">
        <f>IFERROR(VLOOKUP(F225,classifications!$A$3:$C$334,3,FALSE),VLOOKUP(F225,classifications!$I$2:$K$28,3,FALSE))</f>
        <v>Urban with Significant Rural</v>
      </c>
      <c r="F225" t="s">
        <v>532</v>
      </c>
      <c r="H225">
        <v>2111</v>
      </c>
      <c r="J225">
        <v>104</v>
      </c>
      <c r="L225">
        <v>190</v>
      </c>
      <c r="N225">
        <v>3</v>
      </c>
      <c r="P225">
        <v>82</v>
      </c>
      <c r="R225">
        <v>2326</v>
      </c>
      <c r="AD225" t="str">
        <f>VLOOKUP(AF225,class!$A$1:$B$455,2,FALSE)</f>
        <v>Shire County</v>
      </c>
      <c r="AE225" t="str">
        <f>IFERROR(VLOOKUP(AF225,classifications!$A$3:$C$334,3,FALSE),VLOOKUP(AF225,classifications!$I$2:$K$28,3,FALSE))</f>
        <v>Urban with Significant Rural</v>
      </c>
      <c r="AF225" t="s">
        <v>532</v>
      </c>
      <c r="AH225">
        <v>2707</v>
      </c>
      <c r="AJ225">
        <v>6</v>
      </c>
      <c r="AL225">
        <v>142</v>
      </c>
      <c r="AN225">
        <v>3</v>
      </c>
      <c r="AP225">
        <v>162</v>
      </c>
      <c r="AR225">
        <v>2696</v>
      </c>
      <c r="BD225" t="str">
        <f>VLOOKUP(BF225,class!$A$1:$B$455,2,FALSE)</f>
        <v>Shire County</v>
      </c>
      <c r="BE225" t="str">
        <f>IFERROR(VLOOKUP(BF225,classifications!$A$3:$C$334,3,FALSE),VLOOKUP(BF225,classifications!$I$2:$K$28,3,FALSE))</f>
        <v>Urban with Significant Rural</v>
      </c>
      <c r="BF225" t="s">
        <v>532</v>
      </c>
      <c r="BH225">
        <v>2652</v>
      </c>
      <c r="BJ225">
        <v>23</v>
      </c>
      <c r="BL225">
        <v>273</v>
      </c>
      <c r="BN225">
        <v>-11</v>
      </c>
      <c r="BP225">
        <v>105</v>
      </c>
      <c r="BR225">
        <v>2832</v>
      </c>
      <c r="CD225" t="str">
        <f>VLOOKUP(CF225,class!$A$1:$B$455,2,FALSE)</f>
        <v>Shire County</v>
      </c>
      <c r="CE225" t="str">
        <f>IFERROR(VLOOKUP(CF225,classifications!$A$3:$C$334,3,FALSE),VLOOKUP(CF225,classifications!$I$2:$K$28,3,FALSE))</f>
        <v>Urban with Significant Rural</v>
      </c>
      <c r="CF225" t="s">
        <v>532</v>
      </c>
      <c r="CH225">
        <v>2434</v>
      </c>
      <c r="CJ225">
        <v>39</v>
      </c>
      <c r="CL225">
        <v>418</v>
      </c>
      <c r="CN225">
        <v>1</v>
      </c>
      <c r="CO225">
        <v>33</v>
      </c>
      <c r="CP225">
        <v>0</v>
      </c>
      <c r="CQ225">
        <v>0</v>
      </c>
      <c r="CR225">
        <v>0</v>
      </c>
      <c r="CS225">
        <v>34</v>
      </c>
      <c r="CU225">
        <v>3</v>
      </c>
      <c r="CW225">
        <v>72</v>
      </c>
      <c r="CY225">
        <v>2822</v>
      </c>
      <c r="DD225" t="str">
        <f>VLOOKUP(DF225,class!$A$1:$B$455,2,FALSE)</f>
        <v>Shire County</v>
      </c>
      <c r="DE225" t="str">
        <f>IFERROR(VLOOKUP(DF225,classifications!$A$3:$C$334,3,FALSE),VLOOKUP(DF225,classifications!$I$2:$K$28,3,FALSE))</f>
        <v>Urban with Significant Rural</v>
      </c>
      <c r="DF225" t="s">
        <v>532</v>
      </c>
      <c r="DH225">
        <v>2511</v>
      </c>
      <c r="DJ225">
        <v>30</v>
      </c>
      <c r="DL225">
        <v>269</v>
      </c>
      <c r="DN225">
        <v>5</v>
      </c>
      <c r="DO225">
        <v>77</v>
      </c>
      <c r="DP225">
        <v>0</v>
      </c>
      <c r="DQ225">
        <v>0</v>
      </c>
      <c r="DR225">
        <v>0</v>
      </c>
      <c r="DS225">
        <v>82</v>
      </c>
      <c r="DU225">
        <v>81</v>
      </c>
      <c r="DW225">
        <v>70</v>
      </c>
      <c r="DY225">
        <v>2821</v>
      </c>
      <c r="ED225" t="str">
        <f>VLOOKUP(EF225,class!$A$1:$B$455,2,FALSE)</f>
        <v>Shire County</v>
      </c>
      <c r="EE225" t="str">
        <f>IFERROR(VLOOKUP(EF225,classifications!$A$3:$C$334,3,FALSE),VLOOKUP(EF225,classifications!$I$2:$K$28,3,FALSE))</f>
        <v>Urban with Significant Rural</v>
      </c>
      <c r="EF225" t="s">
        <v>532</v>
      </c>
      <c r="EH225">
        <v>3000</v>
      </c>
      <c r="EJ225">
        <v>100</v>
      </c>
      <c r="EL225">
        <v>528</v>
      </c>
      <c r="EN225">
        <v>3</v>
      </c>
      <c r="EO225">
        <v>62</v>
      </c>
      <c r="EP225">
        <v>0</v>
      </c>
      <c r="EQ225">
        <v>0</v>
      </c>
      <c r="ER225">
        <v>0</v>
      </c>
      <c r="ES225">
        <v>0</v>
      </c>
      <c r="ET225">
        <v>65</v>
      </c>
      <c r="EV225">
        <v>0</v>
      </c>
      <c r="EX225">
        <v>51</v>
      </c>
      <c r="EZ225" s="2">
        <v>3577</v>
      </c>
      <c r="FD225" t="str">
        <f>VLOOKUP(FF225,class!$A$1:$B$455,2,FALSE)</f>
        <v>Shire County</v>
      </c>
      <c r="FE225" t="str">
        <f>IFERROR(VLOOKUP(FF225,classifications!$A$3:$C$334,3,FALSE),VLOOKUP(FF225,classifications!$I$2:$K$28,3,FALSE))</f>
        <v>Urban with Significant Rural</v>
      </c>
      <c r="FF225" t="s">
        <v>532</v>
      </c>
      <c r="FH225">
        <v>3616</v>
      </c>
      <c r="FJ225">
        <v>18</v>
      </c>
      <c r="FL225">
        <v>308</v>
      </c>
      <c r="FN225">
        <v>25</v>
      </c>
      <c r="FO225">
        <v>41</v>
      </c>
      <c r="FP225">
        <v>0</v>
      </c>
      <c r="FQ225">
        <v>0</v>
      </c>
      <c r="FR225">
        <v>14</v>
      </c>
      <c r="FS225">
        <v>0</v>
      </c>
      <c r="FT225">
        <v>80</v>
      </c>
      <c r="FV225">
        <v>12</v>
      </c>
      <c r="FX225">
        <v>80</v>
      </c>
      <c r="FZ225" s="2">
        <v>3874</v>
      </c>
      <c r="GD225" t="str">
        <f>VLOOKUP(GF225,class!$A$1:$B$455,2,FALSE)</f>
        <v>Shire County</v>
      </c>
      <c r="GE225" t="str">
        <f>IFERROR(VLOOKUP(GF225,classifications!A$3:C$334,3,FALSE),VLOOKUP(GF225,classifications!I$2:K$28,3,FALSE))</f>
        <v>Urban with Significant Rural</v>
      </c>
      <c r="GF225" t="s">
        <v>551</v>
      </c>
      <c r="GH225">
        <v>7013</v>
      </c>
      <c r="GJ225">
        <v>16</v>
      </c>
      <c r="GL225">
        <v>915</v>
      </c>
      <c r="GN225">
        <v>16</v>
      </c>
      <c r="GO225">
        <v>422</v>
      </c>
      <c r="GP225">
        <v>0</v>
      </c>
      <c r="GQ225">
        <v>2</v>
      </c>
      <c r="GR225">
        <v>7</v>
      </c>
      <c r="GS225">
        <v>0</v>
      </c>
      <c r="GT225">
        <v>447</v>
      </c>
      <c r="GV225">
        <v>0</v>
      </c>
      <c r="GX225">
        <v>279</v>
      </c>
      <c r="GZ225">
        <v>7665</v>
      </c>
    </row>
    <row r="226" spans="2:208" x14ac:dyDescent="0.3">
      <c r="B226" t="s">
        <v>533</v>
      </c>
      <c r="C226" t="s">
        <v>534</v>
      </c>
      <c r="D226" t="str">
        <f>VLOOKUP(F226,class!$A$1:$B$455,2,FALSE)</f>
        <v>Shire District</v>
      </c>
      <c r="E226" t="str">
        <f>IFERROR(VLOOKUP(F226,classifications!$A$3:$C$334,3,FALSE),VLOOKUP(F226,classifications!$I$2:$K$28,3,FALSE))</f>
        <v>Predominantly Urban</v>
      </c>
      <c r="F226" t="s">
        <v>535</v>
      </c>
      <c r="H226">
        <v>216</v>
      </c>
      <c r="J226">
        <v>42</v>
      </c>
      <c r="L226">
        <v>25</v>
      </c>
      <c r="N226">
        <v>0</v>
      </c>
      <c r="P226">
        <v>9</v>
      </c>
      <c r="R226">
        <v>274</v>
      </c>
      <c r="AB226" t="s">
        <v>533</v>
      </c>
      <c r="AC226" t="s">
        <v>534</v>
      </c>
      <c r="AD226" t="str">
        <f>VLOOKUP(AF226,class!$A$1:$B$455,2,FALSE)</f>
        <v>Shire District</v>
      </c>
      <c r="AE226" t="str">
        <f>IFERROR(VLOOKUP(AF226,classifications!$A$3:$C$334,3,FALSE),VLOOKUP(AF226,classifications!$I$2:$K$28,3,FALSE))</f>
        <v>Predominantly Urban</v>
      </c>
      <c r="AF226" t="s">
        <v>535</v>
      </c>
      <c r="AH226">
        <v>430</v>
      </c>
      <c r="AJ226">
        <v>-17</v>
      </c>
      <c r="AL226">
        <v>0</v>
      </c>
      <c r="AN226">
        <v>0</v>
      </c>
      <c r="AP226">
        <v>0</v>
      </c>
      <c r="AR226">
        <v>413</v>
      </c>
      <c r="BB226" t="s">
        <v>533</v>
      </c>
      <c r="BC226" t="s">
        <v>534</v>
      </c>
      <c r="BD226" t="str">
        <f>VLOOKUP(BF226,class!$A$1:$B$455,2,FALSE)</f>
        <v>Shire District</v>
      </c>
      <c r="BE226" t="str">
        <f>IFERROR(VLOOKUP(BF226,classifications!$A$3:$C$334,3,FALSE),VLOOKUP(BF226,classifications!$I$2:$K$28,3,FALSE))</f>
        <v>Predominantly Urban</v>
      </c>
      <c r="BF226" t="s">
        <v>535</v>
      </c>
      <c r="BH226">
        <v>211</v>
      </c>
      <c r="BJ226">
        <v>4</v>
      </c>
      <c r="BL226">
        <v>91</v>
      </c>
      <c r="BN226">
        <v>0</v>
      </c>
      <c r="BP226">
        <v>19</v>
      </c>
      <c r="BR226">
        <v>287</v>
      </c>
      <c r="CB226" t="s">
        <v>533</v>
      </c>
      <c r="CC226" t="s">
        <v>534</v>
      </c>
      <c r="CD226" t="str">
        <f>VLOOKUP(CF226,class!$A$1:$B$455,2,FALSE)</f>
        <v>Shire District</v>
      </c>
      <c r="CE226" t="str">
        <f>IFERROR(VLOOKUP(CF226,classifications!$A$3:$C$334,3,FALSE),VLOOKUP(CF226,classifications!$I$2:$K$28,3,FALSE))</f>
        <v>Predominantly Urban</v>
      </c>
      <c r="CF226" t="s">
        <v>535</v>
      </c>
      <c r="CH226">
        <v>248</v>
      </c>
      <c r="CJ226">
        <v>4</v>
      </c>
      <c r="CL226">
        <v>153</v>
      </c>
      <c r="CN226">
        <v>0</v>
      </c>
      <c r="CO226">
        <v>0</v>
      </c>
      <c r="CP226">
        <v>0</v>
      </c>
      <c r="CQ226">
        <v>0</v>
      </c>
      <c r="CR226">
        <v>0</v>
      </c>
      <c r="CS226">
        <v>0</v>
      </c>
      <c r="CU226">
        <v>0</v>
      </c>
      <c r="CW226">
        <v>8</v>
      </c>
      <c r="CY226">
        <v>397</v>
      </c>
      <c r="DB226" t="s">
        <v>533</v>
      </c>
      <c r="DC226" t="s">
        <v>534</v>
      </c>
      <c r="DD226" t="str">
        <f>VLOOKUP(DF226,class!$A$1:$B$455,2,FALSE)</f>
        <v>Shire District</v>
      </c>
      <c r="DE226" t="str">
        <f>IFERROR(VLOOKUP(DF226,classifications!$A$3:$C$334,3,FALSE),VLOOKUP(DF226,classifications!$I$2:$K$28,3,FALSE))</f>
        <v>Predominantly Urban</v>
      </c>
      <c r="DF226" t="s">
        <v>535</v>
      </c>
      <c r="DH226">
        <v>272</v>
      </c>
      <c r="DJ226">
        <v>4</v>
      </c>
      <c r="DL226">
        <v>35</v>
      </c>
      <c r="DN226">
        <v>0</v>
      </c>
      <c r="DO226">
        <v>12</v>
      </c>
      <c r="DP226">
        <v>0</v>
      </c>
      <c r="DQ226">
        <v>0</v>
      </c>
      <c r="DR226">
        <v>0</v>
      </c>
      <c r="DS226">
        <v>12</v>
      </c>
      <c r="DU226">
        <v>0</v>
      </c>
      <c r="DW226">
        <v>14</v>
      </c>
      <c r="DY226">
        <v>297</v>
      </c>
      <c r="EB226" t="s">
        <v>533</v>
      </c>
      <c r="EC226" t="s">
        <v>534</v>
      </c>
      <c r="ED226" t="str">
        <f>VLOOKUP(EF226,class!$A$1:$B$455,2,FALSE)</f>
        <v>Shire District</v>
      </c>
      <c r="EE226" t="str">
        <f>IFERROR(VLOOKUP(EF226,classifications!$A$3:$C$334,3,FALSE),VLOOKUP(EF226,classifications!$I$2:$K$28,3,FALSE))</f>
        <v>Predominantly Urban</v>
      </c>
      <c r="EF226" t="s">
        <v>535</v>
      </c>
      <c r="EH226">
        <v>143</v>
      </c>
      <c r="EJ226">
        <v>16</v>
      </c>
      <c r="EL226">
        <v>349</v>
      </c>
      <c r="EN226">
        <v>0</v>
      </c>
      <c r="EO226">
        <v>2</v>
      </c>
      <c r="EP226">
        <v>0</v>
      </c>
      <c r="EQ226">
        <v>0</v>
      </c>
      <c r="ER226">
        <v>0</v>
      </c>
      <c r="ES226">
        <v>0</v>
      </c>
      <c r="ET226">
        <v>2</v>
      </c>
      <c r="EV226">
        <v>0</v>
      </c>
      <c r="EX226">
        <v>15</v>
      </c>
      <c r="EZ226" s="2">
        <v>493</v>
      </c>
      <c r="FB226" t="s">
        <v>533</v>
      </c>
      <c r="FC226" t="s">
        <v>534</v>
      </c>
      <c r="FD226" t="str">
        <f>VLOOKUP(FF226,class!$A$1:$B$455,2,FALSE)</f>
        <v>Shire District</v>
      </c>
      <c r="FE226" t="str">
        <f>IFERROR(VLOOKUP(FF226,classifications!$A$3:$C$334,3,FALSE),VLOOKUP(FF226,classifications!$I$2:$K$28,3,FALSE))</f>
        <v>Predominantly Urban</v>
      </c>
      <c r="FF226" t="s">
        <v>535</v>
      </c>
      <c r="FH226">
        <v>645</v>
      </c>
      <c r="FJ226">
        <v>1</v>
      </c>
      <c r="FL226">
        <v>151</v>
      </c>
      <c r="FN226">
        <v>4</v>
      </c>
      <c r="FO226">
        <v>24</v>
      </c>
      <c r="FP226">
        <v>0</v>
      </c>
      <c r="FQ226">
        <v>0</v>
      </c>
      <c r="FR226">
        <v>0</v>
      </c>
      <c r="FS226">
        <v>0</v>
      </c>
      <c r="FT226">
        <v>28</v>
      </c>
      <c r="FV226">
        <v>3</v>
      </c>
      <c r="FX226">
        <v>17</v>
      </c>
      <c r="FZ226" s="2">
        <v>783</v>
      </c>
      <c r="GB226" t="s">
        <v>552</v>
      </c>
      <c r="GC226" t="s">
        <v>553</v>
      </c>
      <c r="GD226" t="str">
        <f>VLOOKUP(GF226,class!$A$1:$B$455,2,FALSE)</f>
        <v>Shire District</v>
      </c>
      <c r="GE226" t="str">
        <f>IFERROR(VLOOKUP(GF226,classifications!A$3:C$334,3,FALSE),VLOOKUP(GF226,classifications!I$2:K$28,3,FALSE))</f>
        <v>Urban with Significant Rural</v>
      </c>
      <c r="GF226" t="s">
        <v>554</v>
      </c>
      <c r="GH226">
        <v>1123</v>
      </c>
      <c r="GJ226">
        <v>4</v>
      </c>
      <c r="GL226">
        <v>471</v>
      </c>
      <c r="GN226">
        <v>2</v>
      </c>
      <c r="GO226">
        <v>341</v>
      </c>
      <c r="GP226">
        <v>0</v>
      </c>
      <c r="GQ226">
        <v>0</v>
      </c>
      <c r="GR226">
        <v>0</v>
      </c>
      <c r="GS226">
        <v>0</v>
      </c>
      <c r="GT226">
        <v>343</v>
      </c>
      <c r="GV226">
        <v>0</v>
      </c>
      <c r="GX226">
        <v>24</v>
      </c>
      <c r="GZ226">
        <v>1574</v>
      </c>
    </row>
    <row r="227" spans="2:208" x14ac:dyDescent="0.3">
      <c r="B227" t="s">
        <v>536</v>
      </c>
      <c r="C227" t="s">
        <v>537</v>
      </c>
      <c r="D227" t="str">
        <f>VLOOKUP(F227,class!$A$1:$B$455,2,FALSE)</f>
        <v>Shire District</v>
      </c>
      <c r="E227" t="str">
        <f>IFERROR(VLOOKUP(F227,classifications!$A$3:$C$334,3,FALSE),VLOOKUP(F227,classifications!$I$2:$K$28,3,FALSE))</f>
        <v>Predominantly Rural</v>
      </c>
      <c r="F227" t="s">
        <v>538</v>
      </c>
      <c r="H227">
        <v>486</v>
      </c>
      <c r="J227">
        <v>17</v>
      </c>
      <c r="L227">
        <v>49</v>
      </c>
      <c r="N227">
        <v>3</v>
      </c>
      <c r="P227">
        <v>28</v>
      </c>
      <c r="R227">
        <v>527</v>
      </c>
      <c r="AB227" t="s">
        <v>536</v>
      </c>
      <c r="AC227" t="s">
        <v>537</v>
      </c>
      <c r="AD227" t="str">
        <f>VLOOKUP(AF227,class!$A$1:$B$455,2,FALSE)</f>
        <v>Shire District</v>
      </c>
      <c r="AE227" t="str">
        <f>IFERROR(VLOOKUP(AF227,classifications!$A$3:$C$334,3,FALSE),VLOOKUP(AF227,classifications!$I$2:$K$28,3,FALSE))</f>
        <v>Predominantly Rural</v>
      </c>
      <c r="AF227" t="s">
        <v>538</v>
      </c>
      <c r="AH227">
        <v>368</v>
      </c>
      <c r="AJ227">
        <v>4</v>
      </c>
      <c r="AL227">
        <v>51</v>
      </c>
      <c r="AN227">
        <v>3</v>
      </c>
      <c r="AP227">
        <v>30</v>
      </c>
      <c r="AR227">
        <v>396</v>
      </c>
      <c r="BB227" t="s">
        <v>536</v>
      </c>
      <c r="BC227" t="s">
        <v>537</v>
      </c>
      <c r="BD227" t="str">
        <f>VLOOKUP(BF227,class!$A$1:$B$455,2,FALSE)</f>
        <v>Shire District</v>
      </c>
      <c r="BE227" t="str">
        <f>IFERROR(VLOOKUP(BF227,classifications!$A$3:$C$334,3,FALSE),VLOOKUP(BF227,classifications!$I$2:$K$28,3,FALSE))</f>
        <v>Predominantly Rural</v>
      </c>
      <c r="BF227" t="s">
        <v>538</v>
      </c>
      <c r="BH227">
        <v>434</v>
      </c>
      <c r="BJ227">
        <v>-5</v>
      </c>
      <c r="BL227">
        <v>60</v>
      </c>
      <c r="BN227">
        <v>-11</v>
      </c>
      <c r="BP227">
        <v>15</v>
      </c>
      <c r="BR227">
        <v>463</v>
      </c>
      <c r="CB227" t="s">
        <v>536</v>
      </c>
      <c r="CC227" t="s">
        <v>537</v>
      </c>
      <c r="CD227" t="str">
        <f>VLOOKUP(CF227,class!$A$1:$B$455,2,FALSE)</f>
        <v>Shire District</v>
      </c>
      <c r="CE227" t="str">
        <f>IFERROR(VLOOKUP(CF227,classifications!$A$3:$C$334,3,FALSE),VLOOKUP(CF227,classifications!$I$2:$K$28,3,FALSE))</f>
        <v>Predominantly Rural</v>
      </c>
      <c r="CF227" t="s">
        <v>538</v>
      </c>
      <c r="CH227">
        <v>472</v>
      </c>
      <c r="CJ227">
        <v>8</v>
      </c>
      <c r="CL227">
        <v>133</v>
      </c>
      <c r="CN227">
        <v>0</v>
      </c>
      <c r="CO227">
        <v>30</v>
      </c>
      <c r="CP227">
        <v>0</v>
      </c>
      <c r="CQ227">
        <v>0</v>
      </c>
      <c r="CR227">
        <v>0</v>
      </c>
      <c r="CS227">
        <v>30</v>
      </c>
      <c r="CU227">
        <v>5</v>
      </c>
      <c r="CW227">
        <v>19</v>
      </c>
      <c r="CY227">
        <v>599</v>
      </c>
      <c r="DB227" t="s">
        <v>536</v>
      </c>
      <c r="DC227" t="s">
        <v>537</v>
      </c>
      <c r="DD227" t="str">
        <f>VLOOKUP(DF227,class!$A$1:$B$455,2,FALSE)</f>
        <v>Shire District</v>
      </c>
      <c r="DE227" t="str">
        <f>IFERROR(VLOOKUP(DF227,classifications!$A$3:$C$334,3,FALSE),VLOOKUP(DF227,classifications!$I$2:$K$28,3,FALSE))</f>
        <v>Predominantly Rural</v>
      </c>
      <c r="DF227" t="s">
        <v>538</v>
      </c>
      <c r="DH227">
        <v>681</v>
      </c>
      <c r="DJ227">
        <v>7</v>
      </c>
      <c r="DL227">
        <v>85</v>
      </c>
      <c r="DN227">
        <v>3</v>
      </c>
      <c r="DO227">
        <v>26</v>
      </c>
      <c r="DP227">
        <v>0</v>
      </c>
      <c r="DQ227">
        <v>0</v>
      </c>
      <c r="DR227">
        <v>0</v>
      </c>
      <c r="DS227">
        <v>29</v>
      </c>
      <c r="DU227">
        <v>0</v>
      </c>
      <c r="DW227">
        <v>19</v>
      </c>
      <c r="DY227">
        <v>754</v>
      </c>
      <c r="EB227" t="s">
        <v>536</v>
      </c>
      <c r="EC227" t="s">
        <v>537</v>
      </c>
      <c r="ED227" t="str">
        <f>VLOOKUP(EF227,class!$A$1:$B$455,2,FALSE)</f>
        <v>Shire District</v>
      </c>
      <c r="EE227" t="str">
        <f>IFERROR(VLOOKUP(EF227,classifications!$A$3:$C$334,3,FALSE),VLOOKUP(EF227,classifications!$I$2:$K$28,3,FALSE))</f>
        <v>Predominantly Rural</v>
      </c>
      <c r="EF227" t="s">
        <v>538</v>
      </c>
      <c r="EH227">
        <v>894</v>
      </c>
      <c r="EJ227">
        <v>18</v>
      </c>
      <c r="EL227">
        <v>16</v>
      </c>
      <c r="EN227">
        <v>1</v>
      </c>
      <c r="EO227">
        <v>3</v>
      </c>
      <c r="EP227">
        <v>0</v>
      </c>
      <c r="EQ227">
        <v>0</v>
      </c>
      <c r="ER227">
        <v>0</v>
      </c>
      <c r="ES227">
        <v>0</v>
      </c>
      <c r="ET227">
        <v>4</v>
      </c>
      <c r="EV227">
        <v>0</v>
      </c>
      <c r="EX227">
        <v>17</v>
      </c>
      <c r="EZ227" s="2">
        <v>911</v>
      </c>
      <c r="FB227" t="s">
        <v>536</v>
      </c>
      <c r="FC227" t="s">
        <v>537</v>
      </c>
      <c r="FD227" t="str">
        <f>VLOOKUP(FF227,class!$A$1:$B$455,2,FALSE)</f>
        <v>Shire District</v>
      </c>
      <c r="FE227" t="str">
        <f>IFERROR(VLOOKUP(FF227,classifications!$A$3:$C$334,3,FALSE),VLOOKUP(FF227,classifications!$I$2:$K$28,3,FALSE))</f>
        <v>Predominantly Rural</v>
      </c>
      <c r="FF227" t="s">
        <v>538</v>
      </c>
      <c r="FH227">
        <v>762</v>
      </c>
      <c r="FJ227">
        <v>3</v>
      </c>
      <c r="FL227">
        <v>53</v>
      </c>
      <c r="FN227">
        <v>2</v>
      </c>
      <c r="FO227">
        <v>9</v>
      </c>
      <c r="FP227">
        <v>0</v>
      </c>
      <c r="FQ227">
        <v>0</v>
      </c>
      <c r="FR227">
        <v>0</v>
      </c>
      <c r="FS227">
        <v>0</v>
      </c>
      <c r="FT227">
        <v>11</v>
      </c>
      <c r="FV227">
        <v>8</v>
      </c>
      <c r="FX227">
        <v>20</v>
      </c>
      <c r="FZ227" s="2">
        <v>806</v>
      </c>
      <c r="GB227" t="s">
        <v>555</v>
      </c>
      <c r="GC227" t="s">
        <v>556</v>
      </c>
      <c r="GD227" t="str">
        <f>VLOOKUP(GF227,class!$A$1:$B$455,2,FALSE)</f>
        <v>Shire District</v>
      </c>
      <c r="GE227" t="str">
        <f>IFERROR(VLOOKUP(GF227,classifications!A$3:C$334,3,FALSE),VLOOKUP(GF227,classifications!I$2:K$28,3,FALSE))</f>
        <v>Predominantly Rural</v>
      </c>
      <c r="GF227" t="s">
        <v>557</v>
      </c>
      <c r="GH227">
        <v>795</v>
      </c>
      <c r="GJ227">
        <v>2</v>
      </c>
      <c r="GL227">
        <v>36</v>
      </c>
      <c r="GN227">
        <v>3</v>
      </c>
      <c r="GO227">
        <v>0</v>
      </c>
      <c r="GP227">
        <v>0</v>
      </c>
      <c r="GQ227">
        <v>0</v>
      </c>
      <c r="GR227">
        <v>2</v>
      </c>
      <c r="GS227">
        <v>0</v>
      </c>
      <c r="GT227">
        <v>5</v>
      </c>
      <c r="GV227">
        <v>0</v>
      </c>
      <c r="GX227">
        <v>29</v>
      </c>
      <c r="GZ227">
        <v>804</v>
      </c>
    </row>
    <row r="228" spans="2:208" x14ac:dyDescent="0.3">
      <c r="B228" t="s">
        <v>539</v>
      </c>
      <c r="C228" t="s">
        <v>540</v>
      </c>
      <c r="D228" t="str">
        <f>VLOOKUP(F228,class!$A$1:$B$455,2,FALSE)</f>
        <v>Shire District</v>
      </c>
      <c r="E228" t="str">
        <f>IFERROR(VLOOKUP(F228,classifications!$A$3:$C$334,3,FALSE),VLOOKUP(F228,classifications!$I$2:$K$28,3,FALSE))</f>
        <v>Predominantly Rural</v>
      </c>
      <c r="F228" t="s">
        <v>541</v>
      </c>
      <c r="H228">
        <v>222</v>
      </c>
      <c r="J228">
        <v>2</v>
      </c>
      <c r="L228">
        <v>23</v>
      </c>
      <c r="N228">
        <v>0</v>
      </c>
      <c r="P228">
        <v>17</v>
      </c>
      <c r="R228">
        <v>230</v>
      </c>
      <c r="AB228" t="s">
        <v>539</v>
      </c>
      <c r="AC228" t="s">
        <v>540</v>
      </c>
      <c r="AD228" t="str">
        <f>VLOOKUP(AF228,class!$A$1:$B$455,2,FALSE)</f>
        <v>Shire District</v>
      </c>
      <c r="AE228" t="str">
        <f>IFERROR(VLOOKUP(AF228,classifications!$A$3:$C$334,3,FALSE),VLOOKUP(AF228,classifications!$I$2:$K$28,3,FALSE))</f>
        <v>Predominantly Rural</v>
      </c>
      <c r="AF228" t="s">
        <v>541</v>
      </c>
      <c r="AH228">
        <v>383</v>
      </c>
      <c r="AJ228">
        <v>-2</v>
      </c>
      <c r="AL228">
        <v>4</v>
      </c>
      <c r="AN228">
        <v>0</v>
      </c>
      <c r="AP228">
        <v>42</v>
      </c>
      <c r="AR228">
        <v>343</v>
      </c>
      <c r="BB228" t="s">
        <v>539</v>
      </c>
      <c r="BC228" t="s">
        <v>540</v>
      </c>
      <c r="BD228" t="str">
        <f>VLOOKUP(BF228,class!$A$1:$B$455,2,FALSE)</f>
        <v>Shire District</v>
      </c>
      <c r="BE228" t="str">
        <f>IFERROR(VLOOKUP(BF228,classifications!$A$3:$C$334,3,FALSE),VLOOKUP(BF228,classifications!$I$2:$K$28,3,FALSE))</f>
        <v>Predominantly Rural</v>
      </c>
      <c r="BF228" t="s">
        <v>541</v>
      </c>
      <c r="BH228">
        <v>375</v>
      </c>
      <c r="BJ228">
        <v>2</v>
      </c>
      <c r="BL228">
        <v>15</v>
      </c>
      <c r="BN228">
        <v>0</v>
      </c>
      <c r="BP228">
        <v>20</v>
      </c>
      <c r="BR228">
        <v>372</v>
      </c>
      <c r="CB228" t="s">
        <v>539</v>
      </c>
      <c r="CC228" t="s">
        <v>540</v>
      </c>
      <c r="CD228" t="str">
        <f>VLOOKUP(CF228,class!$A$1:$B$455,2,FALSE)</f>
        <v>Shire District</v>
      </c>
      <c r="CE228" t="str">
        <f>IFERROR(VLOOKUP(CF228,classifications!$A$3:$C$334,3,FALSE),VLOOKUP(CF228,classifications!$I$2:$K$28,3,FALSE))</f>
        <v>Predominantly Rural</v>
      </c>
      <c r="CF228" t="s">
        <v>541</v>
      </c>
      <c r="CH228">
        <v>298</v>
      </c>
      <c r="CJ228">
        <v>4</v>
      </c>
      <c r="CL228">
        <v>13</v>
      </c>
      <c r="CN228">
        <v>0</v>
      </c>
      <c r="CO228">
        <v>0</v>
      </c>
      <c r="CP228">
        <v>0</v>
      </c>
      <c r="CQ228">
        <v>0</v>
      </c>
      <c r="CR228">
        <v>0</v>
      </c>
      <c r="CS228">
        <v>0</v>
      </c>
      <c r="CU228">
        <v>0</v>
      </c>
      <c r="CW228">
        <v>12</v>
      </c>
      <c r="CY228">
        <v>303</v>
      </c>
      <c r="DB228" t="s">
        <v>539</v>
      </c>
      <c r="DC228" t="s">
        <v>540</v>
      </c>
      <c r="DD228" t="str">
        <f>VLOOKUP(DF228,class!$A$1:$B$455,2,FALSE)</f>
        <v>Shire District</v>
      </c>
      <c r="DE228" t="str">
        <f>IFERROR(VLOOKUP(DF228,classifications!$A$3:$C$334,3,FALSE),VLOOKUP(DF228,classifications!$I$2:$K$28,3,FALSE))</f>
        <v>Predominantly Rural</v>
      </c>
      <c r="DF228" t="s">
        <v>541</v>
      </c>
      <c r="DH228">
        <v>240</v>
      </c>
      <c r="DJ228">
        <v>1</v>
      </c>
      <c r="DL228">
        <v>24</v>
      </c>
      <c r="DN228">
        <v>0</v>
      </c>
      <c r="DO228">
        <v>0</v>
      </c>
      <c r="DP228">
        <v>0</v>
      </c>
      <c r="DQ228">
        <v>0</v>
      </c>
      <c r="DR228">
        <v>0</v>
      </c>
      <c r="DS228">
        <v>0</v>
      </c>
      <c r="DU228">
        <v>0</v>
      </c>
      <c r="DW228">
        <v>18</v>
      </c>
      <c r="DY228">
        <v>247</v>
      </c>
      <c r="EB228" t="s">
        <v>539</v>
      </c>
      <c r="EC228" t="s">
        <v>540</v>
      </c>
      <c r="ED228" t="str">
        <f>VLOOKUP(EF228,class!$A$1:$B$455,2,FALSE)</f>
        <v>Shire District</v>
      </c>
      <c r="EE228" t="str">
        <f>IFERROR(VLOOKUP(EF228,classifications!$A$3:$C$334,3,FALSE),VLOOKUP(EF228,classifications!$I$2:$K$28,3,FALSE))</f>
        <v>Predominantly Rural</v>
      </c>
      <c r="EF228" t="s">
        <v>541</v>
      </c>
      <c r="EH228">
        <v>197</v>
      </c>
      <c r="EJ228">
        <v>45</v>
      </c>
      <c r="EL228">
        <v>14</v>
      </c>
      <c r="EN228">
        <v>0</v>
      </c>
      <c r="EO228">
        <v>0</v>
      </c>
      <c r="EP228">
        <v>0</v>
      </c>
      <c r="EQ228">
        <v>0</v>
      </c>
      <c r="ER228">
        <v>0</v>
      </c>
      <c r="ES228">
        <v>0</v>
      </c>
      <c r="ET228">
        <v>0</v>
      </c>
      <c r="EV228">
        <v>0</v>
      </c>
      <c r="EX228">
        <v>0</v>
      </c>
      <c r="EZ228" s="2">
        <v>256</v>
      </c>
      <c r="FB228" t="s">
        <v>539</v>
      </c>
      <c r="FC228" t="s">
        <v>540</v>
      </c>
      <c r="FD228" t="str">
        <f>VLOOKUP(FF228,class!$A$1:$B$455,2,FALSE)</f>
        <v>Shire District</v>
      </c>
      <c r="FE228" t="str">
        <f>IFERROR(VLOOKUP(FF228,classifications!$A$3:$C$334,3,FALSE),VLOOKUP(FF228,classifications!$I$2:$K$28,3,FALSE))</f>
        <v>Predominantly Rural</v>
      </c>
      <c r="FF228" t="s">
        <v>541</v>
      </c>
      <c r="FH228">
        <v>249</v>
      </c>
      <c r="FJ228">
        <v>2</v>
      </c>
      <c r="FL228">
        <v>35</v>
      </c>
      <c r="FN228">
        <v>0</v>
      </c>
      <c r="FO228">
        <v>0</v>
      </c>
      <c r="FP228">
        <v>0</v>
      </c>
      <c r="FQ228">
        <v>0</v>
      </c>
      <c r="FR228">
        <v>0</v>
      </c>
      <c r="FS228">
        <v>0</v>
      </c>
      <c r="FT228">
        <v>0</v>
      </c>
      <c r="FV228">
        <v>1</v>
      </c>
      <c r="FX228">
        <v>17</v>
      </c>
      <c r="FZ228" s="2">
        <v>270</v>
      </c>
      <c r="GB228" t="s">
        <v>558</v>
      </c>
      <c r="GC228" t="s">
        <v>559</v>
      </c>
      <c r="GD228" t="str">
        <f>VLOOKUP(GF228,class!$A$1:$B$455,2,FALSE)</f>
        <v>Shire District</v>
      </c>
      <c r="GE228" t="str">
        <f>IFERROR(VLOOKUP(GF228,classifications!A$3:C$334,3,FALSE),VLOOKUP(GF228,classifications!I$2:K$28,3,FALSE))</f>
        <v>Predominantly Urban</v>
      </c>
      <c r="GF228" t="s">
        <v>560</v>
      </c>
      <c r="GH228">
        <v>1203</v>
      </c>
      <c r="GJ228">
        <v>1</v>
      </c>
      <c r="GL228">
        <v>33</v>
      </c>
      <c r="GN228">
        <v>0</v>
      </c>
      <c r="GO228">
        <v>0</v>
      </c>
      <c r="GP228">
        <v>0</v>
      </c>
      <c r="GQ228">
        <v>0</v>
      </c>
      <c r="GR228">
        <v>1</v>
      </c>
      <c r="GS228">
        <v>0</v>
      </c>
      <c r="GT228">
        <v>1</v>
      </c>
      <c r="GV228">
        <v>0</v>
      </c>
      <c r="GX228">
        <v>14</v>
      </c>
      <c r="GZ228">
        <v>1223</v>
      </c>
    </row>
    <row r="229" spans="2:208" x14ac:dyDescent="0.3">
      <c r="B229" t="s">
        <v>542</v>
      </c>
      <c r="C229" t="s">
        <v>543</v>
      </c>
      <c r="D229" t="str">
        <f>VLOOKUP(F229,class!$A$1:$B$455,2,FALSE)</f>
        <v>Shire District</v>
      </c>
      <c r="E229" t="str">
        <f>IFERROR(VLOOKUP(F229,classifications!$A$3:$C$334,3,FALSE),VLOOKUP(F229,classifications!$I$2:$K$28,3,FALSE))</f>
        <v>Predominantly Urban</v>
      </c>
      <c r="F229" t="s">
        <v>544</v>
      </c>
      <c r="H229">
        <v>357</v>
      </c>
      <c r="J229">
        <v>17</v>
      </c>
      <c r="L229">
        <v>50</v>
      </c>
      <c r="N229">
        <v>0</v>
      </c>
      <c r="P229">
        <v>0</v>
      </c>
      <c r="R229">
        <v>424</v>
      </c>
      <c r="AB229" t="s">
        <v>542</v>
      </c>
      <c r="AC229" t="s">
        <v>543</v>
      </c>
      <c r="AD229" t="str">
        <f>VLOOKUP(AF229,class!$A$1:$B$455,2,FALSE)</f>
        <v>Shire District</v>
      </c>
      <c r="AE229" t="str">
        <f>IFERROR(VLOOKUP(AF229,classifications!$A$3:$C$334,3,FALSE),VLOOKUP(AF229,classifications!$I$2:$K$28,3,FALSE))</f>
        <v>Predominantly Urban</v>
      </c>
      <c r="AF229" t="s">
        <v>544</v>
      </c>
      <c r="AH229">
        <v>427</v>
      </c>
      <c r="AJ229">
        <v>8</v>
      </c>
      <c r="AL229">
        <v>43</v>
      </c>
      <c r="AN229">
        <v>0</v>
      </c>
      <c r="AP229">
        <v>0</v>
      </c>
      <c r="AR229">
        <v>478</v>
      </c>
      <c r="BB229" t="s">
        <v>542</v>
      </c>
      <c r="BC229" t="s">
        <v>543</v>
      </c>
      <c r="BD229" t="str">
        <f>VLOOKUP(BF229,class!$A$1:$B$455,2,FALSE)</f>
        <v>Shire District</v>
      </c>
      <c r="BE229" t="str">
        <f>IFERROR(VLOOKUP(BF229,classifications!$A$3:$C$334,3,FALSE),VLOOKUP(BF229,classifications!$I$2:$K$28,3,FALSE))</f>
        <v>Predominantly Urban</v>
      </c>
      <c r="BF229" t="s">
        <v>544</v>
      </c>
      <c r="BH229">
        <v>484</v>
      </c>
      <c r="BJ229">
        <v>3</v>
      </c>
      <c r="BL229">
        <v>77</v>
      </c>
      <c r="BN229">
        <v>0</v>
      </c>
      <c r="BP229">
        <v>0</v>
      </c>
      <c r="BR229">
        <v>564</v>
      </c>
      <c r="CB229" t="s">
        <v>542</v>
      </c>
      <c r="CC229" t="s">
        <v>543</v>
      </c>
      <c r="CD229" t="str">
        <f>VLOOKUP(CF229,class!$A$1:$B$455,2,FALSE)</f>
        <v>Shire District</v>
      </c>
      <c r="CE229" t="str">
        <f>IFERROR(VLOOKUP(CF229,classifications!$A$3:$C$334,3,FALSE),VLOOKUP(CF229,classifications!$I$2:$K$28,3,FALSE))</f>
        <v>Predominantly Urban</v>
      </c>
      <c r="CF229" t="s">
        <v>544</v>
      </c>
      <c r="CH229">
        <v>430</v>
      </c>
      <c r="CJ229">
        <v>2</v>
      </c>
      <c r="CL229">
        <v>39</v>
      </c>
      <c r="CN229">
        <v>0</v>
      </c>
      <c r="CO229">
        <v>3</v>
      </c>
      <c r="CP229">
        <v>0</v>
      </c>
      <c r="CQ229">
        <v>0</v>
      </c>
      <c r="CR229">
        <v>0</v>
      </c>
      <c r="CS229">
        <v>3</v>
      </c>
      <c r="CU229">
        <v>-2</v>
      </c>
      <c r="CW229">
        <v>1</v>
      </c>
      <c r="CY229">
        <v>468</v>
      </c>
      <c r="DB229" t="s">
        <v>542</v>
      </c>
      <c r="DC229" t="s">
        <v>543</v>
      </c>
      <c r="DD229" t="str">
        <f>VLOOKUP(DF229,class!$A$1:$B$455,2,FALSE)</f>
        <v>Shire District</v>
      </c>
      <c r="DE229" t="str">
        <f>IFERROR(VLOOKUP(DF229,classifications!$A$3:$C$334,3,FALSE),VLOOKUP(DF229,classifications!$I$2:$K$28,3,FALSE))</f>
        <v>Predominantly Urban</v>
      </c>
      <c r="DF229" t="s">
        <v>544</v>
      </c>
      <c r="DH229">
        <v>374</v>
      </c>
      <c r="DJ229">
        <v>-1</v>
      </c>
      <c r="DL229">
        <v>66</v>
      </c>
      <c r="DN229">
        <v>0</v>
      </c>
      <c r="DO229">
        <v>38</v>
      </c>
      <c r="DP229">
        <v>0</v>
      </c>
      <c r="DQ229">
        <v>0</v>
      </c>
      <c r="DR229">
        <v>0</v>
      </c>
      <c r="DS229">
        <v>38</v>
      </c>
      <c r="DU229">
        <v>0</v>
      </c>
      <c r="DW229">
        <v>0</v>
      </c>
      <c r="DY229">
        <v>439</v>
      </c>
      <c r="EB229" t="s">
        <v>542</v>
      </c>
      <c r="EC229" t="s">
        <v>543</v>
      </c>
      <c r="ED229" t="str">
        <f>VLOOKUP(EF229,class!$A$1:$B$455,2,FALSE)</f>
        <v>Shire District</v>
      </c>
      <c r="EE229" t="str">
        <f>IFERROR(VLOOKUP(EF229,classifications!$A$3:$C$334,3,FALSE),VLOOKUP(EF229,classifications!$I$2:$K$28,3,FALSE))</f>
        <v>Predominantly Urban</v>
      </c>
      <c r="EF229" t="s">
        <v>544</v>
      </c>
      <c r="EH229">
        <v>386</v>
      </c>
      <c r="EJ229">
        <v>6</v>
      </c>
      <c r="EL229">
        <v>84</v>
      </c>
      <c r="EN229">
        <v>0</v>
      </c>
      <c r="EO229">
        <v>57</v>
      </c>
      <c r="EP229">
        <v>0</v>
      </c>
      <c r="EQ229">
        <v>0</v>
      </c>
      <c r="ER229">
        <v>0</v>
      </c>
      <c r="ES229">
        <v>0</v>
      </c>
      <c r="ET229">
        <v>57</v>
      </c>
      <c r="EV229">
        <v>0</v>
      </c>
      <c r="EX229">
        <v>1</v>
      </c>
      <c r="EZ229" s="2">
        <v>475</v>
      </c>
      <c r="FB229" t="s">
        <v>542</v>
      </c>
      <c r="FC229" t="s">
        <v>543</v>
      </c>
      <c r="FD229" t="str">
        <f>VLOOKUP(FF229,class!$A$1:$B$455,2,FALSE)</f>
        <v>Shire District</v>
      </c>
      <c r="FE229" t="str">
        <f>IFERROR(VLOOKUP(FF229,classifications!$A$3:$C$334,3,FALSE),VLOOKUP(FF229,classifications!$I$2:$K$28,3,FALSE))</f>
        <v>Predominantly Urban</v>
      </c>
      <c r="FF229" t="s">
        <v>544</v>
      </c>
      <c r="FH229">
        <v>532</v>
      </c>
      <c r="FJ229">
        <v>0</v>
      </c>
      <c r="FL229">
        <v>12</v>
      </c>
      <c r="FN229">
        <v>10</v>
      </c>
      <c r="FO229">
        <v>8</v>
      </c>
      <c r="FP229">
        <v>0</v>
      </c>
      <c r="FQ229">
        <v>0</v>
      </c>
      <c r="FR229">
        <v>14</v>
      </c>
      <c r="FS229">
        <v>0</v>
      </c>
      <c r="FT229">
        <v>32</v>
      </c>
      <c r="FV229">
        <v>0</v>
      </c>
      <c r="FX229">
        <v>0</v>
      </c>
      <c r="FZ229" s="2">
        <v>544</v>
      </c>
      <c r="GB229" t="s">
        <v>561</v>
      </c>
      <c r="GC229" t="s">
        <v>562</v>
      </c>
      <c r="GD229" t="str">
        <f>VLOOKUP(GF229,class!$A$1:$B$455,2,FALSE)</f>
        <v>Shire District</v>
      </c>
      <c r="GE229" t="str">
        <f>IFERROR(VLOOKUP(GF229,classifications!A$3:C$334,3,FALSE),VLOOKUP(GF229,classifications!I$2:K$28,3,FALSE))</f>
        <v>Predominantly Urban</v>
      </c>
      <c r="GF229" t="s">
        <v>563</v>
      </c>
      <c r="GH229">
        <v>275</v>
      </c>
      <c r="GJ229">
        <v>1</v>
      </c>
      <c r="GL229">
        <v>21</v>
      </c>
      <c r="GN229">
        <v>0</v>
      </c>
      <c r="GO229">
        <v>9</v>
      </c>
      <c r="GP229">
        <v>0</v>
      </c>
      <c r="GQ229">
        <v>0</v>
      </c>
      <c r="GR229">
        <v>1</v>
      </c>
      <c r="GS229">
        <v>0</v>
      </c>
      <c r="GT229">
        <v>10</v>
      </c>
      <c r="GV229">
        <v>0</v>
      </c>
      <c r="GX229">
        <v>12</v>
      </c>
      <c r="GZ229">
        <v>285</v>
      </c>
    </row>
    <row r="230" spans="2:208" x14ac:dyDescent="0.3">
      <c r="B230" t="s">
        <v>545</v>
      </c>
      <c r="C230" t="s">
        <v>546</v>
      </c>
      <c r="D230" t="str">
        <f>VLOOKUP(F230,class!$A$1:$B$455,2,FALSE)</f>
        <v>Shire District</v>
      </c>
      <c r="E230" t="str">
        <f>IFERROR(VLOOKUP(F230,classifications!$A$3:$C$334,3,FALSE),VLOOKUP(F230,classifications!$I$2:$K$28,3,FALSE))</f>
        <v>Urban with Significant Rural</v>
      </c>
      <c r="F230" t="s">
        <v>547</v>
      </c>
      <c r="H230">
        <v>388</v>
      </c>
      <c r="J230">
        <v>7</v>
      </c>
      <c r="L230">
        <v>32</v>
      </c>
      <c r="N230">
        <v>0</v>
      </c>
      <c r="P230">
        <v>19</v>
      </c>
      <c r="R230">
        <v>408</v>
      </c>
      <c r="AB230" t="s">
        <v>545</v>
      </c>
      <c r="AC230" t="s">
        <v>546</v>
      </c>
      <c r="AD230" t="str">
        <f>VLOOKUP(AF230,class!$A$1:$B$455,2,FALSE)</f>
        <v>Shire District</v>
      </c>
      <c r="AE230" t="str">
        <f>IFERROR(VLOOKUP(AF230,classifications!$A$3:$C$334,3,FALSE),VLOOKUP(AF230,classifications!$I$2:$K$28,3,FALSE))</f>
        <v>Urban with Significant Rural</v>
      </c>
      <c r="AF230" t="s">
        <v>547</v>
      </c>
      <c r="AH230">
        <v>525</v>
      </c>
      <c r="AJ230">
        <v>6</v>
      </c>
      <c r="AL230">
        <v>30</v>
      </c>
      <c r="AN230">
        <v>0</v>
      </c>
      <c r="AP230">
        <v>84</v>
      </c>
      <c r="AR230">
        <v>477</v>
      </c>
      <c r="BB230" t="s">
        <v>545</v>
      </c>
      <c r="BC230" t="s">
        <v>546</v>
      </c>
      <c r="BD230" t="str">
        <f>VLOOKUP(BF230,class!$A$1:$B$455,2,FALSE)</f>
        <v>Shire District</v>
      </c>
      <c r="BE230" t="str">
        <f>IFERROR(VLOOKUP(BF230,classifications!$A$3:$C$334,3,FALSE),VLOOKUP(BF230,classifications!$I$2:$K$28,3,FALSE))</f>
        <v>Urban with Significant Rural</v>
      </c>
      <c r="BF230" t="s">
        <v>547</v>
      </c>
      <c r="BH230">
        <v>576</v>
      </c>
      <c r="BJ230">
        <v>10</v>
      </c>
      <c r="BL230">
        <v>23</v>
      </c>
      <c r="BN230">
        <v>0</v>
      </c>
      <c r="BP230">
        <v>36</v>
      </c>
      <c r="BR230">
        <v>573</v>
      </c>
      <c r="CB230" t="s">
        <v>545</v>
      </c>
      <c r="CC230" t="s">
        <v>546</v>
      </c>
      <c r="CD230" t="str">
        <f>VLOOKUP(CF230,class!$A$1:$B$455,2,FALSE)</f>
        <v>Shire District</v>
      </c>
      <c r="CE230" t="str">
        <f>IFERROR(VLOOKUP(CF230,classifications!$A$3:$C$334,3,FALSE),VLOOKUP(CF230,classifications!$I$2:$K$28,3,FALSE))</f>
        <v>Urban with Significant Rural</v>
      </c>
      <c r="CF230" t="s">
        <v>547</v>
      </c>
      <c r="CH230">
        <v>382</v>
      </c>
      <c r="CJ230">
        <v>12</v>
      </c>
      <c r="CL230">
        <v>60</v>
      </c>
      <c r="CN230">
        <v>1</v>
      </c>
      <c r="CO230">
        <v>0</v>
      </c>
      <c r="CP230">
        <v>0</v>
      </c>
      <c r="CQ230">
        <v>0</v>
      </c>
      <c r="CR230">
        <v>0</v>
      </c>
      <c r="CS230">
        <v>1</v>
      </c>
      <c r="CU230">
        <v>0</v>
      </c>
      <c r="CW230">
        <v>24</v>
      </c>
      <c r="CY230">
        <v>430</v>
      </c>
      <c r="DB230" t="s">
        <v>545</v>
      </c>
      <c r="DC230" t="s">
        <v>546</v>
      </c>
      <c r="DD230" t="str">
        <f>VLOOKUP(DF230,class!$A$1:$B$455,2,FALSE)</f>
        <v>Shire District</v>
      </c>
      <c r="DE230" t="str">
        <f>IFERROR(VLOOKUP(DF230,classifications!$A$3:$C$334,3,FALSE),VLOOKUP(DF230,classifications!$I$2:$K$28,3,FALSE))</f>
        <v>Urban with Significant Rural</v>
      </c>
      <c r="DF230" t="s">
        <v>547</v>
      </c>
      <c r="DH230">
        <v>308</v>
      </c>
      <c r="DJ230">
        <v>10</v>
      </c>
      <c r="DL230">
        <v>55</v>
      </c>
      <c r="DN230">
        <v>2</v>
      </c>
      <c r="DO230">
        <v>1</v>
      </c>
      <c r="DP230">
        <v>0</v>
      </c>
      <c r="DQ230">
        <v>0</v>
      </c>
      <c r="DR230">
        <v>0</v>
      </c>
      <c r="DS230">
        <v>3</v>
      </c>
      <c r="DU230">
        <v>0</v>
      </c>
      <c r="DW230">
        <v>17</v>
      </c>
      <c r="DY230">
        <v>356</v>
      </c>
      <c r="EB230" t="s">
        <v>545</v>
      </c>
      <c r="EC230" t="s">
        <v>546</v>
      </c>
      <c r="ED230" t="str">
        <f>VLOOKUP(EF230,class!$A$1:$B$455,2,FALSE)</f>
        <v>Shire District</v>
      </c>
      <c r="EE230" t="str">
        <f>IFERROR(VLOOKUP(EF230,classifications!$A$3:$C$334,3,FALSE),VLOOKUP(EF230,classifications!$I$2:$K$28,3,FALSE))</f>
        <v>Urban with Significant Rural</v>
      </c>
      <c r="EF230" t="s">
        <v>547</v>
      </c>
      <c r="EH230">
        <v>447</v>
      </c>
      <c r="EJ230">
        <v>8</v>
      </c>
      <c r="EL230">
        <v>59</v>
      </c>
      <c r="EN230">
        <v>2</v>
      </c>
      <c r="EO230">
        <v>0</v>
      </c>
      <c r="EP230">
        <v>0</v>
      </c>
      <c r="EQ230">
        <v>0</v>
      </c>
      <c r="ER230">
        <v>0</v>
      </c>
      <c r="ES230">
        <v>0</v>
      </c>
      <c r="ET230">
        <v>2</v>
      </c>
      <c r="EV230">
        <v>0</v>
      </c>
      <c r="EX230">
        <v>17</v>
      </c>
      <c r="EZ230" s="2">
        <v>497</v>
      </c>
      <c r="FB230" t="s">
        <v>545</v>
      </c>
      <c r="FC230" t="s">
        <v>546</v>
      </c>
      <c r="FD230" t="str">
        <f>VLOOKUP(FF230,class!$A$1:$B$455,2,FALSE)</f>
        <v>Shire District</v>
      </c>
      <c r="FE230" t="str">
        <f>IFERROR(VLOOKUP(FF230,classifications!$A$3:$C$334,3,FALSE),VLOOKUP(FF230,classifications!$I$2:$K$28,3,FALSE))</f>
        <v>Urban with Significant Rural</v>
      </c>
      <c r="FF230" t="s">
        <v>547</v>
      </c>
      <c r="FH230">
        <v>558</v>
      </c>
      <c r="FJ230">
        <v>-1</v>
      </c>
      <c r="FL230">
        <v>26</v>
      </c>
      <c r="FN230">
        <v>9</v>
      </c>
      <c r="FO230">
        <v>0</v>
      </c>
      <c r="FP230">
        <v>0</v>
      </c>
      <c r="FQ230">
        <v>0</v>
      </c>
      <c r="FR230">
        <v>0</v>
      </c>
      <c r="FS230">
        <v>0</v>
      </c>
      <c r="FT230">
        <v>9</v>
      </c>
      <c r="FV230">
        <v>0</v>
      </c>
      <c r="FX230">
        <v>19</v>
      </c>
      <c r="FZ230" s="2">
        <v>564</v>
      </c>
      <c r="GB230" t="s">
        <v>564</v>
      </c>
      <c r="GC230" t="s">
        <v>565</v>
      </c>
      <c r="GD230" t="str">
        <f>VLOOKUP(GF230,class!$A$1:$B$455,2,FALSE)</f>
        <v>Shire District</v>
      </c>
      <c r="GE230" t="str">
        <f>IFERROR(VLOOKUP(GF230,classifications!A$3:C$334,3,FALSE),VLOOKUP(GF230,classifications!I$2:K$28,3,FALSE))</f>
        <v>Predominantly Urban</v>
      </c>
      <c r="GF230" t="s">
        <v>566</v>
      </c>
      <c r="GH230">
        <v>137</v>
      </c>
      <c r="GJ230">
        <v>6</v>
      </c>
      <c r="GL230">
        <v>0</v>
      </c>
      <c r="GN230">
        <v>0</v>
      </c>
      <c r="GO230">
        <v>0</v>
      </c>
      <c r="GP230">
        <v>0</v>
      </c>
      <c r="GQ230">
        <v>0</v>
      </c>
      <c r="GR230">
        <v>0</v>
      </c>
      <c r="GS230">
        <v>0</v>
      </c>
      <c r="GT230">
        <v>0</v>
      </c>
      <c r="GV230">
        <v>0</v>
      </c>
      <c r="GX230">
        <v>8</v>
      </c>
      <c r="GZ230">
        <v>135</v>
      </c>
    </row>
    <row r="231" spans="2:208" x14ac:dyDescent="0.3">
      <c r="B231" t="s">
        <v>548</v>
      </c>
      <c r="C231" t="s">
        <v>549</v>
      </c>
      <c r="D231" t="str">
        <f>VLOOKUP(F231,class!$A$1:$B$455,2,FALSE)</f>
        <v>Shire District</v>
      </c>
      <c r="E231" t="str">
        <f>IFERROR(VLOOKUP(F231,classifications!$A$3:$C$334,3,FALSE),VLOOKUP(F231,classifications!$I$2:$K$28,3,FALSE))</f>
        <v>Predominantly Rural</v>
      </c>
      <c r="F231" t="s">
        <v>550</v>
      </c>
      <c r="H231">
        <v>442</v>
      </c>
      <c r="J231">
        <v>19</v>
      </c>
      <c r="L231">
        <v>11</v>
      </c>
      <c r="N231">
        <v>0</v>
      </c>
      <c r="P231">
        <v>9</v>
      </c>
      <c r="R231">
        <v>463</v>
      </c>
      <c r="AB231" t="s">
        <v>548</v>
      </c>
      <c r="AC231" t="s">
        <v>549</v>
      </c>
      <c r="AD231" t="str">
        <f>VLOOKUP(AF231,class!$A$1:$B$455,2,FALSE)</f>
        <v>Shire District</v>
      </c>
      <c r="AE231" t="str">
        <f>IFERROR(VLOOKUP(AF231,classifications!$A$3:$C$334,3,FALSE),VLOOKUP(AF231,classifications!$I$2:$K$28,3,FALSE))</f>
        <v>Predominantly Rural</v>
      </c>
      <c r="AF231" t="s">
        <v>550</v>
      </c>
      <c r="AH231">
        <v>574</v>
      </c>
      <c r="AJ231">
        <v>7</v>
      </c>
      <c r="AL231">
        <v>14</v>
      </c>
      <c r="AN231">
        <v>0</v>
      </c>
      <c r="AP231">
        <v>6</v>
      </c>
      <c r="AR231">
        <v>589</v>
      </c>
      <c r="BB231" t="s">
        <v>548</v>
      </c>
      <c r="BC231" t="s">
        <v>549</v>
      </c>
      <c r="BD231" t="str">
        <f>VLOOKUP(BF231,class!$A$1:$B$455,2,FALSE)</f>
        <v>Shire District</v>
      </c>
      <c r="BE231" t="str">
        <f>IFERROR(VLOOKUP(BF231,classifications!$A$3:$C$334,3,FALSE),VLOOKUP(BF231,classifications!$I$2:$K$28,3,FALSE))</f>
        <v>Predominantly Rural</v>
      </c>
      <c r="BF231" t="s">
        <v>550</v>
      </c>
      <c r="BH231">
        <v>572</v>
      </c>
      <c r="BJ231">
        <v>9</v>
      </c>
      <c r="BL231">
        <v>7</v>
      </c>
      <c r="BN231">
        <v>0</v>
      </c>
      <c r="BP231">
        <v>15</v>
      </c>
      <c r="BR231">
        <v>573</v>
      </c>
      <c r="CB231" t="s">
        <v>548</v>
      </c>
      <c r="CC231" t="s">
        <v>549</v>
      </c>
      <c r="CD231" t="str">
        <f>VLOOKUP(CF231,class!$A$1:$B$455,2,FALSE)</f>
        <v>Shire District</v>
      </c>
      <c r="CE231" t="str">
        <f>IFERROR(VLOOKUP(CF231,classifications!$A$3:$C$334,3,FALSE),VLOOKUP(CF231,classifications!$I$2:$K$28,3,FALSE))</f>
        <v>Predominantly Rural</v>
      </c>
      <c r="CF231" t="s">
        <v>550</v>
      </c>
      <c r="CH231">
        <v>604</v>
      </c>
      <c r="CJ231">
        <v>9</v>
      </c>
      <c r="CL231">
        <v>20</v>
      </c>
      <c r="CN231">
        <v>0</v>
      </c>
      <c r="CO231">
        <v>0</v>
      </c>
      <c r="CP231">
        <v>0</v>
      </c>
      <c r="CQ231">
        <v>0</v>
      </c>
      <c r="CR231">
        <v>0</v>
      </c>
      <c r="CS231">
        <v>0</v>
      </c>
      <c r="CU231">
        <v>0</v>
      </c>
      <c r="CW231">
        <v>8</v>
      </c>
      <c r="CY231">
        <v>625</v>
      </c>
      <c r="DB231" t="s">
        <v>548</v>
      </c>
      <c r="DC231" t="s">
        <v>549</v>
      </c>
      <c r="DD231" t="str">
        <f>VLOOKUP(DF231,class!$A$1:$B$455,2,FALSE)</f>
        <v>Shire District</v>
      </c>
      <c r="DE231" t="str">
        <f>IFERROR(VLOOKUP(DF231,classifications!$A$3:$C$334,3,FALSE),VLOOKUP(DF231,classifications!$I$2:$K$28,3,FALSE))</f>
        <v>Predominantly Rural</v>
      </c>
      <c r="DF231" t="s">
        <v>550</v>
      </c>
      <c r="DH231">
        <v>636</v>
      </c>
      <c r="DJ231">
        <v>9</v>
      </c>
      <c r="DL231">
        <v>4</v>
      </c>
      <c r="DN231">
        <v>0</v>
      </c>
      <c r="DO231">
        <v>0</v>
      </c>
      <c r="DP231">
        <v>0</v>
      </c>
      <c r="DQ231">
        <v>0</v>
      </c>
      <c r="DR231">
        <v>0</v>
      </c>
      <c r="DS231">
        <v>0</v>
      </c>
      <c r="DU231">
        <v>81</v>
      </c>
      <c r="DW231">
        <v>2</v>
      </c>
      <c r="DY231">
        <v>728</v>
      </c>
      <c r="EB231" t="s">
        <v>548</v>
      </c>
      <c r="EC231" t="s">
        <v>549</v>
      </c>
      <c r="ED231" t="str">
        <f>VLOOKUP(EF231,class!$A$1:$B$455,2,FALSE)</f>
        <v>Shire District</v>
      </c>
      <c r="EE231" t="str">
        <f>IFERROR(VLOOKUP(EF231,classifications!$A$3:$C$334,3,FALSE),VLOOKUP(EF231,classifications!$I$2:$K$28,3,FALSE))</f>
        <v>Predominantly Rural</v>
      </c>
      <c r="EF231" t="s">
        <v>550</v>
      </c>
      <c r="EH231">
        <v>933</v>
      </c>
      <c r="EJ231">
        <v>7</v>
      </c>
      <c r="EL231">
        <v>6</v>
      </c>
      <c r="EN231">
        <v>0</v>
      </c>
      <c r="EO231">
        <v>0</v>
      </c>
      <c r="EP231">
        <v>0</v>
      </c>
      <c r="EQ231">
        <v>0</v>
      </c>
      <c r="ER231">
        <v>0</v>
      </c>
      <c r="ES231">
        <v>0</v>
      </c>
      <c r="ET231">
        <v>0</v>
      </c>
      <c r="EV231">
        <v>0</v>
      </c>
      <c r="EX231">
        <v>1</v>
      </c>
      <c r="EZ231" s="2">
        <v>945</v>
      </c>
      <c r="FB231" t="s">
        <v>548</v>
      </c>
      <c r="FC231" t="s">
        <v>549</v>
      </c>
      <c r="FD231" t="str">
        <f>VLOOKUP(FF231,class!$A$1:$B$455,2,FALSE)</f>
        <v>Shire District</v>
      </c>
      <c r="FE231" t="str">
        <f>IFERROR(VLOOKUP(FF231,classifications!$A$3:$C$334,3,FALSE),VLOOKUP(FF231,classifications!$I$2:$K$28,3,FALSE))</f>
        <v>Predominantly Rural</v>
      </c>
      <c r="FF231" t="s">
        <v>550</v>
      </c>
      <c r="FH231">
        <v>870</v>
      </c>
      <c r="FJ231">
        <v>13</v>
      </c>
      <c r="FL231">
        <v>31</v>
      </c>
      <c r="FN231">
        <v>0</v>
      </c>
      <c r="FO231">
        <v>0</v>
      </c>
      <c r="FP231">
        <v>0</v>
      </c>
      <c r="FQ231">
        <v>0</v>
      </c>
      <c r="FR231">
        <v>0</v>
      </c>
      <c r="FS231">
        <v>0</v>
      </c>
      <c r="FT231">
        <v>0</v>
      </c>
      <c r="FV231">
        <v>0</v>
      </c>
      <c r="FX231">
        <v>7</v>
      </c>
      <c r="FZ231" s="2">
        <v>907</v>
      </c>
      <c r="GB231" t="s">
        <v>567</v>
      </c>
      <c r="GC231" t="s">
        <v>568</v>
      </c>
      <c r="GD231" t="str">
        <f>VLOOKUP(GF231,class!$A$1:$B$455,2,FALSE)</f>
        <v>Shire District</v>
      </c>
      <c r="GE231" t="str">
        <f>IFERROR(VLOOKUP(GF231,classifications!A$3:C$334,3,FALSE),VLOOKUP(GF231,classifications!I$2:K$28,3,FALSE))</f>
        <v>Urban with Significant Rural</v>
      </c>
      <c r="GF231" t="s">
        <v>569</v>
      </c>
      <c r="GH231">
        <v>596</v>
      </c>
      <c r="GJ231">
        <v>1</v>
      </c>
      <c r="GL231">
        <v>23</v>
      </c>
      <c r="GN231">
        <v>0</v>
      </c>
      <c r="GO231">
        <v>15</v>
      </c>
      <c r="GP231">
        <v>0</v>
      </c>
      <c r="GQ231">
        <v>0</v>
      </c>
      <c r="GR231">
        <v>0</v>
      </c>
      <c r="GS231">
        <v>0</v>
      </c>
      <c r="GT231">
        <v>15</v>
      </c>
      <c r="GV231">
        <v>0</v>
      </c>
      <c r="GX231">
        <v>13</v>
      </c>
      <c r="GZ231">
        <v>607</v>
      </c>
    </row>
    <row r="232" spans="2:208" x14ac:dyDescent="0.3">
      <c r="EZ232" s="2"/>
      <c r="FZ232" s="2"/>
      <c r="GB232" t="s">
        <v>570</v>
      </c>
      <c r="GC232" t="s">
        <v>571</v>
      </c>
      <c r="GD232" t="str">
        <f>VLOOKUP(GF232,class!$A$1:$B$455,2,FALSE)</f>
        <v>Shire District</v>
      </c>
      <c r="GE232" t="str">
        <f>IFERROR(VLOOKUP(GF232,classifications!A$3:C$334,3,FALSE),VLOOKUP(GF232,classifications!I$2:K$28,3,FALSE))</f>
        <v>Predominantly Urban</v>
      </c>
      <c r="GF232" t="s">
        <v>572</v>
      </c>
      <c r="GH232">
        <v>372</v>
      </c>
      <c r="GJ232">
        <v>-1</v>
      </c>
      <c r="GL232">
        <v>5</v>
      </c>
      <c r="GN232">
        <v>0</v>
      </c>
      <c r="GO232">
        <v>0</v>
      </c>
      <c r="GP232">
        <v>0</v>
      </c>
      <c r="GQ232">
        <v>0</v>
      </c>
      <c r="GR232">
        <v>1</v>
      </c>
      <c r="GS232">
        <v>0</v>
      </c>
      <c r="GT232">
        <v>1</v>
      </c>
      <c r="GV232">
        <v>0</v>
      </c>
      <c r="GX232">
        <v>10</v>
      </c>
      <c r="GZ232">
        <v>366</v>
      </c>
    </row>
    <row r="233" spans="2:208" x14ac:dyDescent="0.3">
      <c r="D233" t="str">
        <f>VLOOKUP(F233,class!$A$1:$B$455,2,FALSE)</f>
        <v>Shire County</v>
      </c>
      <c r="E233" t="str">
        <f>IFERROR(VLOOKUP(F233,classifications!$A$3:$C$334,3,FALSE),VLOOKUP(F233,classifications!$I$2:$K$28,3,FALSE))</f>
        <v>Urban with Significant Rural</v>
      </c>
      <c r="F233" t="s">
        <v>551</v>
      </c>
      <c r="H233">
        <v>3246</v>
      </c>
      <c r="J233">
        <v>81</v>
      </c>
      <c r="L233">
        <v>154</v>
      </c>
      <c r="N233">
        <v>20</v>
      </c>
      <c r="P233">
        <v>483</v>
      </c>
      <c r="R233">
        <v>3018</v>
      </c>
      <c r="AD233" t="str">
        <f>VLOOKUP(AF233,class!$A$1:$B$455,2,FALSE)</f>
        <v>Shire County</v>
      </c>
      <c r="AE233" t="str">
        <f>IFERROR(VLOOKUP(AF233,classifications!$A$3:$C$334,3,FALSE),VLOOKUP(AF233,classifications!$I$2:$K$28,3,FALSE))</f>
        <v>Urban with Significant Rural</v>
      </c>
      <c r="AF233" t="s">
        <v>551</v>
      </c>
      <c r="AH233">
        <v>3532</v>
      </c>
      <c r="AJ233">
        <v>31</v>
      </c>
      <c r="AL233">
        <v>244</v>
      </c>
      <c r="AN233">
        <v>9</v>
      </c>
      <c r="AP233">
        <v>610</v>
      </c>
      <c r="AR233">
        <v>3206</v>
      </c>
      <c r="BD233" t="str">
        <f>VLOOKUP(BF233,class!$A$1:$B$455,2,FALSE)</f>
        <v>Shire County</v>
      </c>
      <c r="BE233" t="str">
        <f>IFERROR(VLOOKUP(BF233,classifications!$A$3:$C$334,3,FALSE),VLOOKUP(BF233,classifications!$I$2:$K$28,3,FALSE))</f>
        <v>Urban with Significant Rural</v>
      </c>
      <c r="BF233" t="s">
        <v>551</v>
      </c>
      <c r="BH233">
        <v>4164</v>
      </c>
      <c r="BJ233">
        <v>-15</v>
      </c>
      <c r="BL233">
        <v>330</v>
      </c>
      <c r="BN233">
        <v>-5</v>
      </c>
      <c r="BP233">
        <v>597</v>
      </c>
      <c r="BR233">
        <v>3877</v>
      </c>
      <c r="CD233" t="str">
        <f>VLOOKUP(CF233,class!$A$1:$B$455,2,FALSE)</f>
        <v>Shire County</v>
      </c>
      <c r="CE233" t="str">
        <f>IFERROR(VLOOKUP(CF233,classifications!$A$3:$C$334,3,FALSE),VLOOKUP(CF233,classifications!$I$2:$K$28,3,FALSE))</f>
        <v>Urban with Significant Rural</v>
      </c>
      <c r="CF233" t="s">
        <v>551</v>
      </c>
      <c r="CH233">
        <v>4181</v>
      </c>
      <c r="CJ233">
        <v>13</v>
      </c>
      <c r="CL233">
        <v>866</v>
      </c>
      <c r="CN233">
        <v>5</v>
      </c>
      <c r="CO233">
        <v>485</v>
      </c>
      <c r="CP233">
        <v>0</v>
      </c>
      <c r="CQ233">
        <v>3</v>
      </c>
      <c r="CR233">
        <v>0</v>
      </c>
      <c r="CS233">
        <v>493</v>
      </c>
      <c r="CU233">
        <v>171</v>
      </c>
      <c r="CW233">
        <v>284</v>
      </c>
      <c r="CY233">
        <v>4947</v>
      </c>
      <c r="DD233" t="str">
        <f>VLOOKUP(DF233,class!$A$1:$B$455,2,FALSE)</f>
        <v>Shire County</v>
      </c>
      <c r="DE233" t="str">
        <f>IFERROR(VLOOKUP(DF233,classifications!$A$3:$C$334,3,FALSE),VLOOKUP(DF233,classifications!$I$2:$K$28,3,FALSE))</f>
        <v>Urban with Significant Rural</v>
      </c>
      <c r="DF233" t="s">
        <v>551</v>
      </c>
      <c r="DH233">
        <v>5005</v>
      </c>
      <c r="DJ233">
        <v>130</v>
      </c>
      <c r="DL233">
        <v>585</v>
      </c>
      <c r="DN233">
        <v>15</v>
      </c>
      <c r="DO233">
        <v>266</v>
      </c>
      <c r="DP233">
        <v>8</v>
      </c>
      <c r="DQ233">
        <v>25</v>
      </c>
      <c r="DR233">
        <v>0</v>
      </c>
      <c r="DS233">
        <v>314</v>
      </c>
      <c r="DU233">
        <v>29</v>
      </c>
      <c r="DW233">
        <v>219</v>
      </c>
      <c r="DY233">
        <v>5530</v>
      </c>
      <c r="ED233" t="str">
        <f>VLOOKUP(EF233,class!$A$1:$B$455,2,FALSE)</f>
        <v>Shire County</v>
      </c>
      <c r="EE233" t="str">
        <f>IFERROR(VLOOKUP(EF233,classifications!$A$3:$C$334,3,FALSE),VLOOKUP(EF233,classifications!$I$2:$K$28,3,FALSE))</f>
        <v>Urban with Significant Rural</v>
      </c>
      <c r="EF233" t="s">
        <v>551</v>
      </c>
      <c r="EH233">
        <v>5706</v>
      </c>
      <c r="EJ233">
        <v>36</v>
      </c>
      <c r="EL233">
        <v>506</v>
      </c>
      <c r="EN233">
        <v>16</v>
      </c>
      <c r="EO233">
        <v>214</v>
      </c>
      <c r="EP233">
        <v>0</v>
      </c>
      <c r="EQ233">
        <v>3</v>
      </c>
      <c r="ER233">
        <v>0</v>
      </c>
      <c r="ES233">
        <v>0</v>
      </c>
      <c r="ET233">
        <v>233</v>
      </c>
      <c r="EV233">
        <v>0</v>
      </c>
      <c r="EX233">
        <v>201</v>
      </c>
      <c r="EZ233" s="2">
        <v>6047</v>
      </c>
      <c r="FD233" t="str">
        <f>VLOOKUP(FF233,class!$A$1:$B$455,2,FALSE)</f>
        <v>Shire County</v>
      </c>
      <c r="FE233" t="str">
        <f>IFERROR(VLOOKUP(FF233,classifications!$A$3:$C$334,3,FALSE),VLOOKUP(FF233,classifications!$I$2:$K$28,3,FALSE))</f>
        <v>Urban with Significant Rural</v>
      </c>
      <c r="FF233" t="s">
        <v>551</v>
      </c>
      <c r="FH233">
        <v>6658</v>
      </c>
      <c r="FJ233">
        <v>45</v>
      </c>
      <c r="FL233">
        <v>548</v>
      </c>
      <c r="FN233">
        <v>31</v>
      </c>
      <c r="FO233">
        <v>195</v>
      </c>
      <c r="FP233">
        <v>2</v>
      </c>
      <c r="FQ233">
        <v>5</v>
      </c>
      <c r="FR233">
        <v>20</v>
      </c>
      <c r="FS233">
        <v>0</v>
      </c>
      <c r="FT233">
        <v>253</v>
      </c>
      <c r="FV233">
        <v>16</v>
      </c>
      <c r="FX233">
        <v>256</v>
      </c>
      <c r="FZ233" s="2">
        <v>7011</v>
      </c>
      <c r="GB233" t="s">
        <v>573</v>
      </c>
      <c r="GC233" t="s">
        <v>574</v>
      </c>
      <c r="GD233" t="str">
        <f>VLOOKUP(GF233,class!$A$1:$B$455,2,FALSE)</f>
        <v>Shire District</v>
      </c>
      <c r="GE233" t="str">
        <f>IFERROR(VLOOKUP(GF233,classifications!A$3:C$334,3,FALSE),VLOOKUP(GF233,classifications!I$2:K$28,3,FALSE))</f>
        <v>Urban with Significant Rural</v>
      </c>
      <c r="GF233" t="s">
        <v>575</v>
      </c>
      <c r="GH233">
        <v>363</v>
      </c>
      <c r="GJ233">
        <v>0</v>
      </c>
      <c r="GL233">
        <v>45</v>
      </c>
      <c r="GN233">
        <v>5</v>
      </c>
      <c r="GO233">
        <v>18</v>
      </c>
      <c r="GP233">
        <v>0</v>
      </c>
      <c r="GQ233">
        <v>2</v>
      </c>
      <c r="GR233">
        <v>2</v>
      </c>
      <c r="GS233">
        <v>0</v>
      </c>
      <c r="GT233">
        <v>27</v>
      </c>
      <c r="GV233">
        <v>0</v>
      </c>
      <c r="GX233">
        <v>51</v>
      </c>
      <c r="GZ233">
        <v>357</v>
      </c>
    </row>
    <row r="234" spans="2:208" x14ac:dyDescent="0.3">
      <c r="B234" t="s">
        <v>552</v>
      </c>
      <c r="C234" t="s">
        <v>553</v>
      </c>
      <c r="D234" t="str">
        <f>VLOOKUP(F234,class!$A$1:$B$455,2,FALSE)</f>
        <v>Shire District</v>
      </c>
      <c r="E234" t="str">
        <f>IFERROR(VLOOKUP(F234,classifications!$A$3:$C$334,3,FALSE),VLOOKUP(F234,classifications!$I$2:$K$28,3,FALSE))</f>
        <v>Urban with Significant Rural</v>
      </c>
      <c r="F234" t="s">
        <v>554</v>
      </c>
      <c r="H234">
        <v>295</v>
      </c>
      <c r="J234">
        <v>-2</v>
      </c>
      <c r="L234">
        <v>22</v>
      </c>
      <c r="N234">
        <v>0</v>
      </c>
      <c r="P234">
        <v>12</v>
      </c>
      <c r="R234">
        <v>303</v>
      </c>
      <c r="AB234" t="s">
        <v>552</v>
      </c>
      <c r="AC234" t="s">
        <v>553</v>
      </c>
      <c r="AD234" t="str">
        <f>VLOOKUP(AF234,class!$A$1:$B$455,2,FALSE)</f>
        <v>Shire District</v>
      </c>
      <c r="AE234" t="str">
        <f>IFERROR(VLOOKUP(AF234,classifications!$A$3:$C$334,3,FALSE),VLOOKUP(AF234,classifications!$I$2:$K$28,3,FALSE))</f>
        <v>Urban with Significant Rural</v>
      </c>
      <c r="AF234" t="s">
        <v>554</v>
      </c>
      <c r="AH234">
        <v>545</v>
      </c>
      <c r="AJ234">
        <v>8</v>
      </c>
      <c r="AL234">
        <v>58</v>
      </c>
      <c r="AN234">
        <v>2</v>
      </c>
      <c r="AP234">
        <v>80</v>
      </c>
      <c r="AR234">
        <v>533</v>
      </c>
      <c r="BB234" t="s">
        <v>552</v>
      </c>
      <c r="BC234" t="s">
        <v>553</v>
      </c>
      <c r="BD234" t="str">
        <f>VLOOKUP(BF234,class!$A$1:$B$455,2,FALSE)</f>
        <v>Shire District</v>
      </c>
      <c r="BE234" t="str">
        <f>IFERROR(VLOOKUP(BF234,classifications!$A$3:$C$334,3,FALSE),VLOOKUP(BF234,classifications!$I$2:$K$28,3,FALSE))</f>
        <v>Urban with Significant Rural</v>
      </c>
      <c r="BF234" t="s">
        <v>554</v>
      </c>
      <c r="BH234">
        <v>460</v>
      </c>
      <c r="BJ234">
        <v>5</v>
      </c>
      <c r="BL234">
        <v>13</v>
      </c>
      <c r="BN234">
        <v>0</v>
      </c>
      <c r="BP234">
        <v>54</v>
      </c>
      <c r="BR234">
        <v>424</v>
      </c>
      <c r="CB234" t="s">
        <v>552</v>
      </c>
      <c r="CC234" t="s">
        <v>553</v>
      </c>
      <c r="CD234" t="str">
        <f>VLOOKUP(CF234,class!$A$1:$B$455,2,FALSE)</f>
        <v>Shire District</v>
      </c>
      <c r="CE234" t="str">
        <f>IFERROR(VLOOKUP(CF234,classifications!$A$3:$C$334,3,FALSE),VLOOKUP(CF234,classifications!$I$2:$K$28,3,FALSE))</f>
        <v>Urban with Significant Rural</v>
      </c>
      <c r="CF234" t="s">
        <v>554</v>
      </c>
      <c r="CH234">
        <v>249</v>
      </c>
      <c r="CJ234">
        <v>2</v>
      </c>
      <c r="CL234">
        <v>237</v>
      </c>
      <c r="CN234">
        <v>0</v>
      </c>
      <c r="CO234">
        <v>189</v>
      </c>
      <c r="CP234">
        <v>0</v>
      </c>
      <c r="CQ234">
        <v>0</v>
      </c>
      <c r="CR234">
        <v>0</v>
      </c>
      <c r="CS234">
        <v>189</v>
      </c>
      <c r="CU234">
        <v>0</v>
      </c>
      <c r="CW234">
        <v>17</v>
      </c>
      <c r="CY234">
        <v>471</v>
      </c>
      <c r="DB234" t="s">
        <v>552</v>
      </c>
      <c r="DC234" t="s">
        <v>553</v>
      </c>
      <c r="DD234" t="str">
        <f>VLOOKUP(DF234,class!$A$1:$B$455,2,FALSE)</f>
        <v>Shire District</v>
      </c>
      <c r="DE234" t="str">
        <f>IFERROR(VLOOKUP(DF234,classifications!$A$3:$C$334,3,FALSE),VLOOKUP(DF234,classifications!$I$2:$K$28,3,FALSE))</f>
        <v>Urban with Significant Rural</v>
      </c>
      <c r="DF234" t="s">
        <v>554</v>
      </c>
      <c r="DH234">
        <v>461</v>
      </c>
      <c r="DJ234">
        <v>0</v>
      </c>
      <c r="DL234">
        <v>106</v>
      </c>
      <c r="DN234">
        <v>0</v>
      </c>
      <c r="DO234">
        <v>84</v>
      </c>
      <c r="DP234">
        <v>0</v>
      </c>
      <c r="DQ234">
        <v>0</v>
      </c>
      <c r="DR234">
        <v>0</v>
      </c>
      <c r="DS234">
        <v>84</v>
      </c>
      <c r="DU234">
        <v>0</v>
      </c>
      <c r="DW234">
        <v>12</v>
      </c>
      <c r="DY234">
        <v>555</v>
      </c>
      <c r="EB234" t="s">
        <v>552</v>
      </c>
      <c r="EC234" t="s">
        <v>553</v>
      </c>
      <c r="ED234" t="str">
        <f>VLOOKUP(EF234,class!$A$1:$B$455,2,FALSE)</f>
        <v>Shire District</v>
      </c>
      <c r="EE234" t="str">
        <f>IFERROR(VLOOKUP(EF234,classifications!$A$3:$C$334,3,FALSE),VLOOKUP(EF234,classifications!$I$2:$K$28,3,FALSE))</f>
        <v>Urban with Significant Rural</v>
      </c>
      <c r="EF234" t="s">
        <v>554</v>
      </c>
      <c r="EH234">
        <v>777</v>
      </c>
      <c r="EJ234">
        <v>1</v>
      </c>
      <c r="EL234">
        <v>74</v>
      </c>
      <c r="EN234">
        <v>1</v>
      </c>
      <c r="EO234">
        <v>44</v>
      </c>
      <c r="EP234">
        <v>0</v>
      </c>
      <c r="EQ234">
        <v>0</v>
      </c>
      <c r="ER234">
        <v>0</v>
      </c>
      <c r="ES234">
        <v>0</v>
      </c>
      <c r="ET234">
        <v>45</v>
      </c>
      <c r="EV234">
        <v>0</v>
      </c>
      <c r="EX234">
        <v>24</v>
      </c>
      <c r="EZ234" s="2">
        <v>828</v>
      </c>
      <c r="FB234" t="s">
        <v>552</v>
      </c>
      <c r="FC234" t="s">
        <v>553</v>
      </c>
      <c r="FD234" t="str">
        <f>VLOOKUP(FF234,class!$A$1:$B$455,2,FALSE)</f>
        <v>Shire District</v>
      </c>
      <c r="FE234" t="str">
        <f>IFERROR(VLOOKUP(FF234,classifications!$A$3:$C$334,3,FALSE),VLOOKUP(FF234,classifications!$I$2:$K$28,3,FALSE))</f>
        <v>Urban with Significant Rural</v>
      </c>
      <c r="FF234" t="s">
        <v>554</v>
      </c>
      <c r="FH234">
        <v>1158</v>
      </c>
      <c r="FJ234">
        <v>1</v>
      </c>
      <c r="FL234">
        <v>53</v>
      </c>
      <c r="FN234">
        <v>0</v>
      </c>
      <c r="FO234">
        <v>31</v>
      </c>
      <c r="FP234">
        <v>0</v>
      </c>
      <c r="FQ234">
        <v>0</v>
      </c>
      <c r="FR234">
        <v>0</v>
      </c>
      <c r="FS234">
        <v>0</v>
      </c>
      <c r="FT234">
        <v>31</v>
      </c>
      <c r="FV234">
        <v>0</v>
      </c>
      <c r="FX234">
        <v>12</v>
      </c>
      <c r="FZ234" s="2">
        <v>1200</v>
      </c>
      <c r="GB234" t="s">
        <v>576</v>
      </c>
      <c r="GC234" t="s">
        <v>577</v>
      </c>
      <c r="GD234" t="str">
        <f>VLOOKUP(GF234,class!$A$1:$B$455,2,FALSE)</f>
        <v>Shire District</v>
      </c>
      <c r="GE234" t="str">
        <f>IFERROR(VLOOKUP(GF234,classifications!A$3:C$334,3,FALSE),VLOOKUP(GF234,classifications!I$2:K$28,3,FALSE))</f>
        <v>Predominantly Urban</v>
      </c>
      <c r="GF234" t="s">
        <v>578</v>
      </c>
      <c r="GH234">
        <v>585</v>
      </c>
      <c r="GJ234">
        <v>-1</v>
      </c>
      <c r="GL234">
        <v>204</v>
      </c>
      <c r="GN234">
        <v>0</v>
      </c>
      <c r="GO234">
        <v>0</v>
      </c>
      <c r="GP234">
        <v>0</v>
      </c>
      <c r="GQ234">
        <v>0</v>
      </c>
      <c r="GR234">
        <v>0</v>
      </c>
      <c r="GS234">
        <v>0</v>
      </c>
      <c r="GT234">
        <v>0</v>
      </c>
      <c r="GV234">
        <v>0</v>
      </c>
      <c r="GX234">
        <v>58</v>
      </c>
      <c r="GZ234">
        <v>730</v>
      </c>
    </row>
    <row r="235" spans="2:208" x14ac:dyDescent="0.3">
      <c r="B235" t="s">
        <v>555</v>
      </c>
      <c r="C235" t="s">
        <v>556</v>
      </c>
      <c r="D235" t="str">
        <f>VLOOKUP(F235,class!$A$1:$B$455,2,FALSE)</f>
        <v>Shire District</v>
      </c>
      <c r="E235" t="str">
        <f>IFERROR(VLOOKUP(F235,classifications!$A$3:$C$334,3,FALSE),VLOOKUP(F235,classifications!$I$2:$K$28,3,FALSE))</f>
        <v>Predominantly Rural</v>
      </c>
      <c r="F235" t="s">
        <v>557</v>
      </c>
      <c r="H235">
        <v>345</v>
      </c>
      <c r="J235">
        <v>8</v>
      </c>
      <c r="L235">
        <v>24</v>
      </c>
      <c r="N235">
        <v>0</v>
      </c>
      <c r="P235">
        <v>36</v>
      </c>
      <c r="R235">
        <v>341</v>
      </c>
      <c r="AB235" t="s">
        <v>555</v>
      </c>
      <c r="AC235" t="s">
        <v>556</v>
      </c>
      <c r="AD235" t="str">
        <f>VLOOKUP(AF235,class!$A$1:$B$455,2,FALSE)</f>
        <v>Shire District</v>
      </c>
      <c r="AE235" t="str">
        <f>IFERROR(VLOOKUP(AF235,classifications!$A$3:$C$334,3,FALSE),VLOOKUP(AF235,classifications!$I$2:$K$28,3,FALSE))</f>
        <v>Predominantly Rural</v>
      </c>
      <c r="AF235" t="s">
        <v>557</v>
      </c>
      <c r="AH235">
        <v>374</v>
      </c>
      <c r="AJ235">
        <v>-7</v>
      </c>
      <c r="AL235">
        <v>25</v>
      </c>
      <c r="AN235">
        <v>0</v>
      </c>
      <c r="AP235">
        <v>29</v>
      </c>
      <c r="AR235">
        <v>363</v>
      </c>
      <c r="BB235" t="s">
        <v>555</v>
      </c>
      <c r="BC235" t="s">
        <v>556</v>
      </c>
      <c r="BD235" t="str">
        <f>VLOOKUP(BF235,class!$A$1:$B$455,2,FALSE)</f>
        <v>Shire District</v>
      </c>
      <c r="BE235" t="str">
        <f>IFERROR(VLOOKUP(BF235,classifications!$A$3:$C$334,3,FALSE),VLOOKUP(BF235,classifications!$I$2:$K$28,3,FALSE))</f>
        <v>Predominantly Rural</v>
      </c>
      <c r="BF235" t="s">
        <v>557</v>
      </c>
      <c r="BH235">
        <v>547</v>
      </c>
      <c r="BJ235">
        <v>2</v>
      </c>
      <c r="BL235">
        <v>30</v>
      </c>
      <c r="BN235">
        <v>0</v>
      </c>
      <c r="BP235">
        <v>33</v>
      </c>
      <c r="BR235">
        <v>546</v>
      </c>
      <c r="CB235" t="s">
        <v>555</v>
      </c>
      <c r="CC235" t="s">
        <v>556</v>
      </c>
      <c r="CD235" t="str">
        <f>VLOOKUP(CF235,class!$A$1:$B$455,2,FALSE)</f>
        <v>Shire District</v>
      </c>
      <c r="CE235" t="str">
        <f>IFERROR(VLOOKUP(CF235,classifications!$A$3:$C$334,3,FALSE),VLOOKUP(CF235,classifications!$I$2:$K$28,3,FALSE))</f>
        <v>Predominantly Rural</v>
      </c>
      <c r="CF235" t="s">
        <v>557</v>
      </c>
      <c r="CH235">
        <v>405</v>
      </c>
      <c r="CJ235">
        <v>11</v>
      </c>
      <c r="CL235">
        <v>18</v>
      </c>
      <c r="CN235">
        <v>0</v>
      </c>
      <c r="CO235">
        <v>2</v>
      </c>
      <c r="CP235">
        <v>0</v>
      </c>
      <c r="CQ235">
        <v>0</v>
      </c>
      <c r="CR235">
        <v>0</v>
      </c>
      <c r="CS235">
        <v>2</v>
      </c>
      <c r="CU235">
        <v>2</v>
      </c>
      <c r="CW235">
        <v>30</v>
      </c>
      <c r="CY235">
        <v>406</v>
      </c>
      <c r="DB235" t="s">
        <v>555</v>
      </c>
      <c r="DC235" t="s">
        <v>556</v>
      </c>
      <c r="DD235" t="str">
        <f>VLOOKUP(DF235,class!$A$1:$B$455,2,FALSE)</f>
        <v>Shire District</v>
      </c>
      <c r="DE235" t="str">
        <f>IFERROR(VLOOKUP(DF235,classifications!$A$3:$C$334,3,FALSE),VLOOKUP(DF235,classifications!$I$2:$K$28,3,FALSE))</f>
        <v>Predominantly Rural</v>
      </c>
      <c r="DF235" t="s">
        <v>557</v>
      </c>
      <c r="DH235">
        <v>467</v>
      </c>
      <c r="DJ235">
        <v>3</v>
      </c>
      <c r="DL235">
        <v>43</v>
      </c>
      <c r="DN235">
        <v>3</v>
      </c>
      <c r="DO235">
        <v>0</v>
      </c>
      <c r="DP235">
        <v>0</v>
      </c>
      <c r="DQ235">
        <v>0</v>
      </c>
      <c r="DR235">
        <v>0</v>
      </c>
      <c r="DS235">
        <v>3</v>
      </c>
      <c r="DU235">
        <v>5</v>
      </c>
      <c r="DW235">
        <v>34</v>
      </c>
      <c r="DY235">
        <v>484</v>
      </c>
      <c r="EB235" t="s">
        <v>555</v>
      </c>
      <c r="EC235" t="s">
        <v>556</v>
      </c>
      <c r="ED235" t="str">
        <f>VLOOKUP(EF235,class!$A$1:$B$455,2,FALSE)</f>
        <v>Shire District</v>
      </c>
      <c r="EE235" t="str">
        <f>IFERROR(VLOOKUP(EF235,classifications!$A$3:$C$334,3,FALSE),VLOOKUP(EF235,classifications!$I$2:$K$28,3,FALSE))</f>
        <v>Predominantly Rural</v>
      </c>
      <c r="EF235" t="s">
        <v>557</v>
      </c>
      <c r="EH235">
        <v>863</v>
      </c>
      <c r="EJ235">
        <v>5</v>
      </c>
      <c r="EL235">
        <v>59</v>
      </c>
      <c r="EN235">
        <v>4</v>
      </c>
      <c r="EO235">
        <v>5</v>
      </c>
      <c r="EP235">
        <v>0</v>
      </c>
      <c r="EQ235">
        <v>0</v>
      </c>
      <c r="ER235">
        <v>0</v>
      </c>
      <c r="ES235">
        <v>0</v>
      </c>
      <c r="ET235">
        <v>9</v>
      </c>
      <c r="EV235">
        <v>0</v>
      </c>
      <c r="EX235">
        <v>34</v>
      </c>
      <c r="EZ235" s="2">
        <v>893</v>
      </c>
      <c r="FB235" t="s">
        <v>555</v>
      </c>
      <c r="FC235" t="s">
        <v>556</v>
      </c>
      <c r="FD235" t="str">
        <f>VLOOKUP(FF235,class!$A$1:$B$455,2,FALSE)</f>
        <v>Shire District</v>
      </c>
      <c r="FE235" t="str">
        <f>IFERROR(VLOOKUP(FF235,classifications!$A$3:$C$334,3,FALSE),VLOOKUP(FF235,classifications!$I$2:$K$28,3,FALSE))</f>
        <v>Predominantly Rural</v>
      </c>
      <c r="FF235" t="s">
        <v>557</v>
      </c>
      <c r="FH235">
        <v>1090</v>
      </c>
      <c r="FJ235">
        <v>4</v>
      </c>
      <c r="FL235">
        <v>23</v>
      </c>
      <c r="FN235">
        <v>0</v>
      </c>
      <c r="FO235">
        <v>0</v>
      </c>
      <c r="FP235">
        <v>0</v>
      </c>
      <c r="FQ235">
        <v>0</v>
      </c>
      <c r="FR235">
        <v>0</v>
      </c>
      <c r="FS235">
        <v>0</v>
      </c>
      <c r="FT235">
        <v>0</v>
      </c>
      <c r="FV235">
        <v>8</v>
      </c>
      <c r="FX235">
        <v>13</v>
      </c>
      <c r="FZ235" s="2">
        <v>1112</v>
      </c>
      <c r="GB235" t="s">
        <v>579</v>
      </c>
      <c r="GC235" t="s">
        <v>580</v>
      </c>
      <c r="GD235" t="str">
        <f>VLOOKUP(GF235,class!$A$1:$B$455,2,FALSE)</f>
        <v>Shire District</v>
      </c>
      <c r="GE235" t="str">
        <f>IFERROR(VLOOKUP(GF235,classifications!A$3:C$334,3,FALSE),VLOOKUP(GF235,classifications!I$2:K$28,3,FALSE))</f>
        <v>Urban with Significant Rural</v>
      </c>
      <c r="GF235" t="s">
        <v>581</v>
      </c>
      <c r="GH235">
        <v>943</v>
      </c>
      <c r="GJ235">
        <v>3</v>
      </c>
      <c r="GL235">
        <v>22</v>
      </c>
      <c r="GN235">
        <v>4</v>
      </c>
      <c r="GO235">
        <v>4</v>
      </c>
      <c r="GP235">
        <v>0</v>
      </c>
      <c r="GQ235">
        <v>0</v>
      </c>
      <c r="GR235">
        <v>0</v>
      </c>
      <c r="GS235">
        <v>0</v>
      </c>
      <c r="GT235">
        <v>8</v>
      </c>
      <c r="GV235">
        <v>0</v>
      </c>
      <c r="GX235">
        <v>20</v>
      </c>
      <c r="GZ235">
        <v>948</v>
      </c>
    </row>
    <row r="236" spans="2:208" x14ac:dyDescent="0.3">
      <c r="B236" t="s">
        <v>558</v>
      </c>
      <c r="C236" t="s">
        <v>559</v>
      </c>
      <c r="D236" t="str">
        <f>VLOOKUP(F236,class!$A$1:$B$455,2,FALSE)</f>
        <v>Shire District</v>
      </c>
      <c r="E236" t="str">
        <f>IFERROR(VLOOKUP(F236,classifications!$A$3:$C$334,3,FALSE),VLOOKUP(F236,classifications!$I$2:$K$28,3,FALSE))</f>
        <v>Predominantly Urban</v>
      </c>
      <c r="F236" t="s">
        <v>560</v>
      </c>
      <c r="H236">
        <v>369</v>
      </c>
      <c r="J236">
        <v>2</v>
      </c>
      <c r="L236">
        <v>3</v>
      </c>
      <c r="N236">
        <v>8</v>
      </c>
      <c r="P236">
        <v>99</v>
      </c>
      <c r="R236">
        <v>283</v>
      </c>
      <c r="AB236" t="s">
        <v>558</v>
      </c>
      <c r="AC236" t="s">
        <v>559</v>
      </c>
      <c r="AD236" t="str">
        <f>VLOOKUP(AF236,class!$A$1:$B$455,2,FALSE)</f>
        <v>Shire District</v>
      </c>
      <c r="AE236" t="str">
        <f>IFERROR(VLOOKUP(AF236,classifications!$A$3:$C$334,3,FALSE),VLOOKUP(AF236,classifications!$I$2:$K$28,3,FALSE))</f>
        <v>Predominantly Urban</v>
      </c>
      <c r="AF236" t="s">
        <v>560</v>
      </c>
      <c r="AH236">
        <v>441</v>
      </c>
      <c r="AJ236">
        <v>11</v>
      </c>
      <c r="AL236">
        <v>6</v>
      </c>
      <c r="AN236">
        <v>3</v>
      </c>
      <c r="AP236">
        <v>64</v>
      </c>
      <c r="AR236">
        <v>397</v>
      </c>
      <c r="BB236" t="s">
        <v>558</v>
      </c>
      <c r="BC236" t="s">
        <v>559</v>
      </c>
      <c r="BD236" t="str">
        <f>VLOOKUP(BF236,class!$A$1:$B$455,2,FALSE)</f>
        <v>Shire District</v>
      </c>
      <c r="BE236" t="str">
        <f>IFERROR(VLOOKUP(BF236,classifications!$A$3:$C$334,3,FALSE),VLOOKUP(BF236,classifications!$I$2:$K$28,3,FALSE))</f>
        <v>Predominantly Urban</v>
      </c>
      <c r="BF236" t="s">
        <v>560</v>
      </c>
      <c r="BH236">
        <v>277</v>
      </c>
      <c r="BJ236">
        <v>3</v>
      </c>
      <c r="BL236">
        <v>34</v>
      </c>
      <c r="BN236">
        <v>-5</v>
      </c>
      <c r="BP236">
        <v>144</v>
      </c>
      <c r="BR236">
        <v>165</v>
      </c>
      <c r="CB236" t="s">
        <v>558</v>
      </c>
      <c r="CC236" t="s">
        <v>559</v>
      </c>
      <c r="CD236" t="str">
        <f>VLOOKUP(CF236,class!$A$1:$B$455,2,FALSE)</f>
        <v>Shire District</v>
      </c>
      <c r="CE236" t="str">
        <f>IFERROR(VLOOKUP(CF236,classifications!$A$3:$C$334,3,FALSE),VLOOKUP(CF236,classifications!$I$2:$K$28,3,FALSE))</f>
        <v>Predominantly Urban</v>
      </c>
      <c r="CF236" t="s">
        <v>560</v>
      </c>
      <c r="CH236">
        <v>363</v>
      </c>
      <c r="CJ236">
        <v>-3</v>
      </c>
      <c r="CL236">
        <v>111</v>
      </c>
      <c r="CN236">
        <v>0</v>
      </c>
      <c r="CO236">
        <v>29</v>
      </c>
      <c r="CP236">
        <v>0</v>
      </c>
      <c r="CQ236">
        <v>0</v>
      </c>
      <c r="CR236">
        <v>0</v>
      </c>
      <c r="CS236">
        <v>29</v>
      </c>
      <c r="CU236">
        <v>3</v>
      </c>
      <c r="CW236">
        <v>18</v>
      </c>
      <c r="CY236">
        <v>456</v>
      </c>
      <c r="DB236" t="s">
        <v>558</v>
      </c>
      <c r="DC236" t="s">
        <v>559</v>
      </c>
      <c r="DD236" t="str">
        <f>VLOOKUP(DF236,class!$A$1:$B$455,2,FALSE)</f>
        <v>Shire District</v>
      </c>
      <c r="DE236" t="str">
        <f>IFERROR(VLOOKUP(DF236,classifications!$A$3:$C$334,3,FALSE),VLOOKUP(DF236,classifications!$I$2:$K$28,3,FALSE))</f>
        <v>Predominantly Urban</v>
      </c>
      <c r="DF236" t="s">
        <v>560</v>
      </c>
      <c r="DH236">
        <v>510</v>
      </c>
      <c r="DJ236">
        <v>6</v>
      </c>
      <c r="DL236">
        <v>24</v>
      </c>
      <c r="DN236">
        <v>1</v>
      </c>
      <c r="DO236">
        <v>12</v>
      </c>
      <c r="DP236">
        <v>0</v>
      </c>
      <c r="DQ236">
        <v>0</v>
      </c>
      <c r="DR236">
        <v>0</v>
      </c>
      <c r="DS236">
        <v>13</v>
      </c>
      <c r="DU236">
        <v>0</v>
      </c>
      <c r="DW236">
        <v>23</v>
      </c>
      <c r="DY236">
        <v>517</v>
      </c>
      <c r="EB236" t="s">
        <v>558</v>
      </c>
      <c r="EC236" t="s">
        <v>559</v>
      </c>
      <c r="ED236" t="str">
        <f>VLOOKUP(EF236,class!$A$1:$B$455,2,FALSE)</f>
        <v>Shire District</v>
      </c>
      <c r="EE236" t="str">
        <f>IFERROR(VLOOKUP(EF236,classifications!$A$3:$C$334,3,FALSE),VLOOKUP(EF236,classifications!$I$2:$K$28,3,FALSE))</f>
        <v>Predominantly Urban</v>
      </c>
      <c r="EF236" t="s">
        <v>560</v>
      </c>
      <c r="EH236">
        <v>888</v>
      </c>
      <c r="EJ236">
        <v>7</v>
      </c>
      <c r="EL236">
        <v>11</v>
      </c>
      <c r="EN236">
        <v>0</v>
      </c>
      <c r="EO236">
        <v>7</v>
      </c>
      <c r="EP236">
        <v>0</v>
      </c>
      <c r="EQ236">
        <v>2</v>
      </c>
      <c r="ER236">
        <v>0</v>
      </c>
      <c r="ES236">
        <v>0</v>
      </c>
      <c r="ET236">
        <v>9</v>
      </c>
      <c r="EV236">
        <v>0</v>
      </c>
      <c r="EX236">
        <v>13</v>
      </c>
      <c r="EZ236" s="2">
        <v>893</v>
      </c>
      <c r="FB236" t="s">
        <v>558</v>
      </c>
      <c r="FC236" t="s">
        <v>559</v>
      </c>
      <c r="FD236" t="str">
        <f>VLOOKUP(FF236,class!$A$1:$B$455,2,FALSE)</f>
        <v>Shire District</v>
      </c>
      <c r="FE236" t="str">
        <f>IFERROR(VLOOKUP(FF236,classifications!$A$3:$C$334,3,FALSE),VLOOKUP(FF236,classifications!$I$2:$K$28,3,FALSE))</f>
        <v>Predominantly Urban</v>
      </c>
      <c r="FF236" t="s">
        <v>560</v>
      </c>
      <c r="FH236">
        <v>1118</v>
      </c>
      <c r="FJ236">
        <v>7</v>
      </c>
      <c r="FL236">
        <v>44</v>
      </c>
      <c r="FN236">
        <v>2</v>
      </c>
      <c r="FO236">
        <v>10</v>
      </c>
      <c r="FP236">
        <v>0</v>
      </c>
      <c r="FQ236">
        <v>0</v>
      </c>
      <c r="FR236">
        <v>2</v>
      </c>
      <c r="FS236">
        <v>0</v>
      </c>
      <c r="FT236">
        <v>14</v>
      </c>
      <c r="FV236">
        <v>0</v>
      </c>
      <c r="FX236">
        <v>7</v>
      </c>
      <c r="FZ236" s="2">
        <v>1162</v>
      </c>
      <c r="GB236" t="s">
        <v>582</v>
      </c>
      <c r="GC236" t="s">
        <v>583</v>
      </c>
      <c r="GD236" t="str">
        <f>VLOOKUP(GF236,class!$A$1:$B$455,2,FALSE)</f>
        <v>Shire District</v>
      </c>
      <c r="GE236" t="str">
        <f>IFERROR(VLOOKUP(GF236,classifications!A$3:C$334,3,FALSE),VLOOKUP(GF236,classifications!I$2:K$28,3,FALSE))</f>
        <v>Predominantly Rural</v>
      </c>
      <c r="GF236" t="s">
        <v>584</v>
      </c>
      <c r="GH236">
        <v>621</v>
      </c>
      <c r="GJ236">
        <v>0</v>
      </c>
      <c r="GL236">
        <v>55</v>
      </c>
      <c r="GN236">
        <v>2</v>
      </c>
      <c r="GO236">
        <v>35</v>
      </c>
      <c r="GP236">
        <v>0</v>
      </c>
      <c r="GQ236">
        <v>0</v>
      </c>
      <c r="GR236">
        <v>0</v>
      </c>
      <c r="GS236">
        <v>0</v>
      </c>
      <c r="GT236">
        <v>37</v>
      </c>
      <c r="GV236">
        <v>0</v>
      </c>
      <c r="GX236">
        <v>40</v>
      </c>
      <c r="GZ236">
        <v>636</v>
      </c>
    </row>
    <row r="237" spans="2:208" x14ac:dyDescent="0.3">
      <c r="B237" t="s">
        <v>561</v>
      </c>
      <c r="C237" t="s">
        <v>562</v>
      </c>
      <c r="D237" t="str">
        <f>VLOOKUP(F237,class!$A$1:$B$455,2,FALSE)</f>
        <v>Shire District</v>
      </c>
      <c r="E237" t="str">
        <f>IFERROR(VLOOKUP(F237,classifications!$A$3:$C$334,3,FALSE),VLOOKUP(F237,classifications!$I$2:$K$28,3,FALSE))</f>
        <v>Predominantly Urban</v>
      </c>
      <c r="F237" t="s">
        <v>563</v>
      </c>
      <c r="H237">
        <v>235</v>
      </c>
      <c r="J237">
        <v>4</v>
      </c>
      <c r="L237">
        <v>5</v>
      </c>
      <c r="N237">
        <v>2</v>
      </c>
      <c r="P237">
        <v>6</v>
      </c>
      <c r="R237">
        <v>240</v>
      </c>
      <c r="AB237" t="s">
        <v>561</v>
      </c>
      <c r="AC237" t="s">
        <v>562</v>
      </c>
      <c r="AD237" t="str">
        <f>VLOOKUP(AF237,class!$A$1:$B$455,2,FALSE)</f>
        <v>Shire District</v>
      </c>
      <c r="AE237" t="str">
        <f>IFERROR(VLOOKUP(AF237,classifications!$A$3:$C$334,3,FALSE),VLOOKUP(AF237,classifications!$I$2:$K$28,3,FALSE))</f>
        <v>Predominantly Urban</v>
      </c>
      <c r="AF237" t="s">
        <v>563</v>
      </c>
      <c r="AH237">
        <v>193</v>
      </c>
      <c r="AJ237">
        <v>3</v>
      </c>
      <c r="AL237">
        <v>7</v>
      </c>
      <c r="AN237">
        <v>0</v>
      </c>
      <c r="AP237">
        <v>49</v>
      </c>
      <c r="AR237">
        <v>154</v>
      </c>
      <c r="BB237" t="s">
        <v>561</v>
      </c>
      <c r="BC237" t="s">
        <v>562</v>
      </c>
      <c r="BD237" t="str">
        <f>VLOOKUP(BF237,class!$A$1:$B$455,2,FALSE)</f>
        <v>Shire District</v>
      </c>
      <c r="BE237" t="str">
        <f>IFERROR(VLOOKUP(BF237,classifications!$A$3:$C$334,3,FALSE),VLOOKUP(BF237,classifications!$I$2:$K$28,3,FALSE))</f>
        <v>Predominantly Urban</v>
      </c>
      <c r="BF237" t="s">
        <v>563</v>
      </c>
      <c r="BH237">
        <v>281</v>
      </c>
      <c r="BJ237">
        <v>2</v>
      </c>
      <c r="BL237">
        <v>11</v>
      </c>
      <c r="BN237">
        <v>0</v>
      </c>
      <c r="BP237">
        <v>7</v>
      </c>
      <c r="BR237">
        <v>287</v>
      </c>
      <c r="CB237" t="s">
        <v>561</v>
      </c>
      <c r="CC237" t="s">
        <v>562</v>
      </c>
      <c r="CD237" t="str">
        <f>VLOOKUP(CF237,class!$A$1:$B$455,2,FALSE)</f>
        <v>Shire District</v>
      </c>
      <c r="CE237" t="str">
        <f>IFERROR(VLOOKUP(CF237,classifications!$A$3:$C$334,3,FALSE),VLOOKUP(CF237,classifications!$I$2:$K$28,3,FALSE))</f>
        <v>Predominantly Urban</v>
      </c>
      <c r="CF237" t="s">
        <v>563</v>
      </c>
      <c r="CH237">
        <v>260</v>
      </c>
      <c r="CJ237">
        <v>-1</v>
      </c>
      <c r="CL237">
        <v>121</v>
      </c>
      <c r="CN237">
        <v>0</v>
      </c>
      <c r="CO237">
        <v>115</v>
      </c>
      <c r="CP237">
        <v>0</v>
      </c>
      <c r="CQ237">
        <v>0</v>
      </c>
      <c r="CR237">
        <v>0</v>
      </c>
      <c r="CS237">
        <v>115</v>
      </c>
      <c r="CU237">
        <v>0</v>
      </c>
      <c r="CW237">
        <v>9</v>
      </c>
      <c r="CY237">
        <v>371</v>
      </c>
      <c r="DB237" t="s">
        <v>561</v>
      </c>
      <c r="DC237" t="s">
        <v>562</v>
      </c>
      <c r="DD237" t="str">
        <f>VLOOKUP(DF237,class!$A$1:$B$455,2,FALSE)</f>
        <v>Shire District</v>
      </c>
      <c r="DE237" t="str">
        <f>IFERROR(VLOOKUP(DF237,classifications!$A$3:$C$334,3,FALSE),VLOOKUP(DF237,classifications!$I$2:$K$28,3,FALSE))</f>
        <v>Predominantly Urban</v>
      </c>
      <c r="DF237" t="s">
        <v>563</v>
      </c>
      <c r="DH237">
        <v>329</v>
      </c>
      <c r="DJ237">
        <v>6</v>
      </c>
      <c r="DL237">
        <v>27</v>
      </c>
      <c r="DN237">
        <v>1</v>
      </c>
      <c r="DO237">
        <v>22</v>
      </c>
      <c r="DP237">
        <v>0</v>
      </c>
      <c r="DQ237">
        <v>0</v>
      </c>
      <c r="DR237">
        <v>0</v>
      </c>
      <c r="DS237">
        <v>23</v>
      </c>
      <c r="DU237">
        <v>0</v>
      </c>
      <c r="DW237">
        <v>13</v>
      </c>
      <c r="DY237">
        <v>349</v>
      </c>
      <c r="EB237" t="s">
        <v>561</v>
      </c>
      <c r="EC237" t="s">
        <v>562</v>
      </c>
      <c r="ED237" t="str">
        <f>VLOOKUP(EF237,class!$A$1:$B$455,2,FALSE)</f>
        <v>Shire District</v>
      </c>
      <c r="EE237" t="str">
        <f>IFERROR(VLOOKUP(EF237,classifications!$A$3:$C$334,3,FALSE),VLOOKUP(EF237,classifications!$I$2:$K$28,3,FALSE))</f>
        <v>Predominantly Urban</v>
      </c>
      <c r="EF237" t="s">
        <v>563</v>
      </c>
      <c r="EH237">
        <v>292</v>
      </c>
      <c r="EJ237">
        <v>9</v>
      </c>
      <c r="EL237">
        <v>10</v>
      </c>
      <c r="EN237">
        <v>0</v>
      </c>
      <c r="EO237">
        <v>2</v>
      </c>
      <c r="EP237">
        <v>0</v>
      </c>
      <c r="EQ237">
        <v>1</v>
      </c>
      <c r="ER237">
        <v>0</v>
      </c>
      <c r="ES237">
        <v>0</v>
      </c>
      <c r="ET237">
        <v>3</v>
      </c>
      <c r="EV237">
        <v>0</v>
      </c>
      <c r="EX237">
        <v>20</v>
      </c>
      <c r="EZ237" s="2">
        <v>291</v>
      </c>
      <c r="FB237" t="s">
        <v>561</v>
      </c>
      <c r="FC237" t="s">
        <v>562</v>
      </c>
      <c r="FD237" t="str">
        <f>VLOOKUP(FF237,class!$A$1:$B$455,2,FALSE)</f>
        <v>Shire District</v>
      </c>
      <c r="FE237" t="str">
        <f>IFERROR(VLOOKUP(FF237,classifications!$A$3:$C$334,3,FALSE),VLOOKUP(FF237,classifications!$I$2:$K$28,3,FALSE))</f>
        <v>Predominantly Urban</v>
      </c>
      <c r="FF237" t="s">
        <v>563</v>
      </c>
      <c r="FH237">
        <v>210</v>
      </c>
      <c r="FJ237">
        <v>6</v>
      </c>
      <c r="FL237">
        <v>84</v>
      </c>
      <c r="FN237">
        <v>1</v>
      </c>
      <c r="FO237">
        <v>3</v>
      </c>
      <c r="FP237">
        <v>0</v>
      </c>
      <c r="FQ237">
        <v>5</v>
      </c>
      <c r="FR237">
        <v>0</v>
      </c>
      <c r="FS237">
        <v>0</v>
      </c>
      <c r="FT237">
        <v>9</v>
      </c>
      <c r="FV237">
        <v>0</v>
      </c>
      <c r="FX237">
        <v>10</v>
      </c>
      <c r="FZ237" s="2">
        <v>290</v>
      </c>
    </row>
    <row r="238" spans="2:208" x14ac:dyDescent="0.3">
      <c r="B238" t="s">
        <v>564</v>
      </c>
      <c r="C238" t="s">
        <v>565</v>
      </c>
      <c r="D238" t="str">
        <f>VLOOKUP(F238,class!$A$1:$B$455,2,FALSE)</f>
        <v>Shire District</v>
      </c>
      <c r="E238" t="str">
        <f>IFERROR(VLOOKUP(F238,classifications!$A$3:$C$334,3,FALSE),VLOOKUP(F238,classifications!$I$2:$K$28,3,FALSE))</f>
        <v>Predominantly Urban</v>
      </c>
      <c r="F238" t="s">
        <v>566</v>
      </c>
      <c r="H238">
        <v>174</v>
      </c>
      <c r="J238">
        <v>-3</v>
      </c>
      <c r="L238">
        <v>19</v>
      </c>
      <c r="N238">
        <v>0</v>
      </c>
      <c r="P238">
        <v>115</v>
      </c>
      <c r="R238">
        <v>75</v>
      </c>
      <c r="AB238" t="s">
        <v>564</v>
      </c>
      <c r="AC238" t="s">
        <v>565</v>
      </c>
      <c r="AD238" t="str">
        <f>VLOOKUP(AF238,class!$A$1:$B$455,2,FALSE)</f>
        <v>Shire District</v>
      </c>
      <c r="AE238" t="str">
        <f>IFERROR(VLOOKUP(AF238,classifications!$A$3:$C$334,3,FALSE),VLOOKUP(AF238,classifications!$I$2:$K$28,3,FALSE))</f>
        <v>Predominantly Urban</v>
      </c>
      <c r="AF238" t="s">
        <v>566</v>
      </c>
      <c r="AH238">
        <v>67</v>
      </c>
      <c r="AJ238">
        <v>5</v>
      </c>
      <c r="AL238">
        <v>4</v>
      </c>
      <c r="AN238">
        <v>0</v>
      </c>
      <c r="AP238">
        <v>109</v>
      </c>
      <c r="AR238">
        <v>-33</v>
      </c>
      <c r="BB238" t="s">
        <v>564</v>
      </c>
      <c r="BC238" t="s">
        <v>565</v>
      </c>
      <c r="BD238" t="str">
        <f>VLOOKUP(BF238,class!$A$1:$B$455,2,FALSE)</f>
        <v>Shire District</v>
      </c>
      <c r="BE238" t="str">
        <f>IFERROR(VLOOKUP(BF238,classifications!$A$3:$C$334,3,FALSE),VLOOKUP(BF238,classifications!$I$2:$K$28,3,FALSE))</f>
        <v>Predominantly Urban</v>
      </c>
      <c r="BF238" t="s">
        <v>566</v>
      </c>
      <c r="BH238">
        <v>182</v>
      </c>
      <c r="BJ238">
        <v>-1</v>
      </c>
      <c r="BL238">
        <v>22</v>
      </c>
      <c r="BN238">
        <v>0</v>
      </c>
      <c r="BP238">
        <v>171</v>
      </c>
      <c r="BR238">
        <v>32</v>
      </c>
      <c r="CB238" t="s">
        <v>564</v>
      </c>
      <c r="CC238" t="s">
        <v>565</v>
      </c>
      <c r="CD238" t="str">
        <f>VLOOKUP(CF238,class!$A$1:$B$455,2,FALSE)</f>
        <v>Shire District</v>
      </c>
      <c r="CE238" t="str">
        <f>IFERROR(VLOOKUP(CF238,classifications!$A$3:$C$334,3,FALSE),VLOOKUP(CF238,classifications!$I$2:$K$28,3,FALSE))</f>
        <v>Predominantly Urban</v>
      </c>
      <c r="CF238" t="s">
        <v>566</v>
      </c>
      <c r="CH238">
        <v>184</v>
      </c>
      <c r="CJ238">
        <v>-4</v>
      </c>
      <c r="CL238">
        <v>17</v>
      </c>
      <c r="CN238">
        <v>0</v>
      </c>
      <c r="CO238">
        <v>1</v>
      </c>
      <c r="CP238">
        <v>0</v>
      </c>
      <c r="CQ238">
        <v>1</v>
      </c>
      <c r="CR238">
        <v>0</v>
      </c>
      <c r="CS238">
        <v>2</v>
      </c>
      <c r="CU238">
        <v>0</v>
      </c>
      <c r="CW238">
        <v>17</v>
      </c>
      <c r="CY238">
        <v>180</v>
      </c>
      <c r="DB238" t="s">
        <v>564</v>
      </c>
      <c r="DC238" t="s">
        <v>565</v>
      </c>
      <c r="DD238" t="str">
        <f>VLOOKUP(DF238,class!$A$1:$B$455,2,FALSE)</f>
        <v>Shire District</v>
      </c>
      <c r="DE238" t="str">
        <f>IFERROR(VLOOKUP(DF238,classifications!$A$3:$C$334,3,FALSE),VLOOKUP(DF238,classifications!$I$2:$K$28,3,FALSE))</f>
        <v>Predominantly Urban</v>
      </c>
      <c r="DF238" t="s">
        <v>566</v>
      </c>
      <c r="DH238">
        <v>133</v>
      </c>
      <c r="DJ238">
        <v>3</v>
      </c>
      <c r="DL238">
        <v>30</v>
      </c>
      <c r="DN238">
        <v>0</v>
      </c>
      <c r="DO238">
        <v>9</v>
      </c>
      <c r="DP238">
        <v>0</v>
      </c>
      <c r="DQ238">
        <v>1</v>
      </c>
      <c r="DR238">
        <v>0</v>
      </c>
      <c r="DS238">
        <v>10</v>
      </c>
      <c r="DU238">
        <v>0</v>
      </c>
      <c r="DW238">
        <v>5</v>
      </c>
      <c r="DY238">
        <v>161</v>
      </c>
      <c r="EB238" t="s">
        <v>564</v>
      </c>
      <c r="EC238" t="s">
        <v>565</v>
      </c>
      <c r="ED238" t="str">
        <f>VLOOKUP(EF238,class!$A$1:$B$455,2,FALSE)</f>
        <v>Shire District</v>
      </c>
      <c r="EE238" t="str">
        <f>IFERROR(VLOOKUP(EF238,classifications!$A$3:$C$334,3,FALSE),VLOOKUP(EF238,classifications!$I$2:$K$28,3,FALSE))</f>
        <v>Predominantly Urban</v>
      </c>
      <c r="EF238" t="s">
        <v>566</v>
      </c>
      <c r="EH238">
        <v>198</v>
      </c>
      <c r="EJ238">
        <v>0</v>
      </c>
      <c r="EL238">
        <v>24</v>
      </c>
      <c r="EN238">
        <v>0</v>
      </c>
      <c r="EO238">
        <v>6</v>
      </c>
      <c r="EP238">
        <v>0</v>
      </c>
      <c r="EQ238">
        <v>0</v>
      </c>
      <c r="ER238">
        <v>0</v>
      </c>
      <c r="ES238">
        <v>0</v>
      </c>
      <c r="ET238">
        <v>6</v>
      </c>
      <c r="EV238">
        <v>0</v>
      </c>
      <c r="EX238">
        <v>3</v>
      </c>
      <c r="EZ238" s="2">
        <v>219</v>
      </c>
      <c r="FB238" t="s">
        <v>564</v>
      </c>
      <c r="FC238" t="s">
        <v>565</v>
      </c>
      <c r="FD238" t="str">
        <f>VLOOKUP(FF238,class!$A$1:$B$455,2,FALSE)</f>
        <v>Shire District</v>
      </c>
      <c r="FE238" t="str">
        <f>IFERROR(VLOOKUP(FF238,classifications!$A$3:$C$334,3,FALSE),VLOOKUP(FF238,classifications!$I$2:$K$28,3,FALSE))</f>
        <v>Predominantly Urban</v>
      </c>
      <c r="FF238" t="s">
        <v>566</v>
      </c>
      <c r="FH238">
        <v>38</v>
      </c>
      <c r="FJ238">
        <v>0</v>
      </c>
      <c r="FL238">
        <v>31</v>
      </c>
      <c r="FN238">
        <v>2</v>
      </c>
      <c r="FO238">
        <v>18</v>
      </c>
      <c r="FP238">
        <v>0</v>
      </c>
      <c r="FQ238">
        <v>0</v>
      </c>
      <c r="FR238">
        <v>0</v>
      </c>
      <c r="FS238">
        <v>0</v>
      </c>
      <c r="FT238">
        <v>20</v>
      </c>
      <c r="FV238">
        <v>0</v>
      </c>
      <c r="FX238">
        <v>14</v>
      </c>
      <c r="FZ238" s="2">
        <v>55</v>
      </c>
      <c r="GD238" t="str">
        <f>VLOOKUP(GF238,class!$A$1:$B$455,2,FALSE)</f>
        <v>Shire County</v>
      </c>
      <c r="GE238" t="str">
        <f>IFERROR(VLOOKUP(GF238,classifications!A$3:C$334,3,FALSE),VLOOKUP(GF238,classifications!I$2:K$28,3,FALSE))</f>
        <v>Predominantly Urban</v>
      </c>
      <c r="GF238" t="s">
        <v>585</v>
      </c>
      <c r="GH238">
        <v>3610</v>
      </c>
      <c r="GJ238">
        <v>84</v>
      </c>
      <c r="GL238">
        <v>1041</v>
      </c>
      <c r="GN238">
        <v>7</v>
      </c>
      <c r="GO238">
        <v>444</v>
      </c>
      <c r="GP238">
        <v>0</v>
      </c>
      <c r="GQ238">
        <v>0</v>
      </c>
      <c r="GR238">
        <v>95</v>
      </c>
      <c r="GS238">
        <v>0</v>
      </c>
      <c r="GT238">
        <v>546</v>
      </c>
      <c r="GV238">
        <v>87</v>
      </c>
      <c r="GX238">
        <v>183</v>
      </c>
      <c r="GZ238">
        <v>4639</v>
      </c>
    </row>
    <row r="239" spans="2:208" x14ac:dyDescent="0.3">
      <c r="B239" t="s">
        <v>567</v>
      </c>
      <c r="C239" t="s">
        <v>568</v>
      </c>
      <c r="D239" t="str">
        <f>VLOOKUP(F239,class!$A$1:$B$455,2,FALSE)</f>
        <v>Shire District</v>
      </c>
      <c r="E239" t="str">
        <f>IFERROR(VLOOKUP(F239,classifications!$A$3:$C$334,3,FALSE),VLOOKUP(F239,classifications!$I$2:$K$28,3,FALSE))</f>
        <v>Urban with Significant Rural</v>
      </c>
      <c r="F239" t="s">
        <v>569</v>
      </c>
      <c r="H239">
        <v>231</v>
      </c>
      <c r="J239">
        <v>0</v>
      </c>
      <c r="L239">
        <v>12</v>
      </c>
      <c r="N239">
        <v>0</v>
      </c>
      <c r="P239">
        <v>46</v>
      </c>
      <c r="R239">
        <v>197</v>
      </c>
      <c r="AB239" t="s">
        <v>567</v>
      </c>
      <c r="AC239" t="s">
        <v>568</v>
      </c>
      <c r="AD239" t="str">
        <f>VLOOKUP(AF239,class!$A$1:$B$455,2,FALSE)</f>
        <v>Shire District</v>
      </c>
      <c r="AE239" t="str">
        <f>IFERROR(VLOOKUP(AF239,classifications!$A$3:$C$334,3,FALSE),VLOOKUP(AF239,classifications!$I$2:$K$28,3,FALSE))</f>
        <v>Urban with Significant Rural</v>
      </c>
      <c r="AF239" t="s">
        <v>569</v>
      </c>
      <c r="AH239">
        <v>298</v>
      </c>
      <c r="AJ239">
        <v>0</v>
      </c>
      <c r="AL239">
        <v>15</v>
      </c>
      <c r="AN239">
        <v>2</v>
      </c>
      <c r="AP239">
        <v>49</v>
      </c>
      <c r="AR239">
        <v>266</v>
      </c>
      <c r="BB239" t="s">
        <v>567</v>
      </c>
      <c r="BC239" t="s">
        <v>568</v>
      </c>
      <c r="BD239" t="str">
        <f>VLOOKUP(BF239,class!$A$1:$B$455,2,FALSE)</f>
        <v>Shire District</v>
      </c>
      <c r="BE239" t="str">
        <f>IFERROR(VLOOKUP(BF239,classifications!$A$3:$C$334,3,FALSE),VLOOKUP(BF239,classifications!$I$2:$K$28,3,FALSE))</f>
        <v>Urban with Significant Rural</v>
      </c>
      <c r="BF239" t="s">
        <v>569</v>
      </c>
      <c r="BH239">
        <v>361</v>
      </c>
      <c r="BJ239">
        <v>0</v>
      </c>
      <c r="BL239">
        <v>-12</v>
      </c>
      <c r="BN239">
        <v>0</v>
      </c>
      <c r="BP239">
        <v>11</v>
      </c>
      <c r="BR239">
        <v>338</v>
      </c>
      <c r="CB239" t="s">
        <v>567</v>
      </c>
      <c r="CC239" t="s">
        <v>568</v>
      </c>
      <c r="CD239" t="str">
        <f>VLOOKUP(CF239,class!$A$1:$B$455,2,FALSE)</f>
        <v>Shire District</v>
      </c>
      <c r="CE239" t="str">
        <f>IFERROR(VLOOKUP(CF239,classifications!$A$3:$C$334,3,FALSE),VLOOKUP(CF239,classifications!$I$2:$K$28,3,FALSE))</f>
        <v>Urban with Significant Rural</v>
      </c>
      <c r="CF239" t="s">
        <v>569</v>
      </c>
      <c r="CH239">
        <v>609</v>
      </c>
      <c r="CJ239">
        <v>3</v>
      </c>
      <c r="CL239">
        <v>105</v>
      </c>
      <c r="CN239">
        <v>1</v>
      </c>
      <c r="CO239">
        <v>40</v>
      </c>
      <c r="CP239">
        <v>0</v>
      </c>
      <c r="CQ239">
        <v>0</v>
      </c>
      <c r="CR239">
        <v>0</v>
      </c>
      <c r="CS239">
        <v>41</v>
      </c>
      <c r="CU239">
        <v>0</v>
      </c>
      <c r="CW239">
        <v>12</v>
      </c>
      <c r="CY239">
        <v>705</v>
      </c>
      <c r="DB239" t="s">
        <v>567</v>
      </c>
      <c r="DC239" t="s">
        <v>568</v>
      </c>
      <c r="DD239" t="str">
        <f>VLOOKUP(DF239,class!$A$1:$B$455,2,FALSE)</f>
        <v>Shire District</v>
      </c>
      <c r="DE239" t="str">
        <f>IFERROR(VLOOKUP(DF239,classifications!$A$3:$C$334,3,FALSE),VLOOKUP(DF239,classifications!$I$2:$K$28,3,FALSE))</f>
        <v>Urban with Significant Rural</v>
      </c>
      <c r="DF239" t="s">
        <v>569</v>
      </c>
      <c r="DH239">
        <v>620</v>
      </c>
      <c r="DJ239">
        <v>0</v>
      </c>
      <c r="DL239">
        <v>23</v>
      </c>
      <c r="DN239">
        <v>1</v>
      </c>
      <c r="DO239">
        <v>15</v>
      </c>
      <c r="DP239">
        <v>0</v>
      </c>
      <c r="DQ239">
        <v>0</v>
      </c>
      <c r="DR239">
        <v>0</v>
      </c>
      <c r="DS239">
        <v>16</v>
      </c>
      <c r="DU239">
        <v>5</v>
      </c>
      <c r="DW239">
        <v>20</v>
      </c>
      <c r="DY239">
        <v>628</v>
      </c>
      <c r="EB239" t="s">
        <v>567</v>
      </c>
      <c r="EC239" t="s">
        <v>568</v>
      </c>
      <c r="ED239" t="str">
        <f>VLOOKUP(EF239,class!$A$1:$B$455,2,FALSE)</f>
        <v>Shire District</v>
      </c>
      <c r="EE239" t="str">
        <f>IFERROR(VLOOKUP(EF239,classifications!$A$3:$C$334,3,FALSE),VLOOKUP(EF239,classifications!$I$2:$K$28,3,FALSE))</f>
        <v>Urban with Significant Rural</v>
      </c>
      <c r="EF239" t="s">
        <v>569</v>
      </c>
      <c r="EH239">
        <v>422</v>
      </c>
      <c r="EJ239">
        <v>0</v>
      </c>
      <c r="EL239">
        <v>143</v>
      </c>
      <c r="EN239">
        <v>1</v>
      </c>
      <c r="EO239">
        <v>125</v>
      </c>
      <c r="EP239">
        <v>0</v>
      </c>
      <c r="EQ239">
        <v>0</v>
      </c>
      <c r="ER239">
        <v>0</v>
      </c>
      <c r="ES239">
        <v>0</v>
      </c>
      <c r="ET239">
        <v>126</v>
      </c>
      <c r="EV239">
        <v>0</v>
      </c>
      <c r="EX239">
        <v>14</v>
      </c>
      <c r="EZ239" s="2">
        <v>551</v>
      </c>
      <c r="FB239" t="s">
        <v>567</v>
      </c>
      <c r="FC239" t="s">
        <v>568</v>
      </c>
      <c r="FD239" t="str">
        <f>VLOOKUP(FF239,class!$A$1:$B$455,2,FALSE)</f>
        <v>Shire District</v>
      </c>
      <c r="FE239" t="str">
        <f>IFERROR(VLOOKUP(FF239,classifications!$A$3:$C$334,3,FALSE),VLOOKUP(FF239,classifications!$I$2:$K$28,3,FALSE))</f>
        <v>Urban with Significant Rural</v>
      </c>
      <c r="FF239" t="s">
        <v>569</v>
      </c>
      <c r="FH239">
        <v>503</v>
      </c>
      <c r="FJ239">
        <v>0</v>
      </c>
      <c r="FL239">
        <v>138</v>
      </c>
      <c r="FN239">
        <v>1</v>
      </c>
      <c r="FO239">
        <v>79</v>
      </c>
      <c r="FP239">
        <v>0</v>
      </c>
      <c r="FQ239">
        <v>0</v>
      </c>
      <c r="FR239">
        <v>3</v>
      </c>
      <c r="FS239">
        <v>0</v>
      </c>
      <c r="FT239">
        <v>83</v>
      </c>
      <c r="FV239">
        <v>0</v>
      </c>
      <c r="FX239">
        <v>33</v>
      </c>
      <c r="FZ239" s="2">
        <v>608</v>
      </c>
      <c r="GB239" t="s">
        <v>586</v>
      </c>
      <c r="GC239" t="s">
        <v>587</v>
      </c>
      <c r="GD239" t="str">
        <f>VLOOKUP(GF239,class!$A$1:$B$455,2,FALSE)</f>
        <v>Shire District</v>
      </c>
      <c r="GE239" t="str">
        <f>IFERROR(VLOOKUP(GF239,classifications!A$3:C$334,3,FALSE),VLOOKUP(GF239,classifications!I$2:K$28,3,FALSE))</f>
        <v>Predominantly Urban</v>
      </c>
      <c r="GF239" t="s">
        <v>588</v>
      </c>
      <c r="GH239">
        <v>97</v>
      </c>
      <c r="GJ239">
        <v>11</v>
      </c>
      <c r="GL239">
        <v>13</v>
      </c>
      <c r="GN239">
        <v>0</v>
      </c>
      <c r="GO239">
        <v>0</v>
      </c>
      <c r="GP239">
        <v>0</v>
      </c>
      <c r="GQ239">
        <v>0</v>
      </c>
      <c r="GR239">
        <v>2</v>
      </c>
      <c r="GS239">
        <v>0</v>
      </c>
      <c r="GT239">
        <v>2</v>
      </c>
      <c r="GV239">
        <v>36</v>
      </c>
      <c r="GX239">
        <v>7</v>
      </c>
      <c r="GZ239">
        <v>150</v>
      </c>
    </row>
    <row r="240" spans="2:208" x14ac:dyDescent="0.3">
      <c r="B240" t="s">
        <v>570</v>
      </c>
      <c r="C240" t="s">
        <v>571</v>
      </c>
      <c r="D240" t="str">
        <f>VLOOKUP(F240,class!$A$1:$B$455,2,FALSE)</f>
        <v>Shire District</v>
      </c>
      <c r="E240" t="str">
        <f>IFERROR(VLOOKUP(F240,classifications!$A$3:$C$334,3,FALSE),VLOOKUP(F240,classifications!$I$2:$K$28,3,FALSE))</f>
        <v>Predominantly Urban</v>
      </c>
      <c r="F240" t="s">
        <v>572</v>
      </c>
      <c r="H240">
        <v>192</v>
      </c>
      <c r="J240">
        <v>47</v>
      </c>
      <c r="L240">
        <v>11</v>
      </c>
      <c r="N240">
        <v>7</v>
      </c>
      <c r="P240">
        <v>8</v>
      </c>
      <c r="R240">
        <v>249</v>
      </c>
      <c r="AB240" t="s">
        <v>570</v>
      </c>
      <c r="AC240" t="s">
        <v>571</v>
      </c>
      <c r="AD240" t="str">
        <f>VLOOKUP(AF240,class!$A$1:$B$455,2,FALSE)</f>
        <v>Shire District</v>
      </c>
      <c r="AE240" t="str">
        <f>IFERROR(VLOOKUP(AF240,classifications!$A$3:$C$334,3,FALSE),VLOOKUP(AF240,classifications!$I$2:$K$28,3,FALSE))</f>
        <v>Predominantly Urban</v>
      </c>
      <c r="AF240" t="s">
        <v>572</v>
      </c>
      <c r="AH240">
        <v>198</v>
      </c>
      <c r="AJ240">
        <v>0</v>
      </c>
      <c r="AL240">
        <v>17</v>
      </c>
      <c r="AN240">
        <v>0</v>
      </c>
      <c r="AP240">
        <v>15</v>
      </c>
      <c r="AR240">
        <v>200</v>
      </c>
      <c r="BB240" t="s">
        <v>570</v>
      </c>
      <c r="BC240" t="s">
        <v>571</v>
      </c>
      <c r="BD240" t="str">
        <f>VLOOKUP(BF240,class!$A$1:$B$455,2,FALSE)</f>
        <v>Shire District</v>
      </c>
      <c r="BE240" t="str">
        <f>IFERROR(VLOOKUP(BF240,classifications!$A$3:$C$334,3,FALSE),VLOOKUP(BF240,classifications!$I$2:$K$28,3,FALSE))</f>
        <v>Predominantly Urban</v>
      </c>
      <c r="BF240" t="s">
        <v>572</v>
      </c>
      <c r="BH240">
        <v>490</v>
      </c>
      <c r="BJ240">
        <v>-11</v>
      </c>
      <c r="BL240">
        <v>20</v>
      </c>
      <c r="BN240">
        <v>0</v>
      </c>
      <c r="BP240">
        <v>7</v>
      </c>
      <c r="BR240">
        <v>492</v>
      </c>
      <c r="CB240" t="s">
        <v>570</v>
      </c>
      <c r="CC240" t="s">
        <v>571</v>
      </c>
      <c r="CD240" t="str">
        <f>VLOOKUP(CF240,class!$A$1:$B$455,2,FALSE)</f>
        <v>Shire District</v>
      </c>
      <c r="CE240" t="str">
        <f>IFERROR(VLOOKUP(CF240,classifications!$A$3:$C$334,3,FALSE),VLOOKUP(CF240,classifications!$I$2:$K$28,3,FALSE))</f>
        <v>Predominantly Urban</v>
      </c>
      <c r="CF240" t="s">
        <v>572</v>
      </c>
      <c r="CH240">
        <v>588</v>
      </c>
      <c r="CJ240">
        <v>-19</v>
      </c>
      <c r="CL240">
        <v>32</v>
      </c>
      <c r="CN240">
        <v>0</v>
      </c>
      <c r="CO240">
        <v>1</v>
      </c>
      <c r="CP240">
        <v>0</v>
      </c>
      <c r="CQ240">
        <v>1</v>
      </c>
      <c r="CR240">
        <v>0</v>
      </c>
      <c r="CS240">
        <v>2</v>
      </c>
      <c r="CU240">
        <v>0</v>
      </c>
      <c r="CW240">
        <v>17</v>
      </c>
      <c r="CY240">
        <v>584</v>
      </c>
      <c r="DB240" t="s">
        <v>570</v>
      </c>
      <c r="DC240" t="s">
        <v>571</v>
      </c>
      <c r="DD240" t="str">
        <f>VLOOKUP(DF240,class!$A$1:$B$455,2,FALSE)</f>
        <v>Shire District</v>
      </c>
      <c r="DE240" t="str">
        <f>IFERROR(VLOOKUP(DF240,classifications!$A$3:$C$334,3,FALSE),VLOOKUP(DF240,classifications!$I$2:$K$28,3,FALSE))</f>
        <v>Predominantly Urban</v>
      </c>
      <c r="DF240" t="s">
        <v>572</v>
      </c>
      <c r="DH240">
        <v>472</v>
      </c>
      <c r="DJ240">
        <v>104</v>
      </c>
      <c r="DL240">
        <v>77</v>
      </c>
      <c r="DN240">
        <v>0</v>
      </c>
      <c r="DO240">
        <v>12</v>
      </c>
      <c r="DP240">
        <v>0</v>
      </c>
      <c r="DQ240">
        <v>19</v>
      </c>
      <c r="DR240">
        <v>0</v>
      </c>
      <c r="DS240">
        <v>31</v>
      </c>
      <c r="DU240">
        <v>0</v>
      </c>
      <c r="DW240">
        <v>4</v>
      </c>
      <c r="DY240">
        <v>649</v>
      </c>
      <c r="EB240" t="s">
        <v>570</v>
      </c>
      <c r="EC240" t="s">
        <v>571</v>
      </c>
      <c r="ED240" t="str">
        <f>VLOOKUP(EF240,class!$A$1:$B$455,2,FALSE)</f>
        <v>Shire District</v>
      </c>
      <c r="EE240" t="str">
        <f>IFERROR(VLOOKUP(EF240,classifications!$A$3:$C$334,3,FALSE),VLOOKUP(EF240,classifications!$I$2:$K$28,3,FALSE))</f>
        <v>Predominantly Urban</v>
      </c>
      <c r="EF240" t="s">
        <v>572</v>
      </c>
      <c r="EH240">
        <v>264</v>
      </c>
      <c r="EJ240">
        <v>-3</v>
      </c>
      <c r="EL240">
        <v>43</v>
      </c>
      <c r="EN240">
        <v>0</v>
      </c>
      <c r="EO240">
        <v>5</v>
      </c>
      <c r="EP240">
        <v>0</v>
      </c>
      <c r="EQ240">
        <v>0</v>
      </c>
      <c r="ER240">
        <v>0</v>
      </c>
      <c r="ES240">
        <v>0</v>
      </c>
      <c r="ET240">
        <v>5</v>
      </c>
      <c r="EV240">
        <v>0</v>
      </c>
      <c r="EX240">
        <v>14</v>
      </c>
      <c r="EZ240" s="2">
        <v>290</v>
      </c>
      <c r="FB240" t="s">
        <v>570</v>
      </c>
      <c r="FC240" t="s">
        <v>571</v>
      </c>
      <c r="FD240" t="str">
        <f>VLOOKUP(FF240,class!$A$1:$B$455,2,FALSE)</f>
        <v>Shire District</v>
      </c>
      <c r="FE240" t="str">
        <f>IFERROR(VLOOKUP(FF240,classifications!$A$3:$C$334,3,FALSE),VLOOKUP(FF240,classifications!$I$2:$K$28,3,FALSE))</f>
        <v>Predominantly Urban</v>
      </c>
      <c r="FF240" t="s">
        <v>572</v>
      </c>
      <c r="FH240">
        <v>244</v>
      </c>
      <c r="FJ240">
        <v>8</v>
      </c>
      <c r="FL240">
        <v>21</v>
      </c>
      <c r="FN240">
        <v>0</v>
      </c>
      <c r="FO240">
        <v>9</v>
      </c>
      <c r="FP240">
        <v>0</v>
      </c>
      <c r="FQ240">
        <v>0</v>
      </c>
      <c r="FR240">
        <v>6</v>
      </c>
      <c r="FS240">
        <v>0</v>
      </c>
      <c r="FT240">
        <v>15</v>
      </c>
      <c r="FV240">
        <v>0</v>
      </c>
      <c r="FX240">
        <v>6</v>
      </c>
      <c r="FZ240" s="2">
        <v>267</v>
      </c>
      <c r="GB240" t="s">
        <v>589</v>
      </c>
      <c r="GC240" t="s">
        <v>590</v>
      </c>
      <c r="GD240" t="str">
        <f>VLOOKUP(GF240,class!$A$1:$B$455,2,FALSE)</f>
        <v>Shire District</v>
      </c>
      <c r="GE240" t="str">
        <f>IFERROR(VLOOKUP(GF240,classifications!A$3:C$334,3,FALSE),VLOOKUP(GF240,classifications!I$2:K$28,3,FALSE))</f>
        <v>Urban with Significant Rural</v>
      </c>
      <c r="GF240" t="s">
        <v>591</v>
      </c>
      <c r="GH240">
        <v>388</v>
      </c>
      <c r="GJ240">
        <v>11</v>
      </c>
      <c r="GL240">
        <v>89</v>
      </c>
      <c r="GN240">
        <v>1</v>
      </c>
      <c r="GO240">
        <v>38</v>
      </c>
      <c r="GP240">
        <v>0</v>
      </c>
      <c r="GQ240">
        <v>0</v>
      </c>
      <c r="GR240">
        <v>0</v>
      </c>
      <c r="GS240">
        <v>0</v>
      </c>
      <c r="GT240">
        <v>39</v>
      </c>
      <c r="GV240">
        <v>16</v>
      </c>
      <c r="GX240">
        <v>16</v>
      </c>
      <c r="GZ240">
        <v>488</v>
      </c>
    </row>
    <row r="241" spans="2:208" x14ac:dyDescent="0.3">
      <c r="B241" t="s">
        <v>573</v>
      </c>
      <c r="C241" t="s">
        <v>574</v>
      </c>
      <c r="D241" t="str">
        <f>VLOOKUP(F241,class!$A$1:$B$455,2,FALSE)</f>
        <v>Shire District</v>
      </c>
      <c r="E241" t="str">
        <f>IFERROR(VLOOKUP(F241,classifications!$A$3:$C$334,3,FALSE),VLOOKUP(F241,classifications!$I$2:$K$28,3,FALSE))</f>
        <v>Urban with Significant Rural</v>
      </c>
      <c r="F241" t="s">
        <v>575</v>
      </c>
      <c r="H241">
        <v>235</v>
      </c>
      <c r="J241">
        <v>3</v>
      </c>
      <c r="L241">
        <v>10</v>
      </c>
      <c r="N241">
        <v>0</v>
      </c>
      <c r="P241">
        <v>50</v>
      </c>
      <c r="R241">
        <v>198</v>
      </c>
      <c r="AB241" t="s">
        <v>573</v>
      </c>
      <c r="AC241" t="s">
        <v>574</v>
      </c>
      <c r="AD241" t="str">
        <f>VLOOKUP(AF241,class!$A$1:$B$455,2,FALSE)</f>
        <v>Shire District</v>
      </c>
      <c r="AE241" t="str">
        <f>IFERROR(VLOOKUP(AF241,classifications!$A$3:$C$334,3,FALSE),VLOOKUP(AF241,classifications!$I$2:$K$28,3,FALSE))</f>
        <v>Urban with Significant Rural</v>
      </c>
      <c r="AF241" t="s">
        <v>575</v>
      </c>
      <c r="AH241">
        <v>141</v>
      </c>
      <c r="AJ241">
        <v>5</v>
      </c>
      <c r="AL241">
        <v>9</v>
      </c>
      <c r="AN241">
        <v>0</v>
      </c>
      <c r="AP241">
        <v>36</v>
      </c>
      <c r="AR241">
        <v>119</v>
      </c>
      <c r="BB241" t="s">
        <v>573</v>
      </c>
      <c r="BC241" t="s">
        <v>574</v>
      </c>
      <c r="BD241" t="str">
        <f>VLOOKUP(BF241,class!$A$1:$B$455,2,FALSE)</f>
        <v>Shire District</v>
      </c>
      <c r="BE241" t="str">
        <f>IFERROR(VLOOKUP(BF241,classifications!$A$3:$C$334,3,FALSE),VLOOKUP(BF241,classifications!$I$2:$K$28,3,FALSE))</f>
        <v>Urban with Significant Rural</v>
      </c>
      <c r="BF241" t="s">
        <v>575</v>
      </c>
      <c r="BH241">
        <v>146</v>
      </c>
      <c r="BJ241">
        <v>1</v>
      </c>
      <c r="BL241">
        <v>23</v>
      </c>
      <c r="BN241">
        <v>0</v>
      </c>
      <c r="BP241">
        <v>20</v>
      </c>
      <c r="BR241">
        <v>150</v>
      </c>
      <c r="CB241" t="s">
        <v>573</v>
      </c>
      <c r="CC241" t="s">
        <v>574</v>
      </c>
      <c r="CD241" t="str">
        <f>VLOOKUP(CF241,class!$A$1:$B$455,2,FALSE)</f>
        <v>Shire District</v>
      </c>
      <c r="CE241" t="str">
        <f>IFERROR(VLOOKUP(CF241,classifications!$A$3:$C$334,3,FALSE),VLOOKUP(CF241,classifications!$I$2:$K$28,3,FALSE))</f>
        <v>Urban with Significant Rural</v>
      </c>
      <c r="CF241" t="s">
        <v>575</v>
      </c>
      <c r="CH241">
        <v>183</v>
      </c>
      <c r="CJ241">
        <v>7</v>
      </c>
      <c r="CL241">
        <v>23</v>
      </c>
      <c r="CN241">
        <v>1</v>
      </c>
      <c r="CO241">
        <v>19</v>
      </c>
      <c r="CP241">
        <v>0</v>
      </c>
      <c r="CQ241">
        <v>0</v>
      </c>
      <c r="CR241">
        <v>0</v>
      </c>
      <c r="CS241">
        <v>20</v>
      </c>
      <c r="CU241">
        <v>0</v>
      </c>
      <c r="CW241">
        <v>28</v>
      </c>
      <c r="CY241">
        <v>185</v>
      </c>
      <c r="DB241" t="s">
        <v>573</v>
      </c>
      <c r="DC241" t="s">
        <v>574</v>
      </c>
      <c r="DD241" t="str">
        <f>VLOOKUP(DF241,class!$A$1:$B$455,2,FALSE)</f>
        <v>Shire District</v>
      </c>
      <c r="DE241" t="str">
        <f>IFERROR(VLOOKUP(DF241,classifications!$A$3:$C$334,3,FALSE),VLOOKUP(DF241,classifications!$I$2:$K$28,3,FALSE))</f>
        <v>Urban with Significant Rural</v>
      </c>
      <c r="DF241" t="s">
        <v>575</v>
      </c>
      <c r="DH241">
        <v>305</v>
      </c>
      <c r="DJ241">
        <v>3</v>
      </c>
      <c r="DL241">
        <v>85</v>
      </c>
      <c r="DN241">
        <v>2</v>
      </c>
      <c r="DO241">
        <v>42</v>
      </c>
      <c r="DP241">
        <v>8</v>
      </c>
      <c r="DQ241">
        <v>5</v>
      </c>
      <c r="DR241">
        <v>0</v>
      </c>
      <c r="DS241">
        <v>57</v>
      </c>
      <c r="DU241">
        <v>1</v>
      </c>
      <c r="DW241">
        <v>35</v>
      </c>
      <c r="DY241">
        <v>359</v>
      </c>
      <c r="EB241" t="s">
        <v>573</v>
      </c>
      <c r="EC241" t="s">
        <v>574</v>
      </c>
      <c r="ED241" t="str">
        <f>VLOOKUP(EF241,class!$A$1:$B$455,2,FALSE)</f>
        <v>Shire District</v>
      </c>
      <c r="EE241" t="str">
        <f>IFERROR(VLOOKUP(EF241,classifications!$A$3:$C$334,3,FALSE),VLOOKUP(EF241,classifications!$I$2:$K$28,3,FALSE))</f>
        <v>Urban with Significant Rural</v>
      </c>
      <c r="EF241" t="s">
        <v>575</v>
      </c>
      <c r="EH241">
        <v>279</v>
      </c>
      <c r="EJ241">
        <v>9</v>
      </c>
      <c r="EL241">
        <v>29</v>
      </c>
      <c r="EN241">
        <v>1</v>
      </c>
      <c r="EO241">
        <v>5</v>
      </c>
      <c r="EP241">
        <v>0</v>
      </c>
      <c r="EQ241">
        <v>0</v>
      </c>
      <c r="ER241">
        <v>0</v>
      </c>
      <c r="ES241">
        <v>0</v>
      </c>
      <c r="ET241">
        <v>6</v>
      </c>
      <c r="EV241">
        <v>0</v>
      </c>
      <c r="EX241">
        <v>25</v>
      </c>
      <c r="EZ241" s="2">
        <v>292</v>
      </c>
      <c r="FB241" t="s">
        <v>573</v>
      </c>
      <c r="FC241" t="s">
        <v>574</v>
      </c>
      <c r="FD241" t="str">
        <f>VLOOKUP(FF241,class!$A$1:$B$455,2,FALSE)</f>
        <v>Shire District</v>
      </c>
      <c r="FE241" t="str">
        <f>IFERROR(VLOOKUP(FF241,classifications!$A$3:$C$334,3,FALSE),VLOOKUP(FF241,classifications!$I$2:$K$28,3,FALSE))</f>
        <v>Urban with Significant Rural</v>
      </c>
      <c r="FF241" t="s">
        <v>575</v>
      </c>
      <c r="FH241">
        <v>365</v>
      </c>
      <c r="FJ241">
        <v>5</v>
      </c>
      <c r="FL241">
        <v>51</v>
      </c>
      <c r="FN241">
        <v>2</v>
      </c>
      <c r="FO241">
        <v>22</v>
      </c>
      <c r="FP241">
        <v>0</v>
      </c>
      <c r="FQ241">
        <v>0</v>
      </c>
      <c r="FR241">
        <v>7</v>
      </c>
      <c r="FS241">
        <v>0</v>
      </c>
      <c r="FT241">
        <v>31</v>
      </c>
      <c r="FV241">
        <v>0</v>
      </c>
      <c r="FX241">
        <v>34</v>
      </c>
      <c r="FZ241" s="2">
        <v>387</v>
      </c>
      <c r="GB241" t="s">
        <v>592</v>
      </c>
      <c r="GC241" t="s">
        <v>593</v>
      </c>
      <c r="GD241" t="str">
        <f>VLOOKUP(GF241,class!$A$1:$B$455,2,FALSE)</f>
        <v>Shire District</v>
      </c>
      <c r="GE241" t="str">
        <f>IFERROR(VLOOKUP(GF241,classifications!A$3:C$334,3,FALSE),VLOOKUP(GF241,classifications!I$2:K$28,3,FALSE))</f>
        <v>Urban with Significant Rural</v>
      </c>
      <c r="GF241" t="s">
        <v>594</v>
      </c>
      <c r="GH241">
        <v>865</v>
      </c>
      <c r="GJ241">
        <v>-9</v>
      </c>
      <c r="GL241">
        <v>103</v>
      </c>
      <c r="GN241">
        <v>0</v>
      </c>
      <c r="GO241">
        <v>0</v>
      </c>
      <c r="GP241">
        <v>0</v>
      </c>
      <c r="GQ241">
        <v>0</v>
      </c>
      <c r="GR241">
        <v>89</v>
      </c>
      <c r="GS241">
        <v>0</v>
      </c>
      <c r="GT241">
        <v>89</v>
      </c>
      <c r="GV241">
        <v>9</v>
      </c>
      <c r="GX241">
        <v>13</v>
      </c>
      <c r="GZ241">
        <v>955</v>
      </c>
    </row>
    <row r="242" spans="2:208" x14ac:dyDescent="0.3">
      <c r="B242" t="s">
        <v>576</v>
      </c>
      <c r="C242" t="s">
        <v>577</v>
      </c>
      <c r="D242" t="str">
        <f>VLOOKUP(F242,class!$A$1:$B$455,2,FALSE)</f>
        <v>Shire District</v>
      </c>
      <c r="E242" t="str">
        <f>IFERROR(VLOOKUP(F242,classifications!$A$3:$C$334,3,FALSE),VLOOKUP(F242,classifications!$I$2:$K$28,3,FALSE))</f>
        <v>Predominantly Urban</v>
      </c>
      <c r="F242" t="s">
        <v>578</v>
      </c>
      <c r="H242">
        <v>278</v>
      </c>
      <c r="J242">
        <v>14</v>
      </c>
      <c r="L242">
        <v>21</v>
      </c>
      <c r="N242">
        <v>0</v>
      </c>
      <c r="P242">
        <v>58</v>
      </c>
      <c r="R242">
        <v>255</v>
      </c>
      <c r="AB242" t="s">
        <v>576</v>
      </c>
      <c r="AC242" t="s">
        <v>577</v>
      </c>
      <c r="AD242" t="str">
        <f>VLOOKUP(AF242,class!$A$1:$B$455,2,FALSE)</f>
        <v>Shire District</v>
      </c>
      <c r="AE242" t="str">
        <f>IFERROR(VLOOKUP(AF242,classifications!$A$3:$C$334,3,FALSE),VLOOKUP(AF242,classifications!$I$2:$K$28,3,FALSE))</f>
        <v>Predominantly Urban</v>
      </c>
      <c r="AF242" t="s">
        <v>578</v>
      </c>
      <c r="AH242">
        <v>224</v>
      </c>
      <c r="AJ242">
        <v>5</v>
      </c>
      <c r="AL242">
        <v>54</v>
      </c>
      <c r="AN242">
        <v>0</v>
      </c>
      <c r="AP242">
        <v>89</v>
      </c>
      <c r="AR242">
        <v>194</v>
      </c>
      <c r="BB242" t="s">
        <v>576</v>
      </c>
      <c r="BC242" t="s">
        <v>577</v>
      </c>
      <c r="BD242" t="str">
        <f>VLOOKUP(BF242,class!$A$1:$B$455,2,FALSE)</f>
        <v>Shire District</v>
      </c>
      <c r="BE242" t="str">
        <f>IFERROR(VLOOKUP(BF242,classifications!$A$3:$C$334,3,FALSE),VLOOKUP(BF242,classifications!$I$2:$K$28,3,FALSE))</f>
        <v>Predominantly Urban</v>
      </c>
      <c r="BF242" t="s">
        <v>578</v>
      </c>
      <c r="BH242">
        <v>246</v>
      </c>
      <c r="BJ242">
        <v>3</v>
      </c>
      <c r="BL242">
        <v>106</v>
      </c>
      <c r="BN242">
        <v>0</v>
      </c>
      <c r="BP242">
        <v>56</v>
      </c>
      <c r="BR242">
        <v>299</v>
      </c>
      <c r="CB242" t="s">
        <v>576</v>
      </c>
      <c r="CC242" t="s">
        <v>577</v>
      </c>
      <c r="CD242" t="str">
        <f>VLOOKUP(CF242,class!$A$1:$B$455,2,FALSE)</f>
        <v>Shire District</v>
      </c>
      <c r="CE242" t="str">
        <f>IFERROR(VLOOKUP(CF242,classifications!$A$3:$C$334,3,FALSE),VLOOKUP(CF242,classifications!$I$2:$K$28,3,FALSE))</f>
        <v>Predominantly Urban</v>
      </c>
      <c r="CF242" t="s">
        <v>578</v>
      </c>
      <c r="CH242">
        <v>165</v>
      </c>
      <c r="CJ242">
        <v>-2</v>
      </c>
      <c r="CL242">
        <v>108</v>
      </c>
      <c r="CN242">
        <v>0</v>
      </c>
      <c r="CO242">
        <v>29</v>
      </c>
      <c r="CP242">
        <v>0</v>
      </c>
      <c r="CQ242">
        <v>0</v>
      </c>
      <c r="CR242">
        <v>0</v>
      </c>
      <c r="CS242">
        <v>29</v>
      </c>
      <c r="CU242">
        <v>0</v>
      </c>
      <c r="CW242">
        <v>98</v>
      </c>
      <c r="CY242">
        <v>173</v>
      </c>
      <c r="DB242" t="s">
        <v>576</v>
      </c>
      <c r="DC242" t="s">
        <v>577</v>
      </c>
      <c r="DD242" t="str">
        <f>VLOOKUP(DF242,class!$A$1:$B$455,2,FALSE)</f>
        <v>Shire District</v>
      </c>
      <c r="DE242" t="str">
        <f>IFERROR(VLOOKUP(DF242,classifications!$A$3:$C$334,3,FALSE),VLOOKUP(DF242,classifications!$I$2:$K$28,3,FALSE))</f>
        <v>Predominantly Urban</v>
      </c>
      <c r="DF242" t="s">
        <v>578</v>
      </c>
      <c r="DH242">
        <v>319</v>
      </c>
      <c r="DJ242">
        <v>3</v>
      </c>
      <c r="DL242">
        <v>52</v>
      </c>
      <c r="DN242">
        <v>0</v>
      </c>
      <c r="DO242">
        <v>0</v>
      </c>
      <c r="DP242">
        <v>0</v>
      </c>
      <c r="DQ242">
        <v>0</v>
      </c>
      <c r="DR242">
        <v>0</v>
      </c>
      <c r="DS242">
        <v>0</v>
      </c>
      <c r="DU242">
        <v>0</v>
      </c>
      <c r="DW242">
        <v>10</v>
      </c>
      <c r="DY242">
        <v>364</v>
      </c>
      <c r="EB242" t="s">
        <v>576</v>
      </c>
      <c r="EC242" t="s">
        <v>577</v>
      </c>
      <c r="ED242" t="str">
        <f>VLOOKUP(EF242,class!$A$1:$B$455,2,FALSE)</f>
        <v>Shire District</v>
      </c>
      <c r="EE242" t="str">
        <f>IFERROR(VLOOKUP(EF242,classifications!$A$3:$C$334,3,FALSE),VLOOKUP(EF242,classifications!$I$2:$K$28,3,FALSE))</f>
        <v>Predominantly Urban</v>
      </c>
      <c r="EF242" t="s">
        <v>578</v>
      </c>
      <c r="EH242">
        <v>412</v>
      </c>
      <c r="EJ242">
        <v>5</v>
      </c>
      <c r="EL242">
        <v>36</v>
      </c>
      <c r="EN242">
        <v>0</v>
      </c>
      <c r="EO242">
        <v>0</v>
      </c>
      <c r="EP242">
        <v>0</v>
      </c>
      <c r="EQ242">
        <v>0</v>
      </c>
      <c r="ER242">
        <v>0</v>
      </c>
      <c r="ES242">
        <v>0</v>
      </c>
      <c r="ET242">
        <v>0</v>
      </c>
      <c r="EV242">
        <v>0</v>
      </c>
      <c r="EX242">
        <v>3</v>
      </c>
      <c r="EZ242" s="2">
        <v>450</v>
      </c>
      <c r="FB242" t="s">
        <v>576</v>
      </c>
      <c r="FC242" t="s">
        <v>577</v>
      </c>
      <c r="FD242" t="str">
        <f>VLOOKUP(FF242,class!$A$1:$B$455,2,FALSE)</f>
        <v>Shire District</v>
      </c>
      <c r="FE242" t="str">
        <f>IFERROR(VLOOKUP(FF242,classifications!$A$3:$C$334,3,FALSE),VLOOKUP(FF242,classifications!$I$2:$K$28,3,FALSE))</f>
        <v>Predominantly Urban</v>
      </c>
      <c r="FF242" t="s">
        <v>578</v>
      </c>
      <c r="FH242">
        <v>311</v>
      </c>
      <c r="FJ242">
        <v>3</v>
      </c>
      <c r="FL242">
        <v>32</v>
      </c>
      <c r="FN242">
        <v>5</v>
      </c>
      <c r="FO242">
        <v>12</v>
      </c>
      <c r="FP242">
        <v>0</v>
      </c>
      <c r="FQ242">
        <v>0</v>
      </c>
      <c r="FR242">
        <v>0</v>
      </c>
      <c r="FS242">
        <v>0</v>
      </c>
      <c r="FT242">
        <v>17</v>
      </c>
      <c r="FV242">
        <v>0</v>
      </c>
      <c r="FX242">
        <v>43</v>
      </c>
      <c r="FZ242" s="2">
        <v>303</v>
      </c>
      <c r="GB242" t="s">
        <v>595</v>
      </c>
      <c r="GC242" t="s">
        <v>596</v>
      </c>
      <c r="GD242" t="str">
        <f>VLOOKUP(GF242,class!$A$1:$B$455,2,FALSE)</f>
        <v>Shire District</v>
      </c>
      <c r="GE242" t="str">
        <f>IFERROR(VLOOKUP(GF242,classifications!A$3:C$334,3,FALSE),VLOOKUP(GF242,classifications!I$2:K$28,3,FALSE))</f>
        <v>Predominantly Urban</v>
      </c>
      <c r="GF242" t="s">
        <v>597</v>
      </c>
      <c r="GH242">
        <v>450</v>
      </c>
      <c r="GJ242">
        <v>15</v>
      </c>
      <c r="GL242">
        <v>56</v>
      </c>
      <c r="GN242">
        <v>0</v>
      </c>
      <c r="GO242">
        <v>86</v>
      </c>
      <c r="GP242">
        <v>0</v>
      </c>
      <c r="GQ242">
        <v>0</v>
      </c>
      <c r="GR242">
        <v>0</v>
      </c>
      <c r="GS242">
        <v>0</v>
      </c>
      <c r="GT242">
        <v>86</v>
      </c>
      <c r="GV242">
        <v>23</v>
      </c>
      <c r="GX242">
        <v>29</v>
      </c>
      <c r="GZ242">
        <v>515</v>
      </c>
    </row>
    <row r="243" spans="2:208" x14ac:dyDescent="0.3">
      <c r="B243" t="s">
        <v>579</v>
      </c>
      <c r="C243" t="s">
        <v>580</v>
      </c>
      <c r="D243" t="str">
        <f>VLOOKUP(F243,class!$A$1:$B$455,2,FALSE)</f>
        <v>Shire District</v>
      </c>
      <c r="E243" t="str">
        <f>IFERROR(VLOOKUP(F243,classifications!$A$3:$C$334,3,FALSE),VLOOKUP(F243,classifications!$I$2:$K$28,3,FALSE))</f>
        <v>Urban with Significant Rural</v>
      </c>
      <c r="F243" t="s">
        <v>581</v>
      </c>
      <c r="H243">
        <v>682</v>
      </c>
      <c r="J243">
        <v>2</v>
      </c>
      <c r="L243">
        <v>11</v>
      </c>
      <c r="N243">
        <v>0</v>
      </c>
      <c r="P243">
        <v>25</v>
      </c>
      <c r="R243">
        <v>670</v>
      </c>
      <c r="AB243" t="s">
        <v>579</v>
      </c>
      <c r="AC243" t="s">
        <v>580</v>
      </c>
      <c r="AD243" t="str">
        <f>VLOOKUP(AF243,class!$A$1:$B$455,2,FALSE)</f>
        <v>Shire District</v>
      </c>
      <c r="AE243" t="str">
        <f>IFERROR(VLOOKUP(AF243,classifications!$A$3:$C$334,3,FALSE),VLOOKUP(AF243,classifications!$I$2:$K$28,3,FALSE))</f>
        <v>Urban with Significant Rural</v>
      </c>
      <c r="AF243" t="s">
        <v>581</v>
      </c>
      <c r="AH243">
        <v>576</v>
      </c>
      <c r="AJ243">
        <v>1</v>
      </c>
      <c r="AL243">
        <v>25</v>
      </c>
      <c r="AN243">
        <v>0</v>
      </c>
      <c r="AP243">
        <v>61</v>
      </c>
      <c r="AR243">
        <v>541</v>
      </c>
      <c r="BB243" t="s">
        <v>579</v>
      </c>
      <c r="BC243" t="s">
        <v>580</v>
      </c>
      <c r="BD243" t="str">
        <f>VLOOKUP(BF243,class!$A$1:$B$455,2,FALSE)</f>
        <v>Shire District</v>
      </c>
      <c r="BE243" t="str">
        <f>IFERROR(VLOOKUP(BF243,classifications!$A$3:$C$334,3,FALSE),VLOOKUP(BF243,classifications!$I$2:$K$28,3,FALSE))</f>
        <v>Urban with Significant Rural</v>
      </c>
      <c r="BF243" t="s">
        <v>581</v>
      </c>
      <c r="BH243">
        <v>873</v>
      </c>
      <c r="BJ243">
        <v>-17</v>
      </c>
      <c r="BL243">
        <v>51</v>
      </c>
      <c r="BN243">
        <v>0</v>
      </c>
      <c r="BP243">
        <v>25</v>
      </c>
      <c r="BR243">
        <v>882</v>
      </c>
      <c r="CB243" t="s">
        <v>579</v>
      </c>
      <c r="CC243" t="s">
        <v>580</v>
      </c>
      <c r="CD243" t="str">
        <f>VLOOKUP(CF243,class!$A$1:$B$455,2,FALSE)</f>
        <v>Shire District</v>
      </c>
      <c r="CE243" t="str">
        <f>IFERROR(VLOOKUP(CF243,classifications!$A$3:$C$334,3,FALSE),VLOOKUP(CF243,classifications!$I$2:$K$28,3,FALSE))</f>
        <v>Urban with Significant Rural</v>
      </c>
      <c r="CF243" t="s">
        <v>581</v>
      </c>
      <c r="CH243">
        <v>957</v>
      </c>
      <c r="CJ243">
        <v>15</v>
      </c>
      <c r="CL243">
        <v>52</v>
      </c>
      <c r="CN243">
        <v>1</v>
      </c>
      <c r="CO243">
        <v>19</v>
      </c>
      <c r="CP243">
        <v>0</v>
      </c>
      <c r="CQ243">
        <v>1</v>
      </c>
      <c r="CR243">
        <v>0</v>
      </c>
      <c r="CS243">
        <v>21</v>
      </c>
      <c r="CU243">
        <v>1</v>
      </c>
      <c r="CW243">
        <v>21</v>
      </c>
      <c r="CY243">
        <v>1004</v>
      </c>
      <c r="DB243" t="s">
        <v>579</v>
      </c>
      <c r="DC243" t="s">
        <v>580</v>
      </c>
      <c r="DD243" t="str">
        <f>VLOOKUP(DF243,class!$A$1:$B$455,2,FALSE)</f>
        <v>Shire District</v>
      </c>
      <c r="DE243" t="str">
        <f>IFERROR(VLOOKUP(DF243,classifications!$A$3:$C$334,3,FALSE),VLOOKUP(DF243,classifications!$I$2:$K$28,3,FALSE))</f>
        <v>Urban with Significant Rural</v>
      </c>
      <c r="DF243" t="s">
        <v>581</v>
      </c>
      <c r="DH243">
        <v>854</v>
      </c>
      <c r="DJ243">
        <v>1</v>
      </c>
      <c r="DL243">
        <v>53</v>
      </c>
      <c r="DN243">
        <v>5</v>
      </c>
      <c r="DO243">
        <v>37</v>
      </c>
      <c r="DP243">
        <v>0</v>
      </c>
      <c r="DQ243">
        <v>0</v>
      </c>
      <c r="DR243">
        <v>0</v>
      </c>
      <c r="DS243">
        <v>42</v>
      </c>
      <c r="DU243">
        <v>0</v>
      </c>
      <c r="DW243">
        <v>17</v>
      </c>
      <c r="DY243">
        <v>891</v>
      </c>
      <c r="EB243" t="s">
        <v>579</v>
      </c>
      <c r="EC243" t="s">
        <v>580</v>
      </c>
      <c r="ED243" t="str">
        <f>VLOOKUP(EF243,class!$A$1:$B$455,2,FALSE)</f>
        <v>Shire District</v>
      </c>
      <c r="EE243" t="str">
        <f>IFERROR(VLOOKUP(EF243,classifications!$A$3:$C$334,3,FALSE),VLOOKUP(EF243,classifications!$I$2:$K$28,3,FALSE))</f>
        <v>Urban with Significant Rural</v>
      </c>
      <c r="EF243" t="s">
        <v>581</v>
      </c>
      <c r="EH243">
        <v>783</v>
      </c>
      <c r="EJ243">
        <v>1</v>
      </c>
      <c r="EL243">
        <v>29</v>
      </c>
      <c r="EN243">
        <v>5</v>
      </c>
      <c r="EO243">
        <v>10</v>
      </c>
      <c r="EP243">
        <v>0</v>
      </c>
      <c r="EQ243">
        <v>0</v>
      </c>
      <c r="ER243">
        <v>0</v>
      </c>
      <c r="ES243">
        <v>0</v>
      </c>
      <c r="ET243">
        <v>15</v>
      </c>
      <c r="EV243">
        <v>0</v>
      </c>
      <c r="EX243">
        <v>20</v>
      </c>
      <c r="EZ243" s="2">
        <v>793</v>
      </c>
      <c r="FB243" t="s">
        <v>579</v>
      </c>
      <c r="FC243" t="s">
        <v>580</v>
      </c>
      <c r="FD243" t="str">
        <f>VLOOKUP(FF243,class!$A$1:$B$455,2,FALSE)</f>
        <v>Shire District</v>
      </c>
      <c r="FE243" t="str">
        <f>IFERROR(VLOOKUP(FF243,classifications!$A$3:$C$334,3,FALSE),VLOOKUP(FF243,classifications!$I$2:$K$28,3,FALSE))</f>
        <v>Urban with Significant Rural</v>
      </c>
      <c r="FF243" t="s">
        <v>581</v>
      </c>
      <c r="FH243">
        <v>796</v>
      </c>
      <c r="FJ243">
        <v>3</v>
      </c>
      <c r="FL243">
        <v>36</v>
      </c>
      <c r="FN243">
        <v>16</v>
      </c>
      <c r="FO243">
        <v>9</v>
      </c>
      <c r="FP243">
        <v>1</v>
      </c>
      <c r="FQ243">
        <v>0</v>
      </c>
      <c r="FR243">
        <v>2</v>
      </c>
      <c r="FS243">
        <v>0</v>
      </c>
      <c r="FT243">
        <v>28</v>
      </c>
      <c r="FV243">
        <v>8</v>
      </c>
      <c r="FX243">
        <v>26</v>
      </c>
      <c r="FZ243" s="2">
        <v>817</v>
      </c>
      <c r="GB243" t="s">
        <v>598</v>
      </c>
      <c r="GC243" t="s">
        <v>599</v>
      </c>
      <c r="GD243" t="str">
        <f>VLOOKUP(GF243,class!$A$1:$B$455,2,FALSE)</f>
        <v>Shire District</v>
      </c>
      <c r="GE243" t="str">
        <f>IFERROR(VLOOKUP(GF243,classifications!A$3:C$334,3,FALSE),VLOOKUP(GF243,classifications!I$2:K$28,3,FALSE))</f>
        <v>Urban with Significant Rural</v>
      </c>
      <c r="GF243" t="s">
        <v>600</v>
      </c>
      <c r="GH243">
        <v>221</v>
      </c>
      <c r="GJ243">
        <v>4</v>
      </c>
      <c r="GL243">
        <v>226</v>
      </c>
      <c r="GN243">
        <v>3</v>
      </c>
      <c r="GO243">
        <v>16</v>
      </c>
      <c r="GP243">
        <v>0</v>
      </c>
      <c r="GQ243">
        <v>0</v>
      </c>
      <c r="GR243">
        <v>0</v>
      </c>
      <c r="GS243">
        <v>0</v>
      </c>
      <c r="GT243">
        <v>19</v>
      </c>
      <c r="GV243">
        <v>0</v>
      </c>
      <c r="GX243">
        <v>18</v>
      </c>
      <c r="GZ243">
        <v>433</v>
      </c>
    </row>
    <row r="244" spans="2:208" x14ac:dyDescent="0.3">
      <c r="B244" t="s">
        <v>582</v>
      </c>
      <c r="C244" t="s">
        <v>583</v>
      </c>
      <c r="D244" t="str">
        <f>VLOOKUP(F244,class!$A$1:$B$455,2,FALSE)</f>
        <v>Shire District</v>
      </c>
      <c r="E244" t="str">
        <f>IFERROR(VLOOKUP(F244,classifications!$A$3:$C$334,3,FALSE),VLOOKUP(F244,classifications!$I$2:$K$28,3,FALSE))</f>
        <v>Predominantly Rural</v>
      </c>
      <c r="F244" t="s">
        <v>584</v>
      </c>
      <c r="H244">
        <v>210</v>
      </c>
      <c r="J244">
        <v>6</v>
      </c>
      <c r="L244">
        <v>16</v>
      </c>
      <c r="N244">
        <v>3</v>
      </c>
      <c r="P244">
        <v>28</v>
      </c>
      <c r="R244">
        <v>207</v>
      </c>
      <c r="AB244" t="s">
        <v>582</v>
      </c>
      <c r="AC244" t="s">
        <v>583</v>
      </c>
      <c r="AD244" t="str">
        <f>VLOOKUP(AF244,class!$A$1:$B$455,2,FALSE)</f>
        <v>Shire District</v>
      </c>
      <c r="AE244" t="str">
        <f>IFERROR(VLOOKUP(AF244,classifications!$A$3:$C$334,3,FALSE),VLOOKUP(AF244,classifications!$I$2:$K$28,3,FALSE))</f>
        <v>Predominantly Rural</v>
      </c>
      <c r="AF244" t="s">
        <v>584</v>
      </c>
      <c r="AH244">
        <v>475</v>
      </c>
      <c r="AJ244">
        <v>0</v>
      </c>
      <c r="AL244">
        <v>24</v>
      </c>
      <c r="AN244">
        <v>2</v>
      </c>
      <c r="AP244">
        <v>29</v>
      </c>
      <c r="AR244">
        <v>472</v>
      </c>
      <c r="BB244" t="s">
        <v>582</v>
      </c>
      <c r="BC244" t="s">
        <v>583</v>
      </c>
      <c r="BD244" t="str">
        <f>VLOOKUP(BF244,class!$A$1:$B$455,2,FALSE)</f>
        <v>Shire District</v>
      </c>
      <c r="BE244" t="str">
        <f>IFERROR(VLOOKUP(BF244,classifications!$A$3:$C$334,3,FALSE),VLOOKUP(BF244,classifications!$I$2:$K$28,3,FALSE))</f>
        <v>Predominantly Rural</v>
      </c>
      <c r="BF244" t="s">
        <v>584</v>
      </c>
      <c r="BH244">
        <v>301</v>
      </c>
      <c r="BJ244">
        <v>-2</v>
      </c>
      <c r="BL244">
        <v>32</v>
      </c>
      <c r="BN244">
        <v>0</v>
      </c>
      <c r="BP244">
        <v>69</v>
      </c>
      <c r="BR244">
        <v>262</v>
      </c>
      <c r="CB244" t="s">
        <v>582</v>
      </c>
      <c r="CC244" t="s">
        <v>583</v>
      </c>
      <c r="CD244" t="str">
        <f>VLOOKUP(CF244,class!$A$1:$B$455,2,FALSE)</f>
        <v>Shire District</v>
      </c>
      <c r="CE244" t="str">
        <f>IFERROR(VLOOKUP(CF244,classifications!$A$3:$C$334,3,FALSE),VLOOKUP(CF244,classifications!$I$2:$K$28,3,FALSE))</f>
        <v>Predominantly Rural</v>
      </c>
      <c r="CF244" t="s">
        <v>584</v>
      </c>
      <c r="CH244">
        <v>218</v>
      </c>
      <c r="CJ244">
        <v>4</v>
      </c>
      <c r="CL244">
        <v>42</v>
      </c>
      <c r="CN244">
        <v>2</v>
      </c>
      <c r="CO244">
        <v>41</v>
      </c>
      <c r="CP244">
        <v>0</v>
      </c>
      <c r="CQ244">
        <v>0</v>
      </c>
      <c r="CR244">
        <v>0</v>
      </c>
      <c r="CS244">
        <v>43</v>
      </c>
      <c r="CU244">
        <v>165</v>
      </c>
      <c r="CW244">
        <v>17</v>
      </c>
      <c r="CY244">
        <v>412</v>
      </c>
      <c r="DB244" t="s">
        <v>582</v>
      </c>
      <c r="DC244" t="s">
        <v>583</v>
      </c>
      <c r="DD244" t="str">
        <f>VLOOKUP(DF244,class!$A$1:$B$455,2,FALSE)</f>
        <v>Shire District</v>
      </c>
      <c r="DE244" t="str">
        <f>IFERROR(VLOOKUP(DF244,classifications!$A$3:$C$334,3,FALSE),VLOOKUP(DF244,classifications!$I$2:$K$28,3,FALSE))</f>
        <v>Predominantly Rural</v>
      </c>
      <c r="DF244" t="s">
        <v>584</v>
      </c>
      <c r="DH244">
        <v>535</v>
      </c>
      <c r="DJ244">
        <v>1</v>
      </c>
      <c r="DL244">
        <v>65</v>
      </c>
      <c r="DN244">
        <v>2</v>
      </c>
      <c r="DO244">
        <v>33</v>
      </c>
      <c r="DP244">
        <v>0</v>
      </c>
      <c r="DQ244">
        <v>0</v>
      </c>
      <c r="DR244">
        <v>0</v>
      </c>
      <c r="DS244">
        <v>35</v>
      </c>
      <c r="DU244">
        <v>18</v>
      </c>
      <c r="DW244">
        <v>46</v>
      </c>
      <c r="DY244">
        <v>573</v>
      </c>
      <c r="EB244" t="s">
        <v>582</v>
      </c>
      <c r="EC244" t="s">
        <v>583</v>
      </c>
      <c r="ED244" t="str">
        <f>VLOOKUP(EF244,class!$A$1:$B$455,2,FALSE)</f>
        <v>Shire District</v>
      </c>
      <c r="EE244" t="str">
        <f>IFERROR(VLOOKUP(EF244,classifications!$A$3:$C$334,3,FALSE),VLOOKUP(EF244,classifications!$I$2:$K$28,3,FALSE))</f>
        <v>Predominantly Rural</v>
      </c>
      <c r="EF244" t="s">
        <v>584</v>
      </c>
      <c r="EH244">
        <v>528</v>
      </c>
      <c r="EJ244">
        <v>2</v>
      </c>
      <c r="EL244">
        <v>48</v>
      </c>
      <c r="EN244">
        <v>4</v>
      </c>
      <c r="EO244">
        <v>5</v>
      </c>
      <c r="EP244">
        <v>0</v>
      </c>
      <c r="EQ244">
        <v>0</v>
      </c>
      <c r="ER244">
        <v>0</v>
      </c>
      <c r="ES244">
        <v>0</v>
      </c>
      <c r="ET244">
        <v>9</v>
      </c>
      <c r="EV244">
        <v>0</v>
      </c>
      <c r="EX244">
        <v>31</v>
      </c>
      <c r="EZ244" s="2">
        <v>547</v>
      </c>
      <c r="FB244" t="s">
        <v>582</v>
      </c>
      <c r="FC244" t="s">
        <v>583</v>
      </c>
      <c r="FD244" t="str">
        <f>VLOOKUP(FF244,class!$A$1:$B$455,2,FALSE)</f>
        <v>Shire District</v>
      </c>
      <c r="FE244" t="str">
        <f>IFERROR(VLOOKUP(FF244,classifications!$A$3:$C$334,3,FALSE),VLOOKUP(FF244,classifications!$I$2:$K$28,3,FALSE))</f>
        <v>Predominantly Rural</v>
      </c>
      <c r="FF244" t="s">
        <v>584</v>
      </c>
      <c r="FH244">
        <v>825</v>
      </c>
      <c r="FJ244">
        <v>8</v>
      </c>
      <c r="FL244">
        <v>35</v>
      </c>
      <c r="FN244">
        <v>2</v>
      </c>
      <c r="FO244">
        <v>2</v>
      </c>
      <c r="FP244">
        <v>1</v>
      </c>
      <c r="FQ244">
        <v>0</v>
      </c>
      <c r="FR244">
        <v>0</v>
      </c>
      <c r="FS244">
        <v>0</v>
      </c>
      <c r="FT244">
        <v>5</v>
      </c>
      <c r="FV244">
        <v>0</v>
      </c>
      <c r="FX244">
        <v>58</v>
      </c>
      <c r="FZ244" s="2">
        <v>810</v>
      </c>
      <c r="GB244" t="s">
        <v>601</v>
      </c>
      <c r="GC244" t="s">
        <v>602</v>
      </c>
      <c r="GD244" t="str">
        <f>VLOOKUP(GF244,class!$A$1:$B$455,2,FALSE)</f>
        <v>Shire District</v>
      </c>
      <c r="GE244" t="str">
        <f>IFERROR(VLOOKUP(GF244,classifications!A$3:C$334,3,FALSE),VLOOKUP(GF244,classifications!I$2:K$28,3,FALSE))</f>
        <v>Predominantly Urban</v>
      </c>
      <c r="GF244" t="s">
        <v>603</v>
      </c>
      <c r="GH244">
        <v>237</v>
      </c>
      <c r="GJ244">
        <v>17</v>
      </c>
      <c r="GL244">
        <v>213</v>
      </c>
      <c r="GN244">
        <v>2</v>
      </c>
      <c r="GO244">
        <v>88</v>
      </c>
      <c r="GP244">
        <v>0</v>
      </c>
      <c r="GQ244">
        <v>0</v>
      </c>
      <c r="GR244">
        <v>0</v>
      </c>
      <c r="GS244">
        <v>0</v>
      </c>
      <c r="GT244">
        <v>90</v>
      </c>
      <c r="GV244">
        <v>3</v>
      </c>
      <c r="GX244">
        <v>33</v>
      </c>
      <c r="GZ244">
        <v>437</v>
      </c>
    </row>
    <row r="245" spans="2:208" x14ac:dyDescent="0.3">
      <c r="EZ245" s="2"/>
      <c r="FZ245" s="2"/>
      <c r="GB245" t="s">
        <v>604</v>
      </c>
      <c r="GC245" t="s">
        <v>605</v>
      </c>
      <c r="GD245" t="str">
        <f>VLOOKUP(GF245,class!$A$1:$B$455,2,FALSE)</f>
        <v>Shire District</v>
      </c>
      <c r="GE245" t="str">
        <f>IFERROR(VLOOKUP(GF245,classifications!A$3:C$334,3,FALSE),VLOOKUP(GF245,classifications!I$2:K$28,3,FALSE))</f>
        <v>Predominantly Urban</v>
      </c>
      <c r="GF245" t="s">
        <v>606</v>
      </c>
      <c r="GH245">
        <v>312</v>
      </c>
      <c r="GJ245">
        <v>7</v>
      </c>
      <c r="GL245">
        <v>2</v>
      </c>
      <c r="GN245">
        <v>0</v>
      </c>
      <c r="GO245">
        <v>2</v>
      </c>
      <c r="GP245">
        <v>0</v>
      </c>
      <c r="GQ245">
        <v>0</v>
      </c>
      <c r="GR245">
        <v>0</v>
      </c>
      <c r="GS245">
        <v>0</v>
      </c>
      <c r="GT245">
        <v>2</v>
      </c>
      <c r="GV245">
        <v>0</v>
      </c>
      <c r="GX245">
        <v>0</v>
      </c>
      <c r="GZ245">
        <v>321</v>
      </c>
    </row>
    <row r="246" spans="2:208" x14ac:dyDescent="0.3">
      <c r="D246" t="str">
        <f>VLOOKUP(F246,class!$A$1:$B$455,2,FALSE)</f>
        <v>Shire County</v>
      </c>
      <c r="E246" t="str">
        <f>IFERROR(VLOOKUP(F246,classifications!$A$3:$C$334,3,FALSE),VLOOKUP(F246,classifications!$I$2:$K$28,3,FALSE))</f>
        <v>Predominantly Urban</v>
      </c>
      <c r="F246" t="s">
        <v>585</v>
      </c>
      <c r="H246">
        <v>2973</v>
      </c>
      <c r="J246">
        <v>47</v>
      </c>
      <c r="L246">
        <v>162</v>
      </c>
      <c r="N246">
        <v>14</v>
      </c>
      <c r="P246">
        <v>191</v>
      </c>
      <c r="R246">
        <v>3005</v>
      </c>
      <c r="AD246" t="str">
        <f>VLOOKUP(AF246,class!$A$1:$B$455,2,FALSE)</f>
        <v>Shire County</v>
      </c>
      <c r="AE246" t="str">
        <f>IFERROR(VLOOKUP(AF246,classifications!$A$3:$C$334,3,FALSE),VLOOKUP(AF246,classifications!$I$2:$K$28,3,FALSE))</f>
        <v>Predominantly Urban</v>
      </c>
      <c r="AF246" t="s">
        <v>585</v>
      </c>
      <c r="AH246">
        <v>2435</v>
      </c>
      <c r="AJ246">
        <v>47</v>
      </c>
      <c r="AL246">
        <v>445</v>
      </c>
      <c r="AN246">
        <v>-8</v>
      </c>
      <c r="AP246">
        <v>229</v>
      </c>
      <c r="AR246">
        <v>2690</v>
      </c>
      <c r="BD246" t="str">
        <f>VLOOKUP(BF246,class!$A$1:$B$455,2,FALSE)</f>
        <v>Shire County</v>
      </c>
      <c r="BE246" t="str">
        <f>IFERROR(VLOOKUP(BF246,classifications!$A$3:$C$334,3,FALSE),VLOOKUP(BF246,classifications!$I$2:$K$28,3,FALSE))</f>
        <v>Predominantly Urban</v>
      </c>
      <c r="BF246" t="s">
        <v>585</v>
      </c>
      <c r="BH246">
        <v>2324</v>
      </c>
      <c r="BJ246">
        <v>40</v>
      </c>
      <c r="BL246">
        <v>648</v>
      </c>
      <c r="BN246">
        <v>191</v>
      </c>
      <c r="BP246">
        <v>229</v>
      </c>
      <c r="BR246">
        <v>2974</v>
      </c>
      <c r="CD246" t="str">
        <f>VLOOKUP(CF246,class!$A$1:$B$455,2,FALSE)</f>
        <v>Shire County</v>
      </c>
      <c r="CE246" t="str">
        <f>IFERROR(VLOOKUP(CF246,classifications!$A$3:$C$334,3,FALSE),VLOOKUP(CF246,classifications!$I$2:$K$28,3,FALSE))</f>
        <v>Predominantly Urban</v>
      </c>
      <c r="CF246" t="s">
        <v>585</v>
      </c>
      <c r="CH246">
        <v>2927</v>
      </c>
      <c r="CJ246">
        <v>119</v>
      </c>
      <c r="CL246">
        <v>720</v>
      </c>
      <c r="CN246">
        <v>1</v>
      </c>
      <c r="CO246">
        <v>395</v>
      </c>
      <c r="CP246">
        <v>7</v>
      </c>
      <c r="CQ246">
        <v>4</v>
      </c>
      <c r="CR246">
        <v>0</v>
      </c>
      <c r="CS246">
        <v>407</v>
      </c>
      <c r="CU246">
        <v>22</v>
      </c>
      <c r="CW246">
        <v>231</v>
      </c>
      <c r="CY246">
        <v>3557</v>
      </c>
      <c r="DD246" t="str">
        <f>VLOOKUP(DF246,class!$A$1:$B$455,2,FALSE)</f>
        <v>Shire County</v>
      </c>
      <c r="DE246" t="str">
        <f>IFERROR(VLOOKUP(DF246,classifications!$A$3:$C$334,3,FALSE),VLOOKUP(DF246,classifications!$I$2:$K$28,3,FALSE))</f>
        <v>Predominantly Urban</v>
      </c>
      <c r="DF246" t="s">
        <v>585</v>
      </c>
      <c r="DH246">
        <v>3017</v>
      </c>
      <c r="DJ246">
        <v>75</v>
      </c>
      <c r="DL246">
        <v>1446</v>
      </c>
      <c r="DN246">
        <v>7</v>
      </c>
      <c r="DO246">
        <v>1104</v>
      </c>
      <c r="DP246">
        <v>8</v>
      </c>
      <c r="DQ246">
        <v>5</v>
      </c>
      <c r="DR246">
        <v>0</v>
      </c>
      <c r="DS246">
        <v>1124</v>
      </c>
      <c r="DU246">
        <v>67</v>
      </c>
      <c r="DW246">
        <v>184</v>
      </c>
      <c r="DY246">
        <v>4421</v>
      </c>
      <c r="ED246" t="str">
        <f>VLOOKUP(EF246,class!$A$1:$B$455,2,FALSE)</f>
        <v>Shire County</v>
      </c>
      <c r="EE246" t="str">
        <f>IFERROR(VLOOKUP(EF246,classifications!$A$3:$C$334,3,FALSE),VLOOKUP(EF246,classifications!$I$2:$K$28,3,FALSE))</f>
        <v>Predominantly Urban</v>
      </c>
      <c r="EF246" t="s">
        <v>585</v>
      </c>
      <c r="EH246">
        <v>2991</v>
      </c>
      <c r="EJ246">
        <v>123</v>
      </c>
      <c r="EL246">
        <v>705</v>
      </c>
      <c r="EN246">
        <v>15</v>
      </c>
      <c r="EO246">
        <v>354</v>
      </c>
      <c r="EP246">
        <v>2</v>
      </c>
      <c r="EQ246">
        <v>0</v>
      </c>
      <c r="ER246">
        <v>4</v>
      </c>
      <c r="ES246">
        <v>0</v>
      </c>
      <c r="ET246">
        <v>375</v>
      </c>
      <c r="EV246">
        <v>21</v>
      </c>
      <c r="EX246">
        <v>402</v>
      </c>
      <c r="EZ246" s="2">
        <v>3438</v>
      </c>
      <c r="FD246" t="str">
        <f>VLOOKUP(FF246,class!$A$1:$B$455,2,FALSE)</f>
        <v>Shire County</v>
      </c>
      <c r="FE246" t="str">
        <f>IFERROR(VLOOKUP(FF246,classifications!$A$3:$C$334,3,FALSE),VLOOKUP(FF246,classifications!$I$2:$K$28,3,FALSE))</f>
        <v>Predominantly Urban</v>
      </c>
      <c r="FF246" t="s">
        <v>585</v>
      </c>
      <c r="FH246">
        <v>3630</v>
      </c>
      <c r="FJ246">
        <v>96</v>
      </c>
      <c r="FL246">
        <v>1077</v>
      </c>
      <c r="FN246">
        <v>15</v>
      </c>
      <c r="FO246">
        <v>534</v>
      </c>
      <c r="FP246">
        <v>0</v>
      </c>
      <c r="FQ246">
        <v>0</v>
      </c>
      <c r="FR246">
        <v>2</v>
      </c>
      <c r="FS246">
        <v>67</v>
      </c>
      <c r="FT246">
        <v>618</v>
      </c>
      <c r="FV246">
        <v>15</v>
      </c>
      <c r="FX246">
        <v>250</v>
      </c>
      <c r="FZ246" s="2">
        <v>4568</v>
      </c>
      <c r="GB246" t="s">
        <v>607</v>
      </c>
      <c r="GC246" t="s">
        <v>608</v>
      </c>
      <c r="GD246" t="str">
        <f>VLOOKUP(GF246,class!$A$1:$B$455,2,FALSE)</f>
        <v>Shire District</v>
      </c>
      <c r="GE246" t="str">
        <f>IFERROR(VLOOKUP(GF246,classifications!A$3:C$334,3,FALSE),VLOOKUP(GF246,classifications!I$2:K$28,3,FALSE))</f>
        <v>Predominantly Urban</v>
      </c>
      <c r="GF246" t="s">
        <v>609</v>
      </c>
      <c r="GH246">
        <v>325</v>
      </c>
      <c r="GJ246">
        <v>8</v>
      </c>
      <c r="GL246">
        <v>124</v>
      </c>
      <c r="GN246">
        <v>1</v>
      </c>
      <c r="GO246">
        <v>117</v>
      </c>
      <c r="GP246">
        <v>0</v>
      </c>
      <c r="GQ246">
        <v>0</v>
      </c>
      <c r="GR246">
        <v>0</v>
      </c>
      <c r="GS246">
        <v>0</v>
      </c>
      <c r="GT246">
        <v>118</v>
      </c>
      <c r="GV246">
        <v>0</v>
      </c>
      <c r="GX246">
        <v>50</v>
      </c>
      <c r="GZ246">
        <v>407</v>
      </c>
    </row>
    <row r="247" spans="2:208" x14ac:dyDescent="0.3">
      <c r="B247" t="s">
        <v>586</v>
      </c>
      <c r="C247" t="s">
        <v>587</v>
      </c>
      <c r="D247" t="str">
        <f>VLOOKUP(F247,class!$A$1:$B$455,2,FALSE)</f>
        <v>Shire District</v>
      </c>
      <c r="E247" t="str">
        <f>IFERROR(VLOOKUP(F247,classifications!$A$3:$C$334,3,FALSE),VLOOKUP(F247,classifications!$I$2:$K$28,3,FALSE))</f>
        <v>Predominantly Urban</v>
      </c>
      <c r="F247" t="s">
        <v>588</v>
      </c>
      <c r="H247">
        <v>177</v>
      </c>
      <c r="J247">
        <v>5</v>
      </c>
      <c r="L247">
        <v>5</v>
      </c>
      <c r="N247">
        <v>2</v>
      </c>
      <c r="P247">
        <v>4</v>
      </c>
      <c r="R247">
        <v>185</v>
      </c>
      <c r="AB247" t="s">
        <v>586</v>
      </c>
      <c r="AC247" t="s">
        <v>587</v>
      </c>
      <c r="AD247" t="str">
        <f>VLOOKUP(AF247,class!$A$1:$B$455,2,FALSE)</f>
        <v>Shire District</v>
      </c>
      <c r="AE247" t="str">
        <f>IFERROR(VLOOKUP(AF247,classifications!$A$3:$C$334,3,FALSE),VLOOKUP(AF247,classifications!$I$2:$K$28,3,FALSE))</f>
        <v>Predominantly Urban</v>
      </c>
      <c r="AF247" t="s">
        <v>588</v>
      </c>
      <c r="AH247">
        <v>104</v>
      </c>
      <c r="AJ247">
        <v>4</v>
      </c>
      <c r="AL247">
        <v>8</v>
      </c>
      <c r="AN247">
        <v>1</v>
      </c>
      <c r="AP247">
        <v>19</v>
      </c>
      <c r="AR247">
        <v>98</v>
      </c>
      <c r="BB247" t="s">
        <v>586</v>
      </c>
      <c r="BC247" t="s">
        <v>587</v>
      </c>
      <c r="BD247" t="str">
        <f>VLOOKUP(BF247,class!$A$1:$B$455,2,FALSE)</f>
        <v>Shire District</v>
      </c>
      <c r="BE247" t="str">
        <f>IFERROR(VLOOKUP(BF247,classifications!$A$3:$C$334,3,FALSE),VLOOKUP(BF247,classifications!$I$2:$K$28,3,FALSE))</f>
        <v>Predominantly Urban</v>
      </c>
      <c r="BF247" t="s">
        <v>588</v>
      </c>
      <c r="BH247">
        <v>162</v>
      </c>
      <c r="BJ247">
        <v>2</v>
      </c>
      <c r="BL247">
        <v>19</v>
      </c>
      <c r="BN247">
        <v>0</v>
      </c>
      <c r="BP247">
        <v>4</v>
      </c>
      <c r="BR247">
        <v>179</v>
      </c>
      <c r="CB247" t="s">
        <v>586</v>
      </c>
      <c r="CC247" t="s">
        <v>587</v>
      </c>
      <c r="CD247" t="str">
        <f>VLOOKUP(CF247,class!$A$1:$B$455,2,FALSE)</f>
        <v>Shire District</v>
      </c>
      <c r="CE247" t="str">
        <f>IFERROR(VLOOKUP(CF247,classifications!$A$3:$C$334,3,FALSE),VLOOKUP(CF247,classifications!$I$2:$K$28,3,FALSE))</f>
        <v>Predominantly Urban</v>
      </c>
      <c r="CF247" t="s">
        <v>588</v>
      </c>
      <c r="CH247">
        <v>154</v>
      </c>
      <c r="CJ247">
        <v>6</v>
      </c>
      <c r="CL247">
        <v>21</v>
      </c>
      <c r="CN247">
        <v>0</v>
      </c>
      <c r="CO247">
        <v>3</v>
      </c>
      <c r="CP247">
        <v>0</v>
      </c>
      <c r="CQ247">
        <v>0</v>
      </c>
      <c r="CR247">
        <v>0</v>
      </c>
      <c r="CS247">
        <v>3</v>
      </c>
      <c r="CU247">
        <v>-1</v>
      </c>
      <c r="CW247">
        <v>3</v>
      </c>
      <c r="CY247">
        <v>177</v>
      </c>
      <c r="DB247" t="s">
        <v>586</v>
      </c>
      <c r="DC247" t="s">
        <v>587</v>
      </c>
      <c r="DD247" t="str">
        <f>VLOOKUP(DF247,class!$A$1:$B$455,2,FALSE)</f>
        <v>Shire District</v>
      </c>
      <c r="DE247" t="str">
        <f>IFERROR(VLOOKUP(DF247,classifications!$A$3:$C$334,3,FALSE),VLOOKUP(DF247,classifications!$I$2:$K$28,3,FALSE))</f>
        <v>Predominantly Urban</v>
      </c>
      <c r="DF247" t="s">
        <v>588</v>
      </c>
      <c r="DH247">
        <v>95</v>
      </c>
      <c r="DJ247">
        <v>17</v>
      </c>
      <c r="DL247">
        <v>147</v>
      </c>
      <c r="DN247">
        <v>4</v>
      </c>
      <c r="DO247">
        <v>118</v>
      </c>
      <c r="DP247">
        <v>0</v>
      </c>
      <c r="DQ247">
        <v>0</v>
      </c>
      <c r="DR247">
        <v>0</v>
      </c>
      <c r="DS247">
        <v>122</v>
      </c>
      <c r="DU247">
        <v>-1</v>
      </c>
      <c r="DW247">
        <v>4</v>
      </c>
      <c r="DY247">
        <v>254</v>
      </c>
      <c r="EB247" t="s">
        <v>586</v>
      </c>
      <c r="EC247" t="s">
        <v>587</v>
      </c>
      <c r="ED247" t="str">
        <f>VLOOKUP(EF247,class!$A$1:$B$455,2,FALSE)</f>
        <v>Shire District</v>
      </c>
      <c r="EE247" t="str">
        <f>IFERROR(VLOOKUP(EF247,classifications!$A$3:$C$334,3,FALSE),VLOOKUP(EF247,classifications!$I$2:$K$28,3,FALSE))</f>
        <v>Predominantly Urban</v>
      </c>
      <c r="EF247" t="s">
        <v>588</v>
      </c>
      <c r="EH247">
        <v>260</v>
      </c>
      <c r="EJ247">
        <v>9</v>
      </c>
      <c r="EL247">
        <v>41</v>
      </c>
      <c r="EN247">
        <v>2</v>
      </c>
      <c r="EO247">
        <v>40</v>
      </c>
      <c r="EP247">
        <v>0</v>
      </c>
      <c r="EQ247">
        <v>0</v>
      </c>
      <c r="ER247">
        <v>0</v>
      </c>
      <c r="ES247">
        <v>0</v>
      </c>
      <c r="ET247">
        <v>42</v>
      </c>
      <c r="EV247">
        <v>0</v>
      </c>
      <c r="EX247">
        <v>11</v>
      </c>
      <c r="EZ247" s="2">
        <v>299</v>
      </c>
      <c r="FB247" t="s">
        <v>586</v>
      </c>
      <c r="FC247" t="s">
        <v>587</v>
      </c>
      <c r="FD247" t="str">
        <f>VLOOKUP(FF247,class!$A$1:$B$455,2,FALSE)</f>
        <v>Shire District</v>
      </c>
      <c r="FE247" t="str">
        <f>IFERROR(VLOOKUP(FF247,classifications!$A$3:$C$334,3,FALSE),VLOOKUP(FF247,classifications!$I$2:$K$28,3,FALSE))</f>
        <v>Predominantly Urban</v>
      </c>
      <c r="FF247" t="s">
        <v>588</v>
      </c>
      <c r="FH247">
        <v>384</v>
      </c>
      <c r="FJ247">
        <v>16</v>
      </c>
      <c r="FL247">
        <v>66</v>
      </c>
      <c r="FN247">
        <v>4</v>
      </c>
      <c r="FO247">
        <v>0</v>
      </c>
      <c r="FP247">
        <v>0</v>
      </c>
      <c r="FQ247">
        <v>0</v>
      </c>
      <c r="FR247">
        <v>0</v>
      </c>
      <c r="FS247">
        <v>67</v>
      </c>
      <c r="FT247">
        <v>71</v>
      </c>
      <c r="FV247">
        <v>2</v>
      </c>
      <c r="FX247">
        <v>9</v>
      </c>
      <c r="FZ247" s="2">
        <v>459</v>
      </c>
      <c r="GB247" t="s">
        <v>610</v>
      </c>
      <c r="GC247" t="s">
        <v>611</v>
      </c>
      <c r="GD247" t="str">
        <f>VLOOKUP(GF247,class!$A$1:$B$455,2,FALSE)</f>
        <v>Shire District</v>
      </c>
      <c r="GE247" t="str">
        <f>IFERROR(VLOOKUP(GF247,classifications!A$3:C$334,3,FALSE),VLOOKUP(GF247,classifications!I$2:K$28,3,FALSE))</f>
        <v>Predominantly Urban</v>
      </c>
      <c r="GF247" t="s">
        <v>612</v>
      </c>
      <c r="GH247">
        <v>209</v>
      </c>
      <c r="GJ247">
        <v>12</v>
      </c>
      <c r="GL247">
        <v>45</v>
      </c>
      <c r="GN247">
        <v>0</v>
      </c>
      <c r="GO247">
        <v>22</v>
      </c>
      <c r="GP247">
        <v>0</v>
      </c>
      <c r="GQ247">
        <v>0</v>
      </c>
      <c r="GR247">
        <v>2</v>
      </c>
      <c r="GS247">
        <v>0</v>
      </c>
      <c r="GT247">
        <v>24</v>
      </c>
      <c r="GV247">
        <v>0</v>
      </c>
      <c r="GX247">
        <v>4</v>
      </c>
      <c r="GZ247">
        <v>262</v>
      </c>
    </row>
    <row r="248" spans="2:208" x14ac:dyDescent="0.3">
      <c r="B248" t="s">
        <v>589</v>
      </c>
      <c r="C248" t="s">
        <v>590</v>
      </c>
      <c r="D248" t="str">
        <f>VLOOKUP(F248,class!$A$1:$B$455,2,FALSE)</f>
        <v>Shire District</v>
      </c>
      <c r="E248" t="str">
        <f>IFERROR(VLOOKUP(F248,classifications!$A$3:$C$334,3,FALSE),VLOOKUP(F248,classifications!$I$2:$K$28,3,FALSE))</f>
        <v>Urban with Significant Rural</v>
      </c>
      <c r="F248" t="s">
        <v>591</v>
      </c>
      <c r="H248">
        <v>287</v>
      </c>
      <c r="J248">
        <v>17</v>
      </c>
      <c r="L248">
        <v>-1</v>
      </c>
      <c r="N248">
        <v>0</v>
      </c>
      <c r="P248">
        <v>57</v>
      </c>
      <c r="R248">
        <v>246</v>
      </c>
      <c r="AB248" t="s">
        <v>589</v>
      </c>
      <c r="AC248" t="s">
        <v>590</v>
      </c>
      <c r="AD248" t="str">
        <f>VLOOKUP(AF248,class!$A$1:$B$455,2,FALSE)</f>
        <v>Shire District</v>
      </c>
      <c r="AE248" t="str">
        <f>IFERROR(VLOOKUP(AF248,classifications!$A$3:$C$334,3,FALSE),VLOOKUP(AF248,classifications!$I$2:$K$28,3,FALSE))</f>
        <v>Urban with Significant Rural</v>
      </c>
      <c r="AF248" t="s">
        <v>591</v>
      </c>
      <c r="AH248">
        <v>204</v>
      </c>
      <c r="AJ248">
        <v>3</v>
      </c>
      <c r="AL248">
        <v>29</v>
      </c>
      <c r="AN248">
        <v>0</v>
      </c>
      <c r="AP248">
        <v>26</v>
      </c>
      <c r="AR248">
        <v>210</v>
      </c>
      <c r="BB248" t="s">
        <v>589</v>
      </c>
      <c r="BC248" t="s">
        <v>590</v>
      </c>
      <c r="BD248" t="str">
        <f>VLOOKUP(BF248,class!$A$1:$B$455,2,FALSE)</f>
        <v>Shire District</v>
      </c>
      <c r="BE248" t="str">
        <f>IFERROR(VLOOKUP(BF248,classifications!$A$3:$C$334,3,FALSE),VLOOKUP(BF248,classifications!$I$2:$K$28,3,FALSE))</f>
        <v>Urban with Significant Rural</v>
      </c>
      <c r="BF248" t="s">
        <v>591</v>
      </c>
      <c r="BH248">
        <v>340</v>
      </c>
      <c r="BJ248">
        <v>5</v>
      </c>
      <c r="BL248">
        <v>53</v>
      </c>
      <c r="BN248">
        <v>0</v>
      </c>
      <c r="BP248">
        <v>26</v>
      </c>
      <c r="BR248">
        <v>372</v>
      </c>
      <c r="CB248" t="s">
        <v>589</v>
      </c>
      <c r="CC248" t="s">
        <v>590</v>
      </c>
      <c r="CD248" t="str">
        <f>VLOOKUP(CF248,class!$A$1:$B$455,2,FALSE)</f>
        <v>Shire District</v>
      </c>
      <c r="CE248" t="str">
        <f>IFERROR(VLOOKUP(CF248,classifications!$A$3:$C$334,3,FALSE),VLOOKUP(CF248,classifications!$I$2:$K$28,3,FALSE))</f>
        <v>Urban with Significant Rural</v>
      </c>
      <c r="CF248" t="s">
        <v>591</v>
      </c>
      <c r="CH248">
        <v>528</v>
      </c>
      <c r="CJ248">
        <v>10</v>
      </c>
      <c r="CL248">
        <v>132</v>
      </c>
      <c r="CN248">
        <v>0</v>
      </c>
      <c r="CO248">
        <v>108</v>
      </c>
      <c r="CP248">
        <v>0</v>
      </c>
      <c r="CQ248">
        <v>0</v>
      </c>
      <c r="CR248">
        <v>0</v>
      </c>
      <c r="CS248">
        <v>108</v>
      </c>
      <c r="CU248">
        <v>17</v>
      </c>
      <c r="CW248">
        <v>33</v>
      </c>
      <c r="CY248">
        <v>654</v>
      </c>
      <c r="DB248" t="s">
        <v>589</v>
      </c>
      <c r="DC248" t="s">
        <v>590</v>
      </c>
      <c r="DD248" t="str">
        <f>VLOOKUP(DF248,class!$A$1:$B$455,2,FALSE)</f>
        <v>Shire District</v>
      </c>
      <c r="DE248" t="str">
        <f>IFERROR(VLOOKUP(DF248,classifications!$A$3:$C$334,3,FALSE),VLOOKUP(DF248,classifications!$I$2:$K$28,3,FALSE))</f>
        <v>Urban with Significant Rural</v>
      </c>
      <c r="DF248" t="s">
        <v>591</v>
      </c>
      <c r="DH248">
        <v>602</v>
      </c>
      <c r="DJ248">
        <v>7</v>
      </c>
      <c r="DL248">
        <v>142</v>
      </c>
      <c r="DN248">
        <v>2</v>
      </c>
      <c r="DO248">
        <v>43</v>
      </c>
      <c r="DP248">
        <v>0</v>
      </c>
      <c r="DQ248">
        <v>1</v>
      </c>
      <c r="DR248">
        <v>0</v>
      </c>
      <c r="DS248">
        <v>46</v>
      </c>
      <c r="DU248">
        <v>-1</v>
      </c>
      <c r="DW248">
        <v>13</v>
      </c>
      <c r="DY248">
        <v>737</v>
      </c>
      <c r="EB248" t="s">
        <v>589</v>
      </c>
      <c r="EC248" t="s">
        <v>590</v>
      </c>
      <c r="ED248" t="str">
        <f>VLOOKUP(EF248,class!$A$1:$B$455,2,FALSE)</f>
        <v>Shire District</v>
      </c>
      <c r="EE248" t="str">
        <f>IFERROR(VLOOKUP(EF248,classifications!$A$3:$C$334,3,FALSE),VLOOKUP(EF248,classifications!$I$2:$K$28,3,FALSE))</f>
        <v>Urban with Significant Rural</v>
      </c>
      <c r="EF248" t="s">
        <v>591</v>
      </c>
      <c r="EH248">
        <v>528</v>
      </c>
      <c r="EJ248">
        <v>10</v>
      </c>
      <c r="EL248">
        <v>62</v>
      </c>
      <c r="EN248">
        <v>0</v>
      </c>
      <c r="EO248">
        <v>49</v>
      </c>
      <c r="EP248">
        <v>0</v>
      </c>
      <c r="EQ248">
        <v>0</v>
      </c>
      <c r="ER248">
        <v>0</v>
      </c>
      <c r="ES248">
        <v>0</v>
      </c>
      <c r="ET248">
        <v>49</v>
      </c>
      <c r="EV248">
        <v>10</v>
      </c>
      <c r="EX248">
        <v>24</v>
      </c>
      <c r="EZ248" s="2">
        <v>586</v>
      </c>
      <c r="FB248" t="s">
        <v>589</v>
      </c>
      <c r="FC248" t="s">
        <v>590</v>
      </c>
      <c r="FD248" t="str">
        <f>VLOOKUP(FF248,class!$A$1:$B$455,2,FALSE)</f>
        <v>Shire District</v>
      </c>
      <c r="FE248" t="str">
        <f>IFERROR(VLOOKUP(FF248,classifications!$A$3:$C$334,3,FALSE),VLOOKUP(FF248,classifications!$I$2:$K$28,3,FALSE))</f>
        <v>Urban with Significant Rural</v>
      </c>
      <c r="FF248" t="s">
        <v>591</v>
      </c>
      <c r="FH248">
        <v>439</v>
      </c>
      <c r="FJ248">
        <v>14</v>
      </c>
      <c r="FL248">
        <v>125</v>
      </c>
      <c r="FN248">
        <v>0</v>
      </c>
      <c r="FO248">
        <v>75</v>
      </c>
      <c r="FP248">
        <v>0</v>
      </c>
      <c r="FQ248">
        <v>0</v>
      </c>
      <c r="FR248">
        <v>0</v>
      </c>
      <c r="FS248">
        <v>0</v>
      </c>
      <c r="FT248">
        <v>75</v>
      </c>
      <c r="FV248">
        <v>0</v>
      </c>
      <c r="FX248">
        <v>21</v>
      </c>
      <c r="FZ248" s="2">
        <v>557</v>
      </c>
      <c r="GB248" t="s">
        <v>613</v>
      </c>
      <c r="GC248" t="s">
        <v>614</v>
      </c>
      <c r="GD248" t="str">
        <f>VLOOKUP(GF248,class!$A$1:$B$455,2,FALSE)</f>
        <v>Shire District</v>
      </c>
      <c r="GE248" t="str">
        <f>IFERROR(VLOOKUP(GF248,classifications!A$3:C$334,3,FALSE),VLOOKUP(GF248,classifications!I$2:K$28,3,FALSE))</f>
        <v>Predominantly Urban</v>
      </c>
      <c r="GF248" t="s">
        <v>615</v>
      </c>
      <c r="GH248">
        <v>506</v>
      </c>
      <c r="GJ248">
        <v>8</v>
      </c>
      <c r="GL248">
        <v>170</v>
      </c>
      <c r="GN248">
        <v>0</v>
      </c>
      <c r="GO248">
        <v>75</v>
      </c>
      <c r="GP248">
        <v>0</v>
      </c>
      <c r="GQ248">
        <v>0</v>
      </c>
      <c r="GR248">
        <v>2</v>
      </c>
      <c r="GS248">
        <v>0</v>
      </c>
      <c r="GT248">
        <v>77</v>
      </c>
      <c r="GV248">
        <v>0</v>
      </c>
      <c r="GX248">
        <v>13</v>
      </c>
      <c r="GZ248">
        <v>671</v>
      </c>
    </row>
    <row r="249" spans="2:208" x14ac:dyDescent="0.3">
      <c r="B249" t="s">
        <v>592</v>
      </c>
      <c r="C249" t="s">
        <v>593</v>
      </c>
      <c r="D249" t="str">
        <f>VLOOKUP(F249,class!$A$1:$B$455,2,FALSE)</f>
        <v>Shire District</v>
      </c>
      <c r="E249" t="str">
        <f>IFERROR(VLOOKUP(F249,classifications!$A$3:$C$334,3,FALSE),VLOOKUP(F249,classifications!$I$2:$K$28,3,FALSE))</f>
        <v>Urban with Significant Rural</v>
      </c>
      <c r="F249" t="s">
        <v>594</v>
      </c>
      <c r="H249">
        <v>665</v>
      </c>
      <c r="J249">
        <v>2</v>
      </c>
      <c r="L249">
        <v>48</v>
      </c>
      <c r="N249">
        <v>1</v>
      </c>
      <c r="P249">
        <v>17</v>
      </c>
      <c r="R249">
        <v>699</v>
      </c>
      <c r="AB249" t="s">
        <v>592</v>
      </c>
      <c r="AC249" t="s">
        <v>593</v>
      </c>
      <c r="AD249" t="str">
        <f>VLOOKUP(AF249,class!$A$1:$B$455,2,FALSE)</f>
        <v>Shire District</v>
      </c>
      <c r="AE249" t="str">
        <f>IFERROR(VLOOKUP(AF249,classifications!$A$3:$C$334,3,FALSE),VLOOKUP(AF249,classifications!$I$2:$K$28,3,FALSE))</f>
        <v>Urban with Significant Rural</v>
      </c>
      <c r="AF249" t="s">
        <v>594</v>
      </c>
      <c r="AH249">
        <v>320</v>
      </c>
      <c r="AJ249">
        <v>7</v>
      </c>
      <c r="AL249">
        <v>54</v>
      </c>
      <c r="AN249">
        <v>5</v>
      </c>
      <c r="AP249">
        <v>20</v>
      </c>
      <c r="AR249">
        <v>366</v>
      </c>
      <c r="BB249" t="s">
        <v>592</v>
      </c>
      <c r="BC249" t="s">
        <v>593</v>
      </c>
      <c r="BD249" t="str">
        <f>VLOOKUP(BF249,class!$A$1:$B$455,2,FALSE)</f>
        <v>Shire District</v>
      </c>
      <c r="BE249" t="str">
        <f>IFERROR(VLOOKUP(BF249,classifications!$A$3:$C$334,3,FALSE),VLOOKUP(BF249,classifications!$I$2:$K$28,3,FALSE))</f>
        <v>Urban with Significant Rural</v>
      </c>
      <c r="BF249" t="s">
        <v>594</v>
      </c>
      <c r="BH249">
        <v>485</v>
      </c>
      <c r="BJ249">
        <v>4</v>
      </c>
      <c r="BL249">
        <v>75</v>
      </c>
      <c r="BN249">
        <v>1</v>
      </c>
      <c r="BP249">
        <v>21</v>
      </c>
      <c r="BR249">
        <v>544</v>
      </c>
      <c r="CB249" t="s">
        <v>592</v>
      </c>
      <c r="CC249" t="s">
        <v>593</v>
      </c>
      <c r="CD249" t="str">
        <f>VLOOKUP(CF249,class!$A$1:$B$455,2,FALSE)</f>
        <v>Shire District</v>
      </c>
      <c r="CE249" t="str">
        <f>IFERROR(VLOOKUP(CF249,classifications!$A$3:$C$334,3,FALSE),VLOOKUP(CF249,classifications!$I$2:$K$28,3,FALSE))</f>
        <v>Urban with Significant Rural</v>
      </c>
      <c r="CF249" t="s">
        <v>594</v>
      </c>
      <c r="CH249">
        <v>633</v>
      </c>
      <c r="CJ249">
        <v>7</v>
      </c>
      <c r="CL249">
        <v>85</v>
      </c>
      <c r="CN249">
        <v>0</v>
      </c>
      <c r="CO249">
        <v>0</v>
      </c>
      <c r="CP249">
        <v>0</v>
      </c>
      <c r="CQ249">
        <v>0</v>
      </c>
      <c r="CR249">
        <v>0</v>
      </c>
      <c r="CS249">
        <v>0</v>
      </c>
      <c r="CU249">
        <v>0</v>
      </c>
      <c r="CW249">
        <v>51</v>
      </c>
      <c r="CY249">
        <v>674</v>
      </c>
      <c r="DB249" t="s">
        <v>592</v>
      </c>
      <c r="DC249" t="s">
        <v>593</v>
      </c>
      <c r="DD249" t="str">
        <f>VLOOKUP(DF249,class!$A$1:$B$455,2,FALSE)</f>
        <v>Shire District</v>
      </c>
      <c r="DE249" t="str">
        <f>IFERROR(VLOOKUP(DF249,classifications!$A$3:$C$334,3,FALSE),VLOOKUP(DF249,classifications!$I$2:$K$28,3,FALSE))</f>
        <v>Urban with Significant Rural</v>
      </c>
      <c r="DF249" t="s">
        <v>594</v>
      </c>
      <c r="DH249">
        <v>563</v>
      </c>
      <c r="DJ249">
        <v>16</v>
      </c>
      <c r="DL249">
        <v>69</v>
      </c>
      <c r="DN249">
        <v>0</v>
      </c>
      <c r="DO249">
        <v>0</v>
      </c>
      <c r="DP249">
        <v>0</v>
      </c>
      <c r="DQ249">
        <v>0</v>
      </c>
      <c r="DR249">
        <v>0</v>
      </c>
      <c r="DS249">
        <v>0</v>
      </c>
      <c r="DU249">
        <v>7</v>
      </c>
      <c r="DW249">
        <v>36</v>
      </c>
      <c r="DY249">
        <v>619</v>
      </c>
      <c r="EB249" t="s">
        <v>592</v>
      </c>
      <c r="EC249" t="s">
        <v>593</v>
      </c>
      <c r="ED249" t="str">
        <f>VLOOKUP(EF249,class!$A$1:$B$455,2,FALSE)</f>
        <v>Shire District</v>
      </c>
      <c r="EE249" t="str">
        <f>IFERROR(VLOOKUP(EF249,classifications!$A$3:$C$334,3,FALSE),VLOOKUP(EF249,classifications!$I$2:$K$28,3,FALSE))</f>
        <v>Urban with Significant Rural</v>
      </c>
      <c r="EF249" t="s">
        <v>594</v>
      </c>
      <c r="EH249">
        <v>530</v>
      </c>
      <c r="EJ249">
        <v>14</v>
      </c>
      <c r="EL249">
        <v>68</v>
      </c>
      <c r="EN249">
        <v>6</v>
      </c>
      <c r="EO249">
        <v>10</v>
      </c>
      <c r="EP249">
        <v>2</v>
      </c>
      <c r="EQ249">
        <v>0</v>
      </c>
      <c r="ER249">
        <v>0</v>
      </c>
      <c r="ES249">
        <v>0</v>
      </c>
      <c r="ET249">
        <v>18</v>
      </c>
      <c r="EV249">
        <v>1</v>
      </c>
      <c r="EX249">
        <v>150</v>
      </c>
      <c r="EZ249" s="2">
        <v>463</v>
      </c>
      <c r="FB249" t="s">
        <v>592</v>
      </c>
      <c r="FC249" t="s">
        <v>593</v>
      </c>
      <c r="FD249" t="str">
        <f>VLOOKUP(FF249,class!$A$1:$B$455,2,FALSE)</f>
        <v>Shire District</v>
      </c>
      <c r="FE249" t="str">
        <f>IFERROR(VLOOKUP(FF249,classifications!$A$3:$C$334,3,FALSE),VLOOKUP(FF249,classifications!$I$2:$K$28,3,FALSE))</f>
        <v>Urban with Significant Rural</v>
      </c>
      <c r="FF249" t="s">
        <v>594</v>
      </c>
      <c r="FH249">
        <v>830</v>
      </c>
      <c r="FJ249">
        <v>6</v>
      </c>
      <c r="FL249">
        <v>85</v>
      </c>
      <c r="FN249">
        <v>0</v>
      </c>
      <c r="FO249">
        <v>9</v>
      </c>
      <c r="FP249">
        <v>0</v>
      </c>
      <c r="FQ249">
        <v>0</v>
      </c>
      <c r="FR249">
        <v>0</v>
      </c>
      <c r="FS249">
        <v>0</v>
      </c>
      <c r="FT249">
        <v>9</v>
      </c>
      <c r="FV249">
        <v>9</v>
      </c>
      <c r="FX249">
        <v>13</v>
      </c>
      <c r="FZ249" s="2">
        <v>917</v>
      </c>
    </row>
    <row r="250" spans="2:208" x14ac:dyDescent="0.3">
      <c r="B250" t="s">
        <v>595</v>
      </c>
      <c r="C250" t="s">
        <v>596</v>
      </c>
      <c r="D250" t="str">
        <f>VLOOKUP(F250,class!$A$1:$B$455,2,FALSE)</f>
        <v>Shire District</v>
      </c>
      <c r="E250" t="str">
        <f>IFERROR(VLOOKUP(F250,classifications!$A$3:$C$334,3,FALSE),VLOOKUP(F250,classifications!$I$2:$K$28,3,FALSE))</f>
        <v>Predominantly Urban</v>
      </c>
      <c r="F250" t="s">
        <v>597</v>
      </c>
      <c r="H250">
        <v>292</v>
      </c>
      <c r="J250">
        <v>-3</v>
      </c>
      <c r="L250">
        <v>27</v>
      </c>
      <c r="N250">
        <v>10</v>
      </c>
      <c r="P250">
        <v>34</v>
      </c>
      <c r="R250">
        <v>292</v>
      </c>
      <c r="AB250" t="s">
        <v>595</v>
      </c>
      <c r="AC250" t="s">
        <v>596</v>
      </c>
      <c r="AD250" t="str">
        <f>VLOOKUP(AF250,class!$A$1:$B$455,2,FALSE)</f>
        <v>Shire District</v>
      </c>
      <c r="AE250" t="str">
        <f>IFERROR(VLOOKUP(AF250,classifications!$A$3:$C$334,3,FALSE),VLOOKUP(AF250,classifications!$I$2:$K$28,3,FALSE))</f>
        <v>Predominantly Urban</v>
      </c>
      <c r="AF250" t="s">
        <v>597</v>
      </c>
      <c r="AH250">
        <v>388</v>
      </c>
      <c r="AJ250">
        <v>6</v>
      </c>
      <c r="AL250">
        <v>75</v>
      </c>
      <c r="AN250">
        <v>-18</v>
      </c>
      <c r="AP250">
        <v>0</v>
      </c>
      <c r="AR250">
        <v>451</v>
      </c>
      <c r="BB250" t="s">
        <v>595</v>
      </c>
      <c r="BC250" t="s">
        <v>596</v>
      </c>
      <c r="BD250" t="str">
        <f>VLOOKUP(BF250,class!$A$1:$B$455,2,FALSE)</f>
        <v>Shire District</v>
      </c>
      <c r="BE250" t="str">
        <f>IFERROR(VLOOKUP(BF250,classifications!$A$3:$C$334,3,FALSE),VLOOKUP(BF250,classifications!$I$2:$K$28,3,FALSE))</f>
        <v>Predominantly Urban</v>
      </c>
      <c r="BF250" t="s">
        <v>597</v>
      </c>
      <c r="BH250">
        <v>134</v>
      </c>
      <c r="BJ250">
        <v>11</v>
      </c>
      <c r="BL250">
        <v>74</v>
      </c>
      <c r="BN250">
        <v>181</v>
      </c>
      <c r="BP250">
        <v>8</v>
      </c>
      <c r="BR250">
        <v>392</v>
      </c>
      <c r="CB250" t="s">
        <v>595</v>
      </c>
      <c r="CC250" t="s">
        <v>596</v>
      </c>
      <c r="CD250" t="str">
        <f>VLOOKUP(CF250,class!$A$1:$B$455,2,FALSE)</f>
        <v>Shire District</v>
      </c>
      <c r="CE250" t="str">
        <f>IFERROR(VLOOKUP(CF250,classifications!$A$3:$C$334,3,FALSE),VLOOKUP(CF250,classifications!$I$2:$K$28,3,FALSE))</f>
        <v>Predominantly Urban</v>
      </c>
      <c r="CF250" t="s">
        <v>597</v>
      </c>
      <c r="CH250">
        <v>337</v>
      </c>
      <c r="CJ250">
        <v>8</v>
      </c>
      <c r="CL250">
        <v>59</v>
      </c>
      <c r="CN250">
        <v>0</v>
      </c>
      <c r="CO250">
        <v>0</v>
      </c>
      <c r="CP250">
        <v>0</v>
      </c>
      <c r="CQ250">
        <v>0</v>
      </c>
      <c r="CR250">
        <v>0</v>
      </c>
      <c r="CS250">
        <v>0</v>
      </c>
      <c r="CU250">
        <v>0</v>
      </c>
      <c r="CW250">
        <v>20</v>
      </c>
      <c r="CY250">
        <v>384</v>
      </c>
      <c r="DB250" t="s">
        <v>595</v>
      </c>
      <c r="DC250" t="s">
        <v>596</v>
      </c>
      <c r="DD250" t="str">
        <f>VLOOKUP(DF250,class!$A$1:$B$455,2,FALSE)</f>
        <v>Shire District</v>
      </c>
      <c r="DE250" t="str">
        <f>IFERROR(VLOOKUP(DF250,classifications!$A$3:$C$334,3,FALSE),VLOOKUP(DF250,classifications!$I$2:$K$28,3,FALSE))</f>
        <v>Predominantly Urban</v>
      </c>
      <c r="DF250" t="s">
        <v>597</v>
      </c>
      <c r="DH250">
        <v>340</v>
      </c>
      <c r="DJ250">
        <v>4</v>
      </c>
      <c r="DL250">
        <v>87</v>
      </c>
      <c r="DN250">
        <v>0</v>
      </c>
      <c r="DO250">
        <v>80</v>
      </c>
      <c r="DP250">
        <v>7</v>
      </c>
      <c r="DQ250">
        <v>0</v>
      </c>
      <c r="DR250">
        <v>0</v>
      </c>
      <c r="DS250">
        <v>87</v>
      </c>
      <c r="DU250">
        <v>0</v>
      </c>
      <c r="DW250">
        <v>26</v>
      </c>
      <c r="DY250">
        <v>405</v>
      </c>
      <c r="EB250" t="s">
        <v>595</v>
      </c>
      <c r="EC250" t="s">
        <v>596</v>
      </c>
      <c r="ED250" t="str">
        <f>VLOOKUP(EF250,class!$A$1:$B$455,2,FALSE)</f>
        <v>Shire District</v>
      </c>
      <c r="EE250" t="str">
        <f>IFERROR(VLOOKUP(EF250,classifications!$A$3:$C$334,3,FALSE),VLOOKUP(EF250,classifications!$I$2:$K$28,3,FALSE))</f>
        <v>Predominantly Urban</v>
      </c>
      <c r="EF250" t="s">
        <v>597</v>
      </c>
      <c r="EH250">
        <v>422</v>
      </c>
      <c r="EJ250">
        <v>5</v>
      </c>
      <c r="EL250">
        <v>128</v>
      </c>
      <c r="EN250">
        <v>0</v>
      </c>
      <c r="EO250">
        <v>72</v>
      </c>
      <c r="EP250">
        <v>0</v>
      </c>
      <c r="EQ250">
        <v>0</v>
      </c>
      <c r="ER250">
        <v>2</v>
      </c>
      <c r="ES250">
        <v>0</v>
      </c>
      <c r="ET250">
        <v>74</v>
      </c>
      <c r="EV250">
        <v>0</v>
      </c>
      <c r="EX250">
        <v>19</v>
      </c>
      <c r="EZ250" s="2">
        <v>536</v>
      </c>
      <c r="FB250" t="s">
        <v>595</v>
      </c>
      <c r="FC250" t="s">
        <v>596</v>
      </c>
      <c r="FD250" t="str">
        <f>VLOOKUP(FF250,class!$A$1:$B$455,2,FALSE)</f>
        <v>Shire District</v>
      </c>
      <c r="FE250" t="str">
        <f>IFERROR(VLOOKUP(FF250,classifications!$A$3:$C$334,3,FALSE),VLOOKUP(FF250,classifications!$I$2:$K$28,3,FALSE))</f>
        <v>Predominantly Urban</v>
      </c>
      <c r="FF250" t="s">
        <v>597</v>
      </c>
      <c r="FH250">
        <v>479</v>
      </c>
      <c r="FJ250">
        <v>17</v>
      </c>
      <c r="FL250">
        <v>167</v>
      </c>
      <c r="FN250">
        <v>0</v>
      </c>
      <c r="FO250">
        <v>147</v>
      </c>
      <c r="FP250">
        <v>0</v>
      </c>
      <c r="FQ250">
        <v>0</v>
      </c>
      <c r="FR250">
        <v>0</v>
      </c>
      <c r="FS250">
        <v>0</v>
      </c>
      <c r="FT250">
        <v>147</v>
      </c>
      <c r="FV250">
        <v>0</v>
      </c>
      <c r="FX250">
        <v>33</v>
      </c>
      <c r="FZ250" s="2">
        <v>630</v>
      </c>
      <c r="GD250" t="str">
        <f>VLOOKUP(GF250,class!$A$1:$B$455,2,FALSE)</f>
        <v>Shire County</v>
      </c>
      <c r="GE250" t="str">
        <f>IFERROR(VLOOKUP(GF250,classifications!A$3:C$334,3,FALSE),VLOOKUP(GF250,classifications!I$2:K$28,3,FALSE))</f>
        <v>Urban with Significant Rural</v>
      </c>
      <c r="GF250" t="s">
        <v>616</v>
      </c>
      <c r="GH250">
        <v>5986</v>
      </c>
      <c r="GJ250">
        <v>94</v>
      </c>
      <c r="GL250">
        <v>705</v>
      </c>
      <c r="GN250">
        <v>68</v>
      </c>
      <c r="GO250">
        <v>138</v>
      </c>
      <c r="GP250">
        <v>1</v>
      </c>
      <c r="GQ250">
        <v>1</v>
      </c>
      <c r="GR250">
        <v>12</v>
      </c>
      <c r="GS250">
        <v>0</v>
      </c>
      <c r="GT250">
        <v>220</v>
      </c>
      <c r="GV250">
        <v>110</v>
      </c>
      <c r="GX250">
        <v>113</v>
      </c>
      <c r="GZ250">
        <v>6782</v>
      </c>
    </row>
    <row r="251" spans="2:208" x14ac:dyDescent="0.3">
      <c r="B251" t="s">
        <v>598</v>
      </c>
      <c r="C251" t="s">
        <v>599</v>
      </c>
      <c r="D251" t="str">
        <f>VLOOKUP(F251,class!$A$1:$B$455,2,FALSE)</f>
        <v>Shire District</v>
      </c>
      <c r="E251" t="str">
        <f>IFERROR(VLOOKUP(F251,classifications!$A$3:$C$334,3,FALSE),VLOOKUP(F251,classifications!$I$2:$K$28,3,FALSE))</f>
        <v>Urban with Significant Rural</v>
      </c>
      <c r="F251" t="s">
        <v>600</v>
      </c>
      <c r="H251">
        <v>271</v>
      </c>
      <c r="J251">
        <v>5</v>
      </c>
      <c r="L251">
        <v>15</v>
      </c>
      <c r="N251">
        <v>0</v>
      </c>
      <c r="P251">
        <v>0</v>
      </c>
      <c r="R251">
        <v>291</v>
      </c>
      <c r="AB251" t="s">
        <v>598</v>
      </c>
      <c r="AC251" t="s">
        <v>599</v>
      </c>
      <c r="AD251" t="str">
        <f>VLOOKUP(AF251,class!$A$1:$B$455,2,FALSE)</f>
        <v>Shire District</v>
      </c>
      <c r="AE251" t="str">
        <f>IFERROR(VLOOKUP(AF251,classifications!$A$3:$C$334,3,FALSE),VLOOKUP(AF251,classifications!$I$2:$K$28,3,FALSE))</f>
        <v>Urban with Significant Rural</v>
      </c>
      <c r="AF251" t="s">
        <v>600</v>
      </c>
      <c r="AH251">
        <v>165</v>
      </c>
      <c r="AJ251">
        <v>11</v>
      </c>
      <c r="AL251">
        <v>83</v>
      </c>
      <c r="AN251">
        <v>0</v>
      </c>
      <c r="AP251">
        <v>0</v>
      </c>
      <c r="AR251">
        <v>259</v>
      </c>
      <c r="BB251" t="s">
        <v>598</v>
      </c>
      <c r="BC251" t="s">
        <v>599</v>
      </c>
      <c r="BD251" t="str">
        <f>VLOOKUP(BF251,class!$A$1:$B$455,2,FALSE)</f>
        <v>Shire District</v>
      </c>
      <c r="BE251" t="str">
        <f>IFERROR(VLOOKUP(BF251,classifications!$A$3:$C$334,3,FALSE),VLOOKUP(BF251,classifications!$I$2:$K$28,3,FALSE))</f>
        <v>Urban with Significant Rural</v>
      </c>
      <c r="BF251" t="s">
        <v>600</v>
      </c>
      <c r="BH251">
        <v>155</v>
      </c>
      <c r="BJ251">
        <v>2</v>
      </c>
      <c r="BL251">
        <v>92</v>
      </c>
      <c r="BN251">
        <v>0</v>
      </c>
      <c r="BP251">
        <v>69</v>
      </c>
      <c r="BR251">
        <v>180</v>
      </c>
      <c r="CB251" t="s">
        <v>598</v>
      </c>
      <c r="CC251" t="s">
        <v>599</v>
      </c>
      <c r="CD251" t="str">
        <f>VLOOKUP(CF251,class!$A$1:$B$455,2,FALSE)</f>
        <v>Shire District</v>
      </c>
      <c r="CE251" t="str">
        <f>IFERROR(VLOOKUP(CF251,classifications!$A$3:$C$334,3,FALSE),VLOOKUP(CF251,classifications!$I$2:$K$28,3,FALSE))</f>
        <v>Urban with Significant Rural</v>
      </c>
      <c r="CF251" t="s">
        <v>600</v>
      </c>
      <c r="CH251">
        <v>268</v>
      </c>
      <c r="CJ251">
        <v>30</v>
      </c>
      <c r="CL251">
        <v>43</v>
      </c>
      <c r="CN251">
        <v>0</v>
      </c>
      <c r="CO251">
        <v>1</v>
      </c>
      <c r="CP251">
        <v>0</v>
      </c>
      <c r="CQ251">
        <v>0</v>
      </c>
      <c r="CR251">
        <v>0</v>
      </c>
      <c r="CS251">
        <v>1</v>
      </c>
      <c r="CU251">
        <v>0</v>
      </c>
      <c r="CW251">
        <v>0</v>
      </c>
      <c r="CY251">
        <v>341</v>
      </c>
      <c r="DB251" t="s">
        <v>598</v>
      </c>
      <c r="DC251" t="s">
        <v>599</v>
      </c>
      <c r="DD251" t="str">
        <f>VLOOKUP(DF251,class!$A$1:$B$455,2,FALSE)</f>
        <v>Shire District</v>
      </c>
      <c r="DE251" t="str">
        <f>IFERROR(VLOOKUP(DF251,classifications!$A$3:$C$334,3,FALSE),VLOOKUP(DF251,classifications!$I$2:$K$28,3,FALSE))</f>
        <v>Urban with Significant Rural</v>
      </c>
      <c r="DF251" t="s">
        <v>600</v>
      </c>
      <c r="DH251">
        <v>471</v>
      </c>
      <c r="DJ251">
        <v>4</v>
      </c>
      <c r="DL251">
        <v>76</v>
      </c>
      <c r="DN251">
        <v>0</v>
      </c>
      <c r="DO251">
        <v>50</v>
      </c>
      <c r="DP251">
        <v>0</v>
      </c>
      <c r="DQ251">
        <v>0</v>
      </c>
      <c r="DR251">
        <v>0</v>
      </c>
      <c r="DS251">
        <v>50</v>
      </c>
      <c r="DU251">
        <v>1</v>
      </c>
      <c r="DW251">
        <v>13</v>
      </c>
      <c r="DY251">
        <v>539</v>
      </c>
      <c r="EB251" t="s">
        <v>598</v>
      </c>
      <c r="EC251" t="s">
        <v>599</v>
      </c>
      <c r="ED251" t="str">
        <f>VLOOKUP(EF251,class!$A$1:$B$455,2,FALSE)</f>
        <v>Shire District</v>
      </c>
      <c r="EE251" t="str">
        <f>IFERROR(VLOOKUP(EF251,classifications!$A$3:$C$334,3,FALSE),VLOOKUP(EF251,classifications!$I$2:$K$28,3,FALSE))</f>
        <v>Urban with Significant Rural</v>
      </c>
      <c r="EF251" t="s">
        <v>600</v>
      </c>
      <c r="EH251">
        <v>255</v>
      </c>
      <c r="EJ251">
        <v>10</v>
      </c>
      <c r="EL251">
        <v>72</v>
      </c>
      <c r="EN251">
        <v>3</v>
      </c>
      <c r="EO251">
        <v>10</v>
      </c>
      <c r="EP251">
        <v>0</v>
      </c>
      <c r="EQ251">
        <v>0</v>
      </c>
      <c r="ER251">
        <v>0</v>
      </c>
      <c r="ES251">
        <v>0</v>
      </c>
      <c r="ET251">
        <v>13</v>
      </c>
      <c r="EV251">
        <v>0</v>
      </c>
      <c r="EX251">
        <v>56</v>
      </c>
      <c r="EZ251" s="2">
        <v>281</v>
      </c>
      <c r="FB251" t="s">
        <v>598</v>
      </c>
      <c r="FC251" t="s">
        <v>599</v>
      </c>
      <c r="FD251" t="str">
        <f>VLOOKUP(FF251,class!$A$1:$B$455,2,FALSE)</f>
        <v>Shire District</v>
      </c>
      <c r="FE251" t="str">
        <f>IFERROR(VLOOKUP(FF251,classifications!$A$3:$C$334,3,FALSE),VLOOKUP(FF251,classifications!$I$2:$K$28,3,FALSE))</f>
        <v>Urban with Significant Rural</v>
      </c>
      <c r="FF251" t="s">
        <v>600</v>
      </c>
      <c r="FH251">
        <v>160</v>
      </c>
      <c r="FJ251">
        <v>2</v>
      </c>
      <c r="FL251">
        <v>81</v>
      </c>
      <c r="FN251">
        <v>1</v>
      </c>
      <c r="FO251">
        <v>39</v>
      </c>
      <c r="FP251">
        <v>0</v>
      </c>
      <c r="FQ251">
        <v>0</v>
      </c>
      <c r="FR251">
        <v>0</v>
      </c>
      <c r="FS251">
        <v>0</v>
      </c>
      <c r="FT251">
        <v>40</v>
      </c>
      <c r="FV251">
        <v>0</v>
      </c>
      <c r="FX251">
        <v>21</v>
      </c>
      <c r="FZ251" s="2">
        <v>222</v>
      </c>
      <c r="GB251" t="s">
        <v>617</v>
      </c>
      <c r="GC251" t="s">
        <v>618</v>
      </c>
      <c r="GD251" t="str">
        <f>VLOOKUP(GF251,class!$A$1:$B$455,2,FALSE)</f>
        <v>Shire District</v>
      </c>
      <c r="GE251" t="str">
        <f>IFERROR(VLOOKUP(GF251,classifications!A$3:C$334,3,FALSE),VLOOKUP(GF251,classifications!I$2:K$28,3,FALSE))</f>
        <v>Urban with Significant Rural</v>
      </c>
      <c r="GF251" t="s">
        <v>619</v>
      </c>
      <c r="GH251">
        <v>638</v>
      </c>
      <c r="GJ251">
        <v>4</v>
      </c>
      <c r="GL251">
        <v>68</v>
      </c>
      <c r="GN251">
        <v>18</v>
      </c>
      <c r="GO251">
        <v>20</v>
      </c>
      <c r="GP251">
        <v>1</v>
      </c>
      <c r="GQ251">
        <v>1</v>
      </c>
      <c r="GR251">
        <v>0</v>
      </c>
      <c r="GS251">
        <v>0</v>
      </c>
      <c r="GT251">
        <v>40</v>
      </c>
      <c r="GV251">
        <v>0</v>
      </c>
      <c r="GX251">
        <v>2</v>
      </c>
      <c r="GZ251">
        <v>708</v>
      </c>
    </row>
    <row r="252" spans="2:208" x14ac:dyDescent="0.3">
      <c r="B252" t="s">
        <v>601</v>
      </c>
      <c r="C252" t="s">
        <v>602</v>
      </c>
      <c r="D252" t="str">
        <f>VLOOKUP(F252,class!$A$1:$B$455,2,FALSE)</f>
        <v>Shire District</v>
      </c>
      <c r="E252" t="str">
        <f>IFERROR(VLOOKUP(F252,classifications!$A$3:$C$334,3,FALSE),VLOOKUP(F252,classifications!$I$2:$K$28,3,FALSE))</f>
        <v>Predominantly Urban</v>
      </c>
      <c r="F252" t="s">
        <v>603</v>
      </c>
      <c r="H252">
        <v>355</v>
      </c>
      <c r="J252">
        <v>5</v>
      </c>
      <c r="L252">
        <v>23</v>
      </c>
      <c r="N252">
        <v>2</v>
      </c>
      <c r="P252">
        <v>42</v>
      </c>
      <c r="R252">
        <v>343</v>
      </c>
      <c r="AB252" t="s">
        <v>601</v>
      </c>
      <c r="AC252" t="s">
        <v>602</v>
      </c>
      <c r="AD252" t="str">
        <f>VLOOKUP(AF252,class!$A$1:$B$455,2,FALSE)</f>
        <v>Shire District</v>
      </c>
      <c r="AE252" t="str">
        <f>IFERROR(VLOOKUP(AF252,classifications!$A$3:$C$334,3,FALSE),VLOOKUP(AF252,classifications!$I$2:$K$28,3,FALSE))</f>
        <v>Predominantly Urban</v>
      </c>
      <c r="AF252" t="s">
        <v>603</v>
      </c>
      <c r="AH252">
        <v>433</v>
      </c>
      <c r="AJ252">
        <v>-19</v>
      </c>
      <c r="AL252">
        <v>52</v>
      </c>
      <c r="AN252">
        <v>1</v>
      </c>
      <c r="AP252">
        <v>92</v>
      </c>
      <c r="AR252">
        <v>375</v>
      </c>
      <c r="BB252" t="s">
        <v>601</v>
      </c>
      <c r="BC252" t="s">
        <v>602</v>
      </c>
      <c r="BD252" t="str">
        <f>VLOOKUP(BF252,class!$A$1:$B$455,2,FALSE)</f>
        <v>Shire District</v>
      </c>
      <c r="BE252" t="str">
        <f>IFERROR(VLOOKUP(BF252,classifications!$A$3:$C$334,3,FALSE),VLOOKUP(BF252,classifications!$I$2:$K$28,3,FALSE))</f>
        <v>Predominantly Urban</v>
      </c>
      <c r="BF252" t="s">
        <v>603</v>
      </c>
      <c r="BH252">
        <v>203</v>
      </c>
      <c r="BJ252">
        <v>8</v>
      </c>
      <c r="BL252">
        <v>140</v>
      </c>
      <c r="BN252">
        <v>8</v>
      </c>
      <c r="BP252">
        <v>46</v>
      </c>
      <c r="BR252">
        <v>313</v>
      </c>
      <c r="CB252" t="s">
        <v>601</v>
      </c>
      <c r="CC252" t="s">
        <v>602</v>
      </c>
      <c r="CD252" t="str">
        <f>VLOOKUP(CF252,class!$A$1:$B$455,2,FALSE)</f>
        <v>Shire District</v>
      </c>
      <c r="CE252" t="str">
        <f>IFERROR(VLOOKUP(CF252,classifications!$A$3:$C$334,3,FALSE),VLOOKUP(CF252,classifications!$I$2:$K$28,3,FALSE))</f>
        <v>Predominantly Urban</v>
      </c>
      <c r="CF252" t="s">
        <v>603</v>
      </c>
      <c r="CH252">
        <v>256</v>
      </c>
      <c r="CJ252">
        <v>26</v>
      </c>
      <c r="CL252">
        <v>146</v>
      </c>
      <c r="CN252">
        <v>0</v>
      </c>
      <c r="CO252">
        <v>126</v>
      </c>
      <c r="CP252">
        <v>0</v>
      </c>
      <c r="CQ252">
        <v>0</v>
      </c>
      <c r="CR252">
        <v>0</v>
      </c>
      <c r="CS252">
        <v>126</v>
      </c>
      <c r="CU252">
        <v>6</v>
      </c>
      <c r="CW252">
        <v>38</v>
      </c>
      <c r="CY252">
        <v>396</v>
      </c>
      <c r="DB252" t="s">
        <v>601</v>
      </c>
      <c r="DC252" t="s">
        <v>602</v>
      </c>
      <c r="DD252" t="str">
        <f>VLOOKUP(DF252,class!$A$1:$B$455,2,FALSE)</f>
        <v>Shire District</v>
      </c>
      <c r="DE252" t="str">
        <f>IFERROR(VLOOKUP(DF252,classifications!$A$3:$C$334,3,FALSE),VLOOKUP(DF252,classifications!$I$2:$K$28,3,FALSE))</f>
        <v>Predominantly Urban</v>
      </c>
      <c r="DF252" t="s">
        <v>603</v>
      </c>
      <c r="DH252">
        <v>306</v>
      </c>
      <c r="DJ252">
        <v>-7</v>
      </c>
      <c r="DL252">
        <v>80</v>
      </c>
      <c r="DN252">
        <v>0</v>
      </c>
      <c r="DO252">
        <v>16</v>
      </c>
      <c r="DP252">
        <v>0</v>
      </c>
      <c r="DQ252">
        <v>0</v>
      </c>
      <c r="DR252">
        <v>0</v>
      </c>
      <c r="DS252">
        <v>16</v>
      </c>
      <c r="DU252">
        <v>3</v>
      </c>
      <c r="DW252">
        <v>42</v>
      </c>
      <c r="DY252">
        <v>340</v>
      </c>
      <c r="EB252" t="s">
        <v>601</v>
      </c>
      <c r="EC252" t="s">
        <v>602</v>
      </c>
      <c r="ED252" t="str">
        <f>VLOOKUP(EF252,class!$A$1:$B$455,2,FALSE)</f>
        <v>Shire District</v>
      </c>
      <c r="EE252" t="str">
        <f>IFERROR(VLOOKUP(EF252,classifications!$A$3:$C$334,3,FALSE),VLOOKUP(EF252,classifications!$I$2:$K$28,3,FALSE))</f>
        <v>Predominantly Urban</v>
      </c>
      <c r="EF252" t="s">
        <v>603</v>
      </c>
      <c r="EH252">
        <v>400</v>
      </c>
      <c r="EJ252">
        <v>13</v>
      </c>
      <c r="EL252">
        <v>57</v>
      </c>
      <c r="EN252">
        <v>0</v>
      </c>
      <c r="EO252">
        <v>15</v>
      </c>
      <c r="EP252">
        <v>0</v>
      </c>
      <c r="EQ252">
        <v>0</v>
      </c>
      <c r="ER252">
        <v>0</v>
      </c>
      <c r="ES252">
        <v>0</v>
      </c>
      <c r="ET252">
        <v>15</v>
      </c>
      <c r="EV252">
        <v>2</v>
      </c>
      <c r="EX252">
        <v>87</v>
      </c>
      <c r="EZ252" s="2">
        <v>385</v>
      </c>
      <c r="FB252" t="s">
        <v>601</v>
      </c>
      <c r="FC252" t="s">
        <v>602</v>
      </c>
      <c r="FD252" t="str">
        <f>VLOOKUP(FF252,class!$A$1:$B$455,2,FALSE)</f>
        <v>Shire District</v>
      </c>
      <c r="FE252" t="str">
        <f>IFERROR(VLOOKUP(FF252,classifications!$A$3:$C$334,3,FALSE),VLOOKUP(FF252,classifications!$I$2:$K$28,3,FALSE))</f>
        <v>Predominantly Urban</v>
      </c>
      <c r="FF252" t="s">
        <v>603</v>
      </c>
      <c r="FH252">
        <v>446</v>
      </c>
      <c r="FJ252">
        <v>15</v>
      </c>
      <c r="FL252">
        <v>259</v>
      </c>
      <c r="FN252">
        <v>0</v>
      </c>
      <c r="FO252">
        <v>135</v>
      </c>
      <c r="FP252">
        <v>0</v>
      </c>
      <c r="FQ252">
        <v>0</v>
      </c>
      <c r="FR252">
        <v>0</v>
      </c>
      <c r="FS252">
        <v>0</v>
      </c>
      <c r="FT252">
        <v>135</v>
      </c>
      <c r="FV252">
        <v>0</v>
      </c>
      <c r="FX252">
        <v>96</v>
      </c>
      <c r="FZ252" s="2">
        <v>624</v>
      </c>
      <c r="GB252" t="s">
        <v>620</v>
      </c>
      <c r="GC252" t="s">
        <v>621</v>
      </c>
      <c r="GD252" t="str">
        <f>VLOOKUP(GF252,class!$A$1:$B$455,2,FALSE)</f>
        <v>Shire District</v>
      </c>
      <c r="GE252" t="str">
        <f>IFERROR(VLOOKUP(GF252,classifications!A$3:C$334,3,FALSE),VLOOKUP(GF252,classifications!I$2:K$28,3,FALSE))</f>
        <v>Predominantly Urban</v>
      </c>
      <c r="GF252" t="s">
        <v>622</v>
      </c>
      <c r="GH252">
        <v>538</v>
      </c>
      <c r="GJ252">
        <v>19</v>
      </c>
      <c r="GL252">
        <v>2</v>
      </c>
      <c r="GN252">
        <v>3</v>
      </c>
      <c r="GO252">
        <v>1</v>
      </c>
      <c r="GP252">
        <v>0</v>
      </c>
      <c r="GQ252">
        <v>0</v>
      </c>
      <c r="GR252">
        <v>0</v>
      </c>
      <c r="GS252">
        <v>0</v>
      </c>
      <c r="GT252">
        <v>4</v>
      </c>
      <c r="GV252">
        <v>2</v>
      </c>
      <c r="GX252">
        <v>25</v>
      </c>
      <c r="GZ252">
        <v>536</v>
      </c>
    </row>
    <row r="253" spans="2:208" x14ac:dyDescent="0.3">
      <c r="B253" t="s">
        <v>604</v>
      </c>
      <c r="C253" t="s">
        <v>605</v>
      </c>
      <c r="D253" t="str">
        <f>VLOOKUP(F253,class!$A$1:$B$455,2,FALSE)</f>
        <v>Shire District</v>
      </c>
      <c r="E253" t="str">
        <f>IFERROR(VLOOKUP(F253,classifications!$A$3:$C$334,3,FALSE),VLOOKUP(F253,classifications!$I$2:$K$28,3,FALSE))</f>
        <v>Predominantly Urban</v>
      </c>
      <c r="F253" t="s">
        <v>606</v>
      </c>
      <c r="H253">
        <v>73</v>
      </c>
      <c r="J253">
        <v>4</v>
      </c>
      <c r="L253">
        <v>8</v>
      </c>
      <c r="N253">
        <v>0</v>
      </c>
      <c r="P253">
        <v>0</v>
      </c>
      <c r="R253">
        <v>85</v>
      </c>
      <c r="AB253" t="s">
        <v>604</v>
      </c>
      <c r="AC253" t="s">
        <v>605</v>
      </c>
      <c r="AD253" t="str">
        <f>VLOOKUP(AF253,class!$A$1:$B$455,2,FALSE)</f>
        <v>Shire District</v>
      </c>
      <c r="AE253" t="str">
        <f>IFERROR(VLOOKUP(AF253,classifications!$A$3:$C$334,3,FALSE),VLOOKUP(AF253,classifications!$I$2:$K$28,3,FALSE))</f>
        <v>Predominantly Urban</v>
      </c>
      <c r="AF253" t="s">
        <v>606</v>
      </c>
      <c r="AH253">
        <v>159</v>
      </c>
      <c r="AJ253">
        <v>8</v>
      </c>
      <c r="AL253">
        <v>6</v>
      </c>
      <c r="AN253">
        <v>0</v>
      </c>
      <c r="AP253">
        <v>0</v>
      </c>
      <c r="AR253">
        <v>173</v>
      </c>
      <c r="BB253" t="s">
        <v>604</v>
      </c>
      <c r="BC253" t="s">
        <v>605</v>
      </c>
      <c r="BD253" t="str">
        <f>VLOOKUP(BF253,class!$A$1:$B$455,2,FALSE)</f>
        <v>Shire District</v>
      </c>
      <c r="BE253" t="str">
        <f>IFERROR(VLOOKUP(BF253,classifications!$A$3:$C$334,3,FALSE),VLOOKUP(BF253,classifications!$I$2:$K$28,3,FALSE))</f>
        <v>Predominantly Urban</v>
      </c>
      <c r="BF253" t="s">
        <v>606</v>
      </c>
      <c r="BH253">
        <v>115</v>
      </c>
      <c r="BJ253">
        <v>-7</v>
      </c>
      <c r="BL253">
        <v>39</v>
      </c>
      <c r="BN253">
        <v>0</v>
      </c>
      <c r="BP253">
        <v>1</v>
      </c>
      <c r="BR253">
        <v>146</v>
      </c>
      <c r="CB253" t="s">
        <v>604</v>
      </c>
      <c r="CC253" t="s">
        <v>605</v>
      </c>
      <c r="CD253" t="str">
        <f>VLOOKUP(CF253,class!$A$1:$B$455,2,FALSE)</f>
        <v>Shire District</v>
      </c>
      <c r="CE253" t="str">
        <f>IFERROR(VLOOKUP(CF253,classifications!$A$3:$C$334,3,FALSE),VLOOKUP(CF253,classifications!$I$2:$K$28,3,FALSE))</f>
        <v>Predominantly Urban</v>
      </c>
      <c r="CF253" t="s">
        <v>606</v>
      </c>
      <c r="CH253">
        <v>142</v>
      </c>
      <c r="CJ253">
        <v>2</v>
      </c>
      <c r="CL253">
        <v>11</v>
      </c>
      <c r="CN253">
        <v>0</v>
      </c>
      <c r="CO253">
        <v>3</v>
      </c>
      <c r="CP253">
        <v>7</v>
      </c>
      <c r="CQ253">
        <v>0</v>
      </c>
      <c r="CR253">
        <v>0</v>
      </c>
      <c r="CS253">
        <v>10</v>
      </c>
      <c r="CU253">
        <v>0</v>
      </c>
      <c r="CW253">
        <v>2</v>
      </c>
      <c r="CY253">
        <v>153</v>
      </c>
      <c r="DB253" t="s">
        <v>604</v>
      </c>
      <c r="DC253" t="s">
        <v>605</v>
      </c>
      <c r="DD253" t="str">
        <f>VLOOKUP(DF253,class!$A$1:$B$455,2,FALSE)</f>
        <v>Shire District</v>
      </c>
      <c r="DE253" t="str">
        <f>IFERROR(VLOOKUP(DF253,classifications!$A$3:$C$334,3,FALSE),VLOOKUP(DF253,classifications!$I$2:$K$28,3,FALSE))</f>
        <v>Predominantly Urban</v>
      </c>
      <c r="DF253" t="s">
        <v>606</v>
      </c>
      <c r="DH253">
        <v>182</v>
      </c>
      <c r="DJ253">
        <v>9</v>
      </c>
      <c r="DL253">
        <v>505</v>
      </c>
      <c r="DN253">
        <v>0</v>
      </c>
      <c r="DO253">
        <v>505</v>
      </c>
      <c r="DP253">
        <v>0</v>
      </c>
      <c r="DQ253">
        <v>0</v>
      </c>
      <c r="DR253">
        <v>0</v>
      </c>
      <c r="DS253">
        <v>505</v>
      </c>
      <c r="DU253">
        <v>0</v>
      </c>
      <c r="DW253">
        <v>6</v>
      </c>
      <c r="DY253">
        <v>690</v>
      </c>
      <c r="EB253" t="s">
        <v>604</v>
      </c>
      <c r="EC253" t="s">
        <v>605</v>
      </c>
      <c r="ED253" t="str">
        <f>VLOOKUP(EF253,class!$A$1:$B$455,2,FALSE)</f>
        <v>Shire District</v>
      </c>
      <c r="EE253" t="str">
        <f>IFERROR(VLOOKUP(EF253,classifications!$A$3:$C$334,3,FALSE),VLOOKUP(EF253,classifications!$I$2:$K$28,3,FALSE))</f>
        <v>Predominantly Urban</v>
      </c>
      <c r="EF253" t="s">
        <v>606</v>
      </c>
      <c r="EH253">
        <v>63</v>
      </c>
      <c r="EJ253">
        <v>6</v>
      </c>
      <c r="EL253">
        <v>4</v>
      </c>
      <c r="EN253">
        <v>0</v>
      </c>
      <c r="EO253">
        <v>4</v>
      </c>
      <c r="EP253">
        <v>0</v>
      </c>
      <c r="EQ253">
        <v>0</v>
      </c>
      <c r="ER253">
        <v>0</v>
      </c>
      <c r="ES253">
        <v>0</v>
      </c>
      <c r="ET253">
        <v>4</v>
      </c>
      <c r="EV253">
        <v>2</v>
      </c>
      <c r="EX253">
        <v>0</v>
      </c>
      <c r="EZ253" s="2">
        <v>75</v>
      </c>
      <c r="FB253" t="s">
        <v>604</v>
      </c>
      <c r="FC253" t="s">
        <v>605</v>
      </c>
      <c r="FD253" t="str">
        <f>VLOOKUP(FF253,class!$A$1:$B$455,2,FALSE)</f>
        <v>Shire District</v>
      </c>
      <c r="FE253" t="str">
        <f>IFERROR(VLOOKUP(FF253,classifications!$A$3:$C$334,3,FALSE),VLOOKUP(FF253,classifications!$I$2:$K$28,3,FALSE))</f>
        <v>Predominantly Urban</v>
      </c>
      <c r="FF253" t="s">
        <v>606</v>
      </c>
      <c r="FH253">
        <v>189</v>
      </c>
      <c r="FJ253">
        <v>8</v>
      </c>
      <c r="FL253">
        <v>89</v>
      </c>
      <c r="FN253">
        <v>3</v>
      </c>
      <c r="FO253">
        <v>0</v>
      </c>
      <c r="FP253">
        <v>0</v>
      </c>
      <c r="FQ253">
        <v>0</v>
      </c>
      <c r="FR253">
        <v>0</v>
      </c>
      <c r="FS253">
        <v>0</v>
      </c>
      <c r="FT253">
        <v>3</v>
      </c>
      <c r="FV253">
        <v>1</v>
      </c>
      <c r="FX253">
        <v>2</v>
      </c>
      <c r="FZ253" s="2">
        <v>285</v>
      </c>
      <c r="GB253" t="s">
        <v>623</v>
      </c>
      <c r="GC253" t="s">
        <v>624</v>
      </c>
      <c r="GD253" t="str">
        <f>VLOOKUP(GF253,class!$A$1:$B$455,2,FALSE)</f>
        <v>Shire District</v>
      </c>
      <c r="GE253" t="str">
        <f>IFERROR(VLOOKUP(GF253,classifications!A$3:C$334,3,FALSE),VLOOKUP(GF253,classifications!I$2:K$28,3,FALSE))</f>
        <v>Predominantly Urban</v>
      </c>
      <c r="GF253" t="s">
        <v>625</v>
      </c>
      <c r="GH253">
        <v>524</v>
      </c>
      <c r="GJ253">
        <v>1</v>
      </c>
      <c r="GL253">
        <v>19</v>
      </c>
      <c r="GN253">
        <v>1</v>
      </c>
      <c r="GO253">
        <v>12</v>
      </c>
      <c r="GP253">
        <v>0</v>
      </c>
      <c r="GQ253">
        <v>0</v>
      </c>
      <c r="GR253">
        <v>0</v>
      </c>
      <c r="GS253">
        <v>0</v>
      </c>
      <c r="GT253">
        <v>13</v>
      </c>
      <c r="GV253">
        <v>0</v>
      </c>
      <c r="GX253">
        <v>4</v>
      </c>
      <c r="GZ253">
        <v>540</v>
      </c>
    </row>
    <row r="254" spans="2:208" x14ac:dyDescent="0.3">
      <c r="B254" t="s">
        <v>607</v>
      </c>
      <c r="C254" t="s">
        <v>608</v>
      </c>
      <c r="D254" t="str">
        <f>VLOOKUP(F254,class!$A$1:$B$455,2,FALSE)</f>
        <v>Shire District</v>
      </c>
      <c r="E254" t="str">
        <f>IFERROR(VLOOKUP(F254,classifications!$A$3:$C$334,3,FALSE),VLOOKUP(F254,classifications!$I$2:$K$28,3,FALSE))</f>
        <v>Predominantly Urban</v>
      </c>
      <c r="F254" t="s">
        <v>609</v>
      </c>
      <c r="H254">
        <v>198</v>
      </c>
      <c r="J254">
        <v>-3</v>
      </c>
      <c r="L254">
        <v>2</v>
      </c>
      <c r="N254">
        <v>-3</v>
      </c>
      <c r="P254">
        <v>18</v>
      </c>
      <c r="R254">
        <v>176</v>
      </c>
      <c r="AB254" t="s">
        <v>607</v>
      </c>
      <c r="AC254" t="s">
        <v>608</v>
      </c>
      <c r="AD254" t="str">
        <f>VLOOKUP(AF254,class!$A$1:$B$455,2,FALSE)</f>
        <v>Shire District</v>
      </c>
      <c r="AE254" t="str">
        <f>IFERROR(VLOOKUP(AF254,classifications!$A$3:$C$334,3,FALSE),VLOOKUP(AF254,classifications!$I$2:$K$28,3,FALSE))</f>
        <v>Predominantly Urban</v>
      </c>
      <c r="AF254" t="s">
        <v>609</v>
      </c>
      <c r="AH254">
        <v>150</v>
      </c>
      <c r="AJ254">
        <v>5</v>
      </c>
      <c r="AL254">
        <v>8</v>
      </c>
      <c r="AN254">
        <v>3</v>
      </c>
      <c r="AP254">
        <v>19</v>
      </c>
      <c r="AR254">
        <v>147</v>
      </c>
      <c r="BB254" t="s">
        <v>607</v>
      </c>
      <c r="BC254" t="s">
        <v>608</v>
      </c>
      <c r="BD254" t="str">
        <f>VLOOKUP(BF254,class!$A$1:$B$455,2,FALSE)</f>
        <v>Shire District</v>
      </c>
      <c r="BE254" t="str">
        <f>IFERROR(VLOOKUP(BF254,classifications!$A$3:$C$334,3,FALSE),VLOOKUP(BF254,classifications!$I$2:$K$28,3,FALSE))</f>
        <v>Predominantly Urban</v>
      </c>
      <c r="BF254" t="s">
        <v>609</v>
      </c>
      <c r="BH254">
        <v>267</v>
      </c>
      <c r="BJ254">
        <v>0</v>
      </c>
      <c r="BL254">
        <v>39</v>
      </c>
      <c r="BN254">
        <v>0</v>
      </c>
      <c r="BP254">
        <v>21</v>
      </c>
      <c r="BR254">
        <v>285</v>
      </c>
      <c r="CB254" t="s">
        <v>607</v>
      </c>
      <c r="CC254" t="s">
        <v>608</v>
      </c>
      <c r="CD254" t="str">
        <f>VLOOKUP(CF254,class!$A$1:$B$455,2,FALSE)</f>
        <v>Shire District</v>
      </c>
      <c r="CE254" t="str">
        <f>IFERROR(VLOOKUP(CF254,classifications!$A$3:$C$334,3,FALSE),VLOOKUP(CF254,classifications!$I$2:$K$28,3,FALSE))</f>
        <v>Predominantly Urban</v>
      </c>
      <c r="CF254" t="s">
        <v>609</v>
      </c>
      <c r="CH254">
        <v>220</v>
      </c>
      <c r="CJ254">
        <v>7</v>
      </c>
      <c r="CL254">
        <v>16</v>
      </c>
      <c r="CN254">
        <v>0</v>
      </c>
      <c r="CO254">
        <v>6</v>
      </c>
      <c r="CP254">
        <v>0</v>
      </c>
      <c r="CQ254">
        <v>0</v>
      </c>
      <c r="CR254">
        <v>0</v>
      </c>
      <c r="CS254">
        <v>6</v>
      </c>
      <c r="CU254">
        <v>0</v>
      </c>
      <c r="CW254">
        <v>27</v>
      </c>
      <c r="CY254">
        <v>216</v>
      </c>
      <c r="DB254" t="s">
        <v>607</v>
      </c>
      <c r="DC254" t="s">
        <v>608</v>
      </c>
      <c r="DD254" t="str">
        <f>VLOOKUP(DF254,class!$A$1:$B$455,2,FALSE)</f>
        <v>Shire District</v>
      </c>
      <c r="DE254" t="str">
        <f>IFERROR(VLOOKUP(DF254,classifications!$A$3:$C$334,3,FALSE),VLOOKUP(DF254,classifications!$I$2:$K$28,3,FALSE))</f>
        <v>Predominantly Urban</v>
      </c>
      <c r="DF254" t="s">
        <v>609</v>
      </c>
      <c r="DH254">
        <v>0</v>
      </c>
      <c r="DJ254">
        <v>5</v>
      </c>
      <c r="DL254">
        <v>94</v>
      </c>
      <c r="DN254">
        <v>1</v>
      </c>
      <c r="DO254">
        <v>92</v>
      </c>
      <c r="DP254">
        <v>1</v>
      </c>
      <c r="DQ254">
        <v>0</v>
      </c>
      <c r="DR254">
        <v>0</v>
      </c>
      <c r="DS254">
        <v>94</v>
      </c>
      <c r="DU254">
        <v>58</v>
      </c>
      <c r="DW254">
        <v>13</v>
      </c>
      <c r="DY254">
        <v>144</v>
      </c>
      <c r="EB254" t="s">
        <v>607</v>
      </c>
      <c r="EC254" t="s">
        <v>608</v>
      </c>
      <c r="ED254" t="str">
        <f>VLOOKUP(EF254,class!$A$1:$B$455,2,FALSE)</f>
        <v>Shire District</v>
      </c>
      <c r="EE254" t="str">
        <f>IFERROR(VLOOKUP(EF254,classifications!$A$3:$C$334,3,FALSE),VLOOKUP(EF254,classifications!$I$2:$K$28,3,FALSE))</f>
        <v>Predominantly Urban</v>
      </c>
      <c r="EF254" t="s">
        <v>609</v>
      </c>
      <c r="EH254">
        <v>186</v>
      </c>
      <c r="EJ254">
        <v>7</v>
      </c>
      <c r="EL254">
        <v>82</v>
      </c>
      <c r="EN254">
        <v>2</v>
      </c>
      <c r="EO254">
        <v>38</v>
      </c>
      <c r="EP254">
        <v>0</v>
      </c>
      <c r="EQ254">
        <v>0</v>
      </c>
      <c r="ER254">
        <v>0</v>
      </c>
      <c r="ES254">
        <v>0</v>
      </c>
      <c r="ET254">
        <v>40</v>
      </c>
      <c r="EV254">
        <v>6</v>
      </c>
      <c r="EX254">
        <v>17</v>
      </c>
      <c r="EZ254" s="2">
        <v>264</v>
      </c>
      <c r="FB254" t="s">
        <v>607</v>
      </c>
      <c r="FC254" t="s">
        <v>608</v>
      </c>
      <c r="FD254" t="str">
        <f>VLOOKUP(FF254,class!$A$1:$B$455,2,FALSE)</f>
        <v>Shire District</v>
      </c>
      <c r="FE254" t="str">
        <f>IFERROR(VLOOKUP(FF254,classifications!$A$3:$C$334,3,FALSE),VLOOKUP(FF254,classifications!$I$2:$K$28,3,FALSE))</f>
        <v>Predominantly Urban</v>
      </c>
      <c r="FF254" t="s">
        <v>609</v>
      </c>
      <c r="FH254">
        <v>89</v>
      </c>
      <c r="FJ254">
        <v>6</v>
      </c>
      <c r="FL254">
        <v>72</v>
      </c>
      <c r="FN254">
        <v>1</v>
      </c>
      <c r="FO254">
        <v>64</v>
      </c>
      <c r="FP254">
        <v>0</v>
      </c>
      <c r="FQ254">
        <v>0</v>
      </c>
      <c r="FR254">
        <v>1</v>
      </c>
      <c r="FS254">
        <v>0</v>
      </c>
      <c r="FT254">
        <v>66</v>
      </c>
      <c r="FV254">
        <v>3</v>
      </c>
      <c r="FX254">
        <v>20</v>
      </c>
      <c r="FZ254" s="2">
        <v>150</v>
      </c>
      <c r="GB254" t="s">
        <v>626</v>
      </c>
      <c r="GC254" t="s">
        <v>627</v>
      </c>
      <c r="GD254" t="str">
        <f>VLOOKUP(GF254,class!$A$1:$B$455,2,FALSE)</f>
        <v>Shire District</v>
      </c>
      <c r="GE254" t="str">
        <f>IFERROR(VLOOKUP(GF254,classifications!A$3:C$334,3,FALSE),VLOOKUP(GF254,classifications!I$2:K$28,3,FALSE))</f>
        <v>Urban with Significant Rural</v>
      </c>
      <c r="GF254" t="s">
        <v>628</v>
      </c>
      <c r="GH254">
        <v>329</v>
      </c>
      <c r="GJ254">
        <v>15</v>
      </c>
      <c r="GL254">
        <v>95</v>
      </c>
      <c r="GN254">
        <v>1</v>
      </c>
      <c r="GO254">
        <v>2</v>
      </c>
      <c r="GP254">
        <v>0</v>
      </c>
      <c r="GQ254">
        <v>0</v>
      </c>
      <c r="GR254">
        <v>0</v>
      </c>
      <c r="GS254">
        <v>0</v>
      </c>
      <c r="GT254">
        <v>3</v>
      </c>
      <c r="GV254">
        <v>10</v>
      </c>
      <c r="GX254">
        <v>7</v>
      </c>
      <c r="GZ254">
        <v>442</v>
      </c>
    </row>
    <row r="255" spans="2:208" x14ac:dyDescent="0.3">
      <c r="B255" t="s">
        <v>610</v>
      </c>
      <c r="C255" t="s">
        <v>611</v>
      </c>
      <c r="D255" t="str">
        <f>VLOOKUP(F255,class!$A$1:$B$455,2,FALSE)</f>
        <v>Shire District</v>
      </c>
      <c r="E255" t="str">
        <f>IFERROR(VLOOKUP(F255,classifications!$A$3:$C$334,3,FALSE),VLOOKUP(F255,classifications!$I$2:$K$28,3,FALSE))</f>
        <v>Predominantly Urban</v>
      </c>
      <c r="F255" t="s">
        <v>612</v>
      </c>
      <c r="H255">
        <v>521</v>
      </c>
      <c r="J255">
        <v>8</v>
      </c>
      <c r="L255">
        <v>19</v>
      </c>
      <c r="N255">
        <v>0</v>
      </c>
      <c r="P255">
        <v>7</v>
      </c>
      <c r="R255">
        <v>541</v>
      </c>
      <c r="AB255" t="s">
        <v>610</v>
      </c>
      <c r="AC255" t="s">
        <v>611</v>
      </c>
      <c r="AD255" t="str">
        <f>VLOOKUP(AF255,class!$A$1:$B$455,2,FALSE)</f>
        <v>Shire District</v>
      </c>
      <c r="AE255" t="str">
        <f>IFERROR(VLOOKUP(AF255,classifications!$A$3:$C$334,3,FALSE),VLOOKUP(AF255,classifications!$I$2:$K$28,3,FALSE))</f>
        <v>Predominantly Urban</v>
      </c>
      <c r="AF255" t="s">
        <v>612</v>
      </c>
      <c r="AH255">
        <v>286</v>
      </c>
      <c r="AJ255">
        <v>18</v>
      </c>
      <c r="AL255">
        <v>113</v>
      </c>
      <c r="AN255">
        <v>0</v>
      </c>
      <c r="AP255">
        <v>19</v>
      </c>
      <c r="AR255">
        <v>398</v>
      </c>
      <c r="BB255" t="s">
        <v>610</v>
      </c>
      <c r="BC255" t="s">
        <v>611</v>
      </c>
      <c r="BD255" t="str">
        <f>VLOOKUP(BF255,class!$A$1:$B$455,2,FALSE)</f>
        <v>Shire District</v>
      </c>
      <c r="BE255" t="str">
        <f>IFERROR(VLOOKUP(BF255,classifications!$A$3:$C$334,3,FALSE),VLOOKUP(BF255,classifications!$I$2:$K$28,3,FALSE))</f>
        <v>Predominantly Urban</v>
      </c>
      <c r="BF255" t="s">
        <v>612</v>
      </c>
      <c r="BH255">
        <v>190</v>
      </c>
      <c r="BJ255">
        <v>13</v>
      </c>
      <c r="BL255">
        <v>51</v>
      </c>
      <c r="BN255">
        <v>0</v>
      </c>
      <c r="BP255">
        <v>8</v>
      </c>
      <c r="BR255">
        <v>246</v>
      </c>
      <c r="CB255" t="s">
        <v>610</v>
      </c>
      <c r="CC255" t="s">
        <v>611</v>
      </c>
      <c r="CD255" t="str">
        <f>VLOOKUP(CF255,class!$A$1:$B$455,2,FALSE)</f>
        <v>Shire District</v>
      </c>
      <c r="CE255" t="str">
        <f>IFERROR(VLOOKUP(CF255,classifications!$A$3:$C$334,3,FALSE),VLOOKUP(CF255,classifications!$I$2:$K$28,3,FALSE))</f>
        <v>Predominantly Urban</v>
      </c>
      <c r="CF255" t="s">
        <v>612</v>
      </c>
      <c r="CH255">
        <v>109</v>
      </c>
      <c r="CJ255">
        <v>21</v>
      </c>
      <c r="CL255">
        <v>158</v>
      </c>
      <c r="CN255">
        <v>0</v>
      </c>
      <c r="CO255">
        <v>114</v>
      </c>
      <c r="CP255">
        <v>0</v>
      </c>
      <c r="CQ255">
        <v>4</v>
      </c>
      <c r="CR255">
        <v>0</v>
      </c>
      <c r="CS255">
        <v>118</v>
      </c>
      <c r="CU255">
        <v>0</v>
      </c>
      <c r="CW255">
        <v>43</v>
      </c>
      <c r="CY255">
        <v>245</v>
      </c>
      <c r="DB255" t="s">
        <v>610</v>
      </c>
      <c r="DC255" t="s">
        <v>611</v>
      </c>
      <c r="DD255" t="str">
        <f>VLOOKUP(DF255,class!$A$1:$B$455,2,FALSE)</f>
        <v>Shire District</v>
      </c>
      <c r="DE255" t="str">
        <f>IFERROR(VLOOKUP(DF255,classifications!$A$3:$C$334,3,FALSE),VLOOKUP(DF255,classifications!$I$2:$K$28,3,FALSE))</f>
        <v>Predominantly Urban</v>
      </c>
      <c r="DF255" t="s">
        <v>612</v>
      </c>
      <c r="DH255">
        <v>283</v>
      </c>
      <c r="DJ255">
        <v>9</v>
      </c>
      <c r="DL255">
        <v>72</v>
      </c>
      <c r="DN255">
        <v>0</v>
      </c>
      <c r="DO255">
        <v>30</v>
      </c>
      <c r="DP255">
        <v>0</v>
      </c>
      <c r="DQ255">
        <v>4</v>
      </c>
      <c r="DR255">
        <v>0</v>
      </c>
      <c r="DS255">
        <v>34</v>
      </c>
      <c r="DU255">
        <v>0</v>
      </c>
      <c r="DW255">
        <v>18</v>
      </c>
      <c r="DY255">
        <v>346</v>
      </c>
      <c r="EB255" t="s">
        <v>610</v>
      </c>
      <c r="EC255" t="s">
        <v>611</v>
      </c>
      <c r="ED255" t="str">
        <f>VLOOKUP(EF255,class!$A$1:$B$455,2,FALSE)</f>
        <v>Shire District</v>
      </c>
      <c r="EE255" t="str">
        <f>IFERROR(VLOOKUP(EF255,classifications!$A$3:$C$334,3,FALSE),VLOOKUP(EF255,classifications!$I$2:$K$28,3,FALSE))</f>
        <v>Predominantly Urban</v>
      </c>
      <c r="EF255" t="s">
        <v>612</v>
      </c>
      <c r="EH255">
        <v>197</v>
      </c>
      <c r="EJ255">
        <v>45</v>
      </c>
      <c r="EL255">
        <v>83</v>
      </c>
      <c r="EN255">
        <v>0</v>
      </c>
      <c r="EO255">
        <v>15</v>
      </c>
      <c r="EP255">
        <v>0</v>
      </c>
      <c r="EQ255">
        <v>0</v>
      </c>
      <c r="ER255">
        <v>2</v>
      </c>
      <c r="ES255">
        <v>0</v>
      </c>
      <c r="ET255">
        <v>17</v>
      </c>
      <c r="EV255">
        <v>0</v>
      </c>
      <c r="EX255">
        <v>13</v>
      </c>
      <c r="EZ255" s="2">
        <v>312</v>
      </c>
      <c r="FB255" t="s">
        <v>610</v>
      </c>
      <c r="FC255" t="s">
        <v>611</v>
      </c>
      <c r="FD255" t="str">
        <f>VLOOKUP(FF255,class!$A$1:$B$455,2,FALSE)</f>
        <v>Shire District</v>
      </c>
      <c r="FE255" t="str">
        <f>IFERROR(VLOOKUP(FF255,classifications!$A$3:$C$334,3,FALSE),VLOOKUP(FF255,classifications!$I$2:$K$28,3,FALSE))</f>
        <v>Predominantly Urban</v>
      </c>
      <c r="FF255" t="s">
        <v>612</v>
      </c>
      <c r="FH255">
        <v>228</v>
      </c>
      <c r="FJ255">
        <v>7</v>
      </c>
      <c r="FL255">
        <v>37</v>
      </c>
      <c r="FN255">
        <v>6</v>
      </c>
      <c r="FO255">
        <v>9</v>
      </c>
      <c r="FP255">
        <v>0</v>
      </c>
      <c r="FQ255">
        <v>0</v>
      </c>
      <c r="FR255">
        <v>1</v>
      </c>
      <c r="FS255">
        <v>0</v>
      </c>
      <c r="FT255">
        <v>16</v>
      </c>
      <c r="FV255">
        <v>0</v>
      </c>
      <c r="FX255">
        <v>4</v>
      </c>
      <c r="FZ255" s="2">
        <v>268</v>
      </c>
      <c r="GB255" t="s">
        <v>629</v>
      </c>
      <c r="GC255" t="s">
        <v>630</v>
      </c>
      <c r="GD255" t="str">
        <f>VLOOKUP(GF255,class!$A$1:$B$455,2,FALSE)</f>
        <v>Shire District</v>
      </c>
      <c r="GE255" t="str">
        <f>IFERROR(VLOOKUP(GF255,classifications!A$3:C$334,3,FALSE),VLOOKUP(GF255,classifications!I$2:K$28,3,FALSE))</f>
        <v>Predominantly Urban</v>
      </c>
      <c r="GF255" t="s">
        <v>631</v>
      </c>
      <c r="GH255">
        <v>146</v>
      </c>
      <c r="GJ255">
        <v>8</v>
      </c>
      <c r="GL255">
        <v>14</v>
      </c>
      <c r="GN255">
        <v>0</v>
      </c>
      <c r="GO255">
        <v>2</v>
      </c>
      <c r="GP255">
        <v>0</v>
      </c>
      <c r="GQ255">
        <v>0</v>
      </c>
      <c r="GR255">
        <v>4</v>
      </c>
      <c r="GS255">
        <v>0</v>
      </c>
      <c r="GT255">
        <v>6</v>
      </c>
      <c r="GV255">
        <v>0</v>
      </c>
      <c r="GX255">
        <v>4</v>
      </c>
      <c r="GZ255">
        <v>164</v>
      </c>
    </row>
    <row r="256" spans="2:208" x14ac:dyDescent="0.3">
      <c r="B256" t="s">
        <v>613</v>
      </c>
      <c r="C256" t="s">
        <v>614</v>
      </c>
      <c r="D256" t="str">
        <f>VLOOKUP(F256,class!$A$1:$B$455,2,FALSE)</f>
        <v>Shire District</v>
      </c>
      <c r="E256" t="str">
        <f>IFERROR(VLOOKUP(F256,classifications!$A$3:$C$334,3,FALSE),VLOOKUP(F256,classifications!$I$2:$K$28,3,FALSE))</f>
        <v>Predominantly Urban</v>
      </c>
      <c r="F256" t="s">
        <v>615</v>
      </c>
      <c r="H256">
        <v>134</v>
      </c>
      <c r="J256">
        <v>7</v>
      </c>
      <c r="L256">
        <v>16</v>
      </c>
      <c r="N256">
        <v>2</v>
      </c>
      <c r="P256">
        <v>12</v>
      </c>
      <c r="R256">
        <v>147</v>
      </c>
      <c r="AB256" t="s">
        <v>613</v>
      </c>
      <c r="AC256" t="s">
        <v>614</v>
      </c>
      <c r="AD256" t="str">
        <f>VLOOKUP(AF256,class!$A$1:$B$455,2,FALSE)</f>
        <v>Shire District</v>
      </c>
      <c r="AE256" t="str">
        <f>IFERROR(VLOOKUP(AF256,classifications!$A$3:$C$334,3,FALSE),VLOOKUP(AF256,classifications!$I$2:$K$28,3,FALSE))</f>
        <v>Predominantly Urban</v>
      </c>
      <c r="AF256" t="s">
        <v>615</v>
      </c>
      <c r="AH256">
        <v>226</v>
      </c>
      <c r="AJ256">
        <v>4</v>
      </c>
      <c r="AL256">
        <v>17</v>
      </c>
      <c r="AN256">
        <v>0</v>
      </c>
      <c r="AP256">
        <v>34</v>
      </c>
      <c r="AR256">
        <v>213</v>
      </c>
      <c r="BB256" t="s">
        <v>613</v>
      </c>
      <c r="BC256" t="s">
        <v>614</v>
      </c>
      <c r="BD256" t="str">
        <f>VLOOKUP(BF256,class!$A$1:$B$455,2,FALSE)</f>
        <v>Shire District</v>
      </c>
      <c r="BE256" t="str">
        <f>IFERROR(VLOOKUP(BF256,classifications!$A$3:$C$334,3,FALSE),VLOOKUP(BF256,classifications!$I$2:$K$28,3,FALSE))</f>
        <v>Predominantly Urban</v>
      </c>
      <c r="BF256" t="s">
        <v>615</v>
      </c>
      <c r="BH256">
        <v>273</v>
      </c>
      <c r="BJ256">
        <v>2</v>
      </c>
      <c r="BL256">
        <v>66</v>
      </c>
      <c r="BN256">
        <v>1</v>
      </c>
      <c r="BP256">
        <v>25</v>
      </c>
      <c r="BR256">
        <v>317</v>
      </c>
      <c r="CB256" t="s">
        <v>613</v>
      </c>
      <c r="CC256" t="s">
        <v>614</v>
      </c>
      <c r="CD256" t="str">
        <f>VLOOKUP(CF256,class!$A$1:$B$455,2,FALSE)</f>
        <v>Shire District</v>
      </c>
      <c r="CE256" t="str">
        <f>IFERROR(VLOOKUP(CF256,classifications!$A$3:$C$334,3,FALSE),VLOOKUP(CF256,classifications!$I$2:$K$28,3,FALSE))</f>
        <v>Predominantly Urban</v>
      </c>
      <c r="CF256" t="s">
        <v>615</v>
      </c>
      <c r="CH256">
        <v>280</v>
      </c>
      <c r="CJ256">
        <v>2</v>
      </c>
      <c r="CL256">
        <v>49</v>
      </c>
      <c r="CN256">
        <v>1</v>
      </c>
      <c r="CO256">
        <v>34</v>
      </c>
      <c r="CP256">
        <v>0</v>
      </c>
      <c r="CQ256">
        <v>0</v>
      </c>
      <c r="CR256">
        <v>0</v>
      </c>
      <c r="CS256">
        <v>35</v>
      </c>
      <c r="CU256">
        <v>0</v>
      </c>
      <c r="CW256">
        <v>14</v>
      </c>
      <c r="CY256">
        <v>317</v>
      </c>
      <c r="DB256" t="s">
        <v>613</v>
      </c>
      <c r="DC256" t="s">
        <v>614</v>
      </c>
      <c r="DD256" t="str">
        <f>VLOOKUP(DF256,class!$A$1:$B$455,2,FALSE)</f>
        <v>Shire District</v>
      </c>
      <c r="DE256" t="str">
        <f>IFERROR(VLOOKUP(DF256,classifications!$A$3:$C$334,3,FALSE),VLOOKUP(DF256,classifications!$I$2:$K$28,3,FALSE))</f>
        <v>Predominantly Urban</v>
      </c>
      <c r="DF256" t="s">
        <v>615</v>
      </c>
      <c r="DH256">
        <v>175</v>
      </c>
      <c r="DJ256">
        <v>11</v>
      </c>
      <c r="DL256">
        <v>174</v>
      </c>
      <c r="DN256">
        <v>0</v>
      </c>
      <c r="DO256">
        <v>170</v>
      </c>
      <c r="DP256">
        <v>0</v>
      </c>
      <c r="DQ256">
        <v>0</v>
      </c>
      <c r="DR256">
        <v>0</v>
      </c>
      <c r="DS256">
        <v>170</v>
      </c>
      <c r="DU256">
        <v>0</v>
      </c>
      <c r="DW256">
        <v>13</v>
      </c>
      <c r="DY256">
        <v>347</v>
      </c>
      <c r="EB256" t="s">
        <v>613</v>
      </c>
      <c r="EC256" t="s">
        <v>614</v>
      </c>
      <c r="ED256" t="str">
        <f>VLOOKUP(EF256,class!$A$1:$B$455,2,FALSE)</f>
        <v>Shire District</v>
      </c>
      <c r="EE256" t="str">
        <f>IFERROR(VLOOKUP(EF256,classifications!$A$3:$C$334,3,FALSE),VLOOKUP(EF256,classifications!$I$2:$K$28,3,FALSE))</f>
        <v>Predominantly Urban</v>
      </c>
      <c r="EF256" t="s">
        <v>615</v>
      </c>
      <c r="EH256">
        <v>150</v>
      </c>
      <c r="EJ256">
        <v>4</v>
      </c>
      <c r="EL256">
        <v>108</v>
      </c>
      <c r="EN256">
        <v>2</v>
      </c>
      <c r="EO256">
        <v>101</v>
      </c>
      <c r="EP256">
        <v>0</v>
      </c>
      <c r="EQ256">
        <v>0</v>
      </c>
      <c r="ER256">
        <v>0</v>
      </c>
      <c r="ES256">
        <v>0</v>
      </c>
      <c r="ET256">
        <v>103</v>
      </c>
      <c r="EV256">
        <v>0</v>
      </c>
      <c r="EX256">
        <v>25</v>
      </c>
      <c r="EZ256" s="2">
        <v>237</v>
      </c>
      <c r="FB256" t="s">
        <v>613</v>
      </c>
      <c r="FC256" t="s">
        <v>614</v>
      </c>
      <c r="FD256" t="str">
        <f>VLOOKUP(FF256,class!$A$1:$B$455,2,FALSE)</f>
        <v>Shire District</v>
      </c>
      <c r="FE256" t="str">
        <f>IFERROR(VLOOKUP(FF256,classifications!$A$3:$C$334,3,FALSE),VLOOKUP(FF256,classifications!$I$2:$K$28,3,FALSE))</f>
        <v>Predominantly Urban</v>
      </c>
      <c r="FF256" t="s">
        <v>615</v>
      </c>
      <c r="FH256">
        <v>386</v>
      </c>
      <c r="FJ256">
        <v>5</v>
      </c>
      <c r="FL256">
        <v>96</v>
      </c>
      <c r="FN256">
        <v>0</v>
      </c>
      <c r="FO256">
        <v>56</v>
      </c>
      <c r="FP256">
        <v>0</v>
      </c>
      <c r="FQ256">
        <v>0</v>
      </c>
      <c r="FR256">
        <v>0</v>
      </c>
      <c r="FS256">
        <v>0</v>
      </c>
      <c r="FT256">
        <v>56</v>
      </c>
      <c r="FV256">
        <v>0</v>
      </c>
      <c r="FX256">
        <v>31</v>
      </c>
      <c r="FZ256" s="2">
        <v>456</v>
      </c>
      <c r="GB256" t="s">
        <v>632</v>
      </c>
      <c r="GC256" t="s">
        <v>633</v>
      </c>
      <c r="GD256" t="str">
        <f>VLOOKUP(GF256,class!$A$1:$B$455,2,FALSE)</f>
        <v>Shire District</v>
      </c>
      <c r="GE256" t="str">
        <f>IFERROR(VLOOKUP(GF256,classifications!A$3:C$334,3,FALSE),VLOOKUP(GF256,classifications!I$2:K$28,3,FALSE))</f>
        <v>Urban with Significant Rural</v>
      </c>
      <c r="GF256" t="s">
        <v>634</v>
      </c>
      <c r="GH256">
        <v>1154</v>
      </c>
      <c r="GJ256">
        <v>9</v>
      </c>
      <c r="GL256">
        <v>141</v>
      </c>
      <c r="GN256">
        <v>31</v>
      </c>
      <c r="GO256">
        <v>28</v>
      </c>
      <c r="GP256">
        <v>0</v>
      </c>
      <c r="GQ256">
        <v>0</v>
      </c>
      <c r="GR256">
        <v>4</v>
      </c>
      <c r="GS256">
        <v>0</v>
      </c>
      <c r="GT256">
        <v>63</v>
      </c>
      <c r="GV256">
        <v>54</v>
      </c>
      <c r="GX256">
        <v>3</v>
      </c>
      <c r="GZ256">
        <v>1355</v>
      </c>
    </row>
    <row r="257" spans="2:208" x14ac:dyDescent="0.3">
      <c r="EZ257" s="2"/>
      <c r="FZ257" s="2"/>
      <c r="GB257" t="s">
        <v>635</v>
      </c>
      <c r="GC257" t="s">
        <v>636</v>
      </c>
      <c r="GD257" t="str">
        <f>VLOOKUP(GF257,class!$A$1:$B$455,2,FALSE)</f>
        <v>Shire District</v>
      </c>
      <c r="GE257" t="str">
        <f>IFERROR(VLOOKUP(GF257,classifications!A$3:C$334,3,FALSE),VLOOKUP(GF257,classifications!I$2:K$28,3,FALSE))</f>
        <v>Predominantly Rural</v>
      </c>
      <c r="GF257" t="s">
        <v>637</v>
      </c>
      <c r="GH257">
        <v>388</v>
      </c>
      <c r="GJ257">
        <v>5</v>
      </c>
      <c r="GL257">
        <v>41</v>
      </c>
      <c r="GN257">
        <v>0</v>
      </c>
      <c r="GO257">
        <v>3</v>
      </c>
      <c r="GP257">
        <v>0</v>
      </c>
      <c r="GQ257">
        <v>0</v>
      </c>
      <c r="GR257">
        <v>1</v>
      </c>
      <c r="GS257">
        <v>0</v>
      </c>
      <c r="GT257">
        <v>4</v>
      </c>
      <c r="GV257">
        <v>7</v>
      </c>
      <c r="GX257">
        <v>8</v>
      </c>
      <c r="GZ257">
        <v>433</v>
      </c>
    </row>
    <row r="258" spans="2:208" x14ac:dyDescent="0.3">
      <c r="D258" t="str">
        <f>VLOOKUP(F258,class!$A$1:$B$455,2,FALSE)</f>
        <v>Shire County</v>
      </c>
      <c r="E258" t="str">
        <f>IFERROR(VLOOKUP(F258,classifications!$A$3:$C$334,3,FALSE),VLOOKUP(F258,classifications!$I$2:$K$28,3,FALSE))</f>
        <v>Urban with Significant Rural</v>
      </c>
      <c r="F258" t="s">
        <v>616</v>
      </c>
      <c r="H258">
        <v>3455</v>
      </c>
      <c r="J258">
        <v>93</v>
      </c>
      <c r="L258">
        <v>499</v>
      </c>
      <c r="N258">
        <v>51</v>
      </c>
      <c r="P258">
        <v>398</v>
      </c>
      <c r="R258">
        <v>3700</v>
      </c>
      <c r="AD258" t="str">
        <f>VLOOKUP(AF258,class!$A$1:$B$455,2,FALSE)</f>
        <v>Shire County</v>
      </c>
      <c r="AE258" t="str">
        <f>IFERROR(VLOOKUP(AF258,classifications!$A$3:$C$334,3,FALSE),VLOOKUP(AF258,classifications!$I$2:$K$28,3,FALSE))</f>
        <v>Urban with Significant Rural</v>
      </c>
      <c r="AF258" t="s">
        <v>616</v>
      </c>
      <c r="AH258">
        <v>3328</v>
      </c>
      <c r="AJ258">
        <v>89</v>
      </c>
      <c r="AL258">
        <v>437</v>
      </c>
      <c r="AN258">
        <v>110</v>
      </c>
      <c r="AP258">
        <v>365</v>
      </c>
      <c r="AR258">
        <v>3599</v>
      </c>
      <c r="BD258" t="str">
        <f>VLOOKUP(BF258,class!$A$1:$B$455,2,FALSE)</f>
        <v>Shire County</v>
      </c>
      <c r="BE258" t="str">
        <f>IFERROR(VLOOKUP(BF258,classifications!$A$3:$C$334,3,FALSE),VLOOKUP(BF258,classifications!$I$2:$K$28,3,FALSE))</f>
        <v>Urban with Significant Rural</v>
      </c>
      <c r="BF258" t="s">
        <v>616</v>
      </c>
      <c r="BH258">
        <v>4239</v>
      </c>
      <c r="BJ258">
        <v>70</v>
      </c>
      <c r="BL258">
        <v>594</v>
      </c>
      <c r="BN258">
        <v>43</v>
      </c>
      <c r="BP258">
        <v>209</v>
      </c>
      <c r="BR258">
        <v>4737</v>
      </c>
      <c r="CD258" t="str">
        <f>VLOOKUP(CF258,class!$A$1:$B$455,2,FALSE)</f>
        <v>Shire County</v>
      </c>
      <c r="CE258" t="str">
        <f>IFERROR(VLOOKUP(CF258,classifications!$A$3:$C$334,3,FALSE),VLOOKUP(CF258,classifications!$I$2:$K$28,3,FALSE))</f>
        <v>Urban with Significant Rural</v>
      </c>
      <c r="CF258" t="s">
        <v>616</v>
      </c>
      <c r="CH258">
        <v>5681</v>
      </c>
      <c r="CJ258">
        <v>164</v>
      </c>
      <c r="CL258">
        <v>1174</v>
      </c>
      <c r="CN258">
        <v>15</v>
      </c>
      <c r="CO258">
        <v>246</v>
      </c>
      <c r="CP258">
        <v>2</v>
      </c>
      <c r="CQ258">
        <v>9</v>
      </c>
      <c r="CR258">
        <v>0</v>
      </c>
      <c r="CS258">
        <v>272</v>
      </c>
      <c r="CU258">
        <v>59</v>
      </c>
      <c r="CW258">
        <v>313</v>
      </c>
      <c r="CY258">
        <v>6765</v>
      </c>
      <c r="DD258" t="str">
        <f>VLOOKUP(DF258,class!$A$1:$B$455,2,FALSE)</f>
        <v>Shire County</v>
      </c>
      <c r="DE258" t="str">
        <f>IFERROR(VLOOKUP(DF258,classifications!$A$3:$C$334,3,FALSE),VLOOKUP(DF258,classifications!$I$2:$K$28,3,FALSE))</f>
        <v>Urban with Significant Rural</v>
      </c>
      <c r="DF258" t="s">
        <v>616</v>
      </c>
      <c r="DH258">
        <v>5894</v>
      </c>
      <c r="DJ258">
        <v>107</v>
      </c>
      <c r="DL258">
        <v>1515</v>
      </c>
      <c r="DN258">
        <v>25</v>
      </c>
      <c r="DO258">
        <v>506</v>
      </c>
      <c r="DP258">
        <v>2</v>
      </c>
      <c r="DQ258">
        <v>7</v>
      </c>
      <c r="DR258">
        <v>0</v>
      </c>
      <c r="DS258">
        <v>540</v>
      </c>
      <c r="DU258">
        <v>137</v>
      </c>
      <c r="DW258">
        <v>440</v>
      </c>
      <c r="DY258">
        <v>7213</v>
      </c>
      <c r="ED258" t="str">
        <f>VLOOKUP(EF258,class!$A$1:$B$455,2,FALSE)</f>
        <v>Shire County</v>
      </c>
      <c r="EE258" t="str">
        <f>IFERROR(VLOOKUP(EF258,classifications!$A$3:$C$334,3,FALSE),VLOOKUP(EF258,classifications!$I$2:$K$28,3,FALSE))</f>
        <v>Urban with Significant Rural</v>
      </c>
      <c r="EF258" t="s">
        <v>616</v>
      </c>
      <c r="EH258">
        <v>7131</v>
      </c>
      <c r="EJ258">
        <v>131</v>
      </c>
      <c r="EL258">
        <v>889</v>
      </c>
      <c r="EN258">
        <v>71</v>
      </c>
      <c r="EO258">
        <v>320</v>
      </c>
      <c r="EP258">
        <v>5</v>
      </c>
      <c r="EQ258">
        <v>0</v>
      </c>
      <c r="ER258">
        <v>4</v>
      </c>
      <c r="ES258">
        <v>17</v>
      </c>
      <c r="ET258">
        <v>417</v>
      </c>
      <c r="EV258">
        <v>110</v>
      </c>
      <c r="EX258">
        <v>228</v>
      </c>
      <c r="EZ258" s="2">
        <v>8033</v>
      </c>
      <c r="FD258" t="str">
        <f>VLOOKUP(FF258,class!$A$1:$B$455,2,FALSE)</f>
        <v>Shire County</v>
      </c>
      <c r="FE258" t="str">
        <f>IFERROR(VLOOKUP(FF258,classifications!$A$3:$C$334,3,FALSE),VLOOKUP(FF258,classifications!$I$2:$K$28,3,FALSE))</f>
        <v>Urban with Significant Rural</v>
      </c>
      <c r="FF258" t="s">
        <v>616</v>
      </c>
      <c r="FH258">
        <v>5796</v>
      </c>
      <c r="FJ258">
        <v>117</v>
      </c>
      <c r="FL258">
        <v>1071</v>
      </c>
      <c r="FN258">
        <v>16</v>
      </c>
      <c r="FO258">
        <v>411</v>
      </c>
      <c r="FP258">
        <v>3</v>
      </c>
      <c r="FQ258">
        <v>0</v>
      </c>
      <c r="FR258">
        <v>8</v>
      </c>
      <c r="FS258">
        <v>0</v>
      </c>
      <c r="FT258">
        <v>438</v>
      </c>
      <c r="FV258">
        <v>134</v>
      </c>
      <c r="FX258">
        <v>267</v>
      </c>
      <c r="FZ258" s="2">
        <v>6851</v>
      </c>
      <c r="GB258" t="s">
        <v>638</v>
      </c>
      <c r="GC258" t="s">
        <v>639</v>
      </c>
      <c r="GD258" t="str">
        <f>VLOOKUP(GF258,class!$A$1:$B$455,2,FALSE)</f>
        <v>Shire District</v>
      </c>
      <c r="GE258" t="str">
        <f>IFERROR(VLOOKUP(GF258,classifications!A$3:C$334,3,FALSE),VLOOKUP(GF258,classifications!I$2:K$28,3,FALSE))</f>
        <v>Urban with Significant Rural</v>
      </c>
      <c r="GF258" t="s">
        <v>1309</v>
      </c>
      <c r="GH258">
        <v>374</v>
      </c>
      <c r="GJ258">
        <v>9</v>
      </c>
      <c r="GL258">
        <v>72</v>
      </c>
      <c r="GN258">
        <v>2</v>
      </c>
      <c r="GO258">
        <v>5</v>
      </c>
      <c r="GP258">
        <v>0</v>
      </c>
      <c r="GQ258">
        <v>0</v>
      </c>
      <c r="GR258">
        <v>0</v>
      </c>
      <c r="GS258">
        <v>0</v>
      </c>
      <c r="GT258">
        <v>7</v>
      </c>
      <c r="GV258">
        <v>16</v>
      </c>
      <c r="GX258">
        <v>9</v>
      </c>
      <c r="GZ258">
        <v>462</v>
      </c>
    </row>
    <row r="259" spans="2:208" x14ac:dyDescent="0.3">
      <c r="B259" t="s">
        <v>617</v>
      </c>
      <c r="C259" t="s">
        <v>618</v>
      </c>
      <c r="D259" t="str">
        <f>VLOOKUP(F259,class!$A$1:$B$455,2,FALSE)</f>
        <v>Shire District</v>
      </c>
      <c r="E259" t="str">
        <f>IFERROR(VLOOKUP(F259,classifications!$A$3:$C$334,3,FALSE),VLOOKUP(F259,classifications!$I$2:$K$28,3,FALSE))</f>
        <v>Urban with Significant Rural</v>
      </c>
      <c r="F259" t="s">
        <v>619</v>
      </c>
      <c r="H259">
        <v>254</v>
      </c>
      <c r="J259">
        <v>4</v>
      </c>
      <c r="L259">
        <v>20</v>
      </c>
      <c r="N259">
        <v>18</v>
      </c>
      <c r="P259">
        <v>12</v>
      </c>
      <c r="R259">
        <v>284</v>
      </c>
      <c r="AB259" t="s">
        <v>617</v>
      </c>
      <c r="AC259" t="s">
        <v>618</v>
      </c>
      <c r="AD259" t="str">
        <f>VLOOKUP(AF259,class!$A$1:$B$455,2,FALSE)</f>
        <v>Shire District</v>
      </c>
      <c r="AE259" t="str">
        <f>IFERROR(VLOOKUP(AF259,classifications!$A$3:$C$334,3,FALSE),VLOOKUP(AF259,classifications!$I$2:$K$28,3,FALSE))</f>
        <v>Urban with Significant Rural</v>
      </c>
      <c r="AF259" t="s">
        <v>619</v>
      </c>
      <c r="AH259">
        <v>109</v>
      </c>
      <c r="AJ259">
        <v>3</v>
      </c>
      <c r="AL259">
        <v>32</v>
      </c>
      <c r="AN259">
        <v>9</v>
      </c>
      <c r="AP259">
        <v>16</v>
      </c>
      <c r="AR259">
        <v>137</v>
      </c>
      <c r="BB259" t="s">
        <v>617</v>
      </c>
      <c r="BC259" t="s">
        <v>618</v>
      </c>
      <c r="BD259" t="str">
        <f>VLOOKUP(BF259,class!$A$1:$B$455,2,FALSE)</f>
        <v>Shire District</v>
      </c>
      <c r="BE259" t="str">
        <f>IFERROR(VLOOKUP(BF259,classifications!$A$3:$C$334,3,FALSE),VLOOKUP(BF259,classifications!$I$2:$K$28,3,FALSE))</f>
        <v>Urban with Significant Rural</v>
      </c>
      <c r="BF259" t="s">
        <v>619</v>
      </c>
      <c r="BH259">
        <v>351</v>
      </c>
      <c r="BJ259">
        <v>1</v>
      </c>
      <c r="BL259">
        <v>51</v>
      </c>
      <c r="BN259">
        <v>2</v>
      </c>
      <c r="BP259">
        <v>0</v>
      </c>
      <c r="BR259">
        <v>405</v>
      </c>
      <c r="CB259" t="s">
        <v>617</v>
      </c>
      <c r="CC259" t="s">
        <v>618</v>
      </c>
      <c r="CD259" t="str">
        <f>VLOOKUP(CF259,class!$A$1:$B$455,2,FALSE)</f>
        <v>Shire District</v>
      </c>
      <c r="CE259" t="str">
        <f>IFERROR(VLOOKUP(CF259,classifications!$A$3:$C$334,3,FALSE),VLOOKUP(CF259,classifications!$I$2:$K$28,3,FALSE))</f>
        <v>Urban with Significant Rural</v>
      </c>
      <c r="CF259" t="s">
        <v>619</v>
      </c>
      <c r="CH259">
        <v>753</v>
      </c>
      <c r="CJ259">
        <v>3</v>
      </c>
      <c r="CL259">
        <v>249</v>
      </c>
      <c r="CN259">
        <v>3</v>
      </c>
      <c r="CO259">
        <v>0</v>
      </c>
      <c r="CP259">
        <v>0</v>
      </c>
      <c r="CQ259">
        <v>1</v>
      </c>
      <c r="CR259">
        <v>0</v>
      </c>
      <c r="CS259">
        <v>4</v>
      </c>
      <c r="CU259">
        <v>17</v>
      </c>
      <c r="CW259">
        <v>0</v>
      </c>
      <c r="CY259">
        <v>1022</v>
      </c>
      <c r="DB259" t="s">
        <v>617</v>
      </c>
      <c r="DC259" t="s">
        <v>618</v>
      </c>
      <c r="DD259" t="str">
        <f>VLOOKUP(DF259,class!$A$1:$B$455,2,FALSE)</f>
        <v>Shire District</v>
      </c>
      <c r="DE259" t="str">
        <f>IFERROR(VLOOKUP(DF259,classifications!$A$3:$C$334,3,FALSE),VLOOKUP(DF259,classifications!$I$2:$K$28,3,FALSE))</f>
        <v>Urban with Significant Rural</v>
      </c>
      <c r="DF259" t="s">
        <v>619</v>
      </c>
      <c r="DH259">
        <v>343</v>
      </c>
      <c r="DJ259">
        <v>0</v>
      </c>
      <c r="DL259">
        <v>375</v>
      </c>
      <c r="DN259">
        <v>0</v>
      </c>
      <c r="DO259">
        <v>15</v>
      </c>
      <c r="DP259">
        <v>0</v>
      </c>
      <c r="DQ259">
        <v>0</v>
      </c>
      <c r="DR259">
        <v>0</v>
      </c>
      <c r="DS259">
        <v>15</v>
      </c>
      <c r="DU259">
        <v>2</v>
      </c>
      <c r="DW259">
        <v>24</v>
      </c>
      <c r="DY259">
        <v>696</v>
      </c>
      <c r="EB259" t="s">
        <v>617</v>
      </c>
      <c r="EC259" t="s">
        <v>618</v>
      </c>
      <c r="ED259" t="str">
        <f>VLOOKUP(EF259,class!$A$1:$B$455,2,FALSE)</f>
        <v>Shire District</v>
      </c>
      <c r="EE259" t="str">
        <f>IFERROR(VLOOKUP(EF259,classifications!$A$3:$C$334,3,FALSE),VLOOKUP(EF259,classifications!$I$2:$K$28,3,FALSE))</f>
        <v>Urban with Significant Rural</v>
      </c>
      <c r="EF259" t="s">
        <v>619</v>
      </c>
      <c r="EH259">
        <v>542</v>
      </c>
      <c r="EJ259">
        <v>0</v>
      </c>
      <c r="EL259">
        <v>100</v>
      </c>
      <c r="EN259">
        <v>23</v>
      </c>
      <c r="EO259">
        <v>54</v>
      </c>
      <c r="EP259">
        <v>0</v>
      </c>
      <c r="EQ259">
        <v>0</v>
      </c>
      <c r="ER259">
        <v>0</v>
      </c>
      <c r="ES259">
        <v>0</v>
      </c>
      <c r="ET259">
        <v>77</v>
      </c>
      <c r="EV259">
        <v>14</v>
      </c>
      <c r="EX259">
        <v>65</v>
      </c>
      <c r="EZ259" s="2">
        <v>591</v>
      </c>
      <c r="FB259" t="s">
        <v>617</v>
      </c>
      <c r="FC259" t="s">
        <v>618</v>
      </c>
      <c r="FD259" t="str">
        <f>VLOOKUP(FF259,class!$A$1:$B$455,2,FALSE)</f>
        <v>Shire District</v>
      </c>
      <c r="FE259" t="str">
        <f>IFERROR(VLOOKUP(FF259,classifications!$A$3:$C$334,3,FALSE),VLOOKUP(FF259,classifications!$I$2:$K$28,3,FALSE))</f>
        <v>Urban with Significant Rural</v>
      </c>
      <c r="FF259" t="s">
        <v>619</v>
      </c>
      <c r="FH259">
        <v>842</v>
      </c>
      <c r="FJ259">
        <v>1</v>
      </c>
      <c r="FL259">
        <v>73</v>
      </c>
      <c r="FN259">
        <v>0</v>
      </c>
      <c r="FO259">
        <v>19</v>
      </c>
      <c r="FP259">
        <v>1</v>
      </c>
      <c r="FQ259">
        <v>0</v>
      </c>
      <c r="FR259">
        <v>0</v>
      </c>
      <c r="FS259">
        <v>0</v>
      </c>
      <c r="FT259">
        <v>20</v>
      </c>
      <c r="FV259">
        <v>0</v>
      </c>
      <c r="FX259">
        <v>38</v>
      </c>
      <c r="FZ259" s="2">
        <v>878</v>
      </c>
      <c r="GB259" t="s">
        <v>640</v>
      </c>
      <c r="GC259" t="s">
        <v>641</v>
      </c>
      <c r="GD259" t="str">
        <f>VLOOKUP(GF259,class!$A$1:$B$455,2,FALSE)</f>
        <v>Shire District</v>
      </c>
      <c r="GE259" t="str">
        <f>IFERROR(VLOOKUP(GF259,classifications!A$3:C$334,3,FALSE),VLOOKUP(GF259,classifications!I$2:K$28,3,FALSE))</f>
        <v>Predominantly Rural</v>
      </c>
      <c r="GF259" t="s">
        <v>642</v>
      </c>
      <c r="GH259">
        <v>722</v>
      </c>
      <c r="GJ259">
        <v>4</v>
      </c>
      <c r="GL259">
        <v>56</v>
      </c>
      <c r="GN259">
        <v>8</v>
      </c>
      <c r="GO259">
        <v>12</v>
      </c>
      <c r="GP259">
        <v>0</v>
      </c>
      <c r="GQ259">
        <v>0</v>
      </c>
      <c r="GR259">
        <v>0</v>
      </c>
      <c r="GS259">
        <v>0</v>
      </c>
      <c r="GT259">
        <v>20</v>
      </c>
      <c r="GV259">
        <v>14</v>
      </c>
      <c r="GX259">
        <v>13</v>
      </c>
      <c r="GZ259">
        <v>783</v>
      </c>
    </row>
    <row r="260" spans="2:208" x14ac:dyDescent="0.3">
      <c r="B260" t="s">
        <v>620</v>
      </c>
      <c r="C260" t="s">
        <v>621</v>
      </c>
      <c r="D260" t="str">
        <f>VLOOKUP(F260,class!$A$1:$B$455,2,FALSE)</f>
        <v>Shire District</v>
      </c>
      <c r="E260" t="str">
        <f>IFERROR(VLOOKUP(F260,classifications!$A$3:$C$334,3,FALSE),VLOOKUP(F260,classifications!$I$2:$K$28,3,FALSE))</f>
        <v>Predominantly Urban</v>
      </c>
      <c r="F260" t="s">
        <v>622</v>
      </c>
      <c r="H260">
        <v>535</v>
      </c>
      <c r="J260">
        <v>6</v>
      </c>
      <c r="L260">
        <v>55</v>
      </c>
      <c r="N260">
        <v>2</v>
      </c>
      <c r="P260">
        <v>73</v>
      </c>
      <c r="R260">
        <v>525</v>
      </c>
      <c r="AB260" t="s">
        <v>620</v>
      </c>
      <c r="AC260" t="s">
        <v>621</v>
      </c>
      <c r="AD260" t="str">
        <f>VLOOKUP(AF260,class!$A$1:$B$455,2,FALSE)</f>
        <v>Shire District</v>
      </c>
      <c r="AE260" t="str">
        <f>IFERROR(VLOOKUP(AF260,classifications!$A$3:$C$334,3,FALSE),VLOOKUP(AF260,classifications!$I$2:$K$28,3,FALSE))</f>
        <v>Predominantly Urban</v>
      </c>
      <c r="AF260" t="s">
        <v>622</v>
      </c>
      <c r="AH260">
        <v>468</v>
      </c>
      <c r="AJ260">
        <v>39</v>
      </c>
      <c r="AL260">
        <v>23</v>
      </c>
      <c r="AN260">
        <v>22</v>
      </c>
      <c r="AP260">
        <v>15</v>
      </c>
      <c r="AR260">
        <v>537</v>
      </c>
      <c r="BB260" t="s">
        <v>620</v>
      </c>
      <c r="BC260" t="s">
        <v>621</v>
      </c>
      <c r="BD260" t="str">
        <f>VLOOKUP(BF260,class!$A$1:$B$455,2,FALSE)</f>
        <v>Shire District</v>
      </c>
      <c r="BE260" t="str">
        <f>IFERROR(VLOOKUP(BF260,classifications!$A$3:$C$334,3,FALSE),VLOOKUP(BF260,classifications!$I$2:$K$28,3,FALSE))</f>
        <v>Predominantly Urban</v>
      </c>
      <c r="BF260" t="s">
        <v>622</v>
      </c>
      <c r="BH260">
        <v>319</v>
      </c>
      <c r="BJ260">
        <v>12</v>
      </c>
      <c r="BL260">
        <v>25</v>
      </c>
      <c r="BN260">
        <v>2</v>
      </c>
      <c r="BP260">
        <v>25</v>
      </c>
      <c r="BR260">
        <v>333</v>
      </c>
      <c r="CB260" t="s">
        <v>620</v>
      </c>
      <c r="CC260" t="s">
        <v>621</v>
      </c>
      <c r="CD260" t="str">
        <f>VLOOKUP(CF260,class!$A$1:$B$455,2,FALSE)</f>
        <v>Shire District</v>
      </c>
      <c r="CE260" t="str">
        <f>IFERROR(VLOOKUP(CF260,classifications!$A$3:$C$334,3,FALSE),VLOOKUP(CF260,classifications!$I$2:$K$28,3,FALSE))</f>
        <v>Predominantly Urban</v>
      </c>
      <c r="CF260" t="s">
        <v>622</v>
      </c>
      <c r="CH260">
        <v>247</v>
      </c>
      <c r="CJ260">
        <v>7</v>
      </c>
      <c r="CL260">
        <v>53</v>
      </c>
      <c r="CN260">
        <v>0</v>
      </c>
      <c r="CO260">
        <v>0</v>
      </c>
      <c r="CP260">
        <v>0</v>
      </c>
      <c r="CQ260">
        <v>0</v>
      </c>
      <c r="CR260">
        <v>0</v>
      </c>
      <c r="CS260">
        <v>0</v>
      </c>
      <c r="CU260">
        <v>3</v>
      </c>
      <c r="CW260">
        <v>14</v>
      </c>
      <c r="CY260">
        <v>296</v>
      </c>
      <c r="DB260" t="s">
        <v>620</v>
      </c>
      <c r="DC260" t="s">
        <v>621</v>
      </c>
      <c r="DD260" t="str">
        <f>VLOOKUP(DF260,class!$A$1:$B$455,2,FALSE)</f>
        <v>Shire District</v>
      </c>
      <c r="DE260" t="str">
        <f>IFERROR(VLOOKUP(DF260,classifications!$A$3:$C$334,3,FALSE),VLOOKUP(DF260,classifications!$I$2:$K$28,3,FALSE))</f>
        <v>Predominantly Urban</v>
      </c>
      <c r="DF260" t="s">
        <v>622</v>
      </c>
      <c r="DH260">
        <v>347</v>
      </c>
      <c r="DJ260">
        <v>14</v>
      </c>
      <c r="DL260">
        <v>83</v>
      </c>
      <c r="DN260">
        <v>0</v>
      </c>
      <c r="DO260">
        <v>0</v>
      </c>
      <c r="DP260">
        <v>0</v>
      </c>
      <c r="DQ260">
        <v>0</v>
      </c>
      <c r="DR260">
        <v>0</v>
      </c>
      <c r="DS260">
        <v>0</v>
      </c>
      <c r="DU260">
        <v>1</v>
      </c>
      <c r="DW260">
        <v>28</v>
      </c>
      <c r="DY260">
        <v>417</v>
      </c>
      <c r="EB260" t="s">
        <v>620</v>
      </c>
      <c r="EC260" t="s">
        <v>621</v>
      </c>
      <c r="ED260" t="str">
        <f>VLOOKUP(EF260,class!$A$1:$B$455,2,FALSE)</f>
        <v>Shire District</v>
      </c>
      <c r="EE260" t="str">
        <f>IFERROR(VLOOKUP(EF260,classifications!$A$3:$C$334,3,FALSE),VLOOKUP(EF260,classifications!$I$2:$K$28,3,FALSE))</f>
        <v>Predominantly Urban</v>
      </c>
      <c r="EF260" t="s">
        <v>622</v>
      </c>
      <c r="EH260">
        <v>1139</v>
      </c>
      <c r="EJ260">
        <v>13</v>
      </c>
      <c r="EL260">
        <v>46</v>
      </c>
      <c r="EN260">
        <v>0</v>
      </c>
      <c r="EO260">
        <v>19</v>
      </c>
      <c r="EP260">
        <v>2</v>
      </c>
      <c r="EQ260">
        <v>0</v>
      </c>
      <c r="ER260">
        <v>0</v>
      </c>
      <c r="ES260">
        <v>0</v>
      </c>
      <c r="ET260">
        <v>21</v>
      </c>
      <c r="EV260">
        <v>13</v>
      </c>
      <c r="EX260">
        <v>72</v>
      </c>
      <c r="EZ260" s="2">
        <v>1139</v>
      </c>
      <c r="FB260" t="s">
        <v>620</v>
      </c>
      <c r="FC260" t="s">
        <v>621</v>
      </c>
      <c r="FD260" t="str">
        <f>VLOOKUP(FF260,class!$A$1:$B$455,2,FALSE)</f>
        <v>Shire District</v>
      </c>
      <c r="FE260" t="str">
        <f>IFERROR(VLOOKUP(FF260,classifications!$A$3:$C$334,3,FALSE),VLOOKUP(FF260,classifications!$I$2:$K$28,3,FALSE))</f>
        <v>Predominantly Urban</v>
      </c>
      <c r="FF260" t="s">
        <v>622</v>
      </c>
      <c r="FH260">
        <v>408</v>
      </c>
      <c r="FJ260">
        <v>8</v>
      </c>
      <c r="FL260">
        <v>57</v>
      </c>
      <c r="FN260">
        <v>2</v>
      </c>
      <c r="FO260">
        <v>25</v>
      </c>
      <c r="FP260">
        <v>0</v>
      </c>
      <c r="FQ260">
        <v>0</v>
      </c>
      <c r="FR260">
        <v>0</v>
      </c>
      <c r="FS260">
        <v>0</v>
      </c>
      <c r="FT260">
        <v>27</v>
      </c>
      <c r="FV260">
        <v>20</v>
      </c>
      <c r="FX260">
        <v>63</v>
      </c>
      <c r="FZ260" s="2">
        <v>430</v>
      </c>
      <c r="GB260" t="s">
        <v>643</v>
      </c>
      <c r="GC260" t="s">
        <v>644</v>
      </c>
      <c r="GD260" t="str">
        <f>VLOOKUP(GF260,class!$A$1:$B$455,2,FALSE)</f>
        <v>Shire District</v>
      </c>
      <c r="GE260" t="str">
        <f>IFERROR(VLOOKUP(GF260,classifications!A$3:C$334,3,FALSE),VLOOKUP(GF260,classifications!I$2:K$28,3,FALSE))</f>
        <v>Predominantly Urban</v>
      </c>
      <c r="GF260" t="s">
        <v>645</v>
      </c>
      <c r="GH260">
        <v>330</v>
      </c>
      <c r="GJ260">
        <v>5</v>
      </c>
      <c r="GL260">
        <v>83</v>
      </c>
      <c r="GN260">
        <v>0</v>
      </c>
      <c r="GO260">
        <v>14</v>
      </c>
      <c r="GP260">
        <v>0</v>
      </c>
      <c r="GQ260">
        <v>0</v>
      </c>
      <c r="GR260">
        <v>0</v>
      </c>
      <c r="GS260">
        <v>0</v>
      </c>
      <c r="GT260">
        <v>14</v>
      </c>
      <c r="GV260">
        <v>5</v>
      </c>
      <c r="GX260">
        <v>9</v>
      </c>
      <c r="GZ260">
        <v>414</v>
      </c>
    </row>
    <row r="261" spans="2:208" x14ac:dyDescent="0.3">
      <c r="B261" t="s">
        <v>623</v>
      </c>
      <c r="C261" t="s">
        <v>624</v>
      </c>
      <c r="D261" t="str">
        <f>VLOOKUP(F261,class!$A$1:$B$455,2,FALSE)</f>
        <v>Shire District</v>
      </c>
      <c r="E261" t="str">
        <f>IFERROR(VLOOKUP(F261,classifications!$A$3:$C$334,3,FALSE),VLOOKUP(F261,classifications!$I$2:$K$28,3,FALSE))</f>
        <v>Predominantly Urban</v>
      </c>
      <c r="F261" t="s">
        <v>625</v>
      </c>
      <c r="H261">
        <v>353</v>
      </c>
      <c r="J261">
        <v>10</v>
      </c>
      <c r="L261">
        <v>69</v>
      </c>
      <c r="N261">
        <v>0</v>
      </c>
      <c r="P261">
        <v>10</v>
      </c>
      <c r="R261">
        <v>422</v>
      </c>
      <c r="AB261" t="s">
        <v>623</v>
      </c>
      <c r="AC261" t="s">
        <v>624</v>
      </c>
      <c r="AD261" t="str">
        <f>VLOOKUP(AF261,class!$A$1:$B$455,2,FALSE)</f>
        <v>Shire District</v>
      </c>
      <c r="AE261" t="str">
        <f>IFERROR(VLOOKUP(AF261,classifications!$A$3:$C$334,3,FALSE),VLOOKUP(AF261,classifications!$I$2:$K$28,3,FALSE))</f>
        <v>Predominantly Urban</v>
      </c>
      <c r="AF261" t="s">
        <v>625</v>
      </c>
      <c r="AH261">
        <v>534</v>
      </c>
      <c r="AJ261">
        <v>7</v>
      </c>
      <c r="AL261">
        <v>67</v>
      </c>
      <c r="AN261">
        <v>0</v>
      </c>
      <c r="AP261">
        <v>6</v>
      </c>
      <c r="AR261">
        <v>602</v>
      </c>
      <c r="BB261" t="s">
        <v>623</v>
      </c>
      <c r="BC261" t="s">
        <v>624</v>
      </c>
      <c r="BD261" t="str">
        <f>VLOOKUP(BF261,class!$A$1:$B$455,2,FALSE)</f>
        <v>Shire District</v>
      </c>
      <c r="BE261" t="str">
        <f>IFERROR(VLOOKUP(BF261,classifications!$A$3:$C$334,3,FALSE),VLOOKUP(BF261,classifications!$I$2:$K$28,3,FALSE))</f>
        <v>Predominantly Urban</v>
      </c>
      <c r="BF261" t="s">
        <v>625</v>
      </c>
      <c r="BH261">
        <v>525</v>
      </c>
      <c r="BJ261">
        <v>3</v>
      </c>
      <c r="BL261">
        <v>42</v>
      </c>
      <c r="BN261">
        <v>0</v>
      </c>
      <c r="BP261">
        <v>5</v>
      </c>
      <c r="BR261">
        <v>565</v>
      </c>
      <c r="CB261" t="s">
        <v>623</v>
      </c>
      <c r="CC261" t="s">
        <v>624</v>
      </c>
      <c r="CD261" t="str">
        <f>VLOOKUP(CF261,class!$A$1:$B$455,2,FALSE)</f>
        <v>Shire District</v>
      </c>
      <c r="CE261" t="str">
        <f>IFERROR(VLOOKUP(CF261,classifications!$A$3:$C$334,3,FALSE),VLOOKUP(CF261,classifications!$I$2:$K$28,3,FALSE))</f>
        <v>Predominantly Urban</v>
      </c>
      <c r="CF261" t="s">
        <v>625</v>
      </c>
      <c r="CH261">
        <v>955</v>
      </c>
      <c r="CJ261">
        <v>0</v>
      </c>
      <c r="CL261">
        <v>17</v>
      </c>
      <c r="CN261">
        <v>0</v>
      </c>
      <c r="CO261">
        <v>1</v>
      </c>
      <c r="CP261">
        <v>0</v>
      </c>
      <c r="CQ261">
        <v>1</v>
      </c>
      <c r="CR261">
        <v>0</v>
      </c>
      <c r="CS261">
        <v>2</v>
      </c>
      <c r="CU261">
        <v>0</v>
      </c>
      <c r="CW261">
        <v>1</v>
      </c>
      <c r="CY261">
        <v>971</v>
      </c>
      <c r="DB261" t="s">
        <v>623</v>
      </c>
      <c r="DC261" t="s">
        <v>624</v>
      </c>
      <c r="DD261" t="str">
        <f>VLOOKUP(DF261,class!$A$1:$B$455,2,FALSE)</f>
        <v>Shire District</v>
      </c>
      <c r="DE261" t="str">
        <f>IFERROR(VLOOKUP(DF261,classifications!$A$3:$C$334,3,FALSE),VLOOKUP(DF261,classifications!$I$2:$K$28,3,FALSE))</f>
        <v>Predominantly Urban</v>
      </c>
      <c r="DF261" t="s">
        <v>625</v>
      </c>
      <c r="DH261">
        <v>1133</v>
      </c>
      <c r="DJ261">
        <v>4</v>
      </c>
      <c r="DL261">
        <v>31</v>
      </c>
      <c r="DN261">
        <v>0</v>
      </c>
      <c r="DO261">
        <v>12</v>
      </c>
      <c r="DP261">
        <v>0</v>
      </c>
      <c r="DQ261">
        <v>1</v>
      </c>
      <c r="DR261">
        <v>0</v>
      </c>
      <c r="DS261">
        <v>13</v>
      </c>
      <c r="DU261">
        <v>0</v>
      </c>
      <c r="DW261">
        <v>6</v>
      </c>
      <c r="DY261">
        <v>1162</v>
      </c>
      <c r="EB261" t="s">
        <v>623</v>
      </c>
      <c r="EC261" t="s">
        <v>624</v>
      </c>
      <c r="ED261" t="str">
        <f>VLOOKUP(EF261,class!$A$1:$B$455,2,FALSE)</f>
        <v>Shire District</v>
      </c>
      <c r="EE261" t="str">
        <f>IFERROR(VLOOKUP(EF261,classifications!$A$3:$C$334,3,FALSE),VLOOKUP(EF261,classifications!$I$2:$K$28,3,FALSE))</f>
        <v>Predominantly Urban</v>
      </c>
      <c r="EF261" t="s">
        <v>625</v>
      </c>
      <c r="EH261">
        <v>1014</v>
      </c>
      <c r="EJ261">
        <v>0</v>
      </c>
      <c r="EL261">
        <v>25</v>
      </c>
      <c r="EN261">
        <v>1</v>
      </c>
      <c r="EO261">
        <v>15</v>
      </c>
      <c r="EP261">
        <v>0</v>
      </c>
      <c r="EQ261">
        <v>0</v>
      </c>
      <c r="ER261">
        <v>0</v>
      </c>
      <c r="ES261">
        <v>0</v>
      </c>
      <c r="ET261">
        <v>16</v>
      </c>
      <c r="EV261">
        <v>0</v>
      </c>
      <c r="EX261">
        <v>8</v>
      </c>
      <c r="EZ261" s="2">
        <v>1031</v>
      </c>
      <c r="FB261" t="s">
        <v>623</v>
      </c>
      <c r="FC261" t="s">
        <v>624</v>
      </c>
      <c r="FD261" t="str">
        <f>VLOOKUP(FF261,class!$A$1:$B$455,2,FALSE)</f>
        <v>Shire District</v>
      </c>
      <c r="FE261" t="str">
        <f>IFERROR(VLOOKUP(FF261,classifications!$A$3:$C$334,3,FALSE),VLOOKUP(FF261,classifications!$I$2:$K$28,3,FALSE))</f>
        <v>Predominantly Urban</v>
      </c>
      <c r="FF261" t="s">
        <v>625</v>
      </c>
      <c r="FH261">
        <v>993</v>
      </c>
      <c r="FJ261">
        <v>1</v>
      </c>
      <c r="FL261">
        <v>24</v>
      </c>
      <c r="FN261">
        <v>0</v>
      </c>
      <c r="FO261">
        <v>14</v>
      </c>
      <c r="FP261">
        <v>0</v>
      </c>
      <c r="FQ261">
        <v>0</v>
      </c>
      <c r="FR261">
        <v>0</v>
      </c>
      <c r="FS261">
        <v>0</v>
      </c>
      <c r="FT261">
        <v>14</v>
      </c>
      <c r="FV261">
        <v>3</v>
      </c>
      <c r="FX261">
        <v>8</v>
      </c>
      <c r="FZ261" s="2">
        <v>1013</v>
      </c>
      <c r="GB261" t="s">
        <v>646</v>
      </c>
      <c r="GC261" t="s">
        <v>647</v>
      </c>
      <c r="GD261" t="str">
        <f>VLOOKUP(GF261,class!$A$1:$B$455,2,FALSE)</f>
        <v>Shire District</v>
      </c>
      <c r="GE261" t="str">
        <f>IFERROR(VLOOKUP(GF261,classifications!A$3:C$334,3,FALSE),VLOOKUP(GF261,classifications!I$2:K$28,3,FALSE))</f>
        <v>Urban with Significant Rural</v>
      </c>
      <c r="GF261" t="s">
        <v>648</v>
      </c>
      <c r="GH261">
        <v>460</v>
      </c>
      <c r="GJ261">
        <v>8</v>
      </c>
      <c r="GL261">
        <v>22</v>
      </c>
      <c r="GN261">
        <v>4</v>
      </c>
      <c r="GO261">
        <v>0</v>
      </c>
      <c r="GP261">
        <v>0</v>
      </c>
      <c r="GQ261">
        <v>0</v>
      </c>
      <c r="GR261">
        <v>0</v>
      </c>
      <c r="GS261">
        <v>0</v>
      </c>
      <c r="GT261">
        <v>4</v>
      </c>
      <c r="GV261">
        <v>2</v>
      </c>
      <c r="GX261">
        <v>21</v>
      </c>
      <c r="GZ261">
        <v>471</v>
      </c>
    </row>
    <row r="262" spans="2:208" x14ac:dyDescent="0.3">
      <c r="B262" t="s">
        <v>626</v>
      </c>
      <c r="C262" t="s">
        <v>627</v>
      </c>
      <c r="D262" t="str">
        <f>VLOOKUP(F262,class!$A$1:$B$455,2,FALSE)</f>
        <v>Shire District</v>
      </c>
      <c r="E262" t="str">
        <f>IFERROR(VLOOKUP(F262,classifications!$A$3:$C$334,3,FALSE),VLOOKUP(F262,classifications!$I$2:$K$28,3,FALSE))</f>
        <v>Urban with Significant Rural</v>
      </c>
      <c r="F262" t="s">
        <v>628</v>
      </c>
      <c r="H262">
        <v>174</v>
      </c>
      <c r="J262">
        <v>3</v>
      </c>
      <c r="L262">
        <v>57</v>
      </c>
      <c r="N262">
        <v>0</v>
      </c>
      <c r="P262">
        <v>13</v>
      </c>
      <c r="R262">
        <v>221</v>
      </c>
      <c r="AB262" t="s">
        <v>626</v>
      </c>
      <c r="AC262" t="s">
        <v>627</v>
      </c>
      <c r="AD262" t="str">
        <f>VLOOKUP(AF262,class!$A$1:$B$455,2,FALSE)</f>
        <v>Shire District</v>
      </c>
      <c r="AE262" t="str">
        <f>IFERROR(VLOOKUP(AF262,classifications!$A$3:$C$334,3,FALSE),VLOOKUP(AF262,classifications!$I$2:$K$28,3,FALSE))</f>
        <v>Urban with Significant Rural</v>
      </c>
      <c r="AF262" t="s">
        <v>628</v>
      </c>
      <c r="AH262">
        <v>227</v>
      </c>
      <c r="AJ262">
        <v>-1</v>
      </c>
      <c r="AL262">
        <v>17</v>
      </c>
      <c r="AN262">
        <v>0</v>
      </c>
      <c r="AP262">
        <v>52</v>
      </c>
      <c r="AR262">
        <v>191</v>
      </c>
      <c r="BB262" t="s">
        <v>626</v>
      </c>
      <c r="BC262" t="s">
        <v>627</v>
      </c>
      <c r="BD262" t="str">
        <f>VLOOKUP(BF262,class!$A$1:$B$455,2,FALSE)</f>
        <v>Shire District</v>
      </c>
      <c r="BE262" t="str">
        <f>IFERROR(VLOOKUP(BF262,classifications!$A$3:$C$334,3,FALSE),VLOOKUP(BF262,classifications!$I$2:$K$28,3,FALSE))</f>
        <v>Urban with Significant Rural</v>
      </c>
      <c r="BF262" t="s">
        <v>628</v>
      </c>
      <c r="BH262">
        <v>316</v>
      </c>
      <c r="BJ262">
        <v>1</v>
      </c>
      <c r="BL262">
        <v>55</v>
      </c>
      <c r="BN262">
        <v>0</v>
      </c>
      <c r="BP262">
        <v>14</v>
      </c>
      <c r="BR262">
        <v>358</v>
      </c>
      <c r="CB262" t="s">
        <v>626</v>
      </c>
      <c r="CC262" t="s">
        <v>627</v>
      </c>
      <c r="CD262" t="str">
        <f>VLOOKUP(CF262,class!$A$1:$B$455,2,FALSE)</f>
        <v>Shire District</v>
      </c>
      <c r="CE262" t="str">
        <f>IFERROR(VLOOKUP(CF262,classifications!$A$3:$C$334,3,FALSE),VLOOKUP(CF262,classifications!$I$2:$K$28,3,FALSE))</f>
        <v>Urban with Significant Rural</v>
      </c>
      <c r="CF262" t="s">
        <v>628</v>
      </c>
      <c r="CH262">
        <v>666</v>
      </c>
      <c r="CJ262">
        <v>5</v>
      </c>
      <c r="CL262">
        <v>86</v>
      </c>
      <c r="CN262">
        <v>1</v>
      </c>
      <c r="CO262">
        <v>8</v>
      </c>
      <c r="CP262">
        <v>0</v>
      </c>
      <c r="CQ262">
        <v>1</v>
      </c>
      <c r="CR262">
        <v>0</v>
      </c>
      <c r="CS262">
        <v>10</v>
      </c>
      <c r="CU262">
        <v>0</v>
      </c>
      <c r="CW262">
        <v>12</v>
      </c>
      <c r="CY262">
        <v>745</v>
      </c>
      <c r="DB262" t="s">
        <v>626</v>
      </c>
      <c r="DC262" t="s">
        <v>627</v>
      </c>
      <c r="DD262" t="str">
        <f>VLOOKUP(DF262,class!$A$1:$B$455,2,FALSE)</f>
        <v>Shire District</v>
      </c>
      <c r="DE262" t="str">
        <f>IFERROR(VLOOKUP(DF262,classifications!$A$3:$C$334,3,FALSE),VLOOKUP(DF262,classifications!$I$2:$K$28,3,FALSE))</f>
        <v>Urban with Significant Rural</v>
      </c>
      <c r="DF262" t="s">
        <v>628</v>
      </c>
      <c r="DH262">
        <v>385</v>
      </c>
      <c r="DJ262">
        <v>3</v>
      </c>
      <c r="DL262">
        <v>29</v>
      </c>
      <c r="DN262">
        <v>1</v>
      </c>
      <c r="DO262">
        <v>0</v>
      </c>
      <c r="DP262">
        <v>0</v>
      </c>
      <c r="DQ262">
        <v>1</v>
      </c>
      <c r="DR262">
        <v>0</v>
      </c>
      <c r="DS262">
        <v>2</v>
      </c>
      <c r="DU262">
        <v>0</v>
      </c>
      <c r="DW262">
        <v>5</v>
      </c>
      <c r="DY262">
        <v>412</v>
      </c>
      <c r="EB262" t="s">
        <v>626</v>
      </c>
      <c r="EC262" t="s">
        <v>627</v>
      </c>
      <c r="ED262" t="str">
        <f>VLOOKUP(EF262,class!$A$1:$B$455,2,FALSE)</f>
        <v>Shire District</v>
      </c>
      <c r="EE262" t="str">
        <f>IFERROR(VLOOKUP(EF262,classifications!$A$3:$C$334,3,FALSE),VLOOKUP(EF262,classifications!$I$2:$K$28,3,FALSE))</f>
        <v>Urban with Significant Rural</v>
      </c>
      <c r="EF262" t="s">
        <v>628</v>
      </c>
      <c r="EH262">
        <v>381</v>
      </c>
      <c r="EJ262">
        <v>18</v>
      </c>
      <c r="EL262">
        <v>51</v>
      </c>
      <c r="EN262">
        <v>5</v>
      </c>
      <c r="EO262">
        <v>0</v>
      </c>
      <c r="EP262">
        <v>0</v>
      </c>
      <c r="EQ262">
        <v>0</v>
      </c>
      <c r="ER262">
        <v>0</v>
      </c>
      <c r="ES262">
        <v>0</v>
      </c>
      <c r="ET262">
        <v>5</v>
      </c>
      <c r="EV262">
        <v>0</v>
      </c>
      <c r="EX262">
        <v>4</v>
      </c>
      <c r="EZ262" s="2">
        <v>446</v>
      </c>
      <c r="FB262" t="s">
        <v>626</v>
      </c>
      <c r="FC262" t="s">
        <v>627</v>
      </c>
      <c r="FD262" t="str">
        <f>VLOOKUP(FF262,class!$A$1:$B$455,2,FALSE)</f>
        <v>Shire District</v>
      </c>
      <c r="FE262" t="str">
        <f>IFERROR(VLOOKUP(FF262,classifications!$A$3:$C$334,3,FALSE),VLOOKUP(FF262,classifications!$I$2:$K$28,3,FALSE))</f>
        <v>Urban with Significant Rural</v>
      </c>
      <c r="FF262" t="s">
        <v>628</v>
      </c>
      <c r="FH262">
        <v>417</v>
      </c>
      <c r="FJ262">
        <v>10</v>
      </c>
      <c r="FL262">
        <v>21</v>
      </c>
      <c r="FN262">
        <v>1</v>
      </c>
      <c r="FO262">
        <v>0</v>
      </c>
      <c r="FP262">
        <v>0</v>
      </c>
      <c r="FQ262">
        <v>0</v>
      </c>
      <c r="FR262">
        <v>0</v>
      </c>
      <c r="FS262">
        <v>0</v>
      </c>
      <c r="FT262">
        <v>1</v>
      </c>
      <c r="FV262">
        <v>2</v>
      </c>
      <c r="FX262">
        <v>4</v>
      </c>
      <c r="FZ262" s="2">
        <v>446</v>
      </c>
      <c r="GB262" t="s">
        <v>649</v>
      </c>
      <c r="GC262" t="s">
        <v>650</v>
      </c>
      <c r="GD262" t="str">
        <f>VLOOKUP(GF262,class!$A$1:$B$455,2,FALSE)</f>
        <v>Shire District</v>
      </c>
      <c r="GE262" t="str">
        <f>IFERROR(VLOOKUP(GF262,classifications!A$3:C$334,3,FALSE),VLOOKUP(GF262,classifications!I$2:K$28,3,FALSE))</f>
        <v>Urban with Significant Rural</v>
      </c>
      <c r="GF262" t="s">
        <v>651</v>
      </c>
      <c r="GH262">
        <v>383</v>
      </c>
      <c r="GJ262">
        <v>7</v>
      </c>
      <c r="GL262">
        <v>92</v>
      </c>
      <c r="GN262">
        <v>0</v>
      </c>
      <c r="GO262">
        <v>39</v>
      </c>
      <c r="GP262">
        <v>0</v>
      </c>
      <c r="GQ262">
        <v>0</v>
      </c>
      <c r="GR262">
        <v>3</v>
      </c>
      <c r="GS262">
        <v>0</v>
      </c>
      <c r="GT262">
        <v>42</v>
      </c>
      <c r="GV262">
        <v>0</v>
      </c>
      <c r="GX262">
        <v>8</v>
      </c>
      <c r="GZ262">
        <v>474</v>
      </c>
    </row>
    <row r="263" spans="2:208" x14ac:dyDescent="0.3">
      <c r="B263" t="s">
        <v>629</v>
      </c>
      <c r="C263" t="s">
        <v>630</v>
      </c>
      <c r="D263" t="str">
        <f>VLOOKUP(F263,class!$A$1:$B$455,2,FALSE)</f>
        <v>Shire District</v>
      </c>
      <c r="E263" t="str">
        <f>IFERROR(VLOOKUP(F263,classifications!$A$3:$C$334,3,FALSE),VLOOKUP(F263,classifications!$I$2:$K$28,3,FALSE))</f>
        <v>Predominantly Urban</v>
      </c>
      <c r="F263" t="s">
        <v>631</v>
      </c>
      <c r="H263">
        <v>319</v>
      </c>
      <c r="J263">
        <v>16</v>
      </c>
      <c r="L263">
        <v>63</v>
      </c>
      <c r="N263">
        <v>4</v>
      </c>
      <c r="P263">
        <v>1</v>
      </c>
      <c r="R263">
        <v>401</v>
      </c>
      <c r="AB263" t="s">
        <v>629</v>
      </c>
      <c r="AC263" t="s">
        <v>630</v>
      </c>
      <c r="AD263" t="str">
        <f>VLOOKUP(AF263,class!$A$1:$B$455,2,FALSE)</f>
        <v>Shire District</v>
      </c>
      <c r="AE263" t="str">
        <f>IFERROR(VLOOKUP(AF263,classifications!$A$3:$C$334,3,FALSE),VLOOKUP(AF263,classifications!$I$2:$K$28,3,FALSE))</f>
        <v>Predominantly Urban</v>
      </c>
      <c r="AF263" t="s">
        <v>631</v>
      </c>
      <c r="AH263">
        <v>95</v>
      </c>
      <c r="AJ263">
        <v>14</v>
      </c>
      <c r="AL263">
        <v>14</v>
      </c>
      <c r="AN263">
        <v>17</v>
      </c>
      <c r="AP263">
        <v>5</v>
      </c>
      <c r="AR263">
        <v>135</v>
      </c>
      <c r="BB263" t="s">
        <v>629</v>
      </c>
      <c r="BC263" t="s">
        <v>630</v>
      </c>
      <c r="BD263" t="str">
        <f>VLOOKUP(BF263,class!$A$1:$B$455,2,FALSE)</f>
        <v>Shire District</v>
      </c>
      <c r="BE263" t="str">
        <f>IFERROR(VLOOKUP(BF263,classifications!$A$3:$C$334,3,FALSE),VLOOKUP(BF263,classifications!$I$2:$K$28,3,FALSE))</f>
        <v>Predominantly Urban</v>
      </c>
      <c r="BF263" t="s">
        <v>631</v>
      </c>
      <c r="BH263">
        <v>172</v>
      </c>
      <c r="BJ263">
        <v>16</v>
      </c>
      <c r="BL263">
        <v>59</v>
      </c>
      <c r="BN263">
        <v>3</v>
      </c>
      <c r="BP263">
        <v>4</v>
      </c>
      <c r="BR263">
        <v>246</v>
      </c>
      <c r="CB263" t="s">
        <v>629</v>
      </c>
      <c r="CC263" t="s">
        <v>630</v>
      </c>
      <c r="CD263" t="str">
        <f>VLOOKUP(CF263,class!$A$1:$B$455,2,FALSE)</f>
        <v>Shire District</v>
      </c>
      <c r="CE263" t="str">
        <f>IFERROR(VLOOKUP(CF263,classifications!$A$3:$C$334,3,FALSE),VLOOKUP(CF263,classifications!$I$2:$K$28,3,FALSE))</f>
        <v>Predominantly Urban</v>
      </c>
      <c r="CF263" t="s">
        <v>631</v>
      </c>
      <c r="CH263">
        <v>170</v>
      </c>
      <c r="CJ263">
        <v>20</v>
      </c>
      <c r="CL263">
        <v>51</v>
      </c>
      <c r="CN263">
        <v>0</v>
      </c>
      <c r="CO263">
        <v>11</v>
      </c>
      <c r="CP263">
        <v>0</v>
      </c>
      <c r="CQ263">
        <v>1</v>
      </c>
      <c r="CR263">
        <v>0</v>
      </c>
      <c r="CS263">
        <v>12</v>
      </c>
      <c r="CU263">
        <v>6</v>
      </c>
      <c r="CW263">
        <v>67</v>
      </c>
      <c r="CY263">
        <v>180</v>
      </c>
      <c r="DB263" t="s">
        <v>629</v>
      </c>
      <c r="DC263" t="s">
        <v>630</v>
      </c>
      <c r="DD263" t="str">
        <f>VLOOKUP(DF263,class!$A$1:$B$455,2,FALSE)</f>
        <v>Shire District</v>
      </c>
      <c r="DE263" t="str">
        <f>IFERROR(VLOOKUP(DF263,classifications!$A$3:$C$334,3,FALSE),VLOOKUP(DF263,classifications!$I$2:$K$28,3,FALSE))</f>
        <v>Predominantly Urban</v>
      </c>
      <c r="DF263" t="s">
        <v>631</v>
      </c>
      <c r="DH263">
        <v>75</v>
      </c>
      <c r="DJ263">
        <v>6</v>
      </c>
      <c r="DL263">
        <v>87</v>
      </c>
      <c r="DN263">
        <v>1</v>
      </c>
      <c r="DO263">
        <v>58</v>
      </c>
      <c r="DP263">
        <v>0</v>
      </c>
      <c r="DQ263">
        <v>0</v>
      </c>
      <c r="DR263">
        <v>0</v>
      </c>
      <c r="DS263">
        <v>59</v>
      </c>
      <c r="DU263">
        <v>2</v>
      </c>
      <c r="DW263">
        <v>5</v>
      </c>
      <c r="DY263">
        <v>165</v>
      </c>
      <c r="EB263" t="s">
        <v>629</v>
      </c>
      <c r="EC263" t="s">
        <v>630</v>
      </c>
      <c r="ED263" t="str">
        <f>VLOOKUP(EF263,class!$A$1:$B$455,2,FALSE)</f>
        <v>Shire District</v>
      </c>
      <c r="EE263" t="str">
        <f>IFERROR(VLOOKUP(EF263,classifications!$A$3:$C$334,3,FALSE),VLOOKUP(EF263,classifications!$I$2:$K$28,3,FALSE))</f>
        <v>Predominantly Urban</v>
      </c>
      <c r="EF263" t="s">
        <v>631</v>
      </c>
      <c r="EH263">
        <v>248</v>
      </c>
      <c r="EJ263">
        <v>11</v>
      </c>
      <c r="EL263">
        <v>15</v>
      </c>
      <c r="EN263">
        <v>0</v>
      </c>
      <c r="EO263">
        <v>0</v>
      </c>
      <c r="EP263">
        <v>0</v>
      </c>
      <c r="EQ263">
        <v>0</v>
      </c>
      <c r="ER263">
        <v>0</v>
      </c>
      <c r="ES263">
        <v>0</v>
      </c>
      <c r="ET263">
        <v>0</v>
      </c>
      <c r="EV263">
        <v>0</v>
      </c>
      <c r="EX263">
        <v>0</v>
      </c>
      <c r="EZ263" s="2">
        <v>274</v>
      </c>
      <c r="FB263" t="s">
        <v>629</v>
      </c>
      <c r="FC263" t="s">
        <v>630</v>
      </c>
      <c r="FD263" t="str">
        <f>VLOOKUP(FF263,class!$A$1:$B$455,2,FALSE)</f>
        <v>Shire District</v>
      </c>
      <c r="FE263" t="str">
        <f>IFERROR(VLOOKUP(FF263,classifications!$A$3:$C$334,3,FALSE),VLOOKUP(FF263,classifications!$I$2:$K$28,3,FALSE))</f>
        <v>Predominantly Urban</v>
      </c>
      <c r="FF263" t="s">
        <v>631</v>
      </c>
      <c r="FH263">
        <v>249</v>
      </c>
      <c r="FJ263">
        <v>10</v>
      </c>
      <c r="FL263">
        <v>35</v>
      </c>
      <c r="FN263">
        <v>0</v>
      </c>
      <c r="FO263">
        <v>1</v>
      </c>
      <c r="FP263">
        <v>0</v>
      </c>
      <c r="FQ263">
        <v>0</v>
      </c>
      <c r="FR263">
        <v>0</v>
      </c>
      <c r="FS263">
        <v>0</v>
      </c>
      <c r="FT263">
        <v>1</v>
      </c>
      <c r="FV263">
        <v>2</v>
      </c>
      <c r="FX263">
        <v>4</v>
      </c>
      <c r="FZ263" s="2">
        <v>292</v>
      </c>
    </row>
    <row r="264" spans="2:208" x14ac:dyDescent="0.3">
      <c r="B264" t="s">
        <v>632</v>
      </c>
      <c r="C264" t="s">
        <v>633</v>
      </c>
      <c r="D264" t="str">
        <f>VLOOKUP(F264,class!$A$1:$B$455,2,FALSE)</f>
        <v>Shire District</v>
      </c>
      <c r="E264" t="str">
        <f>IFERROR(VLOOKUP(F264,classifications!$A$3:$C$334,3,FALSE),VLOOKUP(F264,classifications!$I$2:$K$28,3,FALSE))</f>
        <v>Urban with Significant Rural</v>
      </c>
      <c r="F264" t="s">
        <v>634</v>
      </c>
      <c r="H264">
        <v>576</v>
      </c>
      <c r="J264">
        <v>20</v>
      </c>
      <c r="L264">
        <v>47</v>
      </c>
      <c r="N264">
        <v>0</v>
      </c>
      <c r="P264">
        <v>13</v>
      </c>
      <c r="R264">
        <v>630</v>
      </c>
      <c r="AB264" t="s">
        <v>632</v>
      </c>
      <c r="AC264" t="s">
        <v>633</v>
      </c>
      <c r="AD264" t="str">
        <f>VLOOKUP(AF264,class!$A$1:$B$455,2,FALSE)</f>
        <v>Shire District</v>
      </c>
      <c r="AE264" t="str">
        <f>IFERROR(VLOOKUP(AF264,classifications!$A$3:$C$334,3,FALSE),VLOOKUP(AF264,classifications!$I$2:$K$28,3,FALSE))</f>
        <v>Urban with Significant Rural</v>
      </c>
      <c r="AF264" t="s">
        <v>634</v>
      </c>
      <c r="AH264">
        <v>339</v>
      </c>
      <c r="AJ264">
        <v>19</v>
      </c>
      <c r="AL264">
        <v>55</v>
      </c>
      <c r="AN264">
        <v>18</v>
      </c>
      <c r="AP264">
        <v>6</v>
      </c>
      <c r="AR264">
        <v>425</v>
      </c>
      <c r="BB264" t="s">
        <v>632</v>
      </c>
      <c r="BC264" t="s">
        <v>633</v>
      </c>
      <c r="BD264" t="str">
        <f>VLOOKUP(BF264,class!$A$1:$B$455,2,FALSE)</f>
        <v>Shire District</v>
      </c>
      <c r="BE264" t="str">
        <f>IFERROR(VLOOKUP(BF264,classifications!$A$3:$C$334,3,FALSE),VLOOKUP(BF264,classifications!$I$2:$K$28,3,FALSE))</f>
        <v>Urban with Significant Rural</v>
      </c>
      <c r="BF264" t="s">
        <v>634</v>
      </c>
      <c r="BH264">
        <v>532</v>
      </c>
      <c r="BJ264">
        <v>14</v>
      </c>
      <c r="BL264">
        <v>83</v>
      </c>
      <c r="BN264">
        <v>1</v>
      </c>
      <c r="BP264">
        <v>48</v>
      </c>
      <c r="BR264">
        <v>582</v>
      </c>
      <c r="CB264" t="s">
        <v>632</v>
      </c>
      <c r="CC264" t="s">
        <v>633</v>
      </c>
      <c r="CD264" t="str">
        <f>VLOOKUP(CF264,class!$A$1:$B$455,2,FALSE)</f>
        <v>Shire District</v>
      </c>
      <c r="CE264" t="str">
        <f>IFERROR(VLOOKUP(CF264,classifications!$A$3:$C$334,3,FALSE),VLOOKUP(CF264,classifications!$I$2:$K$28,3,FALSE))</f>
        <v>Urban with Significant Rural</v>
      </c>
      <c r="CF264" t="s">
        <v>634</v>
      </c>
      <c r="CH264">
        <v>449</v>
      </c>
      <c r="CJ264">
        <v>12</v>
      </c>
      <c r="CL264">
        <v>169</v>
      </c>
      <c r="CN264">
        <v>6</v>
      </c>
      <c r="CO264">
        <v>111</v>
      </c>
      <c r="CP264">
        <v>0</v>
      </c>
      <c r="CQ264">
        <v>1</v>
      </c>
      <c r="CR264">
        <v>0</v>
      </c>
      <c r="CS264">
        <v>118</v>
      </c>
      <c r="CU264">
        <v>0</v>
      </c>
      <c r="CW264">
        <v>109</v>
      </c>
      <c r="CY264">
        <v>521</v>
      </c>
      <c r="DB264" t="s">
        <v>632</v>
      </c>
      <c r="DC264" t="s">
        <v>633</v>
      </c>
      <c r="DD264" t="str">
        <f>VLOOKUP(DF264,class!$A$1:$B$455,2,FALSE)</f>
        <v>Shire District</v>
      </c>
      <c r="DE264" t="str">
        <f>IFERROR(VLOOKUP(DF264,classifications!$A$3:$C$334,3,FALSE),VLOOKUP(DF264,classifications!$I$2:$K$28,3,FALSE))</f>
        <v>Urban with Significant Rural</v>
      </c>
      <c r="DF264" t="s">
        <v>634</v>
      </c>
      <c r="DH264">
        <v>1019</v>
      </c>
      <c r="DJ264">
        <v>11</v>
      </c>
      <c r="DL264">
        <v>244</v>
      </c>
      <c r="DN264">
        <v>8</v>
      </c>
      <c r="DO264">
        <v>236</v>
      </c>
      <c r="DP264">
        <v>0</v>
      </c>
      <c r="DQ264">
        <v>1</v>
      </c>
      <c r="DR264">
        <v>0</v>
      </c>
      <c r="DS264">
        <v>245</v>
      </c>
      <c r="DU264">
        <v>21</v>
      </c>
      <c r="DW264">
        <v>150</v>
      </c>
      <c r="DY264">
        <v>1145</v>
      </c>
      <c r="EB264" t="s">
        <v>632</v>
      </c>
      <c r="EC264" t="s">
        <v>633</v>
      </c>
      <c r="ED264" t="str">
        <f>VLOOKUP(EF264,class!$A$1:$B$455,2,FALSE)</f>
        <v>Shire District</v>
      </c>
      <c r="EE264" t="str">
        <f>IFERROR(VLOOKUP(EF264,classifications!$A$3:$C$334,3,FALSE),VLOOKUP(EF264,classifications!$I$2:$K$28,3,FALSE))</f>
        <v>Urban with Significant Rural</v>
      </c>
      <c r="EF264" t="s">
        <v>634</v>
      </c>
      <c r="EH264">
        <v>1097</v>
      </c>
      <c r="EJ264">
        <v>23</v>
      </c>
      <c r="EL264">
        <v>159</v>
      </c>
      <c r="EN264">
        <v>11</v>
      </c>
      <c r="EO264">
        <v>124</v>
      </c>
      <c r="EP264">
        <v>0</v>
      </c>
      <c r="EQ264">
        <v>0</v>
      </c>
      <c r="ER264">
        <v>0</v>
      </c>
      <c r="ES264">
        <v>17</v>
      </c>
      <c r="ET264">
        <v>152</v>
      </c>
      <c r="EV264">
        <v>32</v>
      </c>
      <c r="EX264">
        <v>25</v>
      </c>
      <c r="EZ264" s="2">
        <v>1286</v>
      </c>
      <c r="FB264" t="s">
        <v>632</v>
      </c>
      <c r="FC264" t="s">
        <v>633</v>
      </c>
      <c r="FD264" t="str">
        <f>VLOOKUP(FF264,class!$A$1:$B$455,2,FALSE)</f>
        <v>Shire District</v>
      </c>
      <c r="FE264" t="str">
        <f>IFERROR(VLOOKUP(FF264,classifications!$A$3:$C$334,3,FALSE),VLOOKUP(FF264,classifications!$I$2:$K$28,3,FALSE))</f>
        <v>Urban with Significant Rural</v>
      </c>
      <c r="FF264" t="s">
        <v>634</v>
      </c>
      <c r="FH264">
        <v>715</v>
      </c>
      <c r="FJ264">
        <v>20</v>
      </c>
      <c r="FL264">
        <v>429</v>
      </c>
      <c r="FN264">
        <v>5</v>
      </c>
      <c r="FO264">
        <v>265</v>
      </c>
      <c r="FP264">
        <v>1</v>
      </c>
      <c r="FQ264">
        <v>0</v>
      </c>
      <c r="FR264">
        <v>4</v>
      </c>
      <c r="FS264">
        <v>0</v>
      </c>
      <c r="FT264">
        <v>275</v>
      </c>
      <c r="FV264">
        <v>39</v>
      </c>
      <c r="FX264">
        <v>57</v>
      </c>
      <c r="FZ264" s="2">
        <v>1146</v>
      </c>
      <c r="GD264" t="str">
        <f>VLOOKUP(GF264,class!$A$1:$B$455,2,FALSE)</f>
        <v>Shire County</v>
      </c>
      <c r="GE264" t="str">
        <f>IFERROR(VLOOKUP(GF264,classifications!A$3:C$334,3,FALSE),VLOOKUP(GF264,classifications!I$2:K$28,3,FALSE))</f>
        <v>Predominantly Urban</v>
      </c>
      <c r="GF264" t="s">
        <v>652</v>
      </c>
      <c r="GH264">
        <v>4640</v>
      </c>
      <c r="GJ264">
        <v>103</v>
      </c>
      <c r="GL264">
        <v>644</v>
      </c>
      <c r="GN264">
        <v>21</v>
      </c>
      <c r="GO264">
        <v>173</v>
      </c>
      <c r="GP264">
        <v>3</v>
      </c>
      <c r="GQ264">
        <v>0</v>
      </c>
      <c r="GR264">
        <v>13</v>
      </c>
      <c r="GS264">
        <v>0</v>
      </c>
      <c r="GT264">
        <v>210</v>
      </c>
      <c r="GV264">
        <v>-47</v>
      </c>
      <c r="GX264">
        <v>44</v>
      </c>
      <c r="GZ264">
        <v>5296</v>
      </c>
    </row>
    <row r="265" spans="2:208" x14ac:dyDescent="0.3">
      <c r="B265" t="s">
        <v>635</v>
      </c>
      <c r="C265" t="s">
        <v>636</v>
      </c>
      <c r="D265" t="str">
        <f>VLOOKUP(F265,class!$A$1:$B$455,2,FALSE)</f>
        <v>Shire District</v>
      </c>
      <c r="E265" t="str">
        <f>IFERROR(VLOOKUP(F265,classifications!$A$3:$C$334,3,FALSE),VLOOKUP(F265,classifications!$I$2:$K$28,3,FALSE))</f>
        <v>Predominantly Rural</v>
      </c>
      <c r="F265" t="s">
        <v>637</v>
      </c>
      <c r="H265">
        <v>180</v>
      </c>
      <c r="J265">
        <v>5</v>
      </c>
      <c r="L265">
        <v>10</v>
      </c>
      <c r="N265">
        <v>1</v>
      </c>
      <c r="P265">
        <v>54</v>
      </c>
      <c r="R265">
        <v>142</v>
      </c>
      <c r="AB265" t="s">
        <v>635</v>
      </c>
      <c r="AC265" t="s">
        <v>636</v>
      </c>
      <c r="AD265" t="str">
        <f>VLOOKUP(AF265,class!$A$1:$B$455,2,FALSE)</f>
        <v>Shire District</v>
      </c>
      <c r="AE265" t="str">
        <f>IFERROR(VLOOKUP(AF265,classifications!$A$3:$C$334,3,FALSE),VLOOKUP(AF265,classifications!$I$2:$K$28,3,FALSE))</f>
        <v>Predominantly Rural</v>
      </c>
      <c r="AF265" t="s">
        <v>637</v>
      </c>
      <c r="AH265">
        <v>236</v>
      </c>
      <c r="AJ265">
        <v>6</v>
      </c>
      <c r="AL265">
        <v>20</v>
      </c>
      <c r="AN265">
        <v>9</v>
      </c>
      <c r="AP265">
        <v>38</v>
      </c>
      <c r="AR265">
        <v>233</v>
      </c>
      <c r="BB265" t="s">
        <v>635</v>
      </c>
      <c r="BC265" t="s">
        <v>636</v>
      </c>
      <c r="BD265" t="str">
        <f>VLOOKUP(BF265,class!$A$1:$B$455,2,FALSE)</f>
        <v>Shire District</v>
      </c>
      <c r="BE265" t="str">
        <f>IFERROR(VLOOKUP(BF265,classifications!$A$3:$C$334,3,FALSE),VLOOKUP(BF265,classifications!$I$2:$K$28,3,FALSE))</f>
        <v>Predominantly Rural</v>
      </c>
      <c r="BF265" t="s">
        <v>637</v>
      </c>
      <c r="BH265">
        <v>204</v>
      </c>
      <c r="BJ265">
        <v>3</v>
      </c>
      <c r="BL265">
        <v>44</v>
      </c>
      <c r="BN265">
        <v>6</v>
      </c>
      <c r="BP265">
        <v>57</v>
      </c>
      <c r="BR265">
        <v>200</v>
      </c>
      <c r="CB265" t="s">
        <v>635</v>
      </c>
      <c r="CC265" t="s">
        <v>636</v>
      </c>
      <c r="CD265" t="str">
        <f>VLOOKUP(CF265,class!$A$1:$B$455,2,FALSE)</f>
        <v>Shire District</v>
      </c>
      <c r="CE265" t="str">
        <f>IFERROR(VLOOKUP(CF265,classifications!$A$3:$C$334,3,FALSE),VLOOKUP(CF265,classifications!$I$2:$K$28,3,FALSE))</f>
        <v>Predominantly Rural</v>
      </c>
      <c r="CF265" t="s">
        <v>637</v>
      </c>
      <c r="CH265">
        <v>387</v>
      </c>
      <c r="CJ265">
        <v>-1</v>
      </c>
      <c r="CL265">
        <v>90</v>
      </c>
      <c r="CN265">
        <v>0</v>
      </c>
      <c r="CO265">
        <v>66</v>
      </c>
      <c r="CP265">
        <v>0</v>
      </c>
      <c r="CQ265">
        <v>4</v>
      </c>
      <c r="CR265">
        <v>0</v>
      </c>
      <c r="CS265">
        <v>70</v>
      </c>
      <c r="CU265">
        <v>4</v>
      </c>
      <c r="CW265">
        <v>62</v>
      </c>
      <c r="CY265">
        <v>418</v>
      </c>
      <c r="DB265" t="s">
        <v>635</v>
      </c>
      <c r="DC265" t="s">
        <v>636</v>
      </c>
      <c r="DD265" t="str">
        <f>VLOOKUP(DF265,class!$A$1:$B$455,2,FALSE)</f>
        <v>Shire District</v>
      </c>
      <c r="DE265" t="str">
        <f>IFERROR(VLOOKUP(DF265,classifications!$A$3:$C$334,3,FALSE),VLOOKUP(DF265,classifications!$I$2:$K$28,3,FALSE))</f>
        <v>Predominantly Rural</v>
      </c>
      <c r="DF265" t="s">
        <v>637</v>
      </c>
      <c r="DH265">
        <v>194</v>
      </c>
      <c r="DJ265">
        <v>14</v>
      </c>
      <c r="DL265">
        <v>128</v>
      </c>
      <c r="DN265">
        <v>4</v>
      </c>
      <c r="DO265">
        <v>2</v>
      </c>
      <c r="DP265">
        <v>1</v>
      </c>
      <c r="DQ265">
        <v>0</v>
      </c>
      <c r="DR265">
        <v>0</v>
      </c>
      <c r="DS265">
        <v>7</v>
      </c>
      <c r="DU265">
        <v>12</v>
      </c>
      <c r="DW265">
        <v>24</v>
      </c>
      <c r="DY265">
        <v>324</v>
      </c>
      <c r="EB265" t="s">
        <v>635</v>
      </c>
      <c r="EC265" t="s">
        <v>636</v>
      </c>
      <c r="ED265" t="str">
        <f>VLOOKUP(EF265,class!$A$1:$B$455,2,FALSE)</f>
        <v>Shire District</v>
      </c>
      <c r="EE265" t="str">
        <f>IFERROR(VLOOKUP(EF265,classifications!$A$3:$C$334,3,FALSE),VLOOKUP(EF265,classifications!$I$2:$K$28,3,FALSE))</f>
        <v>Predominantly Rural</v>
      </c>
      <c r="EF265" t="s">
        <v>637</v>
      </c>
      <c r="EH265">
        <v>332</v>
      </c>
      <c r="EJ265">
        <v>5</v>
      </c>
      <c r="EL265">
        <v>51</v>
      </c>
      <c r="EN265">
        <v>3</v>
      </c>
      <c r="EO265">
        <v>2</v>
      </c>
      <c r="EP265">
        <v>0</v>
      </c>
      <c r="EQ265">
        <v>0</v>
      </c>
      <c r="ER265">
        <v>2</v>
      </c>
      <c r="ES265">
        <v>0</v>
      </c>
      <c r="ET265">
        <v>7</v>
      </c>
      <c r="EV265">
        <v>10</v>
      </c>
      <c r="EX265">
        <v>10</v>
      </c>
      <c r="EZ265" s="2">
        <v>388</v>
      </c>
      <c r="FB265" t="s">
        <v>635</v>
      </c>
      <c r="FC265" t="s">
        <v>636</v>
      </c>
      <c r="FD265" t="str">
        <f>VLOOKUP(FF265,class!$A$1:$B$455,2,FALSE)</f>
        <v>Shire District</v>
      </c>
      <c r="FE265" t="str">
        <f>IFERROR(VLOOKUP(FF265,classifications!$A$3:$C$334,3,FALSE),VLOOKUP(FF265,classifications!$I$2:$K$28,3,FALSE))</f>
        <v>Predominantly Rural</v>
      </c>
      <c r="FF265" t="s">
        <v>637</v>
      </c>
      <c r="FH265">
        <v>284</v>
      </c>
      <c r="FJ265">
        <v>-48</v>
      </c>
      <c r="FL265">
        <v>28</v>
      </c>
      <c r="FN265">
        <v>0</v>
      </c>
      <c r="FO265">
        <v>15</v>
      </c>
      <c r="FP265">
        <v>0</v>
      </c>
      <c r="FQ265">
        <v>0</v>
      </c>
      <c r="FR265">
        <v>0</v>
      </c>
      <c r="FS265">
        <v>0</v>
      </c>
      <c r="FT265">
        <v>15</v>
      </c>
      <c r="FV265">
        <v>1</v>
      </c>
      <c r="FX265">
        <v>10</v>
      </c>
      <c r="FZ265" s="2">
        <v>255</v>
      </c>
      <c r="GB265" t="s">
        <v>653</v>
      </c>
      <c r="GC265" t="s">
        <v>654</v>
      </c>
      <c r="GD265" t="str">
        <f>VLOOKUP(GF265,class!$A$1:$B$455,2,FALSE)</f>
        <v>Shire District</v>
      </c>
      <c r="GE265" t="str">
        <f>IFERROR(VLOOKUP(GF265,classifications!A$3:C$334,3,FALSE),VLOOKUP(GF265,classifications!I$2:K$28,3,FALSE))</f>
        <v>Predominantly Urban</v>
      </c>
      <c r="GF265" t="s">
        <v>655</v>
      </c>
      <c r="GH265">
        <v>163</v>
      </c>
      <c r="GJ265">
        <v>2</v>
      </c>
      <c r="GL265">
        <v>2</v>
      </c>
      <c r="GN265">
        <v>0</v>
      </c>
      <c r="GO265">
        <v>0</v>
      </c>
      <c r="GP265">
        <v>0</v>
      </c>
      <c r="GQ265">
        <v>0</v>
      </c>
      <c r="GR265">
        <v>0</v>
      </c>
      <c r="GS265">
        <v>0</v>
      </c>
      <c r="GT265">
        <v>0</v>
      </c>
      <c r="GV265">
        <v>0</v>
      </c>
      <c r="GX265">
        <v>2</v>
      </c>
      <c r="GZ265">
        <v>165</v>
      </c>
    </row>
    <row r="266" spans="2:208" x14ac:dyDescent="0.3">
      <c r="B266" t="s">
        <v>638</v>
      </c>
      <c r="C266" t="s">
        <v>639</v>
      </c>
      <c r="D266" t="str">
        <f>VLOOKUP(F266,class!$A$1:$B$455,2,FALSE)</f>
        <v>Shire District</v>
      </c>
      <c r="E266" t="str">
        <f>IFERROR(VLOOKUP(F266,classifications!$A$3:$C$334,3,FALSE),VLOOKUP(F266,classifications!$I$2:$K$28,3,FALSE))</f>
        <v>Urban with Significant Rural</v>
      </c>
      <c r="F266" t="s">
        <v>1309</v>
      </c>
      <c r="H266">
        <v>168</v>
      </c>
      <c r="J266">
        <v>3</v>
      </c>
      <c r="L266">
        <v>35</v>
      </c>
      <c r="N266">
        <v>0</v>
      </c>
      <c r="P266">
        <v>0</v>
      </c>
      <c r="R266">
        <v>206</v>
      </c>
      <c r="AB266" t="s">
        <v>638</v>
      </c>
      <c r="AC266" t="s">
        <v>639</v>
      </c>
      <c r="AD266" t="str">
        <f>VLOOKUP(AF266,class!$A$1:$B$455,2,FALSE)</f>
        <v>Shire District</v>
      </c>
      <c r="AE266" t="str">
        <f>IFERROR(VLOOKUP(AF266,classifications!$A$3:$C$334,3,FALSE),VLOOKUP(AF266,classifications!$I$2:$K$28,3,FALSE))</f>
        <v>Urban with Significant Rural</v>
      </c>
      <c r="AF266" t="s">
        <v>1309</v>
      </c>
      <c r="AH266">
        <v>93</v>
      </c>
      <c r="AJ266">
        <v>3</v>
      </c>
      <c r="AL266">
        <v>11</v>
      </c>
      <c r="AN266">
        <v>1</v>
      </c>
      <c r="AP266">
        <v>10</v>
      </c>
      <c r="AR266">
        <v>98</v>
      </c>
      <c r="BB266" t="s">
        <v>638</v>
      </c>
      <c r="BC266" t="s">
        <v>639</v>
      </c>
      <c r="BD266" t="str">
        <f>VLOOKUP(BF266,class!$A$1:$B$455,2,FALSE)</f>
        <v>Shire District</v>
      </c>
      <c r="BE266" t="str">
        <f>IFERROR(VLOOKUP(BF266,classifications!$A$3:$C$334,3,FALSE),VLOOKUP(BF266,classifications!$I$2:$K$28,3,FALSE))</f>
        <v>Urban with Significant Rural</v>
      </c>
      <c r="BF266" t="s">
        <v>1309</v>
      </c>
      <c r="BH266">
        <v>262</v>
      </c>
      <c r="BJ266">
        <v>-3</v>
      </c>
      <c r="BL266">
        <v>77</v>
      </c>
      <c r="BN266">
        <v>0</v>
      </c>
      <c r="BP266">
        <v>12</v>
      </c>
      <c r="BR266">
        <v>324</v>
      </c>
      <c r="CB266" t="s">
        <v>638</v>
      </c>
      <c r="CC266" t="s">
        <v>639</v>
      </c>
      <c r="CD266" t="str">
        <f>VLOOKUP(CF266,class!$A$1:$B$455,2,FALSE)</f>
        <v>Shire District</v>
      </c>
      <c r="CE266" t="str">
        <f>IFERROR(VLOOKUP(CF266,classifications!$A$3:$C$334,3,FALSE),VLOOKUP(CF266,classifications!$I$2:$K$28,3,FALSE))</f>
        <v>Urban with Significant Rural</v>
      </c>
      <c r="CF266" t="s">
        <v>1309</v>
      </c>
      <c r="CH266">
        <v>84</v>
      </c>
      <c r="CJ266">
        <v>43</v>
      </c>
      <c r="CL266">
        <v>185</v>
      </c>
      <c r="CN266">
        <v>1</v>
      </c>
      <c r="CO266">
        <v>14</v>
      </c>
      <c r="CP266">
        <v>2</v>
      </c>
      <c r="CQ266">
        <v>0</v>
      </c>
      <c r="CR266">
        <v>0</v>
      </c>
      <c r="CS266">
        <v>17</v>
      </c>
      <c r="CU266">
        <v>2</v>
      </c>
      <c r="CW266">
        <v>0</v>
      </c>
      <c r="CY266">
        <v>314</v>
      </c>
      <c r="DB266" t="s">
        <v>638</v>
      </c>
      <c r="DC266" t="s">
        <v>639</v>
      </c>
      <c r="DD266" t="str">
        <f>VLOOKUP(DF266,class!$A$1:$B$455,2,FALSE)</f>
        <v>Shire District</v>
      </c>
      <c r="DE266" t="str">
        <f>IFERROR(VLOOKUP(DF266,classifications!$A$3:$C$334,3,FALSE),VLOOKUP(DF266,classifications!$I$2:$K$28,3,FALSE))</f>
        <v>Urban with Significant Rural</v>
      </c>
      <c r="DF266" t="s">
        <v>1309</v>
      </c>
      <c r="DH266">
        <v>554</v>
      </c>
      <c r="DJ266">
        <v>0</v>
      </c>
      <c r="DL266">
        <v>73</v>
      </c>
      <c r="DN266">
        <v>0</v>
      </c>
      <c r="DO266">
        <v>0</v>
      </c>
      <c r="DP266">
        <v>0</v>
      </c>
      <c r="DQ266">
        <v>4</v>
      </c>
      <c r="DR266">
        <v>0</v>
      </c>
      <c r="DS266">
        <v>4</v>
      </c>
      <c r="DU266">
        <v>42</v>
      </c>
      <c r="DW266">
        <v>11</v>
      </c>
      <c r="DY266">
        <v>658</v>
      </c>
      <c r="EB266" t="s">
        <v>638</v>
      </c>
      <c r="EC266" t="s">
        <v>639</v>
      </c>
      <c r="ED266" t="str">
        <f>VLOOKUP(EF266,class!$A$1:$B$455,2,FALSE)</f>
        <v>Shire District</v>
      </c>
      <c r="EE266" t="str">
        <f>IFERROR(VLOOKUP(EF266,classifications!$A$3:$C$334,3,FALSE),VLOOKUP(EF266,classifications!$I$2:$K$28,3,FALSE))</f>
        <v>Urban with Significant Rural</v>
      </c>
      <c r="EF266" t="s">
        <v>1309</v>
      </c>
      <c r="EH266">
        <v>332</v>
      </c>
      <c r="EJ266">
        <v>11</v>
      </c>
      <c r="EL266">
        <v>75</v>
      </c>
      <c r="EN266">
        <v>1</v>
      </c>
      <c r="EO266">
        <v>16</v>
      </c>
      <c r="EP266">
        <v>0</v>
      </c>
      <c r="EQ266">
        <v>0</v>
      </c>
      <c r="ER266">
        <v>1</v>
      </c>
      <c r="ES266">
        <v>0</v>
      </c>
      <c r="ET266">
        <v>18</v>
      </c>
      <c r="EV266">
        <v>34</v>
      </c>
      <c r="EX266">
        <v>7</v>
      </c>
      <c r="EZ266" s="2">
        <v>445</v>
      </c>
      <c r="FB266" t="s">
        <v>638</v>
      </c>
      <c r="FC266" t="s">
        <v>639</v>
      </c>
      <c r="FD266" t="str">
        <f>VLOOKUP(FF266,class!$A$1:$B$455,2,FALSE)</f>
        <v>Shire District</v>
      </c>
      <c r="FE266" t="str">
        <f>IFERROR(VLOOKUP(FF266,classifications!$A$3:$C$334,3,FALSE),VLOOKUP(FF266,classifications!$I$2:$K$28,3,FALSE))</f>
        <v>Urban with Significant Rural</v>
      </c>
      <c r="FF266" t="s">
        <v>1309</v>
      </c>
      <c r="FH266">
        <v>370</v>
      </c>
      <c r="FJ266">
        <v>30</v>
      </c>
      <c r="FL266">
        <v>83</v>
      </c>
      <c r="FN266">
        <v>0</v>
      </c>
      <c r="FO266">
        <v>56</v>
      </c>
      <c r="FP266">
        <v>0</v>
      </c>
      <c r="FQ266">
        <v>0</v>
      </c>
      <c r="FR266">
        <v>0</v>
      </c>
      <c r="FS266">
        <v>0</v>
      </c>
      <c r="FT266">
        <v>56</v>
      </c>
      <c r="FV266">
        <v>11</v>
      </c>
      <c r="FX266">
        <v>48</v>
      </c>
      <c r="FZ266" s="2">
        <v>446</v>
      </c>
      <c r="GB266" t="s">
        <v>656</v>
      </c>
      <c r="GC266" t="s">
        <v>657</v>
      </c>
      <c r="GD266" t="str">
        <f>VLOOKUP(GF266,class!$A$1:$B$455,2,FALSE)</f>
        <v>Shire District</v>
      </c>
      <c r="GE266" t="str">
        <f>IFERROR(VLOOKUP(GF266,classifications!A$3:C$334,3,FALSE),VLOOKUP(GF266,classifications!I$2:K$28,3,FALSE))</f>
        <v>Urban with Significant Rural</v>
      </c>
      <c r="GF266" t="s">
        <v>658</v>
      </c>
      <c r="GH266">
        <v>589</v>
      </c>
      <c r="GJ266">
        <v>11</v>
      </c>
      <c r="GL266">
        <v>41</v>
      </c>
      <c r="GN266">
        <v>0</v>
      </c>
      <c r="GO266">
        <v>10</v>
      </c>
      <c r="GP266">
        <v>0</v>
      </c>
      <c r="GQ266">
        <v>0</v>
      </c>
      <c r="GR266">
        <v>0</v>
      </c>
      <c r="GS266">
        <v>0</v>
      </c>
      <c r="GT266">
        <v>10</v>
      </c>
      <c r="GV266">
        <v>0</v>
      </c>
      <c r="GX266">
        <v>1</v>
      </c>
      <c r="GZ266">
        <v>640</v>
      </c>
    </row>
    <row r="267" spans="2:208" x14ac:dyDescent="0.3">
      <c r="B267" t="s">
        <v>640</v>
      </c>
      <c r="C267" t="s">
        <v>641</v>
      </c>
      <c r="D267" t="str">
        <f>VLOOKUP(F267,class!$A$1:$B$455,2,FALSE)</f>
        <v>Shire District</v>
      </c>
      <c r="E267" t="str">
        <f>IFERROR(VLOOKUP(F267,classifications!$A$3:$C$334,3,FALSE),VLOOKUP(F267,classifications!$I$2:$K$28,3,FALSE))</f>
        <v>Predominantly Rural</v>
      </c>
      <c r="F267" t="s">
        <v>642</v>
      </c>
      <c r="H267">
        <v>294</v>
      </c>
      <c r="J267">
        <v>-6</v>
      </c>
      <c r="L267">
        <v>14</v>
      </c>
      <c r="N267">
        <v>21</v>
      </c>
      <c r="P267">
        <v>32</v>
      </c>
      <c r="R267">
        <v>291</v>
      </c>
      <c r="AB267" t="s">
        <v>640</v>
      </c>
      <c r="AC267" t="s">
        <v>641</v>
      </c>
      <c r="AD267" t="str">
        <f>VLOOKUP(AF267,class!$A$1:$B$455,2,FALSE)</f>
        <v>Shire District</v>
      </c>
      <c r="AE267" t="str">
        <f>IFERROR(VLOOKUP(AF267,classifications!$A$3:$C$334,3,FALSE),VLOOKUP(AF267,classifications!$I$2:$K$28,3,FALSE))</f>
        <v>Predominantly Rural</v>
      </c>
      <c r="AF267" t="s">
        <v>642</v>
      </c>
      <c r="AH267">
        <v>331</v>
      </c>
      <c r="AJ267">
        <v>-24</v>
      </c>
      <c r="AL267">
        <v>36</v>
      </c>
      <c r="AN267">
        <v>29</v>
      </c>
      <c r="AP267">
        <v>5</v>
      </c>
      <c r="AR267">
        <v>367</v>
      </c>
      <c r="BB267" t="s">
        <v>640</v>
      </c>
      <c r="BC267" t="s">
        <v>641</v>
      </c>
      <c r="BD267" t="str">
        <f>VLOOKUP(BF267,class!$A$1:$B$455,2,FALSE)</f>
        <v>Shire District</v>
      </c>
      <c r="BE267" t="str">
        <f>IFERROR(VLOOKUP(BF267,classifications!$A$3:$C$334,3,FALSE),VLOOKUP(BF267,classifications!$I$2:$K$28,3,FALSE))</f>
        <v>Predominantly Rural</v>
      </c>
      <c r="BF267" t="s">
        <v>642</v>
      </c>
      <c r="BH267">
        <v>481</v>
      </c>
      <c r="BJ267">
        <v>10</v>
      </c>
      <c r="BL267">
        <v>43</v>
      </c>
      <c r="BN267">
        <v>5</v>
      </c>
      <c r="BP267">
        <v>0</v>
      </c>
      <c r="BR267">
        <v>539</v>
      </c>
      <c r="CB267" t="s">
        <v>640</v>
      </c>
      <c r="CC267" t="s">
        <v>641</v>
      </c>
      <c r="CD267" t="str">
        <f>VLOOKUP(CF267,class!$A$1:$B$455,2,FALSE)</f>
        <v>Shire District</v>
      </c>
      <c r="CE267" t="str">
        <f>IFERROR(VLOOKUP(CF267,classifications!$A$3:$C$334,3,FALSE),VLOOKUP(CF267,classifications!$I$2:$K$28,3,FALSE))</f>
        <v>Predominantly Rural</v>
      </c>
      <c r="CF267" t="s">
        <v>642</v>
      </c>
      <c r="CH267">
        <v>532</v>
      </c>
      <c r="CJ267">
        <v>1</v>
      </c>
      <c r="CL267">
        <v>44</v>
      </c>
      <c r="CN267">
        <v>0</v>
      </c>
      <c r="CO267">
        <v>20</v>
      </c>
      <c r="CP267">
        <v>0</v>
      </c>
      <c r="CQ267">
        <v>0</v>
      </c>
      <c r="CR267">
        <v>0</v>
      </c>
      <c r="CS267">
        <v>20</v>
      </c>
      <c r="CU267">
        <v>27</v>
      </c>
      <c r="CW267">
        <v>15</v>
      </c>
      <c r="CY267">
        <v>589</v>
      </c>
      <c r="DB267" t="s">
        <v>640</v>
      </c>
      <c r="DC267" t="s">
        <v>641</v>
      </c>
      <c r="DD267" t="str">
        <f>VLOOKUP(DF267,class!$A$1:$B$455,2,FALSE)</f>
        <v>Shire District</v>
      </c>
      <c r="DE267" t="str">
        <f>IFERROR(VLOOKUP(DF267,classifications!$A$3:$C$334,3,FALSE),VLOOKUP(DF267,classifications!$I$2:$K$28,3,FALSE))</f>
        <v>Predominantly Rural</v>
      </c>
      <c r="DF267" t="s">
        <v>642</v>
      </c>
      <c r="DH267">
        <v>536</v>
      </c>
      <c r="DJ267">
        <v>4</v>
      </c>
      <c r="DL267">
        <v>60</v>
      </c>
      <c r="DN267">
        <v>0</v>
      </c>
      <c r="DO267">
        <v>18</v>
      </c>
      <c r="DP267">
        <v>0</v>
      </c>
      <c r="DQ267">
        <v>0</v>
      </c>
      <c r="DR267">
        <v>0</v>
      </c>
      <c r="DS267">
        <v>18</v>
      </c>
      <c r="DU267">
        <v>45</v>
      </c>
      <c r="DW267">
        <v>90</v>
      </c>
      <c r="DY267">
        <v>555</v>
      </c>
      <c r="EB267" t="s">
        <v>640</v>
      </c>
      <c r="EC267" t="s">
        <v>641</v>
      </c>
      <c r="ED267" t="str">
        <f>VLOOKUP(EF267,class!$A$1:$B$455,2,FALSE)</f>
        <v>Shire District</v>
      </c>
      <c r="EE267" t="str">
        <f>IFERROR(VLOOKUP(EF267,classifications!$A$3:$C$334,3,FALSE),VLOOKUP(EF267,classifications!$I$2:$K$28,3,FALSE))</f>
        <v>Predominantly Rural</v>
      </c>
      <c r="EF267" t="s">
        <v>642</v>
      </c>
      <c r="EH267">
        <v>520</v>
      </c>
      <c r="EJ267">
        <v>2</v>
      </c>
      <c r="EL267">
        <v>72</v>
      </c>
      <c r="EN267">
        <v>10</v>
      </c>
      <c r="EO267">
        <v>3</v>
      </c>
      <c r="EP267">
        <v>1</v>
      </c>
      <c r="EQ267">
        <v>0</v>
      </c>
      <c r="ER267">
        <v>0</v>
      </c>
      <c r="ES267">
        <v>0</v>
      </c>
      <c r="ET267">
        <v>14</v>
      </c>
      <c r="EV267">
        <v>4</v>
      </c>
      <c r="EX267">
        <v>13</v>
      </c>
      <c r="EZ267" s="2">
        <v>585</v>
      </c>
      <c r="FB267" t="s">
        <v>640</v>
      </c>
      <c r="FC267" t="s">
        <v>641</v>
      </c>
      <c r="FD267" t="str">
        <f>VLOOKUP(FF267,class!$A$1:$B$455,2,FALSE)</f>
        <v>Shire District</v>
      </c>
      <c r="FE267" t="str">
        <f>IFERROR(VLOOKUP(FF267,classifications!$A$3:$C$334,3,FALSE),VLOOKUP(FF267,classifications!$I$2:$K$28,3,FALSE))</f>
        <v>Predominantly Rural</v>
      </c>
      <c r="FF267" t="s">
        <v>642</v>
      </c>
      <c r="FH267">
        <v>583</v>
      </c>
      <c r="FJ267">
        <v>12</v>
      </c>
      <c r="FL267">
        <v>35</v>
      </c>
      <c r="FN267">
        <v>1</v>
      </c>
      <c r="FO267">
        <v>0</v>
      </c>
      <c r="FP267">
        <v>0</v>
      </c>
      <c r="FQ267">
        <v>0</v>
      </c>
      <c r="FR267">
        <v>0</v>
      </c>
      <c r="FS267">
        <v>0</v>
      </c>
      <c r="FT267">
        <v>1</v>
      </c>
      <c r="FV267">
        <v>50</v>
      </c>
      <c r="FX267">
        <v>6</v>
      </c>
      <c r="FZ267" s="2">
        <v>674</v>
      </c>
      <c r="GB267" t="s">
        <v>659</v>
      </c>
      <c r="GC267" t="s">
        <v>660</v>
      </c>
      <c r="GD267" t="str">
        <f>VLOOKUP(GF267,class!$A$1:$B$455,2,FALSE)</f>
        <v>Shire District</v>
      </c>
      <c r="GE267" t="str">
        <f>IFERROR(VLOOKUP(GF267,classifications!A$3:C$334,3,FALSE),VLOOKUP(GF267,classifications!I$2:K$28,3,FALSE))</f>
        <v>Predominantly Urban</v>
      </c>
      <c r="GF267" t="s">
        <v>661</v>
      </c>
      <c r="GH267">
        <v>543</v>
      </c>
      <c r="GJ267">
        <v>67</v>
      </c>
      <c r="GL267">
        <v>16</v>
      </c>
      <c r="GN267">
        <v>0</v>
      </c>
      <c r="GO267">
        <v>0</v>
      </c>
      <c r="GP267">
        <v>0</v>
      </c>
      <c r="GQ267">
        <v>0</v>
      </c>
      <c r="GR267">
        <v>0</v>
      </c>
      <c r="GS267">
        <v>0</v>
      </c>
      <c r="GT267">
        <v>0</v>
      </c>
      <c r="GV267">
        <v>9</v>
      </c>
      <c r="GX267">
        <v>1</v>
      </c>
      <c r="GZ267">
        <v>634</v>
      </c>
    </row>
    <row r="268" spans="2:208" x14ac:dyDescent="0.3">
      <c r="B268" t="s">
        <v>643</v>
      </c>
      <c r="C268" t="s">
        <v>644</v>
      </c>
      <c r="D268" t="str">
        <f>VLOOKUP(F268,class!$A$1:$B$455,2,FALSE)</f>
        <v>Shire District</v>
      </c>
      <c r="E268" t="str">
        <f>IFERROR(VLOOKUP(F268,classifications!$A$3:$C$334,3,FALSE),VLOOKUP(F268,classifications!$I$2:$K$28,3,FALSE))</f>
        <v>Predominantly Urban</v>
      </c>
      <c r="F268" t="s">
        <v>645</v>
      </c>
      <c r="H268">
        <v>160</v>
      </c>
      <c r="J268">
        <v>5</v>
      </c>
      <c r="L268">
        <v>46</v>
      </c>
      <c r="N268">
        <v>0</v>
      </c>
      <c r="P268">
        <v>17</v>
      </c>
      <c r="R268">
        <v>194</v>
      </c>
      <c r="AB268" t="s">
        <v>643</v>
      </c>
      <c r="AC268" t="s">
        <v>644</v>
      </c>
      <c r="AD268" t="str">
        <f>VLOOKUP(AF268,class!$A$1:$B$455,2,FALSE)</f>
        <v>Shire District</v>
      </c>
      <c r="AE268" t="str">
        <f>IFERROR(VLOOKUP(AF268,classifications!$A$3:$C$334,3,FALSE),VLOOKUP(AF268,classifications!$I$2:$K$28,3,FALSE))</f>
        <v>Predominantly Urban</v>
      </c>
      <c r="AF268" t="s">
        <v>645</v>
      </c>
      <c r="AH268">
        <v>236</v>
      </c>
      <c r="AJ268">
        <v>23</v>
      </c>
      <c r="AL268">
        <v>64</v>
      </c>
      <c r="AN268">
        <v>0</v>
      </c>
      <c r="AP268">
        <v>2</v>
      </c>
      <c r="AR268">
        <v>321</v>
      </c>
      <c r="BB268" t="s">
        <v>643</v>
      </c>
      <c r="BC268" t="s">
        <v>644</v>
      </c>
      <c r="BD268" t="str">
        <f>VLOOKUP(BF268,class!$A$1:$B$455,2,FALSE)</f>
        <v>Shire District</v>
      </c>
      <c r="BE268" t="str">
        <f>IFERROR(VLOOKUP(BF268,classifications!$A$3:$C$334,3,FALSE),VLOOKUP(BF268,classifications!$I$2:$K$28,3,FALSE))</f>
        <v>Predominantly Urban</v>
      </c>
      <c r="BF268" t="s">
        <v>645</v>
      </c>
      <c r="BH268">
        <v>315</v>
      </c>
      <c r="BJ268">
        <v>5</v>
      </c>
      <c r="BL268">
        <v>63</v>
      </c>
      <c r="BN268">
        <v>0</v>
      </c>
      <c r="BP268">
        <v>0</v>
      </c>
      <c r="BR268">
        <v>383</v>
      </c>
      <c r="CB268" t="s">
        <v>643</v>
      </c>
      <c r="CC268" t="s">
        <v>644</v>
      </c>
      <c r="CD268" t="str">
        <f>VLOOKUP(CF268,class!$A$1:$B$455,2,FALSE)</f>
        <v>Shire District</v>
      </c>
      <c r="CE268" t="str">
        <f>IFERROR(VLOOKUP(CF268,classifications!$A$3:$C$334,3,FALSE),VLOOKUP(CF268,classifications!$I$2:$K$28,3,FALSE))</f>
        <v>Predominantly Urban</v>
      </c>
      <c r="CF268" t="s">
        <v>645</v>
      </c>
      <c r="CH268">
        <v>276</v>
      </c>
      <c r="CJ268">
        <v>27</v>
      </c>
      <c r="CL268">
        <v>52</v>
      </c>
      <c r="CN268">
        <v>4</v>
      </c>
      <c r="CO268">
        <v>0</v>
      </c>
      <c r="CP268">
        <v>0</v>
      </c>
      <c r="CQ268">
        <v>0</v>
      </c>
      <c r="CR268">
        <v>0</v>
      </c>
      <c r="CS268">
        <v>4</v>
      </c>
      <c r="CU268">
        <v>0</v>
      </c>
      <c r="CW268">
        <v>5</v>
      </c>
      <c r="CY268">
        <v>350</v>
      </c>
      <c r="DB268" t="s">
        <v>643</v>
      </c>
      <c r="DC268" t="s">
        <v>644</v>
      </c>
      <c r="DD268" t="str">
        <f>VLOOKUP(DF268,class!$A$1:$B$455,2,FALSE)</f>
        <v>Shire District</v>
      </c>
      <c r="DE268" t="str">
        <f>IFERROR(VLOOKUP(DF268,classifications!$A$3:$C$334,3,FALSE),VLOOKUP(DF268,classifications!$I$2:$K$28,3,FALSE))</f>
        <v>Predominantly Urban</v>
      </c>
      <c r="DF268" t="s">
        <v>645</v>
      </c>
      <c r="DH268">
        <v>283</v>
      </c>
      <c r="DJ268">
        <v>8</v>
      </c>
      <c r="DL268">
        <v>163</v>
      </c>
      <c r="DN268">
        <v>0</v>
      </c>
      <c r="DO268">
        <v>0</v>
      </c>
      <c r="DP268">
        <v>0</v>
      </c>
      <c r="DQ268">
        <v>0</v>
      </c>
      <c r="DR268">
        <v>0</v>
      </c>
      <c r="DS268">
        <v>0</v>
      </c>
      <c r="DU268">
        <v>11</v>
      </c>
      <c r="DW268">
        <v>76</v>
      </c>
      <c r="DY268">
        <v>389</v>
      </c>
      <c r="EB268" t="s">
        <v>643</v>
      </c>
      <c r="EC268" t="s">
        <v>644</v>
      </c>
      <c r="ED268" t="str">
        <f>VLOOKUP(EF268,class!$A$1:$B$455,2,FALSE)</f>
        <v>Shire District</v>
      </c>
      <c r="EE268" t="str">
        <f>IFERROR(VLOOKUP(EF268,classifications!$A$3:$C$334,3,FALSE),VLOOKUP(EF268,classifications!$I$2:$K$28,3,FALSE))</f>
        <v>Predominantly Urban</v>
      </c>
      <c r="EF268" t="s">
        <v>645</v>
      </c>
      <c r="EH268">
        <v>138</v>
      </c>
      <c r="EJ268">
        <v>24</v>
      </c>
      <c r="EL268">
        <v>76</v>
      </c>
      <c r="EN268">
        <v>0</v>
      </c>
      <c r="EO268">
        <v>0</v>
      </c>
      <c r="EP268">
        <v>0</v>
      </c>
      <c r="EQ268">
        <v>0</v>
      </c>
      <c r="ER268">
        <v>1</v>
      </c>
      <c r="ES268">
        <v>0</v>
      </c>
      <c r="ET268">
        <v>1</v>
      </c>
      <c r="EV268">
        <v>0</v>
      </c>
      <c r="EX268">
        <v>0</v>
      </c>
      <c r="EZ268" s="2">
        <v>238</v>
      </c>
      <c r="FB268" t="s">
        <v>643</v>
      </c>
      <c r="FC268" t="s">
        <v>644</v>
      </c>
      <c r="FD268" t="str">
        <f>VLOOKUP(FF268,class!$A$1:$B$455,2,FALSE)</f>
        <v>Shire District</v>
      </c>
      <c r="FE268" t="str">
        <f>IFERROR(VLOOKUP(FF268,classifications!$A$3:$C$334,3,FALSE),VLOOKUP(FF268,classifications!$I$2:$K$28,3,FALSE))</f>
        <v>Predominantly Urban</v>
      </c>
      <c r="FF268" t="s">
        <v>645</v>
      </c>
      <c r="FH268">
        <v>176</v>
      </c>
      <c r="FJ268">
        <v>15</v>
      </c>
      <c r="FL268">
        <v>116</v>
      </c>
      <c r="FN268">
        <v>1</v>
      </c>
      <c r="FO268">
        <v>1</v>
      </c>
      <c r="FP268">
        <v>0</v>
      </c>
      <c r="FQ268">
        <v>0</v>
      </c>
      <c r="FR268">
        <v>3</v>
      </c>
      <c r="FS268">
        <v>0</v>
      </c>
      <c r="FT268">
        <v>5</v>
      </c>
      <c r="FV268">
        <v>0</v>
      </c>
      <c r="FX268">
        <v>11</v>
      </c>
      <c r="FZ268" s="2">
        <v>296</v>
      </c>
      <c r="GB268" t="s">
        <v>662</v>
      </c>
      <c r="GC268" t="s">
        <v>663</v>
      </c>
      <c r="GD268" t="str">
        <f>VLOOKUP(GF268,class!$A$1:$B$455,2,FALSE)</f>
        <v>Shire District</v>
      </c>
      <c r="GE268" t="str">
        <f>IFERROR(VLOOKUP(GF268,classifications!A$3:C$334,3,FALSE),VLOOKUP(GF268,classifications!I$2:K$28,3,FALSE))</f>
        <v>Predominantly Urban</v>
      </c>
      <c r="GF268" t="s">
        <v>664</v>
      </c>
      <c r="GH268">
        <v>94</v>
      </c>
      <c r="GJ268">
        <v>3</v>
      </c>
      <c r="GL268">
        <v>65</v>
      </c>
      <c r="GN268">
        <v>3</v>
      </c>
      <c r="GO268">
        <v>50</v>
      </c>
      <c r="GP268">
        <v>0</v>
      </c>
      <c r="GQ268">
        <v>0</v>
      </c>
      <c r="GR268">
        <v>0</v>
      </c>
      <c r="GS268">
        <v>0</v>
      </c>
      <c r="GT268">
        <v>53</v>
      </c>
      <c r="GV268">
        <v>0</v>
      </c>
      <c r="GX268">
        <v>0</v>
      </c>
      <c r="GZ268">
        <v>162</v>
      </c>
    </row>
    <row r="269" spans="2:208" x14ac:dyDescent="0.3">
      <c r="B269" t="s">
        <v>646</v>
      </c>
      <c r="C269" t="s">
        <v>647</v>
      </c>
      <c r="D269" t="str">
        <f>VLOOKUP(F269,class!$A$1:$B$455,2,FALSE)</f>
        <v>Shire District</v>
      </c>
      <c r="E269" t="str">
        <f>IFERROR(VLOOKUP(F269,classifications!$A$3:$C$334,3,FALSE),VLOOKUP(F269,classifications!$I$2:$K$28,3,FALSE))</f>
        <v>Urban with Significant Rural</v>
      </c>
      <c r="F269" t="s">
        <v>648</v>
      </c>
      <c r="H269">
        <v>343</v>
      </c>
      <c r="J269">
        <v>10</v>
      </c>
      <c r="L269">
        <v>67</v>
      </c>
      <c r="N269">
        <v>5</v>
      </c>
      <c r="P269">
        <v>35</v>
      </c>
      <c r="R269">
        <v>390</v>
      </c>
      <c r="AB269" t="s">
        <v>646</v>
      </c>
      <c r="AC269" t="s">
        <v>647</v>
      </c>
      <c r="AD269" t="str">
        <f>VLOOKUP(AF269,class!$A$1:$B$455,2,FALSE)</f>
        <v>Shire District</v>
      </c>
      <c r="AE269" t="str">
        <f>IFERROR(VLOOKUP(AF269,classifications!$A$3:$C$334,3,FALSE),VLOOKUP(AF269,classifications!$I$2:$K$28,3,FALSE))</f>
        <v>Urban with Significant Rural</v>
      </c>
      <c r="AF269" t="s">
        <v>648</v>
      </c>
      <c r="AH269">
        <v>538</v>
      </c>
      <c r="AJ269">
        <v>18</v>
      </c>
      <c r="AL269">
        <v>66</v>
      </c>
      <c r="AN269">
        <v>5</v>
      </c>
      <c r="AP269">
        <v>58</v>
      </c>
      <c r="AR269">
        <v>569</v>
      </c>
      <c r="BB269" t="s">
        <v>646</v>
      </c>
      <c r="BC269" t="s">
        <v>647</v>
      </c>
      <c r="BD269" t="str">
        <f>VLOOKUP(BF269,class!$A$1:$B$455,2,FALSE)</f>
        <v>Shire District</v>
      </c>
      <c r="BE269" t="str">
        <f>IFERROR(VLOOKUP(BF269,classifications!$A$3:$C$334,3,FALSE),VLOOKUP(BF269,classifications!$I$2:$K$28,3,FALSE))</f>
        <v>Urban with Significant Rural</v>
      </c>
      <c r="BF269" t="s">
        <v>648</v>
      </c>
      <c r="BH269">
        <v>483</v>
      </c>
      <c r="BJ269">
        <v>9</v>
      </c>
      <c r="BL269">
        <v>26</v>
      </c>
      <c r="BN269">
        <v>0</v>
      </c>
      <c r="BP269">
        <v>39</v>
      </c>
      <c r="BR269">
        <v>479</v>
      </c>
      <c r="CB269" t="s">
        <v>646</v>
      </c>
      <c r="CC269" t="s">
        <v>647</v>
      </c>
      <c r="CD269" t="str">
        <f>VLOOKUP(CF269,class!$A$1:$B$455,2,FALSE)</f>
        <v>Shire District</v>
      </c>
      <c r="CE269" t="str">
        <f>IFERROR(VLOOKUP(CF269,classifications!$A$3:$C$334,3,FALSE),VLOOKUP(CF269,classifications!$I$2:$K$28,3,FALSE))</f>
        <v>Urban with Significant Rural</v>
      </c>
      <c r="CF269" t="s">
        <v>648</v>
      </c>
      <c r="CH269">
        <v>797</v>
      </c>
      <c r="CJ269">
        <v>21</v>
      </c>
      <c r="CL269">
        <v>121</v>
      </c>
      <c r="CN269">
        <v>0</v>
      </c>
      <c r="CO269">
        <v>0</v>
      </c>
      <c r="CP269">
        <v>0</v>
      </c>
      <c r="CQ269">
        <v>0</v>
      </c>
      <c r="CR269">
        <v>0</v>
      </c>
      <c r="CS269">
        <v>0</v>
      </c>
      <c r="CU269">
        <v>0</v>
      </c>
      <c r="CW269">
        <v>27</v>
      </c>
      <c r="CY269">
        <v>912</v>
      </c>
      <c r="DB269" t="s">
        <v>646</v>
      </c>
      <c r="DC269" t="s">
        <v>647</v>
      </c>
      <c r="DD269" t="str">
        <f>VLOOKUP(DF269,class!$A$1:$B$455,2,FALSE)</f>
        <v>Shire District</v>
      </c>
      <c r="DE269" t="str">
        <f>IFERROR(VLOOKUP(DF269,classifications!$A$3:$C$334,3,FALSE),VLOOKUP(DF269,classifications!$I$2:$K$28,3,FALSE))</f>
        <v>Urban with Significant Rural</v>
      </c>
      <c r="DF269" t="s">
        <v>648</v>
      </c>
      <c r="DH269">
        <v>732</v>
      </c>
      <c r="DJ269">
        <v>13</v>
      </c>
      <c r="DL269">
        <v>104</v>
      </c>
      <c r="DN269">
        <v>1</v>
      </c>
      <c r="DO269">
        <v>103</v>
      </c>
      <c r="DP269">
        <v>0</v>
      </c>
      <c r="DQ269">
        <v>0</v>
      </c>
      <c r="DR269">
        <v>0</v>
      </c>
      <c r="DS269">
        <v>104</v>
      </c>
      <c r="DU269">
        <v>1</v>
      </c>
      <c r="DW269">
        <v>20</v>
      </c>
      <c r="DY269">
        <v>830</v>
      </c>
      <c r="EB269" t="s">
        <v>646</v>
      </c>
      <c r="EC269" t="s">
        <v>647</v>
      </c>
      <c r="ED269" t="str">
        <f>VLOOKUP(EF269,class!$A$1:$B$455,2,FALSE)</f>
        <v>Shire District</v>
      </c>
      <c r="EE269" t="str">
        <f>IFERROR(VLOOKUP(EF269,classifications!$A$3:$C$334,3,FALSE),VLOOKUP(EF269,classifications!$I$2:$K$28,3,FALSE))</f>
        <v>Urban with Significant Rural</v>
      </c>
      <c r="EF269" t="s">
        <v>648</v>
      </c>
      <c r="EH269">
        <v>1120</v>
      </c>
      <c r="EJ269">
        <v>13</v>
      </c>
      <c r="EL269">
        <v>53</v>
      </c>
      <c r="EN269">
        <v>16</v>
      </c>
      <c r="EO269">
        <v>11</v>
      </c>
      <c r="EP269">
        <v>0</v>
      </c>
      <c r="EQ269">
        <v>0</v>
      </c>
      <c r="ER269">
        <v>0</v>
      </c>
      <c r="ES269">
        <v>0</v>
      </c>
      <c r="ET269">
        <v>27</v>
      </c>
      <c r="EV269">
        <v>3</v>
      </c>
      <c r="EX269">
        <v>23</v>
      </c>
      <c r="EZ269" s="2">
        <v>1166</v>
      </c>
      <c r="FB269" t="s">
        <v>646</v>
      </c>
      <c r="FC269" t="s">
        <v>647</v>
      </c>
      <c r="FD269" t="str">
        <f>VLOOKUP(FF269,class!$A$1:$B$455,2,FALSE)</f>
        <v>Shire District</v>
      </c>
      <c r="FE269" t="str">
        <f>IFERROR(VLOOKUP(FF269,classifications!$A$3:$C$334,3,FALSE),VLOOKUP(FF269,classifications!$I$2:$K$28,3,FALSE))</f>
        <v>Urban with Significant Rural</v>
      </c>
      <c r="FF269" t="s">
        <v>648</v>
      </c>
      <c r="FH269">
        <v>324</v>
      </c>
      <c r="FJ269">
        <v>32</v>
      </c>
      <c r="FL269">
        <v>76</v>
      </c>
      <c r="FN269">
        <v>6</v>
      </c>
      <c r="FO269">
        <v>15</v>
      </c>
      <c r="FP269">
        <v>0</v>
      </c>
      <c r="FQ269">
        <v>0</v>
      </c>
      <c r="FR269">
        <v>0</v>
      </c>
      <c r="FS269">
        <v>0</v>
      </c>
      <c r="FT269">
        <v>21</v>
      </c>
      <c r="FV269">
        <v>6</v>
      </c>
      <c r="FX269">
        <v>16</v>
      </c>
      <c r="FZ269" s="2">
        <v>422</v>
      </c>
      <c r="GB269" t="s">
        <v>665</v>
      </c>
      <c r="GC269" t="s">
        <v>666</v>
      </c>
      <c r="GD269" t="str">
        <f>VLOOKUP(GF269,class!$A$1:$B$455,2,FALSE)</f>
        <v>Shire District</v>
      </c>
      <c r="GE269" t="str">
        <f>IFERROR(VLOOKUP(GF269,classifications!A$3:C$334,3,FALSE),VLOOKUP(GF269,classifications!I$2:K$28,3,FALSE))</f>
        <v>Urban with Significant Rural</v>
      </c>
      <c r="GF269" t="s">
        <v>667</v>
      </c>
      <c r="GH269">
        <v>487</v>
      </c>
      <c r="GJ269">
        <v>1</v>
      </c>
      <c r="GL269">
        <v>213</v>
      </c>
      <c r="GN269">
        <v>4</v>
      </c>
      <c r="GO269">
        <v>0</v>
      </c>
      <c r="GP269">
        <v>0</v>
      </c>
      <c r="GQ269">
        <v>0</v>
      </c>
      <c r="GR269">
        <v>1</v>
      </c>
      <c r="GS269">
        <v>0</v>
      </c>
      <c r="GT269">
        <v>5</v>
      </c>
      <c r="GV269">
        <v>0</v>
      </c>
      <c r="GX269">
        <v>0</v>
      </c>
      <c r="GZ269">
        <v>701</v>
      </c>
    </row>
    <row r="270" spans="2:208" x14ac:dyDescent="0.3">
      <c r="B270" t="s">
        <v>649</v>
      </c>
      <c r="C270" t="s">
        <v>650</v>
      </c>
      <c r="D270" t="str">
        <f>VLOOKUP(F270,class!$A$1:$B$455,2,FALSE)</f>
        <v>Shire District</v>
      </c>
      <c r="E270" t="str">
        <f>IFERROR(VLOOKUP(F270,classifications!$A$3:$C$334,3,FALSE),VLOOKUP(F270,classifications!$I$2:$K$28,3,FALSE))</f>
        <v>Urban with Significant Rural</v>
      </c>
      <c r="F270" t="s">
        <v>651</v>
      </c>
      <c r="H270">
        <v>99</v>
      </c>
      <c r="J270">
        <v>17</v>
      </c>
      <c r="L270">
        <v>16</v>
      </c>
      <c r="N270">
        <v>0</v>
      </c>
      <c r="P270">
        <v>138</v>
      </c>
      <c r="R270">
        <v>-6</v>
      </c>
      <c r="AB270" t="s">
        <v>649</v>
      </c>
      <c r="AC270" t="s">
        <v>650</v>
      </c>
      <c r="AD270" t="str">
        <f>VLOOKUP(AF270,class!$A$1:$B$455,2,FALSE)</f>
        <v>Shire District</v>
      </c>
      <c r="AE270" t="str">
        <f>IFERROR(VLOOKUP(AF270,classifications!$A$3:$C$334,3,FALSE),VLOOKUP(AF270,classifications!$I$2:$K$28,3,FALSE))</f>
        <v>Urban with Significant Rural</v>
      </c>
      <c r="AF270" t="s">
        <v>651</v>
      </c>
      <c r="AH270">
        <v>122</v>
      </c>
      <c r="AJ270">
        <v>-18</v>
      </c>
      <c r="AL270">
        <v>32</v>
      </c>
      <c r="AN270">
        <v>0</v>
      </c>
      <c r="AP270">
        <v>152</v>
      </c>
      <c r="AR270">
        <v>-16</v>
      </c>
      <c r="BB270" t="s">
        <v>649</v>
      </c>
      <c r="BC270" t="s">
        <v>650</v>
      </c>
      <c r="BD270" t="str">
        <f>VLOOKUP(BF270,class!$A$1:$B$455,2,FALSE)</f>
        <v>Shire District</v>
      </c>
      <c r="BE270" t="str">
        <f>IFERROR(VLOOKUP(BF270,classifications!$A$3:$C$334,3,FALSE),VLOOKUP(BF270,classifications!$I$2:$K$28,3,FALSE))</f>
        <v>Urban with Significant Rural</v>
      </c>
      <c r="BF270" t="s">
        <v>651</v>
      </c>
      <c r="BH270">
        <v>279</v>
      </c>
      <c r="BJ270">
        <v>-1</v>
      </c>
      <c r="BL270">
        <v>26</v>
      </c>
      <c r="BN270">
        <v>24</v>
      </c>
      <c r="BP270">
        <v>5</v>
      </c>
      <c r="BR270">
        <v>323</v>
      </c>
      <c r="CB270" t="s">
        <v>649</v>
      </c>
      <c r="CC270" t="s">
        <v>650</v>
      </c>
      <c r="CD270" t="str">
        <f>VLOOKUP(CF270,class!$A$1:$B$455,2,FALSE)</f>
        <v>Shire District</v>
      </c>
      <c r="CE270" t="str">
        <f>IFERROR(VLOOKUP(CF270,classifications!$A$3:$C$334,3,FALSE),VLOOKUP(CF270,classifications!$I$2:$K$28,3,FALSE))</f>
        <v>Urban with Significant Rural</v>
      </c>
      <c r="CF270" t="s">
        <v>651</v>
      </c>
      <c r="CH270">
        <v>365</v>
      </c>
      <c r="CJ270">
        <v>26</v>
      </c>
      <c r="CL270">
        <v>57</v>
      </c>
      <c r="CN270">
        <v>0</v>
      </c>
      <c r="CO270">
        <v>15</v>
      </c>
      <c r="CP270">
        <v>0</v>
      </c>
      <c r="CQ270">
        <v>0</v>
      </c>
      <c r="CR270">
        <v>0</v>
      </c>
      <c r="CS270">
        <v>15</v>
      </c>
      <c r="CU270">
        <v>0</v>
      </c>
      <c r="CW270">
        <v>1</v>
      </c>
      <c r="CY270">
        <v>447</v>
      </c>
      <c r="DB270" t="s">
        <v>649</v>
      </c>
      <c r="DC270" t="s">
        <v>650</v>
      </c>
      <c r="DD270" t="str">
        <f>VLOOKUP(DF270,class!$A$1:$B$455,2,FALSE)</f>
        <v>Shire District</v>
      </c>
      <c r="DE270" t="str">
        <f>IFERROR(VLOOKUP(DF270,classifications!$A$3:$C$334,3,FALSE),VLOOKUP(DF270,classifications!$I$2:$K$28,3,FALSE))</f>
        <v>Urban with Significant Rural</v>
      </c>
      <c r="DF270" t="s">
        <v>651</v>
      </c>
      <c r="DH270">
        <v>293</v>
      </c>
      <c r="DJ270">
        <v>30</v>
      </c>
      <c r="DL270">
        <v>138</v>
      </c>
      <c r="DN270">
        <v>10</v>
      </c>
      <c r="DO270">
        <v>62</v>
      </c>
      <c r="DP270">
        <v>1</v>
      </c>
      <c r="DQ270">
        <v>0</v>
      </c>
      <c r="DR270">
        <v>0</v>
      </c>
      <c r="DS270">
        <v>73</v>
      </c>
      <c r="DU270">
        <v>0</v>
      </c>
      <c r="DW270">
        <v>1</v>
      </c>
      <c r="DY270">
        <v>460</v>
      </c>
      <c r="EB270" t="s">
        <v>649</v>
      </c>
      <c r="EC270" t="s">
        <v>650</v>
      </c>
      <c r="ED270" t="str">
        <f>VLOOKUP(EF270,class!$A$1:$B$455,2,FALSE)</f>
        <v>Shire District</v>
      </c>
      <c r="EE270" t="str">
        <f>IFERROR(VLOOKUP(EF270,classifications!$A$3:$C$334,3,FALSE),VLOOKUP(EF270,classifications!$I$2:$K$28,3,FALSE))</f>
        <v>Urban with Significant Rural</v>
      </c>
      <c r="EF270" t="s">
        <v>651</v>
      </c>
      <c r="EH270">
        <v>268</v>
      </c>
      <c r="EJ270">
        <v>11</v>
      </c>
      <c r="EL270">
        <v>166</v>
      </c>
      <c r="EN270">
        <v>1</v>
      </c>
      <c r="EO270">
        <v>76</v>
      </c>
      <c r="EP270">
        <v>2</v>
      </c>
      <c r="EQ270">
        <v>0</v>
      </c>
      <c r="ER270">
        <v>0</v>
      </c>
      <c r="ES270">
        <v>0</v>
      </c>
      <c r="ET270">
        <v>79</v>
      </c>
      <c r="EV270">
        <v>0</v>
      </c>
      <c r="EX270">
        <v>1</v>
      </c>
      <c r="EZ270" s="2">
        <v>444</v>
      </c>
      <c r="FB270" t="s">
        <v>649</v>
      </c>
      <c r="FC270" t="s">
        <v>650</v>
      </c>
      <c r="FD270" t="str">
        <f>VLOOKUP(FF270,class!$A$1:$B$455,2,FALSE)</f>
        <v>Shire District</v>
      </c>
      <c r="FE270" t="str">
        <f>IFERROR(VLOOKUP(FF270,classifications!$A$3:$C$334,3,FALSE),VLOOKUP(FF270,classifications!$I$2:$K$28,3,FALSE))</f>
        <v>Urban with Significant Rural</v>
      </c>
      <c r="FF270" t="s">
        <v>651</v>
      </c>
      <c r="FH270">
        <v>435</v>
      </c>
      <c r="FJ270">
        <v>26</v>
      </c>
      <c r="FL270">
        <v>94</v>
      </c>
      <c r="FN270">
        <v>0</v>
      </c>
      <c r="FO270">
        <v>0</v>
      </c>
      <c r="FP270">
        <v>1</v>
      </c>
      <c r="FQ270">
        <v>0</v>
      </c>
      <c r="FR270">
        <v>1</v>
      </c>
      <c r="FS270">
        <v>0</v>
      </c>
      <c r="FT270">
        <v>2</v>
      </c>
      <c r="FV270">
        <v>0</v>
      </c>
      <c r="FX270">
        <v>2</v>
      </c>
      <c r="FZ270" s="2">
        <v>553</v>
      </c>
      <c r="GB270" t="s">
        <v>668</v>
      </c>
      <c r="GC270" t="s">
        <v>669</v>
      </c>
      <c r="GD270" t="str">
        <f>VLOOKUP(GF270,class!$A$1:$B$455,2,FALSE)</f>
        <v>Shire District</v>
      </c>
      <c r="GE270" t="str">
        <f>IFERROR(VLOOKUP(GF270,classifications!A$3:C$334,3,FALSE),VLOOKUP(GF270,classifications!I$2:K$28,3,FALSE))</f>
        <v>Predominantly Urban</v>
      </c>
      <c r="GF270" t="s">
        <v>670</v>
      </c>
      <c r="GH270">
        <v>166</v>
      </c>
      <c r="GJ270">
        <v>3</v>
      </c>
      <c r="GL270">
        <v>35</v>
      </c>
      <c r="GN270">
        <v>2</v>
      </c>
      <c r="GO270">
        <v>1</v>
      </c>
      <c r="GP270">
        <v>0</v>
      </c>
      <c r="GQ270">
        <v>0</v>
      </c>
      <c r="GR270">
        <v>0</v>
      </c>
      <c r="GS270">
        <v>0</v>
      </c>
      <c r="GT270">
        <v>3</v>
      </c>
      <c r="GV270">
        <v>0</v>
      </c>
      <c r="GX270">
        <v>0</v>
      </c>
      <c r="GZ270">
        <v>204</v>
      </c>
    </row>
    <row r="271" spans="2:208" x14ac:dyDescent="0.3">
      <c r="EZ271" s="2"/>
      <c r="FZ271" s="2"/>
      <c r="GB271" t="s">
        <v>671</v>
      </c>
      <c r="GC271" t="s">
        <v>672</v>
      </c>
      <c r="GD271" t="str">
        <f>VLOOKUP(GF271,class!$A$1:$B$455,2,FALSE)</f>
        <v>Shire District</v>
      </c>
      <c r="GE271" t="str">
        <f>IFERROR(VLOOKUP(GF271,classifications!A$3:C$334,3,FALSE),VLOOKUP(GF271,classifications!I$2:K$28,3,FALSE))</f>
        <v>Predominantly Urban</v>
      </c>
      <c r="GF271" t="s">
        <v>673</v>
      </c>
      <c r="GH271">
        <v>568</v>
      </c>
      <c r="GJ271">
        <v>9</v>
      </c>
      <c r="GL271">
        <v>172</v>
      </c>
      <c r="GN271">
        <v>0</v>
      </c>
      <c r="GO271">
        <v>97</v>
      </c>
      <c r="GP271">
        <v>0</v>
      </c>
      <c r="GQ271">
        <v>0</v>
      </c>
      <c r="GR271">
        <v>2</v>
      </c>
      <c r="GS271">
        <v>0</v>
      </c>
      <c r="GT271">
        <v>99</v>
      </c>
      <c r="GV271">
        <v>0</v>
      </c>
      <c r="GX271">
        <v>2</v>
      </c>
      <c r="GZ271">
        <v>747</v>
      </c>
    </row>
    <row r="272" spans="2:208" x14ac:dyDescent="0.3">
      <c r="D272" t="str">
        <f>VLOOKUP(F272,class!$A$1:$B$455,2,FALSE)</f>
        <v>Shire County</v>
      </c>
      <c r="E272" t="str">
        <f>IFERROR(VLOOKUP(F272,classifications!$A$3:$C$334,3,FALSE),VLOOKUP(F272,classifications!$I$2:$K$28,3,FALSE))</f>
        <v>Predominantly Urban</v>
      </c>
      <c r="F272" t="s">
        <v>652</v>
      </c>
      <c r="H272">
        <v>1786</v>
      </c>
      <c r="J272">
        <v>39</v>
      </c>
      <c r="L272">
        <v>257</v>
      </c>
      <c r="N272">
        <v>-6</v>
      </c>
      <c r="P272">
        <v>154</v>
      </c>
      <c r="R272">
        <v>1922</v>
      </c>
      <c r="AD272" t="str">
        <f>VLOOKUP(AF272,class!$A$1:$B$455,2,FALSE)</f>
        <v>Shire County</v>
      </c>
      <c r="AE272" t="str">
        <f>IFERROR(VLOOKUP(AF272,classifications!$A$3:$C$334,3,FALSE),VLOOKUP(AF272,classifications!$I$2:$K$28,3,FALSE))</f>
        <v>Predominantly Urban</v>
      </c>
      <c r="AF272" t="s">
        <v>652</v>
      </c>
      <c r="AH272">
        <v>2722</v>
      </c>
      <c r="AJ272">
        <v>57</v>
      </c>
      <c r="AL272">
        <v>213</v>
      </c>
      <c r="AN272">
        <v>12</v>
      </c>
      <c r="AP272">
        <v>292</v>
      </c>
      <c r="AR272">
        <v>2712</v>
      </c>
      <c r="BD272" t="str">
        <f>VLOOKUP(BF272,class!$A$1:$B$455,2,FALSE)</f>
        <v>Shire County</v>
      </c>
      <c r="BE272" t="str">
        <f>IFERROR(VLOOKUP(BF272,classifications!$A$3:$C$334,3,FALSE),VLOOKUP(BF272,classifications!$I$2:$K$28,3,FALSE))</f>
        <v>Predominantly Urban</v>
      </c>
      <c r="BF272" t="s">
        <v>652</v>
      </c>
      <c r="BH272">
        <v>3467</v>
      </c>
      <c r="BJ272">
        <v>56</v>
      </c>
      <c r="BL272">
        <v>480</v>
      </c>
      <c r="BN272">
        <v>0</v>
      </c>
      <c r="BP272">
        <v>166</v>
      </c>
      <c r="BR272">
        <v>3837</v>
      </c>
      <c r="CD272" t="str">
        <f>VLOOKUP(CF272,class!$A$1:$B$455,2,FALSE)</f>
        <v>Shire County</v>
      </c>
      <c r="CE272" t="str">
        <f>IFERROR(VLOOKUP(CF272,classifications!$A$3:$C$334,3,FALSE),VLOOKUP(CF272,classifications!$I$2:$K$28,3,FALSE))</f>
        <v>Predominantly Urban</v>
      </c>
      <c r="CF272" t="s">
        <v>652</v>
      </c>
      <c r="CH272">
        <v>3159</v>
      </c>
      <c r="CJ272">
        <v>74</v>
      </c>
      <c r="CL272">
        <v>500</v>
      </c>
      <c r="CN272">
        <v>14</v>
      </c>
      <c r="CO272">
        <v>13</v>
      </c>
      <c r="CP272">
        <v>0</v>
      </c>
      <c r="CQ272">
        <v>4</v>
      </c>
      <c r="CR272">
        <v>86</v>
      </c>
      <c r="CS272">
        <v>117</v>
      </c>
      <c r="CU272">
        <v>98</v>
      </c>
      <c r="CW272">
        <v>59</v>
      </c>
      <c r="CY272">
        <v>3772</v>
      </c>
      <c r="DD272" t="str">
        <f>VLOOKUP(DF272,class!$A$1:$B$455,2,FALSE)</f>
        <v>Shire County</v>
      </c>
      <c r="DE272" t="str">
        <f>IFERROR(VLOOKUP(DF272,classifications!$A$3:$C$334,3,FALSE),VLOOKUP(DF272,classifications!$I$2:$K$28,3,FALSE))</f>
        <v>Predominantly Urban</v>
      </c>
      <c r="DF272" t="s">
        <v>652</v>
      </c>
      <c r="DH272">
        <v>3842</v>
      </c>
      <c r="DJ272">
        <v>98</v>
      </c>
      <c r="DL272">
        <v>627</v>
      </c>
      <c r="DN272">
        <v>5</v>
      </c>
      <c r="DO272">
        <v>115</v>
      </c>
      <c r="DP272">
        <v>0</v>
      </c>
      <c r="DQ272">
        <v>4</v>
      </c>
      <c r="DR272">
        <v>73</v>
      </c>
      <c r="DS272">
        <v>197</v>
      </c>
      <c r="DU272">
        <v>32</v>
      </c>
      <c r="DW272">
        <v>69</v>
      </c>
      <c r="DY272">
        <v>4530</v>
      </c>
      <c r="ED272" t="str">
        <f>VLOOKUP(EF272,class!$A$1:$B$455,2,FALSE)</f>
        <v>Shire County</v>
      </c>
      <c r="EE272" t="str">
        <f>IFERROR(VLOOKUP(EF272,classifications!$A$3:$C$334,3,FALSE),VLOOKUP(EF272,classifications!$I$2:$K$28,3,FALSE))</f>
        <v>Predominantly Urban</v>
      </c>
      <c r="EF272" t="s">
        <v>652</v>
      </c>
      <c r="EH272">
        <v>4062</v>
      </c>
      <c r="EJ272">
        <v>48</v>
      </c>
      <c r="EL272">
        <v>352</v>
      </c>
      <c r="EN272">
        <v>13</v>
      </c>
      <c r="EO272">
        <v>94</v>
      </c>
      <c r="EP272">
        <v>0</v>
      </c>
      <c r="EQ272">
        <v>0</v>
      </c>
      <c r="ER272">
        <v>7</v>
      </c>
      <c r="ES272">
        <v>0</v>
      </c>
      <c r="ET272">
        <v>114</v>
      </c>
      <c r="EV272">
        <v>17</v>
      </c>
      <c r="EX272">
        <v>105</v>
      </c>
      <c r="EZ272" s="2">
        <v>4374</v>
      </c>
      <c r="FD272" t="str">
        <f>VLOOKUP(FF272,class!$A$1:$B$455,2,FALSE)</f>
        <v>Shire County</v>
      </c>
      <c r="FE272" t="str">
        <f>IFERROR(VLOOKUP(FF272,classifications!$A$3:$C$334,3,FALSE),VLOOKUP(FF272,classifications!$I$2:$K$28,3,FALSE))</f>
        <v>Predominantly Urban</v>
      </c>
      <c r="FF272" t="s">
        <v>652</v>
      </c>
      <c r="FH272">
        <v>4276</v>
      </c>
      <c r="FJ272">
        <v>44</v>
      </c>
      <c r="FL272">
        <v>429</v>
      </c>
      <c r="FN272">
        <v>29</v>
      </c>
      <c r="FO272">
        <v>98</v>
      </c>
      <c r="FP272">
        <v>0</v>
      </c>
      <c r="FQ272">
        <v>0</v>
      </c>
      <c r="FR272">
        <v>0</v>
      </c>
      <c r="FS272">
        <v>0</v>
      </c>
      <c r="FT272">
        <v>127</v>
      </c>
      <c r="FV272">
        <v>-24</v>
      </c>
      <c r="FX272">
        <v>188</v>
      </c>
      <c r="FZ272" s="2">
        <v>4537</v>
      </c>
      <c r="GB272" t="s">
        <v>674</v>
      </c>
      <c r="GC272" t="s">
        <v>675</v>
      </c>
      <c r="GD272" t="str">
        <f>VLOOKUP(GF272,class!$A$1:$B$455,2,FALSE)</f>
        <v>Shire District</v>
      </c>
      <c r="GE272" t="str">
        <f>IFERROR(VLOOKUP(GF272,classifications!A$3:C$334,3,FALSE),VLOOKUP(GF272,classifications!I$2:K$28,3,FALSE))</f>
        <v>Predominantly Rural</v>
      </c>
      <c r="GF272" t="s">
        <v>676</v>
      </c>
      <c r="GH272">
        <v>530</v>
      </c>
      <c r="GJ272">
        <v>0</v>
      </c>
      <c r="GL272">
        <v>29</v>
      </c>
      <c r="GN272">
        <v>4</v>
      </c>
      <c r="GO272">
        <v>0</v>
      </c>
      <c r="GP272">
        <v>0</v>
      </c>
      <c r="GQ272">
        <v>0</v>
      </c>
      <c r="GR272">
        <v>0</v>
      </c>
      <c r="GS272">
        <v>0</v>
      </c>
      <c r="GT272">
        <v>4</v>
      </c>
      <c r="GV272">
        <v>0</v>
      </c>
      <c r="GX272">
        <v>0</v>
      </c>
      <c r="GZ272">
        <v>559</v>
      </c>
    </row>
    <row r="273" spans="2:208" x14ac:dyDescent="0.3">
      <c r="B273" t="s">
        <v>653</v>
      </c>
      <c r="C273" t="s">
        <v>654</v>
      </c>
      <c r="D273" t="str">
        <f>VLOOKUP(F273,class!$A$1:$B$455,2,FALSE)</f>
        <v>Shire District</v>
      </c>
      <c r="E273" t="str">
        <f>IFERROR(VLOOKUP(F273,classifications!$A$3:$C$334,3,FALSE),VLOOKUP(F273,classifications!$I$2:$K$28,3,FALSE))</f>
        <v>Predominantly Urban</v>
      </c>
      <c r="F273" t="s">
        <v>655</v>
      </c>
      <c r="H273">
        <v>63</v>
      </c>
      <c r="J273">
        <v>0</v>
      </c>
      <c r="L273">
        <v>5</v>
      </c>
      <c r="N273">
        <v>0</v>
      </c>
      <c r="P273">
        <v>54</v>
      </c>
      <c r="R273">
        <v>14</v>
      </c>
      <c r="AB273" t="s">
        <v>653</v>
      </c>
      <c r="AC273" t="s">
        <v>654</v>
      </c>
      <c r="AD273" t="str">
        <f>VLOOKUP(AF273,class!$A$1:$B$455,2,FALSE)</f>
        <v>Shire District</v>
      </c>
      <c r="AE273" t="str">
        <f>IFERROR(VLOOKUP(AF273,classifications!$A$3:$C$334,3,FALSE),VLOOKUP(AF273,classifications!$I$2:$K$28,3,FALSE))</f>
        <v>Predominantly Urban</v>
      </c>
      <c r="AF273" t="s">
        <v>655</v>
      </c>
      <c r="AH273">
        <v>172</v>
      </c>
      <c r="AJ273">
        <v>7</v>
      </c>
      <c r="AL273">
        <v>4</v>
      </c>
      <c r="AN273">
        <v>0</v>
      </c>
      <c r="AP273">
        <v>26</v>
      </c>
      <c r="AR273">
        <v>157</v>
      </c>
      <c r="BB273" t="s">
        <v>653</v>
      </c>
      <c r="BC273" t="s">
        <v>654</v>
      </c>
      <c r="BD273" t="str">
        <f>VLOOKUP(BF273,class!$A$1:$B$455,2,FALSE)</f>
        <v>Shire District</v>
      </c>
      <c r="BE273" t="str">
        <f>IFERROR(VLOOKUP(BF273,classifications!$A$3:$C$334,3,FALSE),VLOOKUP(BF273,classifications!$I$2:$K$28,3,FALSE))</f>
        <v>Predominantly Urban</v>
      </c>
      <c r="BF273" t="s">
        <v>655</v>
      </c>
      <c r="BH273">
        <v>106</v>
      </c>
      <c r="BJ273">
        <v>0</v>
      </c>
      <c r="BL273">
        <v>8</v>
      </c>
      <c r="BN273">
        <v>0</v>
      </c>
      <c r="BP273">
        <v>92</v>
      </c>
      <c r="BR273">
        <v>22</v>
      </c>
      <c r="CB273" t="s">
        <v>653</v>
      </c>
      <c r="CC273" t="s">
        <v>654</v>
      </c>
      <c r="CD273" t="str">
        <f>VLOOKUP(CF273,class!$A$1:$B$455,2,FALSE)</f>
        <v>Shire District</v>
      </c>
      <c r="CE273" t="str">
        <f>IFERROR(VLOOKUP(CF273,classifications!$A$3:$C$334,3,FALSE),VLOOKUP(CF273,classifications!$I$2:$K$28,3,FALSE))</f>
        <v>Predominantly Urban</v>
      </c>
      <c r="CF273" t="s">
        <v>655</v>
      </c>
      <c r="CH273">
        <v>162</v>
      </c>
      <c r="CJ273">
        <v>18</v>
      </c>
      <c r="CL273">
        <v>28</v>
      </c>
      <c r="CN273">
        <v>0</v>
      </c>
      <c r="CO273">
        <v>0</v>
      </c>
      <c r="CP273">
        <v>0</v>
      </c>
      <c r="CQ273">
        <v>0</v>
      </c>
      <c r="CR273">
        <v>0</v>
      </c>
      <c r="CS273">
        <v>0</v>
      </c>
      <c r="CU273">
        <v>0</v>
      </c>
      <c r="CW273">
        <v>0</v>
      </c>
      <c r="CY273">
        <v>208</v>
      </c>
      <c r="DB273" t="s">
        <v>653</v>
      </c>
      <c r="DC273" t="s">
        <v>654</v>
      </c>
      <c r="DD273" t="str">
        <f>VLOOKUP(DF273,class!$A$1:$B$455,2,FALSE)</f>
        <v>Shire District</v>
      </c>
      <c r="DE273" t="str">
        <f>IFERROR(VLOOKUP(DF273,classifications!$A$3:$C$334,3,FALSE),VLOOKUP(DF273,classifications!$I$2:$K$28,3,FALSE))</f>
        <v>Predominantly Urban</v>
      </c>
      <c r="DF273" t="s">
        <v>655</v>
      </c>
      <c r="DH273">
        <v>105</v>
      </c>
      <c r="DJ273">
        <v>4</v>
      </c>
      <c r="DL273">
        <v>117</v>
      </c>
      <c r="DN273">
        <v>0</v>
      </c>
      <c r="DO273">
        <v>67</v>
      </c>
      <c r="DP273">
        <v>0</v>
      </c>
      <c r="DQ273">
        <v>0</v>
      </c>
      <c r="DR273">
        <v>0</v>
      </c>
      <c r="DS273">
        <v>67</v>
      </c>
      <c r="DU273">
        <v>0</v>
      </c>
      <c r="DW273">
        <v>25</v>
      </c>
      <c r="DY273">
        <v>201</v>
      </c>
      <c r="EB273" t="s">
        <v>653</v>
      </c>
      <c r="EC273" t="s">
        <v>654</v>
      </c>
      <c r="ED273" t="str">
        <f>VLOOKUP(EF273,class!$A$1:$B$455,2,FALSE)</f>
        <v>Shire District</v>
      </c>
      <c r="EE273" t="str">
        <f>IFERROR(VLOOKUP(EF273,classifications!$A$3:$C$334,3,FALSE),VLOOKUP(EF273,classifications!$I$2:$K$28,3,FALSE))</f>
        <v>Predominantly Urban</v>
      </c>
      <c r="EF273" t="s">
        <v>655</v>
      </c>
      <c r="EH273">
        <v>309</v>
      </c>
      <c r="EJ273">
        <v>1</v>
      </c>
      <c r="EL273">
        <v>25</v>
      </c>
      <c r="EN273">
        <v>0</v>
      </c>
      <c r="EO273">
        <v>1</v>
      </c>
      <c r="EP273">
        <v>0</v>
      </c>
      <c r="EQ273">
        <v>0</v>
      </c>
      <c r="ER273">
        <v>2</v>
      </c>
      <c r="ES273">
        <v>0</v>
      </c>
      <c r="ET273">
        <v>3</v>
      </c>
      <c r="EV273">
        <v>0</v>
      </c>
      <c r="EX273">
        <v>0</v>
      </c>
      <c r="EZ273" s="2">
        <v>335</v>
      </c>
      <c r="FB273" t="s">
        <v>653</v>
      </c>
      <c r="FC273" t="s">
        <v>654</v>
      </c>
      <c r="FD273" t="str">
        <f>VLOOKUP(FF273,class!$A$1:$B$455,2,FALSE)</f>
        <v>Shire District</v>
      </c>
      <c r="FE273" t="str">
        <f>IFERROR(VLOOKUP(FF273,classifications!$A$3:$C$334,3,FALSE),VLOOKUP(FF273,classifications!$I$2:$K$28,3,FALSE))</f>
        <v>Predominantly Urban</v>
      </c>
      <c r="FF273" t="s">
        <v>655</v>
      </c>
      <c r="FH273">
        <v>179</v>
      </c>
      <c r="FJ273">
        <v>2</v>
      </c>
      <c r="FL273">
        <v>70</v>
      </c>
      <c r="FN273">
        <v>0</v>
      </c>
      <c r="FO273">
        <v>14</v>
      </c>
      <c r="FP273">
        <v>0</v>
      </c>
      <c r="FQ273">
        <v>0</v>
      </c>
      <c r="FR273">
        <v>0</v>
      </c>
      <c r="FS273">
        <v>0</v>
      </c>
      <c r="FT273">
        <v>14</v>
      </c>
      <c r="FV273">
        <v>0</v>
      </c>
      <c r="FX273">
        <v>0</v>
      </c>
      <c r="FZ273" s="2">
        <v>251</v>
      </c>
      <c r="GB273" t="s">
        <v>677</v>
      </c>
      <c r="GC273" t="s">
        <v>678</v>
      </c>
      <c r="GD273" t="str">
        <f>VLOOKUP(GF273,class!$A$1:$B$455,2,FALSE)</f>
        <v>Shire District</v>
      </c>
      <c r="GE273" t="str">
        <f>IFERROR(VLOOKUP(GF273,classifications!A$3:C$334,3,FALSE),VLOOKUP(GF273,classifications!I$2:K$28,3,FALSE))</f>
        <v>Predominantly Urban</v>
      </c>
      <c r="GF273" t="s">
        <v>679</v>
      </c>
      <c r="GH273">
        <v>66</v>
      </c>
      <c r="GJ273">
        <v>2</v>
      </c>
      <c r="GL273">
        <v>27</v>
      </c>
      <c r="GN273">
        <v>2</v>
      </c>
      <c r="GO273">
        <v>11</v>
      </c>
      <c r="GP273">
        <v>0</v>
      </c>
      <c r="GQ273">
        <v>0</v>
      </c>
      <c r="GR273">
        <v>1</v>
      </c>
      <c r="GS273">
        <v>0</v>
      </c>
      <c r="GT273">
        <v>14</v>
      </c>
      <c r="GV273">
        <v>0</v>
      </c>
      <c r="GX273">
        <v>0</v>
      </c>
      <c r="GZ273">
        <v>95</v>
      </c>
    </row>
    <row r="274" spans="2:208" x14ac:dyDescent="0.3">
      <c r="B274" t="s">
        <v>656</v>
      </c>
      <c r="C274" t="s">
        <v>657</v>
      </c>
      <c r="D274" t="str">
        <f>VLOOKUP(F274,class!$A$1:$B$455,2,FALSE)</f>
        <v>Shire District</v>
      </c>
      <c r="E274" t="str">
        <f>IFERROR(VLOOKUP(F274,classifications!$A$3:$C$334,3,FALSE),VLOOKUP(F274,classifications!$I$2:$K$28,3,FALSE))</f>
        <v>Urban with Significant Rural</v>
      </c>
      <c r="F274" t="s">
        <v>658</v>
      </c>
      <c r="H274">
        <v>627</v>
      </c>
      <c r="J274">
        <v>3</v>
      </c>
      <c r="L274">
        <v>25</v>
      </c>
      <c r="N274">
        <v>1</v>
      </c>
      <c r="P274">
        <v>18</v>
      </c>
      <c r="R274">
        <v>638</v>
      </c>
      <c r="AB274" t="s">
        <v>656</v>
      </c>
      <c r="AC274" t="s">
        <v>657</v>
      </c>
      <c r="AD274" t="str">
        <f>VLOOKUP(AF274,class!$A$1:$B$455,2,FALSE)</f>
        <v>Shire District</v>
      </c>
      <c r="AE274" t="str">
        <f>IFERROR(VLOOKUP(AF274,classifications!$A$3:$C$334,3,FALSE),VLOOKUP(AF274,classifications!$I$2:$K$28,3,FALSE))</f>
        <v>Urban with Significant Rural</v>
      </c>
      <c r="AF274" t="s">
        <v>658</v>
      </c>
      <c r="AH274">
        <v>551</v>
      </c>
      <c r="AJ274">
        <v>6</v>
      </c>
      <c r="AL274">
        <v>23</v>
      </c>
      <c r="AN274">
        <v>15</v>
      </c>
      <c r="AP274">
        <v>13</v>
      </c>
      <c r="AR274">
        <v>582</v>
      </c>
      <c r="BB274" t="s">
        <v>656</v>
      </c>
      <c r="BC274" t="s">
        <v>657</v>
      </c>
      <c r="BD274" t="str">
        <f>VLOOKUP(BF274,class!$A$1:$B$455,2,FALSE)</f>
        <v>Shire District</v>
      </c>
      <c r="BE274" t="str">
        <f>IFERROR(VLOOKUP(BF274,classifications!$A$3:$C$334,3,FALSE),VLOOKUP(BF274,classifications!$I$2:$K$28,3,FALSE))</f>
        <v>Urban with Significant Rural</v>
      </c>
      <c r="BF274" t="s">
        <v>658</v>
      </c>
      <c r="BH274">
        <v>695</v>
      </c>
      <c r="BJ274">
        <v>0</v>
      </c>
      <c r="BL274">
        <v>42</v>
      </c>
      <c r="BN274">
        <v>-2</v>
      </c>
      <c r="BP274">
        <v>12</v>
      </c>
      <c r="BR274">
        <v>723</v>
      </c>
      <c r="CB274" t="s">
        <v>656</v>
      </c>
      <c r="CC274" t="s">
        <v>657</v>
      </c>
      <c r="CD274" t="str">
        <f>VLOOKUP(CF274,class!$A$1:$B$455,2,FALSE)</f>
        <v>Shire District</v>
      </c>
      <c r="CE274" t="str">
        <f>IFERROR(VLOOKUP(CF274,classifications!$A$3:$C$334,3,FALSE),VLOOKUP(CF274,classifications!$I$2:$K$28,3,FALSE))</f>
        <v>Urban with Significant Rural</v>
      </c>
      <c r="CF274" t="s">
        <v>658</v>
      </c>
      <c r="CH274">
        <v>579</v>
      </c>
      <c r="CJ274">
        <v>6</v>
      </c>
      <c r="CL274">
        <v>30</v>
      </c>
      <c r="CN274">
        <v>0</v>
      </c>
      <c r="CO274">
        <v>0</v>
      </c>
      <c r="CP274">
        <v>0</v>
      </c>
      <c r="CQ274">
        <v>0</v>
      </c>
      <c r="CR274">
        <v>0</v>
      </c>
      <c r="CS274">
        <v>0</v>
      </c>
      <c r="CU274">
        <v>4</v>
      </c>
      <c r="CW274">
        <v>13</v>
      </c>
      <c r="CY274">
        <v>606</v>
      </c>
      <c r="DB274" t="s">
        <v>656</v>
      </c>
      <c r="DC274" t="s">
        <v>657</v>
      </c>
      <c r="DD274" t="str">
        <f>VLOOKUP(DF274,class!$A$1:$B$455,2,FALSE)</f>
        <v>Shire District</v>
      </c>
      <c r="DE274" t="str">
        <f>IFERROR(VLOOKUP(DF274,classifications!$A$3:$C$334,3,FALSE),VLOOKUP(DF274,classifications!$I$2:$K$28,3,FALSE))</f>
        <v>Urban with Significant Rural</v>
      </c>
      <c r="DF274" t="s">
        <v>658</v>
      </c>
      <c r="DH274">
        <v>482</v>
      </c>
      <c r="DJ274">
        <v>5</v>
      </c>
      <c r="DL274">
        <v>36</v>
      </c>
      <c r="DN274">
        <v>1</v>
      </c>
      <c r="DO274">
        <v>3</v>
      </c>
      <c r="DP274">
        <v>0</v>
      </c>
      <c r="DQ274">
        <v>0</v>
      </c>
      <c r="DR274">
        <v>0</v>
      </c>
      <c r="DS274">
        <v>4</v>
      </c>
      <c r="DU274">
        <v>0</v>
      </c>
      <c r="DW274">
        <v>6</v>
      </c>
      <c r="DY274">
        <v>517</v>
      </c>
      <c r="EB274" t="s">
        <v>656</v>
      </c>
      <c r="EC274" t="s">
        <v>657</v>
      </c>
      <c r="ED274" t="str">
        <f>VLOOKUP(EF274,class!$A$1:$B$455,2,FALSE)</f>
        <v>Shire District</v>
      </c>
      <c r="EE274" t="str">
        <f>IFERROR(VLOOKUP(EF274,classifications!$A$3:$C$334,3,FALSE),VLOOKUP(EF274,classifications!$I$2:$K$28,3,FALSE))</f>
        <v>Urban with Significant Rural</v>
      </c>
      <c r="EF274" t="s">
        <v>658</v>
      </c>
      <c r="EH274">
        <v>615</v>
      </c>
      <c r="EJ274">
        <v>0</v>
      </c>
      <c r="EL274">
        <v>54</v>
      </c>
      <c r="EN274">
        <v>0</v>
      </c>
      <c r="EO274">
        <v>47</v>
      </c>
      <c r="EP274">
        <v>0</v>
      </c>
      <c r="EQ274">
        <v>0</v>
      </c>
      <c r="ER274">
        <v>1</v>
      </c>
      <c r="ES274">
        <v>0</v>
      </c>
      <c r="ET274">
        <v>48</v>
      </c>
      <c r="EV274">
        <v>3</v>
      </c>
      <c r="EX274">
        <v>11</v>
      </c>
      <c r="EZ274" s="2">
        <v>661</v>
      </c>
      <c r="FB274" t="s">
        <v>656</v>
      </c>
      <c r="FC274" t="s">
        <v>657</v>
      </c>
      <c r="FD274" t="str">
        <f>VLOOKUP(FF274,class!$A$1:$B$455,2,FALSE)</f>
        <v>Shire District</v>
      </c>
      <c r="FE274" t="str">
        <f>IFERROR(VLOOKUP(FF274,classifications!$A$3:$C$334,3,FALSE),VLOOKUP(FF274,classifications!$I$2:$K$28,3,FALSE))</f>
        <v>Urban with Significant Rural</v>
      </c>
      <c r="FF274" t="s">
        <v>658</v>
      </c>
      <c r="FH274">
        <v>566</v>
      </c>
      <c r="FJ274">
        <v>4</v>
      </c>
      <c r="FL274">
        <v>9</v>
      </c>
      <c r="FN274">
        <v>2</v>
      </c>
      <c r="FO274">
        <v>1</v>
      </c>
      <c r="FP274">
        <v>0</v>
      </c>
      <c r="FQ274">
        <v>0</v>
      </c>
      <c r="FR274">
        <v>0</v>
      </c>
      <c r="FS274">
        <v>0</v>
      </c>
      <c r="FT274">
        <v>3</v>
      </c>
      <c r="FV274">
        <v>0</v>
      </c>
      <c r="FX274">
        <v>6</v>
      </c>
      <c r="FZ274" s="2">
        <v>573</v>
      </c>
      <c r="GB274" t="s">
        <v>680</v>
      </c>
      <c r="GC274" t="s">
        <v>681</v>
      </c>
      <c r="GD274" t="str">
        <f>VLOOKUP(GF274,class!$A$1:$B$455,2,FALSE)</f>
        <v>Shire District</v>
      </c>
      <c r="GE274" t="str">
        <f>IFERROR(VLOOKUP(GF274,classifications!A$3:C$334,3,FALSE),VLOOKUP(GF274,classifications!I$2:K$28,3,FALSE))</f>
        <v>Predominantly Urban</v>
      </c>
      <c r="GF274" t="s">
        <v>682</v>
      </c>
      <c r="GH274">
        <v>415</v>
      </c>
      <c r="GJ274">
        <v>1</v>
      </c>
      <c r="GL274">
        <v>3</v>
      </c>
      <c r="GN274">
        <v>0</v>
      </c>
      <c r="GO274">
        <v>0</v>
      </c>
      <c r="GP274">
        <v>0</v>
      </c>
      <c r="GQ274">
        <v>0</v>
      </c>
      <c r="GR274">
        <v>0</v>
      </c>
      <c r="GS274">
        <v>0</v>
      </c>
      <c r="GT274">
        <v>0</v>
      </c>
      <c r="GV274">
        <v>-1</v>
      </c>
      <c r="GX274">
        <v>6</v>
      </c>
      <c r="GZ274">
        <v>412</v>
      </c>
    </row>
    <row r="275" spans="2:208" x14ac:dyDescent="0.3">
      <c r="B275" t="s">
        <v>659</v>
      </c>
      <c r="C275" t="s">
        <v>660</v>
      </c>
      <c r="D275" t="str">
        <f>VLOOKUP(F275,class!$A$1:$B$455,2,FALSE)</f>
        <v>Shire District</v>
      </c>
      <c r="E275" t="str">
        <f>IFERROR(VLOOKUP(F275,classifications!$A$3:$C$334,3,FALSE),VLOOKUP(F275,classifications!$I$2:$K$28,3,FALSE))</f>
        <v>Predominantly Urban</v>
      </c>
      <c r="F275" t="s">
        <v>661</v>
      </c>
      <c r="H275">
        <v>99</v>
      </c>
      <c r="J275">
        <v>16</v>
      </c>
      <c r="L275">
        <v>47</v>
      </c>
      <c r="N275">
        <v>0</v>
      </c>
      <c r="P275">
        <v>0</v>
      </c>
      <c r="R275">
        <v>162</v>
      </c>
      <c r="AB275" t="s">
        <v>659</v>
      </c>
      <c r="AC275" t="s">
        <v>660</v>
      </c>
      <c r="AD275" t="str">
        <f>VLOOKUP(AF275,class!$A$1:$B$455,2,FALSE)</f>
        <v>Shire District</v>
      </c>
      <c r="AE275" t="str">
        <f>IFERROR(VLOOKUP(AF275,classifications!$A$3:$C$334,3,FALSE),VLOOKUP(AF275,classifications!$I$2:$K$28,3,FALSE))</f>
        <v>Predominantly Urban</v>
      </c>
      <c r="AF275" t="s">
        <v>661</v>
      </c>
      <c r="AH275">
        <v>218</v>
      </c>
      <c r="AJ275">
        <v>10</v>
      </c>
      <c r="AL275">
        <v>2</v>
      </c>
      <c r="AN275">
        <v>6</v>
      </c>
      <c r="AP275">
        <v>2</v>
      </c>
      <c r="AR275">
        <v>234</v>
      </c>
      <c r="BB275" t="s">
        <v>659</v>
      </c>
      <c r="BC275" t="s">
        <v>660</v>
      </c>
      <c r="BD275" t="str">
        <f>VLOOKUP(BF275,class!$A$1:$B$455,2,FALSE)</f>
        <v>Shire District</v>
      </c>
      <c r="BE275" t="str">
        <f>IFERROR(VLOOKUP(BF275,classifications!$A$3:$C$334,3,FALSE),VLOOKUP(BF275,classifications!$I$2:$K$28,3,FALSE))</f>
        <v>Predominantly Urban</v>
      </c>
      <c r="BF275" t="s">
        <v>661</v>
      </c>
      <c r="BH275">
        <v>210</v>
      </c>
      <c r="BJ275">
        <v>3</v>
      </c>
      <c r="BL275">
        <v>12</v>
      </c>
      <c r="BN275">
        <v>4</v>
      </c>
      <c r="BP275">
        <v>22</v>
      </c>
      <c r="BR275">
        <v>207</v>
      </c>
      <c r="CB275" t="s">
        <v>659</v>
      </c>
      <c r="CC275" t="s">
        <v>660</v>
      </c>
      <c r="CD275" t="str">
        <f>VLOOKUP(CF275,class!$A$1:$B$455,2,FALSE)</f>
        <v>Shire District</v>
      </c>
      <c r="CE275" t="str">
        <f>IFERROR(VLOOKUP(CF275,classifications!$A$3:$C$334,3,FALSE),VLOOKUP(CF275,classifications!$I$2:$K$28,3,FALSE))</f>
        <v>Predominantly Urban</v>
      </c>
      <c r="CF275" t="s">
        <v>661</v>
      </c>
      <c r="CH275">
        <v>290</v>
      </c>
      <c r="CJ275">
        <v>21</v>
      </c>
      <c r="CL275">
        <v>3</v>
      </c>
      <c r="CN275">
        <v>0</v>
      </c>
      <c r="CO275">
        <v>1</v>
      </c>
      <c r="CP275">
        <v>0</v>
      </c>
      <c r="CQ275">
        <v>0</v>
      </c>
      <c r="CR275">
        <v>0</v>
      </c>
      <c r="CS275">
        <v>1</v>
      </c>
      <c r="CU275">
        <v>0</v>
      </c>
      <c r="CW275">
        <v>10</v>
      </c>
      <c r="CY275">
        <v>304</v>
      </c>
      <c r="DB275" t="s">
        <v>659</v>
      </c>
      <c r="DC275" t="s">
        <v>660</v>
      </c>
      <c r="DD275" t="str">
        <f>VLOOKUP(DF275,class!$A$1:$B$455,2,FALSE)</f>
        <v>Shire District</v>
      </c>
      <c r="DE275" t="str">
        <f>IFERROR(VLOOKUP(DF275,classifications!$A$3:$C$334,3,FALSE),VLOOKUP(DF275,classifications!$I$2:$K$28,3,FALSE))</f>
        <v>Predominantly Urban</v>
      </c>
      <c r="DF275" t="s">
        <v>661</v>
      </c>
      <c r="DH275">
        <v>442</v>
      </c>
      <c r="DJ275">
        <v>11</v>
      </c>
      <c r="DL275">
        <v>10</v>
      </c>
      <c r="DN275">
        <v>0</v>
      </c>
      <c r="DO275">
        <v>0</v>
      </c>
      <c r="DP275">
        <v>0</v>
      </c>
      <c r="DQ275">
        <v>0</v>
      </c>
      <c r="DR275">
        <v>0</v>
      </c>
      <c r="DS275">
        <v>0</v>
      </c>
      <c r="DU275">
        <v>0</v>
      </c>
      <c r="DW275">
        <v>8</v>
      </c>
      <c r="DY275">
        <v>455</v>
      </c>
      <c r="EB275" t="s">
        <v>659</v>
      </c>
      <c r="EC275" t="s">
        <v>660</v>
      </c>
      <c r="ED275" t="str">
        <f>VLOOKUP(EF275,class!$A$1:$B$455,2,FALSE)</f>
        <v>Shire District</v>
      </c>
      <c r="EE275" t="str">
        <f>IFERROR(VLOOKUP(EF275,classifications!$A$3:$C$334,3,FALSE),VLOOKUP(EF275,classifications!$I$2:$K$28,3,FALSE))</f>
        <v>Predominantly Urban</v>
      </c>
      <c r="EF275" t="s">
        <v>661</v>
      </c>
      <c r="EH275">
        <v>445</v>
      </c>
      <c r="EJ275">
        <v>5</v>
      </c>
      <c r="EL275">
        <v>19</v>
      </c>
      <c r="EN275">
        <v>0</v>
      </c>
      <c r="EO275">
        <v>0</v>
      </c>
      <c r="EP275">
        <v>0</v>
      </c>
      <c r="EQ275">
        <v>0</v>
      </c>
      <c r="ER275">
        <v>0</v>
      </c>
      <c r="ES275">
        <v>0</v>
      </c>
      <c r="ET275">
        <v>0</v>
      </c>
      <c r="EV275">
        <v>1</v>
      </c>
      <c r="EX275">
        <v>0</v>
      </c>
      <c r="EZ275" s="2">
        <v>470</v>
      </c>
      <c r="FB275" t="s">
        <v>659</v>
      </c>
      <c r="FC275" t="s">
        <v>660</v>
      </c>
      <c r="FD275" t="str">
        <f>VLOOKUP(FF275,class!$A$1:$B$455,2,FALSE)</f>
        <v>Shire District</v>
      </c>
      <c r="FE275" t="str">
        <f>IFERROR(VLOOKUP(FF275,classifications!$A$3:$C$334,3,FALSE),VLOOKUP(FF275,classifications!$I$2:$K$28,3,FALSE))</f>
        <v>Predominantly Urban</v>
      </c>
      <c r="FF275" t="s">
        <v>661</v>
      </c>
      <c r="FH275">
        <v>475</v>
      </c>
      <c r="FJ275">
        <v>12</v>
      </c>
      <c r="FL275">
        <v>12</v>
      </c>
      <c r="FN275">
        <v>0</v>
      </c>
      <c r="FO275">
        <v>0</v>
      </c>
      <c r="FP275">
        <v>0</v>
      </c>
      <c r="FQ275">
        <v>0</v>
      </c>
      <c r="FR275">
        <v>0</v>
      </c>
      <c r="FS275">
        <v>0</v>
      </c>
      <c r="FT275">
        <v>0</v>
      </c>
      <c r="FV275">
        <v>0</v>
      </c>
      <c r="FX275">
        <v>9</v>
      </c>
      <c r="FZ275" s="2">
        <v>490</v>
      </c>
      <c r="GB275" t="s">
        <v>683</v>
      </c>
      <c r="GC275" t="s">
        <v>684</v>
      </c>
      <c r="GD275" t="str">
        <f>VLOOKUP(GF275,class!$A$1:$B$455,2,FALSE)</f>
        <v>Shire District</v>
      </c>
      <c r="GE275" t="str">
        <f>IFERROR(VLOOKUP(GF275,classifications!A$3:C$334,3,FALSE),VLOOKUP(GF275,classifications!I$2:K$28,3,FALSE))</f>
        <v>Urban with Significant Rural</v>
      </c>
      <c r="GF275" t="s">
        <v>685</v>
      </c>
      <c r="GH275">
        <v>607</v>
      </c>
      <c r="GJ275">
        <v>2</v>
      </c>
      <c r="GL275">
        <v>11</v>
      </c>
      <c r="GN275">
        <v>0</v>
      </c>
      <c r="GO275">
        <v>0</v>
      </c>
      <c r="GP275">
        <v>0</v>
      </c>
      <c r="GQ275">
        <v>0</v>
      </c>
      <c r="GR275">
        <v>0</v>
      </c>
      <c r="GS275">
        <v>0</v>
      </c>
      <c r="GT275">
        <v>0</v>
      </c>
      <c r="GV275">
        <v>1</v>
      </c>
      <c r="GX275">
        <v>5</v>
      </c>
      <c r="GZ275">
        <v>616</v>
      </c>
    </row>
    <row r="276" spans="2:208" x14ac:dyDescent="0.3">
      <c r="B276" t="s">
        <v>662</v>
      </c>
      <c r="C276" t="s">
        <v>663</v>
      </c>
      <c r="D276" t="str">
        <f>VLOOKUP(F276,class!$A$1:$B$455,2,FALSE)</f>
        <v>Shire District</v>
      </c>
      <c r="E276" t="str">
        <f>IFERROR(VLOOKUP(F276,classifications!$A$3:$C$334,3,FALSE),VLOOKUP(F276,classifications!$I$2:$K$28,3,FALSE))</f>
        <v>Predominantly Urban</v>
      </c>
      <c r="F276" t="s">
        <v>664</v>
      </c>
      <c r="H276">
        <v>15</v>
      </c>
      <c r="J276">
        <v>0</v>
      </c>
      <c r="L276">
        <v>2</v>
      </c>
      <c r="N276">
        <v>0</v>
      </c>
      <c r="P276">
        <v>3</v>
      </c>
      <c r="R276">
        <v>14</v>
      </c>
      <c r="AB276" t="s">
        <v>662</v>
      </c>
      <c r="AC276" t="s">
        <v>663</v>
      </c>
      <c r="AD276" t="str">
        <f>VLOOKUP(AF276,class!$A$1:$B$455,2,FALSE)</f>
        <v>Shire District</v>
      </c>
      <c r="AE276" t="str">
        <f>IFERROR(VLOOKUP(AF276,classifications!$A$3:$C$334,3,FALSE),VLOOKUP(AF276,classifications!$I$2:$K$28,3,FALSE))</f>
        <v>Predominantly Urban</v>
      </c>
      <c r="AF276" t="s">
        <v>664</v>
      </c>
      <c r="AH276">
        <v>164</v>
      </c>
      <c r="AJ276">
        <v>2</v>
      </c>
      <c r="AL276">
        <v>30</v>
      </c>
      <c r="AN276">
        <v>0</v>
      </c>
      <c r="AP276">
        <v>0</v>
      </c>
      <c r="AR276">
        <v>196</v>
      </c>
      <c r="BB276" t="s">
        <v>662</v>
      </c>
      <c r="BC276" t="s">
        <v>663</v>
      </c>
      <c r="BD276" t="str">
        <f>VLOOKUP(BF276,class!$A$1:$B$455,2,FALSE)</f>
        <v>Shire District</v>
      </c>
      <c r="BE276" t="str">
        <f>IFERROR(VLOOKUP(BF276,classifications!$A$3:$C$334,3,FALSE),VLOOKUP(BF276,classifications!$I$2:$K$28,3,FALSE))</f>
        <v>Predominantly Urban</v>
      </c>
      <c r="BF276" t="s">
        <v>664</v>
      </c>
      <c r="BH276">
        <v>110</v>
      </c>
      <c r="BJ276">
        <v>4</v>
      </c>
      <c r="BL276">
        <v>34</v>
      </c>
      <c r="BN276">
        <v>0</v>
      </c>
      <c r="BP276">
        <v>0</v>
      </c>
      <c r="BR276">
        <v>148</v>
      </c>
      <c r="CB276" t="s">
        <v>662</v>
      </c>
      <c r="CC276" t="s">
        <v>663</v>
      </c>
      <c r="CD276" t="str">
        <f>VLOOKUP(CF276,class!$A$1:$B$455,2,FALSE)</f>
        <v>Shire District</v>
      </c>
      <c r="CE276" t="str">
        <f>IFERROR(VLOOKUP(CF276,classifications!$A$3:$C$334,3,FALSE),VLOOKUP(CF276,classifications!$I$2:$K$28,3,FALSE))</f>
        <v>Predominantly Urban</v>
      </c>
      <c r="CF276" t="s">
        <v>664</v>
      </c>
      <c r="CH276">
        <v>88</v>
      </c>
      <c r="CJ276">
        <v>1</v>
      </c>
      <c r="CL276">
        <v>8</v>
      </c>
      <c r="CN276">
        <v>0</v>
      </c>
      <c r="CO276">
        <v>0</v>
      </c>
      <c r="CP276">
        <v>0</v>
      </c>
      <c r="CQ276">
        <v>0</v>
      </c>
      <c r="CR276">
        <v>0</v>
      </c>
      <c r="CS276">
        <v>0</v>
      </c>
      <c r="CU276">
        <v>0</v>
      </c>
      <c r="CW276">
        <v>0</v>
      </c>
      <c r="CY276">
        <v>97</v>
      </c>
      <c r="DB276" t="s">
        <v>662</v>
      </c>
      <c r="DC276" t="s">
        <v>663</v>
      </c>
      <c r="DD276" t="str">
        <f>VLOOKUP(DF276,class!$A$1:$B$455,2,FALSE)</f>
        <v>Shire District</v>
      </c>
      <c r="DE276" t="str">
        <f>IFERROR(VLOOKUP(DF276,classifications!$A$3:$C$334,3,FALSE),VLOOKUP(DF276,classifications!$I$2:$K$28,3,FALSE))</f>
        <v>Predominantly Urban</v>
      </c>
      <c r="DF276" t="s">
        <v>664</v>
      </c>
      <c r="DH276">
        <v>116</v>
      </c>
      <c r="DJ276">
        <v>0</v>
      </c>
      <c r="DL276">
        <v>34</v>
      </c>
      <c r="DN276">
        <v>0</v>
      </c>
      <c r="DO276">
        <v>0</v>
      </c>
      <c r="DP276">
        <v>0</v>
      </c>
      <c r="DQ276">
        <v>0</v>
      </c>
      <c r="DR276">
        <v>0</v>
      </c>
      <c r="DS276">
        <v>0</v>
      </c>
      <c r="DU276">
        <v>0</v>
      </c>
      <c r="DW276">
        <v>0</v>
      </c>
      <c r="DY276">
        <v>150</v>
      </c>
      <c r="EB276" t="s">
        <v>662</v>
      </c>
      <c r="EC276" t="s">
        <v>663</v>
      </c>
      <c r="ED276" t="str">
        <f>VLOOKUP(EF276,class!$A$1:$B$455,2,FALSE)</f>
        <v>Shire District</v>
      </c>
      <c r="EE276" t="str">
        <f>IFERROR(VLOOKUP(EF276,classifications!$A$3:$C$334,3,FALSE),VLOOKUP(EF276,classifications!$I$2:$K$28,3,FALSE))</f>
        <v>Predominantly Urban</v>
      </c>
      <c r="EF276" t="s">
        <v>664</v>
      </c>
      <c r="EH276">
        <v>68</v>
      </c>
      <c r="EJ276">
        <v>3</v>
      </c>
      <c r="EL276">
        <v>21</v>
      </c>
      <c r="EN276">
        <v>1</v>
      </c>
      <c r="EO276">
        <v>0</v>
      </c>
      <c r="EP276">
        <v>0</v>
      </c>
      <c r="EQ276">
        <v>0</v>
      </c>
      <c r="ER276">
        <v>0</v>
      </c>
      <c r="ES276">
        <v>0</v>
      </c>
      <c r="ET276">
        <v>1</v>
      </c>
      <c r="EV276">
        <v>0</v>
      </c>
      <c r="EX276">
        <v>0</v>
      </c>
      <c r="EZ276" s="2">
        <v>92</v>
      </c>
      <c r="FB276" t="s">
        <v>662</v>
      </c>
      <c r="FC276" t="s">
        <v>663</v>
      </c>
      <c r="FD276" t="str">
        <f>VLOOKUP(FF276,class!$A$1:$B$455,2,FALSE)</f>
        <v>Shire District</v>
      </c>
      <c r="FE276" t="str">
        <f>IFERROR(VLOOKUP(FF276,classifications!$A$3:$C$334,3,FALSE),VLOOKUP(FF276,classifications!$I$2:$K$28,3,FALSE))</f>
        <v>Predominantly Urban</v>
      </c>
      <c r="FF276" t="s">
        <v>664</v>
      </c>
      <c r="FH276">
        <v>136</v>
      </c>
      <c r="FJ276">
        <v>1</v>
      </c>
      <c r="FL276">
        <v>18</v>
      </c>
      <c r="FN276">
        <v>2</v>
      </c>
      <c r="FO276">
        <v>2</v>
      </c>
      <c r="FP276">
        <v>0</v>
      </c>
      <c r="FQ276">
        <v>0</v>
      </c>
      <c r="FR276">
        <v>0</v>
      </c>
      <c r="FS276">
        <v>0</v>
      </c>
      <c r="FT276">
        <v>4</v>
      </c>
      <c r="FV276">
        <v>0</v>
      </c>
      <c r="FX276">
        <v>0</v>
      </c>
      <c r="FZ276" s="2">
        <v>155</v>
      </c>
      <c r="GB276" t="s">
        <v>686</v>
      </c>
      <c r="GC276" t="s">
        <v>687</v>
      </c>
      <c r="GD276" t="str">
        <f>VLOOKUP(GF276,class!$A$1:$B$455,2,FALSE)</f>
        <v>Shire District</v>
      </c>
      <c r="GE276" t="str">
        <f>IFERROR(VLOOKUP(GF276,classifications!A$3:C$334,3,FALSE),VLOOKUP(GF276,classifications!I$2:K$28,3,FALSE))</f>
        <v>Predominantly Rural</v>
      </c>
      <c r="GF276" t="s">
        <v>688</v>
      </c>
      <c r="GH276">
        <v>412</v>
      </c>
      <c r="GJ276">
        <v>2</v>
      </c>
      <c r="GL276">
        <v>30</v>
      </c>
      <c r="GN276">
        <v>6</v>
      </c>
      <c r="GO276">
        <v>4</v>
      </c>
      <c r="GP276">
        <v>3</v>
      </c>
      <c r="GQ276">
        <v>0</v>
      </c>
      <c r="GR276">
        <v>9</v>
      </c>
      <c r="GS276">
        <v>0</v>
      </c>
      <c r="GT276">
        <v>22</v>
      </c>
      <c r="GV276">
        <v>-56</v>
      </c>
      <c r="GX276">
        <v>27</v>
      </c>
      <c r="GZ276">
        <v>361</v>
      </c>
    </row>
    <row r="277" spans="2:208" x14ac:dyDescent="0.3">
      <c r="B277" t="s">
        <v>665</v>
      </c>
      <c r="C277" t="s">
        <v>666</v>
      </c>
      <c r="D277" t="str">
        <f>VLOOKUP(F277,class!$A$1:$B$455,2,FALSE)</f>
        <v>Shire District</v>
      </c>
      <c r="E277" t="str">
        <f>IFERROR(VLOOKUP(F277,classifications!$A$3:$C$334,3,FALSE),VLOOKUP(F277,classifications!$I$2:$K$28,3,FALSE))</f>
        <v>Urban with Significant Rural</v>
      </c>
      <c r="F277" t="s">
        <v>667</v>
      </c>
      <c r="H277">
        <v>152</v>
      </c>
      <c r="J277">
        <v>6</v>
      </c>
      <c r="L277">
        <v>15</v>
      </c>
      <c r="N277">
        <v>-7</v>
      </c>
      <c r="P277">
        <v>0</v>
      </c>
      <c r="R277">
        <v>166</v>
      </c>
      <c r="AB277" t="s">
        <v>665</v>
      </c>
      <c r="AC277" t="s">
        <v>666</v>
      </c>
      <c r="AD277" t="str">
        <f>VLOOKUP(AF277,class!$A$1:$B$455,2,FALSE)</f>
        <v>Shire District</v>
      </c>
      <c r="AE277" t="str">
        <f>IFERROR(VLOOKUP(AF277,classifications!$A$3:$C$334,3,FALSE),VLOOKUP(AF277,classifications!$I$2:$K$28,3,FALSE))</f>
        <v>Urban with Significant Rural</v>
      </c>
      <c r="AF277" t="s">
        <v>667</v>
      </c>
      <c r="AH277">
        <v>133</v>
      </c>
      <c r="AJ277">
        <v>0</v>
      </c>
      <c r="AL277">
        <v>11</v>
      </c>
      <c r="AN277">
        <v>-10</v>
      </c>
      <c r="AP277">
        <v>0</v>
      </c>
      <c r="AR277">
        <v>134</v>
      </c>
      <c r="BB277" t="s">
        <v>665</v>
      </c>
      <c r="BC277" t="s">
        <v>666</v>
      </c>
      <c r="BD277" t="str">
        <f>VLOOKUP(BF277,class!$A$1:$B$455,2,FALSE)</f>
        <v>Shire District</v>
      </c>
      <c r="BE277" t="str">
        <f>IFERROR(VLOOKUP(BF277,classifications!$A$3:$C$334,3,FALSE),VLOOKUP(BF277,classifications!$I$2:$K$28,3,FALSE))</f>
        <v>Urban with Significant Rural</v>
      </c>
      <c r="BF277" t="s">
        <v>667</v>
      </c>
      <c r="BH277">
        <v>359</v>
      </c>
      <c r="BJ277">
        <v>3</v>
      </c>
      <c r="BL277">
        <v>63</v>
      </c>
      <c r="BN277">
        <v>0</v>
      </c>
      <c r="BP277">
        <v>0</v>
      </c>
      <c r="BR277">
        <v>425</v>
      </c>
      <c r="CB277" t="s">
        <v>665</v>
      </c>
      <c r="CC277" t="s">
        <v>666</v>
      </c>
      <c r="CD277" t="str">
        <f>VLOOKUP(CF277,class!$A$1:$B$455,2,FALSE)</f>
        <v>Shire District</v>
      </c>
      <c r="CE277" t="str">
        <f>IFERROR(VLOOKUP(CF277,classifications!$A$3:$C$334,3,FALSE),VLOOKUP(CF277,classifications!$I$2:$K$28,3,FALSE))</f>
        <v>Urban with Significant Rural</v>
      </c>
      <c r="CF277" t="s">
        <v>667</v>
      </c>
      <c r="CH277">
        <v>386</v>
      </c>
      <c r="CJ277">
        <v>1</v>
      </c>
      <c r="CL277">
        <v>97</v>
      </c>
      <c r="CN277">
        <v>9</v>
      </c>
      <c r="CO277">
        <v>5</v>
      </c>
      <c r="CP277">
        <v>0</v>
      </c>
      <c r="CQ277">
        <v>0</v>
      </c>
      <c r="CR277">
        <v>9</v>
      </c>
      <c r="CS277">
        <v>23</v>
      </c>
      <c r="CU277">
        <v>-5</v>
      </c>
      <c r="CW277">
        <v>4</v>
      </c>
      <c r="CY277">
        <v>475</v>
      </c>
      <c r="DB277" t="s">
        <v>665</v>
      </c>
      <c r="DC277" t="s">
        <v>666</v>
      </c>
      <c r="DD277" t="str">
        <f>VLOOKUP(DF277,class!$A$1:$B$455,2,FALSE)</f>
        <v>Shire District</v>
      </c>
      <c r="DE277" t="str">
        <f>IFERROR(VLOOKUP(DF277,classifications!$A$3:$C$334,3,FALSE),VLOOKUP(DF277,classifications!$I$2:$K$28,3,FALSE))</f>
        <v>Urban with Significant Rural</v>
      </c>
      <c r="DF277" t="s">
        <v>667</v>
      </c>
      <c r="DH277">
        <v>507</v>
      </c>
      <c r="DJ277">
        <v>5</v>
      </c>
      <c r="DL277">
        <v>116</v>
      </c>
      <c r="DN277">
        <v>0</v>
      </c>
      <c r="DO277">
        <v>0</v>
      </c>
      <c r="DP277">
        <v>0</v>
      </c>
      <c r="DQ277">
        <v>0</v>
      </c>
      <c r="DR277">
        <v>0</v>
      </c>
      <c r="DS277">
        <v>0</v>
      </c>
      <c r="DU277">
        <v>0</v>
      </c>
      <c r="DW277">
        <v>0</v>
      </c>
      <c r="DY277">
        <v>628</v>
      </c>
      <c r="EB277" t="s">
        <v>665</v>
      </c>
      <c r="EC277" t="s">
        <v>666</v>
      </c>
      <c r="ED277" t="str">
        <f>VLOOKUP(EF277,class!$A$1:$B$455,2,FALSE)</f>
        <v>Shire District</v>
      </c>
      <c r="EE277" t="str">
        <f>IFERROR(VLOOKUP(EF277,classifications!$A$3:$C$334,3,FALSE),VLOOKUP(EF277,classifications!$I$2:$K$28,3,FALSE))</f>
        <v>Urban with Significant Rural</v>
      </c>
      <c r="EF277" t="s">
        <v>667</v>
      </c>
      <c r="EH277">
        <v>485</v>
      </c>
      <c r="EJ277">
        <v>0</v>
      </c>
      <c r="EL277">
        <v>38</v>
      </c>
      <c r="EN277">
        <v>1</v>
      </c>
      <c r="EO277">
        <v>2</v>
      </c>
      <c r="EP277">
        <v>0</v>
      </c>
      <c r="EQ277">
        <v>0</v>
      </c>
      <c r="ER277">
        <v>0</v>
      </c>
      <c r="ES277">
        <v>0</v>
      </c>
      <c r="ET277">
        <v>3</v>
      </c>
      <c r="EV277">
        <v>0</v>
      </c>
      <c r="EX277">
        <v>0</v>
      </c>
      <c r="EZ277" s="2">
        <v>523</v>
      </c>
      <c r="FB277" t="s">
        <v>665</v>
      </c>
      <c r="FC277" t="s">
        <v>666</v>
      </c>
      <c r="FD277" t="str">
        <f>VLOOKUP(FF277,class!$A$1:$B$455,2,FALSE)</f>
        <v>Shire District</v>
      </c>
      <c r="FE277" t="str">
        <f>IFERROR(VLOOKUP(FF277,classifications!$A$3:$C$334,3,FALSE),VLOOKUP(FF277,classifications!$I$2:$K$28,3,FALSE))</f>
        <v>Urban with Significant Rural</v>
      </c>
      <c r="FF277" t="s">
        <v>667</v>
      </c>
      <c r="FH277">
        <v>237</v>
      </c>
      <c r="FJ277">
        <v>9</v>
      </c>
      <c r="FL277">
        <v>57</v>
      </c>
      <c r="FN277">
        <v>4</v>
      </c>
      <c r="FO277">
        <v>4</v>
      </c>
      <c r="FP277">
        <v>0</v>
      </c>
      <c r="FQ277">
        <v>0</v>
      </c>
      <c r="FR277">
        <v>0</v>
      </c>
      <c r="FS277">
        <v>0</v>
      </c>
      <c r="FT277">
        <v>8</v>
      </c>
      <c r="FV277">
        <v>0</v>
      </c>
      <c r="FX277">
        <v>0</v>
      </c>
      <c r="FZ277" s="2">
        <v>303</v>
      </c>
    </row>
    <row r="278" spans="2:208" x14ac:dyDescent="0.3">
      <c r="B278" t="s">
        <v>668</v>
      </c>
      <c r="C278" t="s">
        <v>669</v>
      </c>
      <c r="D278" t="str">
        <f>VLOOKUP(F278,class!$A$1:$B$455,2,FALSE)</f>
        <v>Shire District</v>
      </c>
      <c r="E278" t="str">
        <f>IFERROR(VLOOKUP(F278,classifications!$A$3:$C$334,3,FALSE),VLOOKUP(F278,classifications!$I$2:$K$28,3,FALSE))</f>
        <v>Predominantly Urban</v>
      </c>
      <c r="F278" t="s">
        <v>670</v>
      </c>
      <c r="H278">
        <v>59</v>
      </c>
      <c r="J278">
        <v>3</v>
      </c>
      <c r="L278">
        <v>6</v>
      </c>
      <c r="N278">
        <v>0</v>
      </c>
      <c r="P278">
        <v>39</v>
      </c>
      <c r="R278">
        <v>29</v>
      </c>
      <c r="AB278" t="s">
        <v>668</v>
      </c>
      <c r="AC278" t="s">
        <v>669</v>
      </c>
      <c r="AD278" t="str">
        <f>VLOOKUP(AF278,class!$A$1:$B$455,2,FALSE)</f>
        <v>Shire District</v>
      </c>
      <c r="AE278" t="str">
        <f>IFERROR(VLOOKUP(AF278,classifications!$A$3:$C$334,3,FALSE),VLOOKUP(AF278,classifications!$I$2:$K$28,3,FALSE))</f>
        <v>Predominantly Urban</v>
      </c>
      <c r="AF278" t="s">
        <v>670</v>
      </c>
      <c r="AH278">
        <v>63</v>
      </c>
      <c r="AJ278">
        <v>0</v>
      </c>
      <c r="AL278">
        <v>24</v>
      </c>
      <c r="AN278">
        <v>0</v>
      </c>
      <c r="AP278">
        <v>24</v>
      </c>
      <c r="AR278">
        <v>63</v>
      </c>
      <c r="BB278" t="s">
        <v>668</v>
      </c>
      <c r="BC278" t="s">
        <v>669</v>
      </c>
      <c r="BD278" t="str">
        <f>VLOOKUP(BF278,class!$A$1:$B$455,2,FALSE)</f>
        <v>Shire District</v>
      </c>
      <c r="BE278" t="str">
        <f>IFERROR(VLOOKUP(BF278,classifications!$A$3:$C$334,3,FALSE),VLOOKUP(BF278,classifications!$I$2:$K$28,3,FALSE))</f>
        <v>Predominantly Urban</v>
      </c>
      <c r="BF278" t="s">
        <v>670</v>
      </c>
      <c r="BH278">
        <v>56</v>
      </c>
      <c r="BJ278">
        <v>3</v>
      </c>
      <c r="BL278">
        <v>24</v>
      </c>
      <c r="BN278">
        <v>0</v>
      </c>
      <c r="BP278">
        <v>0</v>
      </c>
      <c r="BR278">
        <v>83</v>
      </c>
      <c r="CB278" t="s">
        <v>668</v>
      </c>
      <c r="CC278" t="s">
        <v>669</v>
      </c>
      <c r="CD278" t="str">
        <f>VLOOKUP(CF278,class!$A$1:$B$455,2,FALSE)</f>
        <v>Shire District</v>
      </c>
      <c r="CE278" t="str">
        <f>IFERROR(VLOOKUP(CF278,classifications!$A$3:$C$334,3,FALSE),VLOOKUP(CF278,classifications!$I$2:$K$28,3,FALSE))</f>
        <v>Predominantly Urban</v>
      </c>
      <c r="CF278" t="s">
        <v>670</v>
      </c>
      <c r="CH278">
        <v>97</v>
      </c>
      <c r="CJ278">
        <v>9</v>
      </c>
      <c r="CL278">
        <v>21</v>
      </c>
      <c r="CN278">
        <v>0</v>
      </c>
      <c r="CO278">
        <v>0</v>
      </c>
      <c r="CP278">
        <v>0</v>
      </c>
      <c r="CQ278">
        <v>0</v>
      </c>
      <c r="CR278">
        <v>0</v>
      </c>
      <c r="CS278">
        <v>0</v>
      </c>
      <c r="CU278">
        <v>0</v>
      </c>
      <c r="CW278">
        <v>0</v>
      </c>
      <c r="CY278">
        <v>127</v>
      </c>
      <c r="DB278" t="s">
        <v>668</v>
      </c>
      <c r="DC278" t="s">
        <v>669</v>
      </c>
      <c r="DD278" t="str">
        <f>VLOOKUP(DF278,class!$A$1:$B$455,2,FALSE)</f>
        <v>Shire District</v>
      </c>
      <c r="DE278" t="str">
        <f>IFERROR(VLOOKUP(DF278,classifications!$A$3:$C$334,3,FALSE),VLOOKUP(DF278,classifications!$I$2:$K$28,3,FALSE))</f>
        <v>Predominantly Urban</v>
      </c>
      <c r="DF278" t="s">
        <v>670</v>
      </c>
      <c r="DH278">
        <v>127</v>
      </c>
      <c r="DJ278">
        <v>6</v>
      </c>
      <c r="DL278">
        <v>36</v>
      </c>
      <c r="DN278">
        <v>0</v>
      </c>
      <c r="DO278">
        <v>0</v>
      </c>
      <c r="DP278">
        <v>0</v>
      </c>
      <c r="DQ278">
        <v>0</v>
      </c>
      <c r="DR278">
        <v>0</v>
      </c>
      <c r="DS278">
        <v>0</v>
      </c>
      <c r="DU278">
        <v>0</v>
      </c>
      <c r="DW278">
        <v>0</v>
      </c>
      <c r="DY278">
        <v>169</v>
      </c>
      <c r="EB278" t="s">
        <v>668</v>
      </c>
      <c r="EC278" t="s">
        <v>669</v>
      </c>
      <c r="ED278" t="str">
        <f>VLOOKUP(EF278,class!$A$1:$B$455,2,FALSE)</f>
        <v>Shire District</v>
      </c>
      <c r="EE278" t="str">
        <f>IFERROR(VLOOKUP(EF278,classifications!$A$3:$C$334,3,FALSE),VLOOKUP(EF278,classifications!$I$2:$K$28,3,FALSE))</f>
        <v>Predominantly Urban</v>
      </c>
      <c r="EF278" t="s">
        <v>670</v>
      </c>
      <c r="EH278">
        <v>99</v>
      </c>
      <c r="EJ278">
        <v>4</v>
      </c>
      <c r="EL278">
        <v>36</v>
      </c>
      <c r="EN278">
        <v>1</v>
      </c>
      <c r="EO278">
        <v>0</v>
      </c>
      <c r="EP278">
        <v>0</v>
      </c>
      <c r="EQ278">
        <v>0</v>
      </c>
      <c r="ER278">
        <v>0</v>
      </c>
      <c r="ES278">
        <v>0</v>
      </c>
      <c r="ET278">
        <v>1</v>
      </c>
      <c r="EV278">
        <v>0</v>
      </c>
      <c r="EX278">
        <v>0</v>
      </c>
      <c r="EZ278" s="2">
        <v>139</v>
      </c>
      <c r="FB278" t="s">
        <v>668</v>
      </c>
      <c r="FC278" t="s">
        <v>669</v>
      </c>
      <c r="FD278" t="str">
        <f>VLOOKUP(FF278,class!$A$1:$B$455,2,FALSE)</f>
        <v>Shire District</v>
      </c>
      <c r="FE278" t="str">
        <f>IFERROR(VLOOKUP(FF278,classifications!$A$3:$C$334,3,FALSE),VLOOKUP(FF278,classifications!$I$2:$K$28,3,FALSE))</f>
        <v>Predominantly Urban</v>
      </c>
      <c r="FF278" t="s">
        <v>670</v>
      </c>
      <c r="FH278">
        <v>259</v>
      </c>
      <c r="FJ278">
        <v>0</v>
      </c>
      <c r="FL278">
        <v>61</v>
      </c>
      <c r="FN278">
        <v>0</v>
      </c>
      <c r="FO278">
        <v>26</v>
      </c>
      <c r="FP278">
        <v>0</v>
      </c>
      <c r="FQ278">
        <v>0</v>
      </c>
      <c r="FR278">
        <v>0</v>
      </c>
      <c r="FS278">
        <v>0</v>
      </c>
      <c r="FT278">
        <v>26</v>
      </c>
      <c r="FV278">
        <v>0</v>
      </c>
      <c r="FX278">
        <v>6</v>
      </c>
      <c r="FZ278" s="2">
        <v>314</v>
      </c>
      <c r="GD278" t="str">
        <f>VLOOKUP(GF278,class!$A$1:$B$455,2,FALSE)</f>
        <v>Shire County</v>
      </c>
      <c r="GE278" t="str">
        <f>IFERROR(VLOOKUP(GF278,classifications!A$3:C$334,3,FALSE),VLOOKUP(GF278,classifications!I$2:K$28,3,FALSE))</f>
        <v>Urban with Significant Rural</v>
      </c>
      <c r="GF278" t="s">
        <v>689</v>
      </c>
      <c r="GH278">
        <v>3596</v>
      </c>
      <c r="GJ278">
        <v>8</v>
      </c>
      <c r="GL278">
        <v>119</v>
      </c>
      <c r="GN278">
        <v>13</v>
      </c>
      <c r="GO278">
        <v>10</v>
      </c>
      <c r="GP278">
        <v>0</v>
      </c>
      <c r="GQ278">
        <v>0</v>
      </c>
      <c r="GR278">
        <v>4</v>
      </c>
      <c r="GS278">
        <v>0</v>
      </c>
      <c r="GT278">
        <v>27</v>
      </c>
      <c r="GV278">
        <v>0</v>
      </c>
      <c r="GX278">
        <v>14</v>
      </c>
      <c r="GZ278">
        <v>3709</v>
      </c>
    </row>
    <row r="279" spans="2:208" x14ac:dyDescent="0.3">
      <c r="B279" t="s">
        <v>671</v>
      </c>
      <c r="C279" t="s">
        <v>672</v>
      </c>
      <c r="D279" t="str">
        <f>VLOOKUP(F279,class!$A$1:$B$455,2,FALSE)</f>
        <v>Shire District</v>
      </c>
      <c r="E279" t="str">
        <f>IFERROR(VLOOKUP(F279,classifications!$A$3:$C$334,3,FALSE),VLOOKUP(F279,classifications!$I$2:$K$28,3,FALSE))</f>
        <v>Predominantly Urban</v>
      </c>
      <c r="F279" t="s">
        <v>673</v>
      </c>
      <c r="H279">
        <v>102</v>
      </c>
      <c r="J279">
        <v>3</v>
      </c>
      <c r="L279">
        <v>13</v>
      </c>
      <c r="N279">
        <v>0</v>
      </c>
      <c r="P279">
        <v>18</v>
      </c>
      <c r="R279">
        <v>100</v>
      </c>
      <c r="AB279" t="s">
        <v>671</v>
      </c>
      <c r="AC279" t="s">
        <v>672</v>
      </c>
      <c r="AD279" t="str">
        <f>VLOOKUP(AF279,class!$A$1:$B$455,2,FALSE)</f>
        <v>Shire District</v>
      </c>
      <c r="AE279" t="str">
        <f>IFERROR(VLOOKUP(AF279,classifications!$A$3:$C$334,3,FALSE),VLOOKUP(AF279,classifications!$I$2:$K$28,3,FALSE))</f>
        <v>Predominantly Urban</v>
      </c>
      <c r="AF279" t="s">
        <v>673</v>
      </c>
      <c r="AH279">
        <v>170</v>
      </c>
      <c r="AJ279">
        <v>3</v>
      </c>
      <c r="AL279">
        <v>13</v>
      </c>
      <c r="AN279">
        <v>0</v>
      </c>
      <c r="AP279">
        <v>25</v>
      </c>
      <c r="AR279">
        <v>161</v>
      </c>
      <c r="BB279" t="s">
        <v>671</v>
      </c>
      <c r="BC279" t="s">
        <v>672</v>
      </c>
      <c r="BD279" t="str">
        <f>VLOOKUP(BF279,class!$A$1:$B$455,2,FALSE)</f>
        <v>Shire District</v>
      </c>
      <c r="BE279" t="str">
        <f>IFERROR(VLOOKUP(BF279,classifications!$A$3:$C$334,3,FALSE),VLOOKUP(BF279,classifications!$I$2:$K$28,3,FALSE))</f>
        <v>Predominantly Urban</v>
      </c>
      <c r="BF279" t="s">
        <v>673</v>
      </c>
      <c r="BH279">
        <v>295</v>
      </c>
      <c r="BJ279">
        <v>19</v>
      </c>
      <c r="BL279">
        <v>206</v>
      </c>
      <c r="BN279">
        <v>0</v>
      </c>
      <c r="BP279">
        <v>5</v>
      </c>
      <c r="BR279">
        <v>515</v>
      </c>
      <c r="CB279" t="s">
        <v>671</v>
      </c>
      <c r="CC279" t="s">
        <v>672</v>
      </c>
      <c r="CD279" t="str">
        <f>VLOOKUP(CF279,class!$A$1:$B$455,2,FALSE)</f>
        <v>Shire District</v>
      </c>
      <c r="CE279" t="str">
        <f>IFERROR(VLOOKUP(CF279,classifications!$A$3:$C$334,3,FALSE),VLOOKUP(CF279,classifications!$I$2:$K$28,3,FALSE))</f>
        <v>Predominantly Urban</v>
      </c>
      <c r="CF279" t="s">
        <v>673</v>
      </c>
      <c r="CH279">
        <v>327</v>
      </c>
      <c r="CJ279">
        <v>5</v>
      </c>
      <c r="CL279">
        <v>79</v>
      </c>
      <c r="CN279">
        <v>4</v>
      </c>
      <c r="CO279">
        <v>7</v>
      </c>
      <c r="CP279">
        <v>0</v>
      </c>
      <c r="CQ279">
        <v>0</v>
      </c>
      <c r="CR279">
        <v>0</v>
      </c>
      <c r="CS279">
        <v>11</v>
      </c>
      <c r="CU279">
        <v>84</v>
      </c>
      <c r="CW279">
        <v>11</v>
      </c>
      <c r="CY279">
        <v>484</v>
      </c>
      <c r="DB279" t="s">
        <v>671</v>
      </c>
      <c r="DC279" t="s">
        <v>672</v>
      </c>
      <c r="DD279" t="str">
        <f>VLOOKUP(DF279,class!$A$1:$B$455,2,FALSE)</f>
        <v>Shire District</v>
      </c>
      <c r="DE279" t="str">
        <f>IFERROR(VLOOKUP(DF279,classifications!$A$3:$C$334,3,FALSE),VLOOKUP(DF279,classifications!$I$2:$K$28,3,FALSE))</f>
        <v>Predominantly Urban</v>
      </c>
      <c r="DF279" t="s">
        <v>673</v>
      </c>
      <c r="DH279">
        <v>655</v>
      </c>
      <c r="DJ279">
        <v>40</v>
      </c>
      <c r="DL279">
        <v>111</v>
      </c>
      <c r="DN279">
        <v>1</v>
      </c>
      <c r="DO279">
        <v>32</v>
      </c>
      <c r="DP279">
        <v>0</v>
      </c>
      <c r="DQ279">
        <v>4</v>
      </c>
      <c r="DR279">
        <v>0</v>
      </c>
      <c r="DS279">
        <v>37</v>
      </c>
      <c r="DU279">
        <v>0</v>
      </c>
      <c r="DW279">
        <v>2</v>
      </c>
      <c r="DY279">
        <v>804</v>
      </c>
      <c r="EB279" t="s">
        <v>671</v>
      </c>
      <c r="EC279" t="s">
        <v>672</v>
      </c>
      <c r="ED279" t="str">
        <f>VLOOKUP(EF279,class!$A$1:$B$455,2,FALSE)</f>
        <v>Shire District</v>
      </c>
      <c r="EE279" t="str">
        <f>IFERROR(VLOOKUP(EF279,classifications!$A$3:$C$334,3,FALSE),VLOOKUP(EF279,classifications!$I$2:$K$28,3,FALSE))</f>
        <v>Predominantly Urban</v>
      </c>
      <c r="EF279" t="s">
        <v>673</v>
      </c>
      <c r="EH279">
        <v>674</v>
      </c>
      <c r="EJ279">
        <v>7</v>
      </c>
      <c r="EL279">
        <v>57</v>
      </c>
      <c r="EN279">
        <v>1</v>
      </c>
      <c r="EO279">
        <v>20</v>
      </c>
      <c r="EP279">
        <v>0</v>
      </c>
      <c r="EQ279">
        <v>0</v>
      </c>
      <c r="ER279">
        <v>4</v>
      </c>
      <c r="ES279">
        <v>0</v>
      </c>
      <c r="ET279">
        <v>25</v>
      </c>
      <c r="EV279">
        <v>0</v>
      </c>
      <c r="EX279">
        <v>0</v>
      </c>
      <c r="EZ279" s="2">
        <v>738</v>
      </c>
      <c r="FB279" t="s">
        <v>671</v>
      </c>
      <c r="FC279" t="s">
        <v>672</v>
      </c>
      <c r="FD279" t="str">
        <f>VLOOKUP(FF279,class!$A$1:$B$455,2,FALSE)</f>
        <v>Shire District</v>
      </c>
      <c r="FE279" t="str">
        <f>IFERROR(VLOOKUP(FF279,classifications!$A$3:$C$334,3,FALSE),VLOOKUP(FF279,classifications!$I$2:$K$28,3,FALSE))</f>
        <v>Predominantly Urban</v>
      </c>
      <c r="FF279" t="s">
        <v>673</v>
      </c>
      <c r="FH279">
        <v>716</v>
      </c>
      <c r="FJ279">
        <v>7</v>
      </c>
      <c r="FL279">
        <v>64</v>
      </c>
      <c r="FN279">
        <v>10</v>
      </c>
      <c r="FO279">
        <v>35</v>
      </c>
      <c r="FP279">
        <v>0</v>
      </c>
      <c r="FQ279">
        <v>0</v>
      </c>
      <c r="FR279">
        <v>0</v>
      </c>
      <c r="FS279">
        <v>0</v>
      </c>
      <c r="FT279">
        <v>45</v>
      </c>
      <c r="FV279">
        <v>0</v>
      </c>
      <c r="FX279">
        <v>2</v>
      </c>
      <c r="FZ279" s="2">
        <v>785</v>
      </c>
      <c r="GB279" t="s">
        <v>690</v>
      </c>
      <c r="GC279" t="s">
        <v>691</v>
      </c>
      <c r="GD279" t="str">
        <f>VLOOKUP(GF279,class!$A$1:$B$455,2,FALSE)</f>
        <v>Shire District</v>
      </c>
      <c r="GE279" t="str">
        <f>IFERROR(VLOOKUP(GF279,classifications!A$3:C$334,3,FALSE),VLOOKUP(GF279,classifications!I$2:K$28,3,FALSE))</f>
        <v>Predominantly Urban</v>
      </c>
      <c r="GF279" t="s">
        <v>692</v>
      </c>
      <c r="GH279">
        <v>400</v>
      </c>
      <c r="GJ279">
        <v>5</v>
      </c>
      <c r="GL279">
        <v>24</v>
      </c>
      <c r="GN279">
        <v>0</v>
      </c>
      <c r="GO279">
        <v>7</v>
      </c>
      <c r="GP279">
        <v>0</v>
      </c>
      <c r="GQ279">
        <v>0</v>
      </c>
      <c r="GR279">
        <v>0</v>
      </c>
      <c r="GS279">
        <v>0</v>
      </c>
      <c r="GT279">
        <v>7</v>
      </c>
      <c r="GV279">
        <v>0</v>
      </c>
      <c r="GX279">
        <v>2</v>
      </c>
      <c r="GZ279">
        <v>427</v>
      </c>
    </row>
    <row r="280" spans="2:208" x14ac:dyDescent="0.3">
      <c r="B280" t="s">
        <v>674</v>
      </c>
      <c r="C280" t="s">
        <v>675</v>
      </c>
      <c r="D280" t="str">
        <f>VLOOKUP(F280,class!$A$1:$B$455,2,FALSE)</f>
        <v>Shire District</v>
      </c>
      <c r="E280" t="str">
        <f>IFERROR(VLOOKUP(F280,classifications!$A$3:$C$334,3,FALSE),VLOOKUP(F280,classifications!$I$2:$K$28,3,FALSE))</f>
        <v>Predominantly Rural</v>
      </c>
      <c r="F280" t="s">
        <v>676</v>
      </c>
      <c r="H280">
        <v>121</v>
      </c>
      <c r="J280">
        <v>4</v>
      </c>
      <c r="L280">
        <v>47</v>
      </c>
      <c r="N280">
        <v>0</v>
      </c>
      <c r="P280">
        <v>0</v>
      </c>
      <c r="R280">
        <v>172</v>
      </c>
      <c r="AB280" t="s">
        <v>674</v>
      </c>
      <c r="AC280" t="s">
        <v>675</v>
      </c>
      <c r="AD280" t="str">
        <f>VLOOKUP(AF280,class!$A$1:$B$455,2,FALSE)</f>
        <v>Shire District</v>
      </c>
      <c r="AE280" t="str">
        <f>IFERROR(VLOOKUP(AF280,classifications!$A$3:$C$334,3,FALSE),VLOOKUP(AF280,classifications!$I$2:$K$28,3,FALSE))</f>
        <v>Predominantly Rural</v>
      </c>
      <c r="AF280" t="s">
        <v>676</v>
      </c>
      <c r="AH280">
        <v>154</v>
      </c>
      <c r="AJ280">
        <v>2</v>
      </c>
      <c r="AL280">
        <v>25</v>
      </c>
      <c r="AN280">
        <v>0</v>
      </c>
      <c r="AP280">
        <v>5</v>
      </c>
      <c r="AR280">
        <v>176</v>
      </c>
      <c r="BB280" t="s">
        <v>674</v>
      </c>
      <c r="BC280" t="s">
        <v>675</v>
      </c>
      <c r="BD280" t="str">
        <f>VLOOKUP(BF280,class!$A$1:$B$455,2,FALSE)</f>
        <v>Shire District</v>
      </c>
      <c r="BE280" t="str">
        <f>IFERROR(VLOOKUP(BF280,classifications!$A$3:$C$334,3,FALSE),VLOOKUP(BF280,classifications!$I$2:$K$28,3,FALSE))</f>
        <v>Predominantly Rural</v>
      </c>
      <c r="BF280" t="s">
        <v>676</v>
      </c>
      <c r="BH280">
        <v>316</v>
      </c>
      <c r="BJ280">
        <v>3</v>
      </c>
      <c r="BL280">
        <v>26</v>
      </c>
      <c r="BN280">
        <v>0</v>
      </c>
      <c r="BP280">
        <v>1</v>
      </c>
      <c r="BR280">
        <v>344</v>
      </c>
      <c r="CB280" t="s">
        <v>674</v>
      </c>
      <c r="CC280" t="s">
        <v>675</v>
      </c>
      <c r="CD280" t="str">
        <f>VLOOKUP(CF280,class!$A$1:$B$455,2,FALSE)</f>
        <v>Shire District</v>
      </c>
      <c r="CE280" t="str">
        <f>IFERROR(VLOOKUP(CF280,classifications!$A$3:$C$334,3,FALSE),VLOOKUP(CF280,classifications!$I$2:$K$28,3,FALSE))</f>
        <v>Predominantly Rural</v>
      </c>
      <c r="CF280" t="s">
        <v>676</v>
      </c>
      <c r="CH280">
        <v>268</v>
      </c>
      <c r="CJ280">
        <v>1</v>
      </c>
      <c r="CL280">
        <v>31</v>
      </c>
      <c r="CN280">
        <v>0</v>
      </c>
      <c r="CO280">
        <v>0</v>
      </c>
      <c r="CP280">
        <v>0</v>
      </c>
      <c r="CQ280">
        <v>0</v>
      </c>
      <c r="CR280">
        <v>0</v>
      </c>
      <c r="CS280">
        <v>0</v>
      </c>
      <c r="CU280">
        <v>0</v>
      </c>
      <c r="CW280">
        <v>0</v>
      </c>
      <c r="CY280">
        <v>300</v>
      </c>
      <c r="DB280" t="s">
        <v>674</v>
      </c>
      <c r="DC280" t="s">
        <v>675</v>
      </c>
      <c r="DD280" t="str">
        <f>VLOOKUP(DF280,class!$A$1:$B$455,2,FALSE)</f>
        <v>Shire District</v>
      </c>
      <c r="DE280" t="str">
        <f>IFERROR(VLOOKUP(DF280,classifications!$A$3:$C$334,3,FALSE),VLOOKUP(DF280,classifications!$I$2:$K$28,3,FALSE))</f>
        <v>Predominantly Rural</v>
      </c>
      <c r="DF280" t="s">
        <v>676</v>
      </c>
      <c r="DH280">
        <v>377</v>
      </c>
      <c r="DJ280">
        <v>0</v>
      </c>
      <c r="DL280">
        <v>13</v>
      </c>
      <c r="DN280">
        <v>0</v>
      </c>
      <c r="DO280">
        <v>0</v>
      </c>
      <c r="DP280">
        <v>0</v>
      </c>
      <c r="DQ280">
        <v>0</v>
      </c>
      <c r="DR280">
        <v>0</v>
      </c>
      <c r="DS280">
        <v>0</v>
      </c>
      <c r="DU280">
        <v>0</v>
      </c>
      <c r="DW280">
        <v>0</v>
      </c>
      <c r="DY280">
        <v>390</v>
      </c>
      <c r="EB280" t="s">
        <v>674</v>
      </c>
      <c r="EC280" t="s">
        <v>675</v>
      </c>
      <c r="ED280" t="str">
        <f>VLOOKUP(EF280,class!$A$1:$B$455,2,FALSE)</f>
        <v>Shire District</v>
      </c>
      <c r="EE280" t="str">
        <f>IFERROR(VLOOKUP(EF280,classifications!$A$3:$C$334,3,FALSE),VLOOKUP(EF280,classifications!$I$2:$K$28,3,FALSE))</f>
        <v>Predominantly Rural</v>
      </c>
      <c r="EF280" t="s">
        <v>676</v>
      </c>
      <c r="EH280">
        <v>371</v>
      </c>
      <c r="EJ280">
        <v>4</v>
      </c>
      <c r="EL280">
        <v>25</v>
      </c>
      <c r="EN280">
        <v>1</v>
      </c>
      <c r="EO280">
        <v>0</v>
      </c>
      <c r="EP280">
        <v>0</v>
      </c>
      <c r="EQ280">
        <v>0</v>
      </c>
      <c r="ER280">
        <v>0</v>
      </c>
      <c r="ES280">
        <v>0</v>
      </c>
      <c r="ET280">
        <v>1</v>
      </c>
      <c r="EV280">
        <v>0</v>
      </c>
      <c r="EX280">
        <v>0</v>
      </c>
      <c r="EZ280" s="2">
        <v>400</v>
      </c>
      <c r="FB280" t="s">
        <v>674</v>
      </c>
      <c r="FC280" t="s">
        <v>675</v>
      </c>
      <c r="FD280" t="str">
        <f>VLOOKUP(FF280,class!$A$1:$B$455,2,FALSE)</f>
        <v>Shire District</v>
      </c>
      <c r="FE280" t="str">
        <f>IFERROR(VLOOKUP(FF280,classifications!$A$3:$C$334,3,FALSE),VLOOKUP(FF280,classifications!$I$2:$K$28,3,FALSE))</f>
        <v>Predominantly Rural</v>
      </c>
      <c r="FF280" t="s">
        <v>676</v>
      </c>
      <c r="FH280">
        <v>370</v>
      </c>
      <c r="FJ280">
        <v>4</v>
      </c>
      <c r="FL280">
        <v>29</v>
      </c>
      <c r="FN280">
        <v>9</v>
      </c>
      <c r="FO280">
        <v>6</v>
      </c>
      <c r="FP280">
        <v>0</v>
      </c>
      <c r="FQ280">
        <v>0</v>
      </c>
      <c r="FR280">
        <v>0</v>
      </c>
      <c r="FS280">
        <v>0</v>
      </c>
      <c r="FT280">
        <v>15</v>
      </c>
      <c r="FV280">
        <v>0</v>
      </c>
      <c r="FX280">
        <v>0</v>
      </c>
      <c r="FZ280" s="2">
        <v>403</v>
      </c>
      <c r="GB280" t="s">
        <v>693</v>
      </c>
      <c r="GC280" t="s">
        <v>694</v>
      </c>
      <c r="GD280" t="str">
        <f>VLOOKUP(GF280,class!$A$1:$B$455,2,FALSE)</f>
        <v>Shire District</v>
      </c>
      <c r="GE280" t="str">
        <f>IFERROR(VLOOKUP(GF280,classifications!A$3:C$334,3,FALSE),VLOOKUP(GF280,classifications!I$2:K$28,3,FALSE))</f>
        <v>Predominantly Urban</v>
      </c>
      <c r="GF280" t="s">
        <v>695</v>
      </c>
      <c r="GH280">
        <v>788</v>
      </c>
      <c r="GJ280">
        <v>3</v>
      </c>
      <c r="GL280">
        <v>17</v>
      </c>
      <c r="GN280">
        <v>3</v>
      </c>
      <c r="GO280">
        <v>0</v>
      </c>
      <c r="GP280">
        <v>0</v>
      </c>
      <c r="GQ280">
        <v>0</v>
      </c>
      <c r="GR280">
        <v>4</v>
      </c>
      <c r="GS280">
        <v>0</v>
      </c>
      <c r="GT280">
        <v>7</v>
      </c>
      <c r="GV280">
        <v>0</v>
      </c>
      <c r="GX280">
        <v>3</v>
      </c>
      <c r="GZ280">
        <v>805</v>
      </c>
    </row>
    <row r="281" spans="2:208" x14ac:dyDescent="0.3">
      <c r="B281" t="s">
        <v>677</v>
      </c>
      <c r="C281" t="s">
        <v>678</v>
      </c>
      <c r="D281" t="str">
        <f>VLOOKUP(F281,class!$A$1:$B$455,2,FALSE)</f>
        <v>Shire District</v>
      </c>
      <c r="E281" t="str">
        <f>IFERROR(VLOOKUP(F281,classifications!$A$3:$C$334,3,FALSE),VLOOKUP(F281,classifications!$I$2:$K$28,3,FALSE))</f>
        <v>Predominantly Urban</v>
      </c>
      <c r="F281" t="s">
        <v>679</v>
      </c>
      <c r="H281">
        <v>135</v>
      </c>
      <c r="J281">
        <v>1</v>
      </c>
      <c r="L281">
        <v>17</v>
      </c>
      <c r="N281">
        <v>0</v>
      </c>
      <c r="P281">
        <v>0</v>
      </c>
      <c r="R281">
        <v>153</v>
      </c>
      <c r="AB281" t="s">
        <v>677</v>
      </c>
      <c r="AC281" t="s">
        <v>678</v>
      </c>
      <c r="AD281" t="str">
        <f>VLOOKUP(AF281,class!$A$1:$B$455,2,FALSE)</f>
        <v>Shire District</v>
      </c>
      <c r="AE281" t="str">
        <f>IFERROR(VLOOKUP(AF281,classifications!$A$3:$C$334,3,FALSE),VLOOKUP(AF281,classifications!$I$2:$K$28,3,FALSE))</f>
        <v>Predominantly Urban</v>
      </c>
      <c r="AF281" t="s">
        <v>679</v>
      </c>
      <c r="AH281">
        <v>265</v>
      </c>
      <c r="AJ281">
        <v>7</v>
      </c>
      <c r="AL281">
        <v>25</v>
      </c>
      <c r="AN281">
        <v>1</v>
      </c>
      <c r="AP281">
        <v>57</v>
      </c>
      <c r="AR281">
        <v>241</v>
      </c>
      <c r="BB281" t="s">
        <v>677</v>
      </c>
      <c r="BC281" t="s">
        <v>678</v>
      </c>
      <c r="BD281" t="str">
        <f>VLOOKUP(BF281,class!$A$1:$B$455,2,FALSE)</f>
        <v>Shire District</v>
      </c>
      <c r="BE281" t="str">
        <f>IFERROR(VLOOKUP(BF281,classifications!$A$3:$C$334,3,FALSE),VLOOKUP(BF281,classifications!$I$2:$K$28,3,FALSE))</f>
        <v>Predominantly Urban</v>
      </c>
      <c r="BF281" t="s">
        <v>679</v>
      </c>
      <c r="BH281">
        <v>224</v>
      </c>
      <c r="BJ281">
        <v>3</v>
      </c>
      <c r="BL281">
        <v>7</v>
      </c>
      <c r="BN281">
        <v>0</v>
      </c>
      <c r="BP281">
        <v>0</v>
      </c>
      <c r="BR281">
        <v>234</v>
      </c>
      <c r="CB281" t="s">
        <v>677</v>
      </c>
      <c r="CC281" t="s">
        <v>678</v>
      </c>
      <c r="CD281" t="str">
        <f>VLOOKUP(CF281,class!$A$1:$B$455,2,FALSE)</f>
        <v>Shire District</v>
      </c>
      <c r="CE281" t="str">
        <f>IFERROR(VLOOKUP(CF281,classifications!$A$3:$C$334,3,FALSE),VLOOKUP(CF281,classifications!$I$2:$K$28,3,FALSE))</f>
        <v>Predominantly Urban</v>
      </c>
      <c r="CF281" t="s">
        <v>679</v>
      </c>
      <c r="CH281">
        <v>115</v>
      </c>
      <c r="CJ281">
        <v>4</v>
      </c>
      <c r="CL281">
        <v>5</v>
      </c>
      <c r="CN281">
        <v>1</v>
      </c>
      <c r="CO281">
        <v>0</v>
      </c>
      <c r="CP281">
        <v>0</v>
      </c>
      <c r="CQ281">
        <v>0</v>
      </c>
      <c r="CR281">
        <v>0</v>
      </c>
      <c r="CS281">
        <v>1</v>
      </c>
      <c r="CU281">
        <v>0</v>
      </c>
      <c r="CW281">
        <v>2</v>
      </c>
      <c r="CY281">
        <v>122</v>
      </c>
      <c r="DB281" t="s">
        <v>677</v>
      </c>
      <c r="DC281" t="s">
        <v>678</v>
      </c>
      <c r="DD281" t="str">
        <f>VLOOKUP(DF281,class!$A$1:$B$455,2,FALSE)</f>
        <v>Shire District</v>
      </c>
      <c r="DE281" t="str">
        <f>IFERROR(VLOOKUP(DF281,classifications!$A$3:$C$334,3,FALSE),VLOOKUP(DF281,classifications!$I$2:$K$28,3,FALSE))</f>
        <v>Predominantly Urban</v>
      </c>
      <c r="DF281" t="s">
        <v>679</v>
      </c>
      <c r="DH281">
        <v>146</v>
      </c>
      <c r="DJ281">
        <v>9</v>
      </c>
      <c r="DL281">
        <v>37</v>
      </c>
      <c r="DN281">
        <v>3</v>
      </c>
      <c r="DO281">
        <v>10</v>
      </c>
      <c r="DP281">
        <v>0</v>
      </c>
      <c r="DQ281">
        <v>0</v>
      </c>
      <c r="DR281">
        <v>0</v>
      </c>
      <c r="DS281">
        <v>13</v>
      </c>
      <c r="DU281">
        <v>0</v>
      </c>
      <c r="DW281">
        <v>1</v>
      </c>
      <c r="DY281">
        <v>191</v>
      </c>
      <c r="EB281" t="s">
        <v>677</v>
      </c>
      <c r="EC281" t="s">
        <v>678</v>
      </c>
      <c r="ED281" t="str">
        <f>VLOOKUP(EF281,class!$A$1:$B$455,2,FALSE)</f>
        <v>Shire District</v>
      </c>
      <c r="EE281" t="str">
        <f>IFERROR(VLOOKUP(EF281,classifications!$A$3:$C$334,3,FALSE),VLOOKUP(EF281,classifications!$I$2:$K$28,3,FALSE))</f>
        <v>Predominantly Urban</v>
      </c>
      <c r="EF281" t="s">
        <v>679</v>
      </c>
      <c r="EH281">
        <v>109</v>
      </c>
      <c r="EJ281">
        <v>5</v>
      </c>
      <c r="EL281">
        <v>35</v>
      </c>
      <c r="EN281">
        <v>0</v>
      </c>
      <c r="EO281">
        <v>18</v>
      </c>
      <c r="EP281">
        <v>0</v>
      </c>
      <c r="EQ281">
        <v>0</v>
      </c>
      <c r="ER281">
        <v>0</v>
      </c>
      <c r="ES281">
        <v>0</v>
      </c>
      <c r="ET281">
        <v>18</v>
      </c>
      <c r="EV281">
        <v>0</v>
      </c>
      <c r="EX281">
        <v>0</v>
      </c>
      <c r="EZ281" s="2">
        <v>149</v>
      </c>
      <c r="FB281" t="s">
        <v>677</v>
      </c>
      <c r="FC281" t="s">
        <v>678</v>
      </c>
      <c r="FD281" t="str">
        <f>VLOOKUP(FF281,class!$A$1:$B$455,2,FALSE)</f>
        <v>Shire District</v>
      </c>
      <c r="FE281" t="str">
        <f>IFERROR(VLOOKUP(FF281,classifications!$A$3:$C$334,3,FALSE),VLOOKUP(FF281,classifications!$I$2:$K$28,3,FALSE))</f>
        <v>Predominantly Urban</v>
      </c>
      <c r="FF281" t="s">
        <v>679</v>
      </c>
      <c r="FH281">
        <v>59</v>
      </c>
      <c r="FJ281">
        <v>0</v>
      </c>
      <c r="FL281">
        <v>47</v>
      </c>
      <c r="FN281">
        <v>1</v>
      </c>
      <c r="FO281">
        <v>7</v>
      </c>
      <c r="FP281">
        <v>0</v>
      </c>
      <c r="FQ281">
        <v>0</v>
      </c>
      <c r="FR281">
        <v>0</v>
      </c>
      <c r="FS281">
        <v>0</v>
      </c>
      <c r="FT281">
        <v>8</v>
      </c>
      <c r="FV281">
        <v>1</v>
      </c>
      <c r="FX281">
        <v>0</v>
      </c>
      <c r="FZ281" s="2">
        <v>107</v>
      </c>
      <c r="GB281" t="s">
        <v>696</v>
      </c>
      <c r="GC281" t="s">
        <v>697</v>
      </c>
      <c r="GD281" t="str">
        <f>VLOOKUP(GF281,class!$A$1:$B$455,2,FALSE)</f>
        <v>Shire District</v>
      </c>
      <c r="GE281" t="str">
        <f>IFERROR(VLOOKUP(GF281,classifications!A$3:C$334,3,FALSE),VLOOKUP(GF281,classifications!I$2:K$28,3,FALSE))</f>
        <v>Predominantly Rural</v>
      </c>
      <c r="GF281" t="s">
        <v>698</v>
      </c>
      <c r="GH281">
        <v>874</v>
      </c>
      <c r="GJ281">
        <v>2</v>
      </c>
      <c r="GL281">
        <v>30</v>
      </c>
      <c r="GN281">
        <v>2</v>
      </c>
      <c r="GO281">
        <v>1</v>
      </c>
      <c r="GP281">
        <v>0</v>
      </c>
      <c r="GQ281">
        <v>0</v>
      </c>
      <c r="GR281">
        <v>0</v>
      </c>
      <c r="GS281">
        <v>0</v>
      </c>
      <c r="GT281">
        <v>3</v>
      </c>
      <c r="GV281">
        <v>0</v>
      </c>
      <c r="GX281">
        <v>0</v>
      </c>
      <c r="GZ281">
        <v>906</v>
      </c>
    </row>
    <row r="282" spans="2:208" x14ac:dyDescent="0.3">
      <c r="B282" t="s">
        <v>680</v>
      </c>
      <c r="C282" t="s">
        <v>681</v>
      </c>
      <c r="D282" t="str">
        <f>VLOOKUP(F282,class!$A$1:$B$455,2,FALSE)</f>
        <v>Shire District</v>
      </c>
      <c r="E282" t="str">
        <f>IFERROR(VLOOKUP(F282,classifications!$A$3:$C$334,3,FALSE),VLOOKUP(F282,classifications!$I$2:$K$28,3,FALSE))</f>
        <v>Predominantly Urban</v>
      </c>
      <c r="F282" t="s">
        <v>682</v>
      </c>
      <c r="H282">
        <v>156</v>
      </c>
      <c r="J282">
        <v>0</v>
      </c>
      <c r="L282">
        <v>11</v>
      </c>
      <c r="N282">
        <v>0</v>
      </c>
      <c r="P282">
        <v>13</v>
      </c>
      <c r="R282">
        <v>154</v>
      </c>
      <c r="AB282" t="s">
        <v>680</v>
      </c>
      <c r="AC282" t="s">
        <v>681</v>
      </c>
      <c r="AD282" t="str">
        <f>VLOOKUP(AF282,class!$A$1:$B$455,2,FALSE)</f>
        <v>Shire District</v>
      </c>
      <c r="AE282" t="str">
        <f>IFERROR(VLOOKUP(AF282,classifications!$A$3:$C$334,3,FALSE),VLOOKUP(AF282,classifications!$I$2:$K$28,3,FALSE))</f>
        <v>Predominantly Urban</v>
      </c>
      <c r="AF282" t="s">
        <v>682</v>
      </c>
      <c r="AH282">
        <v>341</v>
      </c>
      <c r="AJ282">
        <v>0</v>
      </c>
      <c r="AL282">
        <v>3</v>
      </c>
      <c r="AN282">
        <v>0</v>
      </c>
      <c r="AP282">
        <v>133</v>
      </c>
      <c r="AR282">
        <v>211</v>
      </c>
      <c r="BB282" t="s">
        <v>680</v>
      </c>
      <c r="BC282" t="s">
        <v>681</v>
      </c>
      <c r="BD282" t="str">
        <f>VLOOKUP(BF282,class!$A$1:$B$455,2,FALSE)</f>
        <v>Shire District</v>
      </c>
      <c r="BE282" t="str">
        <f>IFERROR(VLOOKUP(BF282,classifications!$A$3:$C$334,3,FALSE),VLOOKUP(BF282,classifications!$I$2:$K$28,3,FALSE))</f>
        <v>Predominantly Urban</v>
      </c>
      <c r="BF282" t="s">
        <v>682</v>
      </c>
      <c r="BH282">
        <v>468</v>
      </c>
      <c r="BJ282">
        <v>10</v>
      </c>
      <c r="BL282">
        <v>6</v>
      </c>
      <c r="BN282">
        <v>-1</v>
      </c>
      <c r="BP282">
        <v>6</v>
      </c>
      <c r="BR282">
        <v>477</v>
      </c>
      <c r="CB282" t="s">
        <v>680</v>
      </c>
      <c r="CC282" t="s">
        <v>681</v>
      </c>
      <c r="CD282" t="str">
        <f>VLOOKUP(CF282,class!$A$1:$B$455,2,FALSE)</f>
        <v>Shire District</v>
      </c>
      <c r="CE282" t="str">
        <f>IFERROR(VLOOKUP(CF282,classifications!$A$3:$C$334,3,FALSE),VLOOKUP(CF282,classifications!$I$2:$K$28,3,FALSE))</f>
        <v>Predominantly Urban</v>
      </c>
      <c r="CF282" t="s">
        <v>682</v>
      </c>
      <c r="CH282">
        <v>347</v>
      </c>
      <c r="CJ282">
        <v>3</v>
      </c>
      <c r="CL282">
        <v>81</v>
      </c>
      <c r="CN282">
        <v>0</v>
      </c>
      <c r="CO282">
        <v>0</v>
      </c>
      <c r="CP282">
        <v>0</v>
      </c>
      <c r="CQ282">
        <v>0</v>
      </c>
      <c r="CR282">
        <v>77</v>
      </c>
      <c r="CS282">
        <v>77</v>
      </c>
      <c r="CU282">
        <v>0</v>
      </c>
      <c r="CW282">
        <v>1</v>
      </c>
      <c r="CY282">
        <v>430</v>
      </c>
      <c r="DB282" t="s">
        <v>680</v>
      </c>
      <c r="DC282" t="s">
        <v>681</v>
      </c>
      <c r="DD282" t="str">
        <f>VLOOKUP(DF282,class!$A$1:$B$455,2,FALSE)</f>
        <v>Shire District</v>
      </c>
      <c r="DE282" t="str">
        <f>IFERROR(VLOOKUP(DF282,classifications!$A$3:$C$334,3,FALSE),VLOOKUP(DF282,classifications!$I$2:$K$28,3,FALSE))</f>
        <v>Predominantly Urban</v>
      </c>
      <c r="DF282" t="s">
        <v>682</v>
      </c>
      <c r="DH282">
        <v>169</v>
      </c>
      <c r="DJ282">
        <v>4</v>
      </c>
      <c r="DL282">
        <v>77</v>
      </c>
      <c r="DN282">
        <v>0</v>
      </c>
      <c r="DO282">
        <v>1</v>
      </c>
      <c r="DP282">
        <v>0</v>
      </c>
      <c r="DQ282">
        <v>0</v>
      </c>
      <c r="DR282">
        <v>73</v>
      </c>
      <c r="DS282">
        <v>74</v>
      </c>
      <c r="DU282">
        <v>0</v>
      </c>
      <c r="DW282">
        <v>13</v>
      </c>
      <c r="DY282">
        <v>237</v>
      </c>
      <c r="EB282" t="s">
        <v>680</v>
      </c>
      <c r="EC282" t="s">
        <v>681</v>
      </c>
      <c r="ED282" t="str">
        <f>VLOOKUP(EF282,class!$A$1:$B$455,2,FALSE)</f>
        <v>Shire District</v>
      </c>
      <c r="EE282" t="str">
        <f>IFERROR(VLOOKUP(EF282,classifications!$A$3:$C$334,3,FALSE),VLOOKUP(EF282,classifications!$I$2:$K$28,3,FALSE))</f>
        <v>Predominantly Urban</v>
      </c>
      <c r="EF282" t="s">
        <v>682</v>
      </c>
      <c r="EH282">
        <v>292</v>
      </c>
      <c r="EJ282">
        <v>13</v>
      </c>
      <c r="EL282">
        <v>11</v>
      </c>
      <c r="EN282">
        <v>4</v>
      </c>
      <c r="EO282">
        <v>0</v>
      </c>
      <c r="EP282">
        <v>0</v>
      </c>
      <c r="EQ282">
        <v>0</v>
      </c>
      <c r="ER282">
        <v>0</v>
      </c>
      <c r="ES282">
        <v>0</v>
      </c>
      <c r="ET282">
        <v>4</v>
      </c>
      <c r="EV282">
        <v>1</v>
      </c>
      <c r="EX282">
        <v>5</v>
      </c>
      <c r="EZ282" s="2">
        <v>312</v>
      </c>
      <c r="FB282" t="s">
        <v>680</v>
      </c>
      <c r="FC282" t="s">
        <v>681</v>
      </c>
      <c r="FD282" t="str">
        <f>VLOOKUP(FF282,class!$A$1:$B$455,2,FALSE)</f>
        <v>Shire District</v>
      </c>
      <c r="FE282" t="str">
        <f>IFERROR(VLOOKUP(FF282,classifications!$A$3:$C$334,3,FALSE),VLOOKUP(FF282,classifications!$I$2:$K$28,3,FALSE))</f>
        <v>Predominantly Urban</v>
      </c>
      <c r="FF282" t="s">
        <v>682</v>
      </c>
      <c r="FH282">
        <v>463</v>
      </c>
      <c r="FJ282">
        <v>4</v>
      </c>
      <c r="FL282">
        <v>22</v>
      </c>
      <c r="FN282">
        <v>0</v>
      </c>
      <c r="FO282">
        <v>2</v>
      </c>
      <c r="FP282">
        <v>0</v>
      </c>
      <c r="FQ282">
        <v>0</v>
      </c>
      <c r="FR282">
        <v>0</v>
      </c>
      <c r="FS282">
        <v>0</v>
      </c>
      <c r="FT282">
        <v>2</v>
      </c>
      <c r="FV282">
        <v>0</v>
      </c>
      <c r="FX282">
        <v>52</v>
      </c>
      <c r="FZ282" s="2">
        <v>437</v>
      </c>
      <c r="GB282" t="s">
        <v>699</v>
      </c>
      <c r="GC282" t="s">
        <v>700</v>
      </c>
      <c r="GD282" t="str">
        <f>VLOOKUP(GF282,class!$A$1:$B$455,2,FALSE)</f>
        <v>Shire District</v>
      </c>
      <c r="GE282" t="str">
        <f>IFERROR(VLOOKUP(GF282,classifications!A$3:C$334,3,FALSE),VLOOKUP(GF282,classifications!I$2:K$28,3,FALSE))</f>
        <v>Predominantly Rural</v>
      </c>
      <c r="GF282" t="s">
        <v>701</v>
      </c>
      <c r="GH282">
        <v>277</v>
      </c>
      <c r="GJ282">
        <v>-3</v>
      </c>
      <c r="GL282">
        <v>19</v>
      </c>
      <c r="GN282">
        <v>0</v>
      </c>
      <c r="GO282">
        <v>2</v>
      </c>
      <c r="GP282">
        <v>0</v>
      </c>
      <c r="GQ282">
        <v>0</v>
      </c>
      <c r="GR282">
        <v>0</v>
      </c>
      <c r="GS282">
        <v>0</v>
      </c>
      <c r="GT282">
        <v>2</v>
      </c>
      <c r="GV282">
        <v>0</v>
      </c>
      <c r="GX282">
        <v>8</v>
      </c>
      <c r="GZ282">
        <v>285</v>
      </c>
    </row>
    <row r="283" spans="2:208" x14ac:dyDescent="0.3">
      <c r="B283" t="s">
        <v>683</v>
      </c>
      <c r="C283" t="s">
        <v>684</v>
      </c>
      <c r="D283" t="str">
        <f>VLOOKUP(F283,class!$A$1:$B$455,2,FALSE)</f>
        <v>Shire District</v>
      </c>
      <c r="E283" t="str">
        <f>IFERROR(VLOOKUP(F283,classifications!$A$3:$C$334,3,FALSE),VLOOKUP(F283,classifications!$I$2:$K$28,3,FALSE))</f>
        <v>Urban with Significant Rural</v>
      </c>
      <c r="F283" t="s">
        <v>685</v>
      </c>
      <c r="H283">
        <v>125</v>
      </c>
      <c r="J283">
        <v>0</v>
      </c>
      <c r="L283">
        <v>12</v>
      </c>
      <c r="N283">
        <v>0</v>
      </c>
      <c r="P283">
        <v>1</v>
      </c>
      <c r="R283">
        <v>136</v>
      </c>
      <c r="AB283" t="s">
        <v>683</v>
      </c>
      <c r="AC283" t="s">
        <v>684</v>
      </c>
      <c r="AD283" t="str">
        <f>VLOOKUP(AF283,class!$A$1:$B$455,2,FALSE)</f>
        <v>Shire District</v>
      </c>
      <c r="AE283" t="str">
        <f>IFERROR(VLOOKUP(AF283,classifications!$A$3:$C$334,3,FALSE),VLOOKUP(AF283,classifications!$I$2:$K$28,3,FALSE))</f>
        <v>Urban with Significant Rural</v>
      </c>
      <c r="AF283" t="s">
        <v>685</v>
      </c>
      <c r="AH283">
        <v>340</v>
      </c>
      <c r="AJ283">
        <v>2</v>
      </c>
      <c r="AL283">
        <v>28</v>
      </c>
      <c r="AN283">
        <v>0</v>
      </c>
      <c r="AP283">
        <v>1</v>
      </c>
      <c r="AR283">
        <v>369</v>
      </c>
      <c r="BB283" t="s">
        <v>683</v>
      </c>
      <c r="BC283" t="s">
        <v>684</v>
      </c>
      <c r="BD283" t="str">
        <f>VLOOKUP(BF283,class!$A$1:$B$455,2,FALSE)</f>
        <v>Shire District</v>
      </c>
      <c r="BE283" t="str">
        <f>IFERROR(VLOOKUP(BF283,classifications!$A$3:$C$334,3,FALSE),VLOOKUP(BF283,classifications!$I$2:$K$28,3,FALSE))</f>
        <v>Urban with Significant Rural</v>
      </c>
      <c r="BF283" t="s">
        <v>685</v>
      </c>
      <c r="BH283">
        <v>346</v>
      </c>
      <c r="BJ283">
        <v>2</v>
      </c>
      <c r="BL283">
        <v>21</v>
      </c>
      <c r="BN283">
        <v>0</v>
      </c>
      <c r="BP283">
        <v>0</v>
      </c>
      <c r="BR283">
        <v>369</v>
      </c>
      <c r="CB283" t="s">
        <v>683</v>
      </c>
      <c r="CC283" t="s">
        <v>684</v>
      </c>
      <c r="CD283" t="str">
        <f>VLOOKUP(CF283,class!$A$1:$B$455,2,FALSE)</f>
        <v>Shire District</v>
      </c>
      <c r="CE283" t="str">
        <f>IFERROR(VLOOKUP(CF283,classifications!$A$3:$C$334,3,FALSE),VLOOKUP(CF283,classifications!$I$2:$K$28,3,FALSE))</f>
        <v>Urban with Significant Rural</v>
      </c>
      <c r="CF283" t="s">
        <v>685</v>
      </c>
      <c r="CH283">
        <v>216</v>
      </c>
      <c r="CJ283">
        <v>2</v>
      </c>
      <c r="CL283">
        <v>79</v>
      </c>
      <c r="CN283">
        <v>0</v>
      </c>
      <c r="CO283">
        <v>0</v>
      </c>
      <c r="CP283">
        <v>0</v>
      </c>
      <c r="CQ283">
        <v>0</v>
      </c>
      <c r="CR283">
        <v>0</v>
      </c>
      <c r="CS283">
        <v>0</v>
      </c>
      <c r="CU283">
        <v>0</v>
      </c>
      <c r="CW283">
        <v>1</v>
      </c>
      <c r="CY283">
        <v>296</v>
      </c>
      <c r="DB283" t="s">
        <v>683</v>
      </c>
      <c r="DC283" t="s">
        <v>684</v>
      </c>
      <c r="DD283" t="str">
        <f>VLOOKUP(DF283,class!$A$1:$B$455,2,FALSE)</f>
        <v>Shire District</v>
      </c>
      <c r="DE283" t="str">
        <f>IFERROR(VLOOKUP(DF283,classifications!$A$3:$C$334,3,FALSE),VLOOKUP(DF283,classifications!$I$2:$K$28,3,FALSE))</f>
        <v>Urban with Significant Rural</v>
      </c>
      <c r="DF283" t="s">
        <v>685</v>
      </c>
      <c r="DH283">
        <v>286</v>
      </c>
      <c r="DJ283">
        <v>1</v>
      </c>
      <c r="DL283">
        <v>19</v>
      </c>
      <c r="DN283">
        <v>0</v>
      </c>
      <c r="DO283">
        <v>2</v>
      </c>
      <c r="DP283">
        <v>0</v>
      </c>
      <c r="DQ283">
        <v>0</v>
      </c>
      <c r="DR283">
        <v>0</v>
      </c>
      <c r="DS283">
        <v>2</v>
      </c>
      <c r="DU283">
        <v>22</v>
      </c>
      <c r="DW283">
        <v>2</v>
      </c>
      <c r="DY283">
        <v>326</v>
      </c>
      <c r="EB283" t="s">
        <v>683</v>
      </c>
      <c r="EC283" t="s">
        <v>684</v>
      </c>
      <c r="ED283" t="str">
        <f>VLOOKUP(EF283,class!$A$1:$B$455,2,FALSE)</f>
        <v>Shire District</v>
      </c>
      <c r="EE283" t="str">
        <f>IFERROR(VLOOKUP(EF283,classifications!$A$3:$C$334,3,FALSE),VLOOKUP(EF283,classifications!$I$2:$K$28,3,FALSE))</f>
        <v>Urban with Significant Rural</v>
      </c>
      <c r="EF283" t="s">
        <v>685</v>
      </c>
      <c r="EH283">
        <v>223</v>
      </c>
      <c r="EJ283">
        <v>3</v>
      </c>
      <c r="EL283">
        <v>6</v>
      </c>
      <c r="EN283">
        <v>0</v>
      </c>
      <c r="EO283">
        <v>0</v>
      </c>
      <c r="EP283">
        <v>0</v>
      </c>
      <c r="EQ283">
        <v>0</v>
      </c>
      <c r="ER283">
        <v>0</v>
      </c>
      <c r="ES283">
        <v>0</v>
      </c>
      <c r="ET283">
        <v>0</v>
      </c>
      <c r="EV283">
        <v>8</v>
      </c>
      <c r="EX283">
        <v>55</v>
      </c>
      <c r="EZ283" s="2">
        <v>185</v>
      </c>
      <c r="FB283" t="s">
        <v>683</v>
      </c>
      <c r="FC283" t="s">
        <v>684</v>
      </c>
      <c r="FD283" t="str">
        <f>VLOOKUP(FF283,class!$A$1:$B$455,2,FALSE)</f>
        <v>Shire District</v>
      </c>
      <c r="FE283" t="str">
        <f>IFERROR(VLOOKUP(FF283,classifications!$A$3:$C$334,3,FALSE),VLOOKUP(FF283,classifications!$I$2:$K$28,3,FALSE))</f>
        <v>Urban with Significant Rural</v>
      </c>
      <c r="FF283" t="s">
        <v>685</v>
      </c>
      <c r="FH283">
        <v>341</v>
      </c>
      <c r="FJ283">
        <v>1</v>
      </c>
      <c r="FL283">
        <v>11</v>
      </c>
      <c r="FN283">
        <v>0</v>
      </c>
      <c r="FO283">
        <v>1</v>
      </c>
      <c r="FP283">
        <v>0</v>
      </c>
      <c r="FQ283">
        <v>0</v>
      </c>
      <c r="FR283">
        <v>0</v>
      </c>
      <c r="FS283">
        <v>0</v>
      </c>
      <c r="FT283">
        <v>1</v>
      </c>
      <c r="FV283">
        <v>-28</v>
      </c>
      <c r="FX283">
        <v>2</v>
      </c>
      <c r="FZ283" s="2">
        <v>323</v>
      </c>
      <c r="GB283" t="s">
        <v>702</v>
      </c>
      <c r="GC283" t="s">
        <v>703</v>
      </c>
      <c r="GD283" t="str">
        <f>VLOOKUP(GF283,class!$A$1:$B$455,2,FALSE)</f>
        <v>Shire District</v>
      </c>
      <c r="GE283" t="str">
        <f>IFERROR(VLOOKUP(GF283,classifications!A$3:C$334,3,FALSE),VLOOKUP(GF283,classifications!I$2:K$28,3,FALSE))</f>
        <v>Predominantly Rural</v>
      </c>
      <c r="GF283" t="s">
        <v>704</v>
      </c>
      <c r="GH283">
        <v>311</v>
      </c>
      <c r="GJ283">
        <v>2</v>
      </c>
      <c r="GL283">
        <v>21</v>
      </c>
      <c r="GN283">
        <v>8</v>
      </c>
      <c r="GO283">
        <v>0</v>
      </c>
      <c r="GP283">
        <v>0</v>
      </c>
      <c r="GQ283">
        <v>0</v>
      </c>
      <c r="GR283">
        <v>0</v>
      </c>
      <c r="GS283">
        <v>0</v>
      </c>
      <c r="GT283">
        <v>8</v>
      </c>
      <c r="GV283">
        <v>0</v>
      </c>
      <c r="GX283">
        <v>0</v>
      </c>
      <c r="GZ283">
        <v>334</v>
      </c>
    </row>
    <row r="284" spans="2:208" x14ac:dyDescent="0.3">
      <c r="B284" t="s">
        <v>686</v>
      </c>
      <c r="C284" t="s">
        <v>687</v>
      </c>
      <c r="D284" t="str">
        <f>VLOOKUP(F284,class!$A$1:$B$455,2,FALSE)</f>
        <v>Shire District</v>
      </c>
      <c r="E284" t="str">
        <f>IFERROR(VLOOKUP(F284,classifications!$A$3:$C$334,3,FALSE),VLOOKUP(F284,classifications!$I$2:$K$28,3,FALSE))</f>
        <v>Predominantly Rural</v>
      </c>
      <c r="F284" t="s">
        <v>688</v>
      </c>
      <c r="H284">
        <v>132</v>
      </c>
      <c r="J284">
        <v>3</v>
      </c>
      <c r="L284">
        <v>57</v>
      </c>
      <c r="N284">
        <v>0</v>
      </c>
      <c r="P284">
        <v>8</v>
      </c>
      <c r="R284">
        <v>184</v>
      </c>
      <c r="AB284" t="s">
        <v>686</v>
      </c>
      <c r="AC284" t="s">
        <v>687</v>
      </c>
      <c r="AD284" t="str">
        <f>VLOOKUP(AF284,class!$A$1:$B$455,2,FALSE)</f>
        <v>Shire District</v>
      </c>
      <c r="AE284" t="str">
        <f>IFERROR(VLOOKUP(AF284,classifications!$A$3:$C$334,3,FALSE),VLOOKUP(AF284,classifications!$I$2:$K$28,3,FALSE))</f>
        <v>Predominantly Rural</v>
      </c>
      <c r="AF284" t="s">
        <v>688</v>
      </c>
      <c r="AH284">
        <v>151</v>
      </c>
      <c r="AJ284">
        <v>18</v>
      </c>
      <c r="AL284">
        <v>25</v>
      </c>
      <c r="AN284">
        <v>0</v>
      </c>
      <c r="AP284">
        <v>6</v>
      </c>
      <c r="AR284">
        <v>188</v>
      </c>
      <c r="BB284" t="s">
        <v>686</v>
      </c>
      <c r="BC284" t="s">
        <v>687</v>
      </c>
      <c r="BD284" t="str">
        <f>VLOOKUP(BF284,class!$A$1:$B$455,2,FALSE)</f>
        <v>Shire District</v>
      </c>
      <c r="BE284" t="str">
        <f>IFERROR(VLOOKUP(BF284,classifications!$A$3:$C$334,3,FALSE),VLOOKUP(BF284,classifications!$I$2:$K$28,3,FALSE))</f>
        <v>Predominantly Rural</v>
      </c>
      <c r="BF284" t="s">
        <v>688</v>
      </c>
      <c r="BH284">
        <v>282</v>
      </c>
      <c r="BJ284">
        <v>6</v>
      </c>
      <c r="BL284">
        <v>31</v>
      </c>
      <c r="BN284">
        <v>-1</v>
      </c>
      <c r="BP284">
        <v>28</v>
      </c>
      <c r="BR284">
        <v>290</v>
      </c>
      <c r="CB284" t="s">
        <v>686</v>
      </c>
      <c r="CC284" t="s">
        <v>687</v>
      </c>
      <c r="CD284" t="str">
        <f>VLOOKUP(CF284,class!$A$1:$B$455,2,FALSE)</f>
        <v>Shire District</v>
      </c>
      <c r="CE284" t="str">
        <f>IFERROR(VLOOKUP(CF284,classifications!$A$3:$C$334,3,FALSE),VLOOKUP(CF284,classifications!$I$2:$K$28,3,FALSE))</f>
        <v>Predominantly Rural</v>
      </c>
      <c r="CF284" t="s">
        <v>688</v>
      </c>
      <c r="CH284">
        <v>284</v>
      </c>
      <c r="CJ284">
        <v>3</v>
      </c>
      <c r="CL284">
        <v>38</v>
      </c>
      <c r="CN284">
        <v>0</v>
      </c>
      <c r="CO284">
        <v>0</v>
      </c>
      <c r="CP284">
        <v>0</v>
      </c>
      <c r="CQ284">
        <v>4</v>
      </c>
      <c r="CR284">
        <v>0</v>
      </c>
      <c r="CS284">
        <v>4</v>
      </c>
      <c r="CU284">
        <v>15</v>
      </c>
      <c r="CW284">
        <v>17</v>
      </c>
      <c r="CY284">
        <v>323</v>
      </c>
      <c r="DB284" t="s">
        <v>686</v>
      </c>
      <c r="DC284" t="s">
        <v>687</v>
      </c>
      <c r="DD284" t="str">
        <f>VLOOKUP(DF284,class!$A$1:$B$455,2,FALSE)</f>
        <v>Shire District</v>
      </c>
      <c r="DE284" t="str">
        <f>IFERROR(VLOOKUP(DF284,classifications!$A$3:$C$334,3,FALSE),VLOOKUP(DF284,classifications!$I$2:$K$28,3,FALSE))</f>
        <v>Predominantly Rural</v>
      </c>
      <c r="DF284" t="s">
        <v>688</v>
      </c>
      <c r="DH284">
        <v>430</v>
      </c>
      <c r="DJ284">
        <v>13</v>
      </c>
      <c r="DL284">
        <v>21</v>
      </c>
      <c r="DN284">
        <v>0</v>
      </c>
      <c r="DO284">
        <v>0</v>
      </c>
      <c r="DP284">
        <v>0</v>
      </c>
      <c r="DQ284">
        <v>0</v>
      </c>
      <c r="DR284">
        <v>0</v>
      </c>
      <c r="DS284">
        <v>0</v>
      </c>
      <c r="DU284">
        <v>10</v>
      </c>
      <c r="DW284">
        <v>12</v>
      </c>
      <c r="DY284">
        <v>462</v>
      </c>
      <c r="EB284" t="s">
        <v>686</v>
      </c>
      <c r="EC284" t="s">
        <v>687</v>
      </c>
      <c r="ED284" t="str">
        <f>VLOOKUP(EF284,class!$A$1:$B$455,2,FALSE)</f>
        <v>Shire District</v>
      </c>
      <c r="EE284" t="str">
        <f>IFERROR(VLOOKUP(EF284,classifications!$A$3:$C$334,3,FALSE),VLOOKUP(EF284,classifications!$I$2:$K$28,3,FALSE))</f>
        <v>Predominantly Rural</v>
      </c>
      <c r="EF284" t="s">
        <v>688</v>
      </c>
      <c r="EH284">
        <v>372</v>
      </c>
      <c r="EJ284">
        <v>3</v>
      </c>
      <c r="EL284">
        <v>25</v>
      </c>
      <c r="EN284">
        <v>4</v>
      </c>
      <c r="EO284">
        <v>6</v>
      </c>
      <c r="EP284">
        <v>0</v>
      </c>
      <c r="EQ284">
        <v>0</v>
      </c>
      <c r="ER284">
        <v>0</v>
      </c>
      <c r="ES284">
        <v>0</v>
      </c>
      <c r="ET284">
        <v>10</v>
      </c>
      <c r="EV284">
        <v>4</v>
      </c>
      <c r="EX284">
        <v>34</v>
      </c>
      <c r="EZ284" s="2">
        <v>370</v>
      </c>
      <c r="FB284" t="s">
        <v>686</v>
      </c>
      <c r="FC284" t="s">
        <v>687</v>
      </c>
      <c r="FD284" t="str">
        <f>VLOOKUP(FF284,class!$A$1:$B$455,2,FALSE)</f>
        <v>Shire District</v>
      </c>
      <c r="FE284" t="str">
        <f>IFERROR(VLOOKUP(FF284,classifications!$A$3:$C$334,3,FALSE),VLOOKUP(FF284,classifications!$I$2:$K$28,3,FALSE))</f>
        <v>Predominantly Rural</v>
      </c>
      <c r="FF284" t="s">
        <v>688</v>
      </c>
      <c r="FH284">
        <v>475</v>
      </c>
      <c r="FJ284">
        <v>0</v>
      </c>
      <c r="FL284">
        <v>29</v>
      </c>
      <c r="FN284">
        <v>1</v>
      </c>
      <c r="FO284">
        <v>0</v>
      </c>
      <c r="FP284">
        <v>0</v>
      </c>
      <c r="FQ284">
        <v>0</v>
      </c>
      <c r="FR284">
        <v>0</v>
      </c>
      <c r="FS284">
        <v>0</v>
      </c>
      <c r="FT284">
        <v>1</v>
      </c>
      <c r="FV284">
        <v>3</v>
      </c>
      <c r="FX284">
        <v>111</v>
      </c>
      <c r="FZ284" s="2">
        <v>396</v>
      </c>
      <c r="GB284" t="s">
        <v>705</v>
      </c>
      <c r="GC284" t="s">
        <v>706</v>
      </c>
      <c r="GD284" t="str">
        <f>VLOOKUP(GF284,class!$A$1:$B$455,2,FALSE)</f>
        <v>Shire District</v>
      </c>
      <c r="GE284" t="str">
        <f>IFERROR(VLOOKUP(GF284,classifications!A$3:C$334,3,FALSE),VLOOKUP(GF284,classifications!I$2:K$28,3,FALSE))</f>
        <v>Predominantly Rural</v>
      </c>
      <c r="GF284" t="s">
        <v>707</v>
      </c>
      <c r="GH284">
        <v>775</v>
      </c>
      <c r="GJ284">
        <v>-1</v>
      </c>
      <c r="GL284">
        <v>8</v>
      </c>
      <c r="GN284">
        <v>0</v>
      </c>
      <c r="GO284">
        <v>0</v>
      </c>
      <c r="GP284">
        <v>0</v>
      </c>
      <c r="GQ284">
        <v>0</v>
      </c>
      <c r="GR284">
        <v>0</v>
      </c>
      <c r="GS284">
        <v>0</v>
      </c>
      <c r="GT284">
        <v>0</v>
      </c>
      <c r="GV284">
        <v>0</v>
      </c>
      <c r="GX284">
        <v>0</v>
      </c>
      <c r="GZ284">
        <v>782</v>
      </c>
    </row>
    <row r="285" spans="2:208" x14ac:dyDescent="0.3">
      <c r="EZ285" s="2"/>
      <c r="FZ285" s="2"/>
      <c r="GB285" t="s">
        <v>708</v>
      </c>
      <c r="GC285" t="s">
        <v>709</v>
      </c>
      <c r="GD285" t="str">
        <f>VLOOKUP(GF285,class!$A$1:$B$455,2,FALSE)</f>
        <v>Shire District</v>
      </c>
      <c r="GE285" t="str">
        <f>IFERROR(VLOOKUP(GF285,classifications!A$3:C$334,3,FALSE),VLOOKUP(GF285,classifications!I$2:K$28,3,FALSE))</f>
        <v>Predominantly Urban</v>
      </c>
      <c r="GF285" t="s">
        <v>710</v>
      </c>
      <c r="GH285">
        <v>171</v>
      </c>
      <c r="GJ285">
        <v>0</v>
      </c>
      <c r="GL285">
        <v>0</v>
      </c>
      <c r="GN285">
        <v>0</v>
      </c>
      <c r="GO285">
        <v>0</v>
      </c>
      <c r="GP285">
        <v>0</v>
      </c>
      <c r="GQ285">
        <v>0</v>
      </c>
      <c r="GR285">
        <v>0</v>
      </c>
      <c r="GS285">
        <v>0</v>
      </c>
      <c r="GT285">
        <v>0</v>
      </c>
      <c r="GV285">
        <v>0</v>
      </c>
      <c r="GX285">
        <v>1</v>
      </c>
      <c r="GZ285">
        <v>170</v>
      </c>
    </row>
    <row r="286" spans="2:208" x14ac:dyDescent="0.3">
      <c r="D286" t="str">
        <f>VLOOKUP(F286,class!$A$1:$B$455,2,FALSE)</f>
        <v>Shire County</v>
      </c>
      <c r="E286" t="str">
        <f>IFERROR(VLOOKUP(F286,classifications!$A$3:$C$334,3,FALSE),VLOOKUP(F286,classifications!$I$2:$K$28,3,FALSE))</f>
        <v>Urban with Significant Rural</v>
      </c>
      <c r="F286" t="s">
        <v>689</v>
      </c>
      <c r="H286">
        <v>1697</v>
      </c>
      <c r="J286">
        <v>30</v>
      </c>
      <c r="L286">
        <v>51</v>
      </c>
      <c r="N286">
        <v>3</v>
      </c>
      <c r="P286">
        <v>40</v>
      </c>
      <c r="R286">
        <v>1741</v>
      </c>
      <c r="AD286" t="str">
        <f>VLOOKUP(AF286,class!$A$1:$B$455,2,FALSE)</f>
        <v>Shire County</v>
      </c>
      <c r="AE286" t="str">
        <f>IFERROR(VLOOKUP(AF286,classifications!$A$3:$C$334,3,FALSE),VLOOKUP(AF286,classifications!$I$2:$K$28,3,FALSE))</f>
        <v>Urban with Significant Rural</v>
      </c>
      <c r="AF286" t="s">
        <v>689</v>
      </c>
      <c r="AH286">
        <v>2213</v>
      </c>
      <c r="AJ286">
        <v>21</v>
      </c>
      <c r="AL286">
        <v>67</v>
      </c>
      <c r="AN286">
        <v>3</v>
      </c>
      <c r="AP286">
        <v>41</v>
      </c>
      <c r="AR286">
        <v>2263</v>
      </c>
      <c r="BD286" t="str">
        <f>VLOOKUP(BF286,class!$A$1:$B$455,2,FALSE)</f>
        <v>Shire County</v>
      </c>
      <c r="BE286" t="str">
        <f>IFERROR(VLOOKUP(BF286,classifications!$A$3:$C$334,3,FALSE),VLOOKUP(BF286,classifications!$I$2:$K$28,3,FALSE))</f>
        <v>Urban with Significant Rural</v>
      </c>
      <c r="BF286" t="s">
        <v>689</v>
      </c>
      <c r="BH286">
        <v>3199</v>
      </c>
      <c r="BJ286">
        <v>35</v>
      </c>
      <c r="BL286">
        <v>59</v>
      </c>
      <c r="BN286">
        <v>3</v>
      </c>
      <c r="BP286">
        <v>24</v>
      </c>
      <c r="BR286">
        <v>3272</v>
      </c>
      <c r="CD286" t="str">
        <f>VLOOKUP(CF286,class!$A$1:$B$455,2,FALSE)</f>
        <v>Shire County</v>
      </c>
      <c r="CE286" t="str">
        <f>IFERROR(VLOOKUP(CF286,classifications!$A$3:$C$334,3,FALSE),VLOOKUP(CF286,classifications!$I$2:$K$28,3,FALSE))</f>
        <v>Urban with Significant Rural</v>
      </c>
      <c r="CF286" t="s">
        <v>689</v>
      </c>
      <c r="CH286">
        <v>3695</v>
      </c>
      <c r="CJ286">
        <v>66</v>
      </c>
      <c r="CL286">
        <v>98</v>
      </c>
      <c r="CN286">
        <v>3</v>
      </c>
      <c r="CO286">
        <v>29</v>
      </c>
      <c r="CP286">
        <v>0</v>
      </c>
      <c r="CQ286">
        <v>8</v>
      </c>
      <c r="CR286">
        <v>0</v>
      </c>
      <c r="CS286">
        <v>40</v>
      </c>
      <c r="CU286">
        <v>67</v>
      </c>
      <c r="CW286">
        <v>33</v>
      </c>
      <c r="CY286">
        <v>3893</v>
      </c>
      <c r="DD286" t="str">
        <f>VLOOKUP(DF286,class!$A$1:$B$455,2,FALSE)</f>
        <v>Shire County</v>
      </c>
      <c r="DE286" t="str">
        <f>IFERROR(VLOOKUP(DF286,classifications!$A$3:$C$334,3,FALSE),VLOOKUP(DF286,classifications!$I$2:$K$28,3,FALSE))</f>
        <v>Urban with Significant Rural</v>
      </c>
      <c r="DF286" t="s">
        <v>689</v>
      </c>
      <c r="DH286">
        <v>3637</v>
      </c>
      <c r="DJ286">
        <v>20</v>
      </c>
      <c r="DL286">
        <v>102</v>
      </c>
      <c r="DN286">
        <v>6</v>
      </c>
      <c r="DO286">
        <v>17</v>
      </c>
      <c r="DP286">
        <v>0</v>
      </c>
      <c r="DQ286">
        <v>14</v>
      </c>
      <c r="DR286">
        <v>14</v>
      </c>
      <c r="DS286">
        <v>51</v>
      </c>
      <c r="DU286">
        <v>144</v>
      </c>
      <c r="DW286">
        <v>47</v>
      </c>
      <c r="DY286">
        <v>3856</v>
      </c>
      <c r="ED286" t="str">
        <f>VLOOKUP(EF286,class!$A$1:$B$455,2,FALSE)</f>
        <v>Shire County</v>
      </c>
      <c r="EE286" t="str">
        <f>IFERROR(VLOOKUP(EF286,classifications!$A$3:$C$334,3,FALSE),VLOOKUP(EF286,classifications!$I$2:$K$28,3,FALSE))</f>
        <v>Urban with Significant Rural</v>
      </c>
      <c r="EF286" t="s">
        <v>689</v>
      </c>
      <c r="EH286">
        <v>3780</v>
      </c>
      <c r="EJ286">
        <v>20</v>
      </c>
      <c r="EL286">
        <v>105</v>
      </c>
      <c r="EN286">
        <v>7</v>
      </c>
      <c r="EO286">
        <v>26</v>
      </c>
      <c r="EP286">
        <v>1</v>
      </c>
      <c r="EQ286">
        <v>0</v>
      </c>
      <c r="ER286">
        <v>5</v>
      </c>
      <c r="ES286">
        <v>0</v>
      </c>
      <c r="ET286">
        <v>39</v>
      </c>
      <c r="EV286">
        <v>0</v>
      </c>
      <c r="EX286">
        <v>28</v>
      </c>
      <c r="EZ286" s="2">
        <v>3877</v>
      </c>
      <c r="FD286" t="str">
        <f>VLOOKUP(FF286,class!$A$1:$B$455,2,FALSE)</f>
        <v>Shire County</v>
      </c>
      <c r="FE286" t="str">
        <f>IFERROR(VLOOKUP(FF286,classifications!$A$3:$C$334,3,FALSE),VLOOKUP(FF286,classifications!$I$2:$K$28,3,FALSE))</f>
        <v>Urban with Significant Rural</v>
      </c>
      <c r="FF286" t="s">
        <v>689</v>
      </c>
      <c r="FH286">
        <v>3470</v>
      </c>
      <c r="FJ286">
        <v>29</v>
      </c>
      <c r="FL286">
        <v>250</v>
      </c>
      <c r="FN286">
        <v>11</v>
      </c>
      <c r="FO286">
        <v>12</v>
      </c>
      <c r="FP286">
        <v>0</v>
      </c>
      <c r="FQ286">
        <v>0</v>
      </c>
      <c r="FR286">
        <v>0</v>
      </c>
      <c r="FS286">
        <v>0</v>
      </c>
      <c r="FT286">
        <v>23</v>
      </c>
      <c r="FV286">
        <v>1</v>
      </c>
      <c r="FX286">
        <v>14</v>
      </c>
      <c r="FZ286" s="2">
        <v>3736</v>
      </c>
    </row>
    <row r="287" spans="2:208" x14ac:dyDescent="0.3">
      <c r="B287" t="s">
        <v>690</v>
      </c>
      <c r="C287" t="s">
        <v>691</v>
      </c>
      <c r="D287" t="str">
        <f>VLOOKUP(F287,class!$A$1:$B$455,2,FALSE)</f>
        <v>Shire District</v>
      </c>
      <c r="E287" t="str">
        <f>IFERROR(VLOOKUP(F287,classifications!$A$3:$C$334,3,FALSE),VLOOKUP(F287,classifications!$I$2:$K$28,3,FALSE))</f>
        <v>Predominantly Urban</v>
      </c>
      <c r="F287" t="s">
        <v>692</v>
      </c>
      <c r="H287">
        <v>297</v>
      </c>
      <c r="J287">
        <v>2</v>
      </c>
      <c r="L287">
        <v>0</v>
      </c>
      <c r="N287">
        <v>0</v>
      </c>
      <c r="P287">
        <v>5</v>
      </c>
      <c r="R287">
        <v>294</v>
      </c>
      <c r="AB287" t="s">
        <v>690</v>
      </c>
      <c r="AC287" t="s">
        <v>691</v>
      </c>
      <c r="AD287" t="str">
        <f>VLOOKUP(AF287,class!$A$1:$B$455,2,FALSE)</f>
        <v>Shire District</v>
      </c>
      <c r="AE287" t="str">
        <f>IFERROR(VLOOKUP(AF287,classifications!$A$3:$C$334,3,FALSE),VLOOKUP(AF287,classifications!$I$2:$K$28,3,FALSE))</f>
        <v>Predominantly Urban</v>
      </c>
      <c r="AF287" t="s">
        <v>692</v>
      </c>
      <c r="AH287">
        <v>315</v>
      </c>
      <c r="AJ287">
        <v>1</v>
      </c>
      <c r="AL287">
        <v>-1</v>
      </c>
      <c r="AN287">
        <v>0</v>
      </c>
      <c r="AP287">
        <v>10</v>
      </c>
      <c r="AR287">
        <v>305</v>
      </c>
      <c r="BB287" t="s">
        <v>690</v>
      </c>
      <c r="BC287" t="s">
        <v>691</v>
      </c>
      <c r="BD287" t="str">
        <f>VLOOKUP(BF287,class!$A$1:$B$455,2,FALSE)</f>
        <v>Shire District</v>
      </c>
      <c r="BE287" t="str">
        <f>IFERROR(VLOOKUP(BF287,classifications!$A$3:$C$334,3,FALSE),VLOOKUP(BF287,classifications!$I$2:$K$28,3,FALSE))</f>
        <v>Predominantly Urban</v>
      </c>
      <c r="BF287" t="s">
        <v>692</v>
      </c>
      <c r="BH287">
        <v>400</v>
      </c>
      <c r="BJ287">
        <v>2</v>
      </c>
      <c r="BL287">
        <v>6</v>
      </c>
      <c r="BN287">
        <v>4</v>
      </c>
      <c r="BP287">
        <v>3</v>
      </c>
      <c r="BR287">
        <v>409</v>
      </c>
      <c r="CB287" t="s">
        <v>690</v>
      </c>
      <c r="CC287" t="s">
        <v>691</v>
      </c>
      <c r="CD287" t="str">
        <f>VLOOKUP(CF287,class!$A$1:$B$455,2,FALSE)</f>
        <v>Shire District</v>
      </c>
      <c r="CE287" t="str">
        <f>IFERROR(VLOOKUP(CF287,classifications!$A$3:$C$334,3,FALSE),VLOOKUP(CF287,classifications!$I$2:$K$28,3,FALSE))</f>
        <v>Predominantly Urban</v>
      </c>
      <c r="CF287" t="s">
        <v>692</v>
      </c>
      <c r="CH287">
        <v>724</v>
      </c>
      <c r="CJ287">
        <v>2</v>
      </c>
      <c r="CL287">
        <v>8</v>
      </c>
      <c r="CN287">
        <v>0</v>
      </c>
      <c r="CO287">
        <v>0</v>
      </c>
      <c r="CP287">
        <v>0</v>
      </c>
      <c r="CQ287">
        <v>0</v>
      </c>
      <c r="CR287">
        <v>0</v>
      </c>
      <c r="CS287">
        <v>0</v>
      </c>
      <c r="CU287">
        <v>1</v>
      </c>
      <c r="CW287">
        <v>2</v>
      </c>
      <c r="CY287">
        <v>733</v>
      </c>
      <c r="DB287" t="s">
        <v>690</v>
      </c>
      <c r="DC287" t="s">
        <v>691</v>
      </c>
      <c r="DD287" t="str">
        <f>VLOOKUP(DF287,class!$A$1:$B$455,2,FALSE)</f>
        <v>Shire District</v>
      </c>
      <c r="DE287" t="str">
        <f>IFERROR(VLOOKUP(DF287,classifications!$A$3:$C$334,3,FALSE),VLOOKUP(DF287,classifications!$I$2:$K$28,3,FALSE))</f>
        <v>Predominantly Urban</v>
      </c>
      <c r="DF287" t="s">
        <v>692</v>
      </c>
      <c r="DH287">
        <v>718</v>
      </c>
      <c r="DJ287">
        <v>5</v>
      </c>
      <c r="DL287">
        <v>6</v>
      </c>
      <c r="DN287">
        <v>0</v>
      </c>
      <c r="DO287">
        <v>0</v>
      </c>
      <c r="DP287">
        <v>0</v>
      </c>
      <c r="DQ287">
        <v>0</v>
      </c>
      <c r="DR287">
        <v>0</v>
      </c>
      <c r="DS287">
        <v>0</v>
      </c>
      <c r="DU287">
        <v>21</v>
      </c>
      <c r="DW287">
        <v>7</v>
      </c>
      <c r="DY287">
        <v>743</v>
      </c>
      <c r="EB287" t="s">
        <v>690</v>
      </c>
      <c r="EC287" t="s">
        <v>691</v>
      </c>
      <c r="ED287" t="str">
        <f>VLOOKUP(EF287,class!$A$1:$B$455,2,FALSE)</f>
        <v>Shire District</v>
      </c>
      <c r="EE287" t="str">
        <f>IFERROR(VLOOKUP(EF287,classifications!$A$3:$C$334,3,FALSE),VLOOKUP(EF287,classifications!$I$2:$K$28,3,FALSE))</f>
        <v>Predominantly Urban</v>
      </c>
      <c r="EF287" t="s">
        <v>692</v>
      </c>
      <c r="EH287">
        <v>587</v>
      </c>
      <c r="EJ287">
        <v>5</v>
      </c>
      <c r="EL287">
        <v>5</v>
      </c>
      <c r="EN287">
        <v>0</v>
      </c>
      <c r="EO287">
        <v>0</v>
      </c>
      <c r="EP287">
        <v>0</v>
      </c>
      <c r="EQ287">
        <v>0</v>
      </c>
      <c r="ER287">
        <v>0</v>
      </c>
      <c r="ES287">
        <v>0</v>
      </c>
      <c r="ET287">
        <v>0</v>
      </c>
      <c r="EV287">
        <v>0</v>
      </c>
      <c r="EX287">
        <v>9</v>
      </c>
      <c r="EZ287" s="2">
        <v>588</v>
      </c>
      <c r="FB287" t="s">
        <v>690</v>
      </c>
      <c r="FC287" t="s">
        <v>691</v>
      </c>
      <c r="FD287" t="str">
        <f>VLOOKUP(FF287,class!$A$1:$B$455,2,FALSE)</f>
        <v>Shire District</v>
      </c>
      <c r="FE287" t="str">
        <f>IFERROR(VLOOKUP(FF287,classifications!$A$3:$C$334,3,FALSE),VLOOKUP(FF287,classifications!$I$2:$K$28,3,FALSE))</f>
        <v>Predominantly Urban</v>
      </c>
      <c r="FF287" t="s">
        <v>692</v>
      </c>
      <c r="FH287">
        <v>517</v>
      </c>
      <c r="FJ287">
        <v>3</v>
      </c>
      <c r="FL287">
        <v>5</v>
      </c>
      <c r="FN287">
        <v>5</v>
      </c>
      <c r="FO287">
        <v>0</v>
      </c>
      <c r="FP287">
        <v>0</v>
      </c>
      <c r="FQ287">
        <v>0</v>
      </c>
      <c r="FR287">
        <v>0</v>
      </c>
      <c r="FS287">
        <v>0</v>
      </c>
      <c r="FT287">
        <v>5</v>
      </c>
      <c r="FV287">
        <v>1</v>
      </c>
      <c r="FX287">
        <v>4</v>
      </c>
      <c r="FZ287" s="2">
        <v>522</v>
      </c>
      <c r="GD287" t="str">
        <f>VLOOKUP(GF287,class!$A$1:$B$455,2,FALSE)</f>
        <v>Shire County</v>
      </c>
      <c r="GE287" t="str">
        <f>IFERROR(VLOOKUP(GF287,classifications!A$3:C$334,3,FALSE),VLOOKUP(GF287,classifications!I$2:K$28,3,FALSE))</f>
        <v>Predominantly Rural</v>
      </c>
      <c r="GF287" t="s">
        <v>711</v>
      </c>
      <c r="GH287">
        <v>3513</v>
      </c>
      <c r="GJ287">
        <v>28</v>
      </c>
      <c r="GL287">
        <v>178</v>
      </c>
      <c r="GN287">
        <v>15</v>
      </c>
      <c r="GO287">
        <v>10</v>
      </c>
      <c r="GP287">
        <v>0</v>
      </c>
      <c r="GQ287">
        <v>0</v>
      </c>
      <c r="GR287">
        <v>3</v>
      </c>
      <c r="GS287">
        <v>0</v>
      </c>
      <c r="GT287">
        <v>28</v>
      </c>
      <c r="GV287">
        <v>2</v>
      </c>
      <c r="GX287">
        <v>67</v>
      </c>
      <c r="GZ287">
        <v>3654</v>
      </c>
    </row>
    <row r="288" spans="2:208" x14ac:dyDescent="0.3">
      <c r="B288" t="s">
        <v>693</v>
      </c>
      <c r="C288" t="s">
        <v>694</v>
      </c>
      <c r="D288" t="str">
        <f>VLOOKUP(F288,class!$A$1:$B$455,2,FALSE)</f>
        <v>Shire District</v>
      </c>
      <c r="E288" t="str">
        <f>IFERROR(VLOOKUP(F288,classifications!$A$3:$C$334,3,FALSE),VLOOKUP(F288,classifications!$I$2:$K$28,3,FALSE))</f>
        <v>Predominantly Urban</v>
      </c>
      <c r="F288" t="s">
        <v>695</v>
      </c>
      <c r="H288">
        <v>484</v>
      </c>
      <c r="J288">
        <v>8</v>
      </c>
      <c r="L288">
        <v>14</v>
      </c>
      <c r="N288">
        <v>0</v>
      </c>
      <c r="P288">
        <v>3</v>
      </c>
      <c r="R288">
        <v>503</v>
      </c>
      <c r="AB288" t="s">
        <v>693</v>
      </c>
      <c r="AC288" t="s">
        <v>694</v>
      </c>
      <c r="AD288" t="str">
        <f>VLOOKUP(AF288,class!$A$1:$B$455,2,FALSE)</f>
        <v>Shire District</v>
      </c>
      <c r="AE288" t="str">
        <f>IFERROR(VLOOKUP(AF288,classifications!$A$3:$C$334,3,FALSE),VLOOKUP(AF288,classifications!$I$2:$K$28,3,FALSE))</f>
        <v>Predominantly Urban</v>
      </c>
      <c r="AF288" t="s">
        <v>695</v>
      </c>
      <c r="AH288">
        <v>568</v>
      </c>
      <c r="AJ288">
        <v>15</v>
      </c>
      <c r="AL288">
        <v>22</v>
      </c>
      <c r="AN288">
        <v>0</v>
      </c>
      <c r="AP288">
        <v>3</v>
      </c>
      <c r="AR288">
        <v>602</v>
      </c>
      <c r="BB288" t="s">
        <v>693</v>
      </c>
      <c r="BC288" t="s">
        <v>694</v>
      </c>
      <c r="BD288" t="str">
        <f>VLOOKUP(BF288,class!$A$1:$B$455,2,FALSE)</f>
        <v>Shire District</v>
      </c>
      <c r="BE288" t="str">
        <f>IFERROR(VLOOKUP(BF288,classifications!$A$3:$C$334,3,FALSE),VLOOKUP(BF288,classifications!$I$2:$K$28,3,FALSE))</f>
        <v>Predominantly Urban</v>
      </c>
      <c r="BF288" t="s">
        <v>695</v>
      </c>
      <c r="BH288">
        <v>712</v>
      </c>
      <c r="BJ288">
        <v>7</v>
      </c>
      <c r="BL288">
        <v>7</v>
      </c>
      <c r="BN288">
        <v>0</v>
      </c>
      <c r="BP288">
        <v>3</v>
      </c>
      <c r="BR288">
        <v>723</v>
      </c>
      <c r="CB288" t="s">
        <v>693</v>
      </c>
      <c r="CC288" t="s">
        <v>694</v>
      </c>
      <c r="CD288" t="str">
        <f>VLOOKUP(CF288,class!$A$1:$B$455,2,FALSE)</f>
        <v>Shire District</v>
      </c>
      <c r="CE288" t="str">
        <f>IFERROR(VLOOKUP(CF288,classifications!$A$3:$C$334,3,FALSE),VLOOKUP(CF288,classifications!$I$2:$K$28,3,FALSE))</f>
        <v>Predominantly Urban</v>
      </c>
      <c r="CF288" t="s">
        <v>695</v>
      </c>
      <c r="CH288">
        <v>771</v>
      </c>
      <c r="CJ288">
        <v>24</v>
      </c>
      <c r="CL288">
        <v>42</v>
      </c>
      <c r="CN288">
        <v>0</v>
      </c>
      <c r="CO288">
        <v>0</v>
      </c>
      <c r="CP288">
        <v>0</v>
      </c>
      <c r="CQ288">
        <v>0</v>
      </c>
      <c r="CR288">
        <v>0</v>
      </c>
      <c r="CS288">
        <v>0</v>
      </c>
      <c r="CU288">
        <v>0</v>
      </c>
      <c r="CW288">
        <v>6</v>
      </c>
      <c r="CY288">
        <v>831</v>
      </c>
      <c r="DB288" t="s">
        <v>693</v>
      </c>
      <c r="DC288" t="s">
        <v>694</v>
      </c>
      <c r="DD288" t="str">
        <f>VLOOKUP(DF288,class!$A$1:$B$455,2,FALSE)</f>
        <v>Shire District</v>
      </c>
      <c r="DE288" t="str">
        <f>IFERROR(VLOOKUP(DF288,classifications!$A$3:$C$334,3,FALSE),VLOOKUP(DF288,classifications!$I$2:$K$28,3,FALSE))</f>
        <v>Predominantly Urban</v>
      </c>
      <c r="DF288" t="s">
        <v>695</v>
      </c>
      <c r="DH288">
        <v>875</v>
      </c>
      <c r="DJ288">
        <v>9</v>
      </c>
      <c r="DL288">
        <v>23</v>
      </c>
      <c r="DN288">
        <v>0</v>
      </c>
      <c r="DO288">
        <v>1</v>
      </c>
      <c r="DP288">
        <v>0</v>
      </c>
      <c r="DQ288">
        <v>1</v>
      </c>
      <c r="DR288">
        <v>0</v>
      </c>
      <c r="DS288">
        <v>2</v>
      </c>
      <c r="DU288">
        <v>0</v>
      </c>
      <c r="DW288">
        <v>4</v>
      </c>
      <c r="DY288">
        <v>903</v>
      </c>
      <c r="EB288" t="s">
        <v>693</v>
      </c>
      <c r="EC288" t="s">
        <v>694</v>
      </c>
      <c r="ED288" t="str">
        <f>VLOOKUP(EF288,class!$A$1:$B$455,2,FALSE)</f>
        <v>Shire District</v>
      </c>
      <c r="EE288" t="str">
        <f>IFERROR(VLOOKUP(EF288,classifications!$A$3:$C$334,3,FALSE),VLOOKUP(EF288,classifications!$I$2:$K$28,3,FALSE))</f>
        <v>Predominantly Urban</v>
      </c>
      <c r="EF288" t="s">
        <v>695</v>
      </c>
      <c r="EH288">
        <v>1039</v>
      </c>
      <c r="EJ288">
        <v>8</v>
      </c>
      <c r="EL288">
        <v>27</v>
      </c>
      <c r="EN288">
        <v>0</v>
      </c>
      <c r="EO288">
        <v>10</v>
      </c>
      <c r="EP288">
        <v>0</v>
      </c>
      <c r="EQ288">
        <v>0</v>
      </c>
      <c r="ER288">
        <v>1</v>
      </c>
      <c r="ES288">
        <v>0</v>
      </c>
      <c r="ET288">
        <v>11</v>
      </c>
      <c r="EV288">
        <v>0</v>
      </c>
      <c r="EX288">
        <v>4</v>
      </c>
      <c r="EZ288" s="2">
        <v>1070</v>
      </c>
      <c r="FB288" t="s">
        <v>693</v>
      </c>
      <c r="FC288" t="s">
        <v>694</v>
      </c>
      <c r="FD288" t="str">
        <f>VLOOKUP(FF288,class!$A$1:$B$455,2,FALSE)</f>
        <v>Shire District</v>
      </c>
      <c r="FE288" t="str">
        <f>IFERROR(VLOOKUP(FF288,classifications!$A$3:$C$334,3,FALSE),VLOOKUP(FF288,classifications!$I$2:$K$28,3,FALSE))</f>
        <v>Predominantly Urban</v>
      </c>
      <c r="FF288" t="s">
        <v>695</v>
      </c>
      <c r="FH288">
        <v>938</v>
      </c>
      <c r="FJ288">
        <v>12</v>
      </c>
      <c r="FL288">
        <v>83</v>
      </c>
      <c r="FN288">
        <v>3</v>
      </c>
      <c r="FO288">
        <v>0</v>
      </c>
      <c r="FP288">
        <v>0</v>
      </c>
      <c r="FQ288">
        <v>0</v>
      </c>
      <c r="FR288">
        <v>0</v>
      </c>
      <c r="FS288">
        <v>0</v>
      </c>
      <c r="FT288">
        <v>3</v>
      </c>
      <c r="FV288">
        <v>0</v>
      </c>
      <c r="FX288">
        <v>1</v>
      </c>
      <c r="FZ288" s="2">
        <v>1032</v>
      </c>
      <c r="GB288" t="s">
        <v>712</v>
      </c>
      <c r="GC288" t="s">
        <v>713</v>
      </c>
      <c r="GD288" t="str">
        <f>VLOOKUP(GF288,class!$A$1:$B$455,2,FALSE)</f>
        <v>Shire District</v>
      </c>
      <c r="GE288" t="str">
        <f>IFERROR(VLOOKUP(GF288,classifications!A$3:C$334,3,FALSE),VLOOKUP(GF288,classifications!I$2:K$28,3,FALSE))</f>
        <v>Urban with Significant Rural</v>
      </c>
      <c r="GF288" t="s">
        <v>714</v>
      </c>
      <c r="GH288">
        <v>320</v>
      </c>
      <c r="GJ288">
        <v>3</v>
      </c>
      <c r="GL288">
        <v>9</v>
      </c>
      <c r="GN288">
        <v>0</v>
      </c>
      <c r="GO288">
        <v>5</v>
      </c>
      <c r="GP288">
        <v>0</v>
      </c>
      <c r="GQ288">
        <v>0</v>
      </c>
      <c r="GR288">
        <v>1</v>
      </c>
      <c r="GS288">
        <v>0</v>
      </c>
      <c r="GT288">
        <v>6</v>
      </c>
      <c r="GV288">
        <v>0</v>
      </c>
      <c r="GX288">
        <v>8</v>
      </c>
      <c r="GZ288">
        <v>324</v>
      </c>
    </row>
    <row r="289" spans="2:208" x14ac:dyDescent="0.3">
      <c r="B289" t="s">
        <v>696</v>
      </c>
      <c r="C289" t="s">
        <v>697</v>
      </c>
      <c r="D289" t="str">
        <f>VLOOKUP(F289,class!$A$1:$B$455,2,FALSE)</f>
        <v>Shire District</v>
      </c>
      <c r="E289" t="str">
        <f>IFERROR(VLOOKUP(F289,classifications!$A$3:$C$334,3,FALSE),VLOOKUP(F289,classifications!$I$2:$K$28,3,FALSE))</f>
        <v>Predominantly Rural</v>
      </c>
      <c r="F289" t="s">
        <v>698</v>
      </c>
      <c r="H289">
        <v>290</v>
      </c>
      <c r="J289">
        <v>0</v>
      </c>
      <c r="L289">
        <v>9</v>
      </c>
      <c r="N289">
        <v>2</v>
      </c>
      <c r="P289">
        <v>6</v>
      </c>
      <c r="R289">
        <v>295</v>
      </c>
      <c r="AB289" t="s">
        <v>696</v>
      </c>
      <c r="AC289" t="s">
        <v>697</v>
      </c>
      <c r="AD289" t="str">
        <f>VLOOKUP(AF289,class!$A$1:$B$455,2,FALSE)</f>
        <v>Shire District</v>
      </c>
      <c r="AE289" t="str">
        <f>IFERROR(VLOOKUP(AF289,classifications!$A$3:$C$334,3,FALSE),VLOOKUP(AF289,classifications!$I$2:$K$28,3,FALSE))</f>
        <v>Predominantly Rural</v>
      </c>
      <c r="AF289" t="s">
        <v>698</v>
      </c>
      <c r="AH289">
        <v>339</v>
      </c>
      <c r="AJ289">
        <v>-3</v>
      </c>
      <c r="AL289">
        <v>19</v>
      </c>
      <c r="AN289">
        <v>2</v>
      </c>
      <c r="AP289">
        <v>11</v>
      </c>
      <c r="AR289">
        <v>346</v>
      </c>
      <c r="BB289" t="s">
        <v>696</v>
      </c>
      <c r="BC289" t="s">
        <v>697</v>
      </c>
      <c r="BD289" t="str">
        <f>VLOOKUP(BF289,class!$A$1:$B$455,2,FALSE)</f>
        <v>Shire District</v>
      </c>
      <c r="BE289" t="str">
        <f>IFERROR(VLOOKUP(BF289,classifications!$A$3:$C$334,3,FALSE),VLOOKUP(BF289,classifications!$I$2:$K$28,3,FALSE))</f>
        <v>Predominantly Rural</v>
      </c>
      <c r="BF289" t="s">
        <v>698</v>
      </c>
      <c r="BH289">
        <v>484</v>
      </c>
      <c r="BJ289">
        <v>4</v>
      </c>
      <c r="BL289">
        <v>11</v>
      </c>
      <c r="BN289">
        <v>-1</v>
      </c>
      <c r="BP289">
        <v>2</v>
      </c>
      <c r="BR289">
        <v>496</v>
      </c>
      <c r="CB289" t="s">
        <v>696</v>
      </c>
      <c r="CC289" t="s">
        <v>697</v>
      </c>
      <c r="CD289" t="str">
        <f>VLOOKUP(CF289,class!$A$1:$B$455,2,FALSE)</f>
        <v>Shire District</v>
      </c>
      <c r="CE289" t="str">
        <f>IFERROR(VLOOKUP(CF289,classifications!$A$3:$C$334,3,FALSE),VLOOKUP(CF289,classifications!$I$2:$K$28,3,FALSE))</f>
        <v>Predominantly Rural</v>
      </c>
      <c r="CF289" t="s">
        <v>698</v>
      </c>
      <c r="CH289">
        <v>615</v>
      </c>
      <c r="CJ289">
        <v>20</v>
      </c>
      <c r="CL289">
        <v>1</v>
      </c>
      <c r="CN289">
        <v>0</v>
      </c>
      <c r="CO289">
        <v>0</v>
      </c>
      <c r="CP289">
        <v>0</v>
      </c>
      <c r="CQ289">
        <v>0</v>
      </c>
      <c r="CR289">
        <v>0</v>
      </c>
      <c r="CS289">
        <v>0</v>
      </c>
      <c r="CU289">
        <v>0</v>
      </c>
      <c r="CW289">
        <v>0</v>
      </c>
      <c r="CY289">
        <v>636</v>
      </c>
      <c r="DB289" t="s">
        <v>696</v>
      </c>
      <c r="DC289" t="s">
        <v>697</v>
      </c>
      <c r="DD289" t="str">
        <f>VLOOKUP(DF289,class!$A$1:$B$455,2,FALSE)</f>
        <v>Shire District</v>
      </c>
      <c r="DE289" t="str">
        <f>IFERROR(VLOOKUP(DF289,classifications!$A$3:$C$334,3,FALSE),VLOOKUP(DF289,classifications!$I$2:$K$28,3,FALSE))</f>
        <v>Predominantly Rural</v>
      </c>
      <c r="DF289" t="s">
        <v>698</v>
      </c>
      <c r="DH289">
        <v>458</v>
      </c>
      <c r="DJ289">
        <v>10</v>
      </c>
      <c r="DL289">
        <v>0</v>
      </c>
      <c r="DN289">
        <v>1</v>
      </c>
      <c r="DO289">
        <v>0</v>
      </c>
      <c r="DP289">
        <v>0</v>
      </c>
      <c r="DQ289">
        <v>0</v>
      </c>
      <c r="DR289">
        <v>0</v>
      </c>
      <c r="DS289">
        <v>1</v>
      </c>
      <c r="DU289">
        <v>0</v>
      </c>
      <c r="DW289">
        <v>0</v>
      </c>
      <c r="DY289">
        <v>468</v>
      </c>
      <c r="EB289" t="s">
        <v>696</v>
      </c>
      <c r="EC289" t="s">
        <v>697</v>
      </c>
      <c r="ED289" t="str">
        <f>VLOOKUP(EF289,class!$A$1:$B$455,2,FALSE)</f>
        <v>Shire District</v>
      </c>
      <c r="EE289" t="str">
        <f>IFERROR(VLOOKUP(EF289,classifications!$A$3:$C$334,3,FALSE),VLOOKUP(EF289,classifications!$I$2:$K$28,3,FALSE))</f>
        <v>Predominantly Rural</v>
      </c>
      <c r="EF289" t="s">
        <v>698</v>
      </c>
      <c r="EH289">
        <v>564</v>
      </c>
      <c r="EJ289">
        <v>0</v>
      </c>
      <c r="EL289">
        <v>16</v>
      </c>
      <c r="EN289">
        <v>2</v>
      </c>
      <c r="EO289">
        <v>0</v>
      </c>
      <c r="EP289">
        <v>0</v>
      </c>
      <c r="EQ289">
        <v>0</v>
      </c>
      <c r="ER289">
        <v>0</v>
      </c>
      <c r="ES289">
        <v>0</v>
      </c>
      <c r="ET289">
        <v>2</v>
      </c>
      <c r="EV289">
        <v>0</v>
      </c>
      <c r="EX289">
        <v>0</v>
      </c>
      <c r="EZ289" s="2">
        <v>580</v>
      </c>
      <c r="FB289" t="s">
        <v>696</v>
      </c>
      <c r="FC289" t="s">
        <v>697</v>
      </c>
      <c r="FD289" t="str">
        <f>VLOOKUP(FF289,class!$A$1:$B$455,2,FALSE)</f>
        <v>Shire District</v>
      </c>
      <c r="FE289" t="str">
        <f>IFERROR(VLOOKUP(FF289,classifications!$A$3:$C$334,3,FALSE),VLOOKUP(FF289,classifications!$I$2:$K$28,3,FALSE))</f>
        <v>Predominantly Rural</v>
      </c>
      <c r="FF289" t="s">
        <v>698</v>
      </c>
      <c r="FH289">
        <v>705</v>
      </c>
      <c r="FJ289">
        <v>-1</v>
      </c>
      <c r="FL289">
        <v>25</v>
      </c>
      <c r="FN289">
        <v>3</v>
      </c>
      <c r="FO289">
        <v>1</v>
      </c>
      <c r="FP289">
        <v>0</v>
      </c>
      <c r="FQ289">
        <v>0</v>
      </c>
      <c r="FR289">
        <v>0</v>
      </c>
      <c r="FS289">
        <v>0</v>
      </c>
      <c r="FT289">
        <v>4</v>
      </c>
      <c r="FV289">
        <v>0</v>
      </c>
      <c r="FX289">
        <v>0</v>
      </c>
      <c r="FZ289" s="2">
        <v>729</v>
      </c>
      <c r="GB289" t="s">
        <v>715</v>
      </c>
      <c r="GC289" t="s">
        <v>716</v>
      </c>
      <c r="GD289" t="str">
        <f>VLOOKUP(GF289,class!$A$1:$B$455,2,FALSE)</f>
        <v>Shire District</v>
      </c>
      <c r="GE289" t="str">
        <f>IFERROR(VLOOKUP(GF289,classifications!A$3:C$334,3,FALSE),VLOOKUP(GF289,classifications!I$2:K$28,3,FALSE))</f>
        <v>Predominantly Rural</v>
      </c>
      <c r="GF289" t="s">
        <v>717</v>
      </c>
      <c r="GH289">
        <v>504</v>
      </c>
      <c r="GJ289">
        <v>0</v>
      </c>
      <c r="GL289">
        <v>28</v>
      </c>
      <c r="GN289">
        <v>5</v>
      </c>
      <c r="GO289">
        <v>0</v>
      </c>
      <c r="GP289">
        <v>0</v>
      </c>
      <c r="GQ289">
        <v>0</v>
      </c>
      <c r="GR289">
        <v>0</v>
      </c>
      <c r="GS289">
        <v>0</v>
      </c>
      <c r="GT289">
        <v>5</v>
      </c>
      <c r="GV289">
        <v>0</v>
      </c>
      <c r="GX289">
        <v>0</v>
      </c>
      <c r="GZ289">
        <v>532</v>
      </c>
    </row>
    <row r="290" spans="2:208" x14ac:dyDescent="0.3">
      <c r="B290" t="s">
        <v>699</v>
      </c>
      <c r="C290" t="s">
        <v>700</v>
      </c>
      <c r="D290" t="str">
        <f>VLOOKUP(F290,class!$A$1:$B$455,2,FALSE)</f>
        <v>Shire District</v>
      </c>
      <c r="E290" t="str">
        <f>IFERROR(VLOOKUP(F290,classifications!$A$3:$C$334,3,FALSE),VLOOKUP(F290,classifications!$I$2:$K$28,3,FALSE))</f>
        <v>Predominantly Rural</v>
      </c>
      <c r="F290" t="s">
        <v>701</v>
      </c>
      <c r="H290">
        <v>214</v>
      </c>
      <c r="J290">
        <v>16</v>
      </c>
      <c r="L290">
        <v>15</v>
      </c>
      <c r="N290">
        <v>0</v>
      </c>
      <c r="P290">
        <v>18</v>
      </c>
      <c r="R290">
        <v>227</v>
      </c>
      <c r="AB290" t="s">
        <v>699</v>
      </c>
      <c r="AC290" t="s">
        <v>700</v>
      </c>
      <c r="AD290" t="str">
        <f>VLOOKUP(AF290,class!$A$1:$B$455,2,FALSE)</f>
        <v>Shire District</v>
      </c>
      <c r="AE290" t="str">
        <f>IFERROR(VLOOKUP(AF290,classifications!$A$3:$C$334,3,FALSE),VLOOKUP(AF290,classifications!$I$2:$K$28,3,FALSE))</f>
        <v>Predominantly Rural</v>
      </c>
      <c r="AF290" t="s">
        <v>701</v>
      </c>
      <c r="AH290">
        <v>487</v>
      </c>
      <c r="AJ290">
        <v>2</v>
      </c>
      <c r="AL290">
        <v>5</v>
      </c>
      <c r="AN290">
        <v>0</v>
      </c>
      <c r="AP290">
        <v>14</v>
      </c>
      <c r="AR290">
        <v>480</v>
      </c>
      <c r="BB290" t="s">
        <v>699</v>
      </c>
      <c r="BC290" t="s">
        <v>700</v>
      </c>
      <c r="BD290" t="str">
        <f>VLOOKUP(BF290,class!$A$1:$B$455,2,FALSE)</f>
        <v>Shire District</v>
      </c>
      <c r="BE290" t="str">
        <f>IFERROR(VLOOKUP(BF290,classifications!$A$3:$C$334,3,FALSE),VLOOKUP(BF290,classifications!$I$2:$K$28,3,FALSE))</f>
        <v>Predominantly Rural</v>
      </c>
      <c r="BF290" t="s">
        <v>701</v>
      </c>
      <c r="BH290">
        <v>742</v>
      </c>
      <c r="BJ290">
        <v>0</v>
      </c>
      <c r="BL290">
        <v>18</v>
      </c>
      <c r="BN290">
        <v>0</v>
      </c>
      <c r="BP290">
        <v>8</v>
      </c>
      <c r="BR290">
        <v>752</v>
      </c>
      <c r="CB290" t="s">
        <v>699</v>
      </c>
      <c r="CC290" t="s">
        <v>700</v>
      </c>
      <c r="CD290" t="str">
        <f>VLOOKUP(CF290,class!$A$1:$B$455,2,FALSE)</f>
        <v>Shire District</v>
      </c>
      <c r="CE290" t="str">
        <f>IFERROR(VLOOKUP(CF290,classifications!$A$3:$C$334,3,FALSE),VLOOKUP(CF290,classifications!$I$2:$K$28,3,FALSE))</f>
        <v>Predominantly Rural</v>
      </c>
      <c r="CF290" t="s">
        <v>701</v>
      </c>
      <c r="CH290">
        <v>572</v>
      </c>
      <c r="CJ290">
        <v>2</v>
      </c>
      <c r="CL290">
        <v>34</v>
      </c>
      <c r="CN290">
        <v>0</v>
      </c>
      <c r="CO290">
        <v>29</v>
      </c>
      <c r="CP290">
        <v>0</v>
      </c>
      <c r="CQ290">
        <v>0</v>
      </c>
      <c r="CR290">
        <v>0</v>
      </c>
      <c r="CS290">
        <v>29</v>
      </c>
      <c r="CU290">
        <v>0</v>
      </c>
      <c r="CW290">
        <v>15</v>
      </c>
      <c r="CY290">
        <v>593</v>
      </c>
      <c r="DB290" t="s">
        <v>699</v>
      </c>
      <c r="DC290" t="s">
        <v>700</v>
      </c>
      <c r="DD290" t="str">
        <f>VLOOKUP(DF290,class!$A$1:$B$455,2,FALSE)</f>
        <v>Shire District</v>
      </c>
      <c r="DE290" t="str">
        <f>IFERROR(VLOOKUP(DF290,classifications!$A$3:$C$334,3,FALSE),VLOOKUP(DF290,classifications!$I$2:$K$28,3,FALSE))</f>
        <v>Predominantly Rural</v>
      </c>
      <c r="DF290" t="s">
        <v>701</v>
      </c>
      <c r="DH290">
        <v>544</v>
      </c>
      <c r="DJ290">
        <v>-3</v>
      </c>
      <c r="DL290">
        <v>33</v>
      </c>
      <c r="DN290">
        <v>1</v>
      </c>
      <c r="DO290">
        <v>0</v>
      </c>
      <c r="DP290">
        <v>0</v>
      </c>
      <c r="DQ290">
        <v>0</v>
      </c>
      <c r="DR290">
        <v>14</v>
      </c>
      <c r="DS290">
        <v>15</v>
      </c>
      <c r="DU290">
        <v>3</v>
      </c>
      <c r="DW290">
        <v>8</v>
      </c>
      <c r="DY290">
        <v>569</v>
      </c>
      <c r="EB290" t="s">
        <v>699</v>
      </c>
      <c r="EC290" t="s">
        <v>700</v>
      </c>
      <c r="ED290" t="str">
        <f>VLOOKUP(EF290,class!$A$1:$B$455,2,FALSE)</f>
        <v>Shire District</v>
      </c>
      <c r="EE290" t="str">
        <f>IFERROR(VLOOKUP(EF290,classifications!$A$3:$C$334,3,FALSE),VLOOKUP(EF290,classifications!$I$2:$K$28,3,FALSE))</f>
        <v>Predominantly Rural</v>
      </c>
      <c r="EF290" t="s">
        <v>701</v>
      </c>
      <c r="EH290">
        <v>393</v>
      </c>
      <c r="EJ290">
        <v>3</v>
      </c>
      <c r="EL290">
        <v>36</v>
      </c>
      <c r="EN290">
        <v>2</v>
      </c>
      <c r="EO290">
        <v>16</v>
      </c>
      <c r="EP290">
        <v>0</v>
      </c>
      <c r="EQ290">
        <v>0</v>
      </c>
      <c r="ER290">
        <v>1</v>
      </c>
      <c r="ES290">
        <v>0</v>
      </c>
      <c r="ET290">
        <v>19</v>
      </c>
      <c r="EV290">
        <v>0</v>
      </c>
      <c r="EX290">
        <v>9</v>
      </c>
      <c r="EZ290" s="2">
        <v>423</v>
      </c>
      <c r="FB290" t="s">
        <v>699</v>
      </c>
      <c r="FC290" t="s">
        <v>700</v>
      </c>
      <c r="FD290" t="str">
        <f>VLOOKUP(FF290,class!$A$1:$B$455,2,FALSE)</f>
        <v>Shire District</v>
      </c>
      <c r="FE290" t="str">
        <f>IFERROR(VLOOKUP(FF290,classifications!$A$3:$C$334,3,FALSE),VLOOKUP(FF290,classifications!$I$2:$K$28,3,FALSE))</f>
        <v>Predominantly Rural</v>
      </c>
      <c r="FF290" t="s">
        <v>701</v>
      </c>
      <c r="FH290">
        <v>332</v>
      </c>
      <c r="FJ290">
        <v>10</v>
      </c>
      <c r="FL290">
        <v>91</v>
      </c>
      <c r="FN290">
        <v>0</v>
      </c>
      <c r="FO290">
        <v>11</v>
      </c>
      <c r="FP290">
        <v>0</v>
      </c>
      <c r="FQ290">
        <v>0</v>
      </c>
      <c r="FR290">
        <v>0</v>
      </c>
      <c r="FS290">
        <v>0</v>
      </c>
      <c r="FT290">
        <v>11</v>
      </c>
      <c r="FV290">
        <v>0</v>
      </c>
      <c r="FX290">
        <v>8</v>
      </c>
      <c r="FZ290" s="2">
        <v>425</v>
      </c>
      <c r="GB290" t="s">
        <v>718</v>
      </c>
      <c r="GC290" t="s">
        <v>719</v>
      </c>
      <c r="GD290" t="str">
        <f>VLOOKUP(GF290,class!$A$1:$B$455,2,FALSE)</f>
        <v>Shire District</v>
      </c>
      <c r="GE290" t="str">
        <f>IFERROR(VLOOKUP(GF290,classifications!A$3:C$334,3,FALSE),VLOOKUP(GF290,classifications!I$2:K$28,3,FALSE))</f>
        <v>Predominantly Urban</v>
      </c>
      <c r="GF290" t="s">
        <v>720</v>
      </c>
      <c r="GH290">
        <v>205</v>
      </c>
      <c r="GJ290">
        <v>15</v>
      </c>
      <c r="GL290">
        <v>22</v>
      </c>
      <c r="GN290">
        <v>0</v>
      </c>
      <c r="GO290">
        <v>3</v>
      </c>
      <c r="GP290">
        <v>0</v>
      </c>
      <c r="GQ290">
        <v>0</v>
      </c>
      <c r="GR290">
        <v>2</v>
      </c>
      <c r="GS290">
        <v>0</v>
      </c>
      <c r="GT290">
        <v>5</v>
      </c>
      <c r="GV290">
        <v>0</v>
      </c>
      <c r="GX290">
        <v>22</v>
      </c>
      <c r="GZ290">
        <v>220</v>
      </c>
    </row>
    <row r="291" spans="2:208" x14ac:dyDescent="0.3">
      <c r="B291" t="s">
        <v>702</v>
      </c>
      <c r="C291" t="s">
        <v>703</v>
      </c>
      <c r="D291" t="str">
        <f>VLOOKUP(F291,class!$A$1:$B$455,2,FALSE)</f>
        <v>Shire District</v>
      </c>
      <c r="E291" t="str">
        <f>IFERROR(VLOOKUP(F291,classifications!$A$3:$C$334,3,FALSE),VLOOKUP(F291,classifications!$I$2:$K$28,3,FALSE))</f>
        <v>Predominantly Rural</v>
      </c>
      <c r="F291" t="s">
        <v>704</v>
      </c>
      <c r="H291">
        <v>58</v>
      </c>
      <c r="J291">
        <v>1</v>
      </c>
      <c r="L291">
        <v>6</v>
      </c>
      <c r="N291">
        <v>1</v>
      </c>
      <c r="P291">
        <v>2</v>
      </c>
      <c r="R291">
        <v>64</v>
      </c>
      <c r="AB291" t="s">
        <v>702</v>
      </c>
      <c r="AC291" t="s">
        <v>703</v>
      </c>
      <c r="AD291" t="str">
        <f>VLOOKUP(AF291,class!$A$1:$B$455,2,FALSE)</f>
        <v>Shire District</v>
      </c>
      <c r="AE291" t="str">
        <f>IFERROR(VLOOKUP(AF291,classifications!$A$3:$C$334,3,FALSE),VLOOKUP(AF291,classifications!$I$2:$K$28,3,FALSE))</f>
        <v>Predominantly Rural</v>
      </c>
      <c r="AF291" t="s">
        <v>704</v>
      </c>
      <c r="AH291">
        <v>34</v>
      </c>
      <c r="AJ291">
        <v>2</v>
      </c>
      <c r="AL291">
        <v>17</v>
      </c>
      <c r="AN291">
        <v>1</v>
      </c>
      <c r="AP291">
        <v>2</v>
      </c>
      <c r="AR291">
        <v>52</v>
      </c>
      <c r="BB291" t="s">
        <v>702</v>
      </c>
      <c r="BC291" t="s">
        <v>703</v>
      </c>
      <c r="BD291" t="str">
        <f>VLOOKUP(BF291,class!$A$1:$B$455,2,FALSE)</f>
        <v>Shire District</v>
      </c>
      <c r="BE291" t="str">
        <f>IFERROR(VLOOKUP(BF291,classifications!$A$3:$C$334,3,FALSE),VLOOKUP(BF291,classifications!$I$2:$K$28,3,FALSE))</f>
        <v>Predominantly Rural</v>
      </c>
      <c r="BF291" t="s">
        <v>704</v>
      </c>
      <c r="BH291">
        <v>58</v>
      </c>
      <c r="BJ291">
        <v>20</v>
      </c>
      <c r="BL291">
        <v>3</v>
      </c>
      <c r="BN291">
        <v>0</v>
      </c>
      <c r="BP291">
        <v>3</v>
      </c>
      <c r="BR291">
        <v>78</v>
      </c>
      <c r="CB291" t="s">
        <v>702</v>
      </c>
      <c r="CC291" t="s">
        <v>703</v>
      </c>
      <c r="CD291" t="str">
        <f>VLOOKUP(CF291,class!$A$1:$B$455,2,FALSE)</f>
        <v>Shire District</v>
      </c>
      <c r="CE291" t="str">
        <f>IFERROR(VLOOKUP(CF291,classifications!$A$3:$C$334,3,FALSE),VLOOKUP(CF291,classifications!$I$2:$K$28,3,FALSE))</f>
        <v>Predominantly Rural</v>
      </c>
      <c r="CF291" t="s">
        <v>704</v>
      </c>
      <c r="CH291">
        <v>118</v>
      </c>
      <c r="CJ291">
        <v>19</v>
      </c>
      <c r="CL291">
        <v>11</v>
      </c>
      <c r="CN291">
        <v>3</v>
      </c>
      <c r="CO291">
        <v>0</v>
      </c>
      <c r="CP291">
        <v>0</v>
      </c>
      <c r="CQ291">
        <v>8</v>
      </c>
      <c r="CR291">
        <v>0</v>
      </c>
      <c r="CS291">
        <v>11</v>
      </c>
      <c r="CU291">
        <v>0</v>
      </c>
      <c r="CW291">
        <v>7</v>
      </c>
      <c r="CY291">
        <v>141</v>
      </c>
      <c r="DB291" t="s">
        <v>702</v>
      </c>
      <c r="DC291" t="s">
        <v>703</v>
      </c>
      <c r="DD291" t="str">
        <f>VLOOKUP(DF291,class!$A$1:$B$455,2,FALSE)</f>
        <v>Shire District</v>
      </c>
      <c r="DE291" t="str">
        <f>IFERROR(VLOOKUP(DF291,classifications!$A$3:$C$334,3,FALSE),VLOOKUP(DF291,classifications!$I$2:$K$28,3,FALSE))</f>
        <v>Predominantly Rural</v>
      </c>
      <c r="DF291" t="s">
        <v>704</v>
      </c>
      <c r="DH291">
        <v>137</v>
      </c>
      <c r="DJ291">
        <v>1</v>
      </c>
      <c r="DL291">
        <v>16</v>
      </c>
      <c r="DN291">
        <v>4</v>
      </c>
      <c r="DO291">
        <v>1</v>
      </c>
      <c r="DP291">
        <v>0</v>
      </c>
      <c r="DQ291">
        <v>11</v>
      </c>
      <c r="DR291">
        <v>0</v>
      </c>
      <c r="DS291">
        <v>16</v>
      </c>
      <c r="DU291">
        <v>0</v>
      </c>
      <c r="DW291">
        <v>7</v>
      </c>
      <c r="DY291">
        <v>147</v>
      </c>
      <c r="EB291" t="s">
        <v>702</v>
      </c>
      <c r="EC291" t="s">
        <v>703</v>
      </c>
      <c r="ED291" t="str">
        <f>VLOOKUP(EF291,class!$A$1:$B$455,2,FALSE)</f>
        <v>Shire District</v>
      </c>
      <c r="EE291" t="str">
        <f>IFERROR(VLOOKUP(EF291,classifications!$A$3:$C$334,3,FALSE),VLOOKUP(EF291,classifications!$I$2:$K$28,3,FALSE))</f>
        <v>Predominantly Rural</v>
      </c>
      <c r="EF291" t="s">
        <v>704</v>
      </c>
      <c r="EH291">
        <v>131</v>
      </c>
      <c r="EJ291">
        <v>2</v>
      </c>
      <c r="EL291">
        <v>5</v>
      </c>
      <c r="EN291">
        <v>1</v>
      </c>
      <c r="EO291">
        <v>0</v>
      </c>
      <c r="EP291">
        <v>1</v>
      </c>
      <c r="EQ291">
        <v>0</v>
      </c>
      <c r="ER291">
        <v>3</v>
      </c>
      <c r="ES291">
        <v>0</v>
      </c>
      <c r="ET291">
        <v>5</v>
      </c>
      <c r="EV291">
        <v>0</v>
      </c>
      <c r="EX291">
        <v>0</v>
      </c>
      <c r="EZ291" s="2">
        <v>138</v>
      </c>
      <c r="FB291" t="s">
        <v>702</v>
      </c>
      <c r="FC291" t="s">
        <v>703</v>
      </c>
      <c r="FD291" t="str">
        <f>VLOOKUP(FF291,class!$A$1:$B$455,2,FALSE)</f>
        <v>Shire District</v>
      </c>
      <c r="FE291" t="str">
        <f>IFERROR(VLOOKUP(FF291,classifications!$A$3:$C$334,3,FALSE),VLOOKUP(FF291,classifications!$I$2:$K$28,3,FALSE))</f>
        <v>Predominantly Rural</v>
      </c>
      <c r="FF291" t="s">
        <v>704</v>
      </c>
      <c r="FH291">
        <v>178</v>
      </c>
      <c r="FJ291">
        <v>3</v>
      </c>
      <c r="FL291">
        <v>41</v>
      </c>
      <c r="FN291">
        <v>0</v>
      </c>
      <c r="FO291">
        <v>0</v>
      </c>
      <c r="FP291">
        <v>0</v>
      </c>
      <c r="FQ291">
        <v>0</v>
      </c>
      <c r="FR291">
        <v>0</v>
      </c>
      <c r="FS291">
        <v>0</v>
      </c>
      <c r="FT291">
        <v>0</v>
      </c>
      <c r="FV291">
        <v>0</v>
      </c>
      <c r="FX291">
        <v>0</v>
      </c>
      <c r="FZ291" s="2">
        <v>222</v>
      </c>
      <c r="GB291" t="s">
        <v>721</v>
      </c>
      <c r="GC291" t="s">
        <v>722</v>
      </c>
      <c r="GD291" t="str">
        <f>VLOOKUP(GF291,class!$A$1:$B$455,2,FALSE)</f>
        <v>Shire District</v>
      </c>
      <c r="GE291" t="str">
        <f>IFERROR(VLOOKUP(GF291,classifications!A$3:C$334,3,FALSE),VLOOKUP(GF291,classifications!I$2:K$28,3,FALSE))</f>
        <v>Predominantly Rural</v>
      </c>
      <c r="GF291" t="s">
        <v>723</v>
      </c>
      <c r="GH291">
        <v>731</v>
      </c>
      <c r="GJ291">
        <v>4</v>
      </c>
      <c r="GL291">
        <v>34</v>
      </c>
      <c r="GN291">
        <v>7</v>
      </c>
      <c r="GO291">
        <v>0</v>
      </c>
      <c r="GP291">
        <v>0</v>
      </c>
      <c r="GQ291">
        <v>0</v>
      </c>
      <c r="GR291">
        <v>0</v>
      </c>
      <c r="GS291">
        <v>0</v>
      </c>
      <c r="GT291">
        <v>7</v>
      </c>
      <c r="GV291">
        <v>2</v>
      </c>
      <c r="GX291">
        <v>11</v>
      </c>
      <c r="GZ291">
        <v>760</v>
      </c>
    </row>
    <row r="292" spans="2:208" x14ac:dyDescent="0.3">
      <c r="B292" t="s">
        <v>705</v>
      </c>
      <c r="C292" t="s">
        <v>706</v>
      </c>
      <c r="D292" t="str">
        <f>VLOOKUP(F292,class!$A$1:$B$455,2,FALSE)</f>
        <v>Shire District</v>
      </c>
      <c r="E292" t="str">
        <f>IFERROR(VLOOKUP(F292,classifications!$A$3:$C$334,3,FALSE),VLOOKUP(F292,classifications!$I$2:$K$28,3,FALSE))</f>
        <v>Predominantly Rural</v>
      </c>
      <c r="F292" t="s">
        <v>707</v>
      </c>
      <c r="H292">
        <v>307</v>
      </c>
      <c r="J292">
        <v>1</v>
      </c>
      <c r="L292">
        <v>7</v>
      </c>
      <c r="N292">
        <v>0</v>
      </c>
      <c r="P292">
        <v>1</v>
      </c>
      <c r="R292">
        <v>314</v>
      </c>
      <c r="AB292" t="s">
        <v>705</v>
      </c>
      <c r="AC292" t="s">
        <v>706</v>
      </c>
      <c r="AD292" t="str">
        <f>VLOOKUP(AF292,class!$A$1:$B$455,2,FALSE)</f>
        <v>Shire District</v>
      </c>
      <c r="AE292" t="str">
        <f>IFERROR(VLOOKUP(AF292,classifications!$A$3:$C$334,3,FALSE),VLOOKUP(AF292,classifications!$I$2:$K$28,3,FALSE))</f>
        <v>Predominantly Rural</v>
      </c>
      <c r="AF292" t="s">
        <v>707</v>
      </c>
      <c r="AH292">
        <v>422</v>
      </c>
      <c r="AJ292">
        <v>4</v>
      </c>
      <c r="AL292">
        <v>5</v>
      </c>
      <c r="AN292">
        <v>0</v>
      </c>
      <c r="AP292">
        <v>0</v>
      </c>
      <c r="AR292">
        <v>431</v>
      </c>
      <c r="BB292" t="s">
        <v>705</v>
      </c>
      <c r="BC292" t="s">
        <v>706</v>
      </c>
      <c r="BD292" t="str">
        <f>VLOOKUP(BF292,class!$A$1:$B$455,2,FALSE)</f>
        <v>Shire District</v>
      </c>
      <c r="BE292" t="str">
        <f>IFERROR(VLOOKUP(BF292,classifications!$A$3:$C$334,3,FALSE),VLOOKUP(BF292,classifications!$I$2:$K$28,3,FALSE))</f>
        <v>Predominantly Rural</v>
      </c>
      <c r="BF292" t="s">
        <v>707</v>
      </c>
      <c r="BH292">
        <v>681</v>
      </c>
      <c r="BJ292">
        <v>2</v>
      </c>
      <c r="BL292">
        <v>15</v>
      </c>
      <c r="BN292">
        <v>0</v>
      </c>
      <c r="BP292">
        <v>0</v>
      </c>
      <c r="BR292">
        <v>698</v>
      </c>
      <c r="CB292" t="s">
        <v>705</v>
      </c>
      <c r="CC292" t="s">
        <v>706</v>
      </c>
      <c r="CD292" t="str">
        <f>VLOOKUP(CF292,class!$A$1:$B$455,2,FALSE)</f>
        <v>Shire District</v>
      </c>
      <c r="CE292" t="str">
        <f>IFERROR(VLOOKUP(CF292,classifications!$A$3:$C$334,3,FALSE),VLOOKUP(CF292,classifications!$I$2:$K$28,3,FALSE))</f>
        <v>Predominantly Rural</v>
      </c>
      <c r="CF292" t="s">
        <v>707</v>
      </c>
      <c r="CH292">
        <v>772</v>
      </c>
      <c r="CJ292">
        <v>2</v>
      </c>
      <c r="CL292">
        <v>2</v>
      </c>
      <c r="CN292">
        <v>0</v>
      </c>
      <c r="CO292">
        <v>0</v>
      </c>
      <c r="CP292">
        <v>0</v>
      </c>
      <c r="CQ292">
        <v>0</v>
      </c>
      <c r="CR292">
        <v>0</v>
      </c>
      <c r="CS292">
        <v>0</v>
      </c>
      <c r="CU292">
        <v>66</v>
      </c>
      <c r="CW292">
        <v>0</v>
      </c>
      <c r="CY292">
        <v>842</v>
      </c>
      <c r="DB292" t="s">
        <v>705</v>
      </c>
      <c r="DC292" t="s">
        <v>706</v>
      </c>
      <c r="DD292" t="str">
        <f>VLOOKUP(DF292,class!$A$1:$B$455,2,FALSE)</f>
        <v>Shire District</v>
      </c>
      <c r="DE292" t="str">
        <f>IFERROR(VLOOKUP(DF292,classifications!$A$3:$C$334,3,FALSE),VLOOKUP(DF292,classifications!$I$2:$K$28,3,FALSE))</f>
        <v>Predominantly Rural</v>
      </c>
      <c r="DF292" t="s">
        <v>707</v>
      </c>
      <c r="DH292">
        <v>735</v>
      </c>
      <c r="DJ292">
        <v>2</v>
      </c>
      <c r="DL292">
        <v>9</v>
      </c>
      <c r="DN292">
        <v>0</v>
      </c>
      <c r="DO292">
        <v>0</v>
      </c>
      <c r="DP292">
        <v>0</v>
      </c>
      <c r="DQ292">
        <v>2</v>
      </c>
      <c r="DR292">
        <v>0</v>
      </c>
      <c r="DS292">
        <v>2</v>
      </c>
      <c r="DU292">
        <v>120</v>
      </c>
      <c r="DW292">
        <v>15</v>
      </c>
      <c r="DY292">
        <v>851</v>
      </c>
      <c r="EB292" t="s">
        <v>705</v>
      </c>
      <c r="EC292" t="s">
        <v>706</v>
      </c>
      <c r="ED292" t="str">
        <f>VLOOKUP(EF292,class!$A$1:$B$455,2,FALSE)</f>
        <v>Shire District</v>
      </c>
      <c r="EE292" t="str">
        <f>IFERROR(VLOOKUP(EF292,classifications!$A$3:$C$334,3,FALSE),VLOOKUP(EF292,classifications!$I$2:$K$28,3,FALSE))</f>
        <v>Predominantly Rural</v>
      </c>
      <c r="EF292" t="s">
        <v>707</v>
      </c>
      <c r="EH292">
        <v>953</v>
      </c>
      <c r="EJ292">
        <v>2</v>
      </c>
      <c r="EL292">
        <v>16</v>
      </c>
      <c r="EN292">
        <v>2</v>
      </c>
      <c r="EO292">
        <v>0</v>
      </c>
      <c r="EP292">
        <v>0</v>
      </c>
      <c r="EQ292">
        <v>0</v>
      </c>
      <c r="ER292">
        <v>0</v>
      </c>
      <c r="ES292">
        <v>0</v>
      </c>
      <c r="ET292">
        <v>2</v>
      </c>
      <c r="EV292">
        <v>0</v>
      </c>
      <c r="EX292">
        <v>0</v>
      </c>
      <c r="EZ292" s="2">
        <v>971</v>
      </c>
      <c r="FB292" t="s">
        <v>705</v>
      </c>
      <c r="FC292" t="s">
        <v>706</v>
      </c>
      <c r="FD292" t="str">
        <f>VLOOKUP(FF292,class!$A$1:$B$455,2,FALSE)</f>
        <v>Shire District</v>
      </c>
      <c r="FE292" t="str">
        <f>IFERROR(VLOOKUP(FF292,classifications!$A$3:$C$334,3,FALSE),VLOOKUP(FF292,classifications!$I$2:$K$28,3,FALSE))</f>
        <v>Predominantly Rural</v>
      </c>
      <c r="FF292" t="s">
        <v>707</v>
      </c>
      <c r="FH292">
        <v>705</v>
      </c>
      <c r="FJ292">
        <v>3</v>
      </c>
      <c r="FL292">
        <v>5</v>
      </c>
      <c r="FN292">
        <v>0</v>
      </c>
      <c r="FO292">
        <v>0</v>
      </c>
      <c r="FP292">
        <v>0</v>
      </c>
      <c r="FQ292">
        <v>0</v>
      </c>
      <c r="FR292">
        <v>0</v>
      </c>
      <c r="FS292">
        <v>0</v>
      </c>
      <c r="FT292">
        <v>0</v>
      </c>
      <c r="FV292">
        <v>0</v>
      </c>
      <c r="FX292">
        <v>0</v>
      </c>
      <c r="FZ292" s="2">
        <v>713</v>
      </c>
      <c r="GB292" t="s">
        <v>724</v>
      </c>
      <c r="GC292" t="s">
        <v>725</v>
      </c>
      <c r="GD292" t="str">
        <f>VLOOKUP(GF292,class!$A$1:$B$455,2,FALSE)</f>
        <v>Shire District</v>
      </c>
      <c r="GE292" t="str">
        <f>IFERROR(VLOOKUP(GF292,classifications!A$3:C$334,3,FALSE),VLOOKUP(GF292,classifications!I$2:K$28,3,FALSE))</f>
        <v>Predominantly Rural</v>
      </c>
      <c r="GF292" t="s">
        <v>726</v>
      </c>
      <c r="GH292">
        <v>512</v>
      </c>
      <c r="GJ292">
        <v>0</v>
      </c>
      <c r="GL292">
        <v>12</v>
      </c>
      <c r="GN292">
        <v>1</v>
      </c>
      <c r="GO292">
        <v>0</v>
      </c>
      <c r="GP292">
        <v>0</v>
      </c>
      <c r="GQ292">
        <v>0</v>
      </c>
      <c r="GR292">
        <v>0</v>
      </c>
      <c r="GS292">
        <v>0</v>
      </c>
      <c r="GT292">
        <v>1</v>
      </c>
      <c r="GV292">
        <v>0</v>
      </c>
      <c r="GX292">
        <v>7</v>
      </c>
      <c r="GZ292">
        <v>517</v>
      </c>
    </row>
    <row r="293" spans="2:208" x14ac:dyDescent="0.3">
      <c r="B293" t="s">
        <v>708</v>
      </c>
      <c r="C293" t="s">
        <v>709</v>
      </c>
      <c r="D293" t="str">
        <f>VLOOKUP(F293,class!$A$1:$B$455,2,FALSE)</f>
        <v>Shire District</v>
      </c>
      <c r="E293" t="str">
        <f>IFERROR(VLOOKUP(F293,classifications!$A$3:$C$334,3,FALSE),VLOOKUP(F293,classifications!$I$2:$K$28,3,FALSE))</f>
        <v>Predominantly Urban</v>
      </c>
      <c r="F293" t="s">
        <v>710</v>
      </c>
      <c r="H293">
        <v>47</v>
      </c>
      <c r="J293">
        <v>2</v>
      </c>
      <c r="L293">
        <v>0</v>
      </c>
      <c r="N293">
        <v>0</v>
      </c>
      <c r="P293">
        <v>5</v>
      </c>
      <c r="R293">
        <v>44</v>
      </c>
      <c r="AB293" t="s">
        <v>708</v>
      </c>
      <c r="AC293" t="s">
        <v>709</v>
      </c>
      <c r="AD293" t="str">
        <f>VLOOKUP(AF293,class!$A$1:$B$455,2,FALSE)</f>
        <v>Shire District</v>
      </c>
      <c r="AE293" t="str">
        <f>IFERROR(VLOOKUP(AF293,classifications!$A$3:$C$334,3,FALSE),VLOOKUP(AF293,classifications!$I$2:$K$28,3,FALSE))</f>
        <v>Predominantly Urban</v>
      </c>
      <c r="AF293" t="s">
        <v>710</v>
      </c>
      <c r="AH293">
        <v>48</v>
      </c>
      <c r="AJ293">
        <v>0</v>
      </c>
      <c r="AL293">
        <v>0</v>
      </c>
      <c r="AN293">
        <v>0</v>
      </c>
      <c r="AP293">
        <v>1</v>
      </c>
      <c r="AR293">
        <v>47</v>
      </c>
      <c r="BB293" t="s">
        <v>708</v>
      </c>
      <c r="BC293" t="s">
        <v>709</v>
      </c>
      <c r="BD293" t="str">
        <f>VLOOKUP(BF293,class!$A$1:$B$455,2,FALSE)</f>
        <v>Shire District</v>
      </c>
      <c r="BE293" t="str">
        <f>IFERROR(VLOOKUP(BF293,classifications!$A$3:$C$334,3,FALSE),VLOOKUP(BF293,classifications!$I$2:$K$28,3,FALSE))</f>
        <v>Predominantly Urban</v>
      </c>
      <c r="BF293" t="s">
        <v>710</v>
      </c>
      <c r="BH293">
        <v>122</v>
      </c>
      <c r="BJ293">
        <v>0</v>
      </c>
      <c r="BL293">
        <v>-1</v>
      </c>
      <c r="BN293">
        <v>0</v>
      </c>
      <c r="BP293">
        <v>5</v>
      </c>
      <c r="BR293">
        <v>116</v>
      </c>
      <c r="CB293" t="s">
        <v>708</v>
      </c>
      <c r="CC293" t="s">
        <v>709</v>
      </c>
      <c r="CD293" t="str">
        <f>VLOOKUP(CF293,class!$A$1:$B$455,2,FALSE)</f>
        <v>Shire District</v>
      </c>
      <c r="CE293" t="str">
        <f>IFERROR(VLOOKUP(CF293,classifications!$A$3:$C$334,3,FALSE),VLOOKUP(CF293,classifications!$I$2:$K$28,3,FALSE))</f>
        <v>Predominantly Urban</v>
      </c>
      <c r="CF293" t="s">
        <v>710</v>
      </c>
      <c r="CH293">
        <v>123</v>
      </c>
      <c r="CJ293">
        <v>-3</v>
      </c>
      <c r="CL293">
        <v>0</v>
      </c>
      <c r="CN293">
        <v>0</v>
      </c>
      <c r="CO293">
        <v>0</v>
      </c>
      <c r="CP293">
        <v>0</v>
      </c>
      <c r="CQ293">
        <v>0</v>
      </c>
      <c r="CR293">
        <v>0</v>
      </c>
      <c r="CS293">
        <v>0</v>
      </c>
      <c r="CU293">
        <v>0</v>
      </c>
      <c r="CW293">
        <v>3</v>
      </c>
      <c r="CY293">
        <v>117</v>
      </c>
      <c r="DB293" t="s">
        <v>708</v>
      </c>
      <c r="DC293" t="s">
        <v>709</v>
      </c>
      <c r="DD293" t="str">
        <f>VLOOKUP(DF293,class!$A$1:$B$455,2,FALSE)</f>
        <v>Shire District</v>
      </c>
      <c r="DE293" t="str">
        <f>IFERROR(VLOOKUP(DF293,classifications!$A$3:$C$334,3,FALSE),VLOOKUP(DF293,classifications!$I$2:$K$28,3,FALSE))</f>
        <v>Predominantly Urban</v>
      </c>
      <c r="DF293" t="s">
        <v>710</v>
      </c>
      <c r="DH293">
        <v>170</v>
      </c>
      <c r="DJ293">
        <v>-4</v>
      </c>
      <c r="DL293">
        <v>15</v>
      </c>
      <c r="DN293">
        <v>0</v>
      </c>
      <c r="DO293">
        <v>15</v>
      </c>
      <c r="DP293">
        <v>0</v>
      </c>
      <c r="DQ293">
        <v>0</v>
      </c>
      <c r="DR293">
        <v>0</v>
      </c>
      <c r="DS293">
        <v>15</v>
      </c>
      <c r="DU293">
        <v>0</v>
      </c>
      <c r="DW293">
        <v>6</v>
      </c>
      <c r="DY293">
        <v>175</v>
      </c>
      <c r="EB293" t="s">
        <v>708</v>
      </c>
      <c r="EC293" t="s">
        <v>709</v>
      </c>
      <c r="ED293" t="str">
        <f>VLOOKUP(EF293,class!$A$1:$B$455,2,FALSE)</f>
        <v>Shire District</v>
      </c>
      <c r="EE293" t="str">
        <f>IFERROR(VLOOKUP(EF293,classifications!$A$3:$C$334,3,FALSE),VLOOKUP(EF293,classifications!$I$2:$K$28,3,FALSE))</f>
        <v>Predominantly Urban</v>
      </c>
      <c r="EF293" t="s">
        <v>710</v>
      </c>
      <c r="EH293">
        <v>113</v>
      </c>
      <c r="EJ293">
        <v>0</v>
      </c>
      <c r="EL293">
        <v>0</v>
      </c>
      <c r="EN293">
        <v>0</v>
      </c>
      <c r="EO293">
        <v>0</v>
      </c>
      <c r="EP293">
        <v>0</v>
      </c>
      <c r="EQ293">
        <v>0</v>
      </c>
      <c r="ER293">
        <v>0</v>
      </c>
      <c r="ES293">
        <v>0</v>
      </c>
      <c r="ET293">
        <v>0</v>
      </c>
      <c r="EV293">
        <v>0</v>
      </c>
      <c r="EX293">
        <v>6</v>
      </c>
      <c r="EZ293" s="2">
        <v>107</v>
      </c>
      <c r="FB293" t="s">
        <v>708</v>
      </c>
      <c r="FC293" t="s">
        <v>709</v>
      </c>
      <c r="FD293" t="str">
        <f>VLOOKUP(FF293,class!$A$1:$B$455,2,FALSE)</f>
        <v>Shire District</v>
      </c>
      <c r="FE293" t="str">
        <f>IFERROR(VLOOKUP(FF293,classifications!$A$3:$C$334,3,FALSE),VLOOKUP(FF293,classifications!$I$2:$K$28,3,FALSE))</f>
        <v>Predominantly Urban</v>
      </c>
      <c r="FF293" t="s">
        <v>710</v>
      </c>
      <c r="FH293">
        <v>95</v>
      </c>
      <c r="FJ293">
        <v>-1</v>
      </c>
      <c r="FL293">
        <v>0</v>
      </c>
      <c r="FN293">
        <v>0</v>
      </c>
      <c r="FO293">
        <v>0</v>
      </c>
      <c r="FP293">
        <v>0</v>
      </c>
      <c r="FQ293">
        <v>0</v>
      </c>
      <c r="FR293">
        <v>0</v>
      </c>
      <c r="FS293">
        <v>0</v>
      </c>
      <c r="FT293">
        <v>0</v>
      </c>
      <c r="FV293">
        <v>0</v>
      </c>
      <c r="FX293">
        <v>1</v>
      </c>
      <c r="FZ293" s="2">
        <v>93</v>
      </c>
      <c r="GB293" t="s">
        <v>727</v>
      </c>
      <c r="GC293" t="s">
        <v>728</v>
      </c>
      <c r="GD293" t="str">
        <f>VLOOKUP(GF293,class!$A$1:$B$455,2,FALSE)</f>
        <v>Shire District</v>
      </c>
      <c r="GE293" t="str">
        <f>IFERROR(VLOOKUP(GF293,classifications!A$3:C$334,3,FALSE),VLOOKUP(GF293,classifications!I$2:K$28,3,FALSE))</f>
        <v>Predominantly Rural</v>
      </c>
      <c r="GF293" t="s">
        <v>729</v>
      </c>
      <c r="GH293">
        <v>677</v>
      </c>
      <c r="GJ293">
        <v>2</v>
      </c>
      <c r="GL293">
        <v>50</v>
      </c>
      <c r="GN293">
        <v>0</v>
      </c>
      <c r="GO293">
        <v>0</v>
      </c>
      <c r="GP293">
        <v>0</v>
      </c>
      <c r="GQ293">
        <v>0</v>
      </c>
      <c r="GR293">
        <v>0</v>
      </c>
      <c r="GS293">
        <v>0</v>
      </c>
      <c r="GT293">
        <v>0</v>
      </c>
      <c r="GV293">
        <v>0</v>
      </c>
      <c r="GX293">
        <v>0</v>
      </c>
      <c r="GZ293">
        <v>729</v>
      </c>
    </row>
    <row r="294" spans="2:208" x14ac:dyDescent="0.3">
      <c r="EZ294" s="2"/>
      <c r="FZ294" s="2"/>
      <c r="GB294" t="s">
        <v>730</v>
      </c>
      <c r="GC294" t="s">
        <v>731</v>
      </c>
      <c r="GD294" t="str">
        <f>VLOOKUP(GF294,class!$A$1:$B$455,2,FALSE)</f>
        <v>Shire District</v>
      </c>
      <c r="GE294" t="str">
        <f>IFERROR(VLOOKUP(GF294,classifications!A$3:C$334,3,FALSE),VLOOKUP(GF294,classifications!I$2:K$28,3,FALSE))</f>
        <v>Predominantly Rural</v>
      </c>
      <c r="GF294" t="s">
        <v>732</v>
      </c>
      <c r="GH294">
        <v>564</v>
      </c>
      <c r="GJ294">
        <v>4</v>
      </c>
      <c r="GL294">
        <v>23</v>
      </c>
      <c r="GN294">
        <v>2</v>
      </c>
      <c r="GO294">
        <v>2</v>
      </c>
      <c r="GP294">
        <v>0</v>
      </c>
      <c r="GQ294">
        <v>0</v>
      </c>
      <c r="GR294">
        <v>0</v>
      </c>
      <c r="GS294">
        <v>0</v>
      </c>
      <c r="GT294">
        <v>4</v>
      </c>
      <c r="GV294">
        <v>0</v>
      </c>
      <c r="GX294">
        <v>19</v>
      </c>
      <c r="GZ294">
        <v>572</v>
      </c>
    </row>
    <row r="295" spans="2:208" x14ac:dyDescent="0.3">
      <c r="D295" t="str">
        <f>VLOOKUP(F295,class!$A$1:$B$455,2,FALSE)</f>
        <v>Shire County</v>
      </c>
      <c r="E295" t="str">
        <f>IFERROR(VLOOKUP(F295,classifications!$A$3:$C$334,3,FALSE),VLOOKUP(F295,classifications!$I$2:$K$28,3,FALSE))</f>
        <v>Predominantly Rural</v>
      </c>
      <c r="F295" t="s">
        <v>711</v>
      </c>
      <c r="H295">
        <v>1707</v>
      </c>
      <c r="J295">
        <v>16</v>
      </c>
      <c r="L295">
        <v>54</v>
      </c>
      <c r="N295">
        <v>7</v>
      </c>
      <c r="P295">
        <v>34</v>
      </c>
      <c r="R295">
        <v>1750</v>
      </c>
      <c r="AD295" t="str">
        <f>VLOOKUP(AF295,class!$A$1:$B$455,2,FALSE)</f>
        <v>Shire County</v>
      </c>
      <c r="AE295" t="str">
        <f>IFERROR(VLOOKUP(AF295,classifications!$A$3:$C$334,3,FALSE),VLOOKUP(AF295,classifications!$I$2:$K$28,3,FALSE))</f>
        <v>Predominantly Rural</v>
      </c>
      <c r="AF295" t="s">
        <v>711</v>
      </c>
      <c r="AH295">
        <v>2073</v>
      </c>
      <c r="AJ295">
        <v>25</v>
      </c>
      <c r="AL295">
        <v>70</v>
      </c>
      <c r="AN295">
        <v>-2</v>
      </c>
      <c r="AP295">
        <v>61</v>
      </c>
      <c r="AR295">
        <v>2105</v>
      </c>
      <c r="BD295" t="str">
        <f>VLOOKUP(BF295,class!$A$1:$B$455,2,FALSE)</f>
        <v>Shire County</v>
      </c>
      <c r="BE295" t="str">
        <f>IFERROR(VLOOKUP(BF295,classifications!$A$3:$C$334,3,FALSE),VLOOKUP(BF295,classifications!$I$2:$K$28,3,FALSE))</f>
        <v>Predominantly Rural</v>
      </c>
      <c r="BF295" t="s">
        <v>711</v>
      </c>
      <c r="BH295">
        <v>2372</v>
      </c>
      <c r="BJ295">
        <v>30</v>
      </c>
      <c r="BL295">
        <v>127</v>
      </c>
      <c r="BN295">
        <v>0</v>
      </c>
      <c r="BP295">
        <v>33</v>
      </c>
      <c r="BR295">
        <v>2496</v>
      </c>
      <c r="CD295" t="str">
        <f>VLOOKUP(CF295,class!$A$1:$B$455,2,FALSE)</f>
        <v>Shire County</v>
      </c>
      <c r="CE295" t="str">
        <f>IFERROR(VLOOKUP(CF295,classifications!$A$3:$C$334,3,FALSE),VLOOKUP(CF295,classifications!$I$2:$K$28,3,FALSE))</f>
        <v>Predominantly Rural</v>
      </c>
      <c r="CF295" t="s">
        <v>711</v>
      </c>
      <c r="CH295">
        <v>2064</v>
      </c>
      <c r="CJ295">
        <v>53</v>
      </c>
      <c r="CL295">
        <v>182</v>
      </c>
      <c r="CN295">
        <v>29</v>
      </c>
      <c r="CO295">
        <v>23</v>
      </c>
      <c r="CP295">
        <v>6</v>
      </c>
      <c r="CQ295">
        <v>25</v>
      </c>
      <c r="CR295">
        <v>0</v>
      </c>
      <c r="CS295">
        <v>83</v>
      </c>
      <c r="CU295">
        <v>0</v>
      </c>
      <c r="CW295">
        <v>75</v>
      </c>
      <c r="CY295">
        <v>2224</v>
      </c>
      <c r="DD295" t="str">
        <f>VLOOKUP(DF295,class!$A$1:$B$455,2,FALSE)</f>
        <v>Shire County</v>
      </c>
      <c r="DE295" t="str">
        <f>IFERROR(VLOOKUP(DF295,classifications!$A$3:$C$334,3,FALSE),VLOOKUP(DF295,classifications!$I$2:$K$28,3,FALSE))</f>
        <v>Predominantly Rural</v>
      </c>
      <c r="DF295" t="s">
        <v>711</v>
      </c>
      <c r="DH295">
        <v>2220</v>
      </c>
      <c r="DJ295">
        <v>38</v>
      </c>
      <c r="DL295">
        <v>150</v>
      </c>
      <c r="DN295">
        <v>5</v>
      </c>
      <c r="DO295">
        <v>12</v>
      </c>
      <c r="DP295">
        <v>0</v>
      </c>
      <c r="DQ295">
        <v>1</v>
      </c>
      <c r="DR295">
        <v>0</v>
      </c>
      <c r="DS295">
        <v>18</v>
      </c>
      <c r="DU295">
        <v>1</v>
      </c>
      <c r="DW295">
        <v>42</v>
      </c>
      <c r="DY295">
        <v>2367</v>
      </c>
      <c r="ED295" t="str">
        <f>VLOOKUP(EF295,class!$A$1:$B$455,2,FALSE)</f>
        <v>Shire County</v>
      </c>
      <c r="EE295" t="str">
        <f>IFERROR(VLOOKUP(EF295,classifications!$A$3:$C$334,3,FALSE),VLOOKUP(EF295,classifications!$I$2:$K$28,3,FALSE))</f>
        <v>Predominantly Rural</v>
      </c>
      <c r="EF295" t="s">
        <v>711</v>
      </c>
      <c r="EH295">
        <v>2570</v>
      </c>
      <c r="EJ295">
        <v>16</v>
      </c>
      <c r="EL295">
        <v>154</v>
      </c>
      <c r="EN295">
        <v>9</v>
      </c>
      <c r="EO295">
        <v>42</v>
      </c>
      <c r="EP295">
        <v>7</v>
      </c>
      <c r="EQ295">
        <v>5</v>
      </c>
      <c r="ER295">
        <v>9</v>
      </c>
      <c r="ES295">
        <v>0</v>
      </c>
      <c r="ET295">
        <v>72</v>
      </c>
      <c r="EV295">
        <v>2</v>
      </c>
      <c r="EX295">
        <v>51</v>
      </c>
      <c r="EZ295" s="2">
        <v>2691</v>
      </c>
      <c r="FD295" t="str">
        <f>VLOOKUP(FF295,class!$A$1:$B$455,2,FALSE)</f>
        <v>Shire County</v>
      </c>
      <c r="FE295" t="str">
        <f>IFERROR(VLOOKUP(FF295,classifications!$A$3:$C$334,3,FALSE),VLOOKUP(FF295,classifications!$I$2:$K$28,3,FALSE))</f>
        <v>Predominantly Rural</v>
      </c>
      <c r="FF295" t="s">
        <v>711</v>
      </c>
      <c r="FH295">
        <v>3787</v>
      </c>
      <c r="FJ295">
        <v>6</v>
      </c>
      <c r="FL295">
        <v>129</v>
      </c>
      <c r="FN295">
        <v>15</v>
      </c>
      <c r="FO295">
        <v>30</v>
      </c>
      <c r="FP295">
        <v>1</v>
      </c>
      <c r="FQ295">
        <v>0</v>
      </c>
      <c r="FR295">
        <v>3</v>
      </c>
      <c r="FS295">
        <v>0</v>
      </c>
      <c r="FT295">
        <v>49</v>
      </c>
      <c r="FV295">
        <v>-5</v>
      </c>
      <c r="FX295">
        <v>36</v>
      </c>
      <c r="FZ295" s="2">
        <v>3881</v>
      </c>
    </row>
    <row r="296" spans="2:208" x14ac:dyDescent="0.3">
      <c r="B296" t="s">
        <v>712</v>
      </c>
      <c r="C296" t="s">
        <v>713</v>
      </c>
      <c r="D296" t="str">
        <f>VLOOKUP(F296,class!$A$1:$B$455,2,FALSE)</f>
        <v>Shire District</v>
      </c>
      <c r="E296" t="str">
        <f>IFERROR(VLOOKUP(F296,classifications!$A$3:$C$334,3,FALSE),VLOOKUP(F296,classifications!$I$2:$K$28,3,FALSE))</f>
        <v>Urban with Significant Rural</v>
      </c>
      <c r="F296" t="s">
        <v>714</v>
      </c>
      <c r="H296">
        <v>72</v>
      </c>
      <c r="J296">
        <v>0</v>
      </c>
      <c r="L296">
        <v>1</v>
      </c>
      <c r="N296">
        <v>0</v>
      </c>
      <c r="P296">
        <v>9</v>
      </c>
      <c r="R296">
        <v>64</v>
      </c>
      <c r="AB296" t="s">
        <v>712</v>
      </c>
      <c r="AC296" t="s">
        <v>713</v>
      </c>
      <c r="AD296" t="str">
        <f>VLOOKUP(AF296,class!$A$1:$B$455,2,FALSE)</f>
        <v>Shire District</v>
      </c>
      <c r="AE296" t="str">
        <f>IFERROR(VLOOKUP(AF296,classifications!$A$3:$C$334,3,FALSE),VLOOKUP(AF296,classifications!$I$2:$K$28,3,FALSE))</f>
        <v>Urban with Significant Rural</v>
      </c>
      <c r="AF296" t="s">
        <v>714</v>
      </c>
      <c r="AH296">
        <v>176</v>
      </c>
      <c r="AJ296">
        <v>3</v>
      </c>
      <c r="AL296">
        <v>2</v>
      </c>
      <c r="AN296">
        <v>0</v>
      </c>
      <c r="AP296">
        <v>7</v>
      </c>
      <c r="AR296">
        <v>174</v>
      </c>
      <c r="BB296" t="s">
        <v>712</v>
      </c>
      <c r="BC296" t="s">
        <v>713</v>
      </c>
      <c r="BD296" t="str">
        <f>VLOOKUP(BF296,class!$A$1:$B$455,2,FALSE)</f>
        <v>Shire District</v>
      </c>
      <c r="BE296" t="str">
        <f>IFERROR(VLOOKUP(BF296,classifications!$A$3:$C$334,3,FALSE),VLOOKUP(BF296,classifications!$I$2:$K$28,3,FALSE))</f>
        <v>Urban with Significant Rural</v>
      </c>
      <c r="BF296" t="s">
        <v>714</v>
      </c>
      <c r="BH296">
        <v>113</v>
      </c>
      <c r="BJ296">
        <v>0</v>
      </c>
      <c r="BL296">
        <v>5</v>
      </c>
      <c r="BN296">
        <v>0</v>
      </c>
      <c r="BP296">
        <v>9</v>
      </c>
      <c r="BR296">
        <v>109</v>
      </c>
      <c r="CB296" t="s">
        <v>712</v>
      </c>
      <c r="CC296" t="s">
        <v>713</v>
      </c>
      <c r="CD296" t="str">
        <f>VLOOKUP(CF296,class!$A$1:$B$455,2,FALSE)</f>
        <v>Shire District</v>
      </c>
      <c r="CE296" t="str">
        <f>IFERROR(VLOOKUP(CF296,classifications!$A$3:$C$334,3,FALSE),VLOOKUP(CF296,classifications!$I$2:$K$28,3,FALSE))</f>
        <v>Urban with Significant Rural</v>
      </c>
      <c r="CF296" t="s">
        <v>714</v>
      </c>
      <c r="CH296">
        <v>152</v>
      </c>
      <c r="CJ296">
        <v>1</v>
      </c>
      <c r="CL296">
        <v>36</v>
      </c>
      <c r="CN296">
        <v>0</v>
      </c>
      <c r="CO296">
        <v>0</v>
      </c>
      <c r="CP296">
        <v>0</v>
      </c>
      <c r="CQ296">
        <v>0</v>
      </c>
      <c r="CR296">
        <v>0</v>
      </c>
      <c r="CS296">
        <v>0</v>
      </c>
      <c r="CU296">
        <v>0</v>
      </c>
      <c r="CW296">
        <v>9</v>
      </c>
      <c r="CY296">
        <v>180</v>
      </c>
      <c r="DB296" t="s">
        <v>712</v>
      </c>
      <c r="DC296" t="s">
        <v>713</v>
      </c>
      <c r="DD296" t="str">
        <f>VLOOKUP(DF296,class!$A$1:$B$455,2,FALSE)</f>
        <v>Shire District</v>
      </c>
      <c r="DE296" t="str">
        <f>IFERROR(VLOOKUP(DF296,classifications!$A$3:$C$334,3,FALSE),VLOOKUP(DF296,classifications!$I$2:$K$28,3,FALSE))</f>
        <v>Urban with Significant Rural</v>
      </c>
      <c r="DF296" t="s">
        <v>714</v>
      </c>
      <c r="DH296">
        <v>345</v>
      </c>
      <c r="DJ296">
        <v>2</v>
      </c>
      <c r="DL296">
        <v>18</v>
      </c>
      <c r="DN296">
        <v>1</v>
      </c>
      <c r="DO296">
        <v>1</v>
      </c>
      <c r="DP296">
        <v>0</v>
      </c>
      <c r="DQ296">
        <v>0</v>
      </c>
      <c r="DR296">
        <v>0</v>
      </c>
      <c r="DS296">
        <v>2</v>
      </c>
      <c r="DU296">
        <v>0</v>
      </c>
      <c r="DW296">
        <v>14</v>
      </c>
      <c r="DY296">
        <v>351</v>
      </c>
      <c r="EB296" t="s">
        <v>712</v>
      </c>
      <c r="EC296" t="s">
        <v>713</v>
      </c>
      <c r="ED296" t="str">
        <f>VLOOKUP(EF296,class!$A$1:$B$455,2,FALSE)</f>
        <v>Shire District</v>
      </c>
      <c r="EE296" t="str">
        <f>IFERROR(VLOOKUP(EF296,classifications!$A$3:$C$334,3,FALSE),VLOOKUP(EF296,classifications!$I$2:$K$28,3,FALSE))</f>
        <v>Urban with Significant Rural</v>
      </c>
      <c r="EF296" t="s">
        <v>714</v>
      </c>
      <c r="EH296">
        <v>381</v>
      </c>
      <c r="EJ296">
        <v>1</v>
      </c>
      <c r="EL296">
        <v>18</v>
      </c>
      <c r="EN296">
        <v>0</v>
      </c>
      <c r="EO296">
        <v>13</v>
      </c>
      <c r="EP296">
        <v>1</v>
      </c>
      <c r="EQ296">
        <v>1</v>
      </c>
      <c r="ER296">
        <v>4</v>
      </c>
      <c r="ES296">
        <v>0</v>
      </c>
      <c r="ET296">
        <v>19</v>
      </c>
      <c r="EV296">
        <v>0</v>
      </c>
      <c r="EX296">
        <v>6</v>
      </c>
      <c r="EZ296" s="2">
        <v>394</v>
      </c>
      <c r="FB296" t="s">
        <v>712</v>
      </c>
      <c r="FC296" t="s">
        <v>713</v>
      </c>
      <c r="FD296" t="str">
        <f>VLOOKUP(FF296,class!$A$1:$B$455,2,FALSE)</f>
        <v>Shire District</v>
      </c>
      <c r="FE296" t="str">
        <f>IFERROR(VLOOKUP(FF296,classifications!$A$3:$C$334,3,FALSE),VLOOKUP(FF296,classifications!$I$2:$K$28,3,FALSE))</f>
        <v>Urban with Significant Rural</v>
      </c>
      <c r="FF296" t="s">
        <v>714</v>
      </c>
      <c r="FH296">
        <v>434</v>
      </c>
      <c r="FJ296">
        <v>0</v>
      </c>
      <c r="FL296">
        <v>8</v>
      </c>
      <c r="FN296">
        <v>9</v>
      </c>
      <c r="FO296">
        <v>2</v>
      </c>
      <c r="FP296">
        <v>0</v>
      </c>
      <c r="FQ296">
        <v>0</v>
      </c>
      <c r="FR296">
        <v>0</v>
      </c>
      <c r="FS296">
        <v>0</v>
      </c>
      <c r="FT296">
        <v>11</v>
      </c>
      <c r="FV296">
        <v>0</v>
      </c>
      <c r="FX296">
        <v>13</v>
      </c>
      <c r="FZ296" s="2">
        <v>429</v>
      </c>
      <c r="GD296" t="str">
        <f>VLOOKUP(GF296,class!$A$1:$B$455,2,FALSE)</f>
        <v>Shire County</v>
      </c>
      <c r="GE296" t="str">
        <f>IFERROR(VLOOKUP(GF296,classifications!A$3:C$334,3,FALSE),VLOOKUP(GF296,classifications!I$2:K$28,3,FALSE))</f>
        <v>Predominantly Rural</v>
      </c>
      <c r="GF296" t="s">
        <v>733</v>
      </c>
      <c r="GH296">
        <v>3787</v>
      </c>
      <c r="GJ296">
        <v>24</v>
      </c>
      <c r="GL296">
        <v>282</v>
      </c>
      <c r="GN296">
        <v>13</v>
      </c>
      <c r="GO296">
        <v>19</v>
      </c>
      <c r="GP296">
        <v>6</v>
      </c>
      <c r="GQ296">
        <v>0</v>
      </c>
      <c r="GR296">
        <v>7</v>
      </c>
      <c r="GS296">
        <v>0</v>
      </c>
      <c r="GT296">
        <v>45</v>
      </c>
      <c r="GV296">
        <v>26</v>
      </c>
      <c r="GX296">
        <v>62</v>
      </c>
      <c r="GZ296">
        <v>4057</v>
      </c>
    </row>
    <row r="297" spans="2:208" x14ac:dyDescent="0.3">
      <c r="B297" t="s">
        <v>715</v>
      </c>
      <c r="C297" t="s">
        <v>716</v>
      </c>
      <c r="D297" t="str">
        <f>VLOOKUP(F297,class!$A$1:$B$455,2,FALSE)</f>
        <v>Shire District</v>
      </c>
      <c r="E297" t="str">
        <f>IFERROR(VLOOKUP(F297,classifications!$A$3:$C$334,3,FALSE),VLOOKUP(F297,classifications!$I$2:$K$28,3,FALSE))</f>
        <v>Predominantly Rural</v>
      </c>
      <c r="F297" t="s">
        <v>717</v>
      </c>
      <c r="H297">
        <v>210</v>
      </c>
      <c r="J297">
        <v>5</v>
      </c>
      <c r="L297">
        <v>16</v>
      </c>
      <c r="N297">
        <v>0</v>
      </c>
      <c r="P297">
        <v>5</v>
      </c>
      <c r="R297">
        <v>226</v>
      </c>
      <c r="AB297" t="s">
        <v>715</v>
      </c>
      <c r="AC297" t="s">
        <v>716</v>
      </c>
      <c r="AD297" t="str">
        <f>VLOOKUP(AF297,class!$A$1:$B$455,2,FALSE)</f>
        <v>Shire District</v>
      </c>
      <c r="AE297" t="str">
        <f>IFERROR(VLOOKUP(AF297,classifications!$A$3:$C$334,3,FALSE),VLOOKUP(AF297,classifications!$I$2:$K$28,3,FALSE))</f>
        <v>Predominantly Rural</v>
      </c>
      <c r="AF297" t="s">
        <v>717</v>
      </c>
      <c r="AH297">
        <v>369</v>
      </c>
      <c r="AJ297">
        <v>-7</v>
      </c>
      <c r="AL297">
        <v>22</v>
      </c>
      <c r="AN297">
        <v>0</v>
      </c>
      <c r="AP297">
        <v>46</v>
      </c>
      <c r="AR297">
        <v>338</v>
      </c>
      <c r="BB297" t="s">
        <v>715</v>
      </c>
      <c r="BC297" t="s">
        <v>716</v>
      </c>
      <c r="BD297" t="str">
        <f>VLOOKUP(BF297,class!$A$1:$B$455,2,FALSE)</f>
        <v>Shire District</v>
      </c>
      <c r="BE297" t="str">
        <f>IFERROR(VLOOKUP(BF297,classifications!$A$3:$C$334,3,FALSE),VLOOKUP(BF297,classifications!$I$2:$K$28,3,FALSE))</f>
        <v>Predominantly Rural</v>
      </c>
      <c r="BF297" t="s">
        <v>717</v>
      </c>
      <c r="BH297">
        <v>453</v>
      </c>
      <c r="BJ297">
        <v>1</v>
      </c>
      <c r="BL297">
        <v>50</v>
      </c>
      <c r="BN297">
        <v>0</v>
      </c>
      <c r="BP297">
        <v>13</v>
      </c>
      <c r="BR297">
        <v>491</v>
      </c>
      <c r="CB297" t="s">
        <v>715</v>
      </c>
      <c r="CC297" t="s">
        <v>716</v>
      </c>
      <c r="CD297" t="str">
        <f>VLOOKUP(CF297,class!$A$1:$B$455,2,FALSE)</f>
        <v>Shire District</v>
      </c>
      <c r="CE297" t="str">
        <f>IFERROR(VLOOKUP(CF297,classifications!$A$3:$C$334,3,FALSE),VLOOKUP(CF297,classifications!$I$2:$K$28,3,FALSE))</f>
        <v>Predominantly Rural</v>
      </c>
      <c r="CF297" t="s">
        <v>717</v>
      </c>
      <c r="CH297">
        <v>306</v>
      </c>
      <c r="CJ297">
        <v>16</v>
      </c>
      <c r="CL297">
        <v>44</v>
      </c>
      <c r="CN297">
        <v>3</v>
      </c>
      <c r="CO297">
        <v>16</v>
      </c>
      <c r="CP297">
        <v>2</v>
      </c>
      <c r="CQ297">
        <v>24</v>
      </c>
      <c r="CR297">
        <v>0</v>
      </c>
      <c r="CS297">
        <v>45</v>
      </c>
      <c r="CU297">
        <v>0</v>
      </c>
      <c r="CW297">
        <v>43</v>
      </c>
      <c r="CY297">
        <v>323</v>
      </c>
      <c r="DB297" t="s">
        <v>715</v>
      </c>
      <c r="DC297" t="s">
        <v>716</v>
      </c>
      <c r="DD297" t="str">
        <f>VLOOKUP(DF297,class!$A$1:$B$455,2,FALSE)</f>
        <v>Shire District</v>
      </c>
      <c r="DE297" t="str">
        <f>IFERROR(VLOOKUP(DF297,classifications!$A$3:$C$334,3,FALSE),VLOOKUP(DF297,classifications!$I$2:$K$28,3,FALSE))</f>
        <v>Predominantly Rural</v>
      </c>
      <c r="DF297" t="s">
        <v>717</v>
      </c>
      <c r="DH297">
        <v>319</v>
      </c>
      <c r="DJ297">
        <v>2</v>
      </c>
      <c r="DL297">
        <v>42</v>
      </c>
      <c r="DN297">
        <v>0</v>
      </c>
      <c r="DO297">
        <v>0</v>
      </c>
      <c r="DP297">
        <v>0</v>
      </c>
      <c r="DQ297">
        <v>1</v>
      </c>
      <c r="DR297">
        <v>0</v>
      </c>
      <c r="DS297">
        <v>1</v>
      </c>
      <c r="DU297">
        <v>0</v>
      </c>
      <c r="DW297">
        <v>15</v>
      </c>
      <c r="DY297">
        <v>348</v>
      </c>
      <c r="EB297" t="s">
        <v>715</v>
      </c>
      <c r="EC297" t="s">
        <v>716</v>
      </c>
      <c r="ED297" t="str">
        <f>VLOOKUP(EF297,class!$A$1:$B$455,2,FALSE)</f>
        <v>Shire District</v>
      </c>
      <c r="EE297" t="str">
        <f>IFERROR(VLOOKUP(EF297,classifications!$A$3:$C$334,3,FALSE),VLOOKUP(EF297,classifications!$I$2:$K$28,3,FALSE))</f>
        <v>Predominantly Rural</v>
      </c>
      <c r="EF297" t="s">
        <v>717</v>
      </c>
      <c r="EH297">
        <v>461</v>
      </c>
      <c r="EJ297">
        <v>1</v>
      </c>
      <c r="EL297">
        <v>20</v>
      </c>
      <c r="EN297">
        <v>7</v>
      </c>
      <c r="EO297">
        <v>0</v>
      </c>
      <c r="EP297">
        <v>1</v>
      </c>
      <c r="EQ297">
        <v>4</v>
      </c>
      <c r="ER297">
        <v>2</v>
      </c>
      <c r="ES297">
        <v>0</v>
      </c>
      <c r="ET297">
        <v>14</v>
      </c>
      <c r="EV297">
        <v>0</v>
      </c>
      <c r="EX297">
        <v>11</v>
      </c>
      <c r="EZ297" s="2">
        <v>471</v>
      </c>
      <c r="FB297" t="s">
        <v>715</v>
      </c>
      <c r="FC297" t="s">
        <v>716</v>
      </c>
      <c r="FD297" t="str">
        <f>VLOOKUP(FF297,class!$A$1:$B$455,2,FALSE)</f>
        <v>Shire District</v>
      </c>
      <c r="FE297" t="str">
        <f>IFERROR(VLOOKUP(FF297,classifications!$A$3:$C$334,3,FALSE),VLOOKUP(FF297,classifications!$I$2:$K$28,3,FALSE))</f>
        <v>Predominantly Rural</v>
      </c>
      <c r="FF297" t="s">
        <v>717</v>
      </c>
      <c r="FH297">
        <v>469</v>
      </c>
      <c r="FJ297">
        <v>0</v>
      </c>
      <c r="FL297">
        <v>12</v>
      </c>
      <c r="FN297">
        <v>1</v>
      </c>
      <c r="FO297">
        <v>0</v>
      </c>
      <c r="FP297">
        <v>0</v>
      </c>
      <c r="FQ297">
        <v>0</v>
      </c>
      <c r="FR297">
        <v>0</v>
      </c>
      <c r="FS297">
        <v>0</v>
      </c>
      <c r="FT297">
        <v>1</v>
      </c>
      <c r="FV297">
        <v>0</v>
      </c>
      <c r="FX297">
        <v>0</v>
      </c>
      <c r="FZ297" s="2">
        <v>481</v>
      </c>
      <c r="GB297" t="s">
        <v>734</v>
      </c>
      <c r="GC297" t="s">
        <v>735</v>
      </c>
      <c r="GD297" t="str">
        <f>VLOOKUP(GF297,class!$A$1:$B$455,2,FALSE)</f>
        <v>Shire District</v>
      </c>
      <c r="GE297" t="str">
        <f>IFERROR(VLOOKUP(GF297,classifications!A$3:C$334,3,FALSE),VLOOKUP(GF297,classifications!I$2:K$28,3,FALSE))</f>
        <v>Predominantly Rural</v>
      </c>
      <c r="GF297" t="s">
        <v>736</v>
      </c>
      <c r="GH297">
        <v>544</v>
      </c>
      <c r="GJ297">
        <v>1</v>
      </c>
      <c r="GL297">
        <v>42</v>
      </c>
      <c r="GN297">
        <v>4</v>
      </c>
      <c r="GO297">
        <v>6</v>
      </c>
      <c r="GP297">
        <v>6</v>
      </c>
      <c r="GQ297">
        <v>0</v>
      </c>
      <c r="GR297">
        <v>0</v>
      </c>
      <c r="GS297">
        <v>0</v>
      </c>
      <c r="GT297">
        <v>16</v>
      </c>
      <c r="GV297">
        <v>0</v>
      </c>
      <c r="GX297">
        <v>0</v>
      </c>
      <c r="GZ297">
        <v>587</v>
      </c>
    </row>
    <row r="298" spans="2:208" x14ac:dyDescent="0.3">
      <c r="B298" t="s">
        <v>718</v>
      </c>
      <c r="C298" t="s">
        <v>719</v>
      </c>
      <c r="D298" t="str">
        <f>VLOOKUP(F298,class!$A$1:$B$455,2,FALSE)</f>
        <v>Shire District</v>
      </c>
      <c r="E298" t="str">
        <f>IFERROR(VLOOKUP(F298,classifications!$A$3:$C$334,3,FALSE),VLOOKUP(F298,classifications!$I$2:$K$28,3,FALSE))</f>
        <v>Predominantly Urban</v>
      </c>
      <c r="F298" t="s">
        <v>720</v>
      </c>
      <c r="H298">
        <v>202</v>
      </c>
      <c r="J298">
        <v>7</v>
      </c>
      <c r="L298">
        <v>5</v>
      </c>
      <c r="N298">
        <v>0</v>
      </c>
      <c r="P298">
        <v>2</v>
      </c>
      <c r="R298">
        <v>212</v>
      </c>
      <c r="AB298" t="s">
        <v>718</v>
      </c>
      <c r="AC298" t="s">
        <v>719</v>
      </c>
      <c r="AD298" t="str">
        <f>VLOOKUP(AF298,class!$A$1:$B$455,2,FALSE)</f>
        <v>Shire District</v>
      </c>
      <c r="AE298" t="str">
        <f>IFERROR(VLOOKUP(AF298,classifications!$A$3:$C$334,3,FALSE),VLOOKUP(AF298,classifications!$I$2:$K$28,3,FALSE))</f>
        <v>Predominantly Urban</v>
      </c>
      <c r="AF298" t="s">
        <v>720</v>
      </c>
      <c r="AH298">
        <v>214</v>
      </c>
      <c r="AJ298">
        <v>12</v>
      </c>
      <c r="AL298">
        <v>21</v>
      </c>
      <c r="AN298">
        <v>0</v>
      </c>
      <c r="AP298">
        <v>1</v>
      </c>
      <c r="AR298">
        <v>246</v>
      </c>
      <c r="BB298" t="s">
        <v>718</v>
      </c>
      <c r="BC298" t="s">
        <v>719</v>
      </c>
      <c r="BD298" t="str">
        <f>VLOOKUP(BF298,class!$A$1:$B$455,2,FALSE)</f>
        <v>Shire District</v>
      </c>
      <c r="BE298" t="str">
        <f>IFERROR(VLOOKUP(BF298,classifications!$A$3:$C$334,3,FALSE),VLOOKUP(BF298,classifications!$I$2:$K$28,3,FALSE))</f>
        <v>Predominantly Urban</v>
      </c>
      <c r="BF298" t="s">
        <v>720</v>
      </c>
      <c r="BH298">
        <v>138</v>
      </c>
      <c r="BJ298">
        <v>2</v>
      </c>
      <c r="BL298">
        <v>26</v>
      </c>
      <c r="BN298">
        <v>0</v>
      </c>
      <c r="BP298">
        <v>0</v>
      </c>
      <c r="BR298">
        <v>166</v>
      </c>
      <c r="CB298" t="s">
        <v>718</v>
      </c>
      <c r="CC298" t="s">
        <v>719</v>
      </c>
      <c r="CD298" t="str">
        <f>VLOOKUP(CF298,class!$A$1:$B$455,2,FALSE)</f>
        <v>Shire District</v>
      </c>
      <c r="CE298" t="str">
        <f>IFERROR(VLOOKUP(CF298,classifications!$A$3:$C$334,3,FALSE),VLOOKUP(CF298,classifications!$I$2:$K$28,3,FALSE))</f>
        <v>Predominantly Urban</v>
      </c>
      <c r="CF298" t="s">
        <v>720</v>
      </c>
      <c r="CH298">
        <v>110</v>
      </c>
      <c r="CJ298">
        <v>7</v>
      </c>
      <c r="CL298">
        <v>18</v>
      </c>
      <c r="CN298">
        <v>0</v>
      </c>
      <c r="CO298">
        <v>7</v>
      </c>
      <c r="CP298">
        <v>3</v>
      </c>
      <c r="CQ298">
        <v>0</v>
      </c>
      <c r="CR298">
        <v>0</v>
      </c>
      <c r="CS298">
        <v>10</v>
      </c>
      <c r="CU298">
        <v>0</v>
      </c>
      <c r="CW298">
        <v>2</v>
      </c>
      <c r="CY298">
        <v>133</v>
      </c>
      <c r="DB298" t="s">
        <v>718</v>
      </c>
      <c r="DC298" t="s">
        <v>719</v>
      </c>
      <c r="DD298" t="str">
        <f>VLOOKUP(DF298,class!$A$1:$B$455,2,FALSE)</f>
        <v>Shire District</v>
      </c>
      <c r="DE298" t="str">
        <f>IFERROR(VLOOKUP(DF298,classifications!$A$3:$C$334,3,FALSE),VLOOKUP(DF298,classifications!$I$2:$K$28,3,FALSE))</f>
        <v>Predominantly Urban</v>
      </c>
      <c r="DF298" t="s">
        <v>720</v>
      </c>
      <c r="DH298">
        <v>96</v>
      </c>
      <c r="DJ298">
        <v>23</v>
      </c>
      <c r="DL298">
        <v>13</v>
      </c>
      <c r="DN298">
        <v>0</v>
      </c>
      <c r="DO298">
        <v>10</v>
      </c>
      <c r="DP298">
        <v>0</v>
      </c>
      <c r="DQ298">
        <v>0</v>
      </c>
      <c r="DR298">
        <v>0</v>
      </c>
      <c r="DS298">
        <v>10</v>
      </c>
      <c r="DU298">
        <v>0</v>
      </c>
      <c r="DW298">
        <v>2</v>
      </c>
      <c r="DY298">
        <v>130</v>
      </c>
      <c r="EB298" t="s">
        <v>718</v>
      </c>
      <c r="EC298" t="s">
        <v>719</v>
      </c>
      <c r="ED298" t="str">
        <f>VLOOKUP(EF298,class!$A$1:$B$455,2,FALSE)</f>
        <v>Shire District</v>
      </c>
      <c r="EE298" t="str">
        <f>IFERROR(VLOOKUP(EF298,classifications!$A$3:$C$334,3,FALSE),VLOOKUP(EF298,classifications!$I$2:$K$28,3,FALSE))</f>
        <v>Predominantly Urban</v>
      </c>
      <c r="EF298" t="s">
        <v>720</v>
      </c>
      <c r="EH298">
        <v>247</v>
      </c>
      <c r="EJ298">
        <v>5</v>
      </c>
      <c r="EL298">
        <v>19</v>
      </c>
      <c r="EN298">
        <v>0</v>
      </c>
      <c r="EO298">
        <v>13</v>
      </c>
      <c r="EP298">
        <v>5</v>
      </c>
      <c r="EQ298">
        <v>0</v>
      </c>
      <c r="ER298">
        <v>1</v>
      </c>
      <c r="ES298">
        <v>0</v>
      </c>
      <c r="ET298">
        <v>19</v>
      </c>
      <c r="EV298">
        <v>0</v>
      </c>
      <c r="EX298">
        <v>6</v>
      </c>
      <c r="EZ298" s="2">
        <v>265</v>
      </c>
      <c r="FB298" t="s">
        <v>718</v>
      </c>
      <c r="FC298" t="s">
        <v>719</v>
      </c>
      <c r="FD298" t="str">
        <f>VLOOKUP(FF298,class!$A$1:$B$455,2,FALSE)</f>
        <v>Shire District</v>
      </c>
      <c r="FE298" t="str">
        <f>IFERROR(VLOOKUP(FF298,classifications!$A$3:$C$334,3,FALSE),VLOOKUP(FF298,classifications!$I$2:$K$28,3,FALSE))</f>
        <v>Predominantly Urban</v>
      </c>
      <c r="FF298" t="s">
        <v>720</v>
      </c>
      <c r="FH298">
        <v>346</v>
      </c>
      <c r="FJ298">
        <v>-2</v>
      </c>
      <c r="FL298">
        <v>24</v>
      </c>
      <c r="FN298">
        <v>0</v>
      </c>
      <c r="FO298">
        <v>24</v>
      </c>
      <c r="FP298">
        <v>0</v>
      </c>
      <c r="FQ298">
        <v>0</v>
      </c>
      <c r="FR298">
        <v>0</v>
      </c>
      <c r="FS298">
        <v>0</v>
      </c>
      <c r="FT298">
        <v>24</v>
      </c>
      <c r="FV298">
        <v>0</v>
      </c>
      <c r="FX298">
        <v>2</v>
      </c>
      <c r="FZ298" s="2">
        <v>366</v>
      </c>
      <c r="GB298" t="s">
        <v>737</v>
      </c>
      <c r="GC298" t="s">
        <v>738</v>
      </c>
      <c r="GD298" t="str">
        <f>VLOOKUP(GF298,class!$A$1:$B$455,2,FALSE)</f>
        <v>Shire District</v>
      </c>
      <c r="GE298" t="str">
        <f>IFERROR(VLOOKUP(GF298,classifications!A$3:C$334,3,FALSE),VLOOKUP(GF298,classifications!I$2:K$28,3,FALSE))</f>
        <v>Urban with Significant Rural</v>
      </c>
      <c r="GF298" t="s">
        <v>739</v>
      </c>
      <c r="GH298">
        <v>658</v>
      </c>
      <c r="GJ298">
        <v>1</v>
      </c>
      <c r="GL298">
        <v>20</v>
      </c>
      <c r="GN298">
        <v>7</v>
      </c>
      <c r="GO298">
        <v>8</v>
      </c>
      <c r="GP298">
        <v>0</v>
      </c>
      <c r="GQ298">
        <v>0</v>
      </c>
      <c r="GR298">
        <v>5</v>
      </c>
      <c r="GS298">
        <v>0</v>
      </c>
      <c r="GT298">
        <v>20</v>
      </c>
      <c r="GV298">
        <v>1</v>
      </c>
      <c r="GX298">
        <v>17</v>
      </c>
      <c r="GZ298">
        <v>663</v>
      </c>
    </row>
    <row r="299" spans="2:208" x14ac:dyDescent="0.3">
      <c r="B299" t="s">
        <v>721</v>
      </c>
      <c r="C299" t="s">
        <v>722</v>
      </c>
      <c r="D299" t="str">
        <f>VLOOKUP(F299,class!$A$1:$B$455,2,FALSE)</f>
        <v>Shire District</v>
      </c>
      <c r="E299" t="str">
        <f>IFERROR(VLOOKUP(F299,classifications!$A$3:$C$334,3,FALSE),VLOOKUP(F299,classifications!$I$2:$K$28,3,FALSE))</f>
        <v>Predominantly Rural</v>
      </c>
      <c r="F299" t="s">
        <v>723</v>
      </c>
      <c r="H299">
        <v>309</v>
      </c>
      <c r="J299">
        <v>0</v>
      </c>
      <c r="L299">
        <v>13</v>
      </c>
      <c r="N299">
        <v>0</v>
      </c>
      <c r="P299">
        <v>3</v>
      </c>
      <c r="R299">
        <v>319</v>
      </c>
      <c r="AB299" t="s">
        <v>721</v>
      </c>
      <c r="AC299" t="s">
        <v>722</v>
      </c>
      <c r="AD299" t="str">
        <f>VLOOKUP(AF299,class!$A$1:$B$455,2,FALSE)</f>
        <v>Shire District</v>
      </c>
      <c r="AE299" t="str">
        <f>IFERROR(VLOOKUP(AF299,classifications!$A$3:$C$334,3,FALSE),VLOOKUP(AF299,classifications!$I$2:$K$28,3,FALSE))</f>
        <v>Predominantly Rural</v>
      </c>
      <c r="AF299" t="s">
        <v>723</v>
      </c>
      <c r="AH299">
        <v>233</v>
      </c>
      <c r="AJ299">
        <v>6</v>
      </c>
      <c r="AL299">
        <v>0</v>
      </c>
      <c r="AN299">
        <v>-2</v>
      </c>
      <c r="AP299">
        <v>0</v>
      </c>
      <c r="AR299">
        <v>237</v>
      </c>
      <c r="BB299" t="s">
        <v>721</v>
      </c>
      <c r="BC299" t="s">
        <v>722</v>
      </c>
      <c r="BD299" t="str">
        <f>VLOOKUP(BF299,class!$A$1:$B$455,2,FALSE)</f>
        <v>Shire District</v>
      </c>
      <c r="BE299" t="str">
        <f>IFERROR(VLOOKUP(BF299,classifications!$A$3:$C$334,3,FALSE),VLOOKUP(BF299,classifications!$I$2:$K$28,3,FALSE))</f>
        <v>Predominantly Rural</v>
      </c>
      <c r="BF299" t="s">
        <v>723</v>
      </c>
      <c r="BH299">
        <v>420</v>
      </c>
      <c r="BJ299">
        <v>27</v>
      </c>
      <c r="BL299">
        <v>0</v>
      </c>
      <c r="BN299">
        <v>0</v>
      </c>
      <c r="BP299">
        <v>4</v>
      </c>
      <c r="BR299">
        <v>443</v>
      </c>
      <c r="CB299" t="s">
        <v>721</v>
      </c>
      <c r="CC299" t="s">
        <v>722</v>
      </c>
      <c r="CD299" t="str">
        <f>VLOOKUP(CF299,class!$A$1:$B$455,2,FALSE)</f>
        <v>Shire District</v>
      </c>
      <c r="CE299" t="str">
        <f>IFERROR(VLOOKUP(CF299,classifications!$A$3:$C$334,3,FALSE),VLOOKUP(CF299,classifications!$I$2:$K$28,3,FALSE))</f>
        <v>Predominantly Rural</v>
      </c>
      <c r="CF299" t="s">
        <v>723</v>
      </c>
      <c r="CH299">
        <v>439</v>
      </c>
      <c r="CJ299">
        <v>24</v>
      </c>
      <c r="CL299">
        <v>23</v>
      </c>
      <c r="CN299">
        <v>0</v>
      </c>
      <c r="CO299">
        <v>0</v>
      </c>
      <c r="CP299">
        <v>0</v>
      </c>
      <c r="CQ299">
        <v>0</v>
      </c>
      <c r="CR299">
        <v>0</v>
      </c>
      <c r="CS299">
        <v>0</v>
      </c>
      <c r="CU299">
        <v>0</v>
      </c>
      <c r="CW299">
        <v>14</v>
      </c>
      <c r="CY299">
        <v>472</v>
      </c>
      <c r="DB299" t="s">
        <v>721</v>
      </c>
      <c r="DC299" t="s">
        <v>722</v>
      </c>
      <c r="DD299" t="str">
        <f>VLOOKUP(DF299,class!$A$1:$B$455,2,FALSE)</f>
        <v>Shire District</v>
      </c>
      <c r="DE299" t="str">
        <f>IFERROR(VLOOKUP(DF299,classifications!$A$3:$C$334,3,FALSE),VLOOKUP(DF299,classifications!$I$2:$K$28,3,FALSE))</f>
        <v>Predominantly Rural</v>
      </c>
      <c r="DF299" t="s">
        <v>723</v>
      </c>
      <c r="DH299">
        <v>472</v>
      </c>
      <c r="DJ299">
        <v>8</v>
      </c>
      <c r="DL299">
        <v>12</v>
      </c>
      <c r="DN299">
        <v>1</v>
      </c>
      <c r="DO299">
        <v>1</v>
      </c>
      <c r="DP299">
        <v>0</v>
      </c>
      <c r="DQ299">
        <v>0</v>
      </c>
      <c r="DR299">
        <v>0</v>
      </c>
      <c r="DS299">
        <v>2</v>
      </c>
      <c r="DU299">
        <v>1</v>
      </c>
      <c r="DW299">
        <v>4</v>
      </c>
      <c r="DY299">
        <v>489</v>
      </c>
      <c r="EB299" t="s">
        <v>721</v>
      </c>
      <c r="EC299" t="s">
        <v>722</v>
      </c>
      <c r="ED299" t="str">
        <f>VLOOKUP(EF299,class!$A$1:$B$455,2,FALSE)</f>
        <v>Shire District</v>
      </c>
      <c r="EE299" t="str">
        <f>IFERROR(VLOOKUP(EF299,classifications!$A$3:$C$334,3,FALSE),VLOOKUP(EF299,classifications!$I$2:$K$28,3,FALSE))</f>
        <v>Predominantly Rural</v>
      </c>
      <c r="EF299" t="s">
        <v>723</v>
      </c>
      <c r="EH299">
        <v>561</v>
      </c>
      <c r="EJ299">
        <v>6</v>
      </c>
      <c r="EL299">
        <v>16</v>
      </c>
      <c r="EN299">
        <v>1</v>
      </c>
      <c r="EO299">
        <v>0</v>
      </c>
      <c r="EP299">
        <v>0</v>
      </c>
      <c r="EQ299">
        <v>0</v>
      </c>
      <c r="ER299">
        <v>0</v>
      </c>
      <c r="ES299">
        <v>0</v>
      </c>
      <c r="ET299">
        <v>1</v>
      </c>
      <c r="EV299">
        <v>1</v>
      </c>
      <c r="EX299">
        <v>6</v>
      </c>
      <c r="EZ299" s="2">
        <v>578</v>
      </c>
      <c r="FB299" t="s">
        <v>721</v>
      </c>
      <c r="FC299" t="s">
        <v>722</v>
      </c>
      <c r="FD299" t="str">
        <f>VLOOKUP(FF299,class!$A$1:$B$455,2,FALSE)</f>
        <v>Shire District</v>
      </c>
      <c r="FE299" t="str">
        <f>IFERROR(VLOOKUP(FF299,classifications!$A$3:$C$334,3,FALSE),VLOOKUP(FF299,classifications!$I$2:$K$28,3,FALSE))</f>
        <v>Predominantly Rural</v>
      </c>
      <c r="FF299" t="s">
        <v>723</v>
      </c>
      <c r="FH299">
        <v>689</v>
      </c>
      <c r="FJ299">
        <v>2</v>
      </c>
      <c r="FL299">
        <v>19</v>
      </c>
      <c r="FN299">
        <v>5</v>
      </c>
      <c r="FO299">
        <v>0</v>
      </c>
      <c r="FP299">
        <v>0</v>
      </c>
      <c r="FQ299">
        <v>0</v>
      </c>
      <c r="FR299">
        <v>0</v>
      </c>
      <c r="FS299">
        <v>0</v>
      </c>
      <c r="FT299">
        <v>5</v>
      </c>
      <c r="FV299">
        <v>-5</v>
      </c>
      <c r="FX299">
        <v>12</v>
      </c>
      <c r="FZ299" s="2">
        <v>693</v>
      </c>
      <c r="GB299" t="s">
        <v>740</v>
      </c>
      <c r="GC299" t="s">
        <v>741</v>
      </c>
      <c r="GD299" t="str">
        <f>VLOOKUP(GF299,class!$A$1:$B$455,2,FALSE)</f>
        <v>Shire District</v>
      </c>
      <c r="GE299" t="str">
        <f>IFERROR(VLOOKUP(GF299,classifications!A$3:C$334,3,FALSE),VLOOKUP(GF299,classifications!I$2:K$28,3,FALSE))</f>
        <v>Urban with Significant Rural</v>
      </c>
      <c r="GF299" t="s">
        <v>742</v>
      </c>
      <c r="GH299">
        <v>349</v>
      </c>
      <c r="GJ299">
        <v>3</v>
      </c>
      <c r="GL299">
        <v>31</v>
      </c>
      <c r="GN299">
        <v>0</v>
      </c>
      <c r="GO299">
        <v>5</v>
      </c>
      <c r="GP299">
        <v>0</v>
      </c>
      <c r="GQ299">
        <v>0</v>
      </c>
      <c r="GR299">
        <v>0</v>
      </c>
      <c r="GS299">
        <v>0</v>
      </c>
      <c r="GT299">
        <v>5</v>
      </c>
      <c r="GV299">
        <v>0</v>
      </c>
      <c r="GX299">
        <v>1</v>
      </c>
      <c r="GZ299">
        <v>382</v>
      </c>
    </row>
    <row r="300" spans="2:208" x14ac:dyDescent="0.3">
      <c r="B300" t="s">
        <v>724</v>
      </c>
      <c r="C300" t="s">
        <v>725</v>
      </c>
      <c r="D300" t="str">
        <f>VLOOKUP(F300,class!$A$1:$B$455,2,FALSE)</f>
        <v>Shire District</v>
      </c>
      <c r="E300" t="str">
        <f>IFERROR(VLOOKUP(F300,classifications!$A$3:$C$334,3,FALSE),VLOOKUP(F300,classifications!$I$2:$K$28,3,FALSE))</f>
        <v>Predominantly Rural</v>
      </c>
      <c r="F300" t="s">
        <v>726</v>
      </c>
      <c r="H300">
        <v>203</v>
      </c>
      <c r="J300">
        <v>2</v>
      </c>
      <c r="L300">
        <v>0</v>
      </c>
      <c r="N300">
        <v>0</v>
      </c>
      <c r="P300">
        <v>6</v>
      </c>
      <c r="R300">
        <v>199</v>
      </c>
      <c r="AB300" t="s">
        <v>724</v>
      </c>
      <c r="AC300" t="s">
        <v>725</v>
      </c>
      <c r="AD300" t="str">
        <f>VLOOKUP(AF300,class!$A$1:$B$455,2,FALSE)</f>
        <v>Shire District</v>
      </c>
      <c r="AE300" t="str">
        <f>IFERROR(VLOOKUP(AF300,classifications!$A$3:$C$334,3,FALSE),VLOOKUP(AF300,classifications!$I$2:$K$28,3,FALSE))</f>
        <v>Predominantly Rural</v>
      </c>
      <c r="AF300" t="s">
        <v>726</v>
      </c>
      <c r="AH300">
        <v>244</v>
      </c>
      <c r="AJ300">
        <v>11</v>
      </c>
      <c r="AL300">
        <v>0</v>
      </c>
      <c r="AN300">
        <v>0</v>
      </c>
      <c r="AP300">
        <v>1</v>
      </c>
      <c r="AR300">
        <v>254</v>
      </c>
      <c r="BB300" t="s">
        <v>724</v>
      </c>
      <c r="BC300" t="s">
        <v>725</v>
      </c>
      <c r="BD300" t="str">
        <f>VLOOKUP(BF300,class!$A$1:$B$455,2,FALSE)</f>
        <v>Shire District</v>
      </c>
      <c r="BE300" t="str">
        <f>IFERROR(VLOOKUP(BF300,classifications!$A$3:$C$334,3,FALSE),VLOOKUP(BF300,classifications!$I$2:$K$28,3,FALSE))</f>
        <v>Predominantly Rural</v>
      </c>
      <c r="BF300" t="s">
        <v>726</v>
      </c>
      <c r="BH300">
        <v>230</v>
      </c>
      <c r="BJ300">
        <v>0</v>
      </c>
      <c r="BL300">
        <v>26</v>
      </c>
      <c r="BN300">
        <v>0</v>
      </c>
      <c r="BP300">
        <v>1</v>
      </c>
      <c r="BR300">
        <v>255</v>
      </c>
      <c r="CB300" t="s">
        <v>724</v>
      </c>
      <c r="CC300" t="s">
        <v>725</v>
      </c>
      <c r="CD300" t="str">
        <f>VLOOKUP(CF300,class!$A$1:$B$455,2,FALSE)</f>
        <v>Shire District</v>
      </c>
      <c r="CE300" t="str">
        <f>IFERROR(VLOOKUP(CF300,classifications!$A$3:$C$334,3,FALSE),VLOOKUP(CF300,classifications!$I$2:$K$28,3,FALSE))</f>
        <v>Predominantly Rural</v>
      </c>
      <c r="CF300" t="s">
        <v>726</v>
      </c>
      <c r="CH300">
        <v>284</v>
      </c>
      <c r="CJ300">
        <v>1</v>
      </c>
      <c r="CL300">
        <v>8</v>
      </c>
      <c r="CN300">
        <v>0</v>
      </c>
      <c r="CO300">
        <v>0</v>
      </c>
      <c r="CP300">
        <v>1</v>
      </c>
      <c r="CQ300">
        <v>0</v>
      </c>
      <c r="CR300">
        <v>0</v>
      </c>
      <c r="CS300">
        <v>1</v>
      </c>
      <c r="CU300">
        <v>0</v>
      </c>
      <c r="CW300">
        <v>0</v>
      </c>
      <c r="CY300">
        <v>293</v>
      </c>
      <c r="DB300" t="s">
        <v>724</v>
      </c>
      <c r="DC300" t="s">
        <v>725</v>
      </c>
      <c r="DD300" t="str">
        <f>VLOOKUP(DF300,class!$A$1:$B$455,2,FALSE)</f>
        <v>Shire District</v>
      </c>
      <c r="DE300" t="str">
        <f>IFERROR(VLOOKUP(DF300,classifications!$A$3:$C$334,3,FALSE),VLOOKUP(DF300,classifications!$I$2:$K$28,3,FALSE))</f>
        <v>Predominantly Rural</v>
      </c>
      <c r="DF300" t="s">
        <v>726</v>
      </c>
      <c r="DH300">
        <v>232</v>
      </c>
      <c r="DJ300">
        <v>0</v>
      </c>
      <c r="DL300">
        <v>34</v>
      </c>
      <c r="DN300">
        <v>2</v>
      </c>
      <c r="DO300">
        <v>0</v>
      </c>
      <c r="DP300">
        <v>0</v>
      </c>
      <c r="DQ300">
        <v>0</v>
      </c>
      <c r="DR300">
        <v>0</v>
      </c>
      <c r="DS300">
        <v>2</v>
      </c>
      <c r="DU300">
        <v>0</v>
      </c>
      <c r="DW300">
        <v>0</v>
      </c>
      <c r="DY300">
        <v>266</v>
      </c>
      <c r="EB300" t="s">
        <v>724</v>
      </c>
      <c r="EC300" t="s">
        <v>725</v>
      </c>
      <c r="ED300" t="str">
        <f>VLOOKUP(EF300,class!$A$1:$B$455,2,FALSE)</f>
        <v>Shire District</v>
      </c>
      <c r="EE300" t="str">
        <f>IFERROR(VLOOKUP(EF300,classifications!$A$3:$C$334,3,FALSE),VLOOKUP(EF300,classifications!$I$2:$K$28,3,FALSE))</f>
        <v>Predominantly Rural</v>
      </c>
      <c r="EF300" t="s">
        <v>726</v>
      </c>
      <c r="EH300">
        <v>275</v>
      </c>
      <c r="EJ300">
        <v>2</v>
      </c>
      <c r="EL300">
        <v>20</v>
      </c>
      <c r="EN300">
        <v>0</v>
      </c>
      <c r="EO300">
        <v>16</v>
      </c>
      <c r="EP300">
        <v>0</v>
      </c>
      <c r="EQ300">
        <v>0</v>
      </c>
      <c r="ER300">
        <v>2</v>
      </c>
      <c r="ES300">
        <v>0</v>
      </c>
      <c r="ET300">
        <v>18</v>
      </c>
      <c r="EV300">
        <v>0</v>
      </c>
      <c r="EX300">
        <v>1</v>
      </c>
      <c r="EZ300" s="2">
        <v>296</v>
      </c>
      <c r="FB300" t="s">
        <v>724</v>
      </c>
      <c r="FC300" t="s">
        <v>725</v>
      </c>
      <c r="FD300" t="str">
        <f>VLOOKUP(FF300,class!$A$1:$B$455,2,FALSE)</f>
        <v>Shire District</v>
      </c>
      <c r="FE300" t="str">
        <f>IFERROR(VLOOKUP(FF300,classifications!$A$3:$C$334,3,FALSE),VLOOKUP(FF300,classifications!$I$2:$K$28,3,FALSE))</f>
        <v>Predominantly Rural</v>
      </c>
      <c r="FF300" t="s">
        <v>726</v>
      </c>
      <c r="FH300">
        <v>809</v>
      </c>
      <c r="FJ300">
        <v>1</v>
      </c>
      <c r="FL300">
        <v>18</v>
      </c>
      <c r="FN300">
        <v>0</v>
      </c>
      <c r="FO300">
        <v>4</v>
      </c>
      <c r="FP300">
        <v>1</v>
      </c>
      <c r="FQ300">
        <v>0</v>
      </c>
      <c r="FR300">
        <v>3</v>
      </c>
      <c r="FS300">
        <v>0</v>
      </c>
      <c r="FT300">
        <v>8</v>
      </c>
      <c r="FV300">
        <v>0</v>
      </c>
      <c r="FX300">
        <v>0</v>
      </c>
      <c r="FZ300" s="2">
        <v>828</v>
      </c>
      <c r="GB300" t="s">
        <v>743</v>
      </c>
      <c r="GC300" t="s">
        <v>744</v>
      </c>
      <c r="GD300" t="str">
        <f>VLOOKUP(GF300,class!$A$1:$B$455,2,FALSE)</f>
        <v>Shire District</v>
      </c>
      <c r="GE300" t="str">
        <f>IFERROR(VLOOKUP(GF300,classifications!A$3:C$334,3,FALSE),VLOOKUP(GF300,classifications!I$2:K$28,3,FALSE))</f>
        <v>Predominantly Rural</v>
      </c>
      <c r="GF300" t="s">
        <v>745</v>
      </c>
      <c r="GH300">
        <v>611</v>
      </c>
      <c r="GJ300">
        <v>7</v>
      </c>
      <c r="GL300">
        <v>0</v>
      </c>
      <c r="GN300">
        <v>0</v>
      </c>
      <c r="GO300">
        <v>0</v>
      </c>
      <c r="GP300">
        <v>0</v>
      </c>
      <c r="GQ300">
        <v>0</v>
      </c>
      <c r="GR300">
        <v>0</v>
      </c>
      <c r="GS300">
        <v>0</v>
      </c>
      <c r="GT300">
        <v>0</v>
      </c>
      <c r="GV300">
        <v>0</v>
      </c>
      <c r="GX300">
        <v>27</v>
      </c>
      <c r="GZ300">
        <v>591</v>
      </c>
    </row>
    <row r="301" spans="2:208" x14ac:dyDescent="0.3">
      <c r="B301" t="s">
        <v>727</v>
      </c>
      <c r="C301" t="s">
        <v>728</v>
      </c>
      <c r="D301" t="str">
        <f>VLOOKUP(F301,class!$A$1:$B$455,2,FALSE)</f>
        <v>Shire District</v>
      </c>
      <c r="E301" t="str">
        <f>IFERROR(VLOOKUP(F301,classifications!$A$3:$C$334,3,FALSE),VLOOKUP(F301,classifications!$I$2:$K$28,3,FALSE))</f>
        <v>Predominantly Rural</v>
      </c>
      <c r="F301" t="s">
        <v>729</v>
      </c>
      <c r="H301">
        <v>477</v>
      </c>
      <c r="J301">
        <v>3</v>
      </c>
      <c r="L301">
        <v>15</v>
      </c>
      <c r="N301">
        <v>0</v>
      </c>
      <c r="P301">
        <v>2</v>
      </c>
      <c r="R301">
        <v>493</v>
      </c>
      <c r="AB301" t="s">
        <v>727</v>
      </c>
      <c r="AC301" t="s">
        <v>728</v>
      </c>
      <c r="AD301" t="str">
        <f>VLOOKUP(AF301,class!$A$1:$B$455,2,FALSE)</f>
        <v>Shire District</v>
      </c>
      <c r="AE301" t="str">
        <f>IFERROR(VLOOKUP(AF301,classifications!$A$3:$C$334,3,FALSE),VLOOKUP(AF301,classifications!$I$2:$K$28,3,FALSE))</f>
        <v>Predominantly Rural</v>
      </c>
      <c r="AF301" t="s">
        <v>729</v>
      </c>
      <c r="AH301">
        <v>534</v>
      </c>
      <c r="AJ301">
        <v>0</v>
      </c>
      <c r="AL301">
        <v>0</v>
      </c>
      <c r="AN301">
        <v>0</v>
      </c>
      <c r="AP301">
        <v>2</v>
      </c>
      <c r="AR301">
        <v>532</v>
      </c>
      <c r="BB301" t="s">
        <v>727</v>
      </c>
      <c r="BC301" t="s">
        <v>728</v>
      </c>
      <c r="BD301" t="str">
        <f>VLOOKUP(BF301,class!$A$1:$B$455,2,FALSE)</f>
        <v>Shire District</v>
      </c>
      <c r="BE301" t="str">
        <f>IFERROR(VLOOKUP(BF301,classifications!$A$3:$C$334,3,FALSE),VLOOKUP(BF301,classifications!$I$2:$K$28,3,FALSE))</f>
        <v>Predominantly Rural</v>
      </c>
      <c r="BF301" t="s">
        <v>729</v>
      </c>
      <c r="BH301">
        <v>640</v>
      </c>
      <c r="BJ301">
        <v>1</v>
      </c>
      <c r="BL301">
        <v>10</v>
      </c>
      <c r="BN301">
        <v>0</v>
      </c>
      <c r="BP301">
        <v>6</v>
      </c>
      <c r="BR301">
        <v>645</v>
      </c>
      <c r="CB301" t="s">
        <v>727</v>
      </c>
      <c r="CC301" t="s">
        <v>728</v>
      </c>
      <c r="CD301" t="str">
        <f>VLOOKUP(CF301,class!$A$1:$B$455,2,FALSE)</f>
        <v>Shire District</v>
      </c>
      <c r="CE301" t="str">
        <f>IFERROR(VLOOKUP(CF301,classifications!$A$3:$C$334,3,FALSE),VLOOKUP(CF301,classifications!$I$2:$K$28,3,FALSE))</f>
        <v>Predominantly Rural</v>
      </c>
      <c r="CF301" t="s">
        <v>729</v>
      </c>
      <c r="CH301">
        <v>487</v>
      </c>
      <c r="CJ301">
        <v>1</v>
      </c>
      <c r="CL301">
        <v>7</v>
      </c>
      <c r="CN301">
        <v>0</v>
      </c>
      <c r="CO301">
        <v>0</v>
      </c>
      <c r="CP301">
        <v>0</v>
      </c>
      <c r="CQ301">
        <v>0</v>
      </c>
      <c r="CR301">
        <v>0</v>
      </c>
      <c r="CS301">
        <v>0</v>
      </c>
      <c r="CU301">
        <v>0</v>
      </c>
      <c r="CW301">
        <v>0</v>
      </c>
      <c r="CY301">
        <v>495</v>
      </c>
      <c r="DB301" t="s">
        <v>727</v>
      </c>
      <c r="DC301" t="s">
        <v>728</v>
      </c>
      <c r="DD301" t="str">
        <f>VLOOKUP(DF301,class!$A$1:$B$455,2,FALSE)</f>
        <v>Shire District</v>
      </c>
      <c r="DE301" t="str">
        <f>IFERROR(VLOOKUP(DF301,classifications!$A$3:$C$334,3,FALSE),VLOOKUP(DF301,classifications!$I$2:$K$28,3,FALSE))</f>
        <v>Predominantly Rural</v>
      </c>
      <c r="DF301" t="s">
        <v>729</v>
      </c>
      <c r="DH301">
        <v>450</v>
      </c>
      <c r="DJ301">
        <v>2</v>
      </c>
      <c r="DL301">
        <v>26</v>
      </c>
      <c r="DN301">
        <v>1</v>
      </c>
      <c r="DO301">
        <v>0</v>
      </c>
      <c r="DP301">
        <v>0</v>
      </c>
      <c r="DQ301">
        <v>0</v>
      </c>
      <c r="DR301">
        <v>0</v>
      </c>
      <c r="DS301">
        <v>1</v>
      </c>
      <c r="DU301">
        <v>0</v>
      </c>
      <c r="DW301">
        <v>0</v>
      </c>
      <c r="DY301">
        <v>478</v>
      </c>
      <c r="EB301" t="s">
        <v>727</v>
      </c>
      <c r="EC301" t="s">
        <v>728</v>
      </c>
      <c r="ED301" t="str">
        <f>VLOOKUP(EF301,class!$A$1:$B$455,2,FALSE)</f>
        <v>Shire District</v>
      </c>
      <c r="EE301" t="str">
        <f>IFERROR(VLOOKUP(EF301,classifications!$A$3:$C$334,3,FALSE),VLOOKUP(EF301,classifications!$I$2:$K$28,3,FALSE))</f>
        <v>Predominantly Rural</v>
      </c>
      <c r="EF301" t="s">
        <v>729</v>
      </c>
      <c r="EH301">
        <v>379</v>
      </c>
      <c r="EJ301">
        <v>1</v>
      </c>
      <c r="EL301">
        <v>47</v>
      </c>
      <c r="EN301">
        <v>0</v>
      </c>
      <c r="EO301">
        <v>0</v>
      </c>
      <c r="EP301">
        <v>0</v>
      </c>
      <c r="EQ301">
        <v>0</v>
      </c>
      <c r="ER301">
        <v>0</v>
      </c>
      <c r="ES301">
        <v>0</v>
      </c>
      <c r="ET301">
        <v>0</v>
      </c>
      <c r="EV301">
        <v>1</v>
      </c>
      <c r="EX301">
        <v>0</v>
      </c>
      <c r="EZ301" s="2">
        <v>428</v>
      </c>
      <c r="FB301" t="s">
        <v>727</v>
      </c>
      <c r="FC301" t="s">
        <v>728</v>
      </c>
      <c r="FD301" t="str">
        <f>VLOOKUP(FF301,class!$A$1:$B$455,2,FALSE)</f>
        <v>Shire District</v>
      </c>
      <c r="FE301" t="str">
        <f>IFERROR(VLOOKUP(FF301,classifications!$A$3:$C$334,3,FALSE),VLOOKUP(FF301,classifications!$I$2:$K$28,3,FALSE))</f>
        <v>Predominantly Rural</v>
      </c>
      <c r="FF301" t="s">
        <v>729</v>
      </c>
      <c r="FH301">
        <v>638</v>
      </c>
      <c r="FJ301">
        <v>3</v>
      </c>
      <c r="FL301">
        <v>35</v>
      </c>
      <c r="FN301">
        <v>0</v>
      </c>
      <c r="FO301">
        <v>0</v>
      </c>
      <c r="FP301">
        <v>0</v>
      </c>
      <c r="FQ301">
        <v>0</v>
      </c>
      <c r="FR301">
        <v>0</v>
      </c>
      <c r="FS301">
        <v>0</v>
      </c>
      <c r="FT301">
        <v>0</v>
      </c>
      <c r="FV301">
        <v>0</v>
      </c>
      <c r="FX301">
        <v>0</v>
      </c>
      <c r="FZ301" s="2">
        <v>676</v>
      </c>
      <c r="GB301" t="s">
        <v>746</v>
      </c>
      <c r="GC301" t="s">
        <v>747</v>
      </c>
      <c r="GD301" t="str">
        <f>VLOOKUP(GF301,class!$A$1:$B$455,2,FALSE)</f>
        <v>Shire District</v>
      </c>
      <c r="GE301" t="str">
        <f>IFERROR(VLOOKUP(GF301,classifications!A$3:C$334,3,FALSE),VLOOKUP(GF301,classifications!I$2:K$28,3,FALSE))</f>
        <v>Predominantly Rural</v>
      </c>
      <c r="GF301" t="s">
        <v>748</v>
      </c>
      <c r="GH301">
        <v>332</v>
      </c>
      <c r="GJ301">
        <v>5</v>
      </c>
      <c r="GL301">
        <v>50</v>
      </c>
      <c r="GN301">
        <v>2</v>
      </c>
      <c r="GO301">
        <v>0</v>
      </c>
      <c r="GP301">
        <v>0</v>
      </c>
      <c r="GQ301">
        <v>0</v>
      </c>
      <c r="GR301">
        <v>1</v>
      </c>
      <c r="GS301">
        <v>0</v>
      </c>
      <c r="GT301">
        <v>3</v>
      </c>
      <c r="GV301">
        <v>23</v>
      </c>
      <c r="GX301">
        <v>2</v>
      </c>
      <c r="GZ301">
        <v>408</v>
      </c>
    </row>
    <row r="302" spans="2:208" x14ac:dyDescent="0.3">
      <c r="B302" t="s">
        <v>730</v>
      </c>
      <c r="C302" t="s">
        <v>731</v>
      </c>
      <c r="D302" t="str">
        <f>VLOOKUP(F302,class!$A$1:$B$455,2,FALSE)</f>
        <v>Shire District</v>
      </c>
      <c r="E302" t="str">
        <f>IFERROR(VLOOKUP(F302,classifications!$A$3:$C$334,3,FALSE),VLOOKUP(F302,classifications!$I$2:$K$28,3,FALSE))</f>
        <v>Predominantly Rural</v>
      </c>
      <c r="F302" t="s">
        <v>732</v>
      </c>
      <c r="H302">
        <v>234</v>
      </c>
      <c r="J302">
        <v>-1</v>
      </c>
      <c r="L302">
        <v>4</v>
      </c>
      <c r="N302">
        <v>7</v>
      </c>
      <c r="P302">
        <v>7</v>
      </c>
      <c r="R302">
        <v>237</v>
      </c>
      <c r="AB302" t="s">
        <v>730</v>
      </c>
      <c r="AC302" t="s">
        <v>731</v>
      </c>
      <c r="AD302" t="str">
        <f>VLOOKUP(AF302,class!$A$1:$B$455,2,FALSE)</f>
        <v>Shire District</v>
      </c>
      <c r="AE302" t="str">
        <f>IFERROR(VLOOKUP(AF302,classifications!$A$3:$C$334,3,FALSE),VLOOKUP(AF302,classifications!$I$2:$K$28,3,FALSE))</f>
        <v>Predominantly Rural</v>
      </c>
      <c r="AF302" t="s">
        <v>732</v>
      </c>
      <c r="AH302">
        <v>303</v>
      </c>
      <c r="AJ302">
        <v>0</v>
      </c>
      <c r="AL302">
        <v>25</v>
      </c>
      <c r="AN302">
        <v>0</v>
      </c>
      <c r="AP302">
        <v>4</v>
      </c>
      <c r="AR302">
        <v>324</v>
      </c>
      <c r="BB302" t="s">
        <v>730</v>
      </c>
      <c r="BC302" t="s">
        <v>731</v>
      </c>
      <c r="BD302" t="str">
        <f>VLOOKUP(BF302,class!$A$1:$B$455,2,FALSE)</f>
        <v>Shire District</v>
      </c>
      <c r="BE302" t="str">
        <f>IFERROR(VLOOKUP(BF302,classifications!$A$3:$C$334,3,FALSE),VLOOKUP(BF302,classifications!$I$2:$K$28,3,FALSE))</f>
        <v>Predominantly Rural</v>
      </c>
      <c r="BF302" t="s">
        <v>732</v>
      </c>
      <c r="BH302">
        <v>378</v>
      </c>
      <c r="BJ302">
        <v>-1</v>
      </c>
      <c r="BL302">
        <v>10</v>
      </c>
      <c r="BN302">
        <v>0</v>
      </c>
      <c r="BP302">
        <v>0</v>
      </c>
      <c r="BR302">
        <v>387</v>
      </c>
      <c r="CB302" t="s">
        <v>730</v>
      </c>
      <c r="CC302" t="s">
        <v>731</v>
      </c>
      <c r="CD302" t="str">
        <f>VLOOKUP(CF302,class!$A$1:$B$455,2,FALSE)</f>
        <v>Shire District</v>
      </c>
      <c r="CE302" t="str">
        <f>IFERROR(VLOOKUP(CF302,classifications!$A$3:$C$334,3,FALSE),VLOOKUP(CF302,classifications!$I$2:$K$28,3,FALSE))</f>
        <v>Predominantly Rural</v>
      </c>
      <c r="CF302" t="s">
        <v>732</v>
      </c>
      <c r="CH302">
        <v>286</v>
      </c>
      <c r="CJ302">
        <v>3</v>
      </c>
      <c r="CL302">
        <v>46</v>
      </c>
      <c r="CN302">
        <v>26</v>
      </c>
      <c r="CO302">
        <v>0</v>
      </c>
      <c r="CP302">
        <v>0</v>
      </c>
      <c r="CQ302">
        <v>1</v>
      </c>
      <c r="CR302">
        <v>0</v>
      </c>
      <c r="CS302">
        <v>27</v>
      </c>
      <c r="CU302">
        <v>0</v>
      </c>
      <c r="CW302">
        <v>7</v>
      </c>
      <c r="CY302">
        <v>328</v>
      </c>
      <c r="DB302" t="s">
        <v>730</v>
      </c>
      <c r="DC302" t="s">
        <v>731</v>
      </c>
      <c r="DD302" t="str">
        <f>VLOOKUP(DF302,class!$A$1:$B$455,2,FALSE)</f>
        <v>Shire District</v>
      </c>
      <c r="DE302" t="str">
        <f>IFERROR(VLOOKUP(DF302,classifications!$A$3:$C$334,3,FALSE),VLOOKUP(DF302,classifications!$I$2:$K$28,3,FALSE))</f>
        <v>Predominantly Rural</v>
      </c>
      <c r="DF302" t="s">
        <v>732</v>
      </c>
      <c r="DH302">
        <v>306</v>
      </c>
      <c r="DJ302">
        <v>1</v>
      </c>
      <c r="DL302">
        <v>5</v>
      </c>
      <c r="DN302">
        <v>0</v>
      </c>
      <c r="DO302">
        <v>0</v>
      </c>
      <c r="DP302">
        <v>0</v>
      </c>
      <c r="DQ302">
        <v>0</v>
      </c>
      <c r="DR302">
        <v>0</v>
      </c>
      <c r="DS302">
        <v>0</v>
      </c>
      <c r="DU302">
        <v>0</v>
      </c>
      <c r="DW302">
        <v>7</v>
      </c>
      <c r="DY302">
        <v>305</v>
      </c>
      <c r="EB302" t="s">
        <v>730</v>
      </c>
      <c r="EC302" t="s">
        <v>731</v>
      </c>
      <c r="ED302" t="str">
        <f>VLOOKUP(EF302,class!$A$1:$B$455,2,FALSE)</f>
        <v>Shire District</v>
      </c>
      <c r="EE302" t="str">
        <f>IFERROR(VLOOKUP(EF302,classifications!$A$3:$C$334,3,FALSE),VLOOKUP(EF302,classifications!$I$2:$K$28,3,FALSE))</f>
        <v>Predominantly Rural</v>
      </c>
      <c r="EF302" t="s">
        <v>732</v>
      </c>
      <c r="EH302">
        <v>266</v>
      </c>
      <c r="EJ302">
        <v>0</v>
      </c>
      <c r="EL302">
        <v>14</v>
      </c>
      <c r="EN302">
        <v>1</v>
      </c>
      <c r="EO302">
        <v>0</v>
      </c>
      <c r="EP302">
        <v>0</v>
      </c>
      <c r="EQ302">
        <v>0</v>
      </c>
      <c r="ER302">
        <v>0</v>
      </c>
      <c r="ES302">
        <v>0</v>
      </c>
      <c r="ET302">
        <v>1</v>
      </c>
      <c r="EV302">
        <v>0</v>
      </c>
      <c r="EX302">
        <v>21</v>
      </c>
      <c r="EZ302" s="2">
        <v>259</v>
      </c>
      <c r="FB302" t="s">
        <v>730</v>
      </c>
      <c r="FC302" t="s">
        <v>731</v>
      </c>
      <c r="FD302" t="str">
        <f>VLOOKUP(FF302,class!$A$1:$B$455,2,FALSE)</f>
        <v>Shire District</v>
      </c>
      <c r="FE302" t="str">
        <f>IFERROR(VLOOKUP(FF302,classifications!$A$3:$C$334,3,FALSE),VLOOKUP(FF302,classifications!$I$2:$K$28,3,FALSE))</f>
        <v>Predominantly Rural</v>
      </c>
      <c r="FF302" t="s">
        <v>732</v>
      </c>
      <c r="FH302">
        <v>402</v>
      </c>
      <c r="FJ302">
        <v>2</v>
      </c>
      <c r="FL302">
        <v>13</v>
      </c>
      <c r="FN302">
        <v>0</v>
      </c>
      <c r="FO302">
        <v>0</v>
      </c>
      <c r="FP302">
        <v>0</v>
      </c>
      <c r="FQ302">
        <v>0</v>
      </c>
      <c r="FR302">
        <v>0</v>
      </c>
      <c r="FS302">
        <v>0</v>
      </c>
      <c r="FT302">
        <v>0</v>
      </c>
      <c r="FV302">
        <v>0</v>
      </c>
      <c r="FX302">
        <v>9</v>
      </c>
      <c r="FZ302" s="2">
        <v>408</v>
      </c>
      <c r="GB302" t="s">
        <v>749</v>
      </c>
      <c r="GC302" t="s">
        <v>750</v>
      </c>
      <c r="GD302" t="str">
        <f>VLOOKUP(GF302,class!$A$1:$B$455,2,FALSE)</f>
        <v>Shire District</v>
      </c>
      <c r="GE302" t="str">
        <f>IFERROR(VLOOKUP(GF302,classifications!A$3:C$334,3,FALSE),VLOOKUP(GF302,classifications!I$2:K$28,3,FALSE))</f>
        <v>Predominantly Urban</v>
      </c>
      <c r="GF302" t="s">
        <v>751</v>
      </c>
      <c r="GH302">
        <v>486</v>
      </c>
      <c r="GJ302">
        <v>1</v>
      </c>
      <c r="GL302">
        <v>33</v>
      </c>
      <c r="GN302">
        <v>0</v>
      </c>
      <c r="GO302">
        <v>0</v>
      </c>
      <c r="GP302">
        <v>0</v>
      </c>
      <c r="GQ302">
        <v>0</v>
      </c>
      <c r="GR302">
        <v>1</v>
      </c>
      <c r="GS302">
        <v>0</v>
      </c>
      <c r="GT302">
        <v>1</v>
      </c>
      <c r="GV302">
        <v>0</v>
      </c>
      <c r="GX302">
        <v>11</v>
      </c>
      <c r="GZ302">
        <v>509</v>
      </c>
    </row>
    <row r="303" spans="2:208" x14ac:dyDescent="0.3">
      <c r="EZ303" s="2"/>
      <c r="FZ303" s="2"/>
      <c r="GB303" t="s">
        <v>752</v>
      </c>
      <c r="GC303" t="s">
        <v>753</v>
      </c>
      <c r="GD303" t="str">
        <f>VLOOKUP(GF303,class!$A$1:$B$455,2,FALSE)</f>
        <v>Shire District</v>
      </c>
      <c r="GE303" t="str">
        <f>IFERROR(VLOOKUP(GF303,classifications!A$3:C$334,3,FALSE),VLOOKUP(GF303,classifications!I$2:K$28,3,FALSE))</f>
        <v>Predominantly Rural</v>
      </c>
      <c r="GF303" t="s">
        <v>754</v>
      </c>
      <c r="GH303">
        <v>807</v>
      </c>
      <c r="GJ303">
        <v>6</v>
      </c>
      <c r="GL303">
        <v>106</v>
      </c>
      <c r="GN303">
        <v>0</v>
      </c>
      <c r="GO303">
        <v>0</v>
      </c>
      <c r="GP303">
        <v>0</v>
      </c>
      <c r="GQ303">
        <v>0</v>
      </c>
      <c r="GR303">
        <v>0</v>
      </c>
      <c r="GS303">
        <v>0</v>
      </c>
      <c r="GT303">
        <v>0</v>
      </c>
      <c r="GV303">
        <v>2</v>
      </c>
      <c r="GX303">
        <v>4</v>
      </c>
      <c r="GZ303">
        <v>917</v>
      </c>
    </row>
    <row r="304" spans="2:208" x14ac:dyDescent="0.3">
      <c r="D304" t="str">
        <f>VLOOKUP(F304,class!$A$1:$B$455,2,FALSE)</f>
        <v>Shire County</v>
      </c>
      <c r="E304" t="str">
        <f>IFERROR(VLOOKUP(F304,classifications!$A$3:$C$334,3,FALSE),VLOOKUP(F304,classifications!$I$2:$K$28,3,FALSE))</f>
        <v>Predominantly Rural</v>
      </c>
      <c r="F304" t="s">
        <v>733</v>
      </c>
      <c r="H304">
        <v>1807</v>
      </c>
      <c r="J304">
        <v>115</v>
      </c>
      <c r="L304">
        <v>360</v>
      </c>
      <c r="N304">
        <v>55</v>
      </c>
      <c r="P304">
        <v>35</v>
      </c>
      <c r="R304">
        <v>2302</v>
      </c>
      <c r="AD304" t="str">
        <f>VLOOKUP(AF304,class!$A$1:$B$455,2,FALSE)</f>
        <v>Shire County</v>
      </c>
      <c r="AE304" t="str">
        <f>IFERROR(VLOOKUP(AF304,classifications!$A$3:$C$334,3,FALSE),VLOOKUP(AF304,classifications!$I$2:$K$28,3,FALSE))</f>
        <v>Predominantly Rural</v>
      </c>
      <c r="AF304" t="s">
        <v>733</v>
      </c>
      <c r="AH304">
        <v>2455</v>
      </c>
      <c r="AJ304">
        <v>123</v>
      </c>
      <c r="AL304">
        <v>170</v>
      </c>
      <c r="AN304">
        <v>6</v>
      </c>
      <c r="AP304">
        <v>178</v>
      </c>
      <c r="AR304">
        <v>2576</v>
      </c>
      <c r="BD304" t="str">
        <f>VLOOKUP(BF304,class!$A$1:$B$455,2,FALSE)</f>
        <v>Shire County</v>
      </c>
      <c r="BE304" t="str">
        <f>IFERROR(VLOOKUP(BF304,classifications!$A$3:$C$334,3,FALSE),VLOOKUP(BF304,classifications!$I$2:$K$28,3,FALSE))</f>
        <v>Predominantly Rural</v>
      </c>
      <c r="BF304" t="s">
        <v>733</v>
      </c>
      <c r="BH304">
        <v>2700</v>
      </c>
      <c r="BJ304">
        <v>97</v>
      </c>
      <c r="BL304">
        <v>480</v>
      </c>
      <c r="BN304">
        <v>-3</v>
      </c>
      <c r="BP304">
        <v>91</v>
      </c>
      <c r="BR304">
        <v>3183</v>
      </c>
      <c r="CD304" t="str">
        <f>VLOOKUP(CF304,class!$A$1:$B$455,2,FALSE)</f>
        <v>Shire County</v>
      </c>
      <c r="CE304" t="str">
        <f>IFERROR(VLOOKUP(CF304,classifications!$A$3:$C$334,3,FALSE),VLOOKUP(CF304,classifications!$I$2:$K$28,3,FALSE))</f>
        <v>Predominantly Rural</v>
      </c>
      <c r="CF304" t="s">
        <v>733</v>
      </c>
      <c r="CH304">
        <v>3284</v>
      </c>
      <c r="CJ304">
        <v>57</v>
      </c>
      <c r="CL304">
        <v>480</v>
      </c>
      <c r="CN304">
        <v>1</v>
      </c>
      <c r="CO304">
        <v>19</v>
      </c>
      <c r="CP304">
        <v>0</v>
      </c>
      <c r="CQ304">
        <v>0</v>
      </c>
      <c r="CR304">
        <v>0</v>
      </c>
      <c r="CS304">
        <v>20</v>
      </c>
      <c r="CU304">
        <v>8</v>
      </c>
      <c r="CW304">
        <v>112</v>
      </c>
      <c r="CY304">
        <v>3717</v>
      </c>
      <c r="DD304" t="str">
        <f>VLOOKUP(DF304,class!$A$1:$B$455,2,FALSE)</f>
        <v>Shire County</v>
      </c>
      <c r="DE304" t="str">
        <f>IFERROR(VLOOKUP(DF304,classifications!$A$3:$C$334,3,FALSE),VLOOKUP(DF304,classifications!$I$2:$K$28,3,FALSE))</f>
        <v>Predominantly Rural</v>
      </c>
      <c r="DF304" t="s">
        <v>733</v>
      </c>
      <c r="DH304">
        <v>3610</v>
      </c>
      <c r="DJ304">
        <v>62</v>
      </c>
      <c r="DL304">
        <v>516</v>
      </c>
      <c r="DN304">
        <v>10</v>
      </c>
      <c r="DO304">
        <v>161</v>
      </c>
      <c r="DP304">
        <v>0</v>
      </c>
      <c r="DQ304">
        <v>5</v>
      </c>
      <c r="DR304">
        <v>0</v>
      </c>
      <c r="DS304">
        <v>176</v>
      </c>
      <c r="DU304">
        <v>1</v>
      </c>
      <c r="DW304">
        <v>43</v>
      </c>
      <c r="DY304">
        <v>4146</v>
      </c>
      <c r="ED304" t="str">
        <f>VLOOKUP(EF304,class!$A$1:$B$455,2,FALSE)</f>
        <v>Shire County</v>
      </c>
      <c r="EE304" t="str">
        <f>IFERROR(VLOOKUP(EF304,classifications!$A$3:$C$334,3,FALSE),VLOOKUP(EF304,classifications!$I$2:$K$28,3,FALSE))</f>
        <v>Predominantly Rural</v>
      </c>
      <c r="EF304" t="s">
        <v>733</v>
      </c>
      <c r="EH304">
        <v>3422</v>
      </c>
      <c r="EJ304">
        <v>48</v>
      </c>
      <c r="EL304">
        <v>237</v>
      </c>
      <c r="EN304">
        <v>18</v>
      </c>
      <c r="EO304">
        <v>71</v>
      </c>
      <c r="EP304">
        <v>0</v>
      </c>
      <c r="EQ304">
        <v>0</v>
      </c>
      <c r="ER304">
        <v>12</v>
      </c>
      <c r="ES304">
        <v>0</v>
      </c>
      <c r="ET304">
        <v>101</v>
      </c>
      <c r="EV304">
        <v>36</v>
      </c>
      <c r="EX304">
        <v>44</v>
      </c>
      <c r="EZ304" s="2">
        <v>3699</v>
      </c>
      <c r="FD304" t="str">
        <f>VLOOKUP(FF304,class!$A$1:$B$455,2,FALSE)</f>
        <v>Shire County</v>
      </c>
      <c r="FE304" t="str">
        <f>IFERROR(VLOOKUP(FF304,classifications!$A$3:$C$334,3,FALSE),VLOOKUP(FF304,classifications!$I$2:$K$28,3,FALSE))</f>
        <v>Predominantly Rural</v>
      </c>
      <c r="FF304" t="s">
        <v>733</v>
      </c>
      <c r="FH304">
        <v>4058</v>
      </c>
      <c r="FJ304">
        <v>55</v>
      </c>
      <c r="FL304">
        <v>689</v>
      </c>
      <c r="FN304">
        <v>13</v>
      </c>
      <c r="FO304">
        <v>447</v>
      </c>
      <c r="FP304">
        <v>1</v>
      </c>
      <c r="FQ304">
        <v>1</v>
      </c>
      <c r="FR304">
        <v>4</v>
      </c>
      <c r="FS304">
        <v>0</v>
      </c>
      <c r="FT304">
        <v>466</v>
      </c>
      <c r="FV304">
        <v>24</v>
      </c>
      <c r="FX304">
        <v>25</v>
      </c>
      <c r="FZ304" s="2">
        <v>4801</v>
      </c>
    </row>
    <row r="305" spans="2:208" x14ac:dyDescent="0.3">
      <c r="B305" t="s">
        <v>734</v>
      </c>
      <c r="C305" t="s">
        <v>735</v>
      </c>
      <c r="D305" t="str">
        <f>VLOOKUP(F305,class!$A$1:$B$455,2,FALSE)</f>
        <v>Shire District</v>
      </c>
      <c r="E305" t="str">
        <f>IFERROR(VLOOKUP(F305,classifications!$A$3:$C$334,3,FALSE),VLOOKUP(F305,classifications!$I$2:$K$28,3,FALSE))</f>
        <v>Predominantly Rural</v>
      </c>
      <c r="F305" t="s">
        <v>736</v>
      </c>
      <c r="H305">
        <v>329</v>
      </c>
      <c r="J305">
        <v>0</v>
      </c>
      <c r="L305">
        <v>0</v>
      </c>
      <c r="N305">
        <v>0</v>
      </c>
      <c r="P305">
        <v>1</v>
      </c>
      <c r="R305">
        <v>328</v>
      </c>
      <c r="AB305" t="s">
        <v>734</v>
      </c>
      <c r="AC305" t="s">
        <v>735</v>
      </c>
      <c r="AD305" t="str">
        <f>VLOOKUP(AF305,class!$A$1:$B$455,2,FALSE)</f>
        <v>Shire District</v>
      </c>
      <c r="AE305" t="str">
        <f>IFERROR(VLOOKUP(AF305,classifications!$A$3:$C$334,3,FALSE),VLOOKUP(AF305,classifications!$I$2:$K$28,3,FALSE))</f>
        <v>Predominantly Rural</v>
      </c>
      <c r="AF305" t="s">
        <v>736</v>
      </c>
      <c r="AH305">
        <v>425</v>
      </c>
      <c r="AJ305">
        <v>0</v>
      </c>
      <c r="AL305">
        <v>0</v>
      </c>
      <c r="AN305">
        <v>0</v>
      </c>
      <c r="AP305">
        <v>0</v>
      </c>
      <c r="AR305">
        <v>425</v>
      </c>
      <c r="BB305" t="s">
        <v>734</v>
      </c>
      <c r="BC305" t="s">
        <v>735</v>
      </c>
      <c r="BD305" t="str">
        <f>VLOOKUP(BF305,class!$A$1:$B$455,2,FALSE)</f>
        <v>Shire District</v>
      </c>
      <c r="BE305" t="str">
        <f>IFERROR(VLOOKUP(BF305,classifications!$A$3:$C$334,3,FALSE),VLOOKUP(BF305,classifications!$I$2:$K$28,3,FALSE))</f>
        <v>Predominantly Rural</v>
      </c>
      <c r="BF305" t="s">
        <v>736</v>
      </c>
      <c r="BH305">
        <v>491</v>
      </c>
      <c r="BJ305">
        <v>0</v>
      </c>
      <c r="BL305">
        <v>0</v>
      </c>
      <c r="BN305">
        <v>0</v>
      </c>
      <c r="BP305">
        <v>0</v>
      </c>
      <c r="BR305">
        <v>491</v>
      </c>
      <c r="CB305" t="s">
        <v>734</v>
      </c>
      <c r="CC305" t="s">
        <v>735</v>
      </c>
      <c r="CD305" t="str">
        <f>VLOOKUP(CF305,class!$A$1:$B$455,2,FALSE)</f>
        <v>Shire District</v>
      </c>
      <c r="CE305" t="str">
        <f>IFERROR(VLOOKUP(CF305,classifications!$A$3:$C$334,3,FALSE),VLOOKUP(CF305,classifications!$I$2:$K$28,3,FALSE))</f>
        <v>Predominantly Rural</v>
      </c>
      <c r="CF305" t="s">
        <v>736</v>
      </c>
      <c r="CH305">
        <v>619</v>
      </c>
      <c r="CJ305">
        <v>0</v>
      </c>
      <c r="CL305">
        <v>0</v>
      </c>
      <c r="CN305">
        <v>0</v>
      </c>
      <c r="CO305">
        <v>0</v>
      </c>
      <c r="CP305">
        <v>0</v>
      </c>
      <c r="CQ305">
        <v>0</v>
      </c>
      <c r="CR305">
        <v>0</v>
      </c>
      <c r="CS305">
        <v>0</v>
      </c>
      <c r="CU305">
        <v>0</v>
      </c>
      <c r="CW305">
        <v>2</v>
      </c>
      <c r="CY305">
        <v>617</v>
      </c>
      <c r="DB305" t="s">
        <v>734</v>
      </c>
      <c r="DC305" t="s">
        <v>735</v>
      </c>
      <c r="DD305" t="str">
        <f>VLOOKUP(DF305,class!$A$1:$B$455,2,FALSE)</f>
        <v>Shire District</v>
      </c>
      <c r="DE305" t="str">
        <f>IFERROR(VLOOKUP(DF305,classifications!$A$3:$C$334,3,FALSE),VLOOKUP(DF305,classifications!$I$2:$K$28,3,FALSE))</f>
        <v>Predominantly Rural</v>
      </c>
      <c r="DF305" t="s">
        <v>736</v>
      </c>
      <c r="DH305">
        <v>792</v>
      </c>
      <c r="DJ305">
        <v>0</v>
      </c>
      <c r="DL305">
        <v>2</v>
      </c>
      <c r="DN305">
        <v>2</v>
      </c>
      <c r="DO305">
        <v>0</v>
      </c>
      <c r="DP305">
        <v>0</v>
      </c>
      <c r="DQ305">
        <v>0</v>
      </c>
      <c r="DR305">
        <v>0</v>
      </c>
      <c r="DS305">
        <v>2</v>
      </c>
      <c r="DU305">
        <v>0</v>
      </c>
      <c r="DW305">
        <v>1</v>
      </c>
      <c r="DY305">
        <v>793</v>
      </c>
      <c r="EB305" t="s">
        <v>734</v>
      </c>
      <c r="EC305" t="s">
        <v>735</v>
      </c>
      <c r="ED305" t="str">
        <f>VLOOKUP(EF305,class!$A$1:$B$455,2,FALSE)</f>
        <v>Shire District</v>
      </c>
      <c r="EE305" t="str">
        <f>IFERROR(VLOOKUP(EF305,classifications!$A$3:$C$334,3,FALSE),VLOOKUP(EF305,classifications!$I$2:$K$28,3,FALSE))</f>
        <v>Predominantly Rural</v>
      </c>
      <c r="EF305" t="s">
        <v>736</v>
      </c>
      <c r="EH305">
        <v>535</v>
      </c>
      <c r="EJ305">
        <v>0</v>
      </c>
      <c r="EL305">
        <v>0</v>
      </c>
      <c r="EN305">
        <v>0</v>
      </c>
      <c r="EO305">
        <v>0</v>
      </c>
      <c r="EP305">
        <v>0</v>
      </c>
      <c r="EQ305">
        <v>0</v>
      </c>
      <c r="ER305">
        <v>0</v>
      </c>
      <c r="ES305">
        <v>0</v>
      </c>
      <c r="ET305">
        <v>0</v>
      </c>
      <c r="EV305">
        <v>0</v>
      </c>
      <c r="EX305">
        <v>5</v>
      </c>
      <c r="EZ305" s="2">
        <v>530</v>
      </c>
      <c r="FB305" t="s">
        <v>734</v>
      </c>
      <c r="FC305" t="s">
        <v>735</v>
      </c>
      <c r="FD305" t="str">
        <f>VLOOKUP(FF305,class!$A$1:$B$455,2,FALSE)</f>
        <v>Shire District</v>
      </c>
      <c r="FE305" t="str">
        <f>IFERROR(VLOOKUP(FF305,classifications!$A$3:$C$334,3,FALSE),VLOOKUP(FF305,classifications!$I$2:$K$28,3,FALSE))</f>
        <v>Predominantly Rural</v>
      </c>
      <c r="FF305" t="s">
        <v>736</v>
      </c>
      <c r="FH305">
        <v>721</v>
      </c>
      <c r="FJ305">
        <v>3</v>
      </c>
      <c r="FL305">
        <v>26</v>
      </c>
      <c r="FN305">
        <v>0</v>
      </c>
      <c r="FO305">
        <v>0</v>
      </c>
      <c r="FP305">
        <v>0</v>
      </c>
      <c r="FQ305">
        <v>0</v>
      </c>
      <c r="FR305">
        <v>0</v>
      </c>
      <c r="FS305">
        <v>0</v>
      </c>
      <c r="FT305">
        <v>0</v>
      </c>
      <c r="FV305">
        <v>3</v>
      </c>
      <c r="FX305">
        <v>0</v>
      </c>
      <c r="FZ305" s="2">
        <v>753</v>
      </c>
      <c r="GD305" t="str">
        <f>VLOOKUP(GF305,class!$A$1:$B$455,2,FALSE)</f>
        <v>Shire County</v>
      </c>
      <c r="GE305" t="str">
        <f>IFERROR(VLOOKUP(GF305,classifications!A$3:C$334,3,FALSE),VLOOKUP(GF305,classifications!I$2:K$28,3,FALSE))</f>
        <v>Urban with Significant Rural</v>
      </c>
      <c r="GF305" t="s">
        <v>755</v>
      </c>
      <c r="GH305">
        <v>2505</v>
      </c>
      <c r="GJ305">
        <v>70</v>
      </c>
      <c r="GL305">
        <v>309</v>
      </c>
      <c r="GN305">
        <v>33</v>
      </c>
      <c r="GO305">
        <v>37</v>
      </c>
      <c r="GP305">
        <v>6</v>
      </c>
      <c r="GQ305">
        <v>0</v>
      </c>
      <c r="GR305">
        <v>3</v>
      </c>
      <c r="GS305">
        <v>0</v>
      </c>
      <c r="GT305">
        <v>79</v>
      </c>
      <c r="GV305">
        <v>18</v>
      </c>
      <c r="GX305">
        <v>20</v>
      </c>
      <c r="GZ305">
        <v>2882</v>
      </c>
    </row>
    <row r="306" spans="2:208" x14ac:dyDescent="0.3">
      <c r="B306" t="s">
        <v>737</v>
      </c>
      <c r="C306" t="s">
        <v>738</v>
      </c>
      <c r="D306" t="str">
        <f>VLOOKUP(F306,class!$A$1:$B$455,2,FALSE)</f>
        <v>Shire District</v>
      </c>
      <c r="E306" t="str">
        <f>IFERROR(VLOOKUP(F306,classifications!$A$3:$C$334,3,FALSE),VLOOKUP(F306,classifications!$I$2:$K$28,3,FALSE))</f>
        <v>Urban with Significant Rural</v>
      </c>
      <c r="F306" t="s">
        <v>739</v>
      </c>
      <c r="H306">
        <v>134</v>
      </c>
      <c r="J306">
        <v>11</v>
      </c>
      <c r="L306">
        <v>50</v>
      </c>
      <c r="N306">
        <v>0</v>
      </c>
      <c r="P306">
        <v>13</v>
      </c>
      <c r="R306">
        <v>182</v>
      </c>
      <c r="AB306" t="s">
        <v>737</v>
      </c>
      <c r="AC306" t="s">
        <v>738</v>
      </c>
      <c r="AD306" t="str">
        <f>VLOOKUP(AF306,class!$A$1:$B$455,2,FALSE)</f>
        <v>Shire District</v>
      </c>
      <c r="AE306" t="str">
        <f>IFERROR(VLOOKUP(AF306,classifications!$A$3:$C$334,3,FALSE),VLOOKUP(AF306,classifications!$I$2:$K$28,3,FALSE))</f>
        <v>Urban with Significant Rural</v>
      </c>
      <c r="AF306" t="s">
        <v>739</v>
      </c>
      <c r="AH306">
        <v>316</v>
      </c>
      <c r="AJ306">
        <v>19</v>
      </c>
      <c r="AL306">
        <v>61</v>
      </c>
      <c r="AN306">
        <v>0</v>
      </c>
      <c r="AP306">
        <v>28</v>
      </c>
      <c r="AR306">
        <v>368</v>
      </c>
      <c r="BB306" t="s">
        <v>737</v>
      </c>
      <c r="BC306" t="s">
        <v>738</v>
      </c>
      <c r="BD306" t="str">
        <f>VLOOKUP(BF306,class!$A$1:$B$455,2,FALSE)</f>
        <v>Shire District</v>
      </c>
      <c r="BE306" t="str">
        <f>IFERROR(VLOOKUP(BF306,classifications!$A$3:$C$334,3,FALSE),VLOOKUP(BF306,classifications!$I$2:$K$28,3,FALSE))</f>
        <v>Urban with Significant Rural</v>
      </c>
      <c r="BF306" t="s">
        <v>739</v>
      </c>
      <c r="BH306">
        <v>377</v>
      </c>
      <c r="BJ306">
        <v>20</v>
      </c>
      <c r="BL306">
        <v>58</v>
      </c>
      <c r="BN306">
        <v>0</v>
      </c>
      <c r="BP306">
        <v>21</v>
      </c>
      <c r="BR306">
        <v>434</v>
      </c>
      <c r="CB306" t="s">
        <v>737</v>
      </c>
      <c r="CC306" t="s">
        <v>738</v>
      </c>
      <c r="CD306" t="str">
        <f>VLOOKUP(CF306,class!$A$1:$B$455,2,FALSE)</f>
        <v>Shire District</v>
      </c>
      <c r="CE306" t="str">
        <f>IFERROR(VLOOKUP(CF306,classifications!$A$3:$C$334,3,FALSE),VLOOKUP(CF306,classifications!$I$2:$K$28,3,FALSE))</f>
        <v>Urban with Significant Rural</v>
      </c>
      <c r="CF306" t="s">
        <v>739</v>
      </c>
      <c r="CH306">
        <v>744</v>
      </c>
      <c r="CJ306">
        <v>5</v>
      </c>
      <c r="CL306">
        <v>43</v>
      </c>
      <c r="CN306">
        <v>0</v>
      </c>
      <c r="CO306">
        <v>0</v>
      </c>
      <c r="CP306">
        <v>0</v>
      </c>
      <c r="CQ306">
        <v>0</v>
      </c>
      <c r="CR306">
        <v>0</v>
      </c>
      <c r="CS306">
        <v>0</v>
      </c>
      <c r="CU306">
        <v>0</v>
      </c>
      <c r="CW306">
        <v>20</v>
      </c>
      <c r="CY306">
        <v>772</v>
      </c>
      <c r="DB306" t="s">
        <v>737</v>
      </c>
      <c r="DC306" t="s">
        <v>738</v>
      </c>
      <c r="DD306" t="str">
        <f>VLOOKUP(DF306,class!$A$1:$B$455,2,FALSE)</f>
        <v>Shire District</v>
      </c>
      <c r="DE306" t="str">
        <f>IFERROR(VLOOKUP(DF306,classifications!$A$3:$C$334,3,FALSE),VLOOKUP(DF306,classifications!$I$2:$K$28,3,FALSE))</f>
        <v>Urban with Significant Rural</v>
      </c>
      <c r="DF306" t="s">
        <v>739</v>
      </c>
      <c r="DH306">
        <v>653</v>
      </c>
      <c r="DJ306">
        <v>0</v>
      </c>
      <c r="DL306">
        <v>55</v>
      </c>
      <c r="DN306">
        <v>0</v>
      </c>
      <c r="DO306">
        <v>0</v>
      </c>
      <c r="DP306">
        <v>0</v>
      </c>
      <c r="DQ306">
        <v>0</v>
      </c>
      <c r="DR306">
        <v>0</v>
      </c>
      <c r="DS306">
        <v>0</v>
      </c>
      <c r="DU306">
        <v>1</v>
      </c>
      <c r="DW306">
        <v>9</v>
      </c>
      <c r="DY306">
        <v>700</v>
      </c>
      <c r="EB306" t="s">
        <v>737</v>
      </c>
      <c r="EC306" t="s">
        <v>738</v>
      </c>
      <c r="ED306" t="str">
        <f>VLOOKUP(EF306,class!$A$1:$B$455,2,FALSE)</f>
        <v>Shire District</v>
      </c>
      <c r="EE306" t="str">
        <f>IFERROR(VLOOKUP(EF306,classifications!$A$3:$C$334,3,FALSE),VLOOKUP(EF306,classifications!$I$2:$K$28,3,FALSE))</f>
        <v>Urban with Significant Rural</v>
      </c>
      <c r="EF306" t="s">
        <v>739</v>
      </c>
      <c r="EH306">
        <v>668</v>
      </c>
      <c r="EJ306">
        <v>1</v>
      </c>
      <c r="EL306">
        <v>24</v>
      </c>
      <c r="EN306">
        <v>15</v>
      </c>
      <c r="EO306">
        <v>1</v>
      </c>
      <c r="EP306">
        <v>0</v>
      </c>
      <c r="EQ306">
        <v>0</v>
      </c>
      <c r="ER306">
        <v>9</v>
      </c>
      <c r="ES306">
        <v>0</v>
      </c>
      <c r="ET306">
        <v>25</v>
      </c>
      <c r="EV306">
        <v>0</v>
      </c>
      <c r="EX306">
        <v>14</v>
      </c>
      <c r="EZ306" s="2">
        <v>679</v>
      </c>
      <c r="FB306" t="s">
        <v>737</v>
      </c>
      <c r="FC306" t="s">
        <v>738</v>
      </c>
      <c r="FD306" t="str">
        <f>VLOOKUP(FF306,class!$A$1:$B$455,2,FALSE)</f>
        <v>Shire District</v>
      </c>
      <c r="FE306" t="str">
        <f>IFERROR(VLOOKUP(FF306,classifications!$A$3:$C$334,3,FALSE),VLOOKUP(FF306,classifications!$I$2:$K$28,3,FALSE))</f>
        <v>Urban with Significant Rural</v>
      </c>
      <c r="FF306" t="s">
        <v>739</v>
      </c>
      <c r="FH306">
        <v>632</v>
      </c>
      <c r="FJ306">
        <v>3</v>
      </c>
      <c r="FL306">
        <v>11</v>
      </c>
      <c r="FN306">
        <v>1</v>
      </c>
      <c r="FO306">
        <v>0</v>
      </c>
      <c r="FP306">
        <v>0</v>
      </c>
      <c r="FQ306">
        <v>1</v>
      </c>
      <c r="FR306">
        <v>3</v>
      </c>
      <c r="FS306">
        <v>0</v>
      </c>
      <c r="FT306">
        <v>5</v>
      </c>
      <c r="FV306">
        <v>0</v>
      </c>
      <c r="FX306">
        <v>6</v>
      </c>
      <c r="FZ306" s="2">
        <v>640</v>
      </c>
      <c r="GB306" t="s">
        <v>756</v>
      </c>
      <c r="GC306" t="s">
        <v>757</v>
      </c>
      <c r="GD306" t="str">
        <f>VLOOKUP(GF306,class!$A$1:$B$455,2,FALSE)</f>
        <v>Shire District</v>
      </c>
      <c r="GE306" t="str">
        <f>IFERROR(VLOOKUP(GF306,classifications!A$3:C$334,3,FALSE),VLOOKUP(GF306,classifications!I$2:K$28,3,FALSE))</f>
        <v>Predominantly Urban</v>
      </c>
      <c r="GF306" t="s">
        <v>758</v>
      </c>
      <c r="GH306">
        <v>357</v>
      </c>
      <c r="GJ306">
        <v>1</v>
      </c>
      <c r="GL306">
        <v>13</v>
      </c>
      <c r="GN306">
        <v>0</v>
      </c>
      <c r="GO306">
        <v>0</v>
      </c>
      <c r="GP306">
        <v>0</v>
      </c>
      <c r="GQ306">
        <v>0</v>
      </c>
      <c r="GR306">
        <v>0</v>
      </c>
      <c r="GS306">
        <v>0</v>
      </c>
      <c r="GT306">
        <v>0</v>
      </c>
      <c r="GV306">
        <v>1</v>
      </c>
      <c r="GX306">
        <v>1</v>
      </c>
      <c r="GZ306">
        <v>371</v>
      </c>
    </row>
    <row r="307" spans="2:208" x14ac:dyDescent="0.3">
      <c r="B307" t="s">
        <v>740</v>
      </c>
      <c r="C307" t="s">
        <v>741</v>
      </c>
      <c r="D307" t="str">
        <f>VLOOKUP(F307,class!$A$1:$B$455,2,FALSE)</f>
        <v>Shire District</v>
      </c>
      <c r="E307" t="str">
        <f>IFERROR(VLOOKUP(F307,classifications!$A$3:$C$334,3,FALSE),VLOOKUP(F307,classifications!$I$2:$K$28,3,FALSE))</f>
        <v>Urban with Significant Rural</v>
      </c>
      <c r="F307" t="s">
        <v>742</v>
      </c>
      <c r="H307">
        <v>148</v>
      </c>
      <c r="J307">
        <v>7</v>
      </c>
      <c r="L307">
        <v>33</v>
      </c>
      <c r="N307">
        <v>0</v>
      </c>
      <c r="P307">
        <v>7</v>
      </c>
      <c r="R307">
        <v>181</v>
      </c>
      <c r="AB307" t="s">
        <v>740</v>
      </c>
      <c r="AC307" t="s">
        <v>741</v>
      </c>
      <c r="AD307" t="str">
        <f>VLOOKUP(AF307,class!$A$1:$B$455,2,FALSE)</f>
        <v>Shire District</v>
      </c>
      <c r="AE307" t="str">
        <f>IFERROR(VLOOKUP(AF307,classifications!$A$3:$C$334,3,FALSE),VLOOKUP(AF307,classifications!$I$2:$K$28,3,FALSE))</f>
        <v>Urban with Significant Rural</v>
      </c>
      <c r="AF307" t="s">
        <v>742</v>
      </c>
      <c r="AH307">
        <v>131</v>
      </c>
      <c r="AJ307">
        <v>14</v>
      </c>
      <c r="AL307">
        <v>11</v>
      </c>
      <c r="AN307">
        <v>0</v>
      </c>
      <c r="AP307">
        <v>4</v>
      </c>
      <c r="AR307">
        <v>152</v>
      </c>
      <c r="BB307" t="s">
        <v>740</v>
      </c>
      <c r="BC307" t="s">
        <v>741</v>
      </c>
      <c r="BD307" t="str">
        <f>VLOOKUP(BF307,class!$A$1:$B$455,2,FALSE)</f>
        <v>Shire District</v>
      </c>
      <c r="BE307" t="str">
        <f>IFERROR(VLOOKUP(BF307,classifications!$A$3:$C$334,3,FALSE),VLOOKUP(BF307,classifications!$I$2:$K$28,3,FALSE))</f>
        <v>Urban with Significant Rural</v>
      </c>
      <c r="BF307" t="s">
        <v>742</v>
      </c>
      <c r="BH307">
        <v>123</v>
      </c>
      <c r="BJ307">
        <v>47</v>
      </c>
      <c r="BL307">
        <v>21</v>
      </c>
      <c r="BN307">
        <v>0</v>
      </c>
      <c r="BP307">
        <v>2</v>
      </c>
      <c r="BR307">
        <v>189</v>
      </c>
      <c r="CB307" t="s">
        <v>740</v>
      </c>
      <c r="CC307" t="s">
        <v>741</v>
      </c>
      <c r="CD307" t="str">
        <f>VLOOKUP(CF307,class!$A$1:$B$455,2,FALSE)</f>
        <v>Shire District</v>
      </c>
      <c r="CE307" t="str">
        <f>IFERROR(VLOOKUP(CF307,classifications!$A$3:$C$334,3,FALSE),VLOOKUP(CF307,classifications!$I$2:$K$28,3,FALSE))</f>
        <v>Urban with Significant Rural</v>
      </c>
      <c r="CF307" t="s">
        <v>742</v>
      </c>
      <c r="CH307">
        <v>149</v>
      </c>
      <c r="CJ307">
        <v>6</v>
      </c>
      <c r="CL307">
        <v>59</v>
      </c>
      <c r="CN307">
        <v>0</v>
      </c>
      <c r="CO307">
        <v>0</v>
      </c>
      <c r="CP307">
        <v>0</v>
      </c>
      <c r="CQ307">
        <v>0</v>
      </c>
      <c r="CR307">
        <v>0</v>
      </c>
      <c r="CS307">
        <v>0</v>
      </c>
      <c r="CU307">
        <v>0</v>
      </c>
      <c r="CW307">
        <v>0</v>
      </c>
      <c r="CY307">
        <v>214</v>
      </c>
      <c r="DB307" t="s">
        <v>740</v>
      </c>
      <c r="DC307" t="s">
        <v>741</v>
      </c>
      <c r="DD307" t="str">
        <f>VLOOKUP(DF307,class!$A$1:$B$455,2,FALSE)</f>
        <v>Shire District</v>
      </c>
      <c r="DE307" t="str">
        <f>IFERROR(VLOOKUP(DF307,classifications!$A$3:$C$334,3,FALSE),VLOOKUP(DF307,classifications!$I$2:$K$28,3,FALSE))</f>
        <v>Urban with Significant Rural</v>
      </c>
      <c r="DF307" t="s">
        <v>742</v>
      </c>
      <c r="DH307">
        <v>157</v>
      </c>
      <c r="DJ307">
        <v>14</v>
      </c>
      <c r="DL307">
        <v>43</v>
      </c>
      <c r="DN307">
        <v>0</v>
      </c>
      <c r="DO307">
        <v>0</v>
      </c>
      <c r="DP307">
        <v>0</v>
      </c>
      <c r="DQ307">
        <v>0</v>
      </c>
      <c r="DR307">
        <v>0</v>
      </c>
      <c r="DS307">
        <v>0</v>
      </c>
      <c r="DU307">
        <v>0</v>
      </c>
      <c r="DW307">
        <v>5</v>
      </c>
      <c r="DY307">
        <v>209</v>
      </c>
      <c r="EB307" t="s">
        <v>740</v>
      </c>
      <c r="EC307" t="s">
        <v>741</v>
      </c>
      <c r="ED307" t="str">
        <f>VLOOKUP(EF307,class!$A$1:$B$455,2,FALSE)</f>
        <v>Shire District</v>
      </c>
      <c r="EE307" t="str">
        <f>IFERROR(VLOOKUP(EF307,classifications!$A$3:$C$334,3,FALSE),VLOOKUP(EF307,classifications!$I$2:$K$28,3,FALSE))</f>
        <v>Urban with Significant Rural</v>
      </c>
      <c r="EF307" t="s">
        <v>742</v>
      </c>
      <c r="EH307">
        <v>172</v>
      </c>
      <c r="EJ307">
        <v>7</v>
      </c>
      <c r="EL307">
        <v>31</v>
      </c>
      <c r="EN307">
        <v>0</v>
      </c>
      <c r="EO307">
        <v>1</v>
      </c>
      <c r="EP307">
        <v>0</v>
      </c>
      <c r="EQ307">
        <v>0</v>
      </c>
      <c r="ER307">
        <v>2</v>
      </c>
      <c r="ES307">
        <v>0</v>
      </c>
      <c r="ET307">
        <v>3</v>
      </c>
      <c r="EV307">
        <v>0</v>
      </c>
      <c r="EX307">
        <v>2</v>
      </c>
      <c r="EZ307" s="2">
        <v>208</v>
      </c>
      <c r="FB307" t="s">
        <v>740</v>
      </c>
      <c r="FC307" t="s">
        <v>741</v>
      </c>
      <c r="FD307" t="str">
        <f>VLOOKUP(FF307,class!$A$1:$B$455,2,FALSE)</f>
        <v>Shire District</v>
      </c>
      <c r="FE307" t="str">
        <f>IFERROR(VLOOKUP(FF307,classifications!$A$3:$C$334,3,FALSE),VLOOKUP(FF307,classifications!$I$2:$K$28,3,FALSE))</f>
        <v>Urban with Significant Rural</v>
      </c>
      <c r="FF307" t="s">
        <v>742</v>
      </c>
      <c r="FH307">
        <v>271</v>
      </c>
      <c r="FJ307">
        <v>9</v>
      </c>
      <c r="FL307">
        <v>54</v>
      </c>
      <c r="FN307">
        <v>0</v>
      </c>
      <c r="FO307">
        <v>9</v>
      </c>
      <c r="FP307">
        <v>0</v>
      </c>
      <c r="FQ307">
        <v>0</v>
      </c>
      <c r="FR307">
        <v>0</v>
      </c>
      <c r="FS307">
        <v>0</v>
      </c>
      <c r="FT307">
        <v>9</v>
      </c>
      <c r="FV307">
        <v>0</v>
      </c>
      <c r="FX307">
        <v>6</v>
      </c>
      <c r="FZ307" s="2">
        <v>328</v>
      </c>
      <c r="GB307" t="s">
        <v>759</v>
      </c>
      <c r="GC307" t="s">
        <v>760</v>
      </c>
      <c r="GD307" t="str">
        <f>VLOOKUP(GF307,class!$A$1:$B$455,2,FALSE)</f>
        <v>Shire District</v>
      </c>
      <c r="GE307" t="str">
        <f>IFERROR(VLOOKUP(GF307,classifications!A$3:C$334,3,FALSE),VLOOKUP(GF307,classifications!I$2:K$28,3,FALSE))</f>
        <v>Predominantly Rural</v>
      </c>
      <c r="GF307" t="s">
        <v>761</v>
      </c>
      <c r="GH307">
        <v>516</v>
      </c>
      <c r="GJ307">
        <v>18</v>
      </c>
      <c r="GL307">
        <v>23</v>
      </c>
      <c r="GN307">
        <v>23</v>
      </c>
      <c r="GO307">
        <v>0</v>
      </c>
      <c r="GP307">
        <v>0</v>
      </c>
      <c r="GQ307">
        <v>0</v>
      </c>
      <c r="GR307">
        <v>0</v>
      </c>
      <c r="GS307">
        <v>0</v>
      </c>
      <c r="GT307">
        <v>23</v>
      </c>
      <c r="GV307">
        <v>0</v>
      </c>
      <c r="GX307">
        <v>8</v>
      </c>
      <c r="GZ307">
        <v>549</v>
      </c>
    </row>
    <row r="308" spans="2:208" x14ac:dyDescent="0.3">
      <c r="B308" t="s">
        <v>743</v>
      </c>
      <c r="C308" t="s">
        <v>744</v>
      </c>
      <c r="D308" t="str">
        <f>VLOOKUP(F308,class!$A$1:$B$455,2,FALSE)</f>
        <v>Shire District</v>
      </c>
      <c r="E308" t="str">
        <f>IFERROR(VLOOKUP(F308,classifications!$A$3:$C$334,3,FALSE),VLOOKUP(F308,classifications!$I$2:$K$28,3,FALSE))</f>
        <v>Predominantly Rural</v>
      </c>
      <c r="F308" t="s">
        <v>745</v>
      </c>
      <c r="H308">
        <v>154</v>
      </c>
      <c r="J308">
        <v>44</v>
      </c>
      <c r="L308">
        <v>125</v>
      </c>
      <c r="N308">
        <v>0</v>
      </c>
      <c r="P308">
        <v>1</v>
      </c>
      <c r="R308">
        <v>322</v>
      </c>
      <c r="AB308" t="s">
        <v>743</v>
      </c>
      <c r="AC308" t="s">
        <v>744</v>
      </c>
      <c r="AD308" t="str">
        <f>VLOOKUP(AF308,class!$A$1:$B$455,2,FALSE)</f>
        <v>Shire District</v>
      </c>
      <c r="AE308" t="str">
        <f>IFERROR(VLOOKUP(AF308,classifications!$A$3:$C$334,3,FALSE),VLOOKUP(AF308,classifications!$I$2:$K$28,3,FALSE))</f>
        <v>Predominantly Rural</v>
      </c>
      <c r="AF308" t="s">
        <v>745</v>
      </c>
      <c r="AH308">
        <v>448</v>
      </c>
      <c r="AJ308">
        <v>62</v>
      </c>
      <c r="AL308">
        <v>7</v>
      </c>
      <c r="AN308">
        <v>0</v>
      </c>
      <c r="AP308">
        <v>143</v>
      </c>
      <c r="AR308">
        <v>374</v>
      </c>
      <c r="BB308" t="s">
        <v>743</v>
      </c>
      <c r="BC308" t="s">
        <v>744</v>
      </c>
      <c r="BD308" t="str">
        <f>VLOOKUP(BF308,class!$A$1:$B$455,2,FALSE)</f>
        <v>Shire District</v>
      </c>
      <c r="BE308" t="str">
        <f>IFERROR(VLOOKUP(BF308,classifications!$A$3:$C$334,3,FALSE),VLOOKUP(BF308,classifications!$I$2:$K$28,3,FALSE))</f>
        <v>Predominantly Rural</v>
      </c>
      <c r="BF308" t="s">
        <v>745</v>
      </c>
      <c r="BH308">
        <v>290</v>
      </c>
      <c r="BJ308">
        <v>3</v>
      </c>
      <c r="BL308">
        <v>54</v>
      </c>
      <c r="BN308">
        <v>0</v>
      </c>
      <c r="BP308">
        <v>62</v>
      </c>
      <c r="BR308">
        <v>285</v>
      </c>
      <c r="CB308" t="s">
        <v>743</v>
      </c>
      <c r="CC308" t="s">
        <v>744</v>
      </c>
      <c r="CD308" t="str">
        <f>VLOOKUP(CF308,class!$A$1:$B$455,2,FALSE)</f>
        <v>Shire District</v>
      </c>
      <c r="CE308" t="str">
        <f>IFERROR(VLOOKUP(CF308,classifications!$A$3:$C$334,3,FALSE),VLOOKUP(CF308,classifications!$I$2:$K$28,3,FALSE))</f>
        <v>Predominantly Rural</v>
      </c>
      <c r="CF308" t="s">
        <v>745</v>
      </c>
      <c r="CH308">
        <v>469</v>
      </c>
      <c r="CJ308">
        <v>9</v>
      </c>
      <c r="CL308">
        <v>74</v>
      </c>
      <c r="CN308">
        <v>0</v>
      </c>
      <c r="CO308">
        <v>0</v>
      </c>
      <c r="CP308">
        <v>0</v>
      </c>
      <c r="CQ308">
        <v>0</v>
      </c>
      <c r="CR308">
        <v>0</v>
      </c>
      <c r="CS308">
        <v>0</v>
      </c>
      <c r="CU308">
        <v>0</v>
      </c>
      <c r="CW308">
        <v>47</v>
      </c>
      <c r="CY308">
        <v>505</v>
      </c>
      <c r="DB308" t="s">
        <v>743</v>
      </c>
      <c r="DC308" t="s">
        <v>744</v>
      </c>
      <c r="DD308" t="str">
        <f>VLOOKUP(DF308,class!$A$1:$B$455,2,FALSE)</f>
        <v>Shire District</v>
      </c>
      <c r="DE308" t="str">
        <f>IFERROR(VLOOKUP(DF308,classifications!$A$3:$C$334,3,FALSE),VLOOKUP(DF308,classifications!$I$2:$K$28,3,FALSE))</f>
        <v>Predominantly Rural</v>
      </c>
      <c r="DF308" t="s">
        <v>745</v>
      </c>
      <c r="DH308">
        <v>371</v>
      </c>
      <c r="DJ308">
        <v>7</v>
      </c>
      <c r="DL308">
        <v>22</v>
      </c>
      <c r="DN308">
        <v>5</v>
      </c>
      <c r="DO308">
        <v>0</v>
      </c>
      <c r="DP308">
        <v>0</v>
      </c>
      <c r="DQ308">
        <v>0</v>
      </c>
      <c r="DR308">
        <v>0</v>
      </c>
      <c r="DS308">
        <v>5</v>
      </c>
      <c r="DU308">
        <v>0</v>
      </c>
      <c r="DW308">
        <v>5</v>
      </c>
      <c r="DY308">
        <v>395</v>
      </c>
      <c r="EB308" t="s">
        <v>743</v>
      </c>
      <c r="EC308" t="s">
        <v>744</v>
      </c>
      <c r="ED308" t="str">
        <f>VLOOKUP(EF308,class!$A$1:$B$455,2,FALSE)</f>
        <v>Shire District</v>
      </c>
      <c r="EE308" t="str">
        <f>IFERROR(VLOOKUP(EF308,classifications!$A$3:$C$334,3,FALSE),VLOOKUP(EF308,classifications!$I$2:$K$28,3,FALSE))</f>
        <v>Predominantly Rural</v>
      </c>
      <c r="EF308" t="s">
        <v>745</v>
      </c>
      <c r="EH308">
        <v>382</v>
      </c>
      <c r="EJ308">
        <v>20</v>
      </c>
      <c r="EL308">
        <v>0</v>
      </c>
      <c r="EN308">
        <v>0</v>
      </c>
      <c r="EO308">
        <v>0</v>
      </c>
      <c r="EP308">
        <v>0</v>
      </c>
      <c r="EQ308">
        <v>0</v>
      </c>
      <c r="ER308">
        <v>0</v>
      </c>
      <c r="ES308">
        <v>0</v>
      </c>
      <c r="ET308">
        <v>0</v>
      </c>
      <c r="EV308">
        <v>0</v>
      </c>
      <c r="EX308">
        <v>18</v>
      </c>
      <c r="EZ308" s="2">
        <v>384</v>
      </c>
      <c r="FB308" t="s">
        <v>743</v>
      </c>
      <c r="FC308" t="s">
        <v>744</v>
      </c>
      <c r="FD308" t="str">
        <f>VLOOKUP(FF308,class!$A$1:$B$455,2,FALSE)</f>
        <v>Shire District</v>
      </c>
      <c r="FE308" t="str">
        <f>IFERROR(VLOOKUP(FF308,classifications!$A$3:$C$334,3,FALSE),VLOOKUP(FF308,classifications!$I$2:$K$28,3,FALSE))</f>
        <v>Predominantly Rural</v>
      </c>
      <c r="FF308" t="s">
        <v>745</v>
      </c>
      <c r="FH308">
        <v>422</v>
      </c>
      <c r="FJ308">
        <v>17</v>
      </c>
      <c r="FL308">
        <v>0</v>
      </c>
      <c r="FN308">
        <v>0</v>
      </c>
      <c r="FO308">
        <v>0</v>
      </c>
      <c r="FP308">
        <v>0</v>
      </c>
      <c r="FQ308">
        <v>0</v>
      </c>
      <c r="FR308">
        <v>0</v>
      </c>
      <c r="FS308">
        <v>0</v>
      </c>
      <c r="FT308">
        <v>0</v>
      </c>
      <c r="FV308">
        <v>0</v>
      </c>
      <c r="FX308">
        <v>7</v>
      </c>
      <c r="FZ308" s="2">
        <v>432</v>
      </c>
      <c r="GB308" t="s">
        <v>762</v>
      </c>
      <c r="GC308" t="s">
        <v>763</v>
      </c>
      <c r="GD308" t="str">
        <f>VLOOKUP(GF308,class!$A$1:$B$455,2,FALSE)</f>
        <v>Shire District</v>
      </c>
      <c r="GE308" t="str">
        <f>IFERROR(VLOOKUP(GF308,classifications!A$3:C$334,3,FALSE),VLOOKUP(GF308,classifications!I$2:K$28,3,FALSE))</f>
        <v>Predominantly Rural</v>
      </c>
      <c r="GF308" t="s">
        <v>764</v>
      </c>
      <c r="GH308">
        <v>174</v>
      </c>
      <c r="GJ308">
        <v>8</v>
      </c>
      <c r="GL308">
        <v>41</v>
      </c>
      <c r="GN308">
        <v>2</v>
      </c>
      <c r="GO308">
        <v>0</v>
      </c>
      <c r="GP308">
        <v>0</v>
      </c>
      <c r="GQ308">
        <v>0</v>
      </c>
      <c r="GR308">
        <v>0</v>
      </c>
      <c r="GS308">
        <v>0</v>
      </c>
      <c r="GT308">
        <v>2</v>
      </c>
      <c r="GV308">
        <v>0</v>
      </c>
      <c r="GX308">
        <v>0</v>
      </c>
      <c r="GZ308">
        <v>223</v>
      </c>
    </row>
    <row r="309" spans="2:208" x14ac:dyDescent="0.3">
      <c r="B309" t="s">
        <v>746</v>
      </c>
      <c r="C309" t="s">
        <v>747</v>
      </c>
      <c r="D309" t="str">
        <f>VLOOKUP(F309,class!$A$1:$B$455,2,FALSE)</f>
        <v>Shire District</v>
      </c>
      <c r="E309" t="str">
        <f>IFERROR(VLOOKUP(F309,classifications!$A$3:$C$334,3,FALSE),VLOOKUP(F309,classifications!$I$2:$K$28,3,FALSE))</f>
        <v>Predominantly Rural</v>
      </c>
      <c r="F309" t="s">
        <v>748</v>
      </c>
      <c r="H309">
        <v>117</v>
      </c>
      <c r="J309">
        <v>45</v>
      </c>
      <c r="L309">
        <v>37</v>
      </c>
      <c r="N309">
        <v>55</v>
      </c>
      <c r="P309">
        <v>12</v>
      </c>
      <c r="R309">
        <v>242</v>
      </c>
      <c r="AB309" t="s">
        <v>746</v>
      </c>
      <c r="AC309" t="s">
        <v>747</v>
      </c>
      <c r="AD309" t="str">
        <f>VLOOKUP(AF309,class!$A$1:$B$455,2,FALSE)</f>
        <v>Shire District</v>
      </c>
      <c r="AE309" t="str">
        <f>IFERROR(VLOOKUP(AF309,classifications!$A$3:$C$334,3,FALSE),VLOOKUP(AF309,classifications!$I$2:$K$28,3,FALSE))</f>
        <v>Predominantly Rural</v>
      </c>
      <c r="AF309" t="s">
        <v>748</v>
      </c>
      <c r="AH309">
        <v>286</v>
      </c>
      <c r="AJ309">
        <v>23</v>
      </c>
      <c r="AL309">
        <v>12</v>
      </c>
      <c r="AN309">
        <v>1</v>
      </c>
      <c r="AP309">
        <v>0</v>
      </c>
      <c r="AR309">
        <v>322</v>
      </c>
      <c r="BB309" t="s">
        <v>746</v>
      </c>
      <c r="BC309" t="s">
        <v>747</v>
      </c>
      <c r="BD309" t="str">
        <f>VLOOKUP(BF309,class!$A$1:$B$455,2,FALSE)</f>
        <v>Shire District</v>
      </c>
      <c r="BE309" t="str">
        <f>IFERROR(VLOOKUP(BF309,classifications!$A$3:$C$334,3,FALSE),VLOOKUP(BF309,classifications!$I$2:$K$28,3,FALSE))</f>
        <v>Predominantly Rural</v>
      </c>
      <c r="BF309" t="s">
        <v>748</v>
      </c>
      <c r="BH309">
        <v>316</v>
      </c>
      <c r="BJ309">
        <v>16</v>
      </c>
      <c r="BL309">
        <v>168</v>
      </c>
      <c r="BN309">
        <v>3</v>
      </c>
      <c r="BP309">
        <v>0</v>
      </c>
      <c r="BR309">
        <v>503</v>
      </c>
      <c r="CB309" t="s">
        <v>746</v>
      </c>
      <c r="CC309" t="s">
        <v>747</v>
      </c>
      <c r="CD309" t="str">
        <f>VLOOKUP(CF309,class!$A$1:$B$455,2,FALSE)</f>
        <v>Shire District</v>
      </c>
      <c r="CE309" t="str">
        <f>IFERROR(VLOOKUP(CF309,classifications!$A$3:$C$334,3,FALSE),VLOOKUP(CF309,classifications!$I$2:$K$28,3,FALSE))</f>
        <v>Predominantly Rural</v>
      </c>
      <c r="CF309" t="s">
        <v>748</v>
      </c>
      <c r="CH309">
        <v>353</v>
      </c>
      <c r="CJ309">
        <v>27</v>
      </c>
      <c r="CL309">
        <v>136</v>
      </c>
      <c r="CN309">
        <v>1</v>
      </c>
      <c r="CO309">
        <v>0</v>
      </c>
      <c r="CP309">
        <v>0</v>
      </c>
      <c r="CQ309">
        <v>0</v>
      </c>
      <c r="CR309">
        <v>0</v>
      </c>
      <c r="CS309">
        <v>1</v>
      </c>
      <c r="CU309">
        <v>0</v>
      </c>
      <c r="CW309">
        <v>37</v>
      </c>
      <c r="CY309">
        <v>479</v>
      </c>
      <c r="DB309" t="s">
        <v>746</v>
      </c>
      <c r="DC309" t="s">
        <v>747</v>
      </c>
      <c r="DD309" t="str">
        <f>VLOOKUP(DF309,class!$A$1:$B$455,2,FALSE)</f>
        <v>Shire District</v>
      </c>
      <c r="DE309" t="str">
        <f>IFERROR(VLOOKUP(DF309,classifications!$A$3:$C$334,3,FALSE),VLOOKUP(DF309,classifications!$I$2:$K$28,3,FALSE))</f>
        <v>Predominantly Rural</v>
      </c>
      <c r="DF309" t="s">
        <v>748</v>
      </c>
      <c r="DH309">
        <v>289</v>
      </c>
      <c r="DJ309">
        <v>22</v>
      </c>
      <c r="DL309">
        <v>131</v>
      </c>
      <c r="DN309">
        <v>1</v>
      </c>
      <c r="DO309">
        <v>0</v>
      </c>
      <c r="DP309">
        <v>0</v>
      </c>
      <c r="DQ309">
        <v>0</v>
      </c>
      <c r="DR309">
        <v>0</v>
      </c>
      <c r="DS309">
        <v>1</v>
      </c>
      <c r="DU309">
        <v>0</v>
      </c>
      <c r="DW309">
        <v>0</v>
      </c>
      <c r="DY309">
        <v>442</v>
      </c>
      <c r="EB309" t="s">
        <v>746</v>
      </c>
      <c r="EC309" t="s">
        <v>747</v>
      </c>
      <c r="ED309" t="str">
        <f>VLOOKUP(EF309,class!$A$1:$B$455,2,FALSE)</f>
        <v>Shire District</v>
      </c>
      <c r="EE309" t="str">
        <f>IFERROR(VLOOKUP(EF309,classifications!$A$3:$C$334,3,FALSE),VLOOKUP(EF309,classifications!$I$2:$K$28,3,FALSE))</f>
        <v>Predominantly Rural</v>
      </c>
      <c r="EF309" t="s">
        <v>748</v>
      </c>
      <c r="EH309">
        <v>434</v>
      </c>
      <c r="EJ309">
        <v>10</v>
      </c>
      <c r="EL309">
        <v>76</v>
      </c>
      <c r="EN309">
        <v>3</v>
      </c>
      <c r="EO309">
        <v>0</v>
      </c>
      <c r="EP309">
        <v>0</v>
      </c>
      <c r="EQ309">
        <v>0</v>
      </c>
      <c r="ER309">
        <v>1</v>
      </c>
      <c r="ES309">
        <v>0</v>
      </c>
      <c r="ET309">
        <v>4</v>
      </c>
      <c r="EV309">
        <v>26</v>
      </c>
      <c r="EX309">
        <v>3</v>
      </c>
      <c r="EZ309" s="2">
        <v>543</v>
      </c>
      <c r="FB309" t="s">
        <v>746</v>
      </c>
      <c r="FC309" t="s">
        <v>747</v>
      </c>
      <c r="FD309" t="str">
        <f>VLOOKUP(FF309,class!$A$1:$B$455,2,FALSE)</f>
        <v>Shire District</v>
      </c>
      <c r="FE309" t="str">
        <f>IFERROR(VLOOKUP(FF309,classifications!$A$3:$C$334,3,FALSE),VLOOKUP(FF309,classifications!$I$2:$K$28,3,FALSE))</f>
        <v>Predominantly Rural</v>
      </c>
      <c r="FF309" t="s">
        <v>748</v>
      </c>
      <c r="FH309">
        <v>452</v>
      </c>
      <c r="FJ309">
        <v>0</v>
      </c>
      <c r="FL309">
        <v>59</v>
      </c>
      <c r="FN309">
        <v>1</v>
      </c>
      <c r="FO309">
        <v>0</v>
      </c>
      <c r="FP309">
        <v>1</v>
      </c>
      <c r="FQ309">
        <v>0</v>
      </c>
      <c r="FR309">
        <v>0</v>
      </c>
      <c r="FS309">
        <v>0</v>
      </c>
      <c r="FT309">
        <v>2</v>
      </c>
      <c r="FV309">
        <v>21</v>
      </c>
      <c r="FX309">
        <v>1</v>
      </c>
      <c r="FZ309" s="2">
        <v>531</v>
      </c>
      <c r="GB309" t="s">
        <v>765</v>
      </c>
      <c r="GC309" t="s">
        <v>766</v>
      </c>
      <c r="GD309" t="str">
        <f>VLOOKUP(GF309,class!$A$1:$B$455,2,FALSE)</f>
        <v>Shire District</v>
      </c>
      <c r="GE309" t="str">
        <f>IFERROR(VLOOKUP(GF309,classifications!A$3:C$334,3,FALSE),VLOOKUP(GF309,classifications!I$2:K$28,3,FALSE))</f>
        <v>Predominantly Urban</v>
      </c>
      <c r="GF309" t="s">
        <v>767</v>
      </c>
      <c r="GH309">
        <v>320</v>
      </c>
      <c r="GJ309">
        <v>29</v>
      </c>
      <c r="GL309">
        <v>1</v>
      </c>
      <c r="GN309">
        <v>0</v>
      </c>
      <c r="GO309">
        <v>1</v>
      </c>
      <c r="GP309">
        <v>0</v>
      </c>
      <c r="GQ309">
        <v>0</v>
      </c>
      <c r="GR309">
        <v>0</v>
      </c>
      <c r="GS309">
        <v>0</v>
      </c>
      <c r="GT309">
        <v>1</v>
      </c>
      <c r="GV309">
        <v>0</v>
      </c>
      <c r="GX309">
        <v>0</v>
      </c>
      <c r="GZ309">
        <v>350</v>
      </c>
    </row>
    <row r="310" spans="2:208" x14ac:dyDescent="0.3">
      <c r="B310" t="s">
        <v>749</v>
      </c>
      <c r="C310" t="s">
        <v>750</v>
      </c>
      <c r="D310" t="str">
        <f>VLOOKUP(F310,class!$A$1:$B$455,2,FALSE)</f>
        <v>Shire District</v>
      </c>
      <c r="E310" t="str">
        <f>IFERROR(VLOOKUP(F310,classifications!$A$3:$C$334,3,FALSE),VLOOKUP(F310,classifications!$I$2:$K$28,3,FALSE))</f>
        <v>Predominantly Urban</v>
      </c>
      <c r="F310" t="s">
        <v>751</v>
      </c>
      <c r="H310">
        <v>312</v>
      </c>
      <c r="J310">
        <v>7</v>
      </c>
      <c r="L310">
        <v>59</v>
      </c>
      <c r="N310">
        <v>0</v>
      </c>
      <c r="P310">
        <v>1</v>
      </c>
      <c r="R310">
        <v>377</v>
      </c>
      <c r="AB310" t="s">
        <v>749</v>
      </c>
      <c r="AC310" t="s">
        <v>750</v>
      </c>
      <c r="AD310" t="str">
        <f>VLOOKUP(AF310,class!$A$1:$B$455,2,FALSE)</f>
        <v>Shire District</v>
      </c>
      <c r="AE310" t="str">
        <f>IFERROR(VLOOKUP(AF310,classifications!$A$3:$C$334,3,FALSE),VLOOKUP(AF310,classifications!$I$2:$K$28,3,FALSE))</f>
        <v>Predominantly Urban</v>
      </c>
      <c r="AF310" t="s">
        <v>751</v>
      </c>
      <c r="AH310">
        <v>210</v>
      </c>
      <c r="AJ310">
        <v>5</v>
      </c>
      <c r="AL310">
        <v>45</v>
      </c>
      <c r="AN310">
        <v>0</v>
      </c>
      <c r="AP310">
        <v>0</v>
      </c>
      <c r="AR310">
        <v>260</v>
      </c>
      <c r="BB310" t="s">
        <v>749</v>
      </c>
      <c r="BC310" t="s">
        <v>750</v>
      </c>
      <c r="BD310" t="str">
        <f>VLOOKUP(BF310,class!$A$1:$B$455,2,FALSE)</f>
        <v>Shire District</v>
      </c>
      <c r="BE310" t="str">
        <f>IFERROR(VLOOKUP(BF310,classifications!$A$3:$C$334,3,FALSE),VLOOKUP(BF310,classifications!$I$2:$K$28,3,FALSE))</f>
        <v>Predominantly Urban</v>
      </c>
      <c r="BF310" t="s">
        <v>751</v>
      </c>
      <c r="BH310">
        <v>191</v>
      </c>
      <c r="BJ310">
        <v>6</v>
      </c>
      <c r="BL310">
        <v>54</v>
      </c>
      <c r="BN310">
        <v>0</v>
      </c>
      <c r="BP310">
        <v>2</v>
      </c>
      <c r="BR310">
        <v>249</v>
      </c>
      <c r="CB310" t="s">
        <v>749</v>
      </c>
      <c r="CC310" t="s">
        <v>750</v>
      </c>
      <c r="CD310" t="str">
        <f>VLOOKUP(CF310,class!$A$1:$B$455,2,FALSE)</f>
        <v>Shire District</v>
      </c>
      <c r="CE310" t="str">
        <f>IFERROR(VLOOKUP(CF310,classifications!$A$3:$C$334,3,FALSE),VLOOKUP(CF310,classifications!$I$2:$K$28,3,FALSE))</f>
        <v>Predominantly Urban</v>
      </c>
      <c r="CF310" t="s">
        <v>751</v>
      </c>
      <c r="CH310">
        <v>330</v>
      </c>
      <c r="CJ310">
        <v>4</v>
      </c>
      <c r="CL310">
        <v>33</v>
      </c>
      <c r="CN310">
        <v>0</v>
      </c>
      <c r="CO310">
        <v>19</v>
      </c>
      <c r="CP310">
        <v>0</v>
      </c>
      <c r="CQ310">
        <v>0</v>
      </c>
      <c r="CR310">
        <v>0</v>
      </c>
      <c r="CS310">
        <v>19</v>
      </c>
      <c r="CU310">
        <v>0</v>
      </c>
      <c r="CW310">
        <v>2</v>
      </c>
      <c r="CY310">
        <v>365</v>
      </c>
      <c r="DB310" t="s">
        <v>749</v>
      </c>
      <c r="DC310" t="s">
        <v>750</v>
      </c>
      <c r="DD310" t="str">
        <f>VLOOKUP(DF310,class!$A$1:$B$455,2,FALSE)</f>
        <v>Shire District</v>
      </c>
      <c r="DE310" t="str">
        <f>IFERROR(VLOOKUP(DF310,classifications!$A$3:$C$334,3,FALSE),VLOOKUP(DF310,classifications!$I$2:$K$28,3,FALSE))</f>
        <v>Predominantly Urban</v>
      </c>
      <c r="DF310" t="s">
        <v>751</v>
      </c>
      <c r="DH310">
        <v>236</v>
      </c>
      <c r="DJ310">
        <v>17</v>
      </c>
      <c r="DL310">
        <v>211</v>
      </c>
      <c r="DN310">
        <v>0</v>
      </c>
      <c r="DO310">
        <v>161</v>
      </c>
      <c r="DP310">
        <v>0</v>
      </c>
      <c r="DQ310">
        <v>5</v>
      </c>
      <c r="DR310">
        <v>0</v>
      </c>
      <c r="DS310">
        <v>166</v>
      </c>
      <c r="DU310">
        <v>0</v>
      </c>
      <c r="DW310">
        <v>19</v>
      </c>
      <c r="DY310">
        <v>445</v>
      </c>
      <c r="EB310" t="s">
        <v>749</v>
      </c>
      <c r="EC310" t="s">
        <v>750</v>
      </c>
      <c r="ED310" t="str">
        <f>VLOOKUP(EF310,class!$A$1:$B$455,2,FALSE)</f>
        <v>Shire District</v>
      </c>
      <c r="EE310" t="str">
        <f>IFERROR(VLOOKUP(EF310,classifications!$A$3:$C$334,3,FALSE),VLOOKUP(EF310,classifications!$I$2:$K$28,3,FALSE))</f>
        <v>Predominantly Urban</v>
      </c>
      <c r="EF310" t="s">
        <v>751</v>
      </c>
      <c r="EH310">
        <v>134</v>
      </c>
      <c r="EJ310">
        <v>8</v>
      </c>
      <c r="EL310">
        <v>94</v>
      </c>
      <c r="EN310">
        <v>0</v>
      </c>
      <c r="EO310">
        <v>69</v>
      </c>
      <c r="EP310">
        <v>0</v>
      </c>
      <c r="EQ310">
        <v>0</v>
      </c>
      <c r="ER310">
        <v>0</v>
      </c>
      <c r="ES310">
        <v>0</v>
      </c>
      <c r="ET310">
        <v>69</v>
      </c>
      <c r="EV310">
        <v>1</v>
      </c>
      <c r="EX310">
        <v>0</v>
      </c>
      <c r="EZ310" s="2">
        <v>237</v>
      </c>
      <c r="FB310" t="s">
        <v>749</v>
      </c>
      <c r="FC310" t="s">
        <v>750</v>
      </c>
      <c r="FD310" t="str">
        <f>VLOOKUP(FF310,class!$A$1:$B$455,2,FALSE)</f>
        <v>Shire District</v>
      </c>
      <c r="FE310" t="str">
        <f>IFERROR(VLOOKUP(FF310,classifications!$A$3:$C$334,3,FALSE),VLOOKUP(FF310,classifications!$I$2:$K$28,3,FALSE))</f>
        <v>Predominantly Urban</v>
      </c>
      <c r="FF310" t="s">
        <v>751</v>
      </c>
      <c r="FH310">
        <v>408</v>
      </c>
      <c r="FJ310">
        <v>20</v>
      </c>
      <c r="FL310">
        <v>477</v>
      </c>
      <c r="FN310">
        <v>11</v>
      </c>
      <c r="FO310">
        <v>438</v>
      </c>
      <c r="FP310">
        <v>0</v>
      </c>
      <c r="FQ310">
        <v>0</v>
      </c>
      <c r="FR310">
        <v>1</v>
      </c>
      <c r="FS310">
        <v>0</v>
      </c>
      <c r="FT310">
        <v>450</v>
      </c>
      <c r="FV310">
        <v>0</v>
      </c>
      <c r="FX310">
        <v>0</v>
      </c>
      <c r="FZ310" s="2">
        <v>905</v>
      </c>
      <c r="GB310" t="s">
        <v>768</v>
      </c>
      <c r="GC310" t="s">
        <v>769</v>
      </c>
      <c r="GD310" t="str">
        <f>VLOOKUP(GF310,class!$A$1:$B$455,2,FALSE)</f>
        <v>Shire District</v>
      </c>
      <c r="GE310" t="str">
        <f>IFERROR(VLOOKUP(GF310,classifications!A$3:C$334,3,FALSE),VLOOKUP(GF310,classifications!I$2:K$28,3,FALSE))</f>
        <v>Predominantly Urban</v>
      </c>
      <c r="GF310" t="s">
        <v>770</v>
      </c>
      <c r="GH310">
        <v>442</v>
      </c>
      <c r="GJ310">
        <v>-10</v>
      </c>
      <c r="GL310">
        <v>156</v>
      </c>
      <c r="GN310">
        <v>0</v>
      </c>
      <c r="GO310">
        <v>23</v>
      </c>
      <c r="GP310">
        <v>0</v>
      </c>
      <c r="GQ310">
        <v>0</v>
      </c>
      <c r="GR310">
        <v>2</v>
      </c>
      <c r="GS310">
        <v>0</v>
      </c>
      <c r="GT310">
        <v>25</v>
      </c>
      <c r="GV310">
        <v>-2</v>
      </c>
      <c r="GX310">
        <v>10</v>
      </c>
      <c r="GZ310">
        <v>576</v>
      </c>
    </row>
    <row r="311" spans="2:208" x14ac:dyDescent="0.3">
      <c r="B311" t="s">
        <v>752</v>
      </c>
      <c r="C311" t="s">
        <v>753</v>
      </c>
      <c r="D311" t="str">
        <f>VLOOKUP(F311,class!$A$1:$B$455,2,FALSE)</f>
        <v>Shire District</v>
      </c>
      <c r="E311" t="str">
        <f>IFERROR(VLOOKUP(F311,classifications!$A$3:$C$334,3,FALSE),VLOOKUP(F311,classifications!$I$2:$K$28,3,FALSE))</f>
        <v>Predominantly Rural</v>
      </c>
      <c r="F311" t="s">
        <v>754</v>
      </c>
      <c r="H311">
        <v>613</v>
      </c>
      <c r="J311">
        <v>1</v>
      </c>
      <c r="L311">
        <v>56</v>
      </c>
      <c r="N311">
        <v>0</v>
      </c>
      <c r="P311">
        <v>0</v>
      </c>
      <c r="R311">
        <v>670</v>
      </c>
      <c r="AB311" t="s">
        <v>752</v>
      </c>
      <c r="AC311" t="s">
        <v>753</v>
      </c>
      <c r="AD311" t="str">
        <f>VLOOKUP(AF311,class!$A$1:$B$455,2,FALSE)</f>
        <v>Shire District</v>
      </c>
      <c r="AE311" t="str">
        <f>IFERROR(VLOOKUP(AF311,classifications!$A$3:$C$334,3,FALSE),VLOOKUP(AF311,classifications!$I$2:$K$28,3,FALSE))</f>
        <v>Predominantly Rural</v>
      </c>
      <c r="AF311" t="s">
        <v>754</v>
      </c>
      <c r="AH311">
        <v>639</v>
      </c>
      <c r="AJ311">
        <v>0</v>
      </c>
      <c r="AL311">
        <v>34</v>
      </c>
      <c r="AN311">
        <v>5</v>
      </c>
      <c r="AP311">
        <v>3</v>
      </c>
      <c r="AR311">
        <v>675</v>
      </c>
      <c r="BB311" t="s">
        <v>752</v>
      </c>
      <c r="BC311" t="s">
        <v>753</v>
      </c>
      <c r="BD311" t="str">
        <f>VLOOKUP(BF311,class!$A$1:$B$455,2,FALSE)</f>
        <v>Shire District</v>
      </c>
      <c r="BE311" t="str">
        <f>IFERROR(VLOOKUP(BF311,classifications!$A$3:$C$334,3,FALSE),VLOOKUP(BF311,classifications!$I$2:$K$28,3,FALSE))</f>
        <v>Predominantly Rural</v>
      </c>
      <c r="BF311" t="s">
        <v>754</v>
      </c>
      <c r="BH311">
        <v>912</v>
      </c>
      <c r="BJ311">
        <v>5</v>
      </c>
      <c r="BL311">
        <v>125</v>
      </c>
      <c r="BN311">
        <v>-6</v>
      </c>
      <c r="BP311">
        <v>4</v>
      </c>
      <c r="BR311">
        <v>1032</v>
      </c>
      <c r="CB311" t="s">
        <v>752</v>
      </c>
      <c r="CC311" t="s">
        <v>753</v>
      </c>
      <c r="CD311" t="str">
        <f>VLOOKUP(CF311,class!$A$1:$B$455,2,FALSE)</f>
        <v>Shire District</v>
      </c>
      <c r="CE311" t="str">
        <f>IFERROR(VLOOKUP(CF311,classifications!$A$3:$C$334,3,FALSE),VLOOKUP(CF311,classifications!$I$2:$K$28,3,FALSE))</f>
        <v>Predominantly Rural</v>
      </c>
      <c r="CF311" t="s">
        <v>754</v>
      </c>
      <c r="CH311">
        <v>620</v>
      </c>
      <c r="CJ311">
        <v>6</v>
      </c>
      <c r="CL311">
        <v>135</v>
      </c>
      <c r="CN311">
        <v>0</v>
      </c>
      <c r="CO311">
        <v>0</v>
      </c>
      <c r="CP311">
        <v>0</v>
      </c>
      <c r="CQ311">
        <v>0</v>
      </c>
      <c r="CR311">
        <v>0</v>
      </c>
      <c r="CS311">
        <v>0</v>
      </c>
      <c r="CU311">
        <v>8</v>
      </c>
      <c r="CW311">
        <v>4</v>
      </c>
      <c r="CY311">
        <v>765</v>
      </c>
      <c r="DB311" t="s">
        <v>752</v>
      </c>
      <c r="DC311" t="s">
        <v>753</v>
      </c>
      <c r="DD311" t="str">
        <f>VLOOKUP(DF311,class!$A$1:$B$455,2,FALSE)</f>
        <v>Shire District</v>
      </c>
      <c r="DE311" t="str">
        <f>IFERROR(VLOOKUP(DF311,classifications!$A$3:$C$334,3,FALSE),VLOOKUP(DF311,classifications!$I$2:$K$28,3,FALSE))</f>
        <v>Predominantly Rural</v>
      </c>
      <c r="DF311" t="s">
        <v>754</v>
      </c>
      <c r="DH311">
        <v>1112</v>
      </c>
      <c r="DJ311">
        <v>2</v>
      </c>
      <c r="DL311">
        <v>52</v>
      </c>
      <c r="DN311">
        <v>2</v>
      </c>
      <c r="DO311">
        <v>0</v>
      </c>
      <c r="DP311">
        <v>0</v>
      </c>
      <c r="DQ311">
        <v>0</v>
      </c>
      <c r="DR311">
        <v>0</v>
      </c>
      <c r="DS311">
        <v>2</v>
      </c>
      <c r="DU311">
        <v>0</v>
      </c>
      <c r="DW311">
        <v>4</v>
      </c>
      <c r="DY311">
        <v>1162</v>
      </c>
      <c r="EB311" t="s">
        <v>752</v>
      </c>
      <c r="EC311" t="s">
        <v>753</v>
      </c>
      <c r="ED311" t="str">
        <f>VLOOKUP(EF311,class!$A$1:$B$455,2,FALSE)</f>
        <v>Shire District</v>
      </c>
      <c r="EE311" t="str">
        <f>IFERROR(VLOOKUP(EF311,classifications!$A$3:$C$334,3,FALSE),VLOOKUP(EF311,classifications!$I$2:$K$28,3,FALSE))</f>
        <v>Predominantly Rural</v>
      </c>
      <c r="EF311" t="s">
        <v>754</v>
      </c>
      <c r="EH311">
        <v>1097</v>
      </c>
      <c r="EJ311">
        <v>2</v>
      </c>
      <c r="EL311">
        <v>12</v>
      </c>
      <c r="EN311">
        <v>0</v>
      </c>
      <c r="EO311">
        <v>0</v>
      </c>
      <c r="EP311">
        <v>0</v>
      </c>
      <c r="EQ311">
        <v>0</v>
      </c>
      <c r="ER311">
        <v>0</v>
      </c>
      <c r="ES311">
        <v>0</v>
      </c>
      <c r="ET311">
        <v>0</v>
      </c>
      <c r="EV311">
        <v>9</v>
      </c>
      <c r="EX311">
        <v>2</v>
      </c>
      <c r="EZ311" s="2">
        <v>1118</v>
      </c>
      <c r="FB311" t="s">
        <v>752</v>
      </c>
      <c r="FC311" t="s">
        <v>753</v>
      </c>
      <c r="FD311" t="str">
        <f>VLOOKUP(FF311,class!$A$1:$B$455,2,FALSE)</f>
        <v>Shire District</v>
      </c>
      <c r="FE311" t="str">
        <f>IFERROR(VLOOKUP(FF311,classifications!$A$3:$C$334,3,FALSE),VLOOKUP(FF311,classifications!$I$2:$K$28,3,FALSE))</f>
        <v>Predominantly Rural</v>
      </c>
      <c r="FF311" t="s">
        <v>754</v>
      </c>
      <c r="FH311">
        <v>1152</v>
      </c>
      <c r="FJ311">
        <v>3</v>
      </c>
      <c r="FL311">
        <v>62</v>
      </c>
      <c r="FN311">
        <v>0</v>
      </c>
      <c r="FO311">
        <v>0</v>
      </c>
      <c r="FP311">
        <v>0</v>
      </c>
      <c r="FQ311">
        <v>0</v>
      </c>
      <c r="FR311">
        <v>0</v>
      </c>
      <c r="FS311">
        <v>0</v>
      </c>
      <c r="FT311">
        <v>0</v>
      </c>
      <c r="FV311">
        <v>0</v>
      </c>
      <c r="FX311">
        <v>5</v>
      </c>
      <c r="FZ311" s="2">
        <v>1212</v>
      </c>
      <c r="GB311" t="s">
        <v>771</v>
      </c>
      <c r="GC311" t="s">
        <v>772</v>
      </c>
      <c r="GD311" t="str">
        <f>VLOOKUP(GF311,class!$A$1:$B$455,2,FALSE)</f>
        <v>Shire District</v>
      </c>
      <c r="GE311" t="str">
        <f>IFERROR(VLOOKUP(GF311,classifications!A$3:C$334,3,FALSE),VLOOKUP(GF311,classifications!I$2:K$28,3,FALSE))</f>
        <v>Predominantly Rural</v>
      </c>
      <c r="GF311" t="s">
        <v>773</v>
      </c>
      <c r="GH311">
        <v>393</v>
      </c>
      <c r="GJ311">
        <v>18</v>
      </c>
      <c r="GL311">
        <v>48</v>
      </c>
      <c r="GN311">
        <v>7</v>
      </c>
      <c r="GO311">
        <v>2</v>
      </c>
      <c r="GP311">
        <v>0</v>
      </c>
      <c r="GQ311">
        <v>0</v>
      </c>
      <c r="GR311">
        <v>0</v>
      </c>
      <c r="GS311">
        <v>0</v>
      </c>
      <c r="GT311">
        <v>9</v>
      </c>
      <c r="GV311">
        <v>0</v>
      </c>
      <c r="GX311">
        <v>0</v>
      </c>
      <c r="GZ311">
        <v>459</v>
      </c>
    </row>
    <row r="312" spans="2:208" x14ac:dyDescent="0.3">
      <c r="EZ312" s="2"/>
      <c r="FZ312" s="2"/>
      <c r="GB312" t="s">
        <v>774</v>
      </c>
      <c r="GC312" t="s">
        <v>775</v>
      </c>
      <c r="GD312" t="str">
        <f>VLOOKUP(GF312,class!$A$1:$B$455,2,FALSE)</f>
        <v>Shire District</v>
      </c>
      <c r="GE312" t="str">
        <f>IFERROR(VLOOKUP(GF312,classifications!A$3:C$334,3,FALSE),VLOOKUP(GF312,classifications!I$2:K$28,3,FALSE))</f>
        <v>Urban with Significant Rural</v>
      </c>
      <c r="GF312" t="s">
        <v>776</v>
      </c>
      <c r="GH312">
        <v>303</v>
      </c>
      <c r="GJ312">
        <v>6</v>
      </c>
      <c r="GL312">
        <v>27</v>
      </c>
      <c r="GN312">
        <v>1</v>
      </c>
      <c r="GO312">
        <v>11</v>
      </c>
      <c r="GP312">
        <v>6</v>
      </c>
      <c r="GQ312">
        <v>0</v>
      </c>
      <c r="GR312">
        <v>1</v>
      </c>
      <c r="GS312">
        <v>0</v>
      </c>
      <c r="GT312">
        <v>19</v>
      </c>
      <c r="GV312">
        <v>19</v>
      </c>
      <c r="GX312">
        <v>1</v>
      </c>
      <c r="GZ312">
        <v>354</v>
      </c>
    </row>
    <row r="313" spans="2:208" x14ac:dyDescent="0.3">
      <c r="D313" t="str">
        <f>VLOOKUP(F313,class!$A$1:$B$455,2,FALSE)</f>
        <v>Shire County</v>
      </c>
      <c r="E313" t="str">
        <f>IFERROR(VLOOKUP(F313,classifications!$A$3:$C$334,3,FALSE),VLOOKUP(F313,classifications!$I$2:$K$28,3,FALSE))</f>
        <v>Urban with Significant Rural</v>
      </c>
      <c r="F313" t="s">
        <v>755</v>
      </c>
      <c r="H313">
        <v>1936</v>
      </c>
      <c r="J313">
        <v>69</v>
      </c>
      <c r="L313">
        <v>112</v>
      </c>
      <c r="N313">
        <v>0</v>
      </c>
      <c r="P313">
        <v>57</v>
      </c>
      <c r="R313">
        <v>2060</v>
      </c>
      <c r="AD313" t="str">
        <f>VLOOKUP(AF313,class!$A$1:$B$455,2,FALSE)</f>
        <v>Shire County</v>
      </c>
      <c r="AE313" t="str">
        <f>IFERROR(VLOOKUP(AF313,classifications!$A$3:$C$334,3,FALSE),VLOOKUP(AF313,classifications!$I$2:$K$28,3,FALSE))</f>
        <v>Urban with Significant Rural</v>
      </c>
      <c r="AF313" t="s">
        <v>755</v>
      </c>
      <c r="AH313">
        <v>2685</v>
      </c>
      <c r="AJ313">
        <v>57</v>
      </c>
      <c r="AL313">
        <v>179</v>
      </c>
      <c r="AN313">
        <v>0</v>
      </c>
      <c r="AP313">
        <v>85</v>
      </c>
      <c r="AR313">
        <v>2836</v>
      </c>
      <c r="BD313" t="str">
        <f>VLOOKUP(BF313,class!$A$1:$B$455,2,FALSE)</f>
        <v>Shire County</v>
      </c>
      <c r="BE313" t="str">
        <f>IFERROR(VLOOKUP(BF313,classifications!$A$3:$C$334,3,FALSE),VLOOKUP(BF313,classifications!$I$2:$K$28,3,FALSE))</f>
        <v>Urban with Significant Rural</v>
      </c>
      <c r="BF313" t="s">
        <v>755</v>
      </c>
      <c r="BH313">
        <v>2792</v>
      </c>
      <c r="BJ313">
        <v>77</v>
      </c>
      <c r="BL313">
        <v>284</v>
      </c>
      <c r="BN313">
        <v>1</v>
      </c>
      <c r="BP313">
        <v>76</v>
      </c>
      <c r="BR313">
        <v>3078</v>
      </c>
      <c r="CD313" t="str">
        <f>VLOOKUP(CF313,class!$A$1:$B$455,2,FALSE)</f>
        <v>Shire County</v>
      </c>
      <c r="CE313" t="str">
        <f>IFERROR(VLOOKUP(CF313,classifications!$A$3:$C$334,3,FALSE),VLOOKUP(CF313,classifications!$I$2:$K$28,3,FALSE))</f>
        <v>Urban with Significant Rural</v>
      </c>
      <c r="CF313" t="s">
        <v>755</v>
      </c>
      <c r="CH313">
        <v>3451</v>
      </c>
      <c r="CJ313">
        <v>39</v>
      </c>
      <c r="CL313">
        <v>217</v>
      </c>
      <c r="CN313">
        <v>0</v>
      </c>
      <c r="CO313">
        <v>69</v>
      </c>
      <c r="CP313">
        <v>0</v>
      </c>
      <c r="CQ313">
        <v>0</v>
      </c>
      <c r="CR313">
        <v>0</v>
      </c>
      <c r="CS313">
        <v>69</v>
      </c>
      <c r="CU313">
        <v>0</v>
      </c>
      <c r="CW313">
        <v>66</v>
      </c>
      <c r="CY313">
        <v>3641</v>
      </c>
      <c r="DD313" t="str">
        <f>VLOOKUP(DF313,class!$A$1:$B$455,2,FALSE)</f>
        <v>Shire County</v>
      </c>
      <c r="DE313" t="str">
        <f>IFERROR(VLOOKUP(DF313,classifications!$A$3:$C$334,3,FALSE),VLOOKUP(DF313,classifications!$I$2:$K$28,3,FALSE))</f>
        <v>Urban with Significant Rural</v>
      </c>
      <c r="DF313" t="s">
        <v>755</v>
      </c>
      <c r="DH313">
        <v>3717</v>
      </c>
      <c r="DJ313">
        <v>79</v>
      </c>
      <c r="DL313">
        <v>231</v>
      </c>
      <c r="DN313">
        <v>3</v>
      </c>
      <c r="DO313">
        <v>53</v>
      </c>
      <c r="DP313">
        <v>0</v>
      </c>
      <c r="DQ313">
        <v>0</v>
      </c>
      <c r="DR313">
        <v>0</v>
      </c>
      <c r="DS313">
        <v>56</v>
      </c>
      <c r="DU313">
        <v>8</v>
      </c>
      <c r="DW313">
        <v>11</v>
      </c>
      <c r="DY313">
        <v>4024</v>
      </c>
      <c r="ED313" t="str">
        <f>VLOOKUP(EF313,class!$A$1:$B$455,2,FALSE)</f>
        <v>Shire County</v>
      </c>
      <c r="EE313" t="str">
        <f>IFERROR(VLOOKUP(EF313,classifications!$A$3:$C$334,3,FALSE),VLOOKUP(EF313,classifications!$I$2:$K$28,3,FALSE))</f>
        <v>Urban with Significant Rural</v>
      </c>
      <c r="EF313" t="s">
        <v>755</v>
      </c>
      <c r="EH313">
        <v>3949</v>
      </c>
      <c r="EJ313">
        <v>59</v>
      </c>
      <c r="EL313">
        <v>392</v>
      </c>
      <c r="EN313">
        <v>17</v>
      </c>
      <c r="EO313">
        <v>37</v>
      </c>
      <c r="EP313">
        <v>3</v>
      </c>
      <c r="EQ313">
        <v>14</v>
      </c>
      <c r="ER313">
        <v>20</v>
      </c>
      <c r="ES313">
        <v>0</v>
      </c>
      <c r="ET313">
        <v>91</v>
      </c>
      <c r="EV313">
        <v>1</v>
      </c>
      <c r="EX313">
        <v>31</v>
      </c>
      <c r="EZ313" s="2">
        <v>4370</v>
      </c>
      <c r="FD313" t="str">
        <f>VLOOKUP(FF313,class!$A$1:$B$455,2,FALSE)</f>
        <v>Shire County</v>
      </c>
      <c r="FE313" t="str">
        <f>IFERROR(VLOOKUP(FF313,classifications!$A$3:$C$334,3,FALSE),VLOOKUP(FF313,classifications!$I$2:$K$28,3,FALSE))</f>
        <v>Urban with Significant Rural</v>
      </c>
      <c r="FF313" t="s">
        <v>755</v>
      </c>
      <c r="FH313">
        <v>3859</v>
      </c>
      <c r="FJ313">
        <v>137</v>
      </c>
      <c r="FL313">
        <v>279</v>
      </c>
      <c r="FN313">
        <v>15</v>
      </c>
      <c r="FO313">
        <v>136</v>
      </c>
      <c r="FP313">
        <v>0</v>
      </c>
      <c r="FQ313">
        <v>0</v>
      </c>
      <c r="FR313">
        <v>14</v>
      </c>
      <c r="FS313">
        <v>0</v>
      </c>
      <c r="FT313">
        <v>165</v>
      </c>
      <c r="FV313">
        <v>-11</v>
      </c>
      <c r="FX313">
        <v>5</v>
      </c>
      <c r="FZ313" s="2">
        <v>4259</v>
      </c>
    </row>
    <row r="314" spans="2:208" x14ac:dyDescent="0.3">
      <c r="B314" t="s">
        <v>756</v>
      </c>
      <c r="C314" t="s">
        <v>757</v>
      </c>
      <c r="D314" t="str">
        <f>VLOOKUP(F314,class!$A$1:$B$455,2,FALSE)</f>
        <v>Shire District</v>
      </c>
      <c r="E314" t="str">
        <f>IFERROR(VLOOKUP(F314,classifications!$A$3:$C$334,3,FALSE),VLOOKUP(F314,classifications!$I$2:$K$28,3,FALSE))</f>
        <v>Predominantly Urban</v>
      </c>
      <c r="F314" t="s">
        <v>758</v>
      </c>
      <c r="H314">
        <v>484</v>
      </c>
      <c r="J314">
        <v>0</v>
      </c>
      <c r="L314">
        <v>0</v>
      </c>
      <c r="N314">
        <v>0</v>
      </c>
      <c r="P314">
        <v>1</v>
      </c>
      <c r="R314">
        <v>483</v>
      </c>
      <c r="AB314" t="s">
        <v>756</v>
      </c>
      <c r="AC314" t="s">
        <v>757</v>
      </c>
      <c r="AD314" t="str">
        <f>VLOOKUP(AF314,class!$A$1:$B$455,2,FALSE)</f>
        <v>Shire District</v>
      </c>
      <c r="AE314" t="str">
        <f>IFERROR(VLOOKUP(AF314,classifications!$A$3:$C$334,3,FALSE),VLOOKUP(AF314,classifications!$I$2:$K$28,3,FALSE))</f>
        <v>Predominantly Urban</v>
      </c>
      <c r="AF314" t="s">
        <v>758</v>
      </c>
      <c r="AH314">
        <v>331</v>
      </c>
      <c r="AJ314">
        <v>2</v>
      </c>
      <c r="AL314">
        <v>0</v>
      </c>
      <c r="AN314">
        <v>0</v>
      </c>
      <c r="AP314">
        <v>0</v>
      </c>
      <c r="AR314">
        <v>333</v>
      </c>
      <c r="BB314" t="s">
        <v>756</v>
      </c>
      <c r="BC314" t="s">
        <v>757</v>
      </c>
      <c r="BD314" t="str">
        <f>VLOOKUP(BF314,class!$A$1:$B$455,2,FALSE)</f>
        <v>Shire District</v>
      </c>
      <c r="BE314" t="str">
        <f>IFERROR(VLOOKUP(BF314,classifications!$A$3:$C$334,3,FALSE),VLOOKUP(BF314,classifications!$I$2:$K$28,3,FALSE))</f>
        <v>Predominantly Urban</v>
      </c>
      <c r="BF314" t="s">
        <v>758</v>
      </c>
      <c r="BH314">
        <v>365</v>
      </c>
      <c r="BJ314">
        <v>9</v>
      </c>
      <c r="BL314">
        <v>18</v>
      </c>
      <c r="BN314">
        <v>0</v>
      </c>
      <c r="BP314">
        <v>2</v>
      </c>
      <c r="BR314">
        <v>390</v>
      </c>
      <c r="CB314" t="s">
        <v>756</v>
      </c>
      <c r="CC314" t="s">
        <v>757</v>
      </c>
      <c r="CD314" t="str">
        <f>VLOOKUP(CF314,class!$A$1:$B$455,2,FALSE)</f>
        <v>Shire District</v>
      </c>
      <c r="CE314" t="str">
        <f>IFERROR(VLOOKUP(CF314,classifications!$A$3:$C$334,3,FALSE),VLOOKUP(CF314,classifications!$I$2:$K$28,3,FALSE))</f>
        <v>Predominantly Urban</v>
      </c>
      <c r="CF314" t="s">
        <v>758</v>
      </c>
      <c r="CH314">
        <v>413</v>
      </c>
      <c r="CJ314">
        <v>0</v>
      </c>
      <c r="CL314">
        <v>0</v>
      </c>
      <c r="CN314">
        <v>0</v>
      </c>
      <c r="CO314">
        <v>0</v>
      </c>
      <c r="CP314">
        <v>0</v>
      </c>
      <c r="CQ314">
        <v>0</v>
      </c>
      <c r="CR314">
        <v>0</v>
      </c>
      <c r="CS314">
        <v>0</v>
      </c>
      <c r="CU314">
        <v>0</v>
      </c>
      <c r="CW314">
        <v>44</v>
      </c>
      <c r="CY314">
        <v>369</v>
      </c>
      <c r="DB314" t="s">
        <v>756</v>
      </c>
      <c r="DC314" t="s">
        <v>757</v>
      </c>
      <c r="DD314" t="str">
        <f>VLOOKUP(DF314,class!$A$1:$B$455,2,FALSE)</f>
        <v>Shire District</v>
      </c>
      <c r="DE314" t="str">
        <f>IFERROR(VLOOKUP(DF314,classifications!$A$3:$C$334,3,FALSE),VLOOKUP(DF314,classifications!$I$2:$K$28,3,FALSE))</f>
        <v>Predominantly Urban</v>
      </c>
      <c r="DF314" t="s">
        <v>758</v>
      </c>
      <c r="DH314">
        <v>349</v>
      </c>
      <c r="DJ314">
        <v>12</v>
      </c>
      <c r="DL314">
        <v>14</v>
      </c>
      <c r="DN314">
        <v>0</v>
      </c>
      <c r="DO314">
        <v>0</v>
      </c>
      <c r="DP314">
        <v>0</v>
      </c>
      <c r="DQ314">
        <v>0</v>
      </c>
      <c r="DR314">
        <v>0</v>
      </c>
      <c r="DS314">
        <v>0</v>
      </c>
      <c r="DU314">
        <v>0</v>
      </c>
      <c r="DW314">
        <v>0</v>
      </c>
      <c r="DY314">
        <v>375</v>
      </c>
      <c r="EB314" t="s">
        <v>756</v>
      </c>
      <c r="EC314" t="s">
        <v>757</v>
      </c>
      <c r="ED314" t="str">
        <f>VLOOKUP(EF314,class!$A$1:$B$455,2,FALSE)</f>
        <v>Shire District</v>
      </c>
      <c r="EE314" t="str">
        <f>IFERROR(VLOOKUP(EF314,classifications!$A$3:$C$334,3,FALSE),VLOOKUP(EF314,classifications!$I$2:$K$28,3,FALSE))</f>
        <v>Predominantly Urban</v>
      </c>
      <c r="EF314" t="s">
        <v>758</v>
      </c>
      <c r="EH314">
        <v>589</v>
      </c>
      <c r="EJ314">
        <v>8</v>
      </c>
      <c r="EL314">
        <v>0</v>
      </c>
      <c r="EN314">
        <v>0</v>
      </c>
      <c r="EO314">
        <v>0</v>
      </c>
      <c r="EP314">
        <v>0</v>
      </c>
      <c r="EQ314">
        <v>0</v>
      </c>
      <c r="ER314">
        <v>0</v>
      </c>
      <c r="ES314">
        <v>0</v>
      </c>
      <c r="ET314">
        <v>0</v>
      </c>
      <c r="EV314">
        <v>0</v>
      </c>
      <c r="EX314">
        <v>0</v>
      </c>
      <c r="EZ314" s="2">
        <v>597</v>
      </c>
      <c r="FB314" t="s">
        <v>756</v>
      </c>
      <c r="FC314" t="s">
        <v>757</v>
      </c>
      <c r="FD314" t="str">
        <f>VLOOKUP(FF314,class!$A$1:$B$455,2,FALSE)</f>
        <v>Shire District</v>
      </c>
      <c r="FE314" t="str">
        <f>IFERROR(VLOOKUP(FF314,classifications!$A$3:$C$334,3,FALSE),VLOOKUP(FF314,classifications!$I$2:$K$28,3,FALSE))</f>
        <v>Predominantly Urban</v>
      </c>
      <c r="FF314" t="s">
        <v>758</v>
      </c>
      <c r="FH314">
        <v>607</v>
      </c>
      <c r="FJ314">
        <v>6</v>
      </c>
      <c r="FL314">
        <v>19</v>
      </c>
      <c r="FN314">
        <v>0</v>
      </c>
      <c r="FO314">
        <v>0</v>
      </c>
      <c r="FP314">
        <v>0</v>
      </c>
      <c r="FQ314">
        <v>0</v>
      </c>
      <c r="FR314">
        <v>0</v>
      </c>
      <c r="FS314">
        <v>0</v>
      </c>
      <c r="FT314">
        <v>0</v>
      </c>
      <c r="FV314">
        <v>0</v>
      </c>
      <c r="FX314">
        <v>0</v>
      </c>
      <c r="FZ314" s="2">
        <v>632</v>
      </c>
      <c r="GD314" t="str">
        <f>VLOOKUP(GF314,class!$A$1:$B$455,2,FALSE)</f>
        <v>Shire County</v>
      </c>
      <c r="GE314" t="str">
        <f>IFERROR(VLOOKUP(GF314,classifications!A$3:C$334,3,FALSE),VLOOKUP(GF314,classifications!I$2:K$28,3,FALSE))</f>
        <v>Predominantly Rural</v>
      </c>
      <c r="GF314" t="s">
        <v>777</v>
      </c>
      <c r="GH314">
        <v>3061</v>
      </c>
      <c r="GJ314">
        <v>33</v>
      </c>
      <c r="GL314">
        <v>359</v>
      </c>
      <c r="GN314">
        <v>22</v>
      </c>
      <c r="GO314">
        <v>26</v>
      </c>
      <c r="GP314">
        <v>0</v>
      </c>
      <c r="GQ314">
        <v>0</v>
      </c>
      <c r="GR314">
        <v>0</v>
      </c>
      <c r="GS314">
        <v>0</v>
      </c>
      <c r="GT314">
        <v>48</v>
      </c>
      <c r="GV314">
        <v>0</v>
      </c>
      <c r="GX314">
        <v>36</v>
      </c>
      <c r="GZ314">
        <v>3417</v>
      </c>
    </row>
    <row r="315" spans="2:208" x14ac:dyDescent="0.3">
      <c r="B315" t="s">
        <v>759</v>
      </c>
      <c r="C315" t="s">
        <v>760</v>
      </c>
      <c r="D315" t="str">
        <f>VLOOKUP(F315,class!$A$1:$B$455,2,FALSE)</f>
        <v>Shire District</v>
      </c>
      <c r="E315" t="str">
        <f>IFERROR(VLOOKUP(F315,classifications!$A$3:$C$334,3,FALSE),VLOOKUP(F315,classifications!$I$2:$K$28,3,FALSE))</f>
        <v>Predominantly Rural</v>
      </c>
      <c r="F315" t="s">
        <v>761</v>
      </c>
      <c r="H315">
        <v>110</v>
      </c>
      <c r="J315">
        <v>2</v>
      </c>
      <c r="L315">
        <v>12</v>
      </c>
      <c r="N315">
        <v>0</v>
      </c>
      <c r="P315">
        <v>4</v>
      </c>
      <c r="R315">
        <v>120</v>
      </c>
      <c r="AB315" t="s">
        <v>759</v>
      </c>
      <c r="AC315" t="s">
        <v>760</v>
      </c>
      <c r="AD315" t="str">
        <f>VLOOKUP(AF315,class!$A$1:$B$455,2,FALSE)</f>
        <v>Shire District</v>
      </c>
      <c r="AE315" t="str">
        <f>IFERROR(VLOOKUP(AF315,classifications!$A$3:$C$334,3,FALSE),VLOOKUP(AF315,classifications!$I$2:$K$28,3,FALSE))</f>
        <v>Predominantly Rural</v>
      </c>
      <c r="AF315" t="s">
        <v>761</v>
      </c>
      <c r="AH315">
        <v>217</v>
      </c>
      <c r="AJ315">
        <v>9</v>
      </c>
      <c r="AL315">
        <v>18</v>
      </c>
      <c r="AN315">
        <v>0</v>
      </c>
      <c r="AP315">
        <v>16</v>
      </c>
      <c r="AR315">
        <v>228</v>
      </c>
      <c r="BB315" t="s">
        <v>759</v>
      </c>
      <c r="BC315" t="s">
        <v>760</v>
      </c>
      <c r="BD315" t="str">
        <f>VLOOKUP(BF315,class!$A$1:$B$455,2,FALSE)</f>
        <v>Shire District</v>
      </c>
      <c r="BE315" t="str">
        <f>IFERROR(VLOOKUP(BF315,classifications!$A$3:$C$334,3,FALSE),VLOOKUP(BF315,classifications!$I$2:$K$28,3,FALSE))</f>
        <v>Predominantly Rural</v>
      </c>
      <c r="BF315" t="s">
        <v>761</v>
      </c>
      <c r="BH315">
        <v>344</v>
      </c>
      <c r="BJ315">
        <v>17</v>
      </c>
      <c r="BL315">
        <v>32</v>
      </c>
      <c r="BN315">
        <v>1</v>
      </c>
      <c r="BP315">
        <v>10</v>
      </c>
      <c r="BR315">
        <v>384</v>
      </c>
      <c r="CB315" t="s">
        <v>759</v>
      </c>
      <c r="CC315" t="s">
        <v>760</v>
      </c>
      <c r="CD315" t="str">
        <f>VLOOKUP(CF315,class!$A$1:$B$455,2,FALSE)</f>
        <v>Shire District</v>
      </c>
      <c r="CE315" t="str">
        <f>IFERROR(VLOOKUP(CF315,classifications!$A$3:$C$334,3,FALSE),VLOOKUP(CF315,classifications!$I$2:$K$28,3,FALSE))</f>
        <v>Predominantly Rural</v>
      </c>
      <c r="CF315" t="s">
        <v>761</v>
      </c>
      <c r="CH315">
        <v>576</v>
      </c>
      <c r="CJ315">
        <v>0</v>
      </c>
      <c r="CL315">
        <v>0</v>
      </c>
      <c r="CN315">
        <v>0</v>
      </c>
      <c r="CO315">
        <v>0</v>
      </c>
      <c r="CP315">
        <v>0</v>
      </c>
      <c r="CQ315">
        <v>0</v>
      </c>
      <c r="CR315">
        <v>0</v>
      </c>
      <c r="CS315">
        <v>0</v>
      </c>
      <c r="CU315">
        <v>0</v>
      </c>
      <c r="CW315">
        <v>0</v>
      </c>
      <c r="CY315">
        <v>576</v>
      </c>
      <c r="DB315" t="s">
        <v>759</v>
      </c>
      <c r="DC315" t="s">
        <v>760</v>
      </c>
      <c r="DD315" t="str">
        <f>VLOOKUP(DF315,class!$A$1:$B$455,2,FALSE)</f>
        <v>Shire District</v>
      </c>
      <c r="DE315" t="str">
        <f>IFERROR(VLOOKUP(DF315,classifications!$A$3:$C$334,3,FALSE),VLOOKUP(DF315,classifications!$I$2:$K$28,3,FALSE))</f>
        <v>Predominantly Rural</v>
      </c>
      <c r="DF315" t="s">
        <v>761</v>
      </c>
      <c r="DH315">
        <v>567</v>
      </c>
      <c r="DJ315">
        <v>0</v>
      </c>
      <c r="DL315">
        <v>2</v>
      </c>
      <c r="DN315">
        <v>1</v>
      </c>
      <c r="DO315">
        <v>0</v>
      </c>
      <c r="DP315">
        <v>0</v>
      </c>
      <c r="DQ315">
        <v>0</v>
      </c>
      <c r="DR315">
        <v>0</v>
      </c>
      <c r="DS315">
        <v>1</v>
      </c>
      <c r="DU315">
        <v>0</v>
      </c>
      <c r="DW315">
        <v>6</v>
      </c>
      <c r="DY315">
        <v>563</v>
      </c>
      <c r="EB315" t="s">
        <v>759</v>
      </c>
      <c r="EC315" t="s">
        <v>760</v>
      </c>
      <c r="ED315" t="str">
        <f>VLOOKUP(EF315,class!$A$1:$B$455,2,FALSE)</f>
        <v>Shire District</v>
      </c>
      <c r="EE315" t="str">
        <f>IFERROR(VLOOKUP(EF315,classifications!$A$3:$C$334,3,FALSE),VLOOKUP(EF315,classifications!$I$2:$K$28,3,FALSE))</f>
        <v>Predominantly Rural</v>
      </c>
      <c r="EF315" t="s">
        <v>761</v>
      </c>
      <c r="EH315">
        <v>823</v>
      </c>
      <c r="EJ315">
        <v>0</v>
      </c>
      <c r="EL315">
        <v>40</v>
      </c>
      <c r="EN315">
        <v>17</v>
      </c>
      <c r="EO315">
        <v>1</v>
      </c>
      <c r="EP315">
        <v>2</v>
      </c>
      <c r="EQ315">
        <v>0</v>
      </c>
      <c r="ER315">
        <v>10</v>
      </c>
      <c r="ES315">
        <v>0</v>
      </c>
      <c r="ET315">
        <v>30</v>
      </c>
      <c r="EV315">
        <v>1</v>
      </c>
      <c r="EX315">
        <v>10</v>
      </c>
      <c r="EZ315" s="2">
        <v>854</v>
      </c>
      <c r="FB315" t="s">
        <v>759</v>
      </c>
      <c r="FC315" t="s">
        <v>760</v>
      </c>
      <c r="FD315" t="str">
        <f>VLOOKUP(FF315,class!$A$1:$B$455,2,FALSE)</f>
        <v>Shire District</v>
      </c>
      <c r="FE315" t="str">
        <f>IFERROR(VLOOKUP(FF315,classifications!$A$3:$C$334,3,FALSE),VLOOKUP(FF315,classifications!$I$2:$K$28,3,FALSE))</f>
        <v>Predominantly Rural</v>
      </c>
      <c r="FF315" t="s">
        <v>761</v>
      </c>
      <c r="FH315">
        <v>755</v>
      </c>
      <c r="FJ315">
        <v>17</v>
      </c>
      <c r="FL315">
        <v>35</v>
      </c>
      <c r="FN315">
        <v>0</v>
      </c>
      <c r="FO315">
        <v>0</v>
      </c>
      <c r="FP315">
        <v>0</v>
      </c>
      <c r="FQ315">
        <v>0</v>
      </c>
      <c r="FR315">
        <v>11</v>
      </c>
      <c r="FS315">
        <v>0</v>
      </c>
      <c r="FT315">
        <v>11</v>
      </c>
      <c r="FV315">
        <v>-11</v>
      </c>
      <c r="FX315">
        <v>0</v>
      </c>
      <c r="FZ315" s="2">
        <v>796</v>
      </c>
      <c r="GB315" t="s">
        <v>778</v>
      </c>
      <c r="GC315" t="s">
        <v>779</v>
      </c>
      <c r="GD315" t="str">
        <f>VLOOKUP(GF315,class!$A$1:$B$455,2,FALSE)</f>
        <v>Shire District</v>
      </c>
      <c r="GE315" t="str">
        <f>IFERROR(VLOOKUP(GF315,classifications!A$3:C$334,3,FALSE),VLOOKUP(GF315,classifications!I$2:K$28,3,FALSE))</f>
        <v>Predominantly Rural</v>
      </c>
      <c r="GF315" t="s">
        <v>780</v>
      </c>
      <c r="GH315">
        <v>175</v>
      </c>
      <c r="GJ315">
        <v>8</v>
      </c>
      <c r="GL315">
        <v>116</v>
      </c>
      <c r="GN315">
        <v>1</v>
      </c>
      <c r="GO315">
        <v>0</v>
      </c>
      <c r="GP315">
        <v>0</v>
      </c>
      <c r="GQ315">
        <v>0</v>
      </c>
      <c r="GR315">
        <v>0</v>
      </c>
      <c r="GS315">
        <v>0</v>
      </c>
      <c r="GT315">
        <v>1</v>
      </c>
      <c r="GV315">
        <v>0</v>
      </c>
      <c r="GX315">
        <v>3</v>
      </c>
      <c r="GZ315">
        <v>296</v>
      </c>
    </row>
    <row r="316" spans="2:208" x14ac:dyDescent="0.3">
      <c r="B316" t="s">
        <v>762</v>
      </c>
      <c r="C316" t="s">
        <v>763</v>
      </c>
      <c r="D316" t="str">
        <f>VLOOKUP(F316,class!$A$1:$B$455,2,FALSE)</f>
        <v>Shire District</v>
      </c>
      <c r="E316" t="str">
        <f>IFERROR(VLOOKUP(F316,classifications!$A$3:$C$334,3,FALSE),VLOOKUP(F316,classifications!$I$2:$K$28,3,FALSE))</f>
        <v>Predominantly Rural</v>
      </c>
      <c r="F316" t="s">
        <v>764</v>
      </c>
      <c r="H316">
        <v>236</v>
      </c>
      <c r="J316">
        <v>4</v>
      </c>
      <c r="L316">
        <v>15</v>
      </c>
      <c r="N316">
        <v>0</v>
      </c>
      <c r="P316">
        <v>7</v>
      </c>
      <c r="R316">
        <v>248</v>
      </c>
      <c r="AB316" t="s">
        <v>762</v>
      </c>
      <c r="AC316" t="s">
        <v>763</v>
      </c>
      <c r="AD316" t="str">
        <f>VLOOKUP(AF316,class!$A$1:$B$455,2,FALSE)</f>
        <v>Shire District</v>
      </c>
      <c r="AE316" t="str">
        <f>IFERROR(VLOOKUP(AF316,classifications!$A$3:$C$334,3,FALSE),VLOOKUP(AF316,classifications!$I$2:$K$28,3,FALSE))</f>
        <v>Predominantly Rural</v>
      </c>
      <c r="AF316" t="s">
        <v>764</v>
      </c>
      <c r="AH316">
        <v>352</v>
      </c>
      <c r="AJ316">
        <v>1</v>
      </c>
      <c r="AL316">
        <v>13</v>
      </c>
      <c r="AN316">
        <v>0</v>
      </c>
      <c r="AP316">
        <v>53</v>
      </c>
      <c r="AR316">
        <v>313</v>
      </c>
      <c r="BB316" t="s">
        <v>762</v>
      </c>
      <c r="BC316" t="s">
        <v>763</v>
      </c>
      <c r="BD316" t="str">
        <f>VLOOKUP(BF316,class!$A$1:$B$455,2,FALSE)</f>
        <v>Shire District</v>
      </c>
      <c r="BE316" t="str">
        <f>IFERROR(VLOOKUP(BF316,classifications!$A$3:$C$334,3,FALSE),VLOOKUP(BF316,classifications!$I$2:$K$28,3,FALSE))</f>
        <v>Predominantly Rural</v>
      </c>
      <c r="BF316" t="s">
        <v>764</v>
      </c>
      <c r="BH316">
        <v>438</v>
      </c>
      <c r="BJ316">
        <v>5</v>
      </c>
      <c r="BL316">
        <v>24</v>
      </c>
      <c r="BN316">
        <v>0</v>
      </c>
      <c r="BP316">
        <v>8</v>
      </c>
      <c r="BR316">
        <v>459</v>
      </c>
      <c r="CB316" t="s">
        <v>762</v>
      </c>
      <c r="CC316" t="s">
        <v>763</v>
      </c>
      <c r="CD316" t="str">
        <f>VLOOKUP(CF316,class!$A$1:$B$455,2,FALSE)</f>
        <v>Shire District</v>
      </c>
      <c r="CE316" t="str">
        <f>IFERROR(VLOOKUP(CF316,classifications!$A$3:$C$334,3,FALSE),VLOOKUP(CF316,classifications!$I$2:$K$28,3,FALSE))</f>
        <v>Predominantly Rural</v>
      </c>
      <c r="CF316" t="s">
        <v>764</v>
      </c>
      <c r="CH316">
        <v>540</v>
      </c>
      <c r="CJ316">
        <v>7</v>
      </c>
      <c r="CL316">
        <v>35</v>
      </c>
      <c r="CN316">
        <v>0</v>
      </c>
      <c r="CO316">
        <v>0</v>
      </c>
      <c r="CP316">
        <v>0</v>
      </c>
      <c r="CQ316">
        <v>0</v>
      </c>
      <c r="CR316">
        <v>0</v>
      </c>
      <c r="CS316">
        <v>0</v>
      </c>
      <c r="CU316">
        <v>0</v>
      </c>
      <c r="CW316">
        <v>17</v>
      </c>
      <c r="CY316">
        <v>565</v>
      </c>
      <c r="DB316" t="s">
        <v>762</v>
      </c>
      <c r="DC316" t="s">
        <v>763</v>
      </c>
      <c r="DD316" t="str">
        <f>VLOOKUP(DF316,class!$A$1:$B$455,2,FALSE)</f>
        <v>Shire District</v>
      </c>
      <c r="DE316" t="str">
        <f>IFERROR(VLOOKUP(DF316,classifications!$A$3:$C$334,3,FALSE),VLOOKUP(DF316,classifications!$I$2:$K$28,3,FALSE))</f>
        <v>Predominantly Rural</v>
      </c>
      <c r="DF316" t="s">
        <v>764</v>
      </c>
      <c r="DH316">
        <v>461</v>
      </c>
      <c r="DJ316">
        <v>0</v>
      </c>
      <c r="DL316">
        <v>0</v>
      </c>
      <c r="DN316">
        <v>0</v>
      </c>
      <c r="DO316">
        <v>0</v>
      </c>
      <c r="DP316">
        <v>0</v>
      </c>
      <c r="DQ316">
        <v>0</v>
      </c>
      <c r="DR316">
        <v>0</v>
      </c>
      <c r="DS316">
        <v>0</v>
      </c>
      <c r="DU316">
        <v>0</v>
      </c>
      <c r="DW316">
        <v>0</v>
      </c>
      <c r="DY316">
        <v>461</v>
      </c>
      <c r="EB316" t="s">
        <v>762</v>
      </c>
      <c r="EC316" t="s">
        <v>763</v>
      </c>
      <c r="ED316" t="str">
        <f>VLOOKUP(EF316,class!$A$1:$B$455,2,FALSE)</f>
        <v>Shire District</v>
      </c>
      <c r="EE316" t="str">
        <f>IFERROR(VLOOKUP(EF316,classifications!$A$3:$C$334,3,FALSE),VLOOKUP(EF316,classifications!$I$2:$K$28,3,FALSE))</f>
        <v>Predominantly Rural</v>
      </c>
      <c r="EF316" t="s">
        <v>764</v>
      </c>
      <c r="EH316">
        <v>387</v>
      </c>
      <c r="EJ316">
        <v>5</v>
      </c>
      <c r="EL316">
        <v>76</v>
      </c>
      <c r="EN316">
        <v>0</v>
      </c>
      <c r="EO316">
        <v>0</v>
      </c>
      <c r="EP316">
        <v>0</v>
      </c>
      <c r="EQ316">
        <v>14</v>
      </c>
      <c r="ER316">
        <v>5</v>
      </c>
      <c r="ES316">
        <v>0</v>
      </c>
      <c r="ET316">
        <v>19</v>
      </c>
      <c r="EV316">
        <v>0</v>
      </c>
      <c r="EX316">
        <v>16</v>
      </c>
      <c r="EZ316" s="2">
        <v>452</v>
      </c>
      <c r="FB316" t="s">
        <v>762</v>
      </c>
      <c r="FC316" t="s">
        <v>763</v>
      </c>
      <c r="FD316" t="str">
        <f>VLOOKUP(FF316,class!$A$1:$B$455,2,FALSE)</f>
        <v>Shire District</v>
      </c>
      <c r="FE316" t="str">
        <f>IFERROR(VLOOKUP(FF316,classifications!$A$3:$C$334,3,FALSE),VLOOKUP(FF316,classifications!$I$2:$K$28,3,FALSE))</f>
        <v>Predominantly Rural</v>
      </c>
      <c r="FF316" t="s">
        <v>764</v>
      </c>
      <c r="FH316">
        <v>416</v>
      </c>
      <c r="FJ316">
        <v>57</v>
      </c>
      <c r="FL316">
        <v>0</v>
      </c>
      <c r="FN316">
        <v>0</v>
      </c>
      <c r="FO316">
        <v>0</v>
      </c>
      <c r="FP316">
        <v>0</v>
      </c>
      <c r="FQ316">
        <v>0</v>
      </c>
      <c r="FR316">
        <v>0</v>
      </c>
      <c r="FS316">
        <v>0</v>
      </c>
      <c r="FT316">
        <v>0</v>
      </c>
      <c r="FV316">
        <v>0</v>
      </c>
      <c r="FX316">
        <v>0</v>
      </c>
      <c r="FZ316" s="2">
        <v>473</v>
      </c>
      <c r="GB316" t="s">
        <v>781</v>
      </c>
      <c r="GC316" t="s">
        <v>782</v>
      </c>
      <c r="GD316" t="str">
        <f>VLOOKUP(GF316,class!$A$1:$B$455,2,FALSE)</f>
        <v>Shire District</v>
      </c>
      <c r="GE316" t="str">
        <f>IFERROR(VLOOKUP(GF316,classifications!A$3:C$334,3,FALSE),VLOOKUP(GF316,classifications!I$2:K$28,3,FALSE))</f>
        <v>Predominantly Rural</v>
      </c>
      <c r="GF316" t="s">
        <v>783</v>
      </c>
      <c r="GH316">
        <v>623</v>
      </c>
      <c r="GJ316">
        <v>0</v>
      </c>
      <c r="GL316">
        <v>29</v>
      </c>
      <c r="GN316">
        <v>7</v>
      </c>
      <c r="GO316">
        <v>8</v>
      </c>
      <c r="GP316">
        <v>0</v>
      </c>
      <c r="GQ316">
        <v>0</v>
      </c>
      <c r="GR316">
        <v>0</v>
      </c>
      <c r="GS316">
        <v>0</v>
      </c>
      <c r="GT316">
        <v>15</v>
      </c>
      <c r="GV316">
        <v>0</v>
      </c>
      <c r="GX316">
        <v>6</v>
      </c>
      <c r="GZ316">
        <v>646</v>
      </c>
    </row>
    <row r="317" spans="2:208" x14ac:dyDescent="0.3">
      <c r="B317" t="s">
        <v>765</v>
      </c>
      <c r="C317" t="s">
        <v>766</v>
      </c>
      <c r="D317" t="str">
        <f>VLOOKUP(F317,class!$A$1:$B$455,2,FALSE)</f>
        <v>Shire District</v>
      </c>
      <c r="E317" t="str">
        <f>IFERROR(VLOOKUP(F317,classifications!$A$3:$C$334,3,FALSE),VLOOKUP(F317,classifications!$I$2:$K$28,3,FALSE))</f>
        <v>Predominantly Urban</v>
      </c>
      <c r="F317" t="s">
        <v>767</v>
      </c>
      <c r="H317">
        <v>340</v>
      </c>
      <c r="J317">
        <v>4</v>
      </c>
      <c r="L317">
        <v>7</v>
      </c>
      <c r="N317">
        <v>0</v>
      </c>
      <c r="P317">
        <v>0</v>
      </c>
      <c r="R317">
        <v>351</v>
      </c>
      <c r="AB317" t="s">
        <v>765</v>
      </c>
      <c r="AC317" t="s">
        <v>766</v>
      </c>
      <c r="AD317" t="str">
        <f>VLOOKUP(AF317,class!$A$1:$B$455,2,FALSE)</f>
        <v>Shire District</v>
      </c>
      <c r="AE317" t="str">
        <f>IFERROR(VLOOKUP(AF317,classifications!$A$3:$C$334,3,FALSE),VLOOKUP(AF317,classifications!$I$2:$K$28,3,FALSE))</f>
        <v>Predominantly Urban</v>
      </c>
      <c r="AF317" t="s">
        <v>767</v>
      </c>
      <c r="AH317">
        <v>506</v>
      </c>
      <c r="AJ317">
        <v>5</v>
      </c>
      <c r="AL317">
        <v>29</v>
      </c>
      <c r="AN317">
        <v>0</v>
      </c>
      <c r="AP317">
        <v>0</v>
      </c>
      <c r="AR317">
        <v>540</v>
      </c>
      <c r="BB317" t="s">
        <v>765</v>
      </c>
      <c r="BC317" t="s">
        <v>766</v>
      </c>
      <c r="BD317" t="str">
        <f>VLOOKUP(BF317,class!$A$1:$B$455,2,FALSE)</f>
        <v>Shire District</v>
      </c>
      <c r="BE317" t="str">
        <f>IFERROR(VLOOKUP(BF317,classifications!$A$3:$C$334,3,FALSE),VLOOKUP(BF317,classifications!$I$2:$K$28,3,FALSE))</f>
        <v>Predominantly Urban</v>
      </c>
      <c r="BF317" t="s">
        <v>767</v>
      </c>
      <c r="BH317">
        <v>253</v>
      </c>
      <c r="BJ317">
        <v>24</v>
      </c>
      <c r="BL317">
        <v>5</v>
      </c>
      <c r="BN317">
        <v>0</v>
      </c>
      <c r="BP317">
        <v>0</v>
      </c>
      <c r="BR317">
        <v>282</v>
      </c>
      <c r="CB317" t="s">
        <v>765</v>
      </c>
      <c r="CC317" t="s">
        <v>766</v>
      </c>
      <c r="CD317" t="str">
        <f>VLOOKUP(CF317,class!$A$1:$B$455,2,FALSE)</f>
        <v>Shire District</v>
      </c>
      <c r="CE317" t="str">
        <f>IFERROR(VLOOKUP(CF317,classifications!$A$3:$C$334,3,FALSE),VLOOKUP(CF317,classifications!$I$2:$K$28,3,FALSE))</f>
        <v>Predominantly Urban</v>
      </c>
      <c r="CF317" t="s">
        <v>767</v>
      </c>
      <c r="CH317">
        <v>533</v>
      </c>
      <c r="CJ317">
        <v>17</v>
      </c>
      <c r="CL317">
        <v>-3</v>
      </c>
      <c r="CN317">
        <v>0</v>
      </c>
      <c r="CO317">
        <v>0</v>
      </c>
      <c r="CP317">
        <v>0</v>
      </c>
      <c r="CQ317">
        <v>0</v>
      </c>
      <c r="CR317">
        <v>0</v>
      </c>
      <c r="CS317">
        <v>0</v>
      </c>
      <c r="CU317">
        <v>0</v>
      </c>
      <c r="CW317">
        <v>0</v>
      </c>
      <c r="CY317">
        <v>547</v>
      </c>
      <c r="DB317" t="s">
        <v>765</v>
      </c>
      <c r="DC317" t="s">
        <v>766</v>
      </c>
      <c r="DD317" t="str">
        <f>VLOOKUP(DF317,class!$A$1:$B$455,2,FALSE)</f>
        <v>Shire District</v>
      </c>
      <c r="DE317" t="str">
        <f>IFERROR(VLOOKUP(DF317,classifications!$A$3:$C$334,3,FALSE),VLOOKUP(DF317,classifications!$I$2:$K$28,3,FALSE))</f>
        <v>Predominantly Urban</v>
      </c>
      <c r="DF317" t="s">
        <v>767</v>
      </c>
      <c r="DH317">
        <v>672</v>
      </c>
      <c r="DJ317">
        <v>3</v>
      </c>
      <c r="DL317">
        <v>31</v>
      </c>
      <c r="DN317">
        <v>0</v>
      </c>
      <c r="DO317">
        <v>0</v>
      </c>
      <c r="DP317">
        <v>0</v>
      </c>
      <c r="DQ317">
        <v>0</v>
      </c>
      <c r="DR317">
        <v>0</v>
      </c>
      <c r="DS317">
        <v>0</v>
      </c>
      <c r="DU317">
        <v>0</v>
      </c>
      <c r="DW317">
        <v>0</v>
      </c>
      <c r="DY317">
        <v>706</v>
      </c>
      <c r="EB317" t="s">
        <v>765</v>
      </c>
      <c r="EC317" t="s">
        <v>766</v>
      </c>
      <c r="ED317" t="str">
        <f>VLOOKUP(EF317,class!$A$1:$B$455,2,FALSE)</f>
        <v>Shire District</v>
      </c>
      <c r="EE317" t="str">
        <f>IFERROR(VLOOKUP(EF317,classifications!$A$3:$C$334,3,FALSE),VLOOKUP(EF317,classifications!$I$2:$K$28,3,FALSE))</f>
        <v>Predominantly Urban</v>
      </c>
      <c r="EF317" t="s">
        <v>767</v>
      </c>
      <c r="EH317">
        <v>476</v>
      </c>
      <c r="EJ317">
        <v>12</v>
      </c>
      <c r="EL317">
        <v>8</v>
      </c>
      <c r="EN317">
        <v>0</v>
      </c>
      <c r="EO317">
        <v>5</v>
      </c>
      <c r="EP317">
        <v>0</v>
      </c>
      <c r="EQ317">
        <v>0</v>
      </c>
      <c r="ER317">
        <v>1</v>
      </c>
      <c r="ES317">
        <v>0</v>
      </c>
      <c r="ET317">
        <v>6</v>
      </c>
      <c r="EV317">
        <v>0</v>
      </c>
      <c r="EX317">
        <v>1</v>
      </c>
      <c r="EZ317" s="2">
        <v>495</v>
      </c>
      <c r="FB317" t="s">
        <v>765</v>
      </c>
      <c r="FC317" t="s">
        <v>766</v>
      </c>
      <c r="FD317" t="str">
        <f>VLOOKUP(FF317,class!$A$1:$B$455,2,FALSE)</f>
        <v>Shire District</v>
      </c>
      <c r="FE317" t="str">
        <f>IFERROR(VLOOKUP(FF317,classifications!$A$3:$C$334,3,FALSE),VLOOKUP(FF317,classifications!$I$2:$K$28,3,FALSE))</f>
        <v>Predominantly Urban</v>
      </c>
      <c r="FF317" t="s">
        <v>767</v>
      </c>
      <c r="FH317">
        <v>544</v>
      </c>
      <c r="FJ317">
        <v>22</v>
      </c>
      <c r="FL317">
        <v>78</v>
      </c>
      <c r="FN317">
        <v>2</v>
      </c>
      <c r="FO317">
        <v>67</v>
      </c>
      <c r="FP317">
        <v>0</v>
      </c>
      <c r="FQ317">
        <v>0</v>
      </c>
      <c r="FR317">
        <v>0</v>
      </c>
      <c r="FS317">
        <v>0</v>
      </c>
      <c r="FT317">
        <v>69</v>
      </c>
      <c r="FV317">
        <v>0</v>
      </c>
      <c r="FX317">
        <v>0</v>
      </c>
      <c r="FZ317" s="2">
        <v>644</v>
      </c>
      <c r="GB317" t="s">
        <v>784</v>
      </c>
      <c r="GC317" t="s">
        <v>785</v>
      </c>
      <c r="GD317" t="str">
        <f>VLOOKUP(GF317,class!$A$1:$B$455,2,FALSE)</f>
        <v>Shire District</v>
      </c>
      <c r="GE317" t="str">
        <f>IFERROR(VLOOKUP(GF317,classifications!A$3:C$334,3,FALSE),VLOOKUP(GF317,classifications!I$2:K$28,3,FALSE))</f>
        <v>Urban with Significant Rural</v>
      </c>
      <c r="GF317" t="s">
        <v>786</v>
      </c>
      <c r="GH317">
        <v>861</v>
      </c>
      <c r="GJ317">
        <v>9</v>
      </c>
      <c r="GL317">
        <v>109</v>
      </c>
      <c r="GN317">
        <v>6</v>
      </c>
      <c r="GO317">
        <v>18</v>
      </c>
      <c r="GP317">
        <v>0</v>
      </c>
      <c r="GQ317">
        <v>0</v>
      </c>
      <c r="GR317">
        <v>0</v>
      </c>
      <c r="GS317">
        <v>0</v>
      </c>
      <c r="GT317">
        <v>24</v>
      </c>
      <c r="GV317">
        <v>0</v>
      </c>
      <c r="GX317">
        <v>4</v>
      </c>
      <c r="GZ317">
        <v>975</v>
      </c>
    </row>
    <row r="318" spans="2:208" x14ac:dyDescent="0.3">
      <c r="B318" t="s">
        <v>768</v>
      </c>
      <c r="C318" t="s">
        <v>769</v>
      </c>
      <c r="D318" t="str">
        <f>VLOOKUP(F318,class!$A$1:$B$455,2,FALSE)</f>
        <v>Shire District</v>
      </c>
      <c r="E318" t="str">
        <f>IFERROR(VLOOKUP(F318,classifications!$A$3:$C$334,3,FALSE),VLOOKUP(F318,classifications!$I$2:$K$28,3,FALSE))</f>
        <v>Predominantly Urban</v>
      </c>
      <c r="F318" t="s">
        <v>770</v>
      </c>
      <c r="H318">
        <v>423</v>
      </c>
      <c r="J318">
        <v>27</v>
      </c>
      <c r="L318">
        <v>66</v>
      </c>
      <c r="N318">
        <v>0</v>
      </c>
      <c r="P318">
        <v>0</v>
      </c>
      <c r="R318">
        <v>516</v>
      </c>
      <c r="AB318" t="s">
        <v>768</v>
      </c>
      <c r="AC318" t="s">
        <v>769</v>
      </c>
      <c r="AD318" t="str">
        <f>VLOOKUP(AF318,class!$A$1:$B$455,2,FALSE)</f>
        <v>Shire District</v>
      </c>
      <c r="AE318" t="str">
        <f>IFERROR(VLOOKUP(AF318,classifications!$A$3:$C$334,3,FALSE),VLOOKUP(AF318,classifications!$I$2:$K$28,3,FALSE))</f>
        <v>Predominantly Urban</v>
      </c>
      <c r="AF318" t="s">
        <v>770</v>
      </c>
      <c r="AH318">
        <v>764</v>
      </c>
      <c r="AJ318">
        <v>26</v>
      </c>
      <c r="AL318">
        <v>56</v>
      </c>
      <c r="AN318">
        <v>0</v>
      </c>
      <c r="AP318">
        <v>12</v>
      </c>
      <c r="AR318">
        <v>834</v>
      </c>
      <c r="BB318" t="s">
        <v>768</v>
      </c>
      <c r="BC318" t="s">
        <v>769</v>
      </c>
      <c r="BD318" t="str">
        <f>VLOOKUP(BF318,class!$A$1:$B$455,2,FALSE)</f>
        <v>Shire District</v>
      </c>
      <c r="BE318" t="str">
        <f>IFERROR(VLOOKUP(BF318,classifications!$A$3:$C$334,3,FALSE),VLOOKUP(BF318,classifications!$I$2:$K$28,3,FALSE))</f>
        <v>Predominantly Urban</v>
      </c>
      <c r="BF318" t="s">
        <v>770</v>
      </c>
      <c r="BH318">
        <v>666</v>
      </c>
      <c r="BJ318">
        <v>17</v>
      </c>
      <c r="BL318">
        <v>153</v>
      </c>
      <c r="BN318">
        <v>0</v>
      </c>
      <c r="BP318">
        <v>0</v>
      </c>
      <c r="BR318">
        <v>836</v>
      </c>
      <c r="CB318" t="s">
        <v>768</v>
      </c>
      <c r="CC318" t="s">
        <v>769</v>
      </c>
      <c r="CD318" t="str">
        <f>VLOOKUP(CF318,class!$A$1:$B$455,2,FALSE)</f>
        <v>Shire District</v>
      </c>
      <c r="CE318" t="str">
        <f>IFERROR(VLOOKUP(CF318,classifications!$A$3:$C$334,3,FALSE),VLOOKUP(CF318,classifications!$I$2:$K$28,3,FALSE))</f>
        <v>Predominantly Urban</v>
      </c>
      <c r="CF318" t="s">
        <v>770</v>
      </c>
      <c r="CH318">
        <v>646</v>
      </c>
      <c r="CJ318">
        <v>8</v>
      </c>
      <c r="CL318">
        <v>85</v>
      </c>
      <c r="CN318">
        <v>0</v>
      </c>
      <c r="CO318">
        <v>6</v>
      </c>
      <c r="CP318">
        <v>0</v>
      </c>
      <c r="CQ318">
        <v>0</v>
      </c>
      <c r="CR318">
        <v>0</v>
      </c>
      <c r="CS318">
        <v>6</v>
      </c>
      <c r="CU318">
        <v>0</v>
      </c>
      <c r="CW318">
        <v>0</v>
      </c>
      <c r="CY318">
        <v>739</v>
      </c>
      <c r="DB318" t="s">
        <v>768</v>
      </c>
      <c r="DC318" t="s">
        <v>769</v>
      </c>
      <c r="DD318" t="str">
        <f>VLOOKUP(DF318,class!$A$1:$B$455,2,FALSE)</f>
        <v>Shire District</v>
      </c>
      <c r="DE318" t="str">
        <f>IFERROR(VLOOKUP(DF318,classifications!$A$3:$C$334,3,FALSE),VLOOKUP(DF318,classifications!$I$2:$K$28,3,FALSE))</f>
        <v>Predominantly Urban</v>
      </c>
      <c r="DF318" t="s">
        <v>770</v>
      </c>
      <c r="DH318">
        <v>791</v>
      </c>
      <c r="DJ318">
        <v>60</v>
      </c>
      <c r="DL318">
        <v>136</v>
      </c>
      <c r="DN318">
        <v>0</v>
      </c>
      <c r="DO318">
        <v>51</v>
      </c>
      <c r="DP318">
        <v>0</v>
      </c>
      <c r="DQ318">
        <v>0</v>
      </c>
      <c r="DR318">
        <v>0</v>
      </c>
      <c r="DS318">
        <v>51</v>
      </c>
      <c r="DU318">
        <v>8</v>
      </c>
      <c r="DW318">
        <v>4</v>
      </c>
      <c r="DY318">
        <v>991</v>
      </c>
      <c r="EB318" t="s">
        <v>768</v>
      </c>
      <c r="EC318" t="s">
        <v>769</v>
      </c>
      <c r="ED318" t="str">
        <f>VLOOKUP(EF318,class!$A$1:$B$455,2,FALSE)</f>
        <v>Shire District</v>
      </c>
      <c r="EE318" t="str">
        <f>IFERROR(VLOOKUP(EF318,classifications!$A$3:$C$334,3,FALSE),VLOOKUP(EF318,classifications!$I$2:$K$28,3,FALSE))</f>
        <v>Predominantly Urban</v>
      </c>
      <c r="EF318" t="s">
        <v>770</v>
      </c>
      <c r="EH318">
        <v>637</v>
      </c>
      <c r="EJ318">
        <v>25</v>
      </c>
      <c r="EL318">
        <v>207</v>
      </c>
      <c r="EN318">
        <v>0</v>
      </c>
      <c r="EO318">
        <v>21</v>
      </c>
      <c r="EP318">
        <v>1</v>
      </c>
      <c r="EQ318">
        <v>0</v>
      </c>
      <c r="ER318">
        <v>4</v>
      </c>
      <c r="ES318">
        <v>0</v>
      </c>
      <c r="ET318">
        <v>26</v>
      </c>
      <c r="EV318">
        <v>0</v>
      </c>
      <c r="EX318">
        <v>3</v>
      </c>
      <c r="EZ318" s="2">
        <v>866</v>
      </c>
      <c r="FB318" t="s">
        <v>768</v>
      </c>
      <c r="FC318" t="s">
        <v>769</v>
      </c>
      <c r="FD318" t="str">
        <f>VLOOKUP(FF318,class!$A$1:$B$455,2,FALSE)</f>
        <v>Shire District</v>
      </c>
      <c r="FE318" t="str">
        <f>IFERROR(VLOOKUP(FF318,classifications!$A$3:$C$334,3,FALSE),VLOOKUP(FF318,classifications!$I$2:$K$28,3,FALSE))</f>
        <v>Predominantly Urban</v>
      </c>
      <c r="FF318" t="s">
        <v>770</v>
      </c>
      <c r="FH318">
        <v>436</v>
      </c>
      <c r="FJ318">
        <v>32</v>
      </c>
      <c r="FL318">
        <v>122</v>
      </c>
      <c r="FN318">
        <v>9</v>
      </c>
      <c r="FO318">
        <v>69</v>
      </c>
      <c r="FP318">
        <v>0</v>
      </c>
      <c r="FQ318">
        <v>0</v>
      </c>
      <c r="FR318">
        <v>3</v>
      </c>
      <c r="FS318">
        <v>0</v>
      </c>
      <c r="FT318">
        <v>81</v>
      </c>
      <c r="FV318">
        <v>0</v>
      </c>
      <c r="FX318">
        <v>1</v>
      </c>
      <c r="FZ318" s="2">
        <v>589</v>
      </c>
      <c r="GB318" t="s">
        <v>787</v>
      </c>
      <c r="GC318" t="s">
        <v>788</v>
      </c>
      <c r="GD318" t="str">
        <f>VLOOKUP(GF318,class!$A$1:$B$455,2,FALSE)</f>
        <v>Shire District</v>
      </c>
      <c r="GE318" t="str">
        <f>IFERROR(VLOOKUP(GF318,classifications!A$3:C$334,3,FALSE),VLOOKUP(GF318,classifications!I$2:K$28,3,FALSE))</f>
        <v>Predominantly Rural</v>
      </c>
      <c r="GF318" t="s">
        <v>789</v>
      </c>
      <c r="GH318">
        <v>58</v>
      </c>
      <c r="GJ318">
        <v>-5</v>
      </c>
      <c r="GL318">
        <v>9</v>
      </c>
      <c r="GN318">
        <v>0</v>
      </c>
      <c r="GO318">
        <v>0</v>
      </c>
      <c r="GP318">
        <v>0</v>
      </c>
      <c r="GQ318">
        <v>0</v>
      </c>
      <c r="GR318">
        <v>0</v>
      </c>
      <c r="GS318">
        <v>0</v>
      </c>
      <c r="GT318">
        <v>0</v>
      </c>
      <c r="GV318">
        <v>-1</v>
      </c>
      <c r="GX318">
        <v>13</v>
      </c>
      <c r="GZ318">
        <v>48</v>
      </c>
    </row>
    <row r="319" spans="2:208" x14ac:dyDescent="0.3">
      <c r="B319" t="s">
        <v>771</v>
      </c>
      <c r="C319" t="s">
        <v>772</v>
      </c>
      <c r="D319" t="str">
        <f>VLOOKUP(F319,class!$A$1:$B$455,2,FALSE)</f>
        <v>Shire District</v>
      </c>
      <c r="E319" t="str">
        <f>IFERROR(VLOOKUP(F319,classifications!$A$3:$C$334,3,FALSE),VLOOKUP(F319,classifications!$I$2:$K$28,3,FALSE))</f>
        <v>Predominantly Rural</v>
      </c>
      <c r="F319" t="s">
        <v>773</v>
      </c>
      <c r="H319">
        <v>213</v>
      </c>
      <c r="J319">
        <v>21</v>
      </c>
      <c r="L319">
        <v>0</v>
      </c>
      <c r="N319">
        <v>0</v>
      </c>
      <c r="P319">
        <v>8</v>
      </c>
      <c r="R319">
        <v>226</v>
      </c>
      <c r="AB319" t="s">
        <v>771</v>
      </c>
      <c r="AC319" t="s">
        <v>772</v>
      </c>
      <c r="AD319" t="str">
        <f>VLOOKUP(AF319,class!$A$1:$B$455,2,FALSE)</f>
        <v>Shire District</v>
      </c>
      <c r="AE319" t="str">
        <f>IFERROR(VLOOKUP(AF319,classifications!$A$3:$C$334,3,FALSE),VLOOKUP(AF319,classifications!$I$2:$K$28,3,FALSE))</f>
        <v>Predominantly Rural</v>
      </c>
      <c r="AF319" t="s">
        <v>773</v>
      </c>
      <c r="AH319">
        <v>316</v>
      </c>
      <c r="AJ319">
        <v>13</v>
      </c>
      <c r="AL319">
        <v>4</v>
      </c>
      <c r="AN319">
        <v>0</v>
      </c>
      <c r="AP319">
        <v>0</v>
      </c>
      <c r="AR319">
        <v>333</v>
      </c>
      <c r="BB319" t="s">
        <v>771</v>
      </c>
      <c r="BC319" t="s">
        <v>772</v>
      </c>
      <c r="BD319" t="str">
        <f>VLOOKUP(BF319,class!$A$1:$B$455,2,FALSE)</f>
        <v>Shire District</v>
      </c>
      <c r="BE319" t="str">
        <f>IFERROR(VLOOKUP(BF319,classifications!$A$3:$C$334,3,FALSE),VLOOKUP(BF319,classifications!$I$2:$K$28,3,FALSE))</f>
        <v>Predominantly Rural</v>
      </c>
      <c r="BF319" t="s">
        <v>773</v>
      </c>
      <c r="BH319">
        <v>357</v>
      </c>
      <c r="BJ319">
        <v>0</v>
      </c>
      <c r="BL319">
        <v>7</v>
      </c>
      <c r="BN319">
        <v>0</v>
      </c>
      <c r="BP319">
        <v>21</v>
      </c>
      <c r="BR319">
        <v>343</v>
      </c>
      <c r="CB319" t="s">
        <v>771</v>
      </c>
      <c r="CC319" t="s">
        <v>772</v>
      </c>
      <c r="CD319" t="str">
        <f>VLOOKUP(CF319,class!$A$1:$B$455,2,FALSE)</f>
        <v>Shire District</v>
      </c>
      <c r="CE319" t="str">
        <f>IFERROR(VLOOKUP(CF319,classifications!$A$3:$C$334,3,FALSE),VLOOKUP(CF319,classifications!$I$2:$K$28,3,FALSE))</f>
        <v>Predominantly Rural</v>
      </c>
      <c r="CF319" t="s">
        <v>773</v>
      </c>
      <c r="CH319">
        <v>461</v>
      </c>
      <c r="CJ319">
        <v>6</v>
      </c>
      <c r="CL319">
        <v>2</v>
      </c>
      <c r="CN319">
        <v>0</v>
      </c>
      <c r="CO319">
        <v>2</v>
      </c>
      <c r="CP319">
        <v>0</v>
      </c>
      <c r="CQ319">
        <v>0</v>
      </c>
      <c r="CR319">
        <v>0</v>
      </c>
      <c r="CS319">
        <v>2</v>
      </c>
      <c r="CU319">
        <v>0</v>
      </c>
      <c r="CW319">
        <v>4</v>
      </c>
      <c r="CY319">
        <v>465</v>
      </c>
      <c r="DB319" t="s">
        <v>771</v>
      </c>
      <c r="DC319" t="s">
        <v>772</v>
      </c>
      <c r="DD319" t="str">
        <f>VLOOKUP(DF319,class!$A$1:$B$455,2,FALSE)</f>
        <v>Shire District</v>
      </c>
      <c r="DE319" t="str">
        <f>IFERROR(VLOOKUP(DF319,classifications!$A$3:$C$334,3,FALSE),VLOOKUP(DF319,classifications!$I$2:$K$28,3,FALSE))</f>
        <v>Predominantly Rural</v>
      </c>
      <c r="DF319" t="s">
        <v>773</v>
      </c>
      <c r="DH319">
        <v>671</v>
      </c>
      <c r="DJ319">
        <v>2</v>
      </c>
      <c r="DL319">
        <v>9</v>
      </c>
      <c r="DN319">
        <v>2</v>
      </c>
      <c r="DO319">
        <v>2</v>
      </c>
      <c r="DP319">
        <v>0</v>
      </c>
      <c r="DQ319">
        <v>0</v>
      </c>
      <c r="DR319">
        <v>0</v>
      </c>
      <c r="DS319">
        <v>4</v>
      </c>
      <c r="DU319">
        <v>0</v>
      </c>
      <c r="DW319">
        <v>1</v>
      </c>
      <c r="DY319">
        <v>681</v>
      </c>
      <c r="EB319" t="s">
        <v>771</v>
      </c>
      <c r="EC319" t="s">
        <v>772</v>
      </c>
      <c r="ED319" t="str">
        <f>VLOOKUP(EF319,class!$A$1:$B$455,2,FALSE)</f>
        <v>Shire District</v>
      </c>
      <c r="EE319" t="str">
        <f>IFERROR(VLOOKUP(EF319,classifications!$A$3:$C$334,3,FALSE),VLOOKUP(EF319,classifications!$I$2:$K$28,3,FALSE))</f>
        <v>Predominantly Rural</v>
      </c>
      <c r="EF319" t="s">
        <v>773</v>
      </c>
      <c r="EH319">
        <v>796</v>
      </c>
      <c r="EJ319">
        <v>7</v>
      </c>
      <c r="EL319">
        <v>29</v>
      </c>
      <c r="EN319">
        <v>0</v>
      </c>
      <c r="EO319">
        <v>0</v>
      </c>
      <c r="EP319">
        <v>0</v>
      </c>
      <c r="EQ319">
        <v>0</v>
      </c>
      <c r="ER319">
        <v>0</v>
      </c>
      <c r="ES319">
        <v>0</v>
      </c>
      <c r="ET319">
        <v>0</v>
      </c>
      <c r="EV319">
        <v>0</v>
      </c>
      <c r="EX319">
        <v>0</v>
      </c>
      <c r="EZ319" s="2">
        <v>832</v>
      </c>
      <c r="FB319" t="s">
        <v>771</v>
      </c>
      <c r="FC319" t="s">
        <v>772</v>
      </c>
      <c r="FD319" t="str">
        <f>VLOOKUP(FF319,class!$A$1:$B$455,2,FALSE)</f>
        <v>Shire District</v>
      </c>
      <c r="FE319" t="str">
        <f>IFERROR(VLOOKUP(FF319,classifications!$A$3:$C$334,3,FALSE),VLOOKUP(FF319,classifications!$I$2:$K$28,3,FALSE))</f>
        <v>Predominantly Rural</v>
      </c>
      <c r="FF319" t="s">
        <v>773</v>
      </c>
      <c r="FH319">
        <v>786</v>
      </c>
      <c r="FJ319">
        <v>0</v>
      </c>
      <c r="FL319">
        <v>0</v>
      </c>
      <c r="FN319">
        <v>0</v>
      </c>
      <c r="FO319">
        <v>0</v>
      </c>
      <c r="FP319">
        <v>0</v>
      </c>
      <c r="FQ319">
        <v>0</v>
      </c>
      <c r="FR319">
        <v>0</v>
      </c>
      <c r="FS319">
        <v>0</v>
      </c>
      <c r="FT319">
        <v>0</v>
      </c>
      <c r="FV319">
        <v>0</v>
      </c>
      <c r="FX319">
        <v>0</v>
      </c>
      <c r="FZ319" s="2">
        <v>786</v>
      </c>
      <c r="GB319" t="s">
        <v>790</v>
      </c>
      <c r="GC319" t="s">
        <v>791</v>
      </c>
      <c r="GD319" t="str">
        <f>VLOOKUP(GF319,class!$A$1:$B$455,2,FALSE)</f>
        <v>Shire District</v>
      </c>
      <c r="GE319" t="str">
        <f>IFERROR(VLOOKUP(GF319,classifications!A$3:C$334,3,FALSE),VLOOKUP(GF319,classifications!I$2:K$28,3,FALSE))</f>
        <v>Predominantly Rural</v>
      </c>
      <c r="GF319" t="s">
        <v>792</v>
      </c>
      <c r="GH319">
        <v>418</v>
      </c>
      <c r="GJ319">
        <v>1</v>
      </c>
      <c r="GL319">
        <v>36</v>
      </c>
      <c r="GN319">
        <v>3</v>
      </c>
      <c r="GO319">
        <v>0</v>
      </c>
      <c r="GP319">
        <v>0</v>
      </c>
      <c r="GQ319">
        <v>0</v>
      </c>
      <c r="GR319">
        <v>0</v>
      </c>
      <c r="GS319">
        <v>0</v>
      </c>
      <c r="GT319">
        <v>3</v>
      </c>
      <c r="GV319">
        <v>1</v>
      </c>
      <c r="GX319">
        <v>4</v>
      </c>
      <c r="GZ319">
        <v>452</v>
      </c>
    </row>
    <row r="320" spans="2:208" x14ac:dyDescent="0.3">
      <c r="B320" t="s">
        <v>774</v>
      </c>
      <c r="C320" t="s">
        <v>775</v>
      </c>
      <c r="D320" t="str">
        <f>VLOOKUP(F320,class!$A$1:$B$455,2,FALSE)</f>
        <v>Shire District</v>
      </c>
      <c r="E320" t="str">
        <f>IFERROR(VLOOKUP(F320,classifications!$A$3:$C$334,3,FALSE),VLOOKUP(F320,classifications!$I$2:$K$28,3,FALSE))</f>
        <v>Urban with Significant Rural</v>
      </c>
      <c r="F320" t="s">
        <v>776</v>
      </c>
      <c r="H320">
        <v>130</v>
      </c>
      <c r="J320">
        <v>11</v>
      </c>
      <c r="L320">
        <v>12</v>
      </c>
      <c r="N320">
        <v>0</v>
      </c>
      <c r="P320">
        <v>37</v>
      </c>
      <c r="R320">
        <v>116</v>
      </c>
      <c r="AB320" t="s">
        <v>774</v>
      </c>
      <c r="AC320" t="s">
        <v>775</v>
      </c>
      <c r="AD320" t="str">
        <f>VLOOKUP(AF320,class!$A$1:$B$455,2,FALSE)</f>
        <v>Shire District</v>
      </c>
      <c r="AE320" t="str">
        <f>IFERROR(VLOOKUP(AF320,classifications!$A$3:$C$334,3,FALSE),VLOOKUP(AF320,classifications!$I$2:$K$28,3,FALSE))</f>
        <v>Urban with Significant Rural</v>
      </c>
      <c r="AF320" t="s">
        <v>776</v>
      </c>
      <c r="AH320">
        <v>199</v>
      </c>
      <c r="AJ320">
        <v>1</v>
      </c>
      <c r="AL320">
        <v>59</v>
      </c>
      <c r="AN320">
        <v>0</v>
      </c>
      <c r="AP320">
        <v>4</v>
      </c>
      <c r="AR320">
        <v>255</v>
      </c>
      <c r="BB320" t="s">
        <v>774</v>
      </c>
      <c r="BC320" t="s">
        <v>775</v>
      </c>
      <c r="BD320" t="str">
        <f>VLOOKUP(BF320,class!$A$1:$B$455,2,FALSE)</f>
        <v>Shire District</v>
      </c>
      <c r="BE320" t="str">
        <f>IFERROR(VLOOKUP(BF320,classifications!$A$3:$C$334,3,FALSE),VLOOKUP(BF320,classifications!$I$2:$K$28,3,FALSE))</f>
        <v>Urban with Significant Rural</v>
      </c>
      <c r="BF320" t="s">
        <v>776</v>
      </c>
      <c r="BH320">
        <v>369</v>
      </c>
      <c r="BJ320">
        <v>5</v>
      </c>
      <c r="BL320">
        <v>45</v>
      </c>
      <c r="BN320">
        <v>0</v>
      </c>
      <c r="BP320">
        <v>35</v>
      </c>
      <c r="BR320">
        <v>384</v>
      </c>
      <c r="CB320" t="s">
        <v>774</v>
      </c>
      <c r="CC320" t="s">
        <v>775</v>
      </c>
      <c r="CD320" t="str">
        <f>VLOOKUP(CF320,class!$A$1:$B$455,2,FALSE)</f>
        <v>Shire District</v>
      </c>
      <c r="CE320" t="str">
        <f>IFERROR(VLOOKUP(CF320,classifications!$A$3:$C$334,3,FALSE),VLOOKUP(CF320,classifications!$I$2:$K$28,3,FALSE))</f>
        <v>Urban with Significant Rural</v>
      </c>
      <c r="CF320" t="s">
        <v>776</v>
      </c>
      <c r="CH320">
        <v>282</v>
      </c>
      <c r="CJ320">
        <v>1</v>
      </c>
      <c r="CL320">
        <v>98</v>
      </c>
      <c r="CN320">
        <v>0</v>
      </c>
      <c r="CO320">
        <v>61</v>
      </c>
      <c r="CP320">
        <v>0</v>
      </c>
      <c r="CQ320">
        <v>0</v>
      </c>
      <c r="CR320">
        <v>0</v>
      </c>
      <c r="CS320">
        <v>61</v>
      </c>
      <c r="CU320">
        <v>0</v>
      </c>
      <c r="CW320">
        <v>1</v>
      </c>
      <c r="CY320">
        <v>380</v>
      </c>
      <c r="DB320" t="s">
        <v>774</v>
      </c>
      <c r="DC320" t="s">
        <v>775</v>
      </c>
      <c r="DD320" t="str">
        <f>VLOOKUP(DF320,class!$A$1:$B$455,2,FALSE)</f>
        <v>Shire District</v>
      </c>
      <c r="DE320" t="str">
        <f>IFERROR(VLOOKUP(DF320,classifications!$A$3:$C$334,3,FALSE),VLOOKUP(DF320,classifications!$I$2:$K$28,3,FALSE))</f>
        <v>Urban with Significant Rural</v>
      </c>
      <c r="DF320" t="s">
        <v>776</v>
      </c>
      <c r="DH320">
        <v>206</v>
      </c>
      <c r="DJ320">
        <v>2</v>
      </c>
      <c r="DL320">
        <v>39</v>
      </c>
      <c r="DN320">
        <v>0</v>
      </c>
      <c r="DO320">
        <v>0</v>
      </c>
      <c r="DP320">
        <v>0</v>
      </c>
      <c r="DQ320">
        <v>0</v>
      </c>
      <c r="DR320">
        <v>0</v>
      </c>
      <c r="DS320">
        <v>0</v>
      </c>
      <c r="DU320">
        <v>0</v>
      </c>
      <c r="DW320">
        <v>0</v>
      </c>
      <c r="DY320">
        <v>247</v>
      </c>
      <c r="EB320" t="s">
        <v>774</v>
      </c>
      <c r="EC320" t="s">
        <v>775</v>
      </c>
      <c r="ED320" t="str">
        <f>VLOOKUP(EF320,class!$A$1:$B$455,2,FALSE)</f>
        <v>Shire District</v>
      </c>
      <c r="EE320" t="str">
        <f>IFERROR(VLOOKUP(EF320,classifications!$A$3:$C$334,3,FALSE),VLOOKUP(EF320,classifications!$I$2:$K$28,3,FALSE))</f>
        <v>Urban with Significant Rural</v>
      </c>
      <c r="EF320" t="s">
        <v>776</v>
      </c>
      <c r="EH320">
        <v>241</v>
      </c>
      <c r="EJ320">
        <v>2</v>
      </c>
      <c r="EL320">
        <v>32</v>
      </c>
      <c r="EN320">
        <v>0</v>
      </c>
      <c r="EO320">
        <v>10</v>
      </c>
      <c r="EP320">
        <v>0</v>
      </c>
      <c r="EQ320">
        <v>0</v>
      </c>
      <c r="ER320">
        <v>0</v>
      </c>
      <c r="ES320">
        <v>0</v>
      </c>
      <c r="ET320">
        <v>10</v>
      </c>
      <c r="EV320">
        <v>0</v>
      </c>
      <c r="EX320">
        <v>1</v>
      </c>
      <c r="EZ320" s="2">
        <v>274</v>
      </c>
      <c r="FB320" t="s">
        <v>774</v>
      </c>
      <c r="FC320" t="s">
        <v>775</v>
      </c>
      <c r="FD320" t="str">
        <f>VLOOKUP(FF320,class!$A$1:$B$455,2,FALSE)</f>
        <v>Shire District</v>
      </c>
      <c r="FE320" t="str">
        <f>IFERROR(VLOOKUP(FF320,classifications!$A$3:$C$334,3,FALSE),VLOOKUP(FF320,classifications!$I$2:$K$28,3,FALSE))</f>
        <v>Urban with Significant Rural</v>
      </c>
      <c r="FF320" t="s">
        <v>776</v>
      </c>
      <c r="FH320">
        <v>315</v>
      </c>
      <c r="FJ320">
        <v>3</v>
      </c>
      <c r="FL320">
        <v>25</v>
      </c>
      <c r="FN320">
        <v>4</v>
      </c>
      <c r="FO320">
        <v>0</v>
      </c>
      <c r="FP320">
        <v>0</v>
      </c>
      <c r="FQ320">
        <v>0</v>
      </c>
      <c r="FR320">
        <v>0</v>
      </c>
      <c r="FS320">
        <v>0</v>
      </c>
      <c r="FT320">
        <v>4</v>
      </c>
      <c r="FV320">
        <v>0</v>
      </c>
      <c r="FX320">
        <v>4</v>
      </c>
      <c r="FZ320" s="2">
        <v>339</v>
      </c>
      <c r="GB320" t="s">
        <v>793</v>
      </c>
      <c r="GC320" t="s">
        <v>794</v>
      </c>
      <c r="GD320" t="str">
        <f>VLOOKUP(GF320,class!$A$1:$B$455,2,FALSE)</f>
        <v>Shire District</v>
      </c>
      <c r="GE320" t="str">
        <f>IFERROR(VLOOKUP(GF320,classifications!A$3:C$334,3,FALSE),VLOOKUP(GF320,classifications!I$2:K$28,3,FALSE))</f>
        <v>Urban with Significant Rural</v>
      </c>
      <c r="GF320" t="s">
        <v>795</v>
      </c>
      <c r="GH320">
        <v>433</v>
      </c>
      <c r="GJ320">
        <v>20</v>
      </c>
      <c r="GL320">
        <v>56</v>
      </c>
      <c r="GN320">
        <v>1</v>
      </c>
      <c r="GO320">
        <v>0</v>
      </c>
      <c r="GP320">
        <v>0</v>
      </c>
      <c r="GQ320">
        <v>0</v>
      </c>
      <c r="GR320">
        <v>0</v>
      </c>
      <c r="GS320">
        <v>0</v>
      </c>
      <c r="GT320">
        <v>1</v>
      </c>
      <c r="GV320">
        <v>0</v>
      </c>
      <c r="GX320">
        <v>1</v>
      </c>
      <c r="GZ320">
        <v>508</v>
      </c>
    </row>
    <row r="321" spans="2:208" x14ac:dyDescent="0.3">
      <c r="EZ321" s="2"/>
      <c r="FZ321" s="2"/>
      <c r="GB321" t="s">
        <v>796</v>
      </c>
      <c r="GC321" t="s">
        <v>797</v>
      </c>
      <c r="GD321" t="str">
        <f>VLOOKUP(GF321,class!$A$1:$B$455,2,FALSE)</f>
        <v>Shire District</v>
      </c>
      <c r="GE321" t="str">
        <f>IFERROR(VLOOKUP(GF321,classifications!A$3:C$334,3,FALSE),VLOOKUP(GF321,classifications!I$2:K$28,3,FALSE))</f>
        <v>Predominantly Rural</v>
      </c>
      <c r="GF321" t="s">
        <v>798</v>
      </c>
      <c r="GH321">
        <v>493</v>
      </c>
      <c r="GJ321">
        <v>0</v>
      </c>
      <c r="GL321">
        <v>4</v>
      </c>
      <c r="GN321">
        <v>4</v>
      </c>
      <c r="GO321">
        <v>0</v>
      </c>
      <c r="GP321">
        <v>0</v>
      </c>
      <c r="GQ321">
        <v>0</v>
      </c>
      <c r="GR321">
        <v>0</v>
      </c>
      <c r="GS321">
        <v>0</v>
      </c>
      <c r="GT321">
        <v>4</v>
      </c>
      <c r="GV321">
        <v>0</v>
      </c>
      <c r="GX321">
        <v>5</v>
      </c>
      <c r="GZ321">
        <v>492</v>
      </c>
    </row>
    <row r="322" spans="2:208" x14ac:dyDescent="0.3">
      <c r="D322" t="str">
        <f>VLOOKUP(F322,class!$A$1:$B$455,2,FALSE)</f>
        <v>Shire County</v>
      </c>
      <c r="E322" t="str">
        <f>IFERROR(VLOOKUP(F322,classifications!$A$3:$C$334,3,FALSE),VLOOKUP(F322,classifications!$I$2:$K$28,3,FALSE))</f>
        <v>Predominantly Rural</v>
      </c>
      <c r="F322" t="s">
        <v>777</v>
      </c>
      <c r="H322">
        <v>822</v>
      </c>
      <c r="J322">
        <v>46</v>
      </c>
      <c r="L322">
        <v>181</v>
      </c>
      <c r="N322">
        <v>6</v>
      </c>
      <c r="P322">
        <v>39</v>
      </c>
      <c r="R322">
        <v>1016</v>
      </c>
      <c r="AD322" t="str">
        <f>VLOOKUP(AF322,class!$A$1:$B$455,2,FALSE)</f>
        <v>Shire County</v>
      </c>
      <c r="AE322" t="str">
        <f>IFERROR(VLOOKUP(AF322,classifications!$A$3:$C$334,3,FALSE),VLOOKUP(AF322,classifications!$I$2:$K$28,3,FALSE))</f>
        <v>Predominantly Rural</v>
      </c>
      <c r="AF322" t="s">
        <v>777</v>
      </c>
      <c r="AH322">
        <v>1022</v>
      </c>
      <c r="AJ322">
        <v>32</v>
      </c>
      <c r="AL322">
        <v>207</v>
      </c>
      <c r="AN322">
        <v>12</v>
      </c>
      <c r="AP322">
        <v>56</v>
      </c>
      <c r="AR322">
        <v>1217</v>
      </c>
      <c r="BD322" t="str">
        <f>VLOOKUP(BF322,class!$A$1:$B$455,2,FALSE)</f>
        <v>Shire County</v>
      </c>
      <c r="BE322" t="str">
        <f>IFERROR(VLOOKUP(BF322,classifications!$A$3:$C$334,3,FALSE),VLOOKUP(BF322,classifications!$I$2:$K$28,3,FALSE))</f>
        <v>Predominantly Rural</v>
      </c>
      <c r="BF322" t="s">
        <v>777</v>
      </c>
      <c r="BH322">
        <v>1969</v>
      </c>
      <c r="BJ322">
        <v>64</v>
      </c>
      <c r="BL322">
        <v>188</v>
      </c>
      <c r="BN322">
        <v>9</v>
      </c>
      <c r="BP322">
        <v>43</v>
      </c>
      <c r="BR322">
        <v>2187</v>
      </c>
      <c r="CD322" t="str">
        <f>VLOOKUP(CF322,class!$A$1:$B$455,2,FALSE)</f>
        <v>Shire County</v>
      </c>
      <c r="CE322" t="str">
        <f>IFERROR(VLOOKUP(CF322,classifications!$A$3:$C$334,3,FALSE),VLOOKUP(CF322,classifications!$I$2:$K$28,3,FALSE))</f>
        <v>Predominantly Rural</v>
      </c>
      <c r="CF322" t="s">
        <v>777</v>
      </c>
      <c r="CH322">
        <v>1728</v>
      </c>
      <c r="CJ322">
        <v>80</v>
      </c>
      <c r="CL322">
        <v>212</v>
      </c>
      <c r="CN322">
        <v>2</v>
      </c>
      <c r="CO322">
        <v>53</v>
      </c>
      <c r="CP322">
        <v>1</v>
      </c>
      <c r="CQ322">
        <v>6</v>
      </c>
      <c r="CR322">
        <v>0</v>
      </c>
      <c r="CS322">
        <v>62</v>
      </c>
      <c r="CU322">
        <v>2</v>
      </c>
      <c r="CW322">
        <v>37</v>
      </c>
      <c r="CY322">
        <v>1985</v>
      </c>
      <c r="DD322" t="str">
        <f>VLOOKUP(DF322,class!$A$1:$B$455,2,FALSE)</f>
        <v>Shire County</v>
      </c>
      <c r="DE322" t="str">
        <f>IFERROR(VLOOKUP(DF322,classifications!$A$3:$C$334,3,FALSE),VLOOKUP(DF322,classifications!$I$2:$K$28,3,FALSE))</f>
        <v>Predominantly Rural</v>
      </c>
      <c r="DF322" t="s">
        <v>777</v>
      </c>
      <c r="DH322">
        <v>2298</v>
      </c>
      <c r="DJ322">
        <v>170</v>
      </c>
      <c r="DL322">
        <v>274</v>
      </c>
      <c r="DN322">
        <v>7</v>
      </c>
      <c r="DO322">
        <v>64</v>
      </c>
      <c r="DP322">
        <v>2</v>
      </c>
      <c r="DQ322">
        <v>0</v>
      </c>
      <c r="DR322">
        <v>0</v>
      </c>
      <c r="DS322">
        <v>73</v>
      </c>
      <c r="DU322">
        <v>-5</v>
      </c>
      <c r="DW322">
        <v>44</v>
      </c>
      <c r="DY322">
        <v>2693</v>
      </c>
      <c r="ED322" t="str">
        <f>VLOOKUP(EF322,class!$A$1:$B$455,2,FALSE)</f>
        <v>Shire County</v>
      </c>
      <c r="EE322" t="str">
        <f>IFERROR(VLOOKUP(EF322,classifications!$A$3:$C$334,3,FALSE),VLOOKUP(EF322,classifications!$I$2:$K$28,3,FALSE))</f>
        <v>Predominantly Rural</v>
      </c>
      <c r="EF322" t="s">
        <v>777</v>
      </c>
      <c r="EH322">
        <v>2382</v>
      </c>
      <c r="EJ322">
        <v>33</v>
      </c>
      <c r="EL322">
        <v>517</v>
      </c>
      <c r="EN322">
        <v>19</v>
      </c>
      <c r="EO322">
        <v>26</v>
      </c>
      <c r="EP322">
        <v>0</v>
      </c>
      <c r="EQ322">
        <v>31</v>
      </c>
      <c r="ER322">
        <v>16</v>
      </c>
      <c r="ES322">
        <v>0</v>
      </c>
      <c r="ET322">
        <v>92</v>
      </c>
      <c r="EV322">
        <v>15</v>
      </c>
      <c r="EX322">
        <v>46</v>
      </c>
      <c r="EZ322" s="2">
        <v>2901</v>
      </c>
      <c r="FD322" t="str">
        <f>VLOOKUP(FF322,class!$A$1:$B$455,2,FALSE)</f>
        <v>Shire County</v>
      </c>
      <c r="FE322" t="str">
        <f>IFERROR(VLOOKUP(FF322,classifications!$A$3:$C$334,3,FALSE),VLOOKUP(FF322,classifications!$I$2:$K$28,3,FALSE))</f>
        <v>Predominantly Rural</v>
      </c>
      <c r="FF322" t="s">
        <v>777</v>
      </c>
      <c r="FH322">
        <v>2648</v>
      </c>
      <c r="FJ322">
        <v>36</v>
      </c>
      <c r="FL322">
        <v>340</v>
      </c>
      <c r="FN322">
        <v>15</v>
      </c>
      <c r="FO322">
        <v>29</v>
      </c>
      <c r="FP322">
        <v>1</v>
      </c>
      <c r="FQ322">
        <v>0</v>
      </c>
      <c r="FR322">
        <v>3</v>
      </c>
      <c r="FS322">
        <v>0</v>
      </c>
      <c r="FT322">
        <v>48</v>
      </c>
      <c r="FV322">
        <v>0</v>
      </c>
      <c r="FX322">
        <v>45</v>
      </c>
      <c r="FZ322" s="2">
        <v>2979</v>
      </c>
    </row>
    <row r="323" spans="2:208" x14ac:dyDescent="0.3">
      <c r="B323" t="s">
        <v>778</v>
      </c>
      <c r="C323" t="s">
        <v>779</v>
      </c>
      <c r="D323" t="str">
        <f>VLOOKUP(F323,class!$A$1:$B$455,2,FALSE)</f>
        <v>Shire District</v>
      </c>
      <c r="E323" t="str">
        <f>IFERROR(VLOOKUP(F323,classifications!$A$3:$C$334,3,FALSE),VLOOKUP(F323,classifications!$I$2:$K$28,3,FALSE))</f>
        <v>Predominantly Rural</v>
      </c>
      <c r="F323" t="s">
        <v>780</v>
      </c>
      <c r="H323">
        <v>78</v>
      </c>
      <c r="J323">
        <v>9</v>
      </c>
      <c r="L323">
        <v>32</v>
      </c>
      <c r="N323">
        <v>1</v>
      </c>
      <c r="P323">
        <v>2</v>
      </c>
      <c r="R323">
        <v>118</v>
      </c>
      <c r="AB323" t="s">
        <v>778</v>
      </c>
      <c r="AC323" t="s">
        <v>779</v>
      </c>
      <c r="AD323" t="str">
        <f>VLOOKUP(AF323,class!$A$1:$B$455,2,FALSE)</f>
        <v>Shire District</v>
      </c>
      <c r="AE323" t="str">
        <f>IFERROR(VLOOKUP(AF323,classifications!$A$3:$C$334,3,FALSE),VLOOKUP(AF323,classifications!$I$2:$K$28,3,FALSE))</f>
        <v>Predominantly Rural</v>
      </c>
      <c r="AF323" t="s">
        <v>780</v>
      </c>
      <c r="AH323">
        <v>12</v>
      </c>
      <c r="AJ323">
        <v>8</v>
      </c>
      <c r="AL323">
        <v>15</v>
      </c>
      <c r="AN323">
        <v>-1</v>
      </c>
      <c r="AP323">
        <v>2</v>
      </c>
      <c r="AR323">
        <v>32</v>
      </c>
      <c r="BB323" t="s">
        <v>778</v>
      </c>
      <c r="BC323" t="s">
        <v>779</v>
      </c>
      <c r="BD323" t="str">
        <f>VLOOKUP(BF323,class!$A$1:$B$455,2,FALSE)</f>
        <v>Shire District</v>
      </c>
      <c r="BE323" t="str">
        <f>IFERROR(VLOOKUP(BF323,classifications!$A$3:$C$334,3,FALSE),VLOOKUP(BF323,classifications!$I$2:$K$28,3,FALSE))</f>
        <v>Predominantly Rural</v>
      </c>
      <c r="BF323" t="s">
        <v>780</v>
      </c>
      <c r="BH323">
        <v>153</v>
      </c>
      <c r="BJ323">
        <v>12</v>
      </c>
      <c r="BL323">
        <v>19</v>
      </c>
      <c r="BN323">
        <v>1</v>
      </c>
      <c r="BP323">
        <v>9</v>
      </c>
      <c r="BR323">
        <v>176</v>
      </c>
      <c r="CB323" t="s">
        <v>778</v>
      </c>
      <c r="CC323" t="s">
        <v>779</v>
      </c>
      <c r="CD323" t="str">
        <f>VLOOKUP(CF323,class!$A$1:$B$455,2,FALSE)</f>
        <v>Shire District</v>
      </c>
      <c r="CE323" t="str">
        <f>IFERROR(VLOOKUP(CF323,classifications!$A$3:$C$334,3,FALSE),VLOOKUP(CF323,classifications!$I$2:$K$28,3,FALSE))</f>
        <v>Predominantly Rural</v>
      </c>
      <c r="CF323" t="s">
        <v>780</v>
      </c>
      <c r="CH323">
        <v>133</v>
      </c>
      <c r="CJ323">
        <v>-3</v>
      </c>
      <c r="CL323">
        <v>57</v>
      </c>
      <c r="CN323">
        <v>0</v>
      </c>
      <c r="CO323">
        <v>39</v>
      </c>
      <c r="CP323">
        <v>0</v>
      </c>
      <c r="CQ323">
        <v>0</v>
      </c>
      <c r="CR323">
        <v>0</v>
      </c>
      <c r="CS323">
        <v>39</v>
      </c>
      <c r="CU323">
        <v>0</v>
      </c>
      <c r="CW323">
        <v>0</v>
      </c>
      <c r="CY323">
        <v>187</v>
      </c>
      <c r="DB323" t="s">
        <v>778</v>
      </c>
      <c r="DC323" t="s">
        <v>779</v>
      </c>
      <c r="DD323" t="str">
        <f>VLOOKUP(DF323,class!$A$1:$B$455,2,FALSE)</f>
        <v>Shire District</v>
      </c>
      <c r="DE323" t="str">
        <f>IFERROR(VLOOKUP(DF323,classifications!$A$3:$C$334,3,FALSE),VLOOKUP(DF323,classifications!$I$2:$K$28,3,FALSE))</f>
        <v>Predominantly Rural</v>
      </c>
      <c r="DF323" t="s">
        <v>780</v>
      </c>
      <c r="DH323">
        <v>139</v>
      </c>
      <c r="DJ323">
        <v>13</v>
      </c>
      <c r="DL323">
        <v>80</v>
      </c>
      <c r="DN323">
        <v>0</v>
      </c>
      <c r="DO323">
        <v>0</v>
      </c>
      <c r="DP323">
        <v>0</v>
      </c>
      <c r="DQ323">
        <v>0</v>
      </c>
      <c r="DR323">
        <v>0</v>
      </c>
      <c r="DS323">
        <v>0</v>
      </c>
      <c r="DU323">
        <v>0</v>
      </c>
      <c r="DW323">
        <v>2</v>
      </c>
      <c r="DY323">
        <v>230</v>
      </c>
      <c r="EB323" t="s">
        <v>778</v>
      </c>
      <c r="EC323" t="s">
        <v>779</v>
      </c>
      <c r="ED323" t="str">
        <f>VLOOKUP(EF323,class!$A$1:$B$455,2,FALSE)</f>
        <v>Shire District</v>
      </c>
      <c r="EE323" t="str">
        <f>IFERROR(VLOOKUP(EF323,classifications!$A$3:$C$334,3,FALSE),VLOOKUP(EF323,classifications!$I$2:$K$28,3,FALSE))</f>
        <v>Predominantly Rural</v>
      </c>
      <c r="EF323" t="s">
        <v>780</v>
      </c>
      <c r="EH323">
        <v>99</v>
      </c>
      <c r="EJ323">
        <v>-2</v>
      </c>
      <c r="EL323">
        <v>141</v>
      </c>
      <c r="EN323">
        <v>7</v>
      </c>
      <c r="EO323">
        <v>1</v>
      </c>
      <c r="EP323">
        <v>0</v>
      </c>
      <c r="EQ323">
        <v>0</v>
      </c>
      <c r="ER323">
        <v>0</v>
      </c>
      <c r="ES323">
        <v>0</v>
      </c>
      <c r="ET323">
        <v>8</v>
      </c>
      <c r="EV323">
        <v>1</v>
      </c>
      <c r="EX323">
        <v>0</v>
      </c>
      <c r="EZ323" s="2">
        <v>239</v>
      </c>
      <c r="FB323" t="s">
        <v>778</v>
      </c>
      <c r="FC323" t="s">
        <v>779</v>
      </c>
      <c r="FD323" t="str">
        <f>VLOOKUP(FF323,class!$A$1:$B$455,2,FALSE)</f>
        <v>Shire District</v>
      </c>
      <c r="FE323" t="str">
        <f>IFERROR(VLOOKUP(FF323,classifications!$A$3:$C$334,3,FALSE),VLOOKUP(FF323,classifications!$I$2:$K$28,3,FALSE))</f>
        <v>Predominantly Rural</v>
      </c>
      <c r="FF323" t="s">
        <v>780</v>
      </c>
      <c r="FH323">
        <v>222</v>
      </c>
      <c r="FJ323">
        <v>0</v>
      </c>
      <c r="FL323">
        <v>27</v>
      </c>
      <c r="FN323">
        <v>1</v>
      </c>
      <c r="FO323">
        <v>1</v>
      </c>
      <c r="FP323">
        <v>0</v>
      </c>
      <c r="FQ323">
        <v>0</v>
      </c>
      <c r="FR323">
        <v>0</v>
      </c>
      <c r="FS323">
        <v>0</v>
      </c>
      <c r="FT323">
        <v>2</v>
      </c>
      <c r="FV323">
        <v>1</v>
      </c>
      <c r="FX323">
        <v>0</v>
      </c>
      <c r="FZ323" s="2">
        <v>250</v>
      </c>
      <c r="GD323" t="str">
        <f>VLOOKUP(GF323,class!$A$1:$B$455,2,FALSE)</f>
        <v>Shire County</v>
      </c>
      <c r="GE323" t="str">
        <f>IFERROR(VLOOKUP(GF323,classifications!A$3:C$334,3,FALSE),VLOOKUP(GF323,classifications!I$2:K$28,3,FALSE))</f>
        <v>Urban with Significant Rural</v>
      </c>
      <c r="GF323" t="s">
        <v>799</v>
      </c>
      <c r="GH323">
        <v>2741</v>
      </c>
      <c r="GJ323">
        <v>22</v>
      </c>
      <c r="GL323">
        <v>203</v>
      </c>
      <c r="GN323">
        <v>5</v>
      </c>
      <c r="GO323">
        <v>38</v>
      </c>
      <c r="GP323">
        <v>0</v>
      </c>
      <c r="GQ323">
        <v>0</v>
      </c>
      <c r="GR323">
        <v>6</v>
      </c>
      <c r="GS323">
        <v>0</v>
      </c>
      <c r="GT323">
        <v>49</v>
      </c>
      <c r="GV323">
        <v>0</v>
      </c>
      <c r="GX323">
        <v>27</v>
      </c>
      <c r="GZ323">
        <v>2939</v>
      </c>
    </row>
    <row r="324" spans="2:208" x14ac:dyDescent="0.3">
      <c r="B324" t="s">
        <v>781</v>
      </c>
      <c r="C324" t="s">
        <v>782</v>
      </c>
      <c r="D324" t="str">
        <f>VLOOKUP(F324,class!$A$1:$B$455,2,FALSE)</f>
        <v>Shire District</v>
      </c>
      <c r="E324" t="str">
        <f>IFERROR(VLOOKUP(F324,classifications!$A$3:$C$334,3,FALSE),VLOOKUP(F324,classifications!$I$2:$K$28,3,FALSE))</f>
        <v>Predominantly Rural</v>
      </c>
      <c r="F324" t="s">
        <v>783</v>
      </c>
      <c r="H324">
        <v>100</v>
      </c>
      <c r="J324">
        <v>20</v>
      </c>
      <c r="L324">
        <v>0</v>
      </c>
      <c r="N324">
        <v>-3</v>
      </c>
      <c r="P324">
        <v>2</v>
      </c>
      <c r="R324">
        <v>115</v>
      </c>
      <c r="AB324" t="s">
        <v>781</v>
      </c>
      <c r="AC324" t="s">
        <v>782</v>
      </c>
      <c r="AD324" t="str">
        <f>VLOOKUP(AF324,class!$A$1:$B$455,2,FALSE)</f>
        <v>Shire District</v>
      </c>
      <c r="AE324" t="str">
        <f>IFERROR(VLOOKUP(AF324,classifications!$A$3:$C$334,3,FALSE),VLOOKUP(AF324,classifications!$I$2:$K$28,3,FALSE))</f>
        <v>Predominantly Rural</v>
      </c>
      <c r="AF324" t="s">
        <v>783</v>
      </c>
      <c r="AH324">
        <v>160</v>
      </c>
      <c r="AJ324">
        <v>3</v>
      </c>
      <c r="AL324">
        <v>25</v>
      </c>
      <c r="AN324">
        <v>9</v>
      </c>
      <c r="AP324">
        <v>28</v>
      </c>
      <c r="AR324">
        <v>169</v>
      </c>
      <c r="BB324" t="s">
        <v>781</v>
      </c>
      <c r="BC324" t="s">
        <v>782</v>
      </c>
      <c r="BD324" t="str">
        <f>VLOOKUP(BF324,class!$A$1:$B$455,2,FALSE)</f>
        <v>Shire District</v>
      </c>
      <c r="BE324" t="str">
        <f>IFERROR(VLOOKUP(BF324,classifications!$A$3:$C$334,3,FALSE),VLOOKUP(BF324,classifications!$I$2:$K$28,3,FALSE))</f>
        <v>Predominantly Rural</v>
      </c>
      <c r="BF324" t="s">
        <v>783</v>
      </c>
      <c r="BH324">
        <v>281</v>
      </c>
      <c r="BJ324">
        <v>28</v>
      </c>
      <c r="BL324">
        <v>0</v>
      </c>
      <c r="BN324">
        <v>0</v>
      </c>
      <c r="BP324">
        <v>4</v>
      </c>
      <c r="BR324">
        <v>305</v>
      </c>
      <c r="CB324" t="s">
        <v>781</v>
      </c>
      <c r="CC324" t="s">
        <v>782</v>
      </c>
      <c r="CD324" t="str">
        <f>VLOOKUP(CF324,class!$A$1:$B$455,2,FALSE)</f>
        <v>Shire District</v>
      </c>
      <c r="CE324" t="str">
        <f>IFERROR(VLOOKUP(CF324,classifications!$A$3:$C$334,3,FALSE),VLOOKUP(CF324,classifications!$I$2:$K$28,3,FALSE))</f>
        <v>Predominantly Rural</v>
      </c>
      <c r="CF324" t="s">
        <v>783</v>
      </c>
      <c r="CH324">
        <v>341</v>
      </c>
      <c r="CJ324">
        <v>22</v>
      </c>
      <c r="CL324">
        <v>1</v>
      </c>
      <c r="CN324">
        <v>1</v>
      </c>
      <c r="CO324">
        <v>0</v>
      </c>
      <c r="CP324">
        <v>0</v>
      </c>
      <c r="CQ324">
        <v>0</v>
      </c>
      <c r="CR324">
        <v>0</v>
      </c>
      <c r="CS324">
        <v>1</v>
      </c>
      <c r="CU324">
        <v>0</v>
      </c>
      <c r="CW324">
        <v>3</v>
      </c>
      <c r="CY324">
        <v>361</v>
      </c>
      <c r="DB324" t="s">
        <v>781</v>
      </c>
      <c r="DC324" t="s">
        <v>782</v>
      </c>
      <c r="DD324" t="str">
        <f>VLOOKUP(DF324,class!$A$1:$B$455,2,FALSE)</f>
        <v>Shire District</v>
      </c>
      <c r="DE324" t="str">
        <f>IFERROR(VLOOKUP(DF324,classifications!$A$3:$C$334,3,FALSE),VLOOKUP(DF324,classifications!$I$2:$K$28,3,FALSE))</f>
        <v>Predominantly Rural</v>
      </c>
      <c r="DF324" t="s">
        <v>783</v>
      </c>
      <c r="DH324">
        <v>512</v>
      </c>
      <c r="DJ324">
        <v>42</v>
      </c>
      <c r="DL324">
        <v>4</v>
      </c>
      <c r="DN324">
        <v>3</v>
      </c>
      <c r="DO324">
        <v>1</v>
      </c>
      <c r="DP324">
        <v>0</v>
      </c>
      <c r="DQ324">
        <v>0</v>
      </c>
      <c r="DR324">
        <v>0</v>
      </c>
      <c r="DS324">
        <v>4</v>
      </c>
      <c r="DU324">
        <v>0</v>
      </c>
      <c r="DW324">
        <v>12</v>
      </c>
      <c r="DY324">
        <v>546</v>
      </c>
      <c r="EB324" t="s">
        <v>781</v>
      </c>
      <c r="EC324" t="s">
        <v>782</v>
      </c>
      <c r="ED324" t="str">
        <f>VLOOKUP(EF324,class!$A$1:$B$455,2,FALSE)</f>
        <v>Shire District</v>
      </c>
      <c r="EE324" t="str">
        <f>IFERROR(VLOOKUP(EF324,classifications!$A$3:$C$334,3,FALSE),VLOOKUP(EF324,classifications!$I$2:$K$28,3,FALSE))</f>
        <v>Predominantly Rural</v>
      </c>
      <c r="EF324" t="s">
        <v>783</v>
      </c>
      <c r="EH324">
        <v>345</v>
      </c>
      <c r="EJ324">
        <v>0</v>
      </c>
      <c r="EL324">
        <v>71</v>
      </c>
      <c r="EN324">
        <v>0</v>
      </c>
      <c r="EO324">
        <v>0</v>
      </c>
      <c r="EP324">
        <v>0</v>
      </c>
      <c r="EQ324">
        <v>31</v>
      </c>
      <c r="ER324">
        <v>13</v>
      </c>
      <c r="ES324">
        <v>0</v>
      </c>
      <c r="ET324">
        <v>44</v>
      </c>
      <c r="EV324">
        <v>2</v>
      </c>
      <c r="EX324">
        <v>0</v>
      </c>
      <c r="EZ324" s="2">
        <v>418</v>
      </c>
      <c r="FB324" t="s">
        <v>781</v>
      </c>
      <c r="FC324" t="s">
        <v>782</v>
      </c>
      <c r="FD324" t="str">
        <f>VLOOKUP(FF324,class!$A$1:$B$455,2,FALSE)</f>
        <v>Shire District</v>
      </c>
      <c r="FE324" t="str">
        <f>IFERROR(VLOOKUP(FF324,classifications!$A$3:$C$334,3,FALSE),VLOOKUP(FF324,classifications!$I$2:$K$28,3,FALSE))</f>
        <v>Predominantly Rural</v>
      </c>
      <c r="FF324" t="s">
        <v>783</v>
      </c>
      <c r="FH324">
        <v>433</v>
      </c>
      <c r="FJ324">
        <v>1</v>
      </c>
      <c r="FL324">
        <v>41</v>
      </c>
      <c r="FN324">
        <v>0</v>
      </c>
      <c r="FO324">
        <v>0</v>
      </c>
      <c r="FP324">
        <v>1</v>
      </c>
      <c r="FQ324">
        <v>0</v>
      </c>
      <c r="FR324">
        <v>0</v>
      </c>
      <c r="FS324">
        <v>0</v>
      </c>
      <c r="FT324">
        <v>1</v>
      </c>
      <c r="FV324">
        <v>0</v>
      </c>
      <c r="FX324">
        <v>2</v>
      </c>
      <c r="FZ324" s="2">
        <v>473</v>
      </c>
      <c r="GB324" t="s">
        <v>800</v>
      </c>
      <c r="GC324" t="s">
        <v>801</v>
      </c>
      <c r="GD324" t="str">
        <f>VLOOKUP(GF324,class!$A$1:$B$455,2,FALSE)</f>
        <v>Shire District</v>
      </c>
      <c r="GE324" t="str">
        <f>IFERROR(VLOOKUP(GF324,classifications!A$3:C$334,3,FALSE),VLOOKUP(GF324,classifications!I$2:K$28,3,FALSE))</f>
        <v>Predominantly Urban</v>
      </c>
      <c r="GF324" t="s">
        <v>802</v>
      </c>
      <c r="GH324">
        <v>165</v>
      </c>
      <c r="GJ324">
        <v>3</v>
      </c>
      <c r="GL324">
        <v>7</v>
      </c>
      <c r="GN324">
        <v>0</v>
      </c>
      <c r="GO324">
        <v>1</v>
      </c>
      <c r="GP324">
        <v>0</v>
      </c>
      <c r="GQ324">
        <v>0</v>
      </c>
      <c r="GR324">
        <v>1</v>
      </c>
      <c r="GS324">
        <v>0</v>
      </c>
      <c r="GT324">
        <v>2</v>
      </c>
      <c r="GV324">
        <v>0</v>
      </c>
      <c r="GX324">
        <v>2</v>
      </c>
      <c r="GZ324">
        <v>173</v>
      </c>
    </row>
    <row r="325" spans="2:208" x14ac:dyDescent="0.3">
      <c r="B325" t="s">
        <v>784</v>
      </c>
      <c r="C325" t="s">
        <v>785</v>
      </c>
      <c r="D325" t="str">
        <f>VLOOKUP(F325,class!$A$1:$B$455,2,FALSE)</f>
        <v>Shire District</v>
      </c>
      <c r="E325" t="str">
        <f>IFERROR(VLOOKUP(F325,classifications!$A$3:$C$334,3,FALSE),VLOOKUP(F325,classifications!$I$2:$K$28,3,FALSE))</f>
        <v>Urban with Significant Rural</v>
      </c>
      <c r="F325" t="s">
        <v>786</v>
      </c>
      <c r="H325">
        <v>60</v>
      </c>
      <c r="J325">
        <v>14</v>
      </c>
      <c r="L325">
        <v>41</v>
      </c>
      <c r="N325">
        <v>1</v>
      </c>
      <c r="P325">
        <v>7</v>
      </c>
      <c r="R325">
        <v>109</v>
      </c>
      <c r="AB325" t="s">
        <v>784</v>
      </c>
      <c r="AC325" t="s">
        <v>785</v>
      </c>
      <c r="AD325" t="str">
        <f>VLOOKUP(AF325,class!$A$1:$B$455,2,FALSE)</f>
        <v>Shire District</v>
      </c>
      <c r="AE325" t="str">
        <f>IFERROR(VLOOKUP(AF325,classifications!$A$3:$C$334,3,FALSE),VLOOKUP(AF325,classifications!$I$2:$K$28,3,FALSE))</f>
        <v>Urban with Significant Rural</v>
      </c>
      <c r="AF325" t="s">
        <v>786</v>
      </c>
      <c r="AH325">
        <v>100</v>
      </c>
      <c r="AJ325">
        <v>3</v>
      </c>
      <c r="AL325">
        <v>65</v>
      </c>
      <c r="AN325">
        <v>0</v>
      </c>
      <c r="AP325">
        <v>5</v>
      </c>
      <c r="AR325">
        <v>163</v>
      </c>
      <c r="BB325" t="s">
        <v>784</v>
      </c>
      <c r="BC325" t="s">
        <v>785</v>
      </c>
      <c r="BD325" t="str">
        <f>VLOOKUP(BF325,class!$A$1:$B$455,2,FALSE)</f>
        <v>Shire District</v>
      </c>
      <c r="BE325" t="str">
        <f>IFERROR(VLOOKUP(BF325,classifications!$A$3:$C$334,3,FALSE),VLOOKUP(BF325,classifications!$I$2:$K$28,3,FALSE))</f>
        <v>Urban with Significant Rural</v>
      </c>
      <c r="BF325" t="s">
        <v>786</v>
      </c>
      <c r="BH325">
        <v>204</v>
      </c>
      <c r="BJ325">
        <v>8</v>
      </c>
      <c r="BL325">
        <v>120</v>
      </c>
      <c r="BN325">
        <v>10</v>
      </c>
      <c r="BP325">
        <v>11</v>
      </c>
      <c r="BR325">
        <v>331</v>
      </c>
      <c r="CB325" t="s">
        <v>784</v>
      </c>
      <c r="CC325" t="s">
        <v>785</v>
      </c>
      <c r="CD325" t="str">
        <f>VLOOKUP(CF325,class!$A$1:$B$455,2,FALSE)</f>
        <v>Shire District</v>
      </c>
      <c r="CE325" t="str">
        <f>IFERROR(VLOOKUP(CF325,classifications!$A$3:$C$334,3,FALSE),VLOOKUP(CF325,classifications!$I$2:$K$28,3,FALSE))</f>
        <v>Urban with Significant Rural</v>
      </c>
      <c r="CF325" t="s">
        <v>786</v>
      </c>
      <c r="CH325">
        <v>181</v>
      </c>
      <c r="CJ325">
        <v>14</v>
      </c>
      <c r="CL325">
        <v>70</v>
      </c>
      <c r="CN325">
        <v>1</v>
      </c>
      <c r="CO325">
        <v>3</v>
      </c>
      <c r="CP325">
        <v>0</v>
      </c>
      <c r="CQ325">
        <v>0</v>
      </c>
      <c r="CR325">
        <v>0</v>
      </c>
      <c r="CS325">
        <v>4</v>
      </c>
      <c r="CU325">
        <v>0</v>
      </c>
      <c r="CW325">
        <v>8</v>
      </c>
      <c r="CY325">
        <v>257</v>
      </c>
      <c r="DB325" t="s">
        <v>784</v>
      </c>
      <c r="DC325" t="s">
        <v>785</v>
      </c>
      <c r="DD325" t="str">
        <f>VLOOKUP(DF325,class!$A$1:$B$455,2,FALSE)</f>
        <v>Shire District</v>
      </c>
      <c r="DE325" t="str">
        <f>IFERROR(VLOOKUP(DF325,classifications!$A$3:$C$334,3,FALSE),VLOOKUP(DF325,classifications!$I$2:$K$28,3,FALSE))</f>
        <v>Urban with Significant Rural</v>
      </c>
      <c r="DF325" t="s">
        <v>786</v>
      </c>
      <c r="DH325">
        <v>216</v>
      </c>
      <c r="DJ325">
        <v>22</v>
      </c>
      <c r="DL325">
        <v>112</v>
      </c>
      <c r="DN325">
        <v>1</v>
      </c>
      <c r="DO325">
        <v>57</v>
      </c>
      <c r="DP325">
        <v>1</v>
      </c>
      <c r="DQ325">
        <v>0</v>
      </c>
      <c r="DR325">
        <v>0</v>
      </c>
      <c r="DS325">
        <v>59</v>
      </c>
      <c r="DU325">
        <v>0</v>
      </c>
      <c r="DW325">
        <v>25</v>
      </c>
      <c r="DY325">
        <v>325</v>
      </c>
      <c r="EB325" t="s">
        <v>784</v>
      </c>
      <c r="EC325" t="s">
        <v>785</v>
      </c>
      <c r="ED325" t="str">
        <f>VLOOKUP(EF325,class!$A$1:$B$455,2,FALSE)</f>
        <v>Shire District</v>
      </c>
      <c r="EE325" t="str">
        <f>IFERROR(VLOOKUP(EF325,classifications!$A$3:$C$334,3,FALSE),VLOOKUP(EF325,classifications!$I$2:$K$28,3,FALSE))</f>
        <v>Urban with Significant Rural</v>
      </c>
      <c r="EF325" t="s">
        <v>786</v>
      </c>
      <c r="EH325">
        <v>504</v>
      </c>
      <c r="EJ325">
        <v>8</v>
      </c>
      <c r="EL325">
        <v>99</v>
      </c>
      <c r="EN325">
        <v>4</v>
      </c>
      <c r="EO325">
        <v>10</v>
      </c>
      <c r="EP325">
        <v>0</v>
      </c>
      <c r="EQ325">
        <v>0</v>
      </c>
      <c r="ER325">
        <v>2</v>
      </c>
      <c r="ES325">
        <v>0</v>
      </c>
      <c r="ET325">
        <v>16</v>
      </c>
      <c r="EV325">
        <v>10</v>
      </c>
      <c r="EX325">
        <v>10</v>
      </c>
      <c r="EZ325" s="2">
        <v>611</v>
      </c>
      <c r="FB325" t="s">
        <v>784</v>
      </c>
      <c r="FC325" t="s">
        <v>785</v>
      </c>
      <c r="FD325" t="str">
        <f>VLOOKUP(FF325,class!$A$1:$B$455,2,FALSE)</f>
        <v>Shire District</v>
      </c>
      <c r="FE325" t="str">
        <f>IFERROR(VLOOKUP(FF325,classifications!$A$3:$C$334,3,FALSE),VLOOKUP(FF325,classifications!$I$2:$K$28,3,FALSE))</f>
        <v>Urban with Significant Rural</v>
      </c>
      <c r="FF325" t="s">
        <v>786</v>
      </c>
      <c r="FH325">
        <v>604</v>
      </c>
      <c r="FJ325">
        <v>6</v>
      </c>
      <c r="FL325">
        <v>90</v>
      </c>
      <c r="FN325">
        <v>0</v>
      </c>
      <c r="FO325">
        <v>6</v>
      </c>
      <c r="FP325">
        <v>0</v>
      </c>
      <c r="FQ325">
        <v>0</v>
      </c>
      <c r="FR325">
        <v>3</v>
      </c>
      <c r="FS325">
        <v>0</v>
      </c>
      <c r="FT325">
        <v>9</v>
      </c>
      <c r="FV325">
        <v>0</v>
      </c>
      <c r="FX325">
        <v>18</v>
      </c>
      <c r="FZ325" s="2">
        <v>682</v>
      </c>
      <c r="GB325" t="s">
        <v>803</v>
      </c>
      <c r="GC325" t="s">
        <v>804</v>
      </c>
      <c r="GD325" t="str">
        <f>VLOOKUP(GF325,class!$A$1:$B$455,2,FALSE)</f>
        <v>Shire District</v>
      </c>
      <c r="GE325" t="str">
        <f>IFERROR(VLOOKUP(GF325,classifications!A$3:C$334,3,FALSE),VLOOKUP(GF325,classifications!I$2:K$28,3,FALSE))</f>
        <v>Predominantly Rural</v>
      </c>
      <c r="GF325" t="s">
        <v>805</v>
      </c>
      <c r="GH325">
        <v>653</v>
      </c>
      <c r="GJ325">
        <v>7</v>
      </c>
      <c r="GL325">
        <v>37</v>
      </c>
      <c r="GN325">
        <v>0</v>
      </c>
      <c r="GO325">
        <v>1</v>
      </c>
      <c r="GP325">
        <v>0</v>
      </c>
      <c r="GQ325">
        <v>0</v>
      </c>
      <c r="GR325">
        <v>0</v>
      </c>
      <c r="GS325">
        <v>0</v>
      </c>
      <c r="GT325">
        <v>1</v>
      </c>
      <c r="GV325">
        <v>0</v>
      </c>
      <c r="GX325">
        <v>3</v>
      </c>
      <c r="GZ325">
        <v>694</v>
      </c>
    </row>
    <row r="326" spans="2:208" x14ac:dyDescent="0.3">
      <c r="B326" t="s">
        <v>787</v>
      </c>
      <c r="C326" t="s">
        <v>788</v>
      </c>
      <c r="D326" t="str">
        <f>VLOOKUP(F326,class!$A$1:$B$455,2,FALSE)</f>
        <v>Shire District</v>
      </c>
      <c r="E326" t="str">
        <f>IFERROR(VLOOKUP(F326,classifications!$A$3:$C$334,3,FALSE),VLOOKUP(F326,classifications!$I$2:$K$28,3,FALSE))</f>
        <v>Predominantly Rural</v>
      </c>
      <c r="F326" t="s">
        <v>789</v>
      </c>
      <c r="H326">
        <v>51</v>
      </c>
      <c r="J326">
        <v>2</v>
      </c>
      <c r="L326">
        <v>33</v>
      </c>
      <c r="N326">
        <v>4</v>
      </c>
      <c r="P326">
        <v>3</v>
      </c>
      <c r="R326">
        <v>87</v>
      </c>
      <c r="AB326" t="s">
        <v>787</v>
      </c>
      <c r="AC326" t="s">
        <v>788</v>
      </c>
      <c r="AD326" t="str">
        <f>VLOOKUP(AF326,class!$A$1:$B$455,2,FALSE)</f>
        <v>Shire District</v>
      </c>
      <c r="AE326" t="str">
        <f>IFERROR(VLOOKUP(AF326,classifications!$A$3:$C$334,3,FALSE),VLOOKUP(AF326,classifications!$I$2:$K$28,3,FALSE))</f>
        <v>Predominantly Rural</v>
      </c>
      <c r="AF326" t="s">
        <v>789</v>
      </c>
      <c r="AH326">
        <v>69</v>
      </c>
      <c r="AJ326">
        <v>8</v>
      </c>
      <c r="AL326">
        <v>34</v>
      </c>
      <c r="AN326">
        <v>4</v>
      </c>
      <c r="AP326">
        <v>2</v>
      </c>
      <c r="AR326">
        <v>113</v>
      </c>
      <c r="BB326" t="s">
        <v>787</v>
      </c>
      <c r="BC326" t="s">
        <v>788</v>
      </c>
      <c r="BD326" t="str">
        <f>VLOOKUP(BF326,class!$A$1:$B$455,2,FALSE)</f>
        <v>Shire District</v>
      </c>
      <c r="BE326" t="str">
        <f>IFERROR(VLOOKUP(BF326,classifications!$A$3:$C$334,3,FALSE),VLOOKUP(BF326,classifications!$I$2:$K$28,3,FALSE))</f>
        <v>Predominantly Rural</v>
      </c>
      <c r="BF326" t="s">
        <v>789</v>
      </c>
      <c r="BH326">
        <v>89</v>
      </c>
      <c r="BJ326">
        <v>5</v>
      </c>
      <c r="BL326">
        <v>34</v>
      </c>
      <c r="BN326">
        <v>-2</v>
      </c>
      <c r="BP326">
        <v>5</v>
      </c>
      <c r="BR326">
        <v>121</v>
      </c>
      <c r="CB326" t="s">
        <v>787</v>
      </c>
      <c r="CC326" t="s">
        <v>788</v>
      </c>
      <c r="CD326" t="str">
        <f>VLOOKUP(CF326,class!$A$1:$B$455,2,FALSE)</f>
        <v>Shire District</v>
      </c>
      <c r="CE326" t="str">
        <f>IFERROR(VLOOKUP(CF326,classifications!$A$3:$C$334,3,FALSE),VLOOKUP(CF326,classifications!$I$2:$K$28,3,FALSE))</f>
        <v>Predominantly Rural</v>
      </c>
      <c r="CF326" t="s">
        <v>789</v>
      </c>
      <c r="CH326">
        <v>137</v>
      </c>
      <c r="CJ326">
        <v>1</v>
      </c>
      <c r="CL326">
        <v>24</v>
      </c>
      <c r="CN326">
        <v>0</v>
      </c>
      <c r="CO326">
        <v>0</v>
      </c>
      <c r="CP326">
        <v>0</v>
      </c>
      <c r="CQ326">
        <v>0</v>
      </c>
      <c r="CR326">
        <v>0</v>
      </c>
      <c r="CS326">
        <v>0</v>
      </c>
      <c r="CU326">
        <v>2</v>
      </c>
      <c r="CW326">
        <v>21</v>
      </c>
      <c r="CY326">
        <v>143</v>
      </c>
      <c r="DB326" t="s">
        <v>787</v>
      </c>
      <c r="DC326" t="s">
        <v>788</v>
      </c>
      <c r="DD326" t="str">
        <f>VLOOKUP(DF326,class!$A$1:$B$455,2,FALSE)</f>
        <v>Shire District</v>
      </c>
      <c r="DE326" t="str">
        <f>IFERROR(VLOOKUP(DF326,classifications!$A$3:$C$334,3,FALSE),VLOOKUP(DF326,classifications!$I$2:$K$28,3,FALSE))</f>
        <v>Predominantly Rural</v>
      </c>
      <c r="DF326" t="s">
        <v>789</v>
      </c>
      <c r="DH326">
        <v>202</v>
      </c>
      <c r="DJ326">
        <v>4</v>
      </c>
      <c r="DL326">
        <v>52</v>
      </c>
      <c r="DN326">
        <v>0</v>
      </c>
      <c r="DO326">
        <v>0</v>
      </c>
      <c r="DP326">
        <v>0</v>
      </c>
      <c r="DQ326">
        <v>0</v>
      </c>
      <c r="DR326">
        <v>0</v>
      </c>
      <c r="DS326">
        <v>0</v>
      </c>
      <c r="DU326">
        <v>-5</v>
      </c>
      <c r="DW326">
        <v>1</v>
      </c>
      <c r="DY326">
        <v>252</v>
      </c>
      <c r="EB326" t="s">
        <v>787</v>
      </c>
      <c r="EC326" t="s">
        <v>788</v>
      </c>
      <c r="ED326" t="str">
        <f>VLOOKUP(EF326,class!$A$1:$B$455,2,FALSE)</f>
        <v>Shire District</v>
      </c>
      <c r="EE326" t="str">
        <f>IFERROR(VLOOKUP(EF326,classifications!$A$3:$C$334,3,FALSE),VLOOKUP(EF326,classifications!$I$2:$K$28,3,FALSE))</f>
        <v>Predominantly Rural</v>
      </c>
      <c r="EF326" t="s">
        <v>789</v>
      </c>
      <c r="EH326">
        <v>247</v>
      </c>
      <c r="EJ326">
        <v>10</v>
      </c>
      <c r="EL326">
        <v>30</v>
      </c>
      <c r="EN326">
        <v>0</v>
      </c>
      <c r="EO326">
        <v>0</v>
      </c>
      <c r="EP326">
        <v>0</v>
      </c>
      <c r="EQ326">
        <v>0</v>
      </c>
      <c r="ER326">
        <v>0</v>
      </c>
      <c r="ES326">
        <v>0</v>
      </c>
      <c r="ET326">
        <v>0</v>
      </c>
      <c r="EV326">
        <v>2</v>
      </c>
      <c r="EX326">
        <v>5</v>
      </c>
      <c r="EZ326" s="2">
        <v>284</v>
      </c>
      <c r="FB326" t="s">
        <v>787</v>
      </c>
      <c r="FC326" t="s">
        <v>788</v>
      </c>
      <c r="FD326" t="str">
        <f>VLOOKUP(FF326,class!$A$1:$B$455,2,FALSE)</f>
        <v>Shire District</v>
      </c>
      <c r="FE326" t="str">
        <f>IFERROR(VLOOKUP(FF326,classifications!$A$3:$C$334,3,FALSE),VLOOKUP(FF326,classifications!$I$2:$K$28,3,FALSE))</f>
        <v>Predominantly Rural</v>
      </c>
      <c r="FF326" t="s">
        <v>789</v>
      </c>
      <c r="FH326">
        <v>170</v>
      </c>
      <c r="FJ326">
        <v>8</v>
      </c>
      <c r="FL326">
        <v>33</v>
      </c>
      <c r="FN326">
        <v>2</v>
      </c>
      <c r="FO326">
        <v>0</v>
      </c>
      <c r="FP326">
        <v>0</v>
      </c>
      <c r="FQ326">
        <v>0</v>
      </c>
      <c r="FR326">
        <v>0</v>
      </c>
      <c r="FS326">
        <v>0</v>
      </c>
      <c r="FT326">
        <v>2</v>
      </c>
      <c r="FV326">
        <v>-2</v>
      </c>
      <c r="FX326">
        <v>8</v>
      </c>
      <c r="FZ326" s="2">
        <v>201</v>
      </c>
      <c r="GB326" t="s">
        <v>806</v>
      </c>
      <c r="GC326" t="s">
        <v>807</v>
      </c>
      <c r="GD326" t="str">
        <f>VLOOKUP(GF326,class!$A$1:$B$455,2,FALSE)</f>
        <v>Shire District</v>
      </c>
      <c r="GE326" t="str">
        <f>IFERROR(VLOOKUP(GF326,classifications!A$3:C$334,3,FALSE),VLOOKUP(GF326,classifications!I$2:K$28,3,FALSE))</f>
        <v>Predominantly Urban</v>
      </c>
      <c r="GF326" t="s">
        <v>808</v>
      </c>
      <c r="GH326">
        <v>176</v>
      </c>
      <c r="GJ326">
        <v>3</v>
      </c>
      <c r="GL326">
        <v>16</v>
      </c>
      <c r="GN326">
        <v>0</v>
      </c>
      <c r="GO326">
        <v>0</v>
      </c>
      <c r="GP326">
        <v>0</v>
      </c>
      <c r="GQ326">
        <v>0</v>
      </c>
      <c r="GR326">
        <v>1</v>
      </c>
      <c r="GS326">
        <v>0</v>
      </c>
      <c r="GT326">
        <v>1</v>
      </c>
      <c r="GV326">
        <v>0</v>
      </c>
      <c r="GX326">
        <v>3</v>
      </c>
      <c r="GZ326">
        <v>192</v>
      </c>
    </row>
    <row r="327" spans="2:208" x14ac:dyDescent="0.3">
      <c r="B327" t="s">
        <v>790</v>
      </c>
      <c r="C327" t="s">
        <v>791</v>
      </c>
      <c r="D327" t="str">
        <f>VLOOKUP(F327,class!$A$1:$B$455,2,FALSE)</f>
        <v>Shire District</v>
      </c>
      <c r="E327" t="str">
        <f>IFERROR(VLOOKUP(F327,classifications!$A$3:$C$334,3,FALSE),VLOOKUP(F327,classifications!$I$2:$K$28,3,FALSE))</f>
        <v>Predominantly Rural</v>
      </c>
      <c r="F327" t="s">
        <v>792</v>
      </c>
      <c r="H327">
        <v>193</v>
      </c>
      <c r="J327">
        <v>2</v>
      </c>
      <c r="L327">
        <v>13</v>
      </c>
      <c r="N327">
        <v>0</v>
      </c>
      <c r="P327">
        <v>0</v>
      </c>
      <c r="R327">
        <v>208</v>
      </c>
      <c r="AB327" t="s">
        <v>790</v>
      </c>
      <c r="AC327" t="s">
        <v>791</v>
      </c>
      <c r="AD327" t="str">
        <f>VLOOKUP(AF327,class!$A$1:$B$455,2,FALSE)</f>
        <v>Shire District</v>
      </c>
      <c r="AE327" t="str">
        <f>IFERROR(VLOOKUP(AF327,classifications!$A$3:$C$334,3,FALSE),VLOOKUP(AF327,classifications!$I$2:$K$28,3,FALSE))</f>
        <v>Predominantly Rural</v>
      </c>
      <c r="AF327" t="s">
        <v>792</v>
      </c>
      <c r="AH327">
        <v>209</v>
      </c>
      <c r="AJ327">
        <v>1</v>
      </c>
      <c r="AL327">
        <v>14</v>
      </c>
      <c r="AN327">
        <v>0</v>
      </c>
      <c r="AP327">
        <v>0</v>
      </c>
      <c r="AR327">
        <v>224</v>
      </c>
      <c r="BB327" t="s">
        <v>790</v>
      </c>
      <c r="BC327" t="s">
        <v>791</v>
      </c>
      <c r="BD327" t="str">
        <f>VLOOKUP(BF327,class!$A$1:$B$455,2,FALSE)</f>
        <v>Shire District</v>
      </c>
      <c r="BE327" t="str">
        <f>IFERROR(VLOOKUP(BF327,classifications!$A$3:$C$334,3,FALSE),VLOOKUP(BF327,classifications!$I$2:$K$28,3,FALSE))</f>
        <v>Predominantly Rural</v>
      </c>
      <c r="BF327" t="s">
        <v>792</v>
      </c>
      <c r="BH327">
        <v>265</v>
      </c>
      <c r="BJ327">
        <v>0</v>
      </c>
      <c r="BL327">
        <v>1</v>
      </c>
      <c r="BN327">
        <v>0</v>
      </c>
      <c r="BP327">
        <v>5</v>
      </c>
      <c r="BR327">
        <v>261</v>
      </c>
      <c r="CB327" t="s">
        <v>790</v>
      </c>
      <c r="CC327" t="s">
        <v>791</v>
      </c>
      <c r="CD327" t="str">
        <f>VLOOKUP(CF327,class!$A$1:$B$455,2,FALSE)</f>
        <v>Shire District</v>
      </c>
      <c r="CE327" t="str">
        <f>IFERROR(VLOOKUP(CF327,classifications!$A$3:$C$334,3,FALSE),VLOOKUP(CF327,classifications!$I$2:$K$28,3,FALSE))</f>
        <v>Predominantly Rural</v>
      </c>
      <c r="CF327" t="s">
        <v>792</v>
      </c>
      <c r="CH327">
        <v>222</v>
      </c>
      <c r="CJ327">
        <v>5</v>
      </c>
      <c r="CL327">
        <v>20</v>
      </c>
      <c r="CN327">
        <v>0</v>
      </c>
      <c r="CO327">
        <v>2</v>
      </c>
      <c r="CP327">
        <v>1</v>
      </c>
      <c r="CQ327">
        <v>5</v>
      </c>
      <c r="CR327">
        <v>0</v>
      </c>
      <c r="CS327">
        <v>8</v>
      </c>
      <c r="CU327">
        <v>0</v>
      </c>
      <c r="CW327">
        <v>1</v>
      </c>
      <c r="CY327">
        <v>246</v>
      </c>
      <c r="DB327" t="s">
        <v>790</v>
      </c>
      <c r="DC327" t="s">
        <v>791</v>
      </c>
      <c r="DD327" t="str">
        <f>VLOOKUP(DF327,class!$A$1:$B$455,2,FALSE)</f>
        <v>Shire District</v>
      </c>
      <c r="DE327" t="str">
        <f>IFERROR(VLOOKUP(DF327,classifications!$A$3:$C$334,3,FALSE),VLOOKUP(DF327,classifications!$I$2:$K$28,3,FALSE))</f>
        <v>Predominantly Rural</v>
      </c>
      <c r="DF327" t="s">
        <v>792</v>
      </c>
      <c r="DH327">
        <v>295</v>
      </c>
      <c r="DJ327">
        <v>3</v>
      </c>
      <c r="DL327">
        <v>25</v>
      </c>
      <c r="DN327">
        <v>3</v>
      </c>
      <c r="DO327">
        <v>0</v>
      </c>
      <c r="DP327">
        <v>0</v>
      </c>
      <c r="DQ327">
        <v>0</v>
      </c>
      <c r="DR327">
        <v>0</v>
      </c>
      <c r="DS327">
        <v>3</v>
      </c>
      <c r="DU327">
        <v>0</v>
      </c>
      <c r="DW327">
        <v>2</v>
      </c>
      <c r="DY327">
        <v>321</v>
      </c>
      <c r="EB327" t="s">
        <v>790</v>
      </c>
      <c r="EC327" t="s">
        <v>791</v>
      </c>
      <c r="ED327" t="str">
        <f>VLOOKUP(EF327,class!$A$1:$B$455,2,FALSE)</f>
        <v>Shire District</v>
      </c>
      <c r="EE327" t="str">
        <f>IFERROR(VLOOKUP(EF327,classifications!$A$3:$C$334,3,FALSE),VLOOKUP(EF327,classifications!$I$2:$K$28,3,FALSE))</f>
        <v>Predominantly Rural</v>
      </c>
      <c r="EF327" t="s">
        <v>792</v>
      </c>
      <c r="EH327">
        <v>247</v>
      </c>
      <c r="EJ327">
        <v>1</v>
      </c>
      <c r="EL327">
        <v>36</v>
      </c>
      <c r="EN327">
        <v>4</v>
      </c>
      <c r="EO327">
        <v>0</v>
      </c>
      <c r="EP327">
        <v>0</v>
      </c>
      <c r="EQ327">
        <v>0</v>
      </c>
      <c r="ER327">
        <v>0</v>
      </c>
      <c r="ES327">
        <v>0</v>
      </c>
      <c r="ET327">
        <v>4</v>
      </c>
      <c r="EV327">
        <v>0</v>
      </c>
      <c r="EX327">
        <v>5</v>
      </c>
      <c r="EZ327" s="2">
        <v>279</v>
      </c>
      <c r="FB327" t="s">
        <v>790</v>
      </c>
      <c r="FC327" t="s">
        <v>791</v>
      </c>
      <c r="FD327" t="str">
        <f>VLOOKUP(FF327,class!$A$1:$B$455,2,FALSE)</f>
        <v>Shire District</v>
      </c>
      <c r="FE327" t="str">
        <f>IFERROR(VLOOKUP(FF327,classifications!$A$3:$C$334,3,FALSE),VLOOKUP(FF327,classifications!$I$2:$K$28,3,FALSE))</f>
        <v>Predominantly Rural</v>
      </c>
      <c r="FF327" t="s">
        <v>792</v>
      </c>
      <c r="FH327">
        <v>246</v>
      </c>
      <c r="FJ327">
        <v>-1</v>
      </c>
      <c r="FL327">
        <v>29</v>
      </c>
      <c r="FN327">
        <v>1</v>
      </c>
      <c r="FO327">
        <v>0</v>
      </c>
      <c r="FP327">
        <v>0</v>
      </c>
      <c r="FQ327">
        <v>0</v>
      </c>
      <c r="FR327">
        <v>0</v>
      </c>
      <c r="FS327">
        <v>0</v>
      </c>
      <c r="FT327">
        <v>1</v>
      </c>
      <c r="FV327">
        <v>1</v>
      </c>
      <c r="FX327">
        <v>3</v>
      </c>
      <c r="FZ327" s="2">
        <v>272</v>
      </c>
      <c r="GB327" t="s">
        <v>809</v>
      </c>
      <c r="GC327" t="s">
        <v>810</v>
      </c>
      <c r="GD327" t="str">
        <f>VLOOKUP(GF327,class!$A$1:$B$455,2,FALSE)</f>
        <v>Shire District</v>
      </c>
      <c r="GE327" t="str">
        <f>IFERROR(VLOOKUP(GF327,classifications!A$3:C$334,3,FALSE),VLOOKUP(GF327,classifications!I$2:K$28,3,FALSE))</f>
        <v>Predominantly Urban</v>
      </c>
      <c r="GF327" t="s">
        <v>811</v>
      </c>
      <c r="GH327">
        <v>318</v>
      </c>
      <c r="GJ327">
        <v>1</v>
      </c>
      <c r="GL327">
        <v>44</v>
      </c>
      <c r="GN327">
        <v>0</v>
      </c>
      <c r="GO327">
        <v>34</v>
      </c>
      <c r="GP327">
        <v>0</v>
      </c>
      <c r="GQ327">
        <v>0</v>
      </c>
      <c r="GR327">
        <v>0</v>
      </c>
      <c r="GS327">
        <v>0</v>
      </c>
      <c r="GT327">
        <v>34</v>
      </c>
      <c r="GV327">
        <v>0</v>
      </c>
      <c r="GX327">
        <v>3</v>
      </c>
      <c r="GZ327">
        <v>360</v>
      </c>
    </row>
    <row r="328" spans="2:208" x14ac:dyDescent="0.3">
      <c r="B328" t="s">
        <v>793</v>
      </c>
      <c r="C328" t="s">
        <v>794</v>
      </c>
      <c r="D328" t="str">
        <f>VLOOKUP(F328,class!$A$1:$B$455,2,FALSE)</f>
        <v>Shire District</v>
      </c>
      <c r="E328" t="str">
        <f>IFERROR(VLOOKUP(F328,classifications!$A$3:$C$334,3,FALSE),VLOOKUP(F328,classifications!$I$2:$K$28,3,FALSE))</f>
        <v>Urban with Significant Rural</v>
      </c>
      <c r="F328" t="s">
        <v>795</v>
      </c>
      <c r="H328">
        <v>119</v>
      </c>
      <c r="J328">
        <v>7</v>
      </c>
      <c r="L328">
        <v>42</v>
      </c>
      <c r="N328">
        <v>0</v>
      </c>
      <c r="P328">
        <v>9</v>
      </c>
      <c r="R328">
        <v>159</v>
      </c>
      <c r="AB328" t="s">
        <v>793</v>
      </c>
      <c r="AC328" t="s">
        <v>794</v>
      </c>
      <c r="AD328" t="str">
        <f>VLOOKUP(AF328,class!$A$1:$B$455,2,FALSE)</f>
        <v>Shire District</v>
      </c>
      <c r="AE328" t="str">
        <f>IFERROR(VLOOKUP(AF328,classifications!$A$3:$C$334,3,FALSE),VLOOKUP(AF328,classifications!$I$2:$K$28,3,FALSE))</f>
        <v>Urban with Significant Rural</v>
      </c>
      <c r="AF328" t="s">
        <v>795</v>
      </c>
      <c r="AH328">
        <v>211</v>
      </c>
      <c r="AJ328">
        <v>7</v>
      </c>
      <c r="AL328">
        <v>46</v>
      </c>
      <c r="AN328">
        <v>0</v>
      </c>
      <c r="AP328">
        <v>16</v>
      </c>
      <c r="AR328">
        <v>248</v>
      </c>
      <c r="BB328" t="s">
        <v>793</v>
      </c>
      <c r="BC328" t="s">
        <v>794</v>
      </c>
      <c r="BD328" t="str">
        <f>VLOOKUP(BF328,class!$A$1:$B$455,2,FALSE)</f>
        <v>Shire District</v>
      </c>
      <c r="BE328" t="str">
        <f>IFERROR(VLOOKUP(BF328,classifications!$A$3:$C$334,3,FALSE),VLOOKUP(BF328,classifications!$I$2:$K$28,3,FALSE))</f>
        <v>Urban with Significant Rural</v>
      </c>
      <c r="BF328" t="s">
        <v>795</v>
      </c>
      <c r="BH328">
        <v>392</v>
      </c>
      <c r="BJ328">
        <v>11</v>
      </c>
      <c r="BL328">
        <v>14</v>
      </c>
      <c r="BN328">
        <v>0</v>
      </c>
      <c r="BP328">
        <v>1</v>
      </c>
      <c r="BR328">
        <v>416</v>
      </c>
      <c r="CB328" t="s">
        <v>793</v>
      </c>
      <c r="CC328" t="s">
        <v>794</v>
      </c>
      <c r="CD328" t="str">
        <f>VLOOKUP(CF328,class!$A$1:$B$455,2,FALSE)</f>
        <v>Shire District</v>
      </c>
      <c r="CE328" t="str">
        <f>IFERROR(VLOOKUP(CF328,classifications!$A$3:$C$334,3,FALSE),VLOOKUP(CF328,classifications!$I$2:$K$28,3,FALSE))</f>
        <v>Urban with Significant Rural</v>
      </c>
      <c r="CF328" t="s">
        <v>795</v>
      </c>
      <c r="CH328">
        <v>272</v>
      </c>
      <c r="CJ328">
        <v>41</v>
      </c>
      <c r="CL328">
        <v>40</v>
      </c>
      <c r="CN328">
        <v>0</v>
      </c>
      <c r="CO328">
        <v>9</v>
      </c>
      <c r="CP328">
        <v>0</v>
      </c>
      <c r="CQ328">
        <v>1</v>
      </c>
      <c r="CR328">
        <v>0</v>
      </c>
      <c r="CS328">
        <v>10</v>
      </c>
      <c r="CU328">
        <v>0</v>
      </c>
      <c r="CW328">
        <v>1</v>
      </c>
      <c r="CY328">
        <v>352</v>
      </c>
      <c r="DB328" t="s">
        <v>793</v>
      </c>
      <c r="DC328" t="s">
        <v>794</v>
      </c>
      <c r="DD328" t="str">
        <f>VLOOKUP(DF328,class!$A$1:$B$455,2,FALSE)</f>
        <v>Shire District</v>
      </c>
      <c r="DE328" t="str">
        <f>IFERROR(VLOOKUP(DF328,classifications!$A$3:$C$334,3,FALSE),VLOOKUP(DF328,classifications!$I$2:$K$28,3,FALSE))</f>
        <v>Urban with Significant Rural</v>
      </c>
      <c r="DF328" t="s">
        <v>795</v>
      </c>
      <c r="DH328">
        <v>373</v>
      </c>
      <c r="DJ328">
        <v>85</v>
      </c>
      <c r="DL328">
        <v>1</v>
      </c>
      <c r="DN328">
        <v>0</v>
      </c>
      <c r="DO328">
        <v>3</v>
      </c>
      <c r="DP328">
        <v>0</v>
      </c>
      <c r="DQ328">
        <v>0</v>
      </c>
      <c r="DR328">
        <v>0</v>
      </c>
      <c r="DS328">
        <v>3</v>
      </c>
      <c r="DU328">
        <v>0</v>
      </c>
      <c r="DW328">
        <v>2</v>
      </c>
      <c r="DY328">
        <v>457</v>
      </c>
      <c r="EB328" t="s">
        <v>793</v>
      </c>
      <c r="EC328" t="s">
        <v>794</v>
      </c>
      <c r="ED328" t="str">
        <f>VLOOKUP(EF328,class!$A$1:$B$455,2,FALSE)</f>
        <v>Shire District</v>
      </c>
      <c r="EE328" t="str">
        <f>IFERROR(VLOOKUP(EF328,classifications!$A$3:$C$334,3,FALSE),VLOOKUP(EF328,classifications!$I$2:$K$28,3,FALSE))</f>
        <v>Urban with Significant Rural</v>
      </c>
      <c r="EF328" t="s">
        <v>795</v>
      </c>
      <c r="EH328">
        <v>420</v>
      </c>
      <c r="EJ328">
        <v>16</v>
      </c>
      <c r="EL328">
        <v>46</v>
      </c>
      <c r="EN328">
        <v>0</v>
      </c>
      <c r="EO328">
        <v>15</v>
      </c>
      <c r="EP328">
        <v>0</v>
      </c>
      <c r="EQ328">
        <v>0</v>
      </c>
      <c r="ER328">
        <v>1</v>
      </c>
      <c r="ES328">
        <v>0</v>
      </c>
      <c r="ET328">
        <v>16</v>
      </c>
      <c r="EV328">
        <v>0</v>
      </c>
      <c r="EX328">
        <v>24</v>
      </c>
      <c r="EZ328" s="2">
        <v>458</v>
      </c>
      <c r="FB328" t="s">
        <v>793</v>
      </c>
      <c r="FC328" t="s">
        <v>794</v>
      </c>
      <c r="FD328" t="str">
        <f>VLOOKUP(FF328,class!$A$1:$B$455,2,FALSE)</f>
        <v>Shire District</v>
      </c>
      <c r="FE328" t="str">
        <f>IFERROR(VLOOKUP(FF328,classifications!$A$3:$C$334,3,FALSE),VLOOKUP(FF328,classifications!$I$2:$K$28,3,FALSE))</f>
        <v>Urban with Significant Rural</v>
      </c>
      <c r="FF328" t="s">
        <v>795</v>
      </c>
      <c r="FH328">
        <v>342</v>
      </c>
      <c r="FJ328">
        <v>16</v>
      </c>
      <c r="FL328">
        <v>120</v>
      </c>
      <c r="FN328">
        <v>11</v>
      </c>
      <c r="FO328">
        <v>22</v>
      </c>
      <c r="FP328">
        <v>0</v>
      </c>
      <c r="FQ328">
        <v>0</v>
      </c>
      <c r="FR328">
        <v>0</v>
      </c>
      <c r="FS328">
        <v>0</v>
      </c>
      <c r="FT328">
        <v>33</v>
      </c>
      <c r="FV328">
        <v>0</v>
      </c>
      <c r="FX328">
        <v>2</v>
      </c>
      <c r="FZ328" s="2">
        <v>476</v>
      </c>
      <c r="GB328" t="s">
        <v>812</v>
      </c>
      <c r="GC328" t="s">
        <v>813</v>
      </c>
      <c r="GD328" t="str">
        <f>VLOOKUP(GF328,class!$A$1:$B$455,2,FALSE)</f>
        <v>Shire District</v>
      </c>
      <c r="GE328" t="str">
        <f>IFERROR(VLOOKUP(GF328,classifications!A$3:C$334,3,FALSE),VLOOKUP(GF328,classifications!I$2:K$28,3,FALSE))</f>
        <v>Predominantly Urban</v>
      </c>
      <c r="GF328" t="s">
        <v>814</v>
      </c>
      <c r="GH328">
        <v>414</v>
      </c>
      <c r="GJ328">
        <v>8</v>
      </c>
      <c r="GL328">
        <v>49</v>
      </c>
      <c r="GN328">
        <v>0</v>
      </c>
      <c r="GO328">
        <v>0</v>
      </c>
      <c r="GP328">
        <v>0</v>
      </c>
      <c r="GQ328">
        <v>0</v>
      </c>
      <c r="GR328">
        <v>0</v>
      </c>
      <c r="GS328">
        <v>0</v>
      </c>
      <c r="GT328">
        <v>0</v>
      </c>
      <c r="GV328">
        <v>0</v>
      </c>
      <c r="GX328">
        <v>0</v>
      </c>
      <c r="GZ328">
        <v>471</v>
      </c>
    </row>
    <row r="329" spans="2:208" x14ac:dyDescent="0.3">
      <c r="B329" t="s">
        <v>796</v>
      </c>
      <c r="C329" t="s">
        <v>797</v>
      </c>
      <c r="D329" t="str">
        <f>VLOOKUP(F329,class!$A$1:$B$455,2,FALSE)</f>
        <v>Shire District</v>
      </c>
      <c r="E329" t="str">
        <f>IFERROR(VLOOKUP(F329,classifications!$A$3:$C$334,3,FALSE),VLOOKUP(F329,classifications!$I$2:$K$28,3,FALSE))</f>
        <v>Predominantly Rural</v>
      </c>
      <c r="F329" t="s">
        <v>798</v>
      </c>
      <c r="H329">
        <v>221</v>
      </c>
      <c r="J329">
        <v>-8</v>
      </c>
      <c r="L329">
        <v>20</v>
      </c>
      <c r="N329">
        <v>3</v>
      </c>
      <c r="P329">
        <v>16</v>
      </c>
      <c r="R329">
        <v>220</v>
      </c>
      <c r="AB329" t="s">
        <v>796</v>
      </c>
      <c r="AC329" t="s">
        <v>797</v>
      </c>
      <c r="AD329" t="str">
        <f>VLOOKUP(AF329,class!$A$1:$B$455,2,FALSE)</f>
        <v>Shire District</v>
      </c>
      <c r="AE329" t="str">
        <f>IFERROR(VLOOKUP(AF329,classifications!$A$3:$C$334,3,FALSE),VLOOKUP(AF329,classifications!$I$2:$K$28,3,FALSE))</f>
        <v>Predominantly Rural</v>
      </c>
      <c r="AF329" t="s">
        <v>798</v>
      </c>
      <c r="AH329">
        <v>261</v>
      </c>
      <c r="AJ329">
        <v>2</v>
      </c>
      <c r="AL329">
        <v>8</v>
      </c>
      <c r="AN329">
        <v>0</v>
      </c>
      <c r="AP329">
        <v>3</v>
      </c>
      <c r="AR329">
        <v>268</v>
      </c>
      <c r="BB329" t="s">
        <v>796</v>
      </c>
      <c r="BC329" t="s">
        <v>797</v>
      </c>
      <c r="BD329" t="str">
        <f>VLOOKUP(BF329,class!$A$1:$B$455,2,FALSE)</f>
        <v>Shire District</v>
      </c>
      <c r="BE329" t="str">
        <f>IFERROR(VLOOKUP(BF329,classifications!$A$3:$C$334,3,FALSE),VLOOKUP(BF329,classifications!$I$2:$K$28,3,FALSE))</f>
        <v>Predominantly Rural</v>
      </c>
      <c r="BF329" t="s">
        <v>798</v>
      </c>
      <c r="BH329">
        <v>585</v>
      </c>
      <c r="BJ329">
        <v>0</v>
      </c>
      <c r="BL329">
        <v>0</v>
      </c>
      <c r="BN329">
        <v>0</v>
      </c>
      <c r="BP329">
        <v>8</v>
      </c>
      <c r="BR329">
        <v>577</v>
      </c>
      <c r="CB329" t="s">
        <v>796</v>
      </c>
      <c r="CC329" t="s">
        <v>797</v>
      </c>
      <c r="CD329" t="str">
        <f>VLOOKUP(CF329,class!$A$1:$B$455,2,FALSE)</f>
        <v>Shire District</v>
      </c>
      <c r="CE329" t="str">
        <f>IFERROR(VLOOKUP(CF329,classifications!$A$3:$C$334,3,FALSE),VLOOKUP(CF329,classifications!$I$2:$K$28,3,FALSE))</f>
        <v>Predominantly Rural</v>
      </c>
      <c r="CF329" t="s">
        <v>798</v>
      </c>
      <c r="CH329">
        <v>442</v>
      </c>
      <c r="CJ329">
        <v>0</v>
      </c>
      <c r="CL329">
        <v>0</v>
      </c>
      <c r="CN329">
        <v>0</v>
      </c>
      <c r="CO329">
        <v>0</v>
      </c>
      <c r="CP329">
        <v>0</v>
      </c>
      <c r="CQ329">
        <v>0</v>
      </c>
      <c r="CR329">
        <v>0</v>
      </c>
      <c r="CS329">
        <v>0</v>
      </c>
      <c r="CU329">
        <v>0</v>
      </c>
      <c r="CW329">
        <v>3</v>
      </c>
      <c r="CY329">
        <v>439</v>
      </c>
      <c r="DB329" t="s">
        <v>796</v>
      </c>
      <c r="DC329" t="s">
        <v>797</v>
      </c>
      <c r="DD329" t="str">
        <f>VLOOKUP(DF329,class!$A$1:$B$455,2,FALSE)</f>
        <v>Shire District</v>
      </c>
      <c r="DE329" t="str">
        <f>IFERROR(VLOOKUP(DF329,classifications!$A$3:$C$334,3,FALSE),VLOOKUP(DF329,classifications!$I$2:$K$28,3,FALSE))</f>
        <v>Predominantly Rural</v>
      </c>
      <c r="DF329" t="s">
        <v>798</v>
      </c>
      <c r="DH329">
        <v>561</v>
      </c>
      <c r="DJ329">
        <v>1</v>
      </c>
      <c r="DL329">
        <v>0</v>
      </c>
      <c r="DN329">
        <v>0</v>
      </c>
      <c r="DO329">
        <v>3</v>
      </c>
      <c r="DP329">
        <v>1</v>
      </c>
      <c r="DQ329">
        <v>0</v>
      </c>
      <c r="DR329">
        <v>0</v>
      </c>
      <c r="DS329">
        <v>4</v>
      </c>
      <c r="DU329">
        <v>0</v>
      </c>
      <c r="DW329">
        <v>0</v>
      </c>
      <c r="DY329">
        <v>562</v>
      </c>
      <c r="EB329" t="s">
        <v>796</v>
      </c>
      <c r="EC329" t="s">
        <v>797</v>
      </c>
      <c r="ED329" t="str">
        <f>VLOOKUP(EF329,class!$A$1:$B$455,2,FALSE)</f>
        <v>Shire District</v>
      </c>
      <c r="EE329" t="str">
        <f>IFERROR(VLOOKUP(EF329,classifications!$A$3:$C$334,3,FALSE),VLOOKUP(EF329,classifications!$I$2:$K$28,3,FALSE))</f>
        <v>Predominantly Rural</v>
      </c>
      <c r="EF329" t="s">
        <v>798</v>
      </c>
      <c r="EH329">
        <v>520</v>
      </c>
      <c r="EJ329">
        <v>0</v>
      </c>
      <c r="EL329">
        <v>94</v>
      </c>
      <c r="EN329">
        <v>4</v>
      </c>
      <c r="EO329">
        <v>0</v>
      </c>
      <c r="EP329">
        <v>0</v>
      </c>
      <c r="EQ329">
        <v>0</v>
      </c>
      <c r="ER329">
        <v>0</v>
      </c>
      <c r="ES329">
        <v>0</v>
      </c>
      <c r="ET329">
        <v>4</v>
      </c>
      <c r="EV329">
        <v>0</v>
      </c>
      <c r="EX329">
        <v>2</v>
      </c>
      <c r="EZ329" s="2">
        <v>612</v>
      </c>
      <c r="FB329" t="s">
        <v>796</v>
      </c>
      <c r="FC329" t="s">
        <v>797</v>
      </c>
      <c r="FD329" t="str">
        <f>VLOOKUP(FF329,class!$A$1:$B$455,2,FALSE)</f>
        <v>Shire District</v>
      </c>
      <c r="FE329" t="str">
        <f>IFERROR(VLOOKUP(FF329,classifications!$A$3:$C$334,3,FALSE),VLOOKUP(FF329,classifications!$I$2:$K$28,3,FALSE))</f>
        <v>Predominantly Rural</v>
      </c>
      <c r="FF329" t="s">
        <v>798</v>
      </c>
      <c r="FH329">
        <v>631</v>
      </c>
      <c r="FJ329">
        <v>6</v>
      </c>
      <c r="FL329">
        <v>0</v>
      </c>
      <c r="FN329">
        <v>0</v>
      </c>
      <c r="FO329">
        <v>0</v>
      </c>
      <c r="FP329">
        <v>0</v>
      </c>
      <c r="FQ329">
        <v>0</v>
      </c>
      <c r="FR329">
        <v>0</v>
      </c>
      <c r="FS329">
        <v>0</v>
      </c>
      <c r="FT329">
        <v>0</v>
      </c>
      <c r="FV329">
        <v>0</v>
      </c>
      <c r="FX329">
        <v>12</v>
      </c>
      <c r="FZ329" s="2">
        <v>625</v>
      </c>
      <c r="GB329" t="s">
        <v>815</v>
      </c>
      <c r="GC329" t="s">
        <v>816</v>
      </c>
      <c r="GD329" t="str">
        <f>VLOOKUP(GF329,class!$A$1:$B$455,2,FALSE)</f>
        <v>Shire District</v>
      </c>
      <c r="GE329" t="str">
        <f>IFERROR(VLOOKUP(GF329,classifications!A$3:C$334,3,FALSE),VLOOKUP(GF329,classifications!I$2:K$28,3,FALSE))</f>
        <v>Predominantly Rural</v>
      </c>
      <c r="GF329" t="s">
        <v>817</v>
      </c>
      <c r="GH329">
        <v>537</v>
      </c>
      <c r="GJ329">
        <v>1</v>
      </c>
      <c r="GL329">
        <v>27</v>
      </c>
      <c r="GN329">
        <v>2</v>
      </c>
      <c r="GO329">
        <v>0</v>
      </c>
      <c r="GP329">
        <v>0</v>
      </c>
      <c r="GQ329">
        <v>0</v>
      </c>
      <c r="GR329">
        <v>4</v>
      </c>
      <c r="GS329">
        <v>0</v>
      </c>
      <c r="GT329">
        <v>6</v>
      </c>
      <c r="GV329">
        <v>0</v>
      </c>
      <c r="GX329">
        <v>10</v>
      </c>
      <c r="GZ329">
        <v>555</v>
      </c>
    </row>
    <row r="330" spans="2:208" x14ac:dyDescent="0.3">
      <c r="EZ330" s="2"/>
      <c r="FZ330" s="2"/>
      <c r="GB330" t="s">
        <v>818</v>
      </c>
      <c r="GC330" t="s">
        <v>819</v>
      </c>
      <c r="GD330" t="str">
        <f>VLOOKUP(GF330,class!$A$1:$B$455,2,FALSE)</f>
        <v>Shire District</v>
      </c>
      <c r="GE330" t="str">
        <f>IFERROR(VLOOKUP(GF330,classifications!A$3:C$334,3,FALSE),VLOOKUP(GF330,classifications!I$2:K$28,3,FALSE))</f>
        <v>Predominantly Rural</v>
      </c>
      <c r="GF330" t="s">
        <v>820</v>
      </c>
      <c r="GH330">
        <v>478</v>
      </c>
      <c r="GJ330">
        <v>-1</v>
      </c>
      <c r="GL330">
        <v>23</v>
      </c>
      <c r="GN330">
        <v>3</v>
      </c>
      <c r="GO330">
        <v>2</v>
      </c>
      <c r="GP330">
        <v>0</v>
      </c>
      <c r="GQ330">
        <v>0</v>
      </c>
      <c r="GR330">
        <v>0</v>
      </c>
      <c r="GS330">
        <v>0</v>
      </c>
      <c r="GT330">
        <v>5</v>
      </c>
      <c r="GV330">
        <v>0</v>
      </c>
      <c r="GX330">
        <v>6</v>
      </c>
      <c r="GZ330">
        <v>494</v>
      </c>
    </row>
    <row r="331" spans="2:208" x14ac:dyDescent="0.3">
      <c r="D331" t="str">
        <f>VLOOKUP(F331,class!$A$1:$B$455,2,FALSE)</f>
        <v>Shire County</v>
      </c>
      <c r="E331" t="str">
        <f>IFERROR(VLOOKUP(F331,classifications!$A$3:$C$334,3,FALSE),VLOOKUP(F331,classifications!$I$2:$K$28,3,FALSE))</f>
        <v>Urban with Significant Rural</v>
      </c>
      <c r="F331" t="s">
        <v>799</v>
      </c>
      <c r="H331">
        <v>1670</v>
      </c>
      <c r="J331">
        <v>22</v>
      </c>
      <c r="L331">
        <v>107</v>
      </c>
      <c r="N331">
        <v>0</v>
      </c>
      <c r="P331">
        <v>76</v>
      </c>
      <c r="R331">
        <v>1723</v>
      </c>
      <c r="AD331" t="str">
        <f>VLOOKUP(AF331,class!$A$1:$B$455,2,FALSE)</f>
        <v>Shire County</v>
      </c>
      <c r="AE331" t="str">
        <f>IFERROR(VLOOKUP(AF331,classifications!$A$3:$C$334,3,FALSE),VLOOKUP(AF331,classifications!$I$2:$K$28,3,FALSE))</f>
        <v>Urban with Significant Rural</v>
      </c>
      <c r="AF331" t="s">
        <v>799</v>
      </c>
      <c r="AH331">
        <v>1810</v>
      </c>
      <c r="AJ331">
        <v>33</v>
      </c>
      <c r="AL331">
        <v>123</v>
      </c>
      <c r="AN331">
        <v>3</v>
      </c>
      <c r="AP331">
        <v>50</v>
      </c>
      <c r="AR331">
        <v>1919</v>
      </c>
      <c r="BD331" t="str">
        <f>VLOOKUP(BF331,class!$A$1:$B$455,2,FALSE)</f>
        <v>Shire County</v>
      </c>
      <c r="BE331" t="str">
        <f>IFERROR(VLOOKUP(BF331,classifications!$A$3:$C$334,3,FALSE),VLOOKUP(BF331,classifications!$I$2:$K$28,3,FALSE))</f>
        <v>Urban with Significant Rural</v>
      </c>
      <c r="BF331" t="s">
        <v>799</v>
      </c>
      <c r="BH331">
        <v>1914</v>
      </c>
      <c r="BJ331">
        <v>75</v>
      </c>
      <c r="BL331">
        <v>195</v>
      </c>
      <c r="BN331">
        <v>13</v>
      </c>
      <c r="BP331">
        <v>131</v>
      </c>
      <c r="BR331">
        <v>2066</v>
      </c>
      <c r="CD331" t="str">
        <f>VLOOKUP(CF331,class!$A$1:$B$455,2,FALSE)</f>
        <v>Shire County</v>
      </c>
      <c r="CE331" t="str">
        <f>IFERROR(VLOOKUP(CF331,classifications!$A$3:$C$334,3,FALSE),VLOOKUP(CF331,classifications!$I$2:$K$28,3,FALSE))</f>
        <v>Urban with Significant Rural</v>
      </c>
      <c r="CF331" t="s">
        <v>799</v>
      </c>
      <c r="CH331">
        <v>2294</v>
      </c>
      <c r="CJ331">
        <v>46</v>
      </c>
      <c r="CL331">
        <v>213</v>
      </c>
      <c r="CN331">
        <v>5</v>
      </c>
      <c r="CO331">
        <v>6</v>
      </c>
      <c r="CP331">
        <v>1</v>
      </c>
      <c r="CQ331">
        <v>12</v>
      </c>
      <c r="CR331">
        <v>0</v>
      </c>
      <c r="CS331">
        <v>24</v>
      </c>
      <c r="CU331">
        <v>0</v>
      </c>
      <c r="CW331">
        <v>110</v>
      </c>
      <c r="CY331">
        <v>2443</v>
      </c>
      <c r="DD331" t="str">
        <f>VLOOKUP(DF331,class!$A$1:$B$455,2,FALSE)</f>
        <v>Shire County</v>
      </c>
      <c r="DE331" t="str">
        <f>IFERROR(VLOOKUP(DF331,classifications!$A$3:$C$334,3,FALSE),VLOOKUP(DF331,classifications!$I$2:$K$28,3,FALSE))</f>
        <v>Urban with Significant Rural</v>
      </c>
      <c r="DF331" t="s">
        <v>799</v>
      </c>
      <c r="DH331">
        <v>2566</v>
      </c>
      <c r="DJ331">
        <v>68</v>
      </c>
      <c r="DL331">
        <v>280</v>
      </c>
      <c r="DN331">
        <v>1</v>
      </c>
      <c r="DO331">
        <v>38</v>
      </c>
      <c r="DP331">
        <v>1</v>
      </c>
      <c r="DQ331">
        <v>11</v>
      </c>
      <c r="DR331">
        <v>0</v>
      </c>
      <c r="DS331">
        <v>51</v>
      </c>
      <c r="DU331">
        <v>0</v>
      </c>
      <c r="DW331">
        <v>88</v>
      </c>
      <c r="DY331">
        <v>2826</v>
      </c>
      <c r="ED331" t="str">
        <f>VLOOKUP(EF331,class!$A$1:$B$455,2,FALSE)</f>
        <v>Shire County</v>
      </c>
      <c r="EE331" t="str">
        <f>IFERROR(VLOOKUP(EF331,classifications!$A$3:$C$334,3,FALSE),VLOOKUP(EF331,classifications!$I$2:$K$28,3,FALSE))</f>
        <v>Urban with Significant Rural</v>
      </c>
      <c r="EF331" t="s">
        <v>799</v>
      </c>
      <c r="EH331">
        <v>2595</v>
      </c>
      <c r="EJ331">
        <v>46</v>
      </c>
      <c r="EL331">
        <v>236</v>
      </c>
      <c r="EN331">
        <v>7</v>
      </c>
      <c r="EO331">
        <v>35</v>
      </c>
      <c r="EP331">
        <v>0</v>
      </c>
      <c r="EQ331">
        <v>0</v>
      </c>
      <c r="ER331">
        <v>13</v>
      </c>
      <c r="ES331">
        <v>0</v>
      </c>
      <c r="ET331">
        <v>55</v>
      </c>
      <c r="EV331">
        <v>0</v>
      </c>
      <c r="EX331">
        <v>58</v>
      </c>
      <c r="EZ331" s="2">
        <v>2819</v>
      </c>
      <c r="FD331" t="str">
        <f>VLOOKUP(FF331,class!$A$1:$B$455,2,FALSE)</f>
        <v>Shire County</v>
      </c>
      <c r="FE331" t="str">
        <f>IFERROR(VLOOKUP(FF331,classifications!$A$3:$C$334,3,FALSE),VLOOKUP(FF331,classifications!$I$2:$K$28,3,FALSE))</f>
        <v>Urban with Significant Rural</v>
      </c>
      <c r="FF331" t="s">
        <v>799</v>
      </c>
      <c r="FH331">
        <v>2706</v>
      </c>
      <c r="FJ331">
        <v>84</v>
      </c>
      <c r="FL331">
        <v>292</v>
      </c>
      <c r="FN331">
        <v>13</v>
      </c>
      <c r="FO331">
        <v>31</v>
      </c>
      <c r="FP331">
        <v>0</v>
      </c>
      <c r="FQ331">
        <v>0</v>
      </c>
      <c r="FR331">
        <v>2</v>
      </c>
      <c r="FS331">
        <v>0</v>
      </c>
      <c r="FT331">
        <v>46</v>
      </c>
      <c r="FV331">
        <v>0</v>
      </c>
      <c r="FX331">
        <v>39</v>
      </c>
      <c r="FZ331" s="2">
        <v>3043</v>
      </c>
    </row>
    <row r="332" spans="2:208" x14ac:dyDescent="0.3">
      <c r="B332" t="s">
        <v>800</v>
      </c>
      <c r="C332" t="s">
        <v>801</v>
      </c>
      <c r="D332" t="str">
        <f>VLOOKUP(F332,class!$A$1:$B$455,2,FALSE)</f>
        <v>Shire District</v>
      </c>
      <c r="E332" t="str">
        <f>IFERROR(VLOOKUP(F332,classifications!$A$3:$C$334,3,FALSE),VLOOKUP(F332,classifications!$I$2:$K$28,3,FALSE))</f>
        <v>Predominantly Urban</v>
      </c>
      <c r="F332" t="s">
        <v>802</v>
      </c>
      <c r="H332">
        <v>423</v>
      </c>
      <c r="J332">
        <v>2</v>
      </c>
      <c r="L332">
        <v>11</v>
      </c>
      <c r="N332">
        <v>0</v>
      </c>
      <c r="P332">
        <v>2</v>
      </c>
      <c r="R332">
        <v>434</v>
      </c>
      <c r="AB332" t="s">
        <v>800</v>
      </c>
      <c r="AC332" t="s">
        <v>801</v>
      </c>
      <c r="AD332" t="str">
        <f>VLOOKUP(AF332,class!$A$1:$B$455,2,FALSE)</f>
        <v>Shire District</v>
      </c>
      <c r="AE332" t="str">
        <f>IFERROR(VLOOKUP(AF332,classifications!$A$3:$C$334,3,FALSE),VLOOKUP(AF332,classifications!$I$2:$K$28,3,FALSE))</f>
        <v>Predominantly Urban</v>
      </c>
      <c r="AF332" t="s">
        <v>802</v>
      </c>
      <c r="AH332">
        <v>438</v>
      </c>
      <c r="AJ332">
        <v>7</v>
      </c>
      <c r="AL332">
        <v>10</v>
      </c>
      <c r="AN332">
        <v>0</v>
      </c>
      <c r="AP332">
        <v>1</v>
      </c>
      <c r="AR332">
        <v>454</v>
      </c>
      <c r="BB332" t="s">
        <v>800</v>
      </c>
      <c r="BC332" t="s">
        <v>801</v>
      </c>
      <c r="BD332" t="str">
        <f>VLOOKUP(BF332,class!$A$1:$B$455,2,FALSE)</f>
        <v>Shire District</v>
      </c>
      <c r="BE332" t="str">
        <f>IFERROR(VLOOKUP(BF332,classifications!$A$3:$C$334,3,FALSE),VLOOKUP(BF332,classifications!$I$2:$K$28,3,FALSE))</f>
        <v>Predominantly Urban</v>
      </c>
      <c r="BF332" t="s">
        <v>802</v>
      </c>
      <c r="BH332">
        <v>448</v>
      </c>
      <c r="BJ332">
        <v>4</v>
      </c>
      <c r="BL332">
        <v>15</v>
      </c>
      <c r="BN332">
        <v>0</v>
      </c>
      <c r="BP332">
        <v>42</v>
      </c>
      <c r="BR332">
        <v>425</v>
      </c>
      <c r="CB332" t="s">
        <v>800</v>
      </c>
      <c r="CC332" t="s">
        <v>801</v>
      </c>
      <c r="CD332" t="str">
        <f>VLOOKUP(CF332,class!$A$1:$B$455,2,FALSE)</f>
        <v>Shire District</v>
      </c>
      <c r="CE332" t="str">
        <f>IFERROR(VLOOKUP(CF332,classifications!$A$3:$C$334,3,FALSE),VLOOKUP(CF332,classifications!$I$2:$K$28,3,FALSE))</f>
        <v>Predominantly Urban</v>
      </c>
      <c r="CF332" t="s">
        <v>802</v>
      </c>
      <c r="CH332">
        <v>540</v>
      </c>
      <c r="CJ332">
        <v>2</v>
      </c>
      <c r="CL332">
        <v>22</v>
      </c>
      <c r="CN332">
        <v>0</v>
      </c>
      <c r="CO332">
        <v>1</v>
      </c>
      <c r="CP332">
        <v>0</v>
      </c>
      <c r="CQ332">
        <v>0</v>
      </c>
      <c r="CR332">
        <v>0</v>
      </c>
      <c r="CS332">
        <v>1</v>
      </c>
      <c r="CU332">
        <v>0</v>
      </c>
      <c r="CW332">
        <v>5</v>
      </c>
      <c r="CY332">
        <v>559</v>
      </c>
      <c r="DB332" t="s">
        <v>800</v>
      </c>
      <c r="DC332" t="s">
        <v>801</v>
      </c>
      <c r="DD332" t="str">
        <f>VLOOKUP(DF332,class!$A$1:$B$455,2,FALSE)</f>
        <v>Shire District</v>
      </c>
      <c r="DE332" t="str">
        <f>IFERROR(VLOOKUP(DF332,classifications!$A$3:$C$334,3,FALSE),VLOOKUP(DF332,classifications!$I$2:$K$28,3,FALSE))</f>
        <v>Predominantly Urban</v>
      </c>
      <c r="DF332" t="s">
        <v>802</v>
      </c>
      <c r="DH332">
        <v>510</v>
      </c>
      <c r="DJ332">
        <v>10</v>
      </c>
      <c r="DL332">
        <v>24</v>
      </c>
      <c r="DN332">
        <v>0</v>
      </c>
      <c r="DO332">
        <v>1</v>
      </c>
      <c r="DP332">
        <v>0</v>
      </c>
      <c r="DQ332">
        <v>0</v>
      </c>
      <c r="DR332">
        <v>0</v>
      </c>
      <c r="DS332">
        <v>1</v>
      </c>
      <c r="DU332">
        <v>0</v>
      </c>
      <c r="DW332">
        <v>0</v>
      </c>
      <c r="DY332">
        <v>544</v>
      </c>
      <c r="EB332" t="s">
        <v>800</v>
      </c>
      <c r="EC332" t="s">
        <v>801</v>
      </c>
      <c r="ED332" t="str">
        <f>VLOOKUP(EF332,class!$A$1:$B$455,2,FALSE)</f>
        <v>Shire District</v>
      </c>
      <c r="EE332" t="str">
        <f>IFERROR(VLOOKUP(EF332,classifications!$A$3:$C$334,3,FALSE),VLOOKUP(EF332,classifications!$I$2:$K$28,3,FALSE))</f>
        <v>Predominantly Urban</v>
      </c>
      <c r="EF332" t="s">
        <v>802</v>
      </c>
      <c r="EH332">
        <v>348</v>
      </c>
      <c r="EJ332">
        <v>24</v>
      </c>
      <c r="EL332">
        <v>28</v>
      </c>
      <c r="EN332">
        <v>0</v>
      </c>
      <c r="EO332">
        <v>2</v>
      </c>
      <c r="EP332">
        <v>0</v>
      </c>
      <c r="EQ332">
        <v>0</v>
      </c>
      <c r="ER332">
        <v>2</v>
      </c>
      <c r="ES332">
        <v>0</v>
      </c>
      <c r="ET332">
        <v>4</v>
      </c>
      <c r="EV332">
        <v>0</v>
      </c>
      <c r="EX332">
        <v>3</v>
      </c>
      <c r="EZ332" s="2">
        <v>397</v>
      </c>
      <c r="FB332" t="s">
        <v>800</v>
      </c>
      <c r="FC332" t="s">
        <v>801</v>
      </c>
      <c r="FD332" t="str">
        <f>VLOOKUP(FF332,class!$A$1:$B$455,2,FALSE)</f>
        <v>Shire District</v>
      </c>
      <c r="FE332" t="str">
        <f>IFERROR(VLOOKUP(FF332,classifications!$A$3:$C$334,3,FALSE),VLOOKUP(FF332,classifications!$I$2:$K$28,3,FALSE))</f>
        <v>Predominantly Urban</v>
      </c>
      <c r="FF332" t="s">
        <v>802</v>
      </c>
      <c r="FH332">
        <v>268</v>
      </c>
      <c r="FJ332">
        <v>13</v>
      </c>
      <c r="FL332">
        <v>20</v>
      </c>
      <c r="FN332">
        <v>0</v>
      </c>
      <c r="FO332">
        <v>4</v>
      </c>
      <c r="FP332">
        <v>0</v>
      </c>
      <c r="FQ332">
        <v>0</v>
      </c>
      <c r="FR332">
        <v>0</v>
      </c>
      <c r="FS332">
        <v>0</v>
      </c>
      <c r="FT332">
        <v>4</v>
      </c>
      <c r="FV332">
        <v>0</v>
      </c>
      <c r="FX332">
        <v>1</v>
      </c>
      <c r="FZ332" s="2">
        <v>300</v>
      </c>
      <c r="GD332" t="str">
        <f>VLOOKUP(GF332,class!$A$1:$B$455,2,FALSE)</f>
        <v>Shire County</v>
      </c>
      <c r="GE332" t="str">
        <f>IFERROR(VLOOKUP(GF332,classifications!A$3:C$334,3,FALSE),VLOOKUP(GF332,classifications!I$2:K$28,3,FALSE))</f>
        <v>Predominantly Rural</v>
      </c>
      <c r="GF332" t="s">
        <v>821</v>
      </c>
      <c r="GH332">
        <v>5184</v>
      </c>
      <c r="GJ332">
        <v>106</v>
      </c>
      <c r="GL332">
        <v>264</v>
      </c>
      <c r="GN332">
        <v>7</v>
      </c>
      <c r="GO332">
        <v>18</v>
      </c>
      <c r="GP332">
        <v>0</v>
      </c>
      <c r="GQ332">
        <v>1</v>
      </c>
      <c r="GR332">
        <v>0</v>
      </c>
      <c r="GS332">
        <v>0</v>
      </c>
      <c r="GT332">
        <v>26</v>
      </c>
      <c r="GV332">
        <v>-1</v>
      </c>
      <c r="GX332">
        <v>252</v>
      </c>
      <c r="GZ332">
        <v>5301</v>
      </c>
    </row>
    <row r="333" spans="2:208" x14ac:dyDescent="0.3">
      <c r="B333" t="s">
        <v>803</v>
      </c>
      <c r="C333" t="s">
        <v>804</v>
      </c>
      <c r="D333" t="str">
        <f>VLOOKUP(F333,class!$A$1:$B$455,2,FALSE)</f>
        <v>Shire District</v>
      </c>
      <c r="E333" t="str">
        <f>IFERROR(VLOOKUP(F333,classifications!$A$3:$C$334,3,FALSE),VLOOKUP(F333,classifications!$I$2:$K$28,3,FALSE))</f>
        <v>Predominantly Rural</v>
      </c>
      <c r="F333" t="s">
        <v>805</v>
      </c>
      <c r="H333">
        <v>198</v>
      </c>
      <c r="J333">
        <v>0</v>
      </c>
      <c r="L333">
        <v>28</v>
      </c>
      <c r="N333">
        <v>0</v>
      </c>
      <c r="P333">
        <v>0</v>
      </c>
      <c r="R333">
        <v>226</v>
      </c>
      <c r="AB333" t="s">
        <v>803</v>
      </c>
      <c r="AC333" t="s">
        <v>804</v>
      </c>
      <c r="AD333" t="str">
        <f>VLOOKUP(AF333,class!$A$1:$B$455,2,FALSE)</f>
        <v>Shire District</v>
      </c>
      <c r="AE333" t="str">
        <f>IFERROR(VLOOKUP(AF333,classifications!$A$3:$C$334,3,FALSE),VLOOKUP(AF333,classifications!$I$2:$K$28,3,FALSE))</f>
        <v>Predominantly Rural</v>
      </c>
      <c r="AF333" t="s">
        <v>805</v>
      </c>
      <c r="AH333">
        <v>220</v>
      </c>
      <c r="AJ333">
        <v>9</v>
      </c>
      <c r="AL333">
        <v>20</v>
      </c>
      <c r="AN333">
        <v>3</v>
      </c>
      <c r="AP333">
        <v>7</v>
      </c>
      <c r="AR333">
        <v>245</v>
      </c>
      <c r="BB333" t="s">
        <v>803</v>
      </c>
      <c r="BC333" t="s">
        <v>804</v>
      </c>
      <c r="BD333" t="str">
        <f>VLOOKUP(BF333,class!$A$1:$B$455,2,FALSE)</f>
        <v>Shire District</v>
      </c>
      <c r="BE333" t="str">
        <f>IFERROR(VLOOKUP(BF333,classifications!$A$3:$C$334,3,FALSE),VLOOKUP(BF333,classifications!$I$2:$K$28,3,FALSE))</f>
        <v>Predominantly Rural</v>
      </c>
      <c r="BF333" t="s">
        <v>805</v>
      </c>
      <c r="BH333">
        <v>200</v>
      </c>
      <c r="BJ333">
        <v>12</v>
      </c>
      <c r="BL333">
        <v>29</v>
      </c>
      <c r="BN333">
        <v>3</v>
      </c>
      <c r="BP333">
        <v>8</v>
      </c>
      <c r="BR333">
        <v>236</v>
      </c>
      <c r="CB333" t="s">
        <v>803</v>
      </c>
      <c r="CC333" t="s">
        <v>804</v>
      </c>
      <c r="CD333" t="str">
        <f>VLOOKUP(CF333,class!$A$1:$B$455,2,FALSE)</f>
        <v>Shire District</v>
      </c>
      <c r="CE333" t="str">
        <f>IFERROR(VLOOKUP(CF333,classifications!$A$3:$C$334,3,FALSE),VLOOKUP(CF333,classifications!$I$2:$K$28,3,FALSE))</f>
        <v>Predominantly Rural</v>
      </c>
      <c r="CF333" t="s">
        <v>805</v>
      </c>
      <c r="CH333">
        <v>315</v>
      </c>
      <c r="CJ333">
        <v>7</v>
      </c>
      <c r="CL333">
        <v>62</v>
      </c>
      <c r="CN333">
        <v>0</v>
      </c>
      <c r="CO333">
        <v>0</v>
      </c>
      <c r="CP333">
        <v>0</v>
      </c>
      <c r="CQ333">
        <v>0</v>
      </c>
      <c r="CR333">
        <v>0</v>
      </c>
      <c r="CS333">
        <v>0</v>
      </c>
      <c r="CU333">
        <v>0</v>
      </c>
      <c r="CW333">
        <v>46</v>
      </c>
      <c r="CY333">
        <v>338</v>
      </c>
      <c r="DB333" t="s">
        <v>803</v>
      </c>
      <c r="DC333" t="s">
        <v>804</v>
      </c>
      <c r="DD333" t="str">
        <f>VLOOKUP(DF333,class!$A$1:$B$455,2,FALSE)</f>
        <v>Shire District</v>
      </c>
      <c r="DE333" t="str">
        <f>IFERROR(VLOOKUP(DF333,classifications!$A$3:$C$334,3,FALSE),VLOOKUP(DF333,classifications!$I$2:$K$28,3,FALSE))</f>
        <v>Predominantly Rural</v>
      </c>
      <c r="DF333" t="s">
        <v>805</v>
      </c>
      <c r="DH333">
        <v>362</v>
      </c>
      <c r="DJ333">
        <v>16</v>
      </c>
      <c r="DL333">
        <v>125</v>
      </c>
      <c r="DN333">
        <v>0</v>
      </c>
      <c r="DO333">
        <v>2</v>
      </c>
      <c r="DP333">
        <v>0</v>
      </c>
      <c r="DQ333">
        <v>0</v>
      </c>
      <c r="DR333">
        <v>0</v>
      </c>
      <c r="DS333">
        <v>2</v>
      </c>
      <c r="DU333">
        <v>0</v>
      </c>
      <c r="DW333">
        <v>41</v>
      </c>
      <c r="DY333">
        <v>462</v>
      </c>
      <c r="EB333" t="s">
        <v>803</v>
      </c>
      <c r="EC333" t="s">
        <v>804</v>
      </c>
      <c r="ED333" t="str">
        <f>VLOOKUP(EF333,class!$A$1:$B$455,2,FALSE)</f>
        <v>Shire District</v>
      </c>
      <c r="EE333" t="str">
        <f>IFERROR(VLOOKUP(EF333,classifications!$A$3:$C$334,3,FALSE),VLOOKUP(EF333,classifications!$I$2:$K$28,3,FALSE))</f>
        <v>Predominantly Rural</v>
      </c>
      <c r="EF333" t="s">
        <v>805</v>
      </c>
      <c r="EH333">
        <v>498</v>
      </c>
      <c r="EJ333">
        <v>3</v>
      </c>
      <c r="EL333">
        <v>57</v>
      </c>
      <c r="EN333">
        <v>0</v>
      </c>
      <c r="EO333">
        <v>12</v>
      </c>
      <c r="EP333">
        <v>0</v>
      </c>
      <c r="EQ333">
        <v>0</v>
      </c>
      <c r="ER333">
        <v>0</v>
      </c>
      <c r="ES333">
        <v>0</v>
      </c>
      <c r="ET333">
        <v>12</v>
      </c>
      <c r="EV333">
        <v>0</v>
      </c>
      <c r="EX333">
        <v>7</v>
      </c>
      <c r="EZ333" s="2">
        <v>551</v>
      </c>
      <c r="FB333" t="s">
        <v>803</v>
      </c>
      <c r="FC333" t="s">
        <v>804</v>
      </c>
      <c r="FD333" t="str">
        <f>VLOOKUP(FF333,class!$A$1:$B$455,2,FALSE)</f>
        <v>Shire District</v>
      </c>
      <c r="FE333" t="str">
        <f>IFERROR(VLOOKUP(FF333,classifications!$A$3:$C$334,3,FALSE),VLOOKUP(FF333,classifications!$I$2:$K$28,3,FALSE))</f>
        <v>Predominantly Rural</v>
      </c>
      <c r="FF333" t="s">
        <v>805</v>
      </c>
      <c r="FH333">
        <v>369</v>
      </c>
      <c r="FJ333">
        <v>38</v>
      </c>
      <c r="FL333">
        <v>32</v>
      </c>
      <c r="FN333">
        <v>0</v>
      </c>
      <c r="FO333">
        <v>10</v>
      </c>
      <c r="FP333">
        <v>0</v>
      </c>
      <c r="FQ333">
        <v>0</v>
      </c>
      <c r="FR333">
        <v>0</v>
      </c>
      <c r="FS333">
        <v>0</v>
      </c>
      <c r="FT333">
        <v>10</v>
      </c>
      <c r="FV333">
        <v>0</v>
      </c>
      <c r="FX333">
        <v>5</v>
      </c>
      <c r="FZ333" s="2">
        <v>434</v>
      </c>
      <c r="GB333" t="s">
        <v>822</v>
      </c>
      <c r="GC333" t="s">
        <v>823</v>
      </c>
      <c r="GD333" t="str">
        <f>VLOOKUP(GF333,class!$A$1:$B$455,2,FALSE)</f>
        <v>Shire District</v>
      </c>
      <c r="GE333" t="str">
        <f>IFERROR(VLOOKUP(GF333,classifications!A$3:C$334,3,FALSE),VLOOKUP(GF333,classifications!I$2:K$28,3,FALSE))</f>
        <v>Urban with Significant Rural</v>
      </c>
      <c r="GF333" t="s">
        <v>824</v>
      </c>
      <c r="GH333">
        <v>1053</v>
      </c>
      <c r="GJ333">
        <v>44</v>
      </c>
      <c r="GL333">
        <v>74</v>
      </c>
      <c r="GN333">
        <v>0</v>
      </c>
      <c r="GO333">
        <v>3</v>
      </c>
      <c r="GP333">
        <v>0</v>
      </c>
      <c r="GQ333">
        <v>0</v>
      </c>
      <c r="GR333">
        <v>0</v>
      </c>
      <c r="GS333">
        <v>0</v>
      </c>
      <c r="GT333">
        <v>3</v>
      </c>
      <c r="GV333">
        <v>0</v>
      </c>
      <c r="GX333">
        <v>12</v>
      </c>
      <c r="GZ333">
        <v>1159</v>
      </c>
    </row>
    <row r="334" spans="2:208" x14ac:dyDescent="0.3">
      <c r="B334" t="s">
        <v>806</v>
      </c>
      <c r="C334" t="s">
        <v>807</v>
      </c>
      <c r="D334" t="str">
        <f>VLOOKUP(F334,class!$A$1:$B$455,2,FALSE)</f>
        <v>Shire District</v>
      </c>
      <c r="E334" t="str">
        <f>IFERROR(VLOOKUP(F334,classifications!$A$3:$C$334,3,FALSE),VLOOKUP(F334,classifications!$I$2:$K$28,3,FALSE))</f>
        <v>Predominantly Urban</v>
      </c>
      <c r="F334" t="s">
        <v>808</v>
      </c>
      <c r="H334">
        <v>106</v>
      </c>
      <c r="J334">
        <v>5</v>
      </c>
      <c r="L334">
        <v>5</v>
      </c>
      <c r="N334">
        <v>0</v>
      </c>
      <c r="P334">
        <v>47</v>
      </c>
      <c r="R334">
        <v>69</v>
      </c>
      <c r="AB334" t="s">
        <v>806</v>
      </c>
      <c r="AC334" t="s">
        <v>807</v>
      </c>
      <c r="AD334" t="str">
        <f>VLOOKUP(AF334,class!$A$1:$B$455,2,FALSE)</f>
        <v>Shire District</v>
      </c>
      <c r="AE334" t="str">
        <f>IFERROR(VLOOKUP(AF334,classifications!$A$3:$C$334,3,FALSE),VLOOKUP(AF334,classifications!$I$2:$K$28,3,FALSE))</f>
        <v>Predominantly Urban</v>
      </c>
      <c r="AF334" t="s">
        <v>808</v>
      </c>
      <c r="AH334">
        <v>130</v>
      </c>
      <c r="AJ334">
        <v>6</v>
      </c>
      <c r="AL334">
        <v>32</v>
      </c>
      <c r="AN334">
        <v>0</v>
      </c>
      <c r="AP334">
        <v>19</v>
      </c>
      <c r="AR334">
        <v>149</v>
      </c>
      <c r="BB334" t="s">
        <v>806</v>
      </c>
      <c r="BC334" t="s">
        <v>807</v>
      </c>
      <c r="BD334" t="str">
        <f>VLOOKUP(BF334,class!$A$1:$B$455,2,FALSE)</f>
        <v>Shire District</v>
      </c>
      <c r="BE334" t="str">
        <f>IFERROR(VLOOKUP(BF334,classifications!$A$3:$C$334,3,FALSE),VLOOKUP(BF334,classifications!$I$2:$K$28,3,FALSE))</f>
        <v>Predominantly Urban</v>
      </c>
      <c r="BF334" t="s">
        <v>808</v>
      </c>
      <c r="BH334">
        <v>100</v>
      </c>
      <c r="BJ334">
        <v>12</v>
      </c>
      <c r="BL334">
        <v>20</v>
      </c>
      <c r="BN334">
        <v>0</v>
      </c>
      <c r="BP334">
        <v>59</v>
      </c>
      <c r="BR334">
        <v>73</v>
      </c>
      <c r="CB334" t="s">
        <v>806</v>
      </c>
      <c r="CC334" t="s">
        <v>807</v>
      </c>
      <c r="CD334" t="str">
        <f>VLOOKUP(CF334,class!$A$1:$B$455,2,FALSE)</f>
        <v>Shire District</v>
      </c>
      <c r="CE334" t="str">
        <f>IFERROR(VLOOKUP(CF334,classifications!$A$3:$C$334,3,FALSE),VLOOKUP(CF334,classifications!$I$2:$K$28,3,FALSE))</f>
        <v>Predominantly Urban</v>
      </c>
      <c r="CF334" t="s">
        <v>808</v>
      </c>
      <c r="CH334">
        <v>83</v>
      </c>
      <c r="CJ334">
        <v>8</v>
      </c>
      <c r="CL334">
        <v>20</v>
      </c>
      <c r="CN334">
        <v>5</v>
      </c>
      <c r="CO334">
        <v>0</v>
      </c>
      <c r="CP334">
        <v>0</v>
      </c>
      <c r="CQ334">
        <v>11</v>
      </c>
      <c r="CR334">
        <v>0</v>
      </c>
      <c r="CS334">
        <v>16</v>
      </c>
      <c r="CU334">
        <v>0</v>
      </c>
      <c r="CW334">
        <v>10</v>
      </c>
      <c r="CY334">
        <v>101</v>
      </c>
      <c r="DB334" t="s">
        <v>806</v>
      </c>
      <c r="DC334" t="s">
        <v>807</v>
      </c>
      <c r="DD334" t="str">
        <f>VLOOKUP(DF334,class!$A$1:$B$455,2,FALSE)</f>
        <v>Shire District</v>
      </c>
      <c r="DE334" t="str">
        <f>IFERROR(VLOOKUP(DF334,classifications!$A$3:$C$334,3,FALSE),VLOOKUP(DF334,classifications!$I$2:$K$28,3,FALSE))</f>
        <v>Predominantly Urban</v>
      </c>
      <c r="DF334" t="s">
        <v>808</v>
      </c>
      <c r="DH334">
        <v>216</v>
      </c>
      <c r="DJ334">
        <v>41</v>
      </c>
      <c r="DL334">
        <v>34</v>
      </c>
      <c r="DN334">
        <v>0</v>
      </c>
      <c r="DO334">
        <v>7</v>
      </c>
      <c r="DP334">
        <v>0</v>
      </c>
      <c r="DQ334">
        <v>11</v>
      </c>
      <c r="DR334">
        <v>0</v>
      </c>
      <c r="DS334">
        <v>18</v>
      </c>
      <c r="DU334">
        <v>0</v>
      </c>
      <c r="DW334">
        <v>6</v>
      </c>
      <c r="DY334">
        <v>285</v>
      </c>
      <c r="EB334" t="s">
        <v>806</v>
      </c>
      <c r="EC334" t="s">
        <v>807</v>
      </c>
      <c r="ED334" t="str">
        <f>VLOOKUP(EF334,class!$A$1:$B$455,2,FALSE)</f>
        <v>Shire District</v>
      </c>
      <c r="EE334" t="str">
        <f>IFERROR(VLOOKUP(EF334,classifications!$A$3:$C$334,3,FALSE),VLOOKUP(EF334,classifications!$I$2:$K$28,3,FALSE))</f>
        <v>Predominantly Urban</v>
      </c>
      <c r="EF334" t="s">
        <v>808</v>
      </c>
      <c r="EH334">
        <v>297</v>
      </c>
      <c r="EJ334">
        <v>4</v>
      </c>
      <c r="EL334">
        <v>20</v>
      </c>
      <c r="EN334">
        <v>3</v>
      </c>
      <c r="EO334">
        <v>6</v>
      </c>
      <c r="EP334">
        <v>0</v>
      </c>
      <c r="EQ334">
        <v>0</v>
      </c>
      <c r="ER334">
        <v>11</v>
      </c>
      <c r="ES334">
        <v>0</v>
      </c>
      <c r="ET334">
        <v>20</v>
      </c>
      <c r="EV334">
        <v>0</v>
      </c>
      <c r="EX334">
        <v>7</v>
      </c>
      <c r="EZ334" s="2">
        <v>314</v>
      </c>
      <c r="FB334" t="s">
        <v>806</v>
      </c>
      <c r="FC334" t="s">
        <v>807</v>
      </c>
      <c r="FD334" t="str">
        <f>VLOOKUP(FF334,class!$A$1:$B$455,2,FALSE)</f>
        <v>Shire District</v>
      </c>
      <c r="FE334" t="str">
        <f>IFERROR(VLOOKUP(FF334,classifications!$A$3:$C$334,3,FALSE),VLOOKUP(FF334,classifications!$I$2:$K$28,3,FALSE))</f>
        <v>Predominantly Urban</v>
      </c>
      <c r="FF334" t="s">
        <v>808</v>
      </c>
      <c r="FH334">
        <v>167</v>
      </c>
      <c r="FJ334">
        <v>17</v>
      </c>
      <c r="FL334">
        <v>37</v>
      </c>
      <c r="FN334">
        <v>4</v>
      </c>
      <c r="FO334">
        <v>5</v>
      </c>
      <c r="FP334">
        <v>0</v>
      </c>
      <c r="FQ334">
        <v>0</v>
      </c>
      <c r="FR334">
        <v>1</v>
      </c>
      <c r="FS334">
        <v>0</v>
      </c>
      <c r="FT334">
        <v>10</v>
      </c>
      <c r="FV334">
        <v>0</v>
      </c>
      <c r="FX334">
        <v>6</v>
      </c>
      <c r="FZ334" s="2">
        <v>215</v>
      </c>
      <c r="GB334" t="s">
        <v>825</v>
      </c>
      <c r="GC334" t="s">
        <v>826</v>
      </c>
      <c r="GD334" t="str">
        <f>VLOOKUP(GF334,class!$A$1:$B$455,2,FALSE)</f>
        <v>Shire District</v>
      </c>
      <c r="GE334" t="str">
        <f>IFERROR(VLOOKUP(GF334,classifications!A$3:C$334,3,FALSE),VLOOKUP(GF334,classifications!I$2:K$28,3,FALSE))</f>
        <v>Predominantly Urban</v>
      </c>
      <c r="GF334" t="s">
        <v>827</v>
      </c>
      <c r="GH334">
        <v>238</v>
      </c>
      <c r="GJ334">
        <v>5</v>
      </c>
      <c r="GL334">
        <v>6</v>
      </c>
      <c r="GN334">
        <v>0</v>
      </c>
      <c r="GO334">
        <v>2</v>
      </c>
      <c r="GP334">
        <v>0</v>
      </c>
      <c r="GQ334">
        <v>0</v>
      </c>
      <c r="GR334">
        <v>0</v>
      </c>
      <c r="GS334">
        <v>0</v>
      </c>
      <c r="GT334">
        <v>2</v>
      </c>
      <c r="GV334">
        <v>0</v>
      </c>
      <c r="GX334">
        <v>27</v>
      </c>
      <c r="GZ334">
        <v>222</v>
      </c>
    </row>
    <row r="335" spans="2:208" x14ac:dyDescent="0.3">
      <c r="B335" t="s">
        <v>809</v>
      </c>
      <c r="C335" t="s">
        <v>810</v>
      </c>
      <c r="D335" t="str">
        <f>VLOOKUP(F335,class!$A$1:$B$455,2,FALSE)</f>
        <v>Shire District</v>
      </c>
      <c r="E335" t="str">
        <f>IFERROR(VLOOKUP(F335,classifications!$A$3:$C$334,3,FALSE),VLOOKUP(F335,classifications!$I$2:$K$28,3,FALSE))</f>
        <v>Predominantly Urban</v>
      </c>
      <c r="F335" t="s">
        <v>811</v>
      </c>
      <c r="H335">
        <v>225</v>
      </c>
      <c r="J335">
        <v>1</v>
      </c>
      <c r="L335">
        <v>4</v>
      </c>
      <c r="N335">
        <v>0</v>
      </c>
      <c r="P335">
        <v>3</v>
      </c>
      <c r="R335">
        <v>227</v>
      </c>
      <c r="AB335" t="s">
        <v>809</v>
      </c>
      <c r="AC335" t="s">
        <v>810</v>
      </c>
      <c r="AD335" t="str">
        <f>VLOOKUP(AF335,class!$A$1:$B$455,2,FALSE)</f>
        <v>Shire District</v>
      </c>
      <c r="AE335" t="str">
        <f>IFERROR(VLOOKUP(AF335,classifications!$A$3:$C$334,3,FALSE),VLOOKUP(AF335,classifications!$I$2:$K$28,3,FALSE))</f>
        <v>Predominantly Urban</v>
      </c>
      <c r="AF335" t="s">
        <v>811</v>
      </c>
      <c r="AH335">
        <v>292</v>
      </c>
      <c r="AJ335">
        <v>9</v>
      </c>
      <c r="AL335">
        <v>23</v>
      </c>
      <c r="AN335">
        <v>0</v>
      </c>
      <c r="AP335">
        <v>3</v>
      </c>
      <c r="AR335">
        <v>321</v>
      </c>
      <c r="BB335" t="s">
        <v>809</v>
      </c>
      <c r="BC335" t="s">
        <v>810</v>
      </c>
      <c r="BD335" t="str">
        <f>VLOOKUP(BF335,class!$A$1:$B$455,2,FALSE)</f>
        <v>Shire District</v>
      </c>
      <c r="BE335" t="str">
        <f>IFERROR(VLOOKUP(BF335,classifications!$A$3:$C$334,3,FALSE),VLOOKUP(BF335,classifications!$I$2:$K$28,3,FALSE))</f>
        <v>Predominantly Urban</v>
      </c>
      <c r="BF335" t="s">
        <v>811</v>
      </c>
      <c r="BH335">
        <v>299</v>
      </c>
      <c r="BJ335">
        <v>1</v>
      </c>
      <c r="BL335">
        <v>15</v>
      </c>
      <c r="BN335">
        <v>0</v>
      </c>
      <c r="BP335">
        <v>4</v>
      </c>
      <c r="BR335">
        <v>311</v>
      </c>
      <c r="CB335" t="s">
        <v>809</v>
      </c>
      <c r="CC335" t="s">
        <v>810</v>
      </c>
      <c r="CD335" t="str">
        <f>VLOOKUP(CF335,class!$A$1:$B$455,2,FALSE)</f>
        <v>Shire District</v>
      </c>
      <c r="CE335" t="str">
        <f>IFERROR(VLOOKUP(CF335,classifications!$A$3:$C$334,3,FALSE),VLOOKUP(CF335,classifications!$I$2:$K$28,3,FALSE))</f>
        <v>Predominantly Urban</v>
      </c>
      <c r="CF335" t="s">
        <v>811</v>
      </c>
      <c r="CH335">
        <v>177</v>
      </c>
      <c r="CJ335">
        <v>2</v>
      </c>
      <c r="CL335">
        <v>10</v>
      </c>
      <c r="CN335">
        <v>0</v>
      </c>
      <c r="CO335">
        <v>0</v>
      </c>
      <c r="CP335">
        <v>0</v>
      </c>
      <c r="CQ335">
        <v>0</v>
      </c>
      <c r="CR335">
        <v>0</v>
      </c>
      <c r="CS335">
        <v>0</v>
      </c>
      <c r="CU335">
        <v>0</v>
      </c>
      <c r="CW335">
        <v>15</v>
      </c>
      <c r="CY335">
        <v>174</v>
      </c>
      <c r="DB335" t="s">
        <v>809</v>
      </c>
      <c r="DC335" t="s">
        <v>810</v>
      </c>
      <c r="DD335" t="str">
        <f>VLOOKUP(DF335,class!$A$1:$B$455,2,FALSE)</f>
        <v>Shire District</v>
      </c>
      <c r="DE335" t="str">
        <f>IFERROR(VLOOKUP(DF335,classifications!$A$3:$C$334,3,FALSE),VLOOKUP(DF335,classifications!$I$2:$K$28,3,FALSE))</f>
        <v>Predominantly Urban</v>
      </c>
      <c r="DF335" t="s">
        <v>811</v>
      </c>
      <c r="DH335">
        <v>170</v>
      </c>
      <c r="DJ335">
        <v>5</v>
      </c>
      <c r="DL335">
        <v>31</v>
      </c>
      <c r="DN335">
        <v>0</v>
      </c>
      <c r="DO335">
        <v>8</v>
      </c>
      <c r="DP335">
        <v>0</v>
      </c>
      <c r="DQ335">
        <v>0</v>
      </c>
      <c r="DR335">
        <v>0</v>
      </c>
      <c r="DS335">
        <v>8</v>
      </c>
      <c r="DU335">
        <v>0</v>
      </c>
      <c r="DW335">
        <v>8</v>
      </c>
      <c r="DY335">
        <v>198</v>
      </c>
      <c r="EB335" t="s">
        <v>809</v>
      </c>
      <c r="EC335" t="s">
        <v>810</v>
      </c>
      <c r="ED335" t="str">
        <f>VLOOKUP(EF335,class!$A$1:$B$455,2,FALSE)</f>
        <v>Shire District</v>
      </c>
      <c r="EE335" t="str">
        <f>IFERROR(VLOOKUP(EF335,classifications!$A$3:$C$334,3,FALSE),VLOOKUP(EF335,classifications!$I$2:$K$28,3,FALSE))</f>
        <v>Predominantly Urban</v>
      </c>
      <c r="EF335" t="s">
        <v>811</v>
      </c>
      <c r="EH335">
        <v>216</v>
      </c>
      <c r="EJ335">
        <v>7</v>
      </c>
      <c r="EL335">
        <v>29</v>
      </c>
      <c r="EN335">
        <v>0</v>
      </c>
      <c r="EO335">
        <v>3</v>
      </c>
      <c r="EP335">
        <v>0</v>
      </c>
      <c r="EQ335">
        <v>0</v>
      </c>
      <c r="ER335">
        <v>0</v>
      </c>
      <c r="ES335">
        <v>0</v>
      </c>
      <c r="ET335">
        <v>3</v>
      </c>
      <c r="EV335">
        <v>0</v>
      </c>
      <c r="EX335">
        <v>15</v>
      </c>
      <c r="EZ335" s="2">
        <v>237</v>
      </c>
      <c r="FB335" t="s">
        <v>809</v>
      </c>
      <c r="FC335" t="s">
        <v>810</v>
      </c>
      <c r="FD335" t="str">
        <f>VLOOKUP(FF335,class!$A$1:$B$455,2,FALSE)</f>
        <v>Shire District</v>
      </c>
      <c r="FE335" t="str">
        <f>IFERROR(VLOOKUP(FF335,classifications!$A$3:$C$334,3,FALSE),VLOOKUP(FF335,classifications!$I$2:$K$28,3,FALSE))</f>
        <v>Predominantly Urban</v>
      </c>
      <c r="FF335" t="s">
        <v>811</v>
      </c>
      <c r="FH335">
        <v>282</v>
      </c>
      <c r="FJ335">
        <v>2</v>
      </c>
      <c r="FL335">
        <v>14</v>
      </c>
      <c r="FN335">
        <v>1</v>
      </c>
      <c r="FO335">
        <v>9</v>
      </c>
      <c r="FP335">
        <v>0</v>
      </c>
      <c r="FQ335">
        <v>0</v>
      </c>
      <c r="FR335">
        <v>0</v>
      </c>
      <c r="FS335">
        <v>0</v>
      </c>
      <c r="FT335">
        <v>10</v>
      </c>
      <c r="FV335">
        <v>0</v>
      </c>
      <c r="FX335">
        <v>12</v>
      </c>
      <c r="FZ335" s="2">
        <v>286</v>
      </c>
      <c r="GB335" t="s">
        <v>828</v>
      </c>
      <c r="GC335" t="s">
        <v>829</v>
      </c>
      <c r="GD335" t="str">
        <f>VLOOKUP(GF335,class!$A$1:$B$455,2,FALSE)</f>
        <v>Shire District</v>
      </c>
      <c r="GE335" t="str">
        <f>IFERROR(VLOOKUP(GF335,classifications!A$3:C$334,3,FALSE),VLOOKUP(GF335,classifications!I$2:K$28,3,FALSE))</f>
        <v>Predominantly Rural</v>
      </c>
      <c r="GF335" t="s">
        <v>830</v>
      </c>
      <c r="GH335">
        <v>1392</v>
      </c>
      <c r="GJ335">
        <v>18</v>
      </c>
      <c r="GL335">
        <v>136</v>
      </c>
      <c r="GN335">
        <v>4</v>
      </c>
      <c r="GO335">
        <v>7</v>
      </c>
      <c r="GP335">
        <v>0</v>
      </c>
      <c r="GQ335">
        <v>1</v>
      </c>
      <c r="GR335">
        <v>0</v>
      </c>
      <c r="GS335">
        <v>0</v>
      </c>
      <c r="GT335">
        <v>12</v>
      </c>
      <c r="GV335">
        <v>0</v>
      </c>
      <c r="GX335">
        <v>117</v>
      </c>
      <c r="GZ335">
        <v>1429</v>
      </c>
    </row>
    <row r="336" spans="2:208" x14ac:dyDescent="0.3">
      <c r="B336" t="s">
        <v>812</v>
      </c>
      <c r="C336" t="s">
        <v>813</v>
      </c>
      <c r="D336" t="str">
        <f>VLOOKUP(F336,class!$A$1:$B$455,2,FALSE)</f>
        <v>Shire District</v>
      </c>
      <c r="E336" t="str">
        <f>IFERROR(VLOOKUP(F336,classifications!$A$3:$C$334,3,FALSE),VLOOKUP(F336,classifications!$I$2:$K$28,3,FALSE))</f>
        <v>Predominantly Urban</v>
      </c>
      <c r="F336" t="s">
        <v>814</v>
      </c>
      <c r="H336">
        <v>185</v>
      </c>
      <c r="J336">
        <v>5</v>
      </c>
      <c r="L336">
        <v>2</v>
      </c>
      <c r="N336">
        <v>0</v>
      </c>
      <c r="P336">
        <v>0</v>
      </c>
      <c r="R336">
        <v>192</v>
      </c>
      <c r="AB336" t="s">
        <v>812</v>
      </c>
      <c r="AC336" t="s">
        <v>813</v>
      </c>
      <c r="AD336" t="str">
        <f>VLOOKUP(AF336,class!$A$1:$B$455,2,FALSE)</f>
        <v>Shire District</v>
      </c>
      <c r="AE336" t="str">
        <f>IFERROR(VLOOKUP(AF336,classifications!$A$3:$C$334,3,FALSE),VLOOKUP(AF336,classifications!$I$2:$K$28,3,FALSE))</f>
        <v>Predominantly Urban</v>
      </c>
      <c r="AF336" t="s">
        <v>814</v>
      </c>
      <c r="AH336">
        <v>274</v>
      </c>
      <c r="AJ336">
        <v>0</v>
      </c>
      <c r="AL336">
        <v>4</v>
      </c>
      <c r="AN336">
        <v>0</v>
      </c>
      <c r="AP336">
        <v>1</v>
      </c>
      <c r="AR336">
        <v>277</v>
      </c>
      <c r="BB336" t="s">
        <v>812</v>
      </c>
      <c r="BC336" t="s">
        <v>813</v>
      </c>
      <c r="BD336" t="str">
        <f>VLOOKUP(BF336,class!$A$1:$B$455,2,FALSE)</f>
        <v>Shire District</v>
      </c>
      <c r="BE336" t="str">
        <f>IFERROR(VLOOKUP(BF336,classifications!$A$3:$C$334,3,FALSE),VLOOKUP(BF336,classifications!$I$2:$K$28,3,FALSE))</f>
        <v>Predominantly Urban</v>
      </c>
      <c r="BF336" t="s">
        <v>814</v>
      </c>
      <c r="BH336">
        <v>235</v>
      </c>
      <c r="BJ336">
        <v>9</v>
      </c>
      <c r="BL336">
        <v>9</v>
      </c>
      <c r="BN336">
        <v>0</v>
      </c>
      <c r="BP336">
        <v>0</v>
      </c>
      <c r="BR336">
        <v>253</v>
      </c>
      <c r="CB336" t="s">
        <v>812</v>
      </c>
      <c r="CC336" t="s">
        <v>813</v>
      </c>
      <c r="CD336" t="str">
        <f>VLOOKUP(CF336,class!$A$1:$B$455,2,FALSE)</f>
        <v>Shire District</v>
      </c>
      <c r="CE336" t="str">
        <f>IFERROR(VLOOKUP(CF336,classifications!$A$3:$C$334,3,FALSE),VLOOKUP(CF336,classifications!$I$2:$K$28,3,FALSE))</f>
        <v>Predominantly Urban</v>
      </c>
      <c r="CF336" t="s">
        <v>814</v>
      </c>
      <c r="CH336">
        <v>347</v>
      </c>
      <c r="CJ336">
        <v>15</v>
      </c>
      <c r="CL336">
        <v>26</v>
      </c>
      <c r="CN336">
        <v>0</v>
      </c>
      <c r="CO336">
        <v>0</v>
      </c>
      <c r="CP336">
        <v>0</v>
      </c>
      <c r="CQ336">
        <v>0</v>
      </c>
      <c r="CR336">
        <v>0</v>
      </c>
      <c r="CS336">
        <v>0</v>
      </c>
      <c r="CU336">
        <v>0</v>
      </c>
      <c r="CW336">
        <v>0</v>
      </c>
      <c r="CY336">
        <v>388</v>
      </c>
      <c r="DB336" t="s">
        <v>812</v>
      </c>
      <c r="DC336" t="s">
        <v>813</v>
      </c>
      <c r="DD336" t="str">
        <f>VLOOKUP(DF336,class!$A$1:$B$455,2,FALSE)</f>
        <v>Shire District</v>
      </c>
      <c r="DE336" t="str">
        <f>IFERROR(VLOOKUP(DF336,classifications!$A$3:$C$334,3,FALSE),VLOOKUP(DF336,classifications!$I$2:$K$28,3,FALSE))</f>
        <v>Predominantly Urban</v>
      </c>
      <c r="DF336" t="s">
        <v>814</v>
      </c>
      <c r="DH336">
        <v>233</v>
      </c>
      <c r="DJ336">
        <v>2</v>
      </c>
      <c r="DL336">
        <v>8</v>
      </c>
      <c r="DN336">
        <v>0</v>
      </c>
      <c r="DO336">
        <v>0</v>
      </c>
      <c r="DP336">
        <v>0</v>
      </c>
      <c r="DQ336">
        <v>0</v>
      </c>
      <c r="DR336">
        <v>0</v>
      </c>
      <c r="DS336">
        <v>0</v>
      </c>
      <c r="DU336">
        <v>0</v>
      </c>
      <c r="DW336">
        <v>5</v>
      </c>
      <c r="DY336">
        <v>238</v>
      </c>
      <c r="EB336" t="s">
        <v>812</v>
      </c>
      <c r="EC336" t="s">
        <v>813</v>
      </c>
      <c r="ED336" t="str">
        <f>VLOOKUP(EF336,class!$A$1:$B$455,2,FALSE)</f>
        <v>Shire District</v>
      </c>
      <c r="EE336" t="str">
        <f>IFERROR(VLOOKUP(EF336,classifications!$A$3:$C$334,3,FALSE),VLOOKUP(EF336,classifications!$I$2:$K$28,3,FALSE))</f>
        <v>Predominantly Urban</v>
      </c>
      <c r="EF336" t="s">
        <v>814</v>
      </c>
      <c r="EH336">
        <v>219</v>
      </c>
      <c r="EJ336">
        <v>7</v>
      </c>
      <c r="EL336">
        <v>11</v>
      </c>
      <c r="EN336">
        <v>0</v>
      </c>
      <c r="EO336">
        <v>0</v>
      </c>
      <c r="EP336">
        <v>0</v>
      </c>
      <c r="EQ336">
        <v>0</v>
      </c>
      <c r="ER336">
        <v>0</v>
      </c>
      <c r="ES336">
        <v>0</v>
      </c>
      <c r="ET336">
        <v>0</v>
      </c>
      <c r="EV336">
        <v>0</v>
      </c>
      <c r="EX336">
        <v>0</v>
      </c>
      <c r="EZ336" s="2">
        <v>237</v>
      </c>
      <c r="FB336" t="s">
        <v>812</v>
      </c>
      <c r="FC336" t="s">
        <v>813</v>
      </c>
      <c r="FD336" t="str">
        <f>VLOOKUP(FF336,class!$A$1:$B$455,2,FALSE)</f>
        <v>Shire District</v>
      </c>
      <c r="FE336" t="str">
        <f>IFERROR(VLOOKUP(FF336,classifications!$A$3:$C$334,3,FALSE),VLOOKUP(FF336,classifications!$I$2:$K$28,3,FALSE))</f>
        <v>Predominantly Urban</v>
      </c>
      <c r="FF336" t="s">
        <v>814</v>
      </c>
      <c r="FH336">
        <v>273</v>
      </c>
      <c r="FJ336">
        <v>1</v>
      </c>
      <c r="FL336">
        <v>119</v>
      </c>
      <c r="FN336">
        <v>1</v>
      </c>
      <c r="FO336">
        <v>0</v>
      </c>
      <c r="FP336">
        <v>0</v>
      </c>
      <c r="FQ336">
        <v>0</v>
      </c>
      <c r="FR336">
        <v>0</v>
      </c>
      <c r="FS336">
        <v>0</v>
      </c>
      <c r="FT336">
        <v>1</v>
      </c>
      <c r="FV336">
        <v>0</v>
      </c>
      <c r="FX336">
        <v>2</v>
      </c>
      <c r="FZ336" s="2">
        <v>391</v>
      </c>
      <c r="GB336" t="s">
        <v>831</v>
      </c>
      <c r="GC336" t="s">
        <v>832</v>
      </c>
      <c r="GD336" t="str">
        <f>VLOOKUP(GF336,class!$A$1:$B$455,2,FALSE)</f>
        <v>Shire District</v>
      </c>
      <c r="GE336" t="str">
        <f>IFERROR(VLOOKUP(GF336,classifications!A$3:C$334,3,FALSE),VLOOKUP(GF336,classifications!I$2:K$28,3,FALSE))</f>
        <v>Predominantly Rural</v>
      </c>
      <c r="GF336" t="s">
        <v>833</v>
      </c>
      <c r="GH336">
        <v>1383</v>
      </c>
      <c r="GJ336">
        <v>20</v>
      </c>
      <c r="GL336">
        <v>40</v>
      </c>
      <c r="GN336">
        <v>1</v>
      </c>
      <c r="GO336">
        <v>6</v>
      </c>
      <c r="GP336">
        <v>0</v>
      </c>
      <c r="GQ336">
        <v>0</v>
      </c>
      <c r="GR336">
        <v>0</v>
      </c>
      <c r="GS336">
        <v>0</v>
      </c>
      <c r="GT336">
        <v>7</v>
      </c>
      <c r="GV336">
        <v>-1</v>
      </c>
      <c r="GX336">
        <v>37</v>
      </c>
      <c r="GZ336">
        <v>1405</v>
      </c>
    </row>
    <row r="337" spans="2:208" x14ac:dyDescent="0.3">
      <c r="B337" t="s">
        <v>815</v>
      </c>
      <c r="C337" t="s">
        <v>816</v>
      </c>
      <c r="D337" t="str">
        <f>VLOOKUP(F337,class!$A$1:$B$455,2,FALSE)</f>
        <v>Shire District</v>
      </c>
      <c r="E337" t="str">
        <f>IFERROR(VLOOKUP(F337,classifications!$A$3:$C$334,3,FALSE),VLOOKUP(F337,classifications!$I$2:$K$28,3,FALSE))</f>
        <v>Predominantly Rural</v>
      </c>
      <c r="F337" t="s">
        <v>817</v>
      </c>
      <c r="H337">
        <v>324</v>
      </c>
      <c r="J337">
        <v>10</v>
      </c>
      <c r="L337">
        <v>36</v>
      </c>
      <c r="N337">
        <v>0</v>
      </c>
      <c r="P337">
        <v>4</v>
      </c>
      <c r="R337">
        <v>366</v>
      </c>
      <c r="AB337" t="s">
        <v>815</v>
      </c>
      <c r="AC337" t="s">
        <v>816</v>
      </c>
      <c r="AD337" t="str">
        <f>VLOOKUP(AF337,class!$A$1:$B$455,2,FALSE)</f>
        <v>Shire District</v>
      </c>
      <c r="AE337" t="str">
        <f>IFERROR(VLOOKUP(AF337,classifications!$A$3:$C$334,3,FALSE),VLOOKUP(AF337,classifications!$I$2:$K$28,3,FALSE))</f>
        <v>Predominantly Rural</v>
      </c>
      <c r="AF337" t="s">
        <v>817</v>
      </c>
      <c r="AH337">
        <v>269</v>
      </c>
      <c r="AJ337">
        <v>-3</v>
      </c>
      <c r="AL337">
        <v>8</v>
      </c>
      <c r="AN337">
        <v>0</v>
      </c>
      <c r="AP337">
        <v>0</v>
      </c>
      <c r="AR337">
        <v>274</v>
      </c>
      <c r="BB337" t="s">
        <v>815</v>
      </c>
      <c r="BC337" t="s">
        <v>816</v>
      </c>
      <c r="BD337" t="str">
        <f>VLOOKUP(BF337,class!$A$1:$B$455,2,FALSE)</f>
        <v>Shire District</v>
      </c>
      <c r="BE337" t="str">
        <f>IFERROR(VLOOKUP(BF337,classifications!$A$3:$C$334,3,FALSE),VLOOKUP(BF337,classifications!$I$2:$K$28,3,FALSE))</f>
        <v>Predominantly Rural</v>
      </c>
      <c r="BF337" t="s">
        <v>817</v>
      </c>
      <c r="BH337">
        <v>373</v>
      </c>
      <c r="BJ337">
        <v>26</v>
      </c>
      <c r="BL337">
        <v>54</v>
      </c>
      <c r="BN337">
        <v>10</v>
      </c>
      <c r="BP337">
        <v>6</v>
      </c>
      <c r="BR337">
        <v>457</v>
      </c>
      <c r="CB337" t="s">
        <v>815</v>
      </c>
      <c r="CC337" t="s">
        <v>816</v>
      </c>
      <c r="CD337" t="str">
        <f>VLOOKUP(CF337,class!$A$1:$B$455,2,FALSE)</f>
        <v>Shire District</v>
      </c>
      <c r="CE337" t="str">
        <f>IFERROR(VLOOKUP(CF337,classifications!$A$3:$C$334,3,FALSE),VLOOKUP(CF337,classifications!$I$2:$K$28,3,FALSE))</f>
        <v>Predominantly Rural</v>
      </c>
      <c r="CF337" t="s">
        <v>817</v>
      </c>
      <c r="CH337">
        <v>360</v>
      </c>
      <c r="CJ337">
        <v>5</v>
      </c>
      <c r="CL337">
        <v>64</v>
      </c>
      <c r="CN337">
        <v>0</v>
      </c>
      <c r="CO337">
        <v>4</v>
      </c>
      <c r="CP337">
        <v>1</v>
      </c>
      <c r="CQ337">
        <v>1</v>
      </c>
      <c r="CR337">
        <v>0</v>
      </c>
      <c r="CS337">
        <v>6</v>
      </c>
      <c r="CU337">
        <v>0</v>
      </c>
      <c r="CW337">
        <v>33</v>
      </c>
      <c r="CY337">
        <v>396</v>
      </c>
      <c r="DB337" t="s">
        <v>815</v>
      </c>
      <c r="DC337" t="s">
        <v>816</v>
      </c>
      <c r="DD337" t="str">
        <f>VLOOKUP(DF337,class!$A$1:$B$455,2,FALSE)</f>
        <v>Shire District</v>
      </c>
      <c r="DE337" t="str">
        <f>IFERROR(VLOOKUP(DF337,classifications!$A$3:$C$334,3,FALSE),VLOOKUP(DF337,classifications!$I$2:$K$28,3,FALSE))</f>
        <v>Predominantly Rural</v>
      </c>
      <c r="DF337" t="s">
        <v>817</v>
      </c>
      <c r="DH337">
        <v>543</v>
      </c>
      <c r="DJ337">
        <v>-3</v>
      </c>
      <c r="DL337">
        <v>41</v>
      </c>
      <c r="DN337">
        <v>1</v>
      </c>
      <c r="DO337">
        <v>2</v>
      </c>
      <c r="DP337">
        <v>0</v>
      </c>
      <c r="DQ337">
        <v>0</v>
      </c>
      <c r="DR337">
        <v>0</v>
      </c>
      <c r="DS337">
        <v>3</v>
      </c>
      <c r="DU337">
        <v>0</v>
      </c>
      <c r="DW337">
        <v>10</v>
      </c>
      <c r="DY337">
        <v>571</v>
      </c>
      <c r="EB337" t="s">
        <v>815</v>
      </c>
      <c r="EC337" t="s">
        <v>816</v>
      </c>
      <c r="ED337" t="str">
        <f>VLOOKUP(EF337,class!$A$1:$B$455,2,FALSE)</f>
        <v>Shire District</v>
      </c>
      <c r="EE337" t="str">
        <f>IFERROR(VLOOKUP(EF337,classifications!$A$3:$C$334,3,FALSE),VLOOKUP(EF337,classifications!$I$2:$K$28,3,FALSE))</f>
        <v>Predominantly Rural</v>
      </c>
      <c r="EF337" t="s">
        <v>817</v>
      </c>
      <c r="EH337">
        <v>430</v>
      </c>
      <c r="EJ337">
        <v>2</v>
      </c>
      <c r="EL337">
        <v>69</v>
      </c>
      <c r="EN337">
        <v>1</v>
      </c>
      <c r="EO337">
        <v>12</v>
      </c>
      <c r="EP337">
        <v>0</v>
      </c>
      <c r="EQ337">
        <v>0</v>
      </c>
      <c r="ER337">
        <v>0</v>
      </c>
      <c r="ES337">
        <v>0</v>
      </c>
      <c r="ET337">
        <v>13</v>
      </c>
      <c r="EV337">
        <v>0</v>
      </c>
      <c r="EX337">
        <v>11</v>
      </c>
      <c r="EZ337" s="2">
        <v>490</v>
      </c>
      <c r="FB337" t="s">
        <v>815</v>
      </c>
      <c r="FC337" t="s">
        <v>816</v>
      </c>
      <c r="FD337" t="str">
        <f>VLOOKUP(FF337,class!$A$1:$B$455,2,FALSE)</f>
        <v>Shire District</v>
      </c>
      <c r="FE337" t="str">
        <f>IFERROR(VLOOKUP(FF337,classifications!$A$3:$C$334,3,FALSE),VLOOKUP(FF337,classifications!$I$2:$K$28,3,FALSE))</f>
        <v>Predominantly Rural</v>
      </c>
      <c r="FF337" t="s">
        <v>817</v>
      </c>
      <c r="FH337">
        <v>597</v>
      </c>
      <c r="FJ337">
        <v>3</v>
      </c>
      <c r="FL337">
        <v>60</v>
      </c>
      <c r="FN337">
        <v>6</v>
      </c>
      <c r="FO337">
        <v>0</v>
      </c>
      <c r="FP337">
        <v>0</v>
      </c>
      <c r="FQ337">
        <v>0</v>
      </c>
      <c r="FR337">
        <v>1</v>
      </c>
      <c r="FS337">
        <v>0</v>
      </c>
      <c r="FT337">
        <v>7</v>
      </c>
      <c r="FV337">
        <v>0</v>
      </c>
      <c r="FX337">
        <v>6</v>
      </c>
      <c r="FZ337" s="2">
        <v>654</v>
      </c>
      <c r="GB337" t="s">
        <v>834</v>
      </c>
      <c r="GC337" t="s">
        <v>835</v>
      </c>
      <c r="GD337" t="str">
        <f>VLOOKUP(GF337,class!$A$1:$B$455,2,FALSE)</f>
        <v>Shire District</v>
      </c>
      <c r="GE337" t="str">
        <f>IFERROR(VLOOKUP(GF337,classifications!A$3:C$334,3,FALSE),VLOOKUP(GF337,classifications!I$2:K$28,3,FALSE))</f>
        <v>Predominantly Rural</v>
      </c>
      <c r="GF337" t="s">
        <v>836</v>
      </c>
      <c r="GH337">
        <v>1118</v>
      </c>
      <c r="GJ337">
        <v>19</v>
      </c>
      <c r="GL337">
        <v>8</v>
      </c>
      <c r="GN337">
        <v>2</v>
      </c>
      <c r="GO337">
        <v>0</v>
      </c>
      <c r="GP337">
        <v>0</v>
      </c>
      <c r="GQ337">
        <v>0</v>
      </c>
      <c r="GR337">
        <v>0</v>
      </c>
      <c r="GS337">
        <v>0</v>
      </c>
      <c r="GT337">
        <v>2</v>
      </c>
      <c r="GV337">
        <v>0</v>
      </c>
      <c r="GX337">
        <v>59</v>
      </c>
      <c r="GZ337">
        <v>1086</v>
      </c>
    </row>
    <row r="338" spans="2:208" x14ac:dyDescent="0.3">
      <c r="B338" t="s">
        <v>818</v>
      </c>
      <c r="C338" t="s">
        <v>819</v>
      </c>
      <c r="D338" t="str">
        <f>VLOOKUP(F338,class!$A$1:$B$455,2,FALSE)</f>
        <v>Shire District</v>
      </c>
      <c r="E338" t="str">
        <f>IFERROR(VLOOKUP(F338,classifications!$A$3:$C$334,3,FALSE),VLOOKUP(F338,classifications!$I$2:$K$28,3,FALSE))</f>
        <v>Predominantly Rural</v>
      </c>
      <c r="F338" t="s">
        <v>820</v>
      </c>
      <c r="H338">
        <v>209</v>
      </c>
      <c r="J338">
        <v>-1</v>
      </c>
      <c r="L338">
        <v>21</v>
      </c>
      <c r="N338">
        <v>0</v>
      </c>
      <c r="P338">
        <v>20</v>
      </c>
      <c r="R338">
        <v>209</v>
      </c>
      <c r="AB338" t="s">
        <v>818</v>
      </c>
      <c r="AC338" t="s">
        <v>819</v>
      </c>
      <c r="AD338" t="str">
        <f>VLOOKUP(AF338,class!$A$1:$B$455,2,FALSE)</f>
        <v>Shire District</v>
      </c>
      <c r="AE338" t="str">
        <f>IFERROR(VLOOKUP(AF338,classifications!$A$3:$C$334,3,FALSE),VLOOKUP(AF338,classifications!$I$2:$K$28,3,FALSE))</f>
        <v>Predominantly Rural</v>
      </c>
      <c r="AF338" t="s">
        <v>820</v>
      </c>
      <c r="AH338">
        <v>187</v>
      </c>
      <c r="AJ338">
        <v>5</v>
      </c>
      <c r="AL338">
        <v>26</v>
      </c>
      <c r="AN338">
        <v>0</v>
      </c>
      <c r="AP338">
        <v>19</v>
      </c>
      <c r="AR338">
        <v>199</v>
      </c>
      <c r="BB338" t="s">
        <v>818</v>
      </c>
      <c r="BC338" t="s">
        <v>819</v>
      </c>
      <c r="BD338" t="str">
        <f>VLOOKUP(BF338,class!$A$1:$B$455,2,FALSE)</f>
        <v>Shire District</v>
      </c>
      <c r="BE338" t="str">
        <f>IFERROR(VLOOKUP(BF338,classifications!$A$3:$C$334,3,FALSE),VLOOKUP(BF338,classifications!$I$2:$K$28,3,FALSE))</f>
        <v>Predominantly Rural</v>
      </c>
      <c r="BF338" t="s">
        <v>820</v>
      </c>
      <c r="BH338">
        <v>259</v>
      </c>
      <c r="BJ338">
        <v>11</v>
      </c>
      <c r="BL338">
        <v>53</v>
      </c>
      <c r="BN338">
        <v>0</v>
      </c>
      <c r="BP338">
        <v>12</v>
      </c>
      <c r="BR338">
        <v>311</v>
      </c>
      <c r="CB338" t="s">
        <v>818</v>
      </c>
      <c r="CC338" t="s">
        <v>819</v>
      </c>
      <c r="CD338" t="str">
        <f>VLOOKUP(CF338,class!$A$1:$B$455,2,FALSE)</f>
        <v>Shire District</v>
      </c>
      <c r="CE338" t="str">
        <f>IFERROR(VLOOKUP(CF338,classifications!$A$3:$C$334,3,FALSE),VLOOKUP(CF338,classifications!$I$2:$K$28,3,FALSE))</f>
        <v>Predominantly Rural</v>
      </c>
      <c r="CF338" t="s">
        <v>820</v>
      </c>
      <c r="CH338">
        <v>472</v>
      </c>
      <c r="CJ338">
        <v>7</v>
      </c>
      <c r="CL338">
        <v>9</v>
      </c>
      <c r="CN338">
        <v>0</v>
      </c>
      <c r="CO338">
        <v>1</v>
      </c>
      <c r="CP338">
        <v>0</v>
      </c>
      <c r="CQ338">
        <v>0</v>
      </c>
      <c r="CR338">
        <v>0</v>
      </c>
      <c r="CS338">
        <v>1</v>
      </c>
      <c r="CU338">
        <v>0</v>
      </c>
      <c r="CW338">
        <v>1</v>
      </c>
      <c r="CY338">
        <v>487</v>
      </c>
      <c r="DB338" t="s">
        <v>818</v>
      </c>
      <c r="DC338" t="s">
        <v>819</v>
      </c>
      <c r="DD338" t="str">
        <f>VLOOKUP(DF338,class!$A$1:$B$455,2,FALSE)</f>
        <v>Shire District</v>
      </c>
      <c r="DE338" t="str">
        <f>IFERROR(VLOOKUP(DF338,classifications!$A$3:$C$334,3,FALSE),VLOOKUP(DF338,classifications!$I$2:$K$28,3,FALSE))</f>
        <v>Predominantly Rural</v>
      </c>
      <c r="DF338" t="s">
        <v>820</v>
      </c>
      <c r="DH338">
        <v>532</v>
      </c>
      <c r="DJ338">
        <v>-3</v>
      </c>
      <c r="DL338">
        <v>17</v>
      </c>
      <c r="DN338">
        <v>0</v>
      </c>
      <c r="DO338">
        <v>18</v>
      </c>
      <c r="DP338">
        <v>1</v>
      </c>
      <c r="DQ338">
        <v>0</v>
      </c>
      <c r="DR338">
        <v>0</v>
      </c>
      <c r="DS338">
        <v>19</v>
      </c>
      <c r="DU338">
        <v>0</v>
      </c>
      <c r="DW338">
        <v>18</v>
      </c>
      <c r="DY338">
        <v>528</v>
      </c>
      <c r="EB338" t="s">
        <v>818</v>
      </c>
      <c r="EC338" t="s">
        <v>819</v>
      </c>
      <c r="ED338" t="str">
        <f>VLOOKUP(EF338,class!$A$1:$B$455,2,FALSE)</f>
        <v>Shire District</v>
      </c>
      <c r="EE338" t="str">
        <f>IFERROR(VLOOKUP(EF338,classifications!$A$3:$C$334,3,FALSE),VLOOKUP(EF338,classifications!$I$2:$K$28,3,FALSE))</f>
        <v>Predominantly Rural</v>
      </c>
      <c r="EF338" t="s">
        <v>820</v>
      </c>
      <c r="EH338">
        <v>587</v>
      </c>
      <c r="EJ338">
        <v>-1</v>
      </c>
      <c r="EL338">
        <v>22</v>
      </c>
      <c r="EN338">
        <v>3</v>
      </c>
      <c r="EO338">
        <v>0</v>
      </c>
      <c r="EP338">
        <v>0</v>
      </c>
      <c r="EQ338">
        <v>0</v>
      </c>
      <c r="ER338">
        <v>0</v>
      </c>
      <c r="ES338">
        <v>0</v>
      </c>
      <c r="ET338">
        <v>3</v>
      </c>
      <c r="EV338">
        <v>0</v>
      </c>
      <c r="EX338">
        <v>15</v>
      </c>
      <c r="EZ338" s="2">
        <v>593</v>
      </c>
      <c r="FB338" t="s">
        <v>818</v>
      </c>
      <c r="FC338" t="s">
        <v>819</v>
      </c>
      <c r="FD338" t="str">
        <f>VLOOKUP(FF338,class!$A$1:$B$455,2,FALSE)</f>
        <v>Shire District</v>
      </c>
      <c r="FE338" t="str">
        <f>IFERROR(VLOOKUP(FF338,classifications!$A$3:$C$334,3,FALSE),VLOOKUP(FF338,classifications!$I$2:$K$28,3,FALSE))</f>
        <v>Predominantly Rural</v>
      </c>
      <c r="FF338" t="s">
        <v>820</v>
      </c>
      <c r="FH338">
        <v>750</v>
      </c>
      <c r="FJ338">
        <v>10</v>
      </c>
      <c r="FL338">
        <v>10</v>
      </c>
      <c r="FN338">
        <v>1</v>
      </c>
      <c r="FO338">
        <v>3</v>
      </c>
      <c r="FP338">
        <v>0</v>
      </c>
      <c r="FQ338">
        <v>0</v>
      </c>
      <c r="FR338">
        <v>0</v>
      </c>
      <c r="FS338">
        <v>0</v>
      </c>
      <c r="FT338">
        <v>4</v>
      </c>
      <c r="FV338">
        <v>0</v>
      </c>
      <c r="FX338">
        <v>7</v>
      </c>
      <c r="FZ338" s="2">
        <v>763</v>
      </c>
    </row>
    <row r="339" spans="2:208" x14ac:dyDescent="0.3">
      <c r="EZ339" s="2"/>
      <c r="FZ339" s="2"/>
      <c r="GD339" t="str">
        <f>VLOOKUP(GF339,class!$A$1:$B$455,2,FALSE)</f>
        <v>Shire County</v>
      </c>
      <c r="GE339" t="str">
        <f>IFERROR(VLOOKUP(GF339,classifications!A$3:C$334,3,FALSE),VLOOKUP(GF339,classifications!I$2:K$28,3,FALSE))</f>
        <v>Predominantly Rural</v>
      </c>
      <c r="GF339" t="s">
        <v>837</v>
      </c>
      <c r="GH339">
        <v>1809</v>
      </c>
      <c r="GJ339">
        <v>35</v>
      </c>
      <c r="GL339">
        <v>230</v>
      </c>
      <c r="GN339">
        <v>21</v>
      </c>
      <c r="GO339">
        <v>31</v>
      </c>
      <c r="GP339">
        <v>0</v>
      </c>
      <c r="GQ339">
        <v>0</v>
      </c>
      <c r="GR339">
        <v>0</v>
      </c>
      <c r="GS339">
        <v>0</v>
      </c>
      <c r="GT339">
        <v>52</v>
      </c>
      <c r="GV339">
        <v>20</v>
      </c>
      <c r="GX339">
        <v>17</v>
      </c>
      <c r="GZ339">
        <v>2077</v>
      </c>
    </row>
    <row r="340" spans="2:208" x14ac:dyDescent="0.3">
      <c r="D340" t="str">
        <f>VLOOKUP(F340,class!$A$1:$B$455,2,FALSE)</f>
        <v>Shire County</v>
      </c>
      <c r="E340" t="str">
        <f>IFERROR(VLOOKUP(F340,classifications!$A$3:$C$334,3,FALSE),VLOOKUP(F340,classifications!$I$2:$K$28,3,FALSE))</f>
        <v>Predominantly Rural</v>
      </c>
      <c r="F340" t="s">
        <v>821</v>
      </c>
      <c r="H340">
        <v>1307</v>
      </c>
      <c r="J340">
        <v>89</v>
      </c>
      <c r="L340">
        <v>260</v>
      </c>
      <c r="N340">
        <v>0</v>
      </c>
      <c r="P340">
        <v>21</v>
      </c>
      <c r="R340">
        <v>1635</v>
      </c>
      <c r="AD340" t="str">
        <f>VLOOKUP(AF340,class!$A$1:$B$455,2,FALSE)</f>
        <v>Shire County</v>
      </c>
      <c r="AE340" t="str">
        <f>IFERROR(VLOOKUP(AF340,classifications!$A$3:$C$334,3,FALSE),VLOOKUP(AF340,classifications!$I$2:$K$28,3,FALSE))</f>
        <v>Predominantly Rural</v>
      </c>
      <c r="AF340" t="s">
        <v>821</v>
      </c>
      <c r="AH340">
        <v>1189</v>
      </c>
      <c r="AJ340">
        <v>141</v>
      </c>
      <c r="AL340">
        <v>421</v>
      </c>
      <c r="AN340">
        <v>0</v>
      </c>
      <c r="AP340">
        <v>25</v>
      </c>
      <c r="AR340">
        <v>1726</v>
      </c>
      <c r="BD340" t="str">
        <f>VLOOKUP(BF340,class!$A$1:$B$455,2,FALSE)</f>
        <v>Shire County</v>
      </c>
      <c r="BE340" t="s">
        <v>1318</v>
      </c>
      <c r="BF340" t="s">
        <v>821</v>
      </c>
      <c r="BH340">
        <v>2348</v>
      </c>
      <c r="BJ340">
        <v>244</v>
      </c>
      <c r="BL340">
        <v>495</v>
      </c>
      <c r="BN340">
        <v>0</v>
      </c>
      <c r="BP340">
        <v>43</v>
      </c>
      <c r="BR340">
        <v>3044</v>
      </c>
      <c r="CD340" t="str">
        <f>VLOOKUP(CF340,class!$A$1:$B$455,2,FALSE)</f>
        <v>Shire County</v>
      </c>
      <c r="CE340" t="str">
        <f>IFERROR(VLOOKUP(CF340,classifications!$A$3:$C$334,3,FALSE),VLOOKUP(CF340,classifications!$I$2:$K$28,3,FALSE))</f>
        <v>Predominantly Rural</v>
      </c>
      <c r="CF340" t="s">
        <v>821</v>
      </c>
      <c r="CH340">
        <v>3256</v>
      </c>
      <c r="CJ340">
        <v>139</v>
      </c>
      <c r="CL340">
        <v>396</v>
      </c>
      <c r="CN340">
        <v>9</v>
      </c>
      <c r="CO340">
        <v>113</v>
      </c>
      <c r="CP340">
        <v>0</v>
      </c>
      <c r="CQ340">
        <v>1</v>
      </c>
      <c r="CR340">
        <v>3</v>
      </c>
      <c r="CS340">
        <v>126</v>
      </c>
      <c r="CU340">
        <v>32</v>
      </c>
      <c r="CW340">
        <v>62</v>
      </c>
      <c r="CY340">
        <v>3761</v>
      </c>
      <c r="DD340" t="str">
        <f>VLOOKUP(DF340,class!$A$1:$B$455,2,FALSE)</f>
        <v>Shire County</v>
      </c>
      <c r="DE340" t="str">
        <f>IFERROR(VLOOKUP(DF340,classifications!$A$3:$C$334,3,FALSE),VLOOKUP(DF340,classifications!$I$2:$K$28,3,FALSE))</f>
        <v>Predominantly Rural</v>
      </c>
      <c r="DF340" t="s">
        <v>821</v>
      </c>
      <c r="DH340">
        <v>4003</v>
      </c>
      <c r="DJ340">
        <v>232</v>
      </c>
      <c r="DL340">
        <v>309</v>
      </c>
      <c r="DN340">
        <v>2</v>
      </c>
      <c r="DO340">
        <v>53</v>
      </c>
      <c r="DP340">
        <v>0</v>
      </c>
      <c r="DQ340">
        <v>2</v>
      </c>
      <c r="DR340">
        <v>0</v>
      </c>
      <c r="DS340">
        <v>57</v>
      </c>
      <c r="DU340">
        <v>11</v>
      </c>
      <c r="DW340">
        <v>278</v>
      </c>
      <c r="DY340">
        <v>4277</v>
      </c>
      <c r="ED340" t="str">
        <f>VLOOKUP(EF340,class!$A$1:$B$455,2,FALSE)</f>
        <v>Shire County</v>
      </c>
      <c r="EE340" t="str">
        <f>IFERROR(VLOOKUP(EF340,classifications!$A$3:$C$334,3,FALSE),VLOOKUP(EF340,classifications!$I$2:$K$28,3,FALSE))</f>
        <v>Predominantly Rural</v>
      </c>
      <c r="EF340" t="s">
        <v>821</v>
      </c>
      <c r="EH340">
        <v>4399</v>
      </c>
      <c r="EJ340">
        <v>88</v>
      </c>
      <c r="EL340">
        <v>188</v>
      </c>
      <c r="EN340">
        <v>15</v>
      </c>
      <c r="EO340">
        <v>64</v>
      </c>
      <c r="EP340">
        <v>0</v>
      </c>
      <c r="EQ340">
        <v>0</v>
      </c>
      <c r="ER340">
        <v>1</v>
      </c>
      <c r="ES340">
        <v>0</v>
      </c>
      <c r="ET340">
        <v>80</v>
      </c>
      <c r="EV340">
        <v>0</v>
      </c>
      <c r="EX340">
        <v>86</v>
      </c>
      <c r="EZ340" s="2">
        <v>4589</v>
      </c>
      <c r="FD340" t="str">
        <f>VLOOKUP(FF340,class!$A$1:$B$455,2,FALSE)</f>
        <v>Shire County</v>
      </c>
      <c r="FE340" t="str">
        <f>IFERROR(VLOOKUP(FF340,classifications!$A$3:$C$334,3,FALSE),VLOOKUP(FF340,classifications!$I$2:$K$28,3,FALSE))</f>
        <v>Predominantly Rural</v>
      </c>
      <c r="FF340" t="s">
        <v>821</v>
      </c>
      <c r="FH340">
        <v>4777</v>
      </c>
      <c r="FJ340">
        <v>84</v>
      </c>
      <c r="FL340">
        <v>339</v>
      </c>
      <c r="FN340">
        <v>4</v>
      </c>
      <c r="FO340">
        <v>104</v>
      </c>
      <c r="FP340">
        <v>0</v>
      </c>
      <c r="FQ340">
        <v>0</v>
      </c>
      <c r="FR340">
        <v>0</v>
      </c>
      <c r="FS340">
        <v>0</v>
      </c>
      <c r="FT340">
        <v>108</v>
      </c>
      <c r="FV340">
        <v>7</v>
      </c>
      <c r="FX340">
        <v>43</v>
      </c>
      <c r="FZ340" s="2">
        <v>5164</v>
      </c>
      <c r="GB340" t="s">
        <v>838</v>
      </c>
      <c r="GC340" t="s">
        <v>839</v>
      </c>
      <c r="GD340" t="str">
        <f>VLOOKUP(GF340,class!$A$1:$B$455,2,FALSE)</f>
        <v>Shire District</v>
      </c>
      <c r="GE340" t="str">
        <f>IFERROR(VLOOKUP(GF340,classifications!A$3:C$334,3,FALSE),VLOOKUP(GF340,classifications!I$2:K$28,3,FALSE))</f>
        <v>Predominantly Rural</v>
      </c>
      <c r="GF340" t="s">
        <v>840</v>
      </c>
      <c r="GH340">
        <v>375</v>
      </c>
      <c r="GJ340">
        <v>3</v>
      </c>
      <c r="GL340">
        <v>13</v>
      </c>
      <c r="GN340">
        <v>4</v>
      </c>
      <c r="GO340">
        <v>0</v>
      </c>
      <c r="GP340">
        <v>0</v>
      </c>
      <c r="GQ340">
        <v>0</v>
      </c>
      <c r="GR340">
        <v>0</v>
      </c>
      <c r="GS340">
        <v>0</v>
      </c>
      <c r="GT340">
        <v>4</v>
      </c>
      <c r="GV340">
        <v>6</v>
      </c>
      <c r="GX340">
        <v>10</v>
      </c>
      <c r="GZ340">
        <v>387</v>
      </c>
    </row>
    <row r="341" spans="2:208" x14ac:dyDescent="0.3">
      <c r="B341" t="s">
        <v>822</v>
      </c>
      <c r="C341" t="s">
        <v>823</v>
      </c>
      <c r="D341" t="str">
        <f>VLOOKUP(F341,class!$A$1:$B$455,2,FALSE)</f>
        <v>Shire District</v>
      </c>
      <c r="E341" t="str">
        <f>IFERROR(VLOOKUP(F341,classifications!$A$3:$C$334,3,FALSE),VLOOKUP(F341,classifications!$I$2:$K$28,3,FALSE))</f>
        <v>Urban with Significant Rural</v>
      </c>
      <c r="F341" t="s">
        <v>824</v>
      </c>
      <c r="H341">
        <v>248</v>
      </c>
      <c r="J341">
        <v>13</v>
      </c>
      <c r="L341">
        <v>81</v>
      </c>
      <c r="N341">
        <v>0</v>
      </c>
      <c r="P341">
        <v>0</v>
      </c>
      <c r="R341">
        <v>342</v>
      </c>
      <c r="AB341" t="s">
        <v>822</v>
      </c>
      <c r="AC341" t="s">
        <v>823</v>
      </c>
      <c r="AD341" t="str">
        <f>VLOOKUP(AF341,class!$A$1:$B$455,2,FALSE)</f>
        <v>Shire District</v>
      </c>
      <c r="AE341" t="str">
        <f>IFERROR(VLOOKUP(AF341,classifications!$A$3:$C$334,3,FALSE),VLOOKUP(AF341,classifications!$I$2:$K$28,3,FALSE))</f>
        <v>Urban with Significant Rural</v>
      </c>
      <c r="AF341" t="s">
        <v>824</v>
      </c>
      <c r="AH341">
        <v>323</v>
      </c>
      <c r="AJ341">
        <v>76</v>
      </c>
      <c r="AL341">
        <v>14</v>
      </c>
      <c r="AN341">
        <v>0</v>
      </c>
      <c r="AP341">
        <v>3</v>
      </c>
      <c r="AR341">
        <v>410</v>
      </c>
      <c r="BB341" t="s">
        <v>822</v>
      </c>
      <c r="BC341" t="s">
        <v>823</v>
      </c>
      <c r="BD341" t="str">
        <f>VLOOKUP(BF341,class!$A$1:$B$455,2,FALSE)</f>
        <v>Shire District</v>
      </c>
      <c r="BE341" t="s">
        <v>1318</v>
      </c>
      <c r="BF341" t="s">
        <v>824</v>
      </c>
      <c r="BH341">
        <v>765</v>
      </c>
      <c r="BJ341">
        <v>128</v>
      </c>
      <c r="BL341">
        <v>78</v>
      </c>
      <c r="BN341">
        <v>0</v>
      </c>
      <c r="BP341">
        <v>25</v>
      </c>
      <c r="BR341">
        <v>946</v>
      </c>
      <c r="CB341" t="s">
        <v>822</v>
      </c>
      <c r="CC341" t="s">
        <v>823</v>
      </c>
      <c r="CD341" t="str">
        <f>VLOOKUP(CF341,class!$A$1:$B$455,2,FALSE)</f>
        <v>Shire District</v>
      </c>
      <c r="CE341" t="str">
        <f>IFERROR(VLOOKUP(CF341,classifications!$A$3:$C$334,3,FALSE),VLOOKUP(CF341,classifications!$I$2:$K$28,3,FALSE))</f>
        <v>Urban with Significant Rural</v>
      </c>
      <c r="CF341" t="s">
        <v>824</v>
      </c>
      <c r="CH341">
        <v>1317</v>
      </c>
      <c r="CJ341">
        <v>67</v>
      </c>
      <c r="CL341">
        <v>45</v>
      </c>
      <c r="CN341">
        <v>0</v>
      </c>
      <c r="CO341">
        <v>14</v>
      </c>
      <c r="CP341">
        <v>0</v>
      </c>
      <c r="CQ341">
        <v>0</v>
      </c>
      <c r="CR341">
        <v>0</v>
      </c>
      <c r="CS341">
        <v>14</v>
      </c>
      <c r="CU341">
        <v>0</v>
      </c>
      <c r="CW341">
        <v>4</v>
      </c>
      <c r="CY341">
        <v>1425</v>
      </c>
      <c r="DB341" t="s">
        <v>822</v>
      </c>
      <c r="DC341" t="s">
        <v>823</v>
      </c>
      <c r="DD341" t="str">
        <f>VLOOKUP(DF341,class!$A$1:$B$455,2,FALSE)</f>
        <v>Shire District</v>
      </c>
      <c r="DE341" t="str">
        <f>IFERROR(VLOOKUP(DF341,classifications!$A$3:$C$334,3,FALSE),VLOOKUP(DF341,classifications!$I$2:$K$28,3,FALSE))</f>
        <v>Urban with Significant Rural</v>
      </c>
      <c r="DF341" t="s">
        <v>824</v>
      </c>
      <c r="DH341">
        <v>1003</v>
      </c>
      <c r="DJ341">
        <v>89</v>
      </c>
      <c r="DL341">
        <v>18</v>
      </c>
      <c r="DN341">
        <v>2</v>
      </c>
      <c r="DO341">
        <v>0</v>
      </c>
      <c r="DP341">
        <v>0</v>
      </c>
      <c r="DQ341">
        <v>0</v>
      </c>
      <c r="DR341">
        <v>0</v>
      </c>
      <c r="DS341">
        <v>2</v>
      </c>
      <c r="DU341">
        <v>0</v>
      </c>
      <c r="DW341">
        <v>8</v>
      </c>
      <c r="DY341">
        <v>1102</v>
      </c>
      <c r="EB341" t="s">
        <v>822</v>
      </c>
      <c r="EC341" t="s">
        <v>823</v>
      </c>
      <c r="ED341" t="str">
        <f>VLOOKUP(EF341,class!$A$1:$B$455,2,FALSE)</f>
        <v>Shire District</v>
      </c>
      <c r="EE341" t="str">
        <f>IFERROR(VLOOKUP(EF341,classifications!$A$3:$C$334,3,FALSE),VLOOKUP(EF341,classifications!$I$2:$K$28,3,FALSE))</f>
        <v>Urban with Significant Rural</v>
      </c>
      <c r="EF341" t="s">
        <v>824</v>
      </c>
      <c r="EH341">
        <v>1300</v>
      </c>
      <c r="EJ341">
        <v>41</v>
      </c>
      <c r="EL341">
        <v>56</v>
      </c>
      <c r="EN341">
        <v>1</v>
      </c>
      <c r="EO341">
        <v>29</v>
      </c>
      <c r="EP341">
        <v>0</v>
      </c>
      <c r="EQ341">
        <v>0</v>
      </c>
      <c r="ER341">
        <v>0</v>
      </c>
      <c r="ES341">
        <v>0</v>
      </c>
      <c r="ET341">
        <v>30</v>
      </c>
      <c r="EV341">
        <v>0</v>
      </c>
      <c r="EX341">
        <v>10</v>
      </c>
      <c r="EZ341" s="2">
        <v>1387</v>
      </c>
      <c r="FB341" t="s">
        <v>822</v>
      </c>
      <c r="FC341" t="s">
        <v>823</v>
      </c>
      <c r="FD341" t="str">
        <f>VLOOKUP(FF341,class!$A$1:$B$455,2,FALSE)</f>
        <v>Shire District</v>
      </c>
      <c r="FE341" t="str">
        <f>IFERROR(VLOOKUP(FF341,classifications!$A$3:$C$334,3,FALSE),VLOOKUP(FF341,classifications!$I$2:$K$28,3,FALSE))</f>
        <v>Urban with Significant Rural</v>
      </c>
      <c r="FF341" t="s">
        <v>824</v>
      </c>
      <c r="FH341">
        <v>1333</v>
      </c>
      <c r="FJ341">
        <v>51</v>
      </c>
      <c r="FL341">
        <v>113</v>
      </c>
      <c r="FN341">
        <v>3</v>
      </c>
      <c r="FO341">
        <v>0</v>
      </c>
      <c r="FP341">
        <v>0</v>
      </c>
      <c r="FQ341">
        <v>0</v>
      </c>
      <c r="FR341">
        <v>0</v>
      </c>
      <c r="FS341">
        <v>0</v>
      </c>
      <c r="FT341">
        <v>3</v>
      </c>
      <c r="FV341">
        <v>0</v>
      </c>
      <c r="FX341">
        <v>8</v>
      </c>
      <c r="FZ341" s="2">
        <v>1489</v>
      </c>
      <c r="GB341" t="s">
        <v>841</v>
      </c>
      <c r="GC341" t="s">
        <v>842</v>
      </c>
      <c r="GD341" t="str">
        <f>VLOOKUP(GF341,class!$A$1:$B$455,2,FALSE)</f>
        <v>Shire District</v>
      </c>
      <c r="GE341" t="str">
        <f>IFERROR(VLOOKUP(GF341,classifications!A$3:C$334,3,FALSE),VLOOKUP(GF341,classifications!I$2:K$28,3,FALSE))</f>
        <v>Predominantly Rural</v>
      </c>
      <c r="GF341" t="s">
        <v>843</v>
      </c>
      <c r="GH341">
        <v>454</v>
      </c>
      <c r="GJ341">
        <v>7</v>
      </c>
      <c r="GL341">
        <v>73</v>
      </c>
      <c r="GN341">
        <v>4</v>
      </c>
      <c r="GO341">
        <v>5</v>
      </c>
      <c r="GP341">
        <v>0</v>
      </c>
      <c r="GQ341">
        <v>0</v>
      </c>
      <c r="GR341">
        <v>0</v>
      </c>
      <c r="GS341">
        <v>0</v>
      </c>
      <c r="GT341">
        <v>9</v>
      </c>
      <c r="GV341">
        <v>13</v>
      </c>
      <c r="GX341">
        <v>3</v>
      </c>
      <c r="GZ341">
        <v>544</v>
      </c>
    </row>
    <row r="342" spans="2:208" x14ac:dyDescent="0.3">
      <c r="B342" t="s">
        <v>825</v>
      </c>
      <c r="C342" t="s">
        <v>826</v>
      </c>
      <c r="D342" t="str">
        <f>VLOOKUP(F342,class!$A$1:$B$455,2,FALSE)</f>
        <v>Shire District</v>
      </c>
      <c r="E342" t="str">
        <f>IFERROR(VLOOKUP(F342,classifications!$A$3:$C$334,3,FALSE),VLOOKUP(F342,classifications!$I$2:$K$28,3,FALSE))</f>
        <v>Predominantly Urban</v>
      </c>
      <c r="F342" t="s">
        <v>827</v>
      </c>
      <c r="H342">
        <v>157</v>
      </c>
      <c r="J342">
        <v>51</v>
      </c>
      <c r="L342">
        <v>15</v>
      </c>
      <c r="N342">
        <v>0</v>
      </c>
      <c r="P342">
        <v>10</v>
      </c>
      <c r="R342">
        <v>213</v>
      </c>
      <c r="AB342" t="s">
        <v>825</v>
      </c>
      <c r="AC342" t="s">
        <v>826</v>
      </c>
      <c r="AD342" t="str">
        <f>VLOOKUP(AF342,class!$A$1:$B$455,2,FALSE)</f>
        <v>Shire District</v>
      </c>
      <c r="AE342" t="str">
        <f>IFERROR(VLOOKUP(AF342,classifications!$A$3:$C$334,3,FALSE),VLOOKUP(AF342,classifications!$I$2:$K$28,3,FALSE))</f>
        <v>Predominantly Urban</v>
      </c>
      <c r="AF342" t="s">
        <v>827</v>
      </c>
      <c r="AH342">
        <v>54</v>
      </c>
      <c r="AJ342">
        <v>25</v>
      </c>
      <c r="AL342">
        <v>7</v>
      </c>
      <c r="AN342">
        <v>0</v>
      </c>
      <c r="AP342">
        <v>16</v>
      </c>
      <c r="AR342">
        <v>70</v>
      </c>
      <c r="BB342" t="s">
        <v>825</v>
      </c>
      <c r="BC342" t="s">
        <v>826</v>
      </c>
      <c r="BD342" t="str">
        <f>VLOOKUP(BF342,class!$A$1:$B$455,2,FALSE)</f>
        <v>Shire District</v>
      </c>
      <c r="BE342" t="s">
        <v>1318</v>
      </c>
      <c r="BF342" t="s">
        <v>827</v>
      </c>
      <c r="BH342">
        <v>117</v>
      </c>
      <c r="BJ342">
        <v>25</v>
      </c>
      <c r="BL342">
        <v>140</v>
      </c>
      <c r="BN342">
        <v>0</v>
      </c>
      <c r="BP342">
        <v>10</v>
      </c>
      <c r="BR342">
        <v>272</v>
      </c>
      <c r="CB342" t="s">
        <v>825</v>
      </c>
      <c r="CC342" t="s">
        <v>826</v>
      </c>
      <c r="CD342" t="str">
        <f>VLOOKUP(CF342,class!$A$1:$B$455,2,FALSE)</f>
        <v>Shire District</v>
      </c>
      <c r="CE342" t="str">
        <f>IFERROR(VLOOKUP(CF342,classifications!$A$3:$C$334,3,FALSE),VLOOKUP(CF342,classifications!$I$2:$K$28,3,FALSE))</f>
        <v>Predominantly Urban</v>
      </c>
      <c r="CF342" t="s">
        <v>827</v>
      </c>
      <c r="CH342">
        <v>279</v>
      </c>
      <c r="CJ342">
        <v>47</v>
      </c>
      <c r="CL342">
        <v>58</v>
      </c>
      <c r="CN342">
        <v>0</v>
      </c>
      <c r="CO342">
        <v>26</v>
      </c>
      <c r="CP342">
        <v>0</v>
      </c>
      <c r="CQ342">
        <v>1</v>
      </c>
      <c r="CR342">
        <v>0</v>
      </c>
      <c r="CS342">
        <v>27</v>
      </c>
      <c r="CU342">
        <v>0</v>
      </c>
      <c r="CW342">
        <v>12</v>
      </c>
      <c r="CY342">
        <v>372</v>
      </c>
      <c r="DB342" t="s">
        <v>825</v>
      </c>
      <c r="DC342" t="s">
        <v>826</v>
      </c>
      <c r="DD342" t="str">
        <f>VLOOKUP(DF342,class!$A$1:$B$455,2,FALSE)</f>
        <v>Shire District</v>
      </c>
      <c r="DE342" t="str">
        <f>IFERROR(VLOOKUP(DF342,classifications!$A$3:$C$334,3,FALSE),VLOOKUP(DF342,classifications!$I$2:$K$28,3,FALSE))</f>
        <v>Predominantly Urban</v>
      </c>
      <c r="DF342" t="s">
        <v>827</v>
      </c>
      <c r="DH342">
        <v>211</v>
      </c>
      <c r="DJ342">
        <v>81</v>
      </c>
      <c r="DL342">
        <v>43</v>
      </c>
      <c r="DN342">
        <v>0</v>
      </c>
      <c r="DO342">
        <v>24</v>
      </c>
      <c r="DP342">
        <v>0</v>
      </c>
      <c r="DQ342">
        <v>2</v>
      </c>
      <c r="DR342">
        <v>0</v>
      </c>
      <c r="DS342">
        <v>26</v>
      </c>
      <c r="DU342">
        <v>0</v>
      </c>
      <c r="DW342">
        <v>15</v>
      </c>
      <c r="DY342">
        <v>320</v>
      </c>
      <c r="EB342" t="s">
        <v>825</v>
      </c>
      <c r="EC342" t="s">
        <v>826</v>
      </c>
      <c r="ED342" t="str">
        <f>VLOOKUP(EF342,class!$A$1:$B$455,2,FALSE)</f>
        <v>Shire District</v>
      </c>
      <c r="EE342" t="str">
        <f>IFERROR(VLOOKUP(EF342,classifications!$A$3:$C$334,3,FALSE),VLOOKUP(EF342,classifications!$I$2:$K$28,3,FALSE))</f>
        <v>Predominantly Urban</v>
      </c>
      <c r="EF342" t="s">
        <v>827</v>
      </c>
      <c r="EH342">
        <v>153</v>
      </c>
      <c r="EJ342">
        <v>27</v>
      </c>
      <c r="EL342">
        <v>25</v>
      </c>
      <c r="EN342">
        <v>0</v>
      </c>
      <c r="EO342">
        <v>16</v>
      </c>
      <c r="EP342">
        <v>0</v>
      </c>
      <c r="EQ342">
        <v>0</v>
      </c>
      <c r="ER342">
        <v>1</v>
      </c>
      <c r="ES342">
        <v>0</v>
      </c>
      <c r="ET342">
        <v>17</v>
      </c>
      <c r="EV342">
        <v>0</v>
      </c>
      <c r="EX342">
        <v>21</v>
      </c>
      <c r="EZ342" s="2">
        <v>184</v>
      </c>
      <c r="FB342" t="s">
        <v>825</v>
      </c>
      <c r="FC342" t="s">
        <v>826</v>
      </c>
      <c r="FD342" t="str">
        <f>VLOOKUP(FF342,class!$A$1:$B$455,2,FALSE)</f>
        <v>Shire District</v>
      </c>
      <c r="FE342" t="str">
        <f>IFERROR(VLOOKUP(FF342,classifications!$A$3:$C$334,3,FALSE),VLOOKUP(FF342,classifications!$I$2:$K$28,3,FALSE))</f>
        <v>Predominantly Urban</v>
      </c>
      <c r="FF342" t="s">
        <v>827</v>
      </c>
      <c r="FH342">
        <v>237</v>
      </c>
      <c r="FJ342">
        <v>13</v>
      </c>
      <c r="FL342">
        <v>4</v>
      </c>
      <c r="FN342">
        <v>1</v>
      </c>
      <c r="FO342">
        <v>3</v>
      </c>
      <c r="FP342">
        <v>0</v>
      </c>
      <c r="FQ342">
        <v>0</v>
      </c>
      <c r="FR342">
        <v>0</v>
      </c>
      <c r="FS342">
        <v>0</v>
      </c>
      <c r="FT342">
        <v>4</v>
      </c>
      <c r="FV342">
        <v>6</v>
      </c>
      <c r="FX342">
        <v>10</v>
      </c>
      <c r="FZ342" s="2">
        <v>250</v>
      </c>
      <c r="GB342" t="s">
        <v>844</v>
      </c>
      <c r="GC342" t="s">
        <v>845</v>
      </c>
      <c r="GD342" t="str">
        <f>VLOOKUP(GF342,class!$A$1:$B$455,2,FALSE)</f>
        <v>Shire District</v>
      </c>
      <c r="GE342" t="str">
        <f>IFERROR(VLOOKUP(GF342,classifications!A$3:C$334,3,FALSE),VLOOKUP(GF342,classifications!I$2:K$28,3,FALSE))</f>
        <v>Predominantly Rural</v>
      </c>
      <c r="GF342" t="s">
        <v>846</v>
      </c>
      <c r="GH342">
        <v>569</v>
      </c>
      <c r="GJ342">
        <v>8</v>
      </c>
      <c r="GL342">
        <v>85</v>
      </c>
      <c r="GN342">
        <v>0</v>
      </c>
      <c r="GO342">
        <v>21</v>
      </c>
      <c r="GP342">
        <v>0</v>
      </c>
      <c r="GQ342">
        <v>0</v>
      </c>
      <c r="GR342">
        <v>0</v>
      </c>
      <c r="GS342">
        <v>0</v>
      </c>
      <c r="GT342">
        <v>21</v>
      </c>
      <c r="GV342">
        <v>1</v>
      </c>
      <c r="GX342">
        <v>4</v>
      </c>
      <c r="GZ342">
        <v>659</v>
      </c>
    </row>
    <row r="343" spans="2:208" x14ac:dyDescent="0.3">
      <c r="B343" t="s">
        <v>828</v>
      </c>
      <c r="C343" t="s">
        <v>829</v>
      </c>
      <c r="D343" t="str">
        <f>VLOOKUP(F343,class!$A$1:$B$455,2,FALSE)</f>
        <v>Shire District</v>
      </c>
      <c r="E343" t="str">
        <f>IFERROR(VLOOKUP(F343,classifications!$A$3:$C$334,3,FALSE),VLOOKUP(F343,classifications!$I$2:$K$28,3,FALSE))</f>
        <v>Predominantly Rural</v>
      </c>
      <c r="F343" t="s">
        <v>830</v>
      </c>
      <c r="H343">
        <v>401</v>
      </c>
      <c r="J343">
        <v>7</v>
      </c>
      <c r="L343">
        <v>68</v>
      </c>
      <c r="N343">
        <v>0</v>
      </c>
      <c r="P343">
        <v>0</v>
      </c>
      <c r="R343">
        <v>476</v>
      </c>
      <c r="AB343" t="s">
        <v>828</v>
      </c>
      <c r="AC343" t="s">
        <v>829</v>
      </c>
      <c r="AD343" t="str">
        <f>VLOOKUP(AF343,class!$A$1:$B$455,2,FALSE)</f>
        <v>Shire District</v>
      </c>
      <c r="AE343" t="str">
        <f>IFERROR(VLOOKUP(AF343,classifications!$A$3:$C$334,3,FALSE),VLOOKUP(AF343,classifications!$I$2:$K$28,3,FALSE))</f>
        <v>Predominantly Rural</v>
      </c>
      <c r="AF343" t="s">
        <v>830</v>
      </c>
      <c r="AH343">
        <v>247</v>
      </c>
      <c r="AJ343">
        <v>13</v>
      </c>
      <c r="AL343">
        <v>254</v>
      </c>
      <c r="AN343">
        <v>0</v>
      </c>
      <c r="AP343">
        <v>0</v>
      </c>
      <c r="AR343">
        <v>514</v>
      </c>
      <c r="BB343" t="s">
        <v>828</v>
      </c>
      <c r="BC343" t="s">
        <v>829</v>
      </c>
      <c r="BD343" t="str">
        <f>VLOOKUP(BF343,class!$A$1:$B$455,2,FALSE)</f>
        <v>Shire District</v>
      </c>
      <c r="BE343" t="s">
        <v>1318</v>
      </c>
      <c r="BF343" t="s">
        <v>830</v>
      </c>
      <c r="BH343">
        <v>446</v>
      </c>
      <c r="BJ343">
        <v>46</v>
      </c>
      <c r="BL343">
        <v>119</v>
      </c>
      <c r="BN343">
        <v>0</v>
      </c>
      <c r="BP343">
        <v>0</v>
      </c>
      <c r="BR343">
        <v>611</v>
      </c>
      <c r="CB343" t="s">
        <v>828</v>
      </c>
      <c r="CC343" t="s">
        <v>829</v>
      </c>
      <c r="CD343" t="str">
        <f>VLOOKUP(CF343,class!$A$1:$B$455,2,FALSE)</f>
        <v>Shire District</v>
      </c>
      <c r="CE343" t="str">
        <f>IFERROR(VLOOKUP(CF343,classifications!$A$3:$C$334,3,FALSE),VLOOKUP(CF343,classifications!$I$2:$K$28,3,FALSE))</f>
        <v>Predominantly Rural</v>
      </c>
      <c r="CF343" t="s">
        <v>830</v>
      </c>
      <c r="CH343">
        <v>334</v>
      </c>
      <c r="CJ343">
        <v>10</v>
      </c>
      <c r="CL343">
        <v>209</v>
      </c>
      <c r="CN343">
        <v>1</v>
      </c>
      <c r="CO343">
        <v>64</v>
      </c>
      <c r="CP343">
        <v>0</v>
      </c>
      <c r="CQ343">
        <v>0</v>
      </c>
      <c r="CR343">
        <v>0</v>
      </c>
      <c r="CS343">
        <v>65</v>
      </c>
      <c r="CU343">
        <v>32</v>
      </c>
      <c r="CW343">
        <v>0</v>
      </c>
      <c r="CY343">
        <v>585</v>
      </c>
      <c r="DB343" t="s">
        <v>828</v>
      </c>
      <c r="DC343" t="s">
        <v>829</v>
      </c>
      <c r="DD343" t="str">
        <f>VLOOKUP(DF343,class!$A$1:$B$455,2,FALSE)</f>
        <v>Shire District</v>
      </c>
      <c r="DE343" t="str">
        <f>IFERROR(VLOOKUP(DF343,classifications!$A$3:$C$334,3,FALSE),VLOOKUP(DF343,classifications!$I$2:$K$28,3,FALSE))</f>
        <v>Predominantly Rural</v>
      </c>
      <c r="DF343" t="s">
        <v>830</v>
      </c>
      <c r="DH343">
        <v>761</v>
      </c>
      <c r="DJ343">
        <v>19</v>
      </c>
      <c r="DL343">
        <v>57</v>
      </c>
      <c r="DN343">
        <v>0</v>
      </c>
      <c r="DO343">
        <v>12</v>
      </c>
      <c r="DP343">
        <v>0</v>
      </c>
      <c r="DQ343">
        <v>0</v>
      </c>
      <c r="DR343">
        <v>0</v>
      </c>
      <c r="DS343">
        <v>12</v>
      </c>
      <c r="DU343">
        <v>0</v>
      </c>
      <c r="DW343">
        <v>115</v>
      </c>
      <c r="DY343">
        <v>722</v>
      </c>
      <c r="EB343" t="s">
        <v>828</v>
      </c>
      <c r="EC343" t="s">
        <v>829</v>
      </c>
      <c r="ED343" t="str">
        <f>VLOOKUP(EF343,class!$A$1:$B$455,2,FALSE)</f>
        <v>Shire District</v>
      </c>
      <c r="EE343" t="str">
        <f>IFERROR(VLOOKUP(EF343,classifications!$A$3:$C$334,3,FALSE),VLOOKUP(EF343,classifications!$I$2:$K$28,3,FALSE))</f>
        <v>Predominantly Rural</v>
      </c>
      <c r="EF343" t="s">
        <v>830</v>
      </c>
      <c r="EH343">
        <v>927</v>
      </c>
      <c r="EJ343">
        <v>6</v>
      </c>
      <c r="EL343">
        <v>2</v>
      </c>
      <c r="EN343">
        <v>2</v>
      </c>
      <c r="EO343">
        <v>0</v>
      </c>
      <c r="EP343">
        <v>0</v>
      </c>
      <c r="EQ343">
        <v>0</v>
      </c>
      <c r="ER343">
        <v>0</v>
      </c>
      <c r="ES343">
        <v>0</v>
      </c>
      <c r="ET343">
        <v>2</v>
      </c>
      <c r="EV343">
        <v>0</v>
      </c>
      <c r="EX343">
        <v>34</v>
      </c>
      <c r="EZ343" s="2">
        <v>901</v>
      </c>
      <c r="FB343" t="s">
        <v>828</v>
      </c>
      <c r="FC343" t="s">
        <v>829</v>
      </c>
      <c r="FD343" t="str">
        <f>VLOOKUP(FF343,class!$A$1:$B$455,2,FALSE)</f>
        <v>Shire District</v>
      </c>
      <c r="FE343" t="str">
        <f>IFERROR(VLOOKUP(FF343,classifications!$A$3:$C$334,3,FALSE),VLOOKUP(FF343,classifications!$I$2:$K$28,3,FALSE))</f>
        <v>Predominantly Rural</v>
      </c>
      <c r="FF343" t="s">
        <v>830</v>
      </c>
      <c r="FH343">
        <v>1257</v>
      </c>
      <c r="FJ343">
        <v>5</v>
      </c>
      <c r="FL343">
        <v>104</v>
      </c>
      <c r="FN343">
        <v>0</v>
      </c>
      <c r="FO343">
        <v>61</v>
      </c>
      <c r="FP343">
        <v>0</v>
      </c>
      <c r="FQ343">
        <v>0</v>
      </c>
      <c r="FR343">
        <v>0</v>
      </c>
      <c r="FS343">
        <v>0</v>
      </c>
      <c r="FT343">
        <v>61</v>
      </c>
      <c r="FV343">
        <v>0</v>
      </c>
      <c r="FX343">
        <v>5</v>
      </c>
      <c r="FZ343" s="2">
        <v>1361</v>
      </c>
      <c r="GB343" t="s">
        <v>1040</v>
      </c>
      <c r="GC343" t="s">
        <v>1038</v>
      </c>
      <c r="GD343" t="str">
        <f>VLOOKUP(GF343,class!$A$1:$B$455,2,FALSE)</f>
        <v>Shire District</v>
      </c>
      <c r="GE343" t="str">
        <f>IFERROR(VLOOKUP(GF343,classifications!A$3:C$334,3,FALSE),VLOOKUP(GF343,classifications!I$2:K$28,3,FALSE))</f>
        <v>Predominantly Rural</v>
      </c>
      <c r="GF343" t="s">
        <v>1041</v>
      </c>
      <c r="GH343">
        <v>411</v>
      </c>
      <c r="GJ343">
        <v>17</v>
      </c>
      <c r="GL343">
        <v>59</v>
      </c>
      <c r="GN343">
        <v>13</v>
      </c>
      <c r="GO343">
        <v>5</v>
      </c>
      <c r="GP343">
        <v>0</v>
      </c>
      <c r="GQ343">
        <v>0</v>
      </c>
      <c r="GR343">
        <v>0</v>
      </c>
      <c r="GS343">
        <v>0</v>
      </c>
      <c r="GT343">
        <v>18</v>
      </c>
      <c r="GV343">
        <v>0</v>
      </c>
      <c r="GX343">
        <v>0</v>
      </c>
      <c r="GZ343">
        <v>487</v>
      </c>
    </row>
    <row r="344" spans="2:208" x14ac:dyDescent="0.3">
      <c r="B344" t="s">
        <v>831</v>
      </c>
      <c r="C344" t="s">
        <v>832</v>
      </c>
      <c r="D344" t="str">
        <f>VLOOKUP(F344,class!$A$1:$B$455,2,FALSE)</f>
        <v>Shire District</v>
      </c>
      <c r="E344" t="str">
        <f>IFERROR(VLOOKUP(F344,classifications!$A$3:$C$334,3,FALSE),VLOOKUP(F344,classifications!$I$2:$K$28,3,FALSE))</f>
        <v>Predominantly Rural</v>
      </c>
      <c r="F344" t="s">
        <v>833</v>
      </c>
      <c r="H344">
        <v>264</v>
      </c>
      <c r="J344">
        <v>15</v>
      </c>
      <c r="L344">
        <v>47</v>
      </c>
      <c r="N344">
        <v>0</v>
      </c>
      <c r="P344">
        <v>0</v>
      </c>
      <c r="R344">
        <v>326</v>
      </c>
      <c r="AB344" t="s">
        <v>831</v>
      </c>
      <c r="AC344" t="s">
        <v>832</v>
      </c>
      <c r="AD344" t="str">
        <f>VLOOKUP(AF344,class!$A$1:$B$455,2,FALSE)</f>
        <v>Shire District</v>
      </c>
      <c r="AE344" t="str">
        <f>IFERROR(VLOOKUP(AF344,classifications!$A$3:$C$334,3,FALSE),VLOOKUP(AF344,classifications!$I$2:$K$28,3,FALSE))</f>
        <v>Predominantly Rural</v>
      </c>
      <c r="AF344" t="s">
        <v>833</v>
      </c>
      <c r="AH344">
        <v>423</v>
      </c>
      <c r="AJ344">
        <v>16</v>
      </c>
      <c r="AL344">
        <v>107</v>
      </c>
      <c r="AN344">
        <v>0</v>
      </c>
      <c r="AP344">
        <v>0</v>
      </c>
      <c r="AR344">
        <v>546</v>
      </c>
      <c r="BB344" t="s">
        <v>831</v>
      </c>
      <c r="BC344" t="s">
        <v>832</v>
      </c>
      <c r="BD344" t="str">
        <f>VLOOKUP(BF344,class!$A$1:$B$455,2,FALSE)</f>
        <v>Shire District</v>
      </c>
      <c r="BE344" t="s">
        <v>1318</v>
      </c>
      <c r="BF344" t="s">
        <v>833</v>
      </c>
      <c r="BH344">
        <v>671</v>
      </c>
      <c r="BJ344">
        <v>32</v>
      </c>
      <c r="BL344">
        <v>116</v>
      </c>
      <c r="BN344">
        <v>0</v>
      </c>
      <c r="BP344">
        <v>0</v>
      </c>
      <c r="BR344">
        <v>819</v>
      </c>
      <c r="CB344" t="s">
        <v>831</v>
      </c>
      <c r="CC344" t="s">
        <v>832</v>
      </c>
      <c r="CD344" t="str">
        <f>VLOOKUP(CF344,class!$A$1:$B$455,2,FALSE)</f>
        <v>Shire District</v>
      </c>
      <c r="CE344" t="str">
        <f>IFERROR(VLOOKUP(CF344,classifications!$A$3:$C$334,3,FALSE),VLOOKUP(CF344,classifications!$I$2:$K$28,3,FALSE))</f>
        <v>Predominantly Rural</v>
      </c>
      <c r="CF344" t="s">
        <v>833</v>
      </c>
      <c r="CH344">
        <v>1090</v>
      </c>
      <c r="CJ344">
        <v>13</v>
      </c>
      <c r="CL344">
        <v>55</v>
      </c>
      <c r="CN344">
        <v>8</v>
      </c>
      <c r="CO344">
        <v>0</v>
      </c>
      <c r="CP344">
        <v>0</v>
      </c>
      <c r="CQ344">
        <v>0</v>
      </c>
      <c r="CR344">
        <v>3</v>
      </c>
      <c r="CS344">
        <v>11</v>
      </c>
      <c r="CU344">
        <v>0</v>
      </c>
      <c r="CW344">
        <v>25</v>
      </c>
      <c r="CY344">
        <v>1133</v>
      </c>
      <c r="DB344" t="s">
        <v>831</v>
      </c>
      <c r="DC344" t="s">
        <v>832</v>
      </c>
      <c r="DD344" t="str">
        <f>VLOOKUP(DF344,class!$A$1:$B$455,2,FALSE)</f>
        <v>Shire District</v>
      </c>
      <c r="DE344" t="str">
        <f>IFERROR(VLOOKUP(DF344,classifications!$A$3:$C$334,3,FALSE),VLOOKUP(DF344,classifications!$I$2:$K$28,3,FALSE))</f>
        <v>Predominantly Rural</v>
      </c>
      <c r="DF344" t="s">
        <v>833</v>
      </c>
      <c r="DH344">
        <v>1537</v>
      </c>
      <c r="DJ344">
        <v>42</v>
      </c>
      <c r="DL344">
        <v>119</v>
      </c>
      <c r="DN344">
        <v>0</v>
      </c>
      <c r="DO344">
        <v>0</v>
      </c>
      <c r="DP344">
        <v>0</v>
      </c>
      <c r="DQ344">
        <v>0</v>
      </c>
      <c r="DR344">
        <v>0</v>
      </c>
      <c r="DS344">
        <v>0</v>
      </c>
      <c r="DU344">
        <v>11</v>
      </c>
      <c r="DW344">
        <v>94</v>
      </c>
      <c r="DY344">
        <v>1615</v>
      </c>
      <c r="EB344" t="s">
        <v>831</v>
      </c>
      <c r="EC344" t="s">
        <v>832</v>
      </c>
      <c r="ED344" t="str">
        <f>VLOOKUP(EF344,class!$A$1:$B$455,2,FALSE)</f>
        <v>Shire District</v>
      </c>
      <c r="EE344" t="str">
        <f>IFERROR(VLOOKUP(EF344,classifications!$A$3:$C$334,3,FALSE),VLOOKUP(EF344,classifications!$I$2:$K$28,3,FALSE))</f>
        <v>Predominantly Rural</v>
      </c>
      <c r="EF344" t="s">
        <v>833</v>
      </c>
      <c r="EH344">
        <v>1562</v>
      </c>
      <c r="EJ344">
        <v>9</v>
      </c>
      <c r="EL344">
        <v>12</v>
      </c>
      <c r="EN344">
        <v>12</v>
      </c>
      <c r="EO344">
        <v>0</v>
      </c>
      <c r="EP344">
        <v>0</v>
      </c>
      <c r="EQ344">
        <v>0</v>
      </c>
      <c r="ER344">
        <v>0</v>
      </c>
      <c r="ES344">
        <v>0</v>
      </c>
      <c r="ET344">
        <v>12</v>
      </c>
      <c r="EV344">
        <v>0</v>
      </c>
      <c r="EX344">
        <v>10</v>
      </c>
      <c r="EZ344" s="2">
        <v>1573</v>
      </c>
      <c r="FB344" t="s">
        <v>831</v>
      </c>
      <c r="FC344" t="s">
        <v>832</v>
      </c>
      <c r="FD344" t="str">
        <f>VLOOKUP(FF344,class!$A$1:$B$455,2,FALSE)</f>
        <v>Shire District</v>
      </c>
      <c r="FE344" t="str">
        <f>IFERROR(VLOOKUP(FF344,classifications!$A$3:$C$334,3,FALSE),VLOOKUP(FF344,classifications!$I$2:$K$28,3,FALSE))</f>
        <v>Predominantly Rural</v>
      </c>
      <c r="FF344" t="s">
        <v>833</v>
      </c>
      <c r="FH344">
        <v>1149</v>
      </c>
      <c r="FJ344">
        <v>12</v>
      </c>
      <c r="FL344">
        <v>94</v>
      </c>
      <c r="FN344">
        <v>0</v>
      </c>
      <c r="FO344">
        <v>40</v>
      </c>
      <c r="FP344">
        <v>0</v>
      </c>
      <c r="FQ344">
        <v>0</v>
      </c>
      <c r="FR344">
        <v>0</v>
      </c>
      <c r="FS344">
        <v>0</v>
      </c>
      <c r="FT344">
        <v>40</v>
      </c>
      <c r="FV344">
        <v>1</v>
      </c>
      <c r="FX344">
        <v>5</v>
      </c>
      <c r="FZ344" s="2">
        <v>1251</v>
      </c>
    </row>
    <row r="345" spans="2:208" x14ac:dyDescent="0.3">
      <c r="B345" t="s">
        <v>834</v>
      </c>
      <c r="C345" t="s">
        <v>835</v>
      </c>
      <c r="D345" t="str">
        <f>VLOOKUP(F345,class!$A$1:$B$455,2,FALSE)</f>
        <v>Shire District</v>
      </c>
      <c r="E345" t="str">
        <f>IFERROR(VLOOKUP(F345,classifications!$A$3:$C$334,3,FALSE),VLOOKUP(F345,classifications!$I$2:$K$28,3,FALSE))</f>
        <v>Predominantly Rural</v>
      </c>
      <c r="F345" t="s">
        <v>836</v>
      </c>
      <c r="H345">
        <v>237</v>
      </c>
      <c r="J345">
        <v>3</v>
      </c>
      <c r="L345">
        <v>49</v>
      </c>
      <c r="N345">
        <v>0</v>
      </c>
      <c r="P345">
        <v>11</v>
      </c>
      <c r="R345">
        <v>278</v>
      </c>
      <c r="AB345" t="s">
        <v>834</v>
      </c>
      <c r="AC345" t="s">
        <v>835</v>
      </c>
      <c r="AD345" t="str">
        <f>VLOOKUP(AF345,class!$A$1:$B$455,2,FALSE)</f>
        <v>Shire District</v>
      </c>
      <c r="AE345" t="str">
        <f>IFERROR(VLOOKUP(AF345,classifications!$A$3:$C$334,3,FALSE),VLOOKUP(AF345,classifications!$I$2:$K$28,3,FALSE))</f>
        <v>Predominantly Rural</v>
      </c>
      <c r="AF345" t="s">
        <v>836</v>
      </c>
      <c r="AH345">
        <v>142</v>
      </c>
      <c r="AJ345">
        <v>11</v>
      </c>
      <c r="AL345">
        <v>39</v>
      </c>
      <c r="AN345">
        <v>0</v>
      </c>
      <c r="AP345">
        <v>6</v>
      </c>
      <c r="AR345">
        <v>186</v>
      </c>
      <c r="BB345" t="s">
        <v>834</v>
      </c>
      <c r="BC345" t="s">
        <v>835</v>
      </c>
      <c r="BD345" t="str">
        <f>VLOOKUP(BF345,class!$A$1:$B$455,2,FALSE)</f>
        <v>Shire District</v>
      </c>
      <c r="BE345" t="s">
        <v>1318</v>
      </c>
      <c r="BF345" t="s">
        <v>836</v>
      </c>
      <c r="BH345">
        <v>349</v>
      </c>
      <c r="BJ345">
        <v>13</v>
      </c>
      <c r="BL345">
        <v>42</v>
      </c>
      <c r="BN345">
        <v>0</v>
      </c>
      <c r="BP345">
        <v>8</v>
      </c>
      <c r="BR345">
        <v>396</v>
      </c>
      <c r="CB345" t="s">
        <v>834</v>
      </c>
      <c r="CC345" t="s">
        <v>835</v>
      </c>
      <c r="CD345" t="str">
        <f>VLOOKUP(CF345,class!$A$1:$B$455,2,FALSE)</f>
        <v>Shire District</v>
      </c>
      <c r="CE345" t="str">
        <f>IFERROR(VLOOKUP(CF345,classifications!$A$3:$C$334,3,FALSE),VLOOKUP(CF345,classifications!$I$2:$K$28,3,FALSE))</f>
        <v>Predominantly Rural</v>
      </c>
      <c r="CF345" t="s">
        <v>836</v>
      </c>
      <c r="CH345">
        <v>236</v>
      </c>
      <c r="CJ345">
        <v>2</v>
      </c>
      <c r="CL345">
        <v>29</v>
      </c>
      <c r="CN345">
        <v>0</v>
      </c>
      <c r="CO345">
        <v>9</v>
      </c>
      <c r="CP345">
        <v>0</v>
      </c>
      <c r="CQ345">
        <v>0</v>
      </c>
      <c r="CR345">
        <v>0</v>
      </c>
      <c r="CS345">
        <v>9</v>
      </c>
      <c r="CU345">
        <v>0</v>
      </c>
      <c r="CW345">
        <v>21</v>
      </c>
      <c r="CY345">
        <v>246</v>
      </c>
      <c r="DB345" t="s">
        <v>834</v>
      </c>
      <c r="DC345" t="s">
        <v>835</v>
      </c>
      <c r="DD345" t="str">
        <f>VLOOKUP(DF345,class!$A$1:$B$455,2,FALSE)</f>
        <v>Shire District</v>
      </c>
      <c r="DE345" t="str">
        <f>IFERROR(VLOOKUP(DF345,classifications!$A$3:$C$334,3,FALSE),VLOOKUP(DF345,classifications!$I$2:$K$28,3,FALSE))</f>
        <v>Predominantly Rural</v>
      </c>
      <c r="DF345" t="s">
        <v>836</v>
      </c>
      <c r="DH345">
        <v>491</v>
      </c>
      <c r="DJ345">
        <v>1</v>
      </c>
      <c r="DL345">
        <v>72</v>
      </c>
      <c r="DN345">
        <v>0</v>
      </c>
      <c r="DO345">
        <v>17</v>
      </c>
      <c r="DP345">
        <v>0</v>
      </c>
      <c r="DQ345">
        <v>0</v>
      </c>
      <c r="DR345">
        <v>0</v>
      </c>
      <c r="DS345">
        <v>17</v>
      </c>
      <c r="DU345">
        <v>0</v>
      </c>
      <c r="DW345">
        <v>46</v>
      </c>
      <c r="DY345">
        <v>518</v>
      </c>
      <c r="EB345" t="s">
        <v>834</v>
      </c>
      <c r="EC345" t="s">
        <v>835</v>
      </c>
      <c r="ED345" t="str">
        <f>VLOOKUP(EF345,class!$A$1:$B$455,2,FALSE)</f>
        <v>Shire District</v>
      </c>
      <c r="EE345" t="str">
        <f>IFERROR(VLOOKUP(EF345,classifications!$A$3:$C$334,3,FALSE),VLOOKUP(EF345,classifications!$I$2:$K$28,3,FALSE))</f>
        <v>Predominantly Rural</v>
      </c>
      <c r="EF345" t="s">
        <v>836</v>
      </c>
      <c r="EH345">
        <v>457</v>
      </c>
      <c r="EJ345">
        <v>5</v>
      </c>
      <c r="EL345">
        <v>93</v>
      </c>
      <c r="EN345">
        <v>0</v>
      </c>
      <c r="EO345">
        <v>19</v>
      </c>
      <c r="EP345">
        <v>0</v>
      </c>
      <c r="EQ345">
        <v>0</v>
      </c>
      <c r="ER345">
        <v>0</v>
      </c>
      <c r="ES345">
        <v>0</v>
      </c>
      <c r="ET345">
        <v>19</v>
      </c>
      <c r="EV345">
        <v>0</v>
      </c>
      <c r="EX345">
        <v>11</v>
      </c>
      <c r="EZ345" s="2">
        <v>544</v>
      </c>
      <c r="FB345" t="s">
        <v>834</v>
      </c>
      <c r="FC345" t="s">
        <v>835</v>
      </c>
      <c r="FD345" t="str">
        <f>VLOOKUP(FF345,class!$A$1:$B$455,2,FALSE)</f>
        <v>Shire District</v>
      </c>
      <c r="FE345" t="str">
        <f>IFERROR(VLOOKUP(FF345,classifications!$A$3:$C$334,3,FALSE),VLOOKUP(FF345,classifications!$I$2:$K$28,3,FALSE))</f>
        <v>Predominantly Rural</v>
      </c>
      <c r="FF345" t="s">
        <v>836</v>
      </c>
      <c r="FH345">
        <v>801</v>
      </c>
      <c r="FJ345">
        <v>3</v>
      </c>
      <c r="FL345">
        <v>24</v>
      </c>
      <c r="FN345">
        <v>0</v>
      </c>
      <c r="FO345">
        <v>0</v>
      </c>
      <c r="FP345">
        <v>0</v>
      </c>
      <c r="FQ345">
        <v>0</v>
      </c>
      <c r="FR345">
        <v>0</v>
      </c>
      <c r="FS345">
        <v>0</v>
      </c>
      <c r="FT345">
        <v>0</v>
      </c>
      <c r="FV345">
        <v>0</v>
      </c>
      <c r="FX345">
        <v>15</v>
      </c>
      <c r="FZ345" s="2">
        <v>813</v>
      </c>
      <c r="GD345" t="str">
        <f>VLOOKUP(GF345,class!$A$1:$B$455,2,FALSE)</f>
        <v>Shire County</v>
      </c>
      <c r="GE345" t="str">
        <f>IFERROR(VLOOKUP(GF345,classifications!A$3:C$334,3,FALSE),VLOOKUP(GF345,classifications!I$2:K$28,3,FALSE))</f>
        <v>Urban with Significant Rural</v>
      </c>
      <c r="GF345" t="s">
        <v>855</v>
      </c>
      <c r="GH345">
        <v>4010</v>
      </c>
      <c r="GJ345">
        <v>12</v>
      </c>
      <c r="GL345">
        <v>378</v>
      </c>
      <c r="GN345">
        <v>11</v>
      </c>
      <c r="GO345">
        <v>51</v>
      </c>
      <c r="GP345">
        <v>0</v>
      </c>
      <c r="GQ345">
        <v>0</v>
      </c>
      <c r="GR345">
        <v>3</v>
      </c>
      <c r="GS345">
        <v>45</v>
      </c>
      <c r="GT345">
        <v>110</v>
      </c>
      <c r="GV345">
        <v>4</v>
      </c>
      <c r="GX345">
        <v>94</v>
      </c>
      <c r="GZ345">
        <v>4310</v>
      </c>
    </row>
    <row r="346" spans="2:208" x14ac:dyDescent="0.3">
      <c r="EZ346" s="2"/>
      <c r="FZ346" s="2"/>
      <c r="GB346" t="s">
        <v>856</v>
      </c>
      <c r="GC346" t="s">
        <v>857</v>
      </c>
      <c r="GD346" t="str">
        <f>VLOOKUP(GF346,class!$A$1:$B$455,2,FALSE)</f>
        <v>Shire District</v>
      </c>
      <c r="GE346" t="str">
        <f>IFERROR(VLOOKUP(GF346,classifications!A$3:C$334,3,FALSE),VLOOKUP(GF346,classifications!I$2:K$28,3,FALSE))</f>
        <v>Urban with Significant Rural</v>
      </c>
      <c r="GF346" t="s">
        <v>858</v>
      </c>
      <c r="GH346">
        <v>881</v>
      </c>
      <c r="GJ346">
        <v>4</v>
      </c>
      <c r="GL346">
        <v>48</v>
      </c>
      <c r="GN346">
        <v>0</v>
      </c>
      <c r="GO346">
        <v>0</v>
      </c>
      <c r="GP346">
        <v>0</v>
      </c>
      <c r="GQ346">
        <v>0</v>
      </c>
      <c r="GR346">
        <v>0</v>
      </c>
      <c r="GS346">
        <v>45</v>
      </c>
      <c r="GT346">
        <v>45</v>
      </c>
      <c r="GV346">
        <v>0</v>
      </c>
      <c r="GX346">
        <v>3</v>
      </c>
      <c r="GZ346">
        <v>930</v>
      </c>
    </row>
    <row r="347" spans="2:208" x14ac:dyDescent="0.3">
      <c r="D347" t="str">
        <f>VLOOKUP(F347,class!$A$1:$B$455,2,FALSE)</f>
        <v>Shire County</v>
      </c>
      <c r="E347" t="str">
        <f>IFERROR(VLOOKUP(F347,classifications!$A$3:$C$334,3,FALSE),VLOOKUP(F347,classifications!$I$2:$K$28,3,FALSE))</f>
        <v>Predominantly Rural</v>
      </c>
      <c r="F347" t="s">
        <v>837</v>
      </c>
      <c r="H347">
        <v>1768</v>
      </c>
      <c r="J347">
        <v>51</v>
      </c>
      <c r="L347">
        <v>170</v>
      </c>
      <c r="N347">
        <v>11</v>
      </c>
      <c r="P347">
        <v>105</v>
      </c>
      <c r="R347">
        <v>1895</v>
      </c>
      <c r="AD347" t="str">
        <f>VLOOKUP(AF347,class!$A$1:$B$455,2,FALSE)</f>
        <v>Shire County</v>
      </c>
      <c r="AE347" t="str">
        <f>IFERROR(VLOOKUP(AF347,classifications!$A$3:$C$334,3,FALSE),VLOOKUP(AF347,classifications!$I$2:$K$28,3,FALSE))</f>
        <v>Predominantly Rural</v>
      </c>
      <c r="AF347" t="s">
        <v>837</v>
      </c>
      <c r="AH347">
        <v>1777</v>
      </c>
      <c r="AJ347">
        <v>30</v>
      </c>
      <c r="AL347">
        <v>131</v>
      </c>
      <c r="AN347">
        <v>85</v>
      </c>
      <c r="AP347">
        <v>66</v>
      </c>
      <c r="AR347">
        <v>1957</v>
      </c>
      <c r="BD347" t="str">
        <f>VLOOKUP(BF347,class!$A$1:$B$455,2,FALSE)</f>
        <v>Shire County</v>
      </c>
      <c r="BE347" t="str">
        <f>IFERROR(VLOOKUP(BF347,classifications!$A$3:$C$334,3,FALSE),VLOOKUP(BF347,classifications!$I$2:$K$28,3,FALSE))</f>
        <v>Predominantly Rural</v>
      </c>
      <c r="BF347" t="s">
        <v>837</v>
      </c>
      <c r="BH347">
        <v>2657</v>
      </c>
      <c r="BJ347">
        <v>40</v>
      </c>
      <c r="BL347">
        <v>251</v>
      </c>
      <c r="BN347">
        <v>8</v>
      </c>
      <c r="BP347">
        <v>34</v>
      </c>
      <c r="BR347">
        <v>2922</v>
      </c>
      <c r="CD347" t="str">
        <f>VLOOKUP(CF347,class!$A$1:$B$455,2,FALSE)</f>
        <v>Shire County</v>
      </c>
      <c r="CE347" t="str">
        <f>IFERROR(VLOOKUP(CF347,classifications!$A$3:$C$334,3,FALSE),VLOOKUP(CF347,classifications!$I$2:$K$28,3,FALSE))</f>
        <v>Predominantly Rural</v>
      </c>
      <c r="CF347" t="s">
        <v>837</v>
      </c>
      <c r="CH347">
        <v>2227</v>
      </c>
      <c r="CJ347">
        <v>44</v>
      </c>
      <c r="CL347">
        <v>349</v>
      </c>
      <c r="CN347">
        <v>5</v>
      </c>
      <c r="CO347">
        <v>49</v>
      </c>
      <c r="CP347">
        <v>0</v>
      </c>
      <c r="CQ347">
        <v>1</v>
      </c>
      <c r="CR347">
        <v>0</v>
      </c>
      <c r="CS347">
        <v>55</v>
      </c>
      <c r="CU347">
        <v>10</v>
      </c>
      <c r="CW347">
        <v>84</v>
      </c>
      <c r="CY347">
        <v>2546</v>
      </c>
      <c r="DD347" t="str">
        <f>VLOOKUP(DF347,class!$A$1:$B$455,2,FALSE)</f>
        <v>Shire County</v>
      </c>
      <c r="DE347" t="str">
        <f>IFERROR(VLOOKUP(DF347,classifications!$A$3:$C$334,3,FALSE),VLOOKUP(DF347,classifications!$I$2:$K$28,3,FALSE))</f>
        <v>Predominantly Rural</v>
      </c>
      <c r="DF347" t="s">
        <v>837</v>
      </c>
      <c r="DH347">
        <v>2363</v>
      </c>
      <c r="DJ347">
        <v>30</v>
      </c>
      <c r="DL347">
        <v>262</v>
      </c>
      <c r="DN347">
        <v>11</v>
      </c>
      <c r="DO347">
        <v>15</v>
      </c>
      <c r="DP347">
        <v>0</v>
      </c>
      <c r="DQ347">
        <v>0</v>
      </c>
      <c r="DR347">
        <v>0</v>
      </c>
      <c r="DS347">
        <v>26</v>
      </c>
      <c r="DU347">
        <v>18</v>
      </c>
      <c r="DW347">
        <v>60</v>
      </c>
      <c r="DY347">
        <v>2613</v>
      </c>
      <c r="ED347" t="str">
        <f>VLOOKUP(EF347,class!$A$1:$B$455,2,FALSE)</f>
        <v>Shire County</v>
      </c>
      <c r="EE347" t="str">
        <f>IFERROR(VLOOKUP(EF347,classifications!$A$3:$C$334,3,FALSE),VLOOKUP(EF347,classifications!$I$2:$K$28,3,FALSE))</f>
        <v>Predominantly Rural</v>
      </c>
      <c r="EF347" t="s">
        <v>837</v>
      </c>
      <c r="EH347">
        <v>2308</v>
      </c>
      <c r="EJ347">
        <v>30</v>
      </c>
      <c r="EL347">
        <v>275</v>
      </c>
      <c r="EN347">
        <v>23</v>
      </c>
      <c r="EO347">
        <v>36</v>
      </c>
      <c r="EP347">
        <v>5</v>
      </c>
      <c r="EQ347">
        <v>1</v>
      </c>
      <c r="ER347">
        <v>64</v>
      </c>
      <c r="ES347">
        <v>0</v>
      </c>
      <c r="ET347">
        <v>129</v>
      </c>
      <c r="EV347">
        <v>52</v>
      </c>
      <c r="EX347">
        <v>20</v>
      </c>
      <c r="EZ347" s="2">
        <v>2645</v>
      </c>
      <c r="FD347" t="str">
        <f>VLOOKUP(FF347,class!$A$1:$B$455,2,FALSE)</f>
        <v>Shire County</v>
      </c>
      <c r="FE347" t="str">
        <f>IFERROR(VLOOKUP(FF347,classifications!$A$3:$C$334,3,FALSE),VLOOKUP(FF347,classifications!$I$2:$K$28,3,FALSE))</f>
        <v>Predominantly Rural</v>
      </c>
      <c r="FF347" t="s">
        <v>837</v>
      </c>
      <c r="FH347">
        <v>1963</v>
      </c>
      <c r="FJ347">
        <v>27</v>
      </c>
      <c r="FL347">
        <v>221</v>
      </c>
      <c r="FN347">
        <v>7</v>
      </c>
      <c r="FO347">
        <v>48</v>
      </c>
      <c r="FP347">
        <v>0</v>
      </c>
      <c r="FQ347">
        <v>0</v>
      </c>
      <c r="FR347">
        <v>1</v>
      </c>
      <c r="FS347">
        <v>0</v>
      </c>
      <c r="FT347">
        <v>56</v>
      </c>
      <c r="FV347">
        <v>16</v>
      </c>
      <c r="FX347">
        <v>63</v>
      </c>
      <c r="FZ347" s="2">
        <v>2164</v>
      </c>
      <c r="GB347" t="s">
        <v>859</v>
      </c>
      <c r="GC347" t="s">
        <v>860</v>
      </c>
      <c r="GD347" t="str">
        <f>VLOOKUP(GF347,class!$A$1:$B$455,2,FALSE)</f>
        <v>Shire District</v>
      </c>
      <c r="GE347" t="str">
        <f>IFERROR(VLOOKUP(GF347,classifications!A$3:C$334,3,FALSE),VLOOKUP(GF347,classifications!I$2:K$28,3,FALSE))</f>
        <v>Urban with Significant Rural</v>
      </c>
      <c r="GF347" t="s">
        <v>861</v>
      </c>
      <c r="GH347">
        <v>777</v>
      </c>
      <c r="GJ347">
        <v>0</v>
      </c>
      <c r="GL347">
        <v>-22</v>
      </c>
      <c r="GN347">
        <v>0</v>
      </c>
      <c r="GO347">
        <v>0</v>
      </c>
      <c r="GP347">
        <v>0</v>
      </c>
      <c r="GQ347">
        <v>0</v>
      </c>
      <c r="GR347">
        <v>3</v>
      </c>
      <c r="GS347">
        <v>0</v>
      </c>
      <c r="GT347">
        <v>3</v>
      </c>
      <c r="GV347">
        <v>0</v>
      </c>
      <c r="GX347">
        <v>12</v>
      </c>
      <c r="GZ347">
        <v>743</v>
      </c>
    </row>
    <row r="348" spans="2:208" x14ac:dyDescent="0.3">
      <c r="B348" t="s">
        <v>838</v>
      </c>
      <c r="C348" t="s">
        <v>839</v>
      </c>
      <c r="D348" t="str">
        <f>VLOOKUP(F348,class!$A$1:$B$455,2,FALSE)</f>
        <v>Shire District</v>
      </c>
      <c r="E348" t="str">
        <f>IFERROR(VLOOKUP(F348,classifications!$A$3:$C$334,3,FALSE),VLOOKUP(F348,classifications!$I$2:$K$28,3,FALSE))</f>
        <v>Predominantly Rural</v>
      </c>
      <c r="F348" t="s">
        <v>840</v>
      </c>
      <c r="H348">
        <v>266</v>
      </c>
      <c r="J348">
        <v>10</v>
      </c>
      <c r="L348">
        <v>46</v>
      </c>
      <c r="N348">
        <v>6</v>
      </c>
      <c r="P348">
        <v>1</v>
      </c>
      <c r="R348">
        <v>327</v>
      </c>
      <c r="AB348" t="s">
        <v>838</v>
      </c>
      <c r="AC348" t="s">
        <v>839</v>
      </c>
      <c r="AD348" t="str">
        <f>VLOOKUP(AF348,class!$A$1:$B$455,2,FALSE)</f>
        <v>Shire District</v>
      </c>
      <c r="AE348" t="str">
        <f>IFERROR(VLOOKUP(AF348,classifications!$A$3:$C$334,3,FALSE),VLOOKUP(AF348,classifications!$I$2:$K$28,3,FALSE))</f>
        <v>Predominantly Rural</v>
      </c>
      <c r="AF348" t="s">
        <v>840</v>
      </c>
      <c r="AH348">
        <v>294</v>
      </c>
      <c r="AJ348">
        <v>7</v>
      </c>
      <c r="AL348">
        <v>23</v>
      </c>
      <c r="AN348">
        <v>8</v>
      </c>
      <c r="AP348">
        <v>25</v>
      </c>
      <c r="AR348">
        <v>307</v>
      </c>
      <c r="BB348" t="s">
        <v>838</v>
      </c>
      <c r="BC348" t="s">
        <v>839</v>
      </c>
      <c r="BD348" t="str">
        <f>VLOOKUP(BF348,class!$A$1:$B$455,2,FALSE)</f>
        <v>Shire District</v>
      </c>
      <c r="BE348" t="str">
        <f>IFERROR(VLOOKUP(BF348,classifications!$A$3:$C$334,3,FALSE),VLOOKUP(BF348,classifications!$I$2:$K$28,3,FALSE))</f>
        <v>Predominantly Rural</v>
      </c>
      <c r="BF348" t="s">
        <v>840</v>
      </c>
      <c r="BH348">
        <v>581</v>
      </c>
      <c r="BJ348">
        <v>11</v>
      </c>
      <c r="BL348">
        <v>43</v>
      </c>
      <c r="BN348">
        <v>7</v>
      </c>
      <c r="BP348">
        <v>3</v>
      </c>
      <c r="BR348">
        <v>639</v>
      </c>
      <c r="CB348" t="s">
        <v>838</v>
      </c>
      <c r="CC348" t="s">
        <v>839</v>
      </c>
      <c r="CD348" t="str">
        <f>VLOOKUP(CF348,class!$A$1:$B$455,2,FALSE)</f>
        <v>Shire District</v>
      </c>
      <c r="CE348" t="str">
        <f>IFERROR(VLOOKUP(CF348,classifications!$A$3:$C$334,3,FALSE),VLOOKUP(CF348,classifications!$I$2:$K$28,3,FALSE))</f>
        <v>Predominantly Rural</v>
      </c>
      <c r="CF348" t="s">
        <v>840</v>
      </c>
      <c r="CH348">
        <v>416</v>
      </c>
      <c r="CJ348">
        <v>3</v>
      </c>
      <c r="CL348">
        <v>60</v>
      </c>
      <c r="CN348">
        <v>0</v>
      </c>
      <c r="CO348">
        <v>0</v>
      </c>
      <c r="CP348">
        <v>0</v>
      </c>
      <c r="CQ348">
        <v>0</v>
      </c>
      <c r="CR348">
        <v>0</v>
      </c>
      <c r="CS348">
        <v>0</v>
      </c>
      <c r="CU348">
        <v>1</v>
      </c>
      <c r="CW348">
        <v>11</v>
      </c>
      <c r="CY348">
        <v>469</v>
      </c>
      <c r="DB348" t="s">
        <v>838</v>
      </c>
      <c r="DC348" t="s">
        <v>839</v>
      </c>
      <c r="DD348" t="str">
        <f>VLOOKUP(DF348,class!$A$1:$B$455,2,FALSE)</f>
        <v>Shire District</v>
      </c>
      <c r="DE348" t="str">
        <f>IFERROR(VLOOKUP(DF348,classifications!$A$3:$C$334,3,FALSE),VLOOKUP(DF348,classifications!$I$2:$K$28,3,FALSE))</f>
        <v>Predominantly Rural</v>
      </c>
      <c r="DF348" t="s">
        <v>840</v>
      </c>
      <c r="DH348">
        <v>353</v>
      </c>
      <c r="DJ348">
        <v>2</v>
      </c>
      <c r="DL348">
        <v>39</v>
      </c>
      <c r="DN348">
        <v>3</v>
      </c>
      <c r="DO348">
        <v>1</v>
      </c>
      <c r="DP348">
        <v>0</v>
      </c>
      <c r="DQ348">
        <v>0</v>
      </c>
      <c r="DR348">
        <v>0</v>
      </c>
      <c r="DS348">
        <v>4</v>
      </c>
      <c r="DU348">
        <v>6</v>
      </c>
      <c r="DW348">
        <v>7</v>
      </c>
      <c r="DY348">
        <v>393</v>
      </c>
      <c r="EB348" t="s">
        <v>838</v>
      </c>
      <c r="EC348" t="s">
        <v>839</v>
      </c>
      <c r="ED348" t="str">
        <f>VLOOKUP(EF348,class!$A$1:$B$455,2,FALSE)</f>
        <v>Shire District</v>
      </c>
      <c r="EE348" t="str">
        <f>IFERROR(VLOOKUP(EF348,classifications!$A$3:$C$334,3,FALSE),VLOOKUP(EF348,classifications!$I$2:$K$28,3,FALSE))</f>
        <v>Predominantly Rural</v>
      </c>
      <c r="EF348" t="s">
        <v>840</v>
      </c>
      <c r="EH348">
        <v>627</v>
      </c>
      <c r="EJ348">
        <v>13</v>
      </c>
      <c r="EL348">
        <v>35</v>
      </c>
      <c r="EN348">
        <v>5</v>
      </c>
      <c r="EO348">
        <v>4</v>
      </c>
      <c r="EP348">
        <v>5</v>
      </c>
      <c r="EQ348">
        <v>0</v>
      </c>
      <c r="ER348">
        <v>0</v>
      </c>
      <c r="ES348">
        <v>0</v>
      </c>
      <c r="ET348">
        <v>14</v>
      </c>
      <c r="EV348">
        <v>7</v>
      </c>
      <c r="EX348">
        <v>3</v>
      </c>
      <c r="EZ348" s="2">
        <v>679</v>
      </c>
      <c r="FB348" t="s">
        <v>838</v>
      </c>
      <c r="FC348" t="s">
        <v>839</v>
      </c>
      <c r="FD348" t="str">
        <f>VLOOKUP(FF348,class!$A$1:$B$455,2,FALSE)</f>
        <v>Shire District</v>
      </c>
      <c r="FE348" t="str">
        <f>IFERROR(VLOOKUP(FF348,classifications!$A$3:$C$334,3,FALSE),VLOOKUP(FF348,classifications!$I$2:$K$28,3,FALSE))</f>
        <v>Predominantly Rural</v>
      </c>
      <c r="FF348" t="s">
        <v>840</v>
      </c>
      <c r="FH348">
        <v>459</v>
      </c>
      <c r="FJ348">
        <v>7</v>
      </c>
      <c r="FL348">
        <v>47</v>
      </c>
      <c r="FN348">
        <v>5</v>
      </c>
      <c r="FO348">
        <v>0</v>
      </c>
      <c r="FP348">
        <v>0</v>
      </c>
      <c r="FQ348">
        <v>0</v>
      </c>
      <c r="FR348">
        <v>0</v>
      </c>
      <c r="FS348">
        <v>0</v>
      </c>
      <c r="FT348">
        <v>5</v>
      </c>
      <c r="FV348">
        <v>9</v>
      </c>
      <c r="FX348">
        <v>10</v>
      </c>
      <c r="FZ348" s="2">
        <v>512</v>
      </c>
      <c r="GB348" t="s">
        <v>862</v>
      </c>
      <c r="GC348" t="s">
        <v>863</v>
      </c>
      <c r="GD348" t="str">
        <f>VLOOKUP(GF348,class!$A$1:$B$455,2,FALSE)</f>
        <v>Shire District</v>
      </c>
      <c r="GE348" t="str">
        <f>IFERROR(VLOOKUP(GF348,classifications!A$3:C$334,3,FALSE),VLOOKUP(GF348,classifications!I$2:K$28,3,FALSE))</f>
        <v>Urban with Significant Rural</v>
      </c>
      <c r="GF348" t="s">
        <v>864</v>
      </c>
      <c r="GH348">
        <v>625</v>
      </c>
      <c r="GJ348">
        <v>0</v>
      </c>
      <c r="GL348">
        <v>0</v>
      </c>
      <c r="GN348">
        <v>0</v>
      </c>
      <c r="GO348">
        <v>0</v>
      </c>
      <c r="GP348">
        <v>0</v>
      </c>
      <c r="GQ348">
        <v>0</v>
      </c>
      <c r="GR348">
        <v>0</v>
      </c>
      <c r="GS348">
        <v>0</v>
      </c>
      <c r="GT348">
        <v>0</v>
      </c>
      <c r="GV348">
        <v>0</v>
      </c>
      <c r="GX348">
        <v>44</v>
      </c>
      <c r="GZ348">
        <v>581</v>
      </c>
    </row>
    <row r="349" spans="2:208" x14ac:dyDescent="0.3">
      <c r="B349" t="s">
        <v>841</v>
      </c>
      <c r="C349" t="s">
        <v>842</v>
      </c>
      <c r="D349" t="str">
        <f>VLOOKUP(F349,class!$A$1:$B$455,2,FALSE)</f>
        <v>Shire District</v>
      </c>
      <c r="E349" t="str">
        <f>IFERROR(VLOOKUP(F349,classifications!$A$3:$C$334,3,FALSE),VLOOKUP(F349,classifications!$I$2:$K$28,3,FALSE))</f>
        <v>Predominantly Rural</v>
      </c>
      <c r="F349" t="s">
        <v>843</v>
      </c>
      <c r="H349">
        <v>577</v>
      </c>
      <c r="J349">
        <v>31</v>
      </c>
      <c r="L349">
        <v>12</v>
      </c>
      <c r="N349">
        <v>0</v>
      </c>
      <c r="P349">
        <v>2</v>
      </c>
      <c r="R349">
        <v>618</v>
      </c>
      <c r="AB349" t="s">
        <v>841</v>
      </c>
      <c r="AC349" t="s">
        <v>842</v>
      </c>
      <c r="AD349" t="str">
        <f>VLOOKUP(AF349,class!$A$1:$B$455,2,FALSE)</f>
        <v>Shire District</v>
      </c>
      <c r="AE349" t="str">
        <f>IFERROR(VLOOKUP(AF349,classifications!$A$3:$C$334,3,FALSE),VLOOKUP(AF349,classifications!$I$2:$K$28,3,FALSE))</f>
        <v>Predominantly Rural</v>
      </c>
      <c r="AF349" t="s">
        <v>843</v>
      </c>
      <c r="AH349">
        <v>412</v>
      </c>
      <c r="AJ349">
        <v>4</v>
      </c>
      <c r="AL349">
        <v>21</v>
      </c>
      <c r="AN349">
        <v>20</v>
      </c>
      <c r="AP349">
        <v>0</v>
      </c>
      <c r="AR349">
        <v>457</v>
      </c>
      <c r="BB349" t="s">
        <v>841</v>
      </c>
      <c r="BC349" t="s">
        <v>842</v>
      </c>
      <c r="BD349" t="str">
        <f>VLOOKUP(BF349,class!$A$1:$B$455,2,FALSE)</f>
        <v>Shire District</v>
      </c>
      <c r="BE349" t="str">
        <f>IFERROR(VLOOKUP(BF349,classifications!$A$3:$C$334,3,FALSE),VLOOKUP(BF349,classifications!$I$2:$K$28,3,FALSE))</f>
        <v>Predominantly Rural</v>
      </c>
      <c r="BF349" t="s">
        <v>843</v>
      </c>
      <c r="BH349">
        <v>509</v>
      </c>
      <c r="BJ349">
        <v>10</v>
      </c>
      <c r="BL349">
        <v>53</v>
      </c>
      <c r="BN349">
        <v>1</v>
      </c>
      <c r="BP349">
        <v>2</v>
      </c>
      <c r="BR349">
        <v>571</v>
      </c>
      <c r="CB349" t="s">
        <v>841</v>
      </c>
      <c r="CC349" t="s">
        <v>842</v>
      </c>
      <c r="CD349" t="str">
        <f>VLOOKUP(CF349,class!$A$1:$B$455,2,FALSE)</f>
        <v>Shire District</v>
      </c>
      <c r="CE349" t="str">
        <f>IFERROR(VLOOKUP(CF349,classifications!$A$3:$C$334,3,FALSE),VLOOKUP(CF349,classifications!$I$2:$K$28,3,FALSE))</f>
        <v>Predominantly Rural</v>
      </c>
      <c r="CF349" t="s">
        <v>843</v>
      </c>
      <c r="CH349">
        <v>410</v>
      </c>
      <c r="CJ349">
        <v>13</v>
      </c>
      <c r="CL349">
        <v>59</v>
      </c>
      <c r="CN349">
        <v>2</v>
      </c>
      <c r="CO349">
        <v>5</v>
      </c>
      <c r="CP349">
        <v>0</v>
      </c>
      <c r="CQ349">
        <v>0</v>
      </c>
      <c r="CR349">
        <v>0</v>
      </c>
      <c r="CS349">
        <v>7</v>
      </c>
      <c r="CU349">
        <v>0</v>
      </c>
      <c r="CW349">
        <v>2</v>
      </c>
      <c r="CY349">
        <v>480</v>
      </c>
      <c r="DB349" t="s">
        <v>841</v>
      </c>
      <c r="DC349" t="s">
        <v>842</v>
      </c>
      <c r="DD349" t="str">
        <f>VLOOKUP(DF349,class!$A$1:$B$455,2,FALSE)</f>
        <v>Shire District</v>
      </c>
      <c r="DE349" t="str">
        <f>IFERROR(VLOOKUP(DF349,classifications!$A$3:$C$334,3,FALSE),VLOOKUP(DF349,classifications!$I$2:$K$28,3,FALSE))</f>
        <v>Predominantly Rural</v>
      </c>
      <c r="DF349" t="s">
        <v>843</v>
      </c>
      <c r="DH349">
        <v>400</v>
      </c>
      <c r="DJ349">
        <v>11</v>
      </c>
      <c r="DL349">
        <v>102</v>
      </c>
      <c r="DN349">
        <v>3</v>
      </c>
      <c r="DO349">
        <v>5</v>
      </c>
      <c r="DP349">
        <v>0</v>
      </c>
      <c r="DQ349">
        <v>0</v>
      </c>
      <c r="DR349">
        <v>0</v>
      </c>
      <c r="DS349">
        <v>8</v>
      </c>
      <c r="DU349">
        <v>5</v>
      </c>
      <c r="DW349">
        <v>3</v>
      </c>
      <c r="DY349">
        <v>515</v>
      </c>
      <c r="EB349" t="s">
        <v>841</v>
      </c>
      <c r="EC349" t="s">
        <v>842</v>
      </c>
      <c r="ED349" t="str">
        <f>VLOOKUP(EF349,class!$A$1:$B$455,2,FALSE)</f>
        <v>Shire District</v>
      </c>
      <c r="EE349" t="str">
        <f>IFERROR(VLOOKUP(EF349,classifications!$A$3:$C$334,3,FALSE),VLOOKUP(EF349,classifications!$I$2:$K$28,3,FALSE))</f>
        <v>Predominantly Rural</v>
      </c>
      <c r="EF349" t="s">
        <v>843</v>
      </c>
      <c r="EH349">
        <v>329</v>
      </c>
      <c r="EJ349">
        <v>6</v>
      </c>
      <c r="EL349">
        <v>58</v>
      </c>
      <c r="EN349">
        <v>5</v>
      </c>
      <c r="EO349">
        <v>0</v>
      </c>
      <c r="EP349">
        <v>0</v>
      </c>
      <c r="EQ349">
        <v>0</v>
      </c>
      <c r="ER349">
        <v>1</v>
      </c>
      <c r="ES349">
        <v>0</v>
      </c>
      <c r="ET349">
        <v>6</v>
      </c>
      <c r="EV349">
        <v>45</v>
      </c>
      <c r="EX349">
        <v>4</v>
      </c>
      <c r="EZ349" s="2">
        <v>434</v>
      </c>
      <c r="FB349" t="s">
        <v>841</v>
      </c>
      <c r="FC349" t="s">
        <v>842</v>
      </c>
      <c r="FD349" t="str">
        <f>VLOOKUP(FF349,class!$A$1:$B$455,2,FALSE)</f>
        <v>Shire District</v>
      </c>
      <c r="FE349" t="str">
        <f>IFERROR(VLOOKUP(FF349,classifications!$A$3:$C$334,3,FALSE),VLOOKUP(FF349,classifications!$I$2:$K$28,3,FALSE))</f>
        <v>Predominantly Rural</v>
      </c>
      <c r="FF349" t="s">
        <v>843</v>
      </c>
      <c r="FH349">
        <v>414</v>
      </c>
      <c r="FJ349">
        <v>6</v>
      </c>
      <c r="FL349">
        <v>45</v>
      </c>
      <c r="FN349">
        <v>0</v>
      </c>
      <c r="FO349">
        <v>1</v>
      </c>
      <c r="FP349">
        <v>0</v>
      </c>
      <c r="FQ349">
        <v>0</v>
      </c>
      <c r="FR349">
        <v>1</v>
      </c>
      <c r="FS349">
        <v>0</v>
      </c>
      <c r="FT349">
        <v>2</v>
      </c>
      <c r="FV349">
        <v>5</v>
      </c>
      <c r="FX349">
        <v>5</v>
      </c>
      <c r="FZ349" s="2">
        <v>465</v>
      </c>
      <c r="GB349" t="s">
        <v>865</v>
      </c>
      <c r="GC349" t="s">
        <v>866</v>
      </c>
      <c r="GD349" t="str">
        <f>VLOOKUP(GF349,class!$A$1:$B$455,2,FALSE)</f>
        <v>Shire District</v>
      </c>
      <c r="GE349" t="str">
        <f>IFERROR(VLOOKUP(GF349,classifications!A$3:C$334,3,FALSE),VLOOKUP(GF349,classifications!I$2:K$28,3,FALSE))</f>
        <v>Predominantly Urban</v>
      </c>
      <c r="GF349" t="s">
        <v>867</v>
      </c>
      <c r="GH349">
        <v>308</v>
      </c>
      <c r="GJ349">
        <v>3</v>
      </c>
      <c r="GL349">
        <v>9</v>
      </c>
      <c r="GN349">
        <v>1</v>
      </c>
      <c r="GO349">
        <v>0</v>
      </c>
      <c r="GP349">
        <v>0</v>
      </c>
      <c r="GQ349">
        <v>0</v>
      </c>
      <c r="GR349">
        <v>0</v>
      </c>
      <c r="GS349">
        <v>0</v>
      </c>
      <c r="GT349">
        <v>1</v>
      </c>
      <c r="GV349">
        <v>0</v>
      </c>
      <c r="GX349">
        <v>0</v>
      </c>
      <c r="GZ349">
        <v>320</v>
      </c>
    </row>
    <row r="350" spans="2:208" x14ac:dyDescent="0.3">
      <c r="B350" t="s">
        <v>844</v>
      </c>
      <c r="C350" t="s">
        <v>845</v>
      </c>
      <c r="D350" t="str">
        <f>VLOOKUP(F350,class!$A$1:$B$455,2,FALSE)</f>
        <v>Shire District</v>
      </c>
      <c r="E350" t="str">
        <f>IFERROR(VLOOKUP(F350,classifications!$A$3:$C$334,3,FALSE),VLOOKUP(F350,classifications!$I$2:$K$28,3,FALSE))</f>
        <v>Predominantly Rural</v>
      </c>
      <c r="F350" t="s">
        <v>846</v>
      </c>
      <c r="H350">
        <v>432</v>
      </c>
      <c r="J350">
        <v>16</v>
      </c>
      <c r="L350">
        <v>61</v>
      </c>
      <c r="N350">
        <v>5</v>
      </c>
      <c r="P350">
        <v>57</v>
      </c>
      <c r="R350">
        <v>457</v>
      </c>
      <c r="AB350" t="s">
        <v>844</v>
      </c>
      <c r="AC350" t="s">
        <v>845</v>
      </c>
      <c r="AD350" t="str">
        <f>VLOOKUP(AF350,class!$A$1:$B$455,2,FALSE)</f>
        <v>Shire District</v>
      </c>
      <c r="AE350" t="str">
        <f>IFERROR(VLOOKUP(AF350,classifications!$A$3:$C$334,3,FALSE),VLOOKUP(AF350,classifications!$I$2:$K$28,3,FALSE))</f>
        <v>Predominantly Rural</v>
      </c>
      <c r="AF350" t="s">
        <v>846</v>
      </c>
      <c r="AH350">
        <v>450</v>
      </c>
      <c r="AJ350">
        <v>14</v>
      </c>
      <c r="AL350">
        <v>45</v>
      </c>
      <c r="AN350">
        <v>57</v>
      </c>
      <c r="AP350">
        <v>24</v>
      </c>
      <c r="AR350">
        <v>542</v>
      </c>
      <c r="BB350" t="s">
        <v>844</v>
      </c>
      <c r="BC350" t="s">
        <v>845</v>
      </c>
      <c r="BD350" t="str">
        <f>VLOOKUP(BF350,class!$A$1:$B$455,2,FALSE)</f>
        <v>Shire District</v>
      </c>
      <c r="BE350" t="str">
        <f>IFERROR(VLOOKUP(BF350,classifications!$A$3:$C$334,3,FALSE),VLOOKUP(BF350,classifications!$I$2:$K$28,3,FALSE))</f>
        <v>Predominantly Rural</v>
      </c>
      <c r="BF350" t="s">
        <v>846</v>
      </c>
      <c r="BH350">
        <v>694</v>
      </c>
      <c r="BJ350">
        <v>10</v>
      </c>
      <c r="BL350">
        <v>93</v>
      </c>
      <c r="BN350">
        <v>0</v>
      </c>
      <c r="BP350">
        <v>18</v>
      </c>
      <c r="BR350">
        <v>779</v>
      </c>
      <c r="CB350" t="s">
        <v>844</v>
      </c>
      <c r="CC350" t="s">
        <v>845</v>
      </c>
      <c r="CD350" t="str">
        <f>VLOOKUP(CF350,class!$A$1:$B$455,2,FALSE)</f>
        <v>Shire District</v>
      </c>
      <c r="CE350" t="str">
        <f>IFERROR(VLOOKUP(CF350,classifications!$A$3:$C$334,3,FALSE),VLOOKUP(CF350,classifications!$I$2:$K$28,3,FALSE))</f>
        <v>Predominantly Rural</v>
      </c>
      <c r="CF350" t="s">
        <v>846</v>
      </c>
      <c r="CH350">
        <v>465</v>
      </c>
      <c r="CJ350">
        <v>15</v>
      </c>
      <c r="CL350">
        <v>156</v>
      </c>
      <c r="CN350">
        <v>3</v>
      </c>
      <c r="CO350">
        <v>42</v>
      </c>
      <c r="CP350">
        <v>0</v>
      </c>
      <c r="CQ350">
        <v>0</v>
      </c>
      <c r="CR350">
        <v>0</v>
      </c>
      <c r="CS350">
        <v>45</v>
      </c>
      <c r="CU350">
        <v>9</v>
      </c>
      <c r="CW350">
        <v>30</v>
      </c>
      <c r="CY350">
        <v>615</v>
      </c>
      <c r="DB350" t="s">
        <v>844</v>
      </c>
      <c r="DC350" t="s">
        <v>845</v>
      </c>
      <c r="DD350" t="str">
        <f>VLOOKUP(DF350,class!$A$1:$B$455,2,FALSE)</f>
        <v>Shire District</v>
      </c>
      <c r="DE350" t="str">
        <f>IFERROR(VLOOKUP(DF350,classifications!$A$3:$C$334,3,FALSE),VLOOKUP(DF350,classifications!$I$2:$K$28,3,FALSE))</f>
        <v>Predominantly Rural</v>
      </c>
      <c r="DF350" t="s">
        <v>846</v>
      </c>
      <c r="DH350">
        <v>568</v>
      </c>
      <c r="DJ350">
        <v>2</v>
      </c>
      <c r="DL350">
        <v>65</v>
      </c>
      <c r="DN350">
        <v>3</v>
      </c>
      <c r="DO350">
        <v>2</v>
      </c>
      <c r="DP350">
        <v>0</v>
      </c>
      <c r="DQ350">
        <v>0</v>
      </c>
      <c r="DR350">
        <v>0</v>
      </c>
      <c r="DS350">
        <v>5</v>
      </c>
      <c r="DU350">
        <v>7</v>
      </c>
      <c r="DW350">
        <v>19</v>
      </c>
      <c r="DY350">
        <v>623</v>
      </c>
      <c r="EB350" t="s">
        <v>844</v>
      </c>
      <c r="EC350" t="s">
        <v>845</v>
      </c>
      <c r="ED350" t="str">
        <f>VLOOKUP(EF350,class!$A$1:$B$455,2,FALSE)</f>
        <v>Shire District</v>
      </c>
      <c r="EE350" t="str">
        <f>IFERROR(VLOOKUP(EF350,classifications!$A$3:$C$334,3,FALSE),VLOOKUP(EF350,classifications!$I$2:$K$28,3,FALSE))</f>
        <v>Predominantly Rural</v>
      </c>
      <c r="EF350" t="s">
        <v>846</v>
      </c>
      <c r="EH350">
        <v>462</v>
      </c>
      <c r="EJ350">
        <v>8</v>
      </c>
      <c r="EL350">
        <v>106</v>
      </c>
      <c r="EN350">
        <v>3</v>
      </c>
      <c r="EO350">
        <v>20</v>
      </c>
      <c r="EP350">
        <v>0</v>
      </c>
      <c r="EQ350">
        <v>0</v>
      </c>
      <c r="ER350">
        <v>62</v>
      </c>
      <c r="ES350">
        <v>0</v>
      </c>
      <c r="ET350">
        <v>85</v>
      </c>
      <c r="EV350">
        <v>0</v>
      </c>
      <c r="EX350">
        <v>13</v>
      </c>
      <c r="EZ350" s="2">
        <v>563</v>
      </c>
      <c r="FB350" t="s">
        <v>844</v>
      </c>
      <c r="FC350" t="s">
        <v>845</v>
      </c>
      <c r="FD350" t="str">
        <f>VLOOKUP(FF350,class!$A$1:$B$455,2,FALSE)</f>
        <v>Shire District</v>
      </c>
      <c r="FE350" t="str">
        <f>IFERROR(VLOOKUP(FF350,classifications!$A$3:$C$334,3,FALSE),VLOOKUP(FF350,classifications!$I$2:$K$28,3,FALSE))</f>
        <v>Predominantly Rural</v>
      </c>
      <c r="FF350" t="s">
        <v>846</v>
      </c>
      <c r="FH350">
        <v>556</v>
      </c>
      <c r="FJ350">
        <v>14</v>
      </c>
      <c r="FL350">
        <v>95</v>
      </c>
      <c r="FN350">
        <v>0</v>
      </c>
      <c r="FO350">
        <v>41</v>
      </c>
      <c r="FP350">
        <v>0</v>
      </c>
      <c r="FQ350">
        <v>0</v>
      </c>
      <c r="FR350">
        <v>0</v>
      </c>
      <c r="FS350">
        <v>0</v>
      </c>
      <c r="FT350">
        <v>41</v>
      </c>
      <c r="FV350">
        <v>2</v>
      </c>
      <c r="FX350">
        <v>17</v>
      </c>
      <c r="FZ350" s="2">
        <v>650</v>
      </c>
      <c r="GB350" t="s">
        <v>868</v>
      </c>
      <c r="GC350" t="s">
        <v>869</v>
      </c>
      <c r="GD350" t="str">
        <f>VLOOKUP(GF350,class!$A$1:$B$455,2,FALSE)</f>
        <v>Shire District</v>
      </c>
      <c r="GE350" t="str">
        <f>IFERROR(VLOOKUP(GF350,classifications!A$3:C$334,3,FALSE),VLOOKUP(GF350,classifications!I$2:K$28,3,FALSE))</f>
        <v>Urban with Significant Rural</v>
      </c>
      <c r="GF350" t="s">
        <v>870</v>
      </c>
      <c r="GH350">
        <v>216</v>
      </c>
      <c r="GJ350">
        <v>0</v>
      </c>
      <c r="GL350">
        <v>12</v>
      </c>
      <c r="GN350">
        <v>0</v>
      </c>
      <c r="GO350">
        <v>0</v>
      </c>
      <c r="GP350">
        <v>0</v>
      </c>
      <c r="GQ350">
        <v>0</v>
      </c>
      <c r="GR350">
        <v>0</v>
      </c>
      <c r="GS350">
        <v>0</v>
      </c>
      <c r="GT350">
        <v>0</v>
      </c>
      <c r="GV350">
        <v>0</v>
      </c>
      <c r="GX350">
        <v>2</v>
      </c>
      <c r="GZ350">
        <v>226</v>
      </c>
    </row>
    <row r="351" spans="2:208" x14ac:dyDescent="0.3">
      <c r="B351" t="s">
        <v>847</v>
      </c>
      <c r="C351" t="s">
        <v>848</v>
      </c>
      <c r="D351" t="s">
        <v>849</v>
      </c>
      <c r="F351" t="s">
        <v>850</v>
      </c>
      <c r="H351">
        <v>449</v>
      </c>
      <c r="J351">
        <v>-8</v>
      </c>
      <c r="L351">
        <v>46</v>
      </c>
      <c r="N351">
        <v>0</v>
      </c>
      <c r="P351">
        <v>43</v>
      </c>
      <c r="R351">
        <v>444</v>
      </c>
      <c r="AB351" t="s">
        <v>847</v>
      </c>
      <c r="AC351" t="s">
        <v>848</v>
      </c>
      <c r="AD351" t="s">
        <v>849</v>
      </c>
      <c r="AF351" t="s">
        <v>850</v>
      </c>
      <c r="AH351">
        <v>543</v>
      </c>
      <c r="AJ351">
        <v>4</v>
      </c>
      <c r="AL351">
        <v>37</v>
      </c>
      <c r="AN351">
        <v>0</v>
      </c>
      <c r="AP351">
        <v>17</v>
      </c>
      <c r="AR351">
        <v>567</v>
      </c>
      <c r="BB351" t="s">
        <v>847</v>
      </c>
      <c r="BC351" t="s">
        <v>848</v>
      </c>
      <c r="BD351" t="s">
        <v>849</v>
      </c>
      <c r="BF351" t="s">
        <v>850</v>
      </c>
      <c r="BH351">
        <v>750</v>
      </c>
      <c r="BJ351">
        <v>6</v>
      </c>
      <c r="BL351">
        <v>24</v>
      </c>
      <c r="BN351">
        <v>0</v>
      </c>
      <c r="BP351">
        <v>2</v>
      </c>
      <c r="BR351">
        <v>778</v>
      </c>
      <c r="CB351" t="s">
        <v>847</v>
      </c>
      <c r="CC351" t="s">
        <v>848</v>
      </c>
      <c r="CD351" t="s">
        <v>849</v>
      </c>
      <c r="CF351" t="s">
        <v>850</v>
      </c>
      <c r="CH351">
        <v>870</v>
      </c>
      <c r="CJ351">
        <v>9</v>
      </c>
      <c r="CL351">
        <v>44</v>
      </c>
      <c r="CN351">
        <v>0</v>
      </c>
      <c r="CO351">
        <v>2</v>
      </c>
      <c r="CP351">
        <v>0</v>
      </c>
      <c r="CQ351">
        <v>0</v>
      </c>
      <c r="CR351">
        <v>0</v>
      </c>
      <c r="CS351">
        <v>2</v>
      </c>
      <c r="CU351">
        <v>0</v>
      </c>
      <c r="CW351">
        <v>40</v>
      </c>
      <c r="CY351">
        <v>883</v>
      </c>
      <c r="DB351" t="s">
        <v>847</v>
      </c>
      <c r="DC351" t="s">
        <v>848</v>
      </c>
      <c r="DD351" t="s">
        <v>849</v>
      </c>
      <c r="DF351" t="s">
        <v>850</v>
      </c>
      <c r="DH351">
        <v>938</v>
      </c>
      <c r="DJ351">
        <v>3</v>
      </c>
      <c r="DL351">
        <v>40</v>
      </c>
      <c r="DN351">
        <v>2</v>
      </c>
      <c r="DO351">
        <v>7</v>
      </c>
      <c r="DP351">
        <v>0</v>
      </c>
      <c r="DQ351">
        <v>0</v>
      </c>
      <c r="DR351">
        <v>0</v>
      </c>
      <c r="DS351">
        <v>9</v>
      </c>
      <c r="DU351">
        <v>0</v>
      </c>
      <c r="DW351">
        <v>31</v>
      </c>
      <c r="DY351">
        <v>950</v>
      </c>
      <c r="EB351" t="s">
        <v>847</v>
      </c>
      <c r="EC351" t="s">
        <v>848</v>
      </c>
      <c r="ED351" t="s">
        <v>849</v>
      </c>
      <c r="EF351" t="s">
        <v>850</v>
      </c>
      <c r="EH351">
        <v>798</v>
      </c>
      <c r="EJ351">
        <v>0</v>
      </c>
      <c r="EL351">
        <v>68</v>
      </c>
      <c r="EN351">
        <v>8</v>
      </c>
      <c r="EO351">
        <v>12</v>
      </c>
      <c r="EP351">
        <v>0</v>
      </c>
      <c r="EQ351">
        <v>1</v>
      </c>
      <c r="ER351">
        <v>0</v>
      </c>
      <c r="ES351">
        <v>0</v>
      </c>
      <c r="ET351">
        <v>21</v>
      </c>
      <c r="EV351">
        <v>0</v>
      </c>
      <c r="EX351">
        <v>0</v>
      </c>
      <c r="EZ351" s="2">
        <v>866</v>
      </c>
      <c r="FB351" t="s">
        <v>847</v>
      </c>
      <c r="FC351" t="s">
        <v>848</v>
      </c>
      <c r="FD351" t="s">
        <v>849</v>
      </c>
      <c r="FF351" t="s">
        <v>850</v>
      </c>
      <c r="FH351">
        <v>511</v>
      </c>
      <c r="FJ351">
        <v>0</v>
      </c>
      <c r="FL351">
        <v>17</v>
      </c>
      <c r="FN351">
        <v>2</v>
      </c>
      <c r="FO351">
        <v>6</v>
      </c>
      <c r="FP351">
        <v>0</v>
      </c>
      <c r="FQ351">
        <v>0</v>
      </c>
      <c r="FR351">
        <v>0</v>
      </c>
      <c r="FS351">
        <v>0</v>
      </c>
      <c r="FT351">
        <v>8</v>
      </c>
      <c r="FV351">
        <v>0</v>
      </c>
      <c r="FX351">
        <v>31</v>
      </c>
      <c r="FZ351" s="2">
        <v>497</v>
      </c>
      <c r="GB351" t="s">
        <v>871</v>
      </c>
      <c r="GC351" t="s">
        <v>872</v>
      </c>
      <c r="GD351" t="str">
        <f>VLOOKUP(GF351,class!$A$1:$B$455,2,FALSE)</f>
        <v>Shire District</v>
      </c>
      <c r="GE351" t="str">
        <f>IFERROR(VLOOKUP(GF351,classifications!A$3:C$334,3,FALSE),VLOOKUP(GF351,classifications!I$2:K$28,3,FALSE))</f>
        <v>Urban with Significant Rural</v>
      </c>
      <c r="GF351" t="s">
        <v>873</v>
      </c>
      <c r="GH351">
        <v>524</v>
      </c>
      <c r="GJ351">
        <v>1</v>
      </c>
      <c r="GL351">
        <v>258</v>
      </c>
      <c r="GN351">
        <v>0</v>
      </c>
      <c r="GO351">
        <v>51</v>
      </c>
      <c r="GP351">
        <v>0</v>
      </c>
      <c r="GQ351">
        <v>0</v>
      </c>
      <c r="GR351">
        <v>0</v>
      </c>
      <c r="GS351">
        <v>0</v>
      </c>
      <c r="GT351">
        <v>51</v>
      </c>
      <c r="GV351">
        <v>0</v>
      </c>
      <c r="GX351">
        <v>31</v>
      </c>
      <c r="GZ351">
        <v>752</v>
      </c>
    </row>
    <row r="352" spans="2:208" x14ac:dyDescent="0.3">
      <c r="B352" t="s">
        <v>851</v>
      </c>
      <c r="C352" t="s">
        <v>852</v>
      </c>
      <c r="D352" t="s">
        <v>853</v>
      </c>
      <c r="F352" t="s">
        <v>854</v>
      </c>
      <c r="H352">
        <v>44</v>
      </c>
      <c r="J352">
        <v>2</v>
      </c>
      <c r="L352">
        <v>5</v>
      </c>
      <c r="N352">
        <v>0</v>
      </c>
      <c r="P352">
        <v>2</v>
      </c>
      <c r="R352">
        <v>49</v>
      </c>
      <c r="AB352" t="s">
        <v>851</v>
      </c>
      <c r="AC352" t="s">
        <v>852</v>
      </c>
      <c r="AD352" t="s">
        <v>853</v>
      </c>
      <c r="AF352" t="s">
        <v>854</v>
      </c>
      <c r="AH352">
        <v>78</v>
      </c>
      <c r="AJ352">
        <v>1</v>
      </c>
      <c r="AL352">
        <v>5</v>
      </c>
      <c r="AN352">
        <v>0</v>
      </c>
      <c r="AP352">
        <v>0</v>
      </c>
      <c r="AR352">
        <v>84</v>
      </c>
      <c r="BB352" t="s">
        <v>851</v>
      </c>
      <c r="BC352" t="s">
        <v>852</v>
      </c>
      <c r="BD352" t="s">
        <v>853</v>
      </c>
      <c r="BF352" t="s">
        <v>854</v>
      </c>
      <c r="BH352">
        <v>123</v>
      </c>
      <c r="BJ352">
        <v>3</v>
      </c>
      <c r="BL352">
        <v>38</v>
      </c>
      <c r="BN352">
        <v>0</v>
      </c>
      <c r="BP352">
        <v>9</v>
      </c>
      <c r="BR352">
        <v>155</v>
      </c>
      <c r="CB352" t="s">
        <v>851</v>
      </c>
      <c r="CC352" t="s">
        <v>852</v>
      </c>
      <c r="CD352" t="s">
        <v>853</v>
      </c>
      <c r="CF352" t="s">
        <v>854</v>
      </c>
      <c r="CH352">
        <v>66</v>
      </c>
      <c r="CJ352">
        <v>4</v>
      </c>
      <c r="CL352">
        <v>30</v>
      </c>
      <c r="CN352">
        <v>0</v>
      </c>
      <c r="CO352">
        <v>0</v>
      </c>
      <c r="CP352">
        <v>0</v>
      </c>
      <c r="CQ352">
        <v>1</v>
      </c>
      <c r="CR352">
        <v>0</v>
      </c>
      <c r="CS352">
        <v>1</v>
      </c>
      <c r="CU352">
        <v>0</v>
      </c>
      <c r="CW352">
        <v>1</v>
      </c>
      <c r="CY352">
        <v>99</v>
      </c>
      <c r="DB352" t="s">
        <v>851</v>
      </c>
      <c r="DC352" t="s">
        <v>852</v>
      </c>
      <c r="DD352" t="s">
        <v>853</v>
      </c>
      <c r="DF352" t="s">
        <v>854</v>
      </c>
      <c r="DH352">
        <v>104</v>
      </c>
      <c r="DJ352">
        <v>12</v>
      </c>
      <c r="DL352">
        <v>16</v>
      </c>
      <c r="DN352">
        <v>0</v>
      </c>
      <c r="DO352">
        <v>0</v>
      </c>
      <c r="DP352">
        <v>0</v>
      </c>
      <c r="DQ352">
        <v>0</v>
      </c>
      <c r="DR352">
        <v>0</v>
      </c>
      <c r="DS352">
        <v>0</v>
      </c>
      <c r="DU352">
        <v>0</v>
      </c>
      <c r="DW352">
        <v>0</v>
      </c>
      <c r="DY352">
        <v>132</v>
      </c>
      <c r="EB352" t="s">
        <v>851</v>
      </c>
      <c r="EC352" t="s">
        <v>852</v>
      </c>
      <c r="ED352" t="s">
        <v>853</v>
      </c>
      <c r="EF352" t="s">
        <v>854</v>
      </c>
      <c r="EH352">
        <v>92</v>
      </c>
      <c r="EJ352">
        <v>3</v>
      </c>
      <c r="EL352">
        <v>8</v>
      </c>
      <c r="EN352">
        <v>2</v>
      </c>
      <c r="EO352">
        <v>0</v>
      </c>
      <c r="EP352">
        <v>0</v>
      </c>
      <c r="EQ352">
        <v>0</v>
      </c>
      <c r="ER352">
        <v>1</v>
      </c>
      <c r="ES352">
        <v>0</v>
      </c>
      <c r="ET352">
        <v>3</v>
      </c>
      <c r="EV352">
        <v>0</v>
      </c>
      <c r="EX352">
        <v>0</v>
      </c>
      <c r="EZ352" s="2">
        <v>103</v>
      </c>
      <c r="FB352" t="s">
        <v>851</v>
      </c>
      <c r="FC352" t="s">
        <v>852</v>
      </c>
      <c r="FD352" t="s">
        <v>853</v>
      </c>
      <c r="FF352" t="s">
        <v>854</v>
      </c>
      <c r="FH352">
        <v>23</v>
      </c>
      <c r="FJ352">
        <v>0</v>
      </c>
      <c r="FL352">
        <v>17</v>
      </c>
      <c r="FN352">
        <v>0</v>
      </c>
      <c r="FO352">
        <v>0</v>
      </c>
      <c r="FP352">
        <v>0</v>
      </c>
      <c r="FQ352">
        <v>0</v>
      </c>
      <c r="FR352">
        <v>0</v>
      </c>
      <c r="FS352">
        <v>0</v>
      </c>
      <c r="FT352">
        <v>0</v>
      </c>
      <c r="FV352">
        <v>0</v>
      </c>
      <c r="FX352">
        <v>0</v>
      </c>
      <c r="FZ352" s="2">
        <v>40</v>
      </c>
      <c r="GB352" t="s">
        <v>874</v>
      </c>
      <c r="GC352" t="s">
        <v>875</v>
      </c>
      <c r="GD352" t="str">
        <f>VLOOKUP(GF352,class!$A$1:$B$455,2,FALSE)</f>
        <v>Shire District</v>
      </c>
      <c r="GE352" t="str">
        <f>IFERROR(VLOOKUP(GF352,classifications!A$3:C$334,3,FALSE),VLOOKUP(GF352,classifications!I$2:K$28,3,FALSE))</f>
        <v>Predominantly Rural</v>
      </c>
      <c r="GF352" t="s">
        <v>876</v>
      </c>
      <c r="GH352">
        <v>148</v>
      </c>
      <c r="GJ352">
        <v>2</v>
      </c>
      <c r="GL352">
        <v>58</v>
      </c>
      <c r="GN352">
        <v>10</v>
      </c>
      <c r="GO352">
        <v>0</v>
      </c>
      <c r="GP352">
        <v>0</v>
      </c>
      <c r="GQ352">
        <v>0</v>
      </c>
      <c r="GR352">
        <v>0</v>
      </c>
      <c r="GS352">
        <v>0</v>
      </c>
      <c r="GT352">
        <v>10</v>
      </c>
      <c r="GV352">
        <v>4</v>
      </c>
      <c r="GX352">
        <v>0</v>
      </c>
      <c r="GZ352">
        <v>212</v>
      </c>
    </row>
    <row r="353" spans="2:208" x14ac:dyDescent="0.3">
      <c r="D353" t="str">
        <f>VLOOKUP(F353,class!$A$1:$B$455,2,FALSE)</f>
        <v>Shire District</v>
      </c>
      <c r="E353" t="str">
        <f>IFERROR(VLOOKUP(F353,classifications!$A$3:$C$334,3,FALSE),VLOOKUP(F353,classifications!$I$2:$K$28,3,FALSE))</f>
        <v>Predominantly Rural</v>
      </c>
      <c r="F353" t="s">
        <v>1041</v>
      </c>
      <c r="H353">
        <f>H352+H351</f>
        <v>493</v>
      </c>
      <c r="I353">
        <f t="shared" ref="I353:R353" si="14">I352+I351</f>
        <v>0</v>
      </c>
      <c r="J353">
        <f t="shared" si="14"/>
        <v>-6</v>
      </c>
      <c r="K353">
        <f t="shared" si="14"/>
        <v>0</v>
      </c>
      <c r="L353">
        <f t="shared" si="14"/>
        <v>51</v>
      </c>
      <c r="M353">
        <f t="shared" si="14"/>
        <v>0</v>
      </c>
      <c r="N353">
        <f t="shared" si="14"/>
        <v>0</v>
      </c>
      <c r="O353">
        <f t="shared" si="14"/>
        <v>0</v>
      </c>
      <c r="P353">
        <f t="shared" si="14"/>
        <v>45</v>
      </c>
      <c r="Q353">
        <f t="shared" si="14"/>
        <v>0</v>
      </c>
      <c r="R353">
        <f t="shared" si="14"/>
        <v>493</v>
      </c>
      <c r="AD353" t="str">
        <f>VLOOKUP(AF353,class!$A$1:$B$455,2,FALSE)</f>
        <v>Shire District</v>
      </c>
      <c r="AE353" t="str">
        <f>IFERROR(VLOOKUP(AF353,classifications!$A$3:$C$334,3,FALSE),VLOOKUP(AF353,classifications!$I$2:$K$28,3,FALSE))</f>
        <v>Predominantly Rural</v>
      </c>
      <c r="AF353" t="s">
        <v>1041</v>
      </c>
      <c r="AH353">
        <f>AH352+AH351</f>
        <v>621</v>
      </c>
      <c r="AI353">
        <f t="shared" ref="AI353" si="15">AI352+AI351</f>
        <v>0</v>
      </c>
      <c r="AJ353">
        <f t="shared" ref="AJ353" si="16">AJ352+AJ351</f>
        <v>5</v>
      </c>
      <c r="AK353">
        <f t="shared" ref="AK353" si="17">AK352+AK351</f>
        <v>0</v>
      </c>
      <c r="AL353">
        <f t="shared" ref="AL353" si="18">AL352+AL351</f>
        <v>42</v>
      </c>
      <c r="AM353">
        <f t="shared" ref="AM353" si="19">AM352+AM351</f>
        <v>0</v>
      </c>
      <c r="AN353">
        <f t="shared" ref="AN353" si="20">AN352+AN351</f>
        <v>0</v>
      </c>
      <c r="AO353">
        <f t="shared" ref="AO353" si="21">AO352+AO351</f>
        <v>0</v>
      </c>
      <c r="AP353">
        <f t="shared" ref="AP353" si="22">AP352+AP351</f>
        <v>17</v>
      </c>
      <c r="AQ353">
        <f t="shared" ref="AQ353" si="23">AQ352+AQ351</f>
        <v>0</v>
      </c>
      <c r="AR353">
        <f t="shared" ref="AR353" si="24">AR352+AR351</f>
        <v>651</v>
      </c>
      <c r="BD353" t="str">
        <f>VLOOKUP(BF353,class!$A$1:$B$455,2,FALSE)</f>
        <v>Shire District</v>
      </c>
      <c r="BE353" t="str">
        <f>IFERROR(VLOOKUP(BF353,classifications!$A$3:$C$334,3,FALSE),VLOOKUP(BF353,classifications!$I$2:$K$28,3,FALSE))</f>
        <v>Predominantly Rural</v>
      </c>
      <c r="BF353" t="s">
        <v>1041</v>
      </c>
      <c r="BH353">
        <f>BH352+BH351</f>
        <v>873</v>
      </c>
      <c r="BI353">
        <f t="shared" ref="BI353" si="25">BI352+BI351</f>
        <v>0</v>
      </c>
      <c r="BJ353">
        <f t="shared" ref="BJ353" si="26">BJ352+BJ351</f>
        <v>9</v>
      </c>
      <c r="BK353">
        <f t="shared" ref="BK353" si="27">BK352+BK351</f>
        <v>0</v>
      </c>
      <c r="BL353">
        <f t="shared" ref="BL353" si="28">BL352+BL351</f>
        <v>62</v>
      </c>
      <c r="BM353">
        <f t="shared" ref="BM353" si="29">BM352+BM351</f>
        <v>0</v>
      </c>
      <c r="BN353">
        <f t="shared" ref="BN353" si="30">BN352+BN351</f>
        <v>0</v>
      </c>
      <c r="BO353">
        <f t="shared" ref="BO353" si="31">BO352+BO351</f>
        <v>0</v>
      </c>
      <c r="BP353">
        <f t="shared" ref="BP353" si="32">BP352+BP351</f>
        <v>11</v>
      </c>
      <c r="BQ353">
        <f t="shared" ref="BQ353" si="33">BQ352+BQ351</f>
        <v>0</v>
      </c>
      <c r="BR353">
        <f t="shared" ref="BR353" si="34">BR352+BR351</f>
        <v>933</v>
      </c>
      <c r="CD353" t="str">
        <f>VLOOKUP(CF353,class!$A$1:$B$455,2,FALSE)</f>
        <v>Shire District</v>
      </c>
      <c r="CE353" t="str">
        <f>IFERROR(VLOOKUP(CF353,classifications!$A$3:$C$334,3,FALSE),VLOOKUP(CF353,classifications!$I$2:$K$28,3,FALSE))</f>
        <v>Predominantly Rural</v>
      </c>
      <c r="CF353" t="s">
        <v>1041</v>
      </c>
      <c r="CH353">
        <f>CH352+CH351</f>
        <v>936</v>
      </c>
      <c r="CI353">
        <f t="shared" ref="CI353" si="35">CI352+CI351</f>
        <v>0</v>
      </c>
      <c r="CJ353">
        <f t="shared" ref="CJ353" si="36">CJ352+CJ351</f>
        <v>13</v>
      </c>
      <c r="CK353">
        <f t="shared" ref="CK353" si="37">CK352+CK351</f>
        <v>0</v>
      </c>
      <c r="CL353">
        <f t="shared" ref="CL353" si="38">CL352+CL351</f>
        <v>74</v>
      </c>
      <c r="CM353">
        <f t="shared" ref="CM353" si="39">CM352+CM351</f>
        <v>0</v>
      </c>
      <c r="CN353">
        <f t="shared" ref="CN353" si="40">CN352+CN351</f>
        <v>0</v>
      </c>
      <c r="CO353">
        <f t="shared" ref="CO353" si="41">CO352+CO351</f>
        <v>2</v>
      </c>
      <c r="CP353">
        <f t="shared" ref="CP353" si="42">CP352+CP351</f>
        <v>0</v>
      </c>
      <c r="CQ353">
        <f t="shared" ref="CQ353" si="43">CQ352+CQ351</f>
        <v>1</v>
      </c>
      <c r="CR353">
        <f t="shared" ref="CR353" si="44">CR352+CR351</f>
        <v>0</v>
      </c>
      <c r="CS353">
        <f t="shared" ref="CS353" si="45">CS352+CS351</f>
        <v>3</v>
      </c>
      <c r="CT353">
        <f t="shared" ref="CT353" si="46">CT352+CT351</f>
        <v>0</v>
      </c>
      <c r="CU353">
        <f t="shared" ref="CU353" si="47">CU352+CU351</f>
        <v>0</v>
      </c>
      <c r="CV353">
        <f t="shared" ref="CV353" si="48">CV352+CV351</f>
        <v>0</v>
      </c>
      <c r="CW353">
        <f t="shared" ref="CW353" si="49">CW352+CW351</f>
        <v>41</v>
      </c>
      <c r="CX353">
        <f t="shared" ref="CX353" si="50">CX352+CX351</f>
        <v>0</v>
      </c>
      <c r="CY353">
        <f t="shared" ref="CY353" si="51">CY352+CY351</f>
        <v>982</v>
      </c>
      <c r="DD353" t="str">
        <f>VLOOKUP(DF353,class!$A$1:$B$455,2,FALSE)</f>
        <v>Shire District</v>
      </c>
      <c r="DE353" t="str">
        <f>IFERROR(VLOOKUP(DF353,classifications!$A$3:$C$334,3,FALSE),VLOOKUP(DF353,classifications!$I$2:$K$28,3,FALSE))</f>
        <v>Predominantly Rural</v>
      </c>
      <c r="DF353" t="s">
        <v>1041</v>
      </c>
      <c r="DH353">
        <f>DH352+DH351</f>
        <v>1042</v>
      </c>
      <c r="DI353">
        <f t="shared" ref="DI353" si="52">DI352+DI351</f>
        <v>0</v>
      </c>
      <c r="DJ353">
        <f t="shared" ref="DJ353" si="53">DJ352+DJ351</f>
        <v>15</v>
      </c>
      <c r="DK353">
        <f t="shared" ref="DK353" si="54">DK352+DK351</f>
        <v>0</v>
      </c>
      <c r="DL353">
        <f t="shared" ref="DL353" si="55">DL352+DL351</f>
        <v>56</v>
      </c>
      <c r="DM353">
        <f t="shared" ref="DM353" si="56">DM352+DM351</f>
        <v>0</v>
      </c>
      <c r="DN353">
        <f t="shared" ref="DN353" si="57">DN352+DN351</f>
        <v>2</v>
      </c>
      <c r="DO353">
        <f t="shared" ref="DO353" si="58">DO352+DO351</f>
        <v>7</v>
      </c>
      <c r="DP353">
        <f t="shared" ref="DP353" si="59">DP352+DP351</f>
        <v>0</v>
      </c>
      <c r="DQ353">
        <f t="shared" ref="DQ353" si="60">DQ352+DQ351</f>
        <v>0</v>
      </c>
      <c r="DR353">
        <f t="shared" ref="DR353" si="61">DR352+DR351</f>
        <v>0</v>
      </c>
      <c r="DS353">
        <f t="shared" ref="DS353" si="62">DS352+DS351</f>
        <v>9</v>
      </c>
      <c r="DT353">
        <f t="shared" ref="DT353" si="63">DT352+DT351</f>
        <v>0</v>
      </c>
      <c r="DU353">
        <f t="shared" ref="DU353" si="64">DU352+DU351</f>
        <v>0</v>
      </c>
      <c r="DV353">
        <f t="shared" ref="DV353" si="65">DV352+DV351</f>
        <v>0</v>
      </c>
      <c r="DW353">
        <f t="shared" ref="DW353" si="66">DW352+DW351</f>
        <v>31</v>
      </c>
      <c r="DX353">
        <f t="shared" ref="DX353" si="67">DX352+DX351</f>
        <v>0</v>
      </c>
      <c r="DY353">
        <f t="shared" ref="DY353" si="68">DY352+DY351</f>
        <v>1082</v>
      </c>
      <c r="ED353" t="str">
        <f>VLOOKUP(EF353,class!$A$1:$B$455,2,FALSE)</f>
        <v>Shire District</v>
      </c>
      <c r="EE353" t="str">
        <f>IFERROR(VLOOKUP(EF353,classifications!$A$3:$C$334,3,FALSE),VLOOKUP(EF353,classifications!$I$2:$K$28,3,FALSE))</f>
        <v>Predominantly Rural</v>
      </c>
      <c r="EF353" t="s">
        <v>1041</v>
      </c>
      <c r="EH353">
        <f>EH352+EH351</f>
        <v>890</v>
      </c>
      <c r="EI353">
        <f t="shared" ref="EI353" si="69">EI352+EI351</f>
        <v>0</v>
      </c>
      <c r="EJ353">
        <f t="shared" ref="EJ353" si="70">EJ352+EJ351</f>
        <v>3</v>
      </c>
      <c r="EK353">
        <f t="shared" ref="EK353" si="71">EK352+EK351</f>
        <v>0</v>
      </c>
      <c r="EL353">
        <f t="shared" ref="EL353" si="72">EL352+EL351</f>
        <v>76</v>
      </c>
      <c r="EM353">
        <f t="shared" ref="EM353" si="73">EM352+EM351</f>
        <v>0</v>
      </c>
      <c r="EN353">
        <f t="shared" ref="EN353" si="74">EN352+EN351</f>
        <v>10</v>
      </c>
      <c r="EO353">
        <f t="shared" ref="EO353" si="75">EO352+EO351</f>
        <v>12</v>
      </c>
      <c r="EP353">
        <f t="shared" ref="EP353" si="76">EP352+EP351</f>
        <v>0</v>
      </c>
      <c r="EQ353">
        <f t="shared" ref="EQ353" si="77">EQ352+EQ351</f>
        <v>1</v>
      </c>
      <c r="ER353">
        <f t="shared" ref="ER353" si="78">ER352+ER351</f>
        <v>1</v>
      </c>
      <c r="ES353">
        <f t="shared" ref="ES353" si="79">ES352+ES351</f>
        <v>0</v>
      </c>
      <c r="ET353">
        <f t="shared" ref="ET353" si="80">ET352+ET351</f>
        <v>24</v>
      </c>
      <c r="EU353">
        <f t="shared" ref="EU353" si="81">EU352+EU351</f>
        <v>0</v>
      </c>
      <c r="EV353">
        <f t="shared" ref="EV353" si="82">EV352+EV351</f>
        <v>0</v>
      </c>
      <c r="EW353">
        <f t="shared" ref="EW353" si="83">EW352+EW351</f>
        <v>0</v>
      </c>
      <c r="EX353">
        <f t="shared" ref="EX353" si="84">EX352+EX351</f>
        <v>0</v>
      </c>
      <c r="EY353">
        <f t="shared" ref="EY353" si="85">EY352+EY351</f>
        <v>0</v>
      </c>
      <c r="EZ353">
        <f>EZ352+EZ351</f>
        <v>969</v>
      </c>
      <c r="FD353" t="str">
        <f>VLOOKUP(FF353,class!$A$1:$B$455,2,FALSE)</f>
        <v>Shire District</v>
      </c>
      <c r="FE353" t="str">
        <f>IFERROR(VLOOKUP(FF353,classifications!$A$3:$C$334,3,FALSE),VLOOKUP(FF353,classifications!$I$2:$K$28,3,FALSE))</f>
        <v>Predominantly Rural</v>
      </c>
      <c r="FF353" t="s">
        <v>1041</v>
      </c>
      <c r="FH353">
        <f>FH352+FH351</f>
        <v>534</v>
      </c>
      <c r="FI353">
        <f t="shared" ref="FI353" si="86">FI352+FI351</f>
        <v>0</v>
      </c>
      <c r="FJ353">
        <f t="shared" ref="FJ353" si="87">FJ352+FJ351</f>
        <v>0</v>
      </c>
      <c r="FK353">
        <f t="shared" ref="FK353" si="88">FK352+FK351</f>
        <v>0</v>
      </c>
      <c r="FL353">
        <f t="shared" ref="FL353" si="89">FL352+FL351</f>
        <v>34</v>
      </c>
      <c r="FM353">
        <f t="shared" ref="FM353" si="90">FM352+FM351</f>
        <v>0</v>
      </c>
      <c r="FN353">
        <f t="shared" ref="FN353" si="91">FN352+FN351</f>
        <v>2</v>
      </c>
      <c r="FO353">
        <f t="shared" ref="FO353" si="92">FO352+FO351</f>
        <v>6</v>
      </c>
      <c r="FP353">
        <f t="shared" ref="FP353" si="93">FP352+FP351</f>
        <v>0</v>
      </c>
      <c r="FQ353">
        <f t="shared" ref="FQ353" si="94">FQ352+FQ351</f>
        <v>0</v>
      </c>
      <c r="FR353">
        <f t="shared" ref="FR353" si="95">FR352+FR351</f>
        <v>0</v>
      </c>
      <c r="FS353">
        <f t="shared" ref="FS353" si="96">FS352+FS351</f>
        <v>0</v>
      </c>
      <c r="FT353">
        <f t="shared" ref="FT353" si="97">FT352+FT351</f>
        <v>8</v>
      </c>
      <c r="FU353">
        <f t="shared" ref="FU353" si="98">FU352+FU351</f>
        <v>0</v>
      </c>
      <c r="FV353">
        <f t="shared" ref="FV353" si="99">FV352+FV351</f>
        <v>0</v>
      </c>
      <c r="FW353">
        <f t="shared" ref="FW353" si="100">FW352+FW351</f>
        <v>0</v>
      </c>
      <c r="FX353">
        <f t="shared" ref="FX353" si="101">FX352+FX351</f>
        <v>31</v>
      </c>
      <c r="FY353">
        <f t="shared" ref="FY353" si="102">FY352+FY351</f>
        <v>0</v>
      </c>
      <c r="FZ353">
        <f>FZ352+FZ351</f>
        <v>537</v>
      </c>
      <c r="GB353" t="s">
        <v>877</v>
      </c>
      <c r="GC353" t="s">
        <v>878</v>
      </c>
      <c r="GD353" t="str">
        <f>VLOOKUP(GF353,class!$A$1:$B$455,2,FALSE)</f>
        <v>Shire District</v>
      </c>
      <c r="GE353" t="str">
        <f>IFERROR(VLOOKUP(GF353,classifications!A$3:C$334,3,FALSE),VLOOKUP(GF353,classifications!I$2:K$28,3,FALSE))</f>
        <v>Predominantly Urban</v>
      </c>
      <c r="GF353" t="s">
        <v>879</v>
      </c>
      <c r="GH353">
        <v>531</v>
      </c>
      <c r="GJ353">
        <v>2</v>
      </c>
      <c r="GL353">
        <v>15</v>
      </c>
      <c r="GN353">
        <v>0</v>
      </c>
      <c r="GO353">
        <v>0</v>
      </c>
      <c r="GP353">
        <v>0</v>
      </c>
      <c r="GQ353">
        <v>0</v>
      </c>
      <c r="GR353">
        <v>0</v>
      </c>
      <c r="GS353">
        <v>0</v>
      </c>
      <c r="GT353">
        <v>0</v>
      </c>
      <c r="GV353">
        <v>0</v>
      </c>
      <c r="GX353">
        <v>2</v>
      </c>
      <c r="GZ353">
        <v>546</v>
      </c>
    </row>
    <row r="354" spans="2:208" x14ac:dyDescent="0.3">
      <c r="D354" t="str">
        <f>VLOOKUP(F354,class!$A$1:$B$455,2,FALSE)</f>
        <v>Shire County</v>
      </c>
      <c r="E354" t="str">
        <f>IFERROR(VLOOKUP(F354,classifications!$A$3:$C$334,3,FALSE),VLOOKUP(F354,classifications!$I$2:$K$28,3,FALSE))</f>
        <v>Urban with Significant Rural</v>
      </c>
      <c r="F354" t="s">
        <v>855</v>
      </c>
      <c r="H354">
        <v>1515</v>
      </c>
      <c r="J354">
        <v>7</v>
      </c>
      <c r="L354">
        <v>240</v>
      </c>
      <c r="N354">
        <v>2</v>
      </c>
      <c r="P354">
        <v>110</v>
      </c>
      <c r="R354">
        <v>1654</v>
      </c>
      <c r="AD354" t="str">
        <f>VLOOKUP(AF354,class!$A$1:$B$455,2,FALSE)</f>
        <v>Shire County</v>
      </c>
      <c r="AE354" t="str">
        <f>IFERROR(VLOOKUP(AF354,classifications!$A$3:$C$334,3,FALSE),VLOOKUP(AF354,classifications!$I$2:$K$28,3,FALSE))</f>
        <v>Urban with Significant Rural</v>
      </c>
      <c r="AF354" t="s">
        <v>855</v>
      </c>
      <c r="AH354">
        <v>1583</v>
      </c>
      <c r="AJ354">
        <v>6</v>
      </c>
      <c r="AL354">
        <v>153</v>
      </c>
      <c r="AN354">
        <v>1</v>
      </c>
      <c r="AP354">
        <v>94</v>
      </c>
      <c r="AR354">
        <v>1649</v>
      </c>
      <c r="BD354" t="str">
        <f>VLOOKUP(BF354,class!$A$1:$B$455,2,FALSE)</f>
        <v>Shire County</v>
      </c>
      <c r="BE354" t="str">
        <f>IFERROR(VLOOKUP(BF354,classifications!$A$3:$C$334,3,FALSE),VLOOKUP(BF354,classifications!$I$2:$K$28,3,FALSE))</f>
        <v>Urban with Significant Rural</v>
      </c>
      <c r="BF354" t="s">
        <v>855</v>
      </c>
      <c r="BH354">
        <v>2358</v>
      </c>
      <c r="BJ354">
        <v>40</v>
      </c>
      <c r="BL354">
        <v>156</v>
      </c>
      <c r="BN354">
        <v>2</v>
      </c>
      <c r="BP354">
        <v>150</v>
      </c>
      <c r="BR354">
        <v>2406</v>
      </c>
      <c r="CD354" t="str">
        <f>VLOOKUP(CF354,class!$A$1:$B$455,2,FALSE)</f>
        <v>Shire County</v>
      </c>
      <c r="CE354" t="str">
        <f>IFERROR(VLOOKUP(CF354,classifications!$A$3:$C$334,3,FALSE),VLOOKUP(CF354,classifications!$I$2:$K$28,3,FALSE))</f>
        <v>Urban with Significant Rural</v>
      </c>
      <c r="CF354" t="s">
        <v>855</v>
      </c>
      <c r="CH354">
        <v>1786</v>
      </c>
      <c r="CJ354">
        <v>33</v>
      </c>
      <c r="CL354">
        <v>229</v>
      </c>
      <c r="CN354">
        <v>4</v>
      </c>
      <c r="CO354">
        <v>35</v>
      </c>
      <c r="CP354">
        <v>1</v>
      </c>
      <c r="CQ354">
        <v>14</v>
      </c>
      <c r="CR354">
        <v>0</v>
      </c>
      <c r="CS354">
        <v>54</v>
      </c>
      <c r="CU354">
        <v>0</v>
      </c>
      <c r="CW354">
        <v>196</v>
      </c>
      <c r="CY354">
        <v>1852</v>
      </c>
      <c r="DD354" t="str">
        <f>VLOOKUP(DF354,class!$A$1:$B$455,2,FALSE)</f>
        <v>Shire County</v>
      </c>
      <c r="DE354" t="str">
        <f>IFERROR(VLOOKUP(DF354,classifications!$A$3:$C$334,3,FALSE),VLOOKUP(DF354,classifications!$I$2:$K$28,3,FALSE))</f>
        <v>Urban with Significant Rural</v>
      </c>
      <c r="DF354" t="s">
        <v>855</v>
      </c>
      <c r="DH354">
        <v>2834</v>
      </c>
      <c r="DJ354">
        <v>6</v>
      </c>
      <c r="DL354">
        <v>492</v>
      </c>
      <c r="DN354">
        <v>3</v>
      </c>
      <c r="DO354">
        <v>217</v>
      </c>
      <c r="DP354">
        <v>2</v>
      </c>
      <c r="DQ354">
        <v>0</v>
      </c>
      <c r="DR354">
        <v>0</v>
      </c>
      <c r="DS354">
        <v>222</v>
      </c>
      <c r="DU354">
        <v>0</v>
      </c>
      <c r="DW354">
        <v>166</v>
      </c>
      <c r="DY354">
        <v>3166</v>
      </c>
      <c r="ED354" t="str">
        <f>VLOOKUP(EF354,class!$A$1:$B$455,2,FALSE)</f>
        <v>Shire County</v>
      </c>
      <c r="EE354" t="str">
        <f>IFERROR(VLOOKUP(EF354,classifications!$A$3:$C$334,3,FALSE),VLOOKUP(EF354,classifications!$I$2:$K$28,3,FALSE))</f>
        <v>Urban with Significant Rural</v>
      </c>
      <c r="EF354" t="s">
        <v>855</v>
      </c>
      <c r="EH354">
        <v>3089</v>
      </c>
      <c r="EJ354">
        <v>10</v>
      </c>
      <c r="EL354">
        <v>557</v>
      </c>
      <c r="EN354">
        <v>29</v>
      </c>
      <c r="EO354">
        <v>70</v>
      </c>
      <c r="EP354">
        <v>2</v>
      </c>
      <c r="EQ354">
        <v>0</v>
      </c>
      <c r="ER354">
        <v>0</v>
      </c>
      <c r="ES354">
        <v>0</v>
      </c>
      <c r="ET354">
        <v>101</v>
      </c>
      <c r="EV354">
        <v>0</v>
      </c>
      <c r="EX354">
        <v>124</v>
      </c>
      <c r="EZ354" s="2">
        <v>3532</v>
      </c>
      <c r="FD354" t="str">
        <f>VLOOKUP(FF354,class!$A$1:$B$455,2,FALSE)</f>
        <v>Shire County</v>
      </c>
      <c r="FE354" t="str">
        <f>IFERROR(VLOOKUP(FF354,classifications!$A$3:$C$334,3,FALSE),VLOOKUP(FF354,classifications!$I$2:$K$28,3,FALSE))</f>
        <v>Urban with Significant Rural</v>
      </c>
      <c r="FF354" t="s">
        <v>855</v>
      </c>
      <c r="FH354">
        <v>3353</v>
      </c>
      <c r="FJ354">
        <v>17</v>
      </c>
      <c r="FL354">
        <v>144</v>
      </c>
      <c r="FN354">
        <v>16</v>
      </c>
      <c r="FO354">
        <v>7</v>
      </c>
      <c r="FP354">
        <v>1</v>
      </c>
      <c r="FQ354">
        <v>0</v>
      </c>
      <c r="FR354">
        <v>1</v>
      </c>
      <c r="FS354">
        <v>7</v>
      </c>
      <c r="FT354">
        <v>32</v>
      </c>
      <c r="FV354">
        <v>14</v>
      </c>
      <c r="FX354">
        <v>96</v>
      </c>
      <c r="FZ354" s="2">
        <v>3432</v>
      </c>
    </row>
    <row r="355" spans="2:208" x14ac:dyDescent="0.3">
      <c r="B355" t="s">
        <v>856</v>
      </c>
      <c r="C355" t="s">
        <v>857</v>
      </c>
      <c r="D355" t="str">
        <f>VLOOKUP(F355,class!$A$1:$B$455,2,FALSE)</f>
        <v>Shire District</v>
      </c>
      <c r="E355" t="str">
        <f>IFERROR(VLOOKUP(F355,classifications!$A$3:$C$334,3,FALSE),VLOOKUP(F355,classifications!$I$2:$K$28,3,FALSE))</f>
        <v>Urban with Significant Rural</v>
      </c>
      <c r="F355" t="s">
        <v>858</v>
      </c>
      <c r="H355">
        <v>203</v>
      </c>
      <c r="J355">
        <v>0</v>
      </c>
      <c r="L355">
        <v>9</v>
      </c>
      <c r="N355">
        <v>0</v>
      </c>
      <c r="P355">
        <v>46</v>
      </c>
      <c r="R355">
        <v>166</v>
      </c>
      <c r="AB355" t="s">
        <v>856</v>
      </c>
      <c r="AC355" t="s">
        <v>857</v>
      </c>
      <c r="AD355" t="str">
        <f>VLOOKUP(AF355,class!$A$1:$B$455,2,FALSE)</f>
        <v>Shire District</v>
      </c>
      <c r="AE355" t="str">
        <f>IFERROR(VLOOKUP(AF355,classifications!$A$3:$C$334,3,FALSE),VLOOKUP(AF355,classifications!$I$2:$K$28,3,FALSE))</f>
        <v>Urban with Significant Rural</v>
      </c>
      <c r="AF355" t="s">
        <v>858</v>
      </c>
      <c r="AH355">
        <v>225</v>
      </c>
      <c r="AJ355">
        <v>3</v>
      </c>
      <c r="AL355">
        <v>32</v>
      </c>
      <c r="AN355">
        <v>0</v>
      </c>
      <c r="AP355">
        <v>0</v>
      </c>
      <c r="AR355">
        <v>260</v>
      </c>
      <c r="BB355" t="s">
        <v>856</v>
      </c>
      <c r="BC355" t="s">
        <v>857</v>
      </c>
      <c r="BD355" t="str">
        <f>VLOOKUP(BF355,class!$A$1:$B$455,2,FALSE)</f>
        <v>Shire District</v>
      </c>
      <c r="BE355" t="str">
        <f>IFERROR(VLOOKUP(BF355,classifications!$A$3:$C$334,3,FALSE),VLOOKUP(BF355,classifications!$I$2:$K$28,3,FALSE))</f>
        <v>Urban with Significant Rural</v>
      </c>
      <c r="BF355" t="s">
        <v>858</v>
      </c>
      <c r="BH355">
        <v>250</v>
      </c>
      <c r="BJ355">
        <v>11</v>
      </c>
      <c r="BL355">
        <v>1</v>
      </c>
      <c r="BN355">
        <v>0</v>
      </c>
      <c r="BP355">
        <v>7</v>
      </c>
      <c r="BR355">
        <v>255</v>
      </c>
      <c r="CB355" t="s">
        <v>856</v>
      </c>
      <c r="CC355" t="s">
        <v>857</v>
      </c>
      <c r="CD355" t="str">
        <f>VLOOKUP(CF355,class!$A$1:$B$455,2,FALSE)</f>
        <v>Shire District</v>
      </c>
      <c r="CE355" t="str">
        <f>IFERROR(VLOOKUP(CF355,classifications!$A$3:$C$334,3,FALSE),VLOOKUP(CF355,classifications!$I$2:$K$28,3,FALSE))</f>
        <v>Urban with Significant Rural</v>
      </c>
      <c r="CF355" t="s">
        <v>858</v>
      </c>
      <c r="CH355">
        <v>166</v>
      </c>
      <c r="CJ355">
        <v>1</v>
      </c>
      <c r="CL355">
        <v>5</v>
      </c>
      <c r="CN355">
        <v>0</v>
      </c>
      <c r="CO355">
        <v>3</v>
      </c>
      <c r="CP355">
        <v>0</v>
      </c>
      <c r="CQ355">
        <v>2</v>
      </c>
      <c r="CR355">
        <v>0</v>
      </c>
      <c r="CS355">
        <v>5</v>
      </c>
      <c r="CU355">
        <v>0</v>
      </c>
      <c r="CW355">
        <v>178</v>
      </c>
      <c r="CY355">
        <v>-6</v>
      </c>
      <c r="DB355" t="s">
        <v>856</v>
      </c>
      <c r="DC355" t="s">
        <v>857</v>
      </c>
      <c r="DD355" t="str">
        <f>VLOOKUP(DF355,class!$A$1:$B$455,2,FALSE)</f>
        <v>Shire District</v>
      </c>
      <c r="DE355" t="str">
        <f>IFERROR(VLOOKUP(DF355,classifications!$A$3:$C$334,3,FALSE),VLOOKUP(DF355,classifications!$I$2:$K$28,3,FALSE))</f>
        <v>Urban with Significant Rural</v>
      </c>
      <c r="DF355" t="s">
        <v>858</v>
      </c>
      <c r="DH355">
        <v>309</v>
      </c>
      <c r="DJ355">
        <v>0</v>
      </c>
      <c r="DL355">
        <v>63</v>
      </c>
      <c r="DN355">
        <v>0</v>
      </c>
      <c r="DO355">
        <v>0</v>
      </c>
      <c r="DP355">
        <v>0</v>
      </c>
      <c r="DQ355">
        <v>0</v>
      </c>
      <c r="DR355">
        <v>0</v>
      </c>
      <c r="DS355">
        <v>0</v>
      </c>
      <c r="DU355">
        <v>0</v>
      </c>
      <c r="DW355">
        <v>0</v>
      </c>
      <c r="DY355">
        <v>372</v>
      </c>
      <c r="EB355" t="s">
        <v>856</v>
      </c>
      <c r="EC355" t="s">
        <v>857</v>
      </c>
      <c r="ED355" t="str">
        <f>VLOOKUP(EF355,class!$A$1:$B$455,2,FALSE)</f>
        <v>Shire District</v>
      </c>
      <c r="EE355" t="str">
        <f>IFERROR(VLOOKUP(EF355,classifications!$A$3:$C$334,3,FALSE),VLOOKUP(EF355,classifications!$I$2:$K$28,3,FALSE))</f>
        <v>Urban with Significant Rural</v>
      </c>
      <c r="EF355" t="s">
        <v>858</v>
      </c>
      <c r="EH355">
        <v>545</v>
      </c>
      <c r="EJ355">
        <v>3</v>
      </c>
      <c r="EL355">
        <v>79</v>
      </c>
      <c r="EN355">
        <v>0</v>
      </c>
      <c r="EO355">
        <v>42</v>
      </c>
      <c r="EP355">
        <v>0</v>
      </c>
      <c r="EQ355">
        <v>0</v>
      </c>
      <c r="ER355">
        <v>0</v>
      </c>
      <c r="ES355">
        <v>0</v>
      </c>
      <c r="ET355">
        <v>42</v>
      </c>
      <c r="EV355">
        <v>0</v>
      </c>
      <c r="EX355">
        <v>2</v>
      </c>
      <c r="EZ355" s="2">
        <v>625</v>
      </c>
      <c r="FB355" t="s">
        <v>856</v>
      </c>
      <c r="FC355" t="s">
        <v>857</v>
      </c>
      <c r="FD355" t="str">
        <f>VLOOKUP(FF355,class!$A$1:$B$455,2,FALSE)</f>
        <v>Shire District</v>
      </c>
      <c r="FE355" t="str">
        <f>IFERROR(VLOOKUP(FF355,classifications!$A$3:$C$334,3,FALSE),VLOOKUP(FF355,classifications!$I$2:$K$28,3,FALSE))</f>
        <v>Urban with Significant Rural</v>
      </c>
      <c r="FF355" t="s">
        <v>858</v>
      </c>
      <c r="FH355">
        <v>228</v>
      </c>
      <c r="FJ355">
        <v>0</v>
      </c>
      <c r="FL355">
        <v>8</v>
      </c>
      <c r="FN355">
        <v>0</v>
      </c>
      <c r="FO355">
        <v>0</v>
      </c>
      <c r="FP355">
        <v>0</v>
      </c>
      <c r="FQ355">
        <v>0</v>
      </c>
      <c r="FR355">
        <v>0</v>
      </c>
      <c r="FS355">
        <v>0</v>
      </c>
      <c r="FT355">
        <v>0</v>
      </c>
      <c r="FV355">
        <v>0</v>
      </c>
      <c r="FX355">
        <v>2</v>
      </c>
      <c r="FZ355" s="2">
        <v>234</v>
      </c>
      <c r="GD355" t="str">
        <f>VLOOKUP(GF355,class!$A$1:$B$455,2,FALSE)</f>
        <v>Shire County</v>
      </c>
      <c r="GE355" t="str">
        <f>IFERROR(VLOOKUP(GF355,classifications!A$3:C$334,3,FALSE),VLOOKUP(GF355,classifications!I$2:K$28,3,FALSE))</f>
        <v>Predominantly Rural</v>
      </c>
      <c r="GF355" t="s">
        <v>880</v>
      </c>
      <c r="GH355">
        <v>2560</v>
      </c>
      <c r="GJ355">
        <v>22</v>
      </c>
      <c r="GL355">
        <v>312</v>
      </c>
      <c r="GN355">
        <v>16</v>
      </c>
      <c r="GO355">
        <v>47</v>
      </c>
      <c r="GP355">
        <v>0</v>
      </c>
      <c r="GQ355">
        <v>0</v>
      </c>
      <c r="GR355">
        <v>60</v>
      </c>
      <c r="GS355">
        <v>0</v>
      </c>
      <c r="GT355">
        <v>123</v>
      </c>
      <c r="GV355">
        <v>1</v>
      </c>
      <c r="GX355">
        <v>23</v>
      </c>
      <c r="GZ355">
        <v>2872</v>
      </c>
    </row>
    <row r="356" spans="2:208" x14ac:dyDescent="0.3">
      <c r="B356" t="s">
        <v>859</v>
      </c>
      <c r="C356" t="s">
        <v>860</v>
      </c>
      <c r="D356" t="str">
        <f>VLOOKUP(F356,class!$A$1:$B$455,2,FALSE)</f>
        <v>Shire District</v>
      </c>
      <c r="E356" t="str">
        <f>IFERROR(VLOOKUP(F356,classifications!$A$3:$C$334,3,FALSE),VLOOKUP(F356,classifications!$I$2:$K$28,3,FALSE))</f>
        <v>Urban with Significant Rural</v>
      </c>
      <c r="F356" t="s">
        <v>861</v>
      </c>
      <c r="H356">
        <v>290</v>
      </c>
      <c r="J356">
        <v>-9</v>
      </c>
      <c r="L356">
        <v>-2</v>
      </c>
      <c r="N356">
        <v>0</v>
      </c>
      <c r="P356">
        <v>9</v>
      </c>
      <c r="R356">
        <v>270</v>
      </c>
      <c r="AB356" t="s">
        <v>859</v>
      </c>
      <c r="AC356" t="s">
        <v>860</v>
      </c>
      <c r="AD356" t="str">
        <f>VLOOKUP(AF356,class!$A$1:$B$455,2,FALSE)</f>
        <v>Shire District</v>
      </c>
      <c r="AE356" t="str">
        <f>IFERROR(VLOOKUP(AF356,classifications!$A$3:$C$334,3,FALSE),VLOOKUP(AF356,classifications!$I$2:$K$28,3,FALSE))</f>
        <v>Urban with Significant Rural</v>
      </c>
      <c r="AF356" t="s">
        <v>861</v>
      </c>
      <c r="AH356">
        <v>244</v>
      </c>
      <c r="AJ356">
        <v>-3</v>
      </c>
      <c r="AL356">
        <v>-1</v>
      </c>
      <c r="AN356">
        <v>0</v>
      </c>
      <c r="AP356">
        <v>6</v>
      </c>
      <c r="AR356">
        <v>234</v>
      </c>
      <c r="BB356" t="s">
        <v>859</v>
      </c>
      <c r="BC356" t="s">
        <v>860</v>
      </c>
      <c r="BD356" t="str">
        <f>VLOOKUP(BF356,class!$A$1:$B$455,2,FALSE)</f>
        <v>Shire District</v>
      </c>
      <c r="BE356" t="str">
        <f>IFERROR(VLOOKUP(BF356,classifications!$A$3:$C$334,3,FALSE),VLOOKUP(BF356,classifications!$I$2:$K$28,3,FALSE))</f>
        <v>Urban with Significant Rural</v>
      </c>
      <c r="BF356" t="s">
        <v>861</v>
      </c>
      <c r="BH356">
        <v>369</v>
      </c>
      <c r="BJ356">
        <v>-3</v>
      </c>
      <c r="BL356">
        <v>-8</v>
      </c>
      <c r="BN356">
        <v>0</v>
      </c>
      <c r="BP356">
        <v>6</v>
      </c>
      <c r="BR356">
        <v>352</v>
      </c>
      <c r="CB356" t="s">
        <v>859</v>
      </c>
      <c r="CC356" t="s">
        <v>860</v>
      </c>
      <c r="CD356" t="str">
        <f>VLOOKUP(CF356,class!$A$1:$B$455,2,FALSE)</f>
        <v>Shire District</v>
      </c>
      <c r="CE356" t="str">
        <f>IFERROR(VLOOKUP(CF356,classifications!$A$3:$C$334,3,FALSE),VLOOKUP(CF356,classifications!$I$2:$K$28,3,FALSE))</f>
        <v>Urban with Significant Rural</v>
      </c>
      <c r="CF356" t="s">
        <v>861</v>
      </c>
      <c r="CH356">
        <v>468</v>
      </c>
      <c r="CJ356">
        <v>-5</v>
      </c>
      <c r="CL356">
        <v>0</v>
      </c>
      <c r="CN356">
        <v>0</v>
      </c>
      <c r="CO356">
        <v>0</v>
      </c>
      <c r="CP356">
        <v>0</v>
      </c>
      <c r="CQ356">
        <v>0</v>
      </c>
      <c r="CR356">
        <v>0</v>
      </c>
      <c r="CS356">
        <v>0</v>
      </c>
      <c r="CU356">
        <v>0</v>
      </c>
      <c r="CW356">
        <v>4</v>
      </c>
      <c r="CY356">
        <v>459</v>
      </c>
      <c r="DB356" t="s">
        <v>859</v>
      </c>
      <c r="DC356" t="s">
        <v>860</v>
      </c>
      <c r="DD356" t="str">
        <f>VLOOKUP(DF356,class!$A$1:$B$455,2,FALSE)</f>
        <v>Shire District</v>
      </c>
      <c r="DE356" t="str">
        <f>IFERROR(VLOOKUP(DF356,classifications!$A$3:$C$334,3,FALSE),VLOOKUP(DF356,classifications!$I$2:$K$28,3,FALSE))</f>
        <v>Urban with Significant Rural</v>
      </c>
      <c r="DF356" t="s">
        <v>861</v>
      </c>
      <c r="DH356">
        <v>564</v>
      </c>
      <c r="DJ356">
        <v>-11</v>
      </c>
      <c r="DL356">
        <v>0</v>
      </c>
      <c r="DN356">
        <v>0</v>
      </c>
      <c r="DO356">
        <v>0</v>
      </c>
      <c r="DP356">
        <v>0</v>
      </c>
      <c r="DQ356">
        <v>0</v>
      </c>
      <c r="DR356">
        <v>0</v>
      </c>
      <c r="DS356">
        <v>0</v>
      </c>
      <c r="DU356">
        <v>0</v>
      </c>
      <c r="DW356">
        <v>18</v>
      </c>
      <c r="DY356">
        <v>535</v>
      </c>
      <c r="EB356" t="s">
        <v>859</v>
      </c>
      <c r="EC356" t="s">
        <v>860</v>
      </c>
      <c r="ED356" t="str">
        <f>VLOOKUP(EF356,class!$A$1:$B$455,2,FALSE)</f>
        <v>Shire District</v>
      </c>
      <c r="EE356" t="str">
        <f>IFERROR(VLOOKUP(EF356,classifications!$A$3:$C$334,3,FALSE),VLOOKUP(EF356,classifications!$I$2:$K$28,3,FALSE))</f>
        <v>Urban with Significant Rural</v>
      </c>
      <c r="EF356" t="s">
        <v>861</v>
      </c>
      <c r="EH356">
        <v>687</v>
      </c>
      <c r="EJ356">
        <v>0</v>
      </c>
      <c r="EL356">
        <v>1</v>
      </c>
      <c r="EN356">
        <v>0</v>
      </c>
      <c r="EO356">
        <v>0</v>
      </c>
      <c r="EP356">
        <v>0</v>
      </c>
      <c r="EQ356">
        <v>0</v>
      </c>
      <c r="ER356">
        <v>0</v>
      </c>
      <c r="ES356">
        <v>0</v>
      </c>
      <c r="ET356">
        <v>0</v>
      </c>
      <c r="EV356">
        <v>0</v>
      </c>
      <c r="EX356">
        <v>7</v>
      </c>
      <c r="EZ356" s="2">
        <v>681</v>
      </c>
      <c r="FB356" t="s">
        <v>859</v>
      </c>
      <c r="FC356" t="s">
        <v>860</v>
      </c>
      <c r="FD356" t="str">
        <f>VLOOKUP(FF356,class!$A$1:$B$455,2,FALSE)</f>
        <v>Shire District</v>
      </c>
      <c r="FE356" t="str">
        <f>IFERROR(VLOOKUP(FF356,classifications!$A$3:$C$334,3,FALSE),VLOOKUP(FF356,classifications!$I$2:$K$28,3,FALSE))</f>
        <v>Urban with Significant Rural</v>
      </c>
      <c r="FF356" t="s">
        <v>861</v>
      </c>
      <c r="FH356">
        <v>771</v>
      </c>
      <c r="FJ356">
        <v>6</v>
      </c>
      <c r="FL356">
        <v>-12</v>
      </c>
      <c r="FN356">
        <v>12</v>
      </c>
      <c r="FO356">
        <v>0</v>
      </c>
      <c r="FP356">
        <v>0</v>
      </c>
      <c r="FQ356">
        <v>0</v>
      </c>
      <c r="FR356">
        <v>0</v>
      </c>
      <c r="FS356">
        <v>0</v>
      </c>
      <c r="FT356">
        <v>12</v>
      </c>
      <c r="FV356">
        <v>7</v>
      </c>
      <c r="FX356">
        <v>9</v>
      </c>
      <c r="FZ356" s="2">
        <v>763</v>
      </c>
      <c r="GB356" t="s">
        <v>881</v>
      </c>
      <c r="GC356" t="s">
        <v>882</v>
      </c>
      <c r="GD356" t="str">
        <f>VLOOKUP(GF356,class!$A$1:$B$455,2,FALSE)</f>
        <v>Shire District</v>
      </c>
      <c r="GE356" t="str">
        <f>IFERROR(VLOOKUP(GF356,classifications!A$3:C$334,3,FALSE),VLOOKUP(GF356,classifications!I$2:K$28,3,FALSE))</f>
        <v>Predominantly Rural</v>
      </c>
      <c r="GF356" t="s">
        <v>883</v>
      </c>
      <c r="GH356">
        <v>269</v>
      </c>
      <c r="GJ356">
        <v>4</v>
      </c>
      <c r="GL356">
        <v>26</v>
      </c>
      <c r="GN356">
        <v>0</v>
      </c>
      <c r="GO356">
        <v>0</v>
      </c>
      <c r="GP356">
        <v>0</v>
      </c>
      <c r="GQ356">
        <v>0</v>
      </c>
      <c r="GR356">
        <v>0</v>
      </c>
      <c r="GS356">
        <v>0</v>
      </c>
      <c r="GT356">
        <v>0</v>
      </c>
      <c r="GV356">
        <v>0</v>
      </c>
      <c r="GX356">
        <v>6</v>
      </c>
      <c r="GZ356">
        <v>293</v>
      </c>
    </row>
    <row r="357" spans="2:208" x14ac:dyDescent="0.3">
      <c r="B357" t="s">
        <v>862</v>
      </c>
      <c r="C357" t="s">
        <v>863</v>
      </c>
      <c r="D357" t="str">
        <f>VLOOKUP(F357,class!$A$1:$B$455,2,FALSE)</f>
        <v>Shire District</v>
      </c>
      <c r="E357" t="str">
        <f>IFERROR(VLOOKUP(F357,classifications!$A$3:$C$334,3,FALSE),VLOOKUP(F357,classifications!$I$2:$K$28,3,FALSE))</f>
        <v>Urban with Significant Rural</v>
      </c>
      <c r="F357" t="s">
        <v>864</v>
      </c>
      <c r="H357">
        <v>211</v>
      </c>
      <c r="J357">
        <v>0</v>
      </c>
      <c r="L357">
        <v>37</v>
      </c>
      <c r="N357">
        <v>0</v>
      </c>
      <c r="P357">
        <v>9</v>
      </c>
      <c r="R357">
        <v>239</v>
      </c>
      <c r="AB357" t="s">
        <v>862</v>
      </c>
      <c r="AC357" t="s">
        <v>863</v>
      </c>
      <c r="AD357" t="str">
        <f>VLOOKUP(AF357,class!$A$1:$B$455,2,FALSE)</f>
        <v>Shire District</v>
      </c>
      <c r="AE357" t="str">
        <f>IFERROR(VLOOKUP(AF357,classifications!$A$3:$C$334,3,FALSE),VLOOKUP(AF357,classifications!$I$2:$K$28,3,FALSE))</f>
        <v>Urban with Significant Rural</v>
      </c>
      <c r="AF357" t="s">
        <v>864</v>
      </c>
      <c r="AH357">
        <v>284</v>
      </c>
      <c r="AJ357">
        <v>4</v>
      </c>
      <c r="AL357">
        <v>38</v>
      </c>
      <c r="AN357">
        <v>0</v>
      </c>
      <c r="AP357">
        <v>4</v>
      </c>
      <c r="AR357">
        <v>322</v>
      </c>
      <c r="BB357" t="s">
        <v>862</v>
      </c>
      <c r="BC357" t="s">
        <v>863</v>
      </c>
      <c r="BD357" t="str">
        <f>VLOOKUP(BF357,class!$A$1:$B$455,2,FALSE)</f>
        <v>Shire District</v>
      </c>
      <c r="BE357" t="str">
        <f>IFERROR(VLOOKUP(BF357,classifications!$A$3:$C$334,3,FALSE),VLOOKUP(BF357,classifications!$I$2:$K$28,3,FALSE))</f>
        <v>Urban with Significant Rural</v>
      </c>
      <c r="BF357" t="s">
        <v>864</v>
      </c>
      <c r="BH357">
        <v>231</v>
      </c>
      <c r="BJ357">
        <v>0</v>
      </c>
      <c r="BL357">
        <v>0</v>
      </c>
      <c r="BN357">
        <v>0</v>
      </c>
      <c r="BP357">
        <v>50</v>
      </c>
      <c r="BR357">
        <v>181</v>
      </c>
      <c r="CB357" t="s">
        <v>862</v>
      </c>
      <c r="CC357" t="s">
        <v>863</v>
      </c>
      <c r="CD357" t="str">
        <f>VLOOKUP(CF357,class!$A$1:$B$455,2,FALSE)</f>
        <v>Shire District</v>
      </c>
      <c r="CE357" t="str">
        <f>IFERROR(VLOOKUP(CF357,classifications!$A$3:$C$334,3,FALSE),VLOOKUP(CF357,classifications!$I$2:$K$28,3,FALSE))</f>
        <v>Urban with Significant Rural</v>
      </c>
      <c r="CF357" t="s">
        <v>864</v>
      </c>
      <c r="CH357">
        <v>204</v>
      </c>
      <c r="CJ357">
        <v>0</v>
      </c>
      <c r="CL357">
        <v>0</v>
      </c>
      <c r="CN357">
        <v>0</v>
      </c>
      <c r="CO357">
        <v>0</v>
      </c>
      <c r="CP357">
        <v>0</v>
      </c>
      <c r="CQ357">
        <v>0</v>
      </c>
      <c r="CR357">
        <v>0</v>
      </c>
      <c r="CS357">
        <v>0</v>
      </c>
      <c r="CU357">
        <v>0</v>
      </c>
      <c r="CW357">
        <v>4</v>
      </c>
      <c r="CY357">
        <v>200</v>
      </c>
      <c r="DB357" t="s">
        <v>862</v>
      </c>
      <c r="DC357" t="s">
        <v>863</v>
      </c>
      <c r="DD357" t="str">
        <f>VLOOKUP(DF357,class!$A$1:$B$455,2,FALSE)</f>
        <v>Shire District</v>
      </c>
      <c r="DE357" t="str">
        <f>IFERROR(VLOOKUP(DF357,classifications!$A$3:$C$334,3,FALSE),VLOOKUP(DF357,classifications!$I$2:$K$28,3,FALSE))</f>
        <v>Urban with Significant Rural</v>
      </c>
      <c r="DF357" t="s">
        <v>864</v>
      </c>
      <c r="DH357">
        <v>394</v>
      </c>
      <c r="DJ357">
        <v>-12</v>
      </c>
      <c r="DL357">
        <v>0</v>
      </c>
      <c r="DN357">
        <v>0</v>
      </c>
      <c r="DO357">
        <v>0</v>
      </c>
      <c r="DP357">
        <v>0</v>
      </c>
      <c r="DQ357">
        <v>0</v>
      </c>
      <c r="DR357">
        <v>0</v>
      </c>
      <c r="DS357">
        <v>0</v>
      </c>
      <c r="DU357">
        <v>0</v>
      </c>
      <c r="DW357">
        <v>60</v>
      </c>
      <c r="DY357">
        <v>322</v>
      </c>
      <c r="EB357" t="s">
        <v>862</v>
      </c>
      <c r="EC357" t="s">
        <v>863</v>
      </c>
      <c r="ED357" t="str">
        <f>VLOOKUP(EF357,class!$A$1:$B$455,2,FALSE)</f>
        <v>Shire District</v>
      </c>
      <c r="EE357" t="str">
        <f>IFERROR(VLOOKUP(EF357,classifications!$A$3:$C$334,3,FALSE),VLOOKUP(EF357,classifications!$I$2:$K$28,3,FALSE))</f>
        <v>Urban with Significant Rural</v>
      </c>
      <c r="EF357" t="s">
        <v>864</v>
      </c>
      <c r="EH357">
        <v>501</v>
      </c>
      <c r="EJ357">
        <v>1</v>
      </c>
      <c r="EL357">
        <v>74</v>
      </c>
      <c r="EN357">
        <v>7</v>
      </c>
      <c r="EO357">
        <v>4</v>
      </c>
      <c r="EP357">
        <v>0</v>
      </c>
      <c r="EQ357">
        <v>0</v>
      </c>
      <c r="ER357">
        <v>0</v>
      </c>
      <c r="ES357">
        <v>0</v>
      </c>
      <c r="ET357">
        <v>11</v>
      </c>
      <c r="EV357">
        <v>0</v>
      </c>
      <c r="EX357">
        <v>24</v>
      </c>
      <c r="EZ357" s="2">
        <v>552</v>
      </c>
      <c r="FB357" t="s">
        <v>862</v>
      </c>
      <c r="FC357" t="s">
        <v>863</v>
      </c>
      <c r="FD357" t="str">
        <f>VLOOKUP(FF357,class!$A$1:$B$455,2,FALSE)</f>
        <v>Shire District</v>
      </c>
      <c r="FE357" t="str">
        <f>IFERROR(VLOOKUP(FF357,classifications!$A$3:$C$334,3,FALSE),VLOOKUP(FF357,classifications!$I$2:$K$28,3,FALSE))</f>
        <v>Urban with Significant Rural</v>
      </c>
      <c r="FF357" t="s">
        <v>864</v>
      </c>
      <c r="FH357">
        <v>766</v>
      </c>
      <c r="FJ357">
        <v>0</v>
      </c>
      <c r="FL357">
        <v>0</v>
      </c>
      <c r="FN357">
        <v>0</v>
      </c>
      <c r="FO357">
        <v>0</v>
      </c>
      <c r="FP357">
        <v>0</v>
      </c>
      <c r="FQ357">
        <v>0</v>
      </c>
      <c r="FR357">
        <v>0</v>
      </c>
      <c r="FS357">
        <v>0</v>
      </c>
      <c r="FT357">
        <v>0</v>
      </c>
      <c r="FV357">
        <v>0</v>
      </c>
      <c r="FX357">
        <v>26</v>
      </c>
      <c r="FZ357" s="2">
        <v>740</v>
      </c>
      <c r="GB357" t="s">
        <v>1042</v>
      </c>
      <c r="GC357" t="s">
        <v>1038</v>
      </c>
      <c r="GD357" t="str">
        <f>VLOOKUP(GF357,class!$A$1:$B$455,2,FALSE)</f>
        <v>Shire District</v>
      </c>
      <c r="GE357" t="str">
        <f>IFERROR(VLOOKUP(GF357,classifications!A$3:C$334,3,FALSE),VLOOKUP(GF357,classifications!I$2:K$28,3,FALSE))</f>
        <v>Predominantly Rural</v>
      </c>
      <c r="GF357" t="s">
        <v>1043</v>
      </c>
      <c r="GH357">
        <v>735</v>
      </c>
      <c r="GJ357">
        <v>4</v>
      </c>
      <c r="GL357">
        <v>79</v>
      </c>
      <c r="GN357">
        <v>15</v>
      </c>
      <c r="GO357">
        <v>4</v>
      </c>
      <c r="GP357">
        <v>0</v>
      </c>
      <c r="GQ357">
        <v>0</v>
      </c>
      <c r="GR357">
        <v>0</v>
      </c>
      <c r="GS357">
        <v>0</v>
      </c>
      <c r="GT357">
        <v>19</v>
      </c>
      <c r="GV357">
        <v>2</v>
      </c>
      <c r="GX357">
        <v>1</v>
      </c>
      <c r="GZ357">
        <v>819</v>
      </c>
    </row>
    <row r="358" spans="2:208" x14ac:dyDescent="0.3">
      <c r="B358" t="s">
        <v>865</v>
      </c>
      <c r="C358" t="s">
        <v>866</v>
      </c>
      <c r="D358" t="str">
        <f>VLOOKUP(F358,class!$A$1:$B$455,2,FALSE)</f>
        <v>Shire District</v>
      </c>
      <c r="E358" t="str">
        <f>IFERROR(VLOOKUP(F358,classifications!$A$3:$C$334,3,FALSE),VLOOKUP(F358,classifications!$I$2:$K$28,3,FALSE))</f>
        <v>Predominantly Urban</v>
      </c>
      <c r="F358" t="s">
        <v>867</v>
      </c>
      <c r="H358">
        <v>233</v>
      </c>
      <c r="J358">
        <v>3</v>
      </c>
      <c r="L358">
        <v>43</v>
      </c>
      <c r="N358">
        <v>1</v>
      </c>
      <c r="P358">
        <v>18</v>
      </c>
      <c r="R358">
        <v>262</v>
      </c>
      <c r="AB358" t="s">
        <v>865</v>
      </c>
      <c r="AC358" t="s">
        <v>866</v>
      </c>
      <c r="AD358" t="str">
        <f>VLOOKUP(AF358,class!$A$1:$B$455,2,FALSE)</f>
        <v>Shire District</v>
      </c>
      <c r="AE358" t="str">
        <f>IFERROR(VLOOKUP(AF358,classifications!$A$3:$C$334,3,FALSE),VLOOKUP(AF358,classifications!$I$2:$K$28,3,FALSE))</f>
        <v>Predominantly Urban</v>
      </c>
      <c r="AF358" t="s">
        <v>867</v>
      </c>
      <c r="AH358">
        <v>311</v>
      </c>
      <c r="AJ358">
        <v>4</v>
      </c>
      <c r="AL358">
        <v>21</v>
      </c>
      <c r="AN358">
        <v>0</v>
      </c>
      <c r="AP358">
        <v>27</v>
      </c>
      <c r="AR358">
        <v>309</v>
      </c>
      <c r="BB358" t="s">
        <v>865</v>
      </c>
      <c r="BC358" t="s">
        <v>866</v>
      </c>
      <c r="BD358" t="str">
        <f>VLOOKUP(BF358,class!$A$1:$B$455,2,FALSE)</f>
        <v>Shire District</v>
      </c>
      <c r="BE358" t="str">
        <f>IFERROR(VLOOKUP(BF358,classifications!$A$3:$C$334,3,FALSE),VLOOKUP(BF358,classifications!$I$2:$K$28,3,FALSE))</f>
        <v>Predominantly Urban</v>
      </c>
      <c r="BF358" t="s">
        <v>867</v>
      </c>
      <c r="BH358">
        <v>534</v>
      </c>
      <c r="BJ358">
        <v>12</v>
      </c>
      <c r="BL358">
        <v>50</v>
      </c>
      <c r="BN358">
        <v>2</v>
      </c>
      <c r="BP358">
        <v>28</v>
      </c>
      <c r="BR358">
        <v>570</v>
      </c>
      <c r="CB358" t="s">
        <v>865</v>
      </c>
      <c r="CC358" t="s">
        <v>866</v>
      </c>
      <c r="CD358" t="str">
        <f>VLOOKUP(CF358,class!$A$1:$B$455,2,FALSE)</f>
        <v>Shire District</v>
      </c>
      <c r="CE358" t="str">
        <f>IFERROR(VLOOKUP(CF358,classifications!$A$3:$C$334,3,FALSE),VLOOKUP(CF358,classifications!$I$2:$K$28,3,FALSE))</f>
        <v>Predominantly Urban</v>
      </c>
      <c r="CF358" t="s">
        <v>867</v>
      </c>
      <c r="CH358">
        <v>86</v>
      </c>
      <c r="CJ358">
        <v>3</v>
      </c>
      <c r="CL358">
        <v>42</v>
      </c>
      <c r="CN358">
        <v>4</v>
      </c>
      <c r="CO358">
        <v>29</v>
      </c>
      <c r="CP358">
        <v>1</v>
      </c>
      <c r="CQ358">
        <v>12</v>
      </c>
      <c r="CR358">
        <v>0</v>
      </c>
      <c r="CS358">
        <v>46</v>
      </c>
      <c r="CU358">
        <v>0</v>
      </c>
      <c r="CW358">
        <v>2</v>
      </c>
      <c r="CY358">
        <v>129</v>
      </c>
      <c r="DB358" t="s">
        <v>865</v>
      </c>
      <c r="DC358" t="s">
        <v>866</v>
      </c>
      <c r="DD358" t="str">
        <f>VLOOKUP(DF358,class!$A$1:$B$455,2,FALSE)</f>
        <v>Shire District</v>
      </c>
      <c r="DE358" t="str">
        <f>IFERROR(VLOOKUP(DF358,classifications!$A$3:$C$334,3,FALSE),VLOOKUP(DF358,classifications!$I$2:$K$28,3,FALSE))</f>
        <v>Predominantly Urban</v>
      </c>
      <c r="DF358" t="s">
        <v>867</v>
      </c>
      <c r="DH358">
        <v>183</v>
      </c>
      <c r="DJ358">
        <v>3</v>
      </c>
      <c r="DL358">
        <v>224</v>
      </c>
      <c r="DN358">
        <v>1</v>
      </c>
      <c r="DO358">
        <v>214</v>
      </c>
      <c r="DP358">
        <v>0</v>
      </c>
      <c r="DQ358">
        <v>0</v>
      </c>
      <c r="DR358">
        <v>0</v>
      </c>
      <c r="DS358">
        <v>215</v>
      </c>
      <c r="DU358">
        <v>0</v>
      </c>
      <c r="DW358">
        <v>1</v>
      </c>
      <c r="DY358">
        <v>409</v>
      </c>
      <c r="EB358" t="s">
        <v>865</v>
      </c>
      <c r="EC358" t="s">
        <v>866</v>
      </c>
      <c r="ED358" t="str">
        <f>VLOOKUP(EF358,class!$A$1:$B$455,2,FALSE)</f>
        <v>Shire District</v>
      </c>
      <c r="EE358" t="str">
        <f>IFERROR(VLOOKUP(EF358,classifications!$A$3:$C$334,3,FALSE),VLOOKUP(EF358,classifications!$I$2:$K$28,3,FALSE))</f>
        <v>Predominantly Urban</v>
      </c>
      <c r="EF358" t="s">
        <v>867</v>
      </c>
      <c r="EH358">
        <v>252</v>
      </c>
      <c r="EJ358">
        <v>0</v>
      </c>
      <c r="EL358">
        <v>11</v>
      </c>
      <c r="EN358">
        <v>2</v>
      </c>
      <c r="EO358">
        <v>5</v>
      </c>
      <c r="EP358">
        <v>1</v>
      </c>
      <c r="EQ358">
        <v>0</v>
      </c>
      <c r="ER358">
        <v>0</v>
      </c>
      <c r="ES358">
        <v>0</v>
      </c>
      <c r="ET358">
        <v>8</v>
      </c>
      <c r="EV358">
        <v>0</v>
      </c>
      <c r="EX358">
        <v>0</v>
      </c>
      <c r="EZ358" s="2">
        <v>263</v>
      </c>
      <c r="FB358" t="s">
        <v>865</v>
      </c>
      <c r="FC358" t="s">
        <v>866</v>
      </c>
      <c r="FD358" t="str">
        <f>VLOOKUP(FF358,class!$A$1:$B$455,2,FALSE)</f>
        <v>Shire District</v>
      </c>
      <c r="FE358" t="str">
        <f>IFERROR(VLOOKUP(FF358,classifications!$A$3:$C$334,3,FALSE),VLOOKUP(FF358,classifications!$I$2:$K$28,3,FALSE))</f>
        <v>Predominantly Urban</v>
      </c>
      <c r="FF358" t="s">
        <v>867</v>
      </c>
      <c r="FH358">
        <v>223</v>
      </c>
      <c r="FJ358">
        <v>2</v>
      </c>
      <c r="FL358">
        <v>9</v>
      </c>
      <c r="FN358">
        <v>3</v>
      </c>
      <c r="FO358">
        <v>2</v>
      </c>
      <c r="FP358">
        <v>1</v>
      </c>
      <c r="FQ358">
        <v>0</v>
      </c>
      <c r="FR358">
        <v>1</v>
      </c>
      <c r="FS358">
        <v>7</v>
      </c>
      <c r="FT358">
        <v>14</v>
      </c>
      <c r="FV358">
        <v>7</v>
      </c>
      <c r="FX358">
        <v>3</v>
      </c>
      <c r="FZ358" s="2">
        <v>238</v>
      </c>
      <c r="GB358" t="s">
        <v>888</v>
      </c>
      <c r="GC358" t="s">
        <v>889</v>
      </c>
      <c r="GD358" t="str">
        <f>VLOOKUP(GF358,class!$A$1:$B$455,2,FALSE)</f>
        <v>Shire District</v>
      </c>
      <c r="GE358" t="str">
        <f>IFERROR(VLOOKUP(GF358,classifications!A$3:C$334,3,FALSE),VLOOKUP(GF358,classifications!I$2:K$28,3,FALSE))</f>
        <v>Predominantly Urban</v>
      </c>
      <c r="GF358" t="s">
        <v>890</v>
      </c>
      <c r="GH358">
        <v>337</v>
      </c>
      <c r="GJ358">
        <v>3</v>
      </c>
      <c r="GL358">
        <v>82</v>
      </c>
      <c r="GN358">
        <v>0</v>
      </c>
      <c r="GO358">
        <v>33</v>
      </c>
      <c r="GP358">
        <v>0</v>
      </c>
      <c r="GQ358">
        <v>0</v>
      </c>
      <c r="GR358">
        <v>1</v>
      </c>
      <c r="GS358">
        <v>0</v>
      </c>
      <c r="GT358">
        <v>34</v>
      </c>
      <c r="GV358">
        <v>-1</v>
      </c>
      <c r="GX358">
        <v>0</v>
      </c>
      <c r="GZ358">
        <v>421</v>
      </c>
    </row>
    <row r="359" spans="2:208" x14ac:dyDescent="0.3">
      <c r="B359" t="s">
        <v>868</v>
      </c>
      <c r="C359" t="s">
        <v>869</v>
      </c>
      <c r="D359" t="str">
        <f>VLOOKUP(F359,class!$A$1:$B$455,2,FALSE)</f>
        <v>Shire District</v>
      </c>
      <c r="E359" t="str">
        <f>IFERROR(VLOOKUP(F359,classifications!$A$3:$C$334,3,FALSE),VLOOKUP(F359,classifications!$I$2:$K$28,3,FALSE))</f>
        <v>Urban with Significant Rural</v>
      </c>
      <c r="F359" t="s">
        <v>870</v>
      </c>
      <c r="H359">
        <v>154</v>
      </c>
      <c r="J359">
        <v>1</v>
      </c>
      <c r="L359">
        <v>50</v>
      </c>
      <c r="N359">
        <v>0</v>
      </c>
      <c r="P359">
        <v>17</v>
      </c>
      <c r="R359">
        <v>188</v>
      </c>
      <c r="AB359" t="s">
        <v>868</v>
      </c>
      <c r="AC359" t="s">
        <v>869</v>
      </c>
      <c r="AD359" t="str">
        <f>VLOOKUP(AF359,class!$A$1:$B$455,2,FALSE)</f>
        <v>Shire District</v>
      </c>
      <c r="AE359" t="str">
        <f>IFERROR(VLOOKUP(AF359,classifications!$A$3:$C$334,3,FALSE),VLOOKUP(AF359,classifications!$I$2:$K$28,3,FALSE))</f>
        <v>Urban with Significant Rural</v>
      </c>
      <c r="AF359" t="s">
        <v>870</v>
      </c>
      <c r="AH359">
        <v>128</v>
      </c>
      <c r="AJ359">
        <v>5</v>
      </c>
      <c r="AL359">
        <v>33</v>
      </c>
      <c r="AN359">
        <v>0</v>
      </c>
      <c r="AP359">
        <v>6</v>
      </c>
      <c r="AR359">
        <v>160</v>
      </c>
      <c r="BB359" t="s">
        <v>868</v>
      </c>
      <c r="BC359" t="s">
        <v>869</v>
      </c>
      <c r="BD359" t="str">
        <f>VLOOKUP(BF359,class!$A$1:$B$455,2,FALSE)</f>
        <v>Shire District</v>
      </c>
      <c r="BE359" t="str">
        <f>IFERROR(VLOOKUP(BF359,classifications!$A$3:$C$334,3,FALSE),VLOOKUP(BF359,classifications!$I$2:$K$28,3,FALSE))</f>
        <v>Urban with Significant Rural</v>
      </c>
      <c r="BF359" t="s">
        <v>870</v>
      </c>
      <c r="BH359">
        <v>271</v>
      </c>
      <c r="BJ359">
        <v>1</v>
      </c>
      <c r="BL359">
        <v>50</v>
      </c>
      <c r="BN359">
        <v>0</v>
      </c>
      <c r="BP359">
        <v>31</v>
      </c>
      <c r="BR359">
        <v>291</v>
      </c>
      <c r="CB359" t="s">
        <v>868</v>
      </c>
      <c r="CC359" t="s">
        <v>869</v>
      </c>
      <c r="CD359" t="str">
        <f>VLOOKUP(CF359,class!$A$1:$B$455,2,FALSE)</f>
        <v>Shire District</v>
      </c>
      <c r="CE359" t="str">
        <f>IFERROR(VLOOKUP(CF359,classifications!$A$3:$C$334,3,FALSE),VLOOKUP(CF359,classifications!$I$2:$K$28,3,FALSE))</f>
        <v>Urban with Significant Rural</v>
      </c>
      <c r="CF359" t="s">
        <v>870</v>
      </c>
      <c r="CH359">
        <v>201</v>
      </c>
      <c r="CJ359">
        <v>1</v>
      </c>
      <c r="CL359">
        <v>18</v>
      </c>
      <c r="CN359">
        <v>0</v>
      </c>
      <c r="CO359">
        <v>1</v>
      </c>
      <c r="CP359">
        <v>0</v>
      </c>
      <c r="CQ359">
        <v>0</v>
      </c>
      <c r="CR359">
        <v>0</v>
      </c>
      <c r="CS359">
        <v>1</v>
      </c>
      <c r="CU359">
        <v>0</v>
      </c>
      <c r="CW359">
        <v>3</v>
      </c>
      <c r="CY359">
        <v>217</v>
      </c>
      <c r="DB359" t="s">
        <v>868</v>
      </c>
      <c r="DC359" t="s">
        <v>869</v>
      </c>
      <c r="DD359" t="str">
        <f>VLOOKUP(DF359,class!$A$1:$B$455,2,FALSE)</f>
        <v>Shire District</v>
      </c>
      <c r="DE359" t="str">
        <f>IFERROR(VLOOKUP(DF359,classifications!$A$3:$C$334,3,FALSE),VLOOKUP(DF359,classifications!$I$2:$K$28,3,FALSE))</f>
        <v>Urban with Significant Rural</v>
      </c>
      <c r="DF359" t="s">
        <v>870</v>
      </c>
      <c r="DH359">
        <v>202</v>
      </c>
      <c r="DJ359">
        <v>1</v>
      </c>
      <c r="DL359">
        <v>31</v>
      </c>
      <c r="DN359">
        <v>0</v>
      </c>
      <c r="DO359">
        <v>1</v>
      </c>
      <c r="DP359">
        <v>1</v>
      </c>
      <c r="DQ359">
        <v>0</v>
      </c>
      <c r="DR359">
        <v>0</v>
      </c>
      <c r="DS359">
        <v>2</v>
      </c>
      <c r="DU359">
        <v>0</v>
      </c>
      <c r="DW359">
        <v>4</v>
      </c>
      <c r="DY359">
        <v>230</v>
      </c>
      <c r="EB359" t="s">
        <v>868</v>
      </c>
      <c r="EC359" t="s">
        <v>869</v>
      </c>
      <c r="ED359" t="str">
        <f>VLOOKUP(EF359,class!$A$1:$B$455,2,FALSE)</f>
        <v>Shire District</v>
      </c>
      <c r="EE359" t="str">
        <f>IFERROR(VLOOKUP(EF359,classifications!$A$3:$C$334,3,FALSE),VLOOKUP(EF359,classifications!$I$2:$K$28,3,FALSE))</f>
        <v>Urban with Significant Rural</v>
      </c>
      <c r="EF359" t="s">
        <v>870</v>
      </c>
      <c r="EH359">
        <v>240</v>
      </c>
      <c r="EJ359">
        <v>3</v>
      </c>
      <c r="EL359">
        <v>22</v>
      </c>
      <c r="EN359">
        <v>1</v>
      </c>
      <c r="EO359">
        <v>0</v>
      </c>
      <c r="EP359">
        <v>0</v>
      </c>
      <c r="EQ359">
        <v>0</v>
      </c>
      <c r="ER359">
        <v>0</v>
      </c>
      <c r="ES359">
        <v>0</v>
      </c>
      <c r="ET359">
        <v>1</v>
      </c>
      <c r="EV359">
        <v>0</v>
      </c>
      <c r="EX359">
        <v>10</v>
      </c>
      <c r="EZ359" s="2">
        <v>255</v>
      </c>
      <c r="FB359" t="s">
        <v>868</v>
      </c>
      <c r="FC359" t="s">
        <v>869</v>
      </c>
      <c r="FD359" t="str">
        <f>VLOOKUP(FF359,class!$A$1:$B$455,2,FALSE)</f>
        <v>Shire District</v>
      </c>
      <c r="FE359" t="str">
        <f>IFERROR(VLOOKUP(FF359,classifications!$A$3:$C$334,3,FALSE),VLOOKUP(FF359,classifications!$I$2:$K$28,3,FALSE))</f>
        <v>Urban with Significant Rural</v>
      </c>
      <c r="FF359" t="s">
        <v>870</v>
      </c>
      <c r="FH359">
        <v>264</v>
      </c>
      <c r="FJ359">
        <v>1</v>
      </c>
      <c r="FL359">
        <v>14</v>
      </c>
      <c r="FN359">
        <v>0</v>
      </c>
      <c r="FO359">
        <v>0</v>
      </c>
      <c r="FP359">
        <v>0</v>
      </c>
      <c r="FQ359">
        <v>0</v>
      </c>
      <c r="FR359">
        <v>0</v>
      </c>
      <c r="FS359">
        <v>0</v>
      </c>
      <c r="FT359">
        <v>0</v>
      </c>
      <c r="FV359">
        <v>0</v>
      </c>
      <c r="FX359">
        <v>6</v>
      </c>
      <c r="FZ359" s="2">
        <v>273</v>
      </c>
      <c r="GB359" t="s">
        <v>891</v>
      </c>
      <c r="GC359" t="s">
        <v>892</v>
      </c>
      <c r="GD359" t="str">
        <f>VLOOKUP(GF359,class!$A$1:$B$455,2,FALSE)</f>
        <v>Shire District</v>
      </c>
      <c r="GE359" t="str">
        <f>IFERROR(VLOOKUP(GF359,classifications!A$3:C$334,3,FALSE),VLOOKUP(GF359,classifications!I$2:K$28,3,FALSE))</f>
        <v>Predominantly Rural</v>
      </c>
      <c r="GF359" t="s">
        <v>893</v>
      </c>
      <c r="GH359">
        <v>403</v>
      </c>
      <c r="GJ359">
        <v>7</v>
      </c>
      <c r="GL359">
        <v>50</v>
      </c>
      <c r="GN359">
        <v>0</v>
      </c>
      <c r="GO359">
        <v>0</v>
      </c>
      <c r="GP359">
        <v>0</v>
      </c>
      <c r="GQ359">
        <v>0</v>
      </c>
      <c r="GR359">
        <v>0</v>
      </c>
      <c r="GS359">
        <v>0</v>
      </c>
      <c r="GT359">
        <v>0</v>
      </c>
      <c r="GV359">
        <v>0</v>
      </c>
      <c r="GX359">
        <v>9</v>
      </c>
      <c r="GZ359">
        <v>451</v>
      </c>
    </row>
    <row r="360" spans="2:208" x14ac:dyDescent="0.3">
      <c r="B360" t="s">
        <v>871</v>
      </c>
      <c r="C360" t="s">
        <v>872</v>
      </c>
      <c r="D360" t="str">
        <f>VLOOKUP(F360,class!$A$1:$B$455,2,FALSE)</f>
        <v>Shire District</v>
      </c>
      <c r="E360" t="str">
        <f>IFERROR(VLOOKUP(F360,classifications!$A$3:$C$334,3,FALSE),VLOOKUP(F360,classifications!$I$2:$K$28,3,FALSE))</f>
        <v>Urban with Significant Rural</v>
      </c>
      <c r="F360" t="s">
        <v>873</v>
      </c>
      <c r="H360">
        <v>202</v>
      </c>
      <c r="J360">
        <v>13</v>
      </c>
      <c r="L360">
        <v>94</v>
      </c>
      <c r="N360">
        <v>0</v>
      </c>
      <c r="P360">
        <v>11</v>
      </c>
      <c r="R360">
        <v>298</v>
      </c>
      <c r="AB360" t="s">
        <v>871</v>
      </c>
      <c r="AC360" t="s">
        <v>872</v>
      </c>
      <c r="AD360" t="str">
        <f>VLOOKUP(AF360,class!$A$1:$B$455,2,FALSE)</f>
        <v>Shire District</v>
      </c>
      <c r="AE360" t="str">
        <f>IFERROR(VLOOKUP(AF360,classifications!$A$3:$C$334,3,FALSE),VLOOKUP(AF360,classifications!$I$2:$K$28,3,FALSE))</f>
        <v>Urban with Significant Rural</v>
      </c>
      <c r="AF360" t="s">
        <v>873</v>
      </c>
      <c r="AH360">
        <v>249</v>
      </c>
      <c r="AJ360">
        <v>3</v>
      </c>
      <c r="AL360">
        <v>16</v>
      </c>
      <c r="AN360">
        <v>0</v>
      </c>
      <c r="AP360">
        <v>22</v>
      </c>
      <c r="AR360">
        <v>246</v>
      </c>
      <c r="BB360" t="s">
        <v>871</v>
      </c>
      <c r="BC360" t="s">
        <v>872</v>
      </c>
      <c r="BD360" t="str">
        <f>VLOOKUP(BF360,class!$A$1:$B$455,2,FALSE)</f>
        <v>Shire District</v>
      </c>
      <c r="BE360" t="str">
        <f>IFERROR(VLOOKUP(BF360,classifications!$A$3:$C$334,3,FALSE),VLOOKUP(BF360,classifications!$I$2:$K$28,3,FALSE))</f>
        <v>Urban with Significant Rural</v>
      </c>
      <c r="BF360" t="s">
        <v>873</v>
      </c>
      <c r="BH360">
        <v>353</v>
      </c>
      <c r="BJ360">
        <v>13</v>
      </c>
      <c r="BL360">
        <v>52</v>
      </c>
      <c r="BN360">
        <v>0</v>
      </c>
      <c r="BP360">
        <v>0</v>
      </c>
      <c r="BR360">
        <v>418</v>
      </c>
      <c r="CB360" t="s">
        <v>871</v>
      </c>
      <c r="CC360" t="s">
        <v>872</v>
      </c>
      <c r="CD360" t="str">
        <f>VLOOKUP(CF360,class!$A$1:$B$455,2,FALSE)</f>
        <v>Shire District</v>
      </c>
      <c r="CE360" t="str">
        <f>IFERROR(VLOOKUP(CF360,classifications!$A$3:$C$334,3,FALSE),VLOOKUP(CF360,classifications!$I$2:$K$28,3,FALSE))</f>
        <v>Urban with Significant Rural</v>
      </c>
      <c r="CF360" t="s">
        <v>873</v>
      </c>
      <c r="CH360">
        <v>511</v>
      </c>
      <c r="CJ360">
        <v>30</v>
      </c>
      <c r="CL360">
        <v>151</v>
      </c>
      <c r="CN360">
        <v>0</v>
      </c>
      <c r="CO360">
        <v>1</v>
      </c>
      <c r="CP360">
        <v>0</v>
      </c>
      <c r="CQ360">
        <v>0</v>
      </c>
      <c r="CR360">
        <v>0</v>
      </c>
      <c r="CS360">
        <v>1</v>
      </c>
      <c r="CU360">
        <v>0</v>
      </c>
      <c r="CW360">
        <v>4</v>
      </c>
      <c r="CY360">
        <v>688</v>
      </c>
      <c r="DB360" t="s">
        <v>871</v>
      </c>
      <c r="DC360" t="s">
        <v>872</v>
      </c>
      <c r="DD360" t="str">
        <f>VLOOKUP(DF360,class!$A$1:$B$455,2,FALSE)</f>
        <v>Shire District</v>
      </c>
      <c r="DE360" t="str">
        <f>IFERROR(VLOOKUP(DF360,classifications!$A$3:$C$334,3,FALSE),VLOOKUP(DF360,classifications!$I$2:$K$28,3,FALSE))</f>
        <v>Urban with Significant Rural</v>
      </c>
      <c r="DF360" t="s">
        <v>873</v>
      </c>
      <c r="DH360">
        <v>946</v>
      </c>
      <c r="DJ360">
        <v>16</v>
      </c>
      <c r="DL360">
        <v>130</v>
      </c>
      <c r="DN360">
        <v>2</v>
      </c>
      <c r="DO360">
        <v>2</v>
      </c>
      <c r="DP360">
        <v>1</v>
      </c>
      <c r="DQ360">
        <v>0</v>
      </c>
      <c r="DR360">
        <v>0</v>
      </c>
      <c r="DS360">
        <v>5</v>
      </c>
      <c r="DU360">
        <v>0</v>
      </c>
      <c r="DW360">
        <v>82</v>
      </c>
      <c r="DY360">
        <v>1010</v>
      </c>
      <c r="EB360" t="s">
        <v>871</v>
      </c>
      <c r="EC360" t="s">
        <v>872</v>
      </c>
      <c r="ED360" t="str">
        <f>VLOOKUP(EF360,class!$A$1:$B$455,2,FALSE)</f>
        <v>Shire District</v>
      </c>
      <c r="EE360" t="str">
        <f>IFERROR(VLOOKUP(EF360,classifications!$A$3:$C$334,3,FALSE),VLOOKUP(EF360,classifications!$I$2:$K$28,3,FALSE))</f>
        <v>Urban with Significant Rural</v>
      </c>
      <c r="EF360" t="s">
        <v>873</v>
      </c>
      <c r="EH360">
        <v>550</v>
      </c>
      <c r="EJ360">
        <v>2</v>
      </c>
      <c r="EL360">
        <v>319</v>
      </c>
      <c r="EN360">
        <v>15</v>
      </c>
      <c r="EO360">
        <v>14</v>
      </c>
      <c r="EP360">
        <v>1</v>
      </c>
      <c r="EQ360">
        <v>0</v>
      </c>
      <c r="ER360">
        <v>0</v>
      </c>
      <c r="ES360">
        <v>0</v>
      </c>
      <c r="ET360">
        <v>30</v>
      </c>
      <c r="EV360">
        <v>0</v>
      </c>
      <c r="EX360">
        <v>8</v>
      </c>
      <c r="EZ360" s="2">
        <v>863</v>
      </c>
      <c r="FB360" t="s">
        <v>871</v>
      </c>
      <c r="FC360" t="s">
        <v>872</v>
      </c>
      <c r="FD360" t="str">
        <f>VLOOKUP(FF360,class!$A$1:$B$455,2,FALSE)</f>
        <v>Shire District</v>
      </c>
      <c r="FE360" t="str">
        <f>IFERROR(VLOOKUP(FF360,classifications!$A$3:$C$334,3,FALSE),VLOOKUP(FF360,classifications!$I$2:$K$28,3,FALSE))</f>
        <v>Urban with Significant Rural</v>
      </c>
      <c r="FF360" t="s">
        <v>873</v>
      </c>
      <c r="FH360">
        <v>653</v>
      </c>
      <c r="FJ360">
        <v>1</v>
      </c>
      <c r="FL360">
        <v>58</v>
      </c>
      <c r="FN360">
        <v>0</v>
      </c>
      <c r="FO360">
        <v>4</v>
      </c>
      <c r="FP360">
        <v>0</v>
      </c>
      <c r="FQ360">
        <v>0</v>
      </c>
      <c r="FR360">
        <v>0</v>
      </c>
      <c r="FS360">
        <v>0</v>
      </c>
      <c r="FT360">
        <v>4</v>
      </c>
      <c r="FV360">
        <v>0</v>
      </c>
      <c r="FX360">
        <v>13</v>
      </c>
      <c r="FZ360" s="2">
        <v>699</v>
      </c>
      <c r="GB360" t="s">
        <v>1044</v>
      </c>
      <c r="GC360" t="s">
        <v>1038</v>
      </c>
      <c r="GD360" t="str">
        <f>VLOOKUP(GF360,class!$A$1:$B$455,2,FALSE)</f>
        <v>Shire District</v>
      </c>
      <c r="GE360" t="str">
        <f>IFERROR(VLOOKUP(GF360,classifications!A$3:C$334,3,FALSE),VLOOKUP(GF360,classifications!I$2:K$28,3,FALSE))</f>
        <v>Predominantly Rural</v>
      </c>
      <c r="GF360" t="s">
        <v>1045</v>
      </c>
      <c r="GH360">
        <v>816</v>
      </c>
      <c r="GJ360">
        <v>4</v>
      </c>
      <c r="GL360">
        <v>75</v>
      </c>
      <c r="GN360">
        <v>1</v>
      </c>
      <c r="GO360">
        <v>10</v>
      </c>
      <c r="GP360">
        <v>0</v>
      </c>
      <c r="GQ360">
        <v>0</v>
      </c>
      <c r="GR360">
        <v>59</v>
      </c>
      <c r="GS360">
        <v>0</v>
      </c>
      <c r="GT360">
        <v>70</v>
      </c>
      <c r="GV360">
        <v>0</v>
      </c>
      <c r="GX360">
        <v>7</v>
      </c>
      <c r="GZ360">
        <v>888</v>
      </c>
    </row>
    <row r="361" spans="2:208" x14ac:dyDescent="0.3">
      <c r="B361" t="s">
        <v>874</v>
      </c>
      <c r="C361" t="s">
        <v>875</v>
      </c>
      <c r="D361" t="str">
        <f>VLOOKUP(F361,class!$A$1:$B$455,2,FALSE)</f>
        <v>Shire District</v>
      </c>
      <c r="E361" t="str">
        <f>IFERROR(VLOOKUP(F361,classifications!$A$3:$C$334,3,FALSE),VLOOKUP(F361,classifications!$I$2:$K$28,3,FALSE))</f>
        <v>Predominantly Rural</v>
      </c>
      <c r="F361" t="s">
        <v>876</v>
      </c>
      <c r="H361">
        <v>87</v>
      </c>
      <c r="J361">
        <v>0</v>
      </c>
      <c r="L361">
        <v>9</v>
      </c>
      <c r="N361">
        <v>1</v>
      </c>
      <c r="P361">
        <v>0</v>
      </c>
      <c r="R361">
        <v>97</v>
      </c>
      <c r="AB361" t="s">
        <v>874</v>
      </c>
      <c r="AC361" t="s">
        <v>875</v>
      </c>
      <c r="AD361" t="str">
        <f>VLOOKUP(AF361,class!$A$1:$B$455,2,FALSE)</f>
        <v>Shire District</v>
      </c>
      <c r="AE361" t="str">
        <f>IFERROR(VLOOKUP(AF361,classifications!$A$3:$C$334,3,FALSE),VLOOKUP(AF361,classifications!$I$2:$K$28,3,FALSE))</f>
        <v>Predominantly Rural</v>
      </c>
      <c r="AF361" t="s">
        <v>876</v>
      </c>
      <c r="AH361">
        <v>102</v>
      </c>
      <c r="AJ361">
        <v>-10</v>
      </c>
      <c r="AL361">
        <v>12</v>
      </c>
      <c r="AN361">
        <v>1</v>
      </c>
      <c r="AP361">
        <v>26</v>
      </c>
      <c r="AR361">
        <v>79</v>
      </c>
      <c r="BB361" t="s">
        <v>874</v>
      </c>
      <c r="BC361" t="s">
        <v>875</v>
      </c>
      <c r="BD361" t="str">
        <f>VLOOKUP(BF361,class!$A$1:$B$455,2,FALSE)</f>
        <v>Shire District</v>
      </c>
      <c r="BE361" t="str">
        <f>IFERROR(VLOOKUP(BF361,classifications!$A$3:$C$334,3,FALSE),VLOOKUP(BF361,classifications!$I$2:$K$28,3,FALSE))</f>
        <v>Predominantly Rural</v>
      </c>
      <c r="BF361" t="s">
        <v>876</v>
      </c>
      <c r="BH361">
        <v>289</v>
      </c>
      <c r="BJ361">
        <v>5</v>
      </c>
      <c r="BL361">
        <v>10</v>
      </c>
      <c r="BN361">
        <v>0</v>
      </c>
      <c r="BP361">
        <v>26</v>
      </c>
      <c r="BR361">
        <v>278</v>
      </c>
      <c r="CB361" t="s">
        <v>874</v>
      </c>
      <c r="CC361" t="s">
        <v>875</v>
      </c>
      <c r="CD361" t="str">
        <f>VLOOKUP(CF361,class!$A$1:$B$455,2,FALSE)</f>
        <v>Shire District</v>
      </c>
      <c r="CE361" t="str">
        <f>IFERROR(VLOOKUP(CF361,classifications!$A$3:$C$334,3,FALSE),VLOOKUP(CF361,classifications!$I$2:$K$28,3,FALSE))</f>
        <v>Predominantly Rural</v>
      </c>
      <c r="CF361" t="s">
        <v>876</v>
      </c>
      <c r="CH361">
        <v>95</v>
      </c>
      <c r="CJ361">
        <v>0</v>
      </c>
      <c r="CL361">
        <v>5</v>
      </c>
      <c r="CN361">
        <v>0</v>
      </c>
      <c r="CO361">
        <v>0</v>
      </c>
      <c r="CP361">
        <v>0</v>
      </c>
      <c r="CQ361">
        <v>0</v>
      </c>
      <c r="CR361">
        <v>0</v>
      </c>
      <c r="CS361">
        <v>0</v>
      </c>
      <c r="CU361">
        <v>0</v>
      </c>
      <c r="CW361">
        <v>1</v>
      </c>
      <c r="CY361">
        <v>99</v>
      </c>
      <c r="DB361" t="s">
        <v>874</v>
      </c>
      <c r="DC361" t="s">
        <v>875</v>
      </c>
      <c r="DD361" t="str">
        <f>VLOOKUP(DF361,class!$A$1:$B$455,2,FALSE)</f>
        <v>Shire District</v>
      </c>
      <c r="DE361" t="str">
        <f>IFERROR(VLOOKUP(DF361,classifications!$A$3:$C$334,3,FALSE),VLOOKUP(DF361,classifications!$I$2:$K$28,3,FALSE))</f>
        <v>Predominantly Rural</v>
      </c>
      <c r="DF361" t="s">
        <v>876</v>
      </c>
      <c r="DH361">
        <v>94</v>
      </c>
      <c r="DJ361">
        <v>0</v>
      </c>
      <c r="DL361">
        <v>34</v>
      </c>
      <c r="DN361">
        <v>0</v>
      </c>
      <c r="DO361">
        <v>0</v>
      </c>
      <c r="DP361">
        <v>0</v>
      </c>
      <c r="DQ361">
        <v>0</v>
      </c>
      <c r="DR361">
        <v>0</v>
      </c>
      <c r="DS361">
        <v>0</v>
      </c>
      <c r="DU361">
        <v>0</v>
      </c>
      <c r="DW361">
        <v>0</v>
      </c>
      <c r="DY361">
        <v>128</v>
      </c>
      <c r="EB361" t="s">
        <v>874</v>
      </c>
      <c r="EC361" t="s">
        <v>875</v>
      </c>
      <c r="ED361" t="str">
        <f>VLOOKUP(EF361,class!$A$1:$B$455,2,FALSE)</f>
        <v>Shire District</v>
      </c>
      <c r="EE361" t="str">
        <f>IFERROR(VLOOKUP(EF361,classifications!$A$3:$C$334,3,FALSE),VLOOKUP(EF361,classifications!$I$2:$K$28,3,FALSE))</f>
        <v>Predominantly Rural</v>
      </c>
      <c r="EF361" t="s">
        <v>876</v>
      </c>
      <c r="EH361">
        <v>95</v>
      </c>
      <c r="EJ361">
        <v>1</v>
      </c>
      <c r="EL361">
        <v>46</v>
      </c>
      <c r="EN361">
        <v>4</v>
      </c>
      <c r="EO361">
        <v>5</v>
      </c>
      <c r="EP361">
        <v>0</v>
      </c>
      <c r="EQ361">
        <v>0</v>
      </c>
      <c r="ER361">
        <v>0</v>
      </c>
      <c r="ES361">
        <v>0</v>
      </c>
      <c r="ET361">
        <v>9</v>
      </c>
      <c r="EV361">
        <v>0</v>
      </c>
      <c r="EX361">
        <v>0</v>
      </c>
      <c r="EZ361" s="2">
        <v>142</v>
      </c>
      <c r="FB361" t="s">
        <v>874</v>
      </c>
      <c r="FC361" t="s">
        <v>875</v>
      </c>
      <c r="FD361" t="str">
        <f>VLOOKUP(FF361,class!$A$1:$B$455,2,FALSE)</f>
        <v>Shire District</v>
      </c>
      <c r="FE361" t="str">
        <f>IFERROR(VLOOKUP(FF361,classifications!$A$3:$C$334,3,FALSE),VLOOKUP(FF361,classifications!$I$2:$K$28,3,FALSE))</f>
        <v>Predominantly Rural</v>
      </c>
      <c r="FF361" t="s">
        <v>876</v>
      </c>
      <c r="FH361">
        <v>115</v>
      </c>
      <c r="FJ361">
        <v>-1</v>
      </c>
      <c r="FL361">
        <v>55</v>
      </c>
      <c r="FN361">
        <v>0</v>
      </c>
      <c r="FO361">
        <v>0</v>
      </c>
      <c r="FP361">
        <v>0</v>
      </c>
      <c r="FQ361">
        <v>0</v>
      </c>
      <c r="FR361">
        <v>0</v>
      </c>
      <c r="FS361">
        <v>0</v>
      </c>
      <c r="FT361">
        <v>0</v>
      </c>
      <c r="FV361">
        <v>0</v>
      </c>
      <c r="FX361">
        <v>1</v>
      </c>
      <c r="FZ361" s="2">
        <v>168</v>
      </c>
    </row>
    <row r="362" spans="2:208" x14ac:dyDescent="0.3">
      <c r="B362" t="s">
        <v>877</v>
      </c>
      <c r="C362" t="s">
        <v>878</v>
      </c>
      <c r="D362" t="str">
        <f>VLOOKUP(F362,class!$A$1:$B$455,2,FALSE)</f>
        <v>Shire District</v>
      </c>
      <c r="E362" t="str">
        <f>IFERROR(VLOOKUP(F362,classifications!$A$3:$C$334,3,FALSE),VLOOKUP(F362,classifications!$I$2:$K$28,3,FALSE))</f>
        <v>Predominantly Urban</v>
      </c>
      <c r="F362" t="s">
        <v>879</v>
      </c>
      <c r="H362">
        <v>135</v>
      </c>
      <c r="J362">
        <v>-1</v>
      </c>
      <c r="L362">
        <v>0</v>
      </c>
      <c r="N362">
        <v>0</v>
      </c>
      <c r="P362">
        <v>0</v>
      </c>
      <c r="R362">
        <v>134</v>
      </c>
      <c r="AB362" t="s">
        <v>877</v>
      </c>
      <c r="AC362" t="s">
        <v>878</v>
      </c>
      <c r="AD362" t="str">
        <f>VLOOKUP(AF362,class!$A$1:$B$455,2,FALSE)</f>
        <v>Shire District</v>
      </c>
      <c r="AE362" t="str">
        <f>IFERROR(VLOOKUP(AF362,classifications!$A$3:$C$334,3,FALSE),VLOOKUP(AF362,classifications!$I$2:$K$28,3,FALSE))</f>
        <v>Predominantly Urban</v>
      </c>
      <c r="AF362" t="s">
        <v>879</v>
      </c>
      <c r="AH362">
        <v>40</v>
      </c>
      <c r="AJ362">
        <v>0</v>
      </c>
      <c r="AL362">
        <v>2</v>
      </c>
      <c r="AN362">
        <v>0</v>
      </c>
      <c r="AP362">
        <v>3</v>
      </c>
      <c r="AR362">
        <v>39</v>
      </c>
      <c r="BB362" t="s">
        <v>877</v>
      </c>
      <c r="BC362" t="s">
        <v>878</v>
      </c>
      <c r="BD362" t="str">
        <f>VLOOKUP(BF362,class!$A$1:$B$455,2,FALSE)</f>
        <v>Shire District</v>
      </c>
      <c r="BE362" t="str">
        <f>IFERROR(VLOOKUP(BF362,classifications!$A$3:$C$334,3,FALSE),VLOOKUP(BF362,classifications!$I$2:$K$28,3,FALSE))</f>
        <v>Predominantly Urban</v>
      </c>
      <c r="BF362" t="s">
        <v>879</v>
      </c>
      <c r="BH362">
        <v>61</v>
      </c>
      <c r="BJ362">
        <v>1</v>
      </c>
      <c r="BL362">
        <v>1</v>
      </c>
      <c r="BN362">
        <v>0</v>
      </c>
      <c r="BP362">
        <v>2</v>
      </c>
      <c r="BR362">
        <v>61</v>
      </c>
      <c r="CB362" t="s">
        <v>877</v>
      </c>
      <c r="CC362" t="s">
        <v>878</v>
      </c>
      <c r="CD362" t="str">
        <f>VLOOKUP(CF362,class!$A$1:$B$455,2,FALSE)</f>
        <v>Shire District</v>
      </c>
      <c r="CE362" t="str">
        <f>IFERROR(VLOOKUP(CF362,classifications!$A$3:$C$334,3,FALSE),VLOOKUP(CF362,classifications!$I$2:$K$28,3,FALSE))</f>
        <v>Predominantly Urban</v>
      </c>
      <c r="CF362" t="s">
        <v>879</v>
      </c>
      <c r="CH362">
        <v>55</v>
      </c>
      <c r="CJ362">
        <v>3</v>
      </c>
      <c r="CL362">
        <v>8</v>
      </c>
      <c r="CN362">
        <v>0</v>
      </c>
      <c r="CO362">
        <v>1</v>
      </c>
      <c r="CP362">
        <v>0</v>
      </c>
      <c r="CQ362">
        <v>0</v>
      </c>
      <c r="CR362">
        <v>0</v>
      </c>
      <c r="CS362">
        <v>1</v>
      </c>
      <c r="CU362">
        <v>0</v>
      </c>
      <c r="CW362">
        <v>0</v>
      </c>
      <c r="CY362">
        <v>66</v>
      </c>
      <c r="DB362" t="s">
        <v>877</v>
      </c>
      <c r="DC362" t="s">
        <v>878</v>
      </c>
      <c r="DD362" t="str">
        <f>VLOOKUP(DF362,class!$A$1:$B$455,2,FALSE)</f>
        <v>Shire District</v>
      </c>
      <c r="DE362" t="str">
        <f>IFERROR(VLOOKUP(DF362,classifications!$A$3:$C$334,3,FALSE),VLOOKUP(DF362,classifications!$I$2:$K$28,3,FALSE))</f>
        <v>Predominantly Urban</v>
      </c>
      <c r="DF362" t="s">
        <v>879</v>
      </c>
      <c r="DH362">
        <v>142</v>
      </c>
      <c r="DJ362">
        <v>9</v>
      </c>
      <c r="DL362">
        <v>10</v>
      </c>
      <c r="DN362">
        <v>0</v>
      </c>
      <c r="DO362">
        <v>0</v>
      </c>
      <c r="DP362">
        <v>0</v>
      </c>
      <c r="DQ362">
        <v>0</v>
      </c>
      <c r="DR362">
        <v>0</v>
      </c>
      <c r="DS362">
        <v>0</v>
      </c>
      <c r="DU362">
        <v>0</v>
      </c>
      <c r="DW362">
        <v>1</v>
      </c>
      <c r="DY362">
        <v>160</v>
      </c>
      <c r="EB362" t="s">
        <v>877</v>
      </c>
      <c r="EC362" t="s">
        <v>878</v>
      </c>
      <c r="ED362" t="str">
        <f>VLOOKUP(EF362,class!$A$1:$B$455,2,FALSE)</f>
        <v>Shire District</v>
      </c>
      <c r="EE362" t="str">
        <f>IFERROR(VLOOKUP(EF362,classifications!$A$3:$C$334,3,FALSE),VLOOKUP(EF362,classifications!$I$2:$K$28,3,FALSE))</f>
        <v>Predominantly Urban</v>
      </c>
      <c r="EF362" t="s">
        <v>879</v>
      </c>
      <c r="EH362">
        <v>219</v>
      </c>
      <c r="EJ362">
        <v>0</v>
      </c>
      <c r="EL362">
        <v>5</v>
      </c>
      <c r="EN362">
        <v>0</v>
      </c>
      <c r="EO362">
        <v>0</v>
      </c>
      <c r="EP362">
        <v>0</v>
      </c>
      <c r="EQ362">
        <v>0</v>
      </c>
      <c r="ER362">
        <v>0</v>
      </c>
      <c r="ES362">
        <v>0</v>
      </c>
      <c r="ET362">
        <v>0</v>
      </c>
      <c r="EV362">
        <v>0</v>
      </c>
      <c r="EX362">
        <v>73</v>
      </c>
      <c r="EZ362" s="2">
        <v>151</v>
      </c>
      <c r="FB362" t="s">
        <v>877</v>
      </c>
      <c r="FC362" t="s">
        <v>878</v>
      </c>
      <c r="FD362" t="str">
        <f>VLOOKUP(FF362,class!$A$1:$B$455,2,FALSE)</f>
        <v>Shire District</v>
      </c>
      <c r="FE362" t="str">
        <f>IFERROR(VLOOKUP(FF362,classifications!$A$3:$C$334,3,FALSE),VLOOKUP(FF362,classifications!$I$2:$K$28,3,FALSE))</f>
        <v>Predominantly Urban</v>
      </c>
      <c r="FF362" t="s">
        <v>879</v>
      </c>
      <c r="FH362">
        <v>333</v>
      </c>
      <c r="FJ362">
        <v>8</v>
      </c>
      <c r="FL362">
        <v>12</v>
      </c>
      <c r="FN362">
        <v>1</v>
      </c>
      <c r="FO362">
        <v>1</v>
      </c>
      <c r="FP362">
        <v>0</v>
      </c>
      <c r="FQ362">
        <v>0</v>
      </c>
      <c r="FR362">
        <v>0</v>
      </c>
      <c r="FS362">
        <v>0</v>
      </c>
      <c r="FT362">
        <v>2</v>
      </c>
      <c r="FV362">
        <v>0</v>
      </c>
      <c r="FX362">
        <v>36</v>
      </c>
      <c r="FZ362" s="2">
        <v>317</v>
      </c>
      <c r="GD362" t="str">
        <f>VLOOKUP(GF362,class!$A$1:$B$455,2,FALSE)</f>
        <v>Shire County</v>
      </c>
      <c r="GE362" t="str">
        <f>IFERROR(VLOOKUP(GF362,classifications!A$3:C$334,3,FALSE),VLOOKUP(GF362,classifications!I$2:K$28,3,FALSE))</f>
        <v>Predominantly Urban</v>
      </c>
      <c r="GF362" t="s">
        <v>906</v>
      </c>
      <c r="GH362">
        <v>3134</v>
      </c>
      <c r="GJ362">
        <v>79</v>
      </c>
      <c r="GL362">
        <v>600</v>
      </c>
      <c r="GN362">
        <v>3</v>
      </c>
      <c r="GO362">
        <v>389</v>
      </c>
      <c r="GP362">
        <v>1</v>
      </c>
      <c r="GQ362">
        <v>0</v>
      </c>
      <c r="GR362">
        <v>4</v>
      </c>
      <c r="GS362">
        <v>0</v>
      </c>
      <c r="GT362">
        <v>397</v>
      </c>
      <c r="GV362">
        <v>3</v>
      </c>
      <c r="GX362">
        <v>221</v>
      </c>
      <c r="GZ362">
        <v>3595</v>
      </c>
    </row>
    <row r="363" spans="2:208" x14ac:dyDescent="0.3">
      <c r="EZ363" s="2"/>
      <c r="FZ363" s="2"/>
      <c r="GB363" t="s">
        <v>907</v>
      </c>
      <c r="GC363" t="s">
        <v>908</v>
      </c>
      <c r="GD363" t="str">
        <f>VLOOKUP(GF363,class!$A$1:$B$455,2,FALSE)</f>
        <v>Shire District</v>
      </c>
      <c r="GE363" t="str">
        <f>IFERROR(VLOOKUP(GF363,classifications!A$3:C$334,3,FALSE),VLOOKUP(GF363,classifications!I$2:K$28,3,FALSE))</f>
        <v>Predominantly Urban</v>
      </c>
      <c r="GF363" t="s">
        <v>909</v>
      </c>
      <c r="GH363">
        <v>465</v>
      </c>
      <c r="GJ363">
        <v>3</v>
      </c>
      <c r="GL363">
        <v>17</v>
      </c>
      <c r="GN363">
        <v>0</v>
      </c>
      <c r="GO363">
        <v>6</v>
      </c>
      <c r="GP363">
        <v>0</v>
      </c>
      <c r="GQ363">
        <v>0</v>
      </c>
      <c r="GR363">
        <v>0</v>
      </c>
      <c r="GS363">
        <v>0</v>
      </c>
      <c r="GT363">
        <v>6</v>
      </c>
      <c r="GV363">
        <v>0</v>
      </c>
      <c r="GX363">
        <v>89</v>
      </c>
      <c r="GZ363">
        <v>396</v>
      </c>
    </row>
    <row r="364" spans="2:208" x14ac:dyDescent="0.3">
      <c r="D364" t="str">
        <f>VLOOKUP(F364,class!$A$1:$B$455,2,FALSE)</f>
        <v>Shire County</v>
      </c>
      <c r="E364" t="str">
        <f>IFERROR(VLOOKUP(F364,classifications!$A$3:$C$334,3,FALSE),VLOOKUP(F364,classifications!$I$2:$K$28,3,FALSE))</f>
        <v>Predominantly Rural</v>
      </c>
      <c r="F364" t="s">
        <v>880</v>
      </c>
      <c r="H364">
        <v>1603</v>
      </c>
      <c r="J364">
        <v>10</v>
      </c>
      <c r="L364">
        <v>82</v>
      </c>
      <c r="N364">
        <v>-22</v>
      </c>
      <c r="P364">
        <v>64</v>
      </c>
      <c r="R364">
        <v>1609</v>
      </c>
      <c r="AD364" t="str">
        <f>VLOOKUP(AF364,class!$A$1:$B$455,2,FALSE)</f>
        <v>Shire County</v>
      </c>
      <c r="AE364" t="str">
        <f>IFERROR(VLOOKUP(AF364,classifications!$A$3:$C$334,3,FALSE),VLOOKUP(AF364,classifications!$I$2:$K$28,3,FALSE))</f>
        <v>Predominantly Rural</v>
      </c>
      <c r="AF364" t="s">
        <v>880</v>
      </c>
      <c r="AH364">
        <v>1783</v>
      </c>
      <c r="AJ364">
        <v>-17</v>
      </c>
      <c r="AL364">
        <v>83</v>
      </c>
      <c r="AN364">
        <v>9</v>
      </c>
      <c r="AP364">
        <v>16</v>
      </c>
      <c r="AR364">
        <v>1842</v>
      </c>
      <c r="BD364" t="str">
        <f>VLOOKUP(BF364,class!$A$1:$B$455,2,FALSE)</f>
        <v>Shire County</v>
      </c>
      <c r="BE364" t="str">
        <f>IFERROR(VLOOKUP(BF364,classifications!$A$3:$C$334,3,FALSE),VLOOKUP(BF364,classifications!$I$2:$K$28,3,FALSE))</f>
        <v>Predominantly Rural</v>
      </c>
      <c r="BF364" t="s">
        <v>880</v>
      </c>
      <c r="BH364">
        <v>1947</v>
      </c>
      <c r="BJ364">
        <v>46</v>
      </c>
      <c r="BL364">
        <v>258</v>
      </c>
      <c r="BN364">
        <v>1</v>
      </c>
      <c r="BP364">
        <v>35</v>
      </c>
      <c r="BR364">
        <v>2217</v>
      </c>
      <c r="CD364" t="str">
        <f>VLOOKUP(CF364,class!$A$1:$B$455,2,FALSE)</f>
        <v>Shire County</v>
      </c>
      <c r="CE364" t="str">
        <f>IFERROR(VLOOKUP(CF364,classifications!$A$3:$C$334,3,FALSE),VLOOKUP(CF364,classifications!$I$2:$K$28,3,FALSE))</f>
        <v>Predominantly Rural</v>
      </c>
      <c r="CF364" t="s">
        <v>880</v>
      </c>
      <c r="CH364">
        <v>1735</v>
      </c>
      <c r="CJ364">
        <v>39</v>
      </c>
      <c r="CL364">
        <v>561</v>
      </c>
      <c r="CN364">
        <v>0</v>
      </c>
      <c r="CO364">
        <v>180</v>
      </c>
      <c r="CP364">
        <v>0</v>
      </c>
      <c r="CQ364">
        <v>55</v>
      </c>
      <c r="CR364">
        <v>0</v>
      </c>
      <c r="CS364">
        <v>235</v>
      </c>
      <c r="CU364">
        <v>6</v>
      </c>
      <c r="CW364">
        <v>73</v>
      </c>
      <c r="CY364">
        <v>2268</v>
      </c>
      <c r="DD364" t="str">
        <f>VLOOKUP(DF364,class!$A$1:$B$455,2,FALSE)</f>
        <v>Shire County</v>
      </c>
      <c r="DE364" t="str">
        <f>IFERROR(VLOOKUP(DF364,classifications!$A$3:$C$334,3,FALSE),VLOOKUP(DF364,classifications!$I$2:$K$28,3,FALSE))</f>
        <v>Predominantly Rural</v>
      </c>
      <c r="DF364" t="s">
        <v>880</v>
      </c>
      <c r="DH364">
        <v>1639</v>
      </c>
      <c r="DJ364">
        <v>31</v>
      </c>
      <c r="DL364">
        <v>684</v>
      </c>
      <c r="DN364">
        <v>6</v>
      </c>
      <c r="DO364">
        <v>146</v>
      </c>
      <c r="DP364">
        <v>0</v>
      </c>
      <c r="DQ364">
        <v>2</v>
      </c>
      <c r="DR364">
        <v>0</v>
      </c>
      <c r="DS364">
        <v>154</v>
      </c>
      <c r="DU364">
        <v>4</v>
      </c>
      <c r="DW364">
        <v>23</v>
      </c>
      <c r="DY364">
        <v>2335</v>
      </c>
      <c r="ED364" t="str">
        <f>VLOOKUP(EF364,class!$A$1:$B$455,2,FALSE)</f>
        <v>Shire County</v>
      </c>
      <c r="EE364" t="str">
        <f>IFERROR(VLOOKUP(EF364,classifications!$A$3:$C$334,3,FALSE),VLOOKUP(EF364,classifications!$I$2:$K$28,3,FALSE))</f>
        <v>Predominantly Rural</v>
      </c>
      <c r="EF364" t="s">
        <v>880</v>
      </c>
      <c r="EH364">
        <v>1794</v>
      </c>
      <c r="EJ364">
        <v>0</v>
      </c>
      <c r="EL364">
        <v>604</v>
      </c>
      <c r="EN364">
        <v>13</v>
      </c>
      <c r="EO364">
        <v>47</v>
      </c>
      <c r="EP364">
        <v>3</v>
      </c>
      <c r="EQ364">
        <v>0</v>
      </c>
      <c r="ER364">
        <v>25</v>
      </c>
      <c r="ES364">
        <v>0</v>
      </c>
      <c r="ET364">
        <v>88</v>
      </c>
      <c r="EV364">
        <v>-1</v>
      </c>
      <c r="EX364">
        <v>16</v>
      </c>
      <c r="EZ364" s="2">
        <v>2381</v>
      </c>
      <c r="FD364" t="str">
        <f>VLOOKUP(FF364,class!$A$1:$B$455,2,FALSE)</f>
        <v>Shire County</v>
      </c>
      <c r="FE364" t="str">
        <f>IFERROR(VLOOKUP(FF364,classifications!$A$3:$C$334,3,FALSE),VLOOKUP(FF364,classifications!$I$2:$K$28,3,FALSE))</f>
        <v>Predominantly Rural</v>
      </c>
      <c r="FF364" t="s">
        <v>880</v>
      </c>
      <c r="FH364">
        <v>3026</v>
      </c>
      <c r="FJ364">
        <v>13</v>
      </c>
      <c r="FL364">
        <v>261</v>
      </c>
      <c r="FN364">
        <v>21</v>
      </c>
      <c r="FO364">
        <v>115</v>
      </c>
      <c r="FP364">
        <v>0</v>
      </c>
      <c r="FQ364">
        <v>0</v>
      </c>
      <c r="FR364">
        <v>1</v>
      </c>
      <c r="FS364">
        <v>0</v>
      </c>
      <c r="FT364">
        <v>137</v>
      </c>
      <c r="FV364">
        <v>4</v>
      </c>
      <c r="FX364">
        <v>67</v>
      </c>
      <c r="FZ364" s="2">
        <v>3237</v>
      </c>
      <c r="GB364" t="s">
        <v>910</v>
      </c>
      <c r="GC364" t="s">
        <v>911</v>
      </c>
      <c r="GD364" t="str">
        <f>VLOOKUP(GF364,class!$A$1:$B$455,2,FALSE)</f>
        <v>Shire District</v>
      </c>
      <c r="GE364" t="str">
        <f>IFERROR(VLOOKUP(GF364,classifications!A$3:C$334,3,FALSE),VLOOKUP(GF364,classifications!I$2:K$28,3,FALSE))</f>
        <v>Predominantly Urban</v>
      </c>
      <c r="GF364" t="s">
        <v>912</v>
      </c>
      <c r="GH364">
        <v>172</v>
      </c>
      <c r="GJ364">
        <v>14</v>
      </c>
      <c r="GL364">
        <v>6</v>
      </c>
      <c r="GN364">
        <v>0</v>
      </c>
      <c r="GO364">
        <v>7</v>
      </c>
      <c r="GP364">
        <v>0</v>
      </c>
      <c r="GQ364">
        <v>0</v>
      </c>
      <c r="GR364">
        <v>0</v>
      </c>
      <c r="GS364">
        <v>0</v>
      </c>
      <c r="GT364">
        <v>7</v>
      </c>
      <c r="GV364">
        <v>0</v>
      </c>
      <c r="GX364">
        <v>7</v>
      </c>
      <c r="GZ364">
        <v>185</v>
      </c>
    </row>
    <row r="365" spans="2:208" x14ac:dyDescent="0.3">
      <c r="B365" t="s">
        <v>881</v>
      </c>
      <c r="C365" t="s">
        <v>882</v>
      </c>
      <c r="D365" t="str">
        <f>VLOOKUP(F365,class!$A$1:$B$455,2,FALSE)</f>
        <v>Shire District</v>
      </c>
      <c r="E365" t="str">
        <f>IFERROR(VLOOKUP(F365,classifications!$A$3:$C$334,3,FALSE),VLOOKUP(F365,classifications!$I$2:$K$28,3,FALSE))</f>
        <v>Predominantly Rural</v>
      </c>
      <c r="F365" t="s">
        <v>883</v>
      </c>
      <c r="H365">
        <v>255</v>
      </c>
      <c r="J365">
        <v>0</v>
      </c>
      <c r="L365">
        <v>7</v>
      </c>
      <c r="N365">
        <v>-21</v>
      </c>
      <c r="P365">
        <v>22</v>
      </c>
      <c r="R365">
        <v>219</v>
      </c>
      <c r="AB365" t="s">
        <v>881</v>
      </c>
      <c r="AC365" t="s">
        <v>882</v>
      </c>
      <c r="AD365" t="str">
        <f>VLOOKUP(AF365,class!$A$1:$B$455,2,FALSE)</f>
        <v>Shire District</v>
      </c>
      <c r="AE365" t="str">
        <f>IFERROR(VLOOKUP(AF365,classifications!$A$3:$C$334,3,FALSE),VLOOKUP(AF365,classifications!$I$2:$K$28,3,FALSE))</f>
        <v>Predominantly Rural</v>
      </c>
      <c r="AF365" t="s">
        <v>883</v>
      </c>
      <c r="AH365">
        <v>313</v>
      </c>
      <c r="AJ365">
        <v>-22</v>
      </c>
      <c r="AL365">
        <v>0</v>
      </c>
      <c r="AN365">
        <v>0</v>
      </c>
      <c r="AP365">
        <v>0</v>
      </c>
      <c r="AR365">
        <v>291</v>
      </c>
      <c r="BB365" t="s">
        <v>881</v>
      </c>
      <c r="BC365" t="s">
        <v>882</v>
      </c>
      <c r="BD365" t="str">
        <f>VLOOKUP(BF365,class!$A$1:$B$455,2,FALSE)</f>
        <v>Shire District</v>
      </c>
      <c r="BE365" t="str">
        <f>IFERROR(VLOOKUP(BF365,classifications!$A$3:$C$334,3,FALSE),VLOOKUP(BF365,classifications!$I$2:$K$28,3,FALSE))</f>
        <v>Predominantly Rural</v>
      </c>
      <c r="BF365" t="s">
        <v>883</v>
      </c>
      <c r="BH365">
        <v>135</v>
      </c>
      <c r="BJ365">
        <v>12</v>
      </c>
      <c r="BL365">
        <v>25</v>
      </c>
      <c r="BN365">
        <v>0</v>
      </c>
      <c r="BP365">
        <v>0</v>
      </c>
      <c r="BR365">
        <v>172</v>
      </c>
      <c r="CB365" t="s">
        <v>881</v>
      </c>
      <c r="CC365" t="s">
        <v>882</v>
      </c>
      <c r="CD365" t="str">
        <f>VLOOKUP(CF365,class!$A$1:$B$455,2,FALSE)</f>
        <v>Shire District</v>
      </c>
      <c r="CE365" t="str">
        <f>IFERROR(VLOOKUP(CF365,classifications!$A$3:$C$334,3,FALSE),VLOOKUP(CF365,classifications!$I$2:$K$28,3,FALSE))</f>
        <v>Predominantly Rural</v>
      </c>
      <c r="CF365" t="s">
        <v>883</v>
      </c>
      <c r="CH365">
        <v>64</v>
      </c>
      <c r="CJ365">
        <v>0</v>
      </c>
      <c r="CL365">
        <v>93</v>
      </c>
      <c r="CN365">
        <v>0</v>
      </c>
      <c r="CO365">
        <v>0</v>
      </c>
      <c r="CP365">
        <v>0</v>
      </c>
      <c r="CQ365">
        <v>0</v>
      </c>
      <c r="CR365">
        <v>0</v>
      </c>
      <c r="CS365">
        <v>0</v>
      </c>
      <c r="CU365">
        <v>0</v>
      </c>
      <c r="CW365">
        <v>0</v>
      </c>
      <c r="CY365">
        <v>157</v>
      </c>
      <c r="DB365" t="s">
        <v>881</v>
      </c>
      <c r="DC365" t="s">
        <v>882</v>
      </c>
      <c r="DD365" t="str">
        <f>VLOOKUP(DF365,class!$A$1:$B$455,2,FALSE)</f>
        <v>Shire District</v>
      </c>
      <c r="DE365" t="str">
        <f>IFERROR(VLOOKUP(DF365,classifications!$A$3:$C$334,3,FALSE),VLOOKUP(DF365,classifications!$I$2:$K$28,3,FALSE))</f>
        <v>Predominantly Rural</v>
      </c>
      <c r="DF365" t="s">
        <v>883</v>
      </c>
      <c r="DH365">
        <v>113</v>
      </c>
      <c r="DJ365">
        <v>0</v>
      </c>
      <c r="DL365">
        <v>113</v>
      </c>
      <c r="DN365">
        <v>0</v>
      </c>
      <c r="DO365">
        <v>0</v>
      </c>
      <c r="DP365">
        <v>0</v>
      </c>
      <c r="DQ365">
        <v>0</v>
      </c>
      <c r="DR365">
        <v>0</v>
      </c>
      <c r="DS365">
        <v>0</v>
      </c>
      <c r="DU365">
        <v>0</v>
      </c>
      <c r="DW365">
        <v>0</v>
      </c>
      <c r="DY365">
        <v>226</v>
      </c>
      <c r="EB365" t="s">
        <v>881</v>
      </c>
      <c r="EC365" t="s">
        <v>882</v>
      </c>
      <c r="ED365" t="str">
        <f>VLOOKUP(EF365,class!$A$1:$B$455,2,FALSE)</f>
        <v>Shire District</v>
      </c>
      <c r="EE365" t="str">
        <f>IFERROR(VLOOKUP(EF365,classifications!$A$3:$C$334,3,FALSE),VLOOKUP(EF365,classifications!$I$2:$K$28,3,FALSE))</f>
        <v>Predominantly Rural</v>
      </c>
      <c r="EF365" t="s">
        <v>883</v>
      </c>
      <c r="EH365">
        <v>169</v>
      </c>
      <c r="EJ365">
        <v>0</v>
      </c>
      <c r="EL365">
        <v>162</v>
      </c>
      <c r="EN365">
        <v>0</v>
      </c>
      <c r="EO365">
        <v>0</v>
      </c>
      <c r="EP365">
        <v>0</v>
      </c>
      <c r="EQ365">
        <v>0</v>
      </c>
      <c r="ER365">
        <v>0</v>
      </c>
      <c r="ES365">
        <v>0</v>
      </c>
      <c r="ET365">
        <v>0</v>
      </c>
      <c r="EV365">
        <v>0</v>
      </c>
      <c r="EX365">
        <v>0</v>
      </c>
      <c r="EZ365" s="2">
        <v>331</v>
      </c>
      <c r="FB365" t="s">
        <v>881</v>
      </c>
      <c r="FC365" t="s">
        <v>882</v>
      </c>
      <c r="FD365" t="str">
        <f>VLOOKUP(FF365,class!$A$1:$B$455,2,FALSE)</f>
        <v>Shire District</v>
      </c>
      <c r="FE365" t="str">
        <f>IFERROR(VLOOKUP(FF365,classifications!$A$3:$C$334,3,FALSE),VLOOKUP(FF365,classifications!$I$2:$K$28,3,FALSE))</f>
        <v>Predominantly Rural</v>
      </c>
      <c r="FF365" t="s">
        <v>883</v>
      </c>
      <c r="FH365">
        <v>607</v>
      </c>
      <c r="FJ365">
        <v>-1</v>
      </c>
      <c r="FL365">
        <v>-2</v>
      </c>
      <c r="FN365">
        <v>2</v>
      </c>
      <c r="FO365">
        <v>0</v>
      </c>
      <c r="FP365">
        <v>0</v>
      </c>
      <c r="FQ365">
        <v>0</v>
      </c>
      <c r="FR365">
        <v>0</v>
      </c>
      <c r="FS365">
        <v>0</v>
      </c>
      <c r="FT365">
        <v>2</v>
      </c>
      <c r="FV365">
        <v>0</v>
      </c>
      <c r="FX365">
        <v>25</v>
      </c>
      <c r="FZ365" s="2">
        <v>579</v>
      </c>
      <c r="GB365" t="s">
        <v>913</v>
      </c>
      <c r="GC365" t="s">
        <v>914</v>
      </c>
      <c r="GD365" t="str">
        <f>VLOOKUP(GF365,class!$A$1:$B$455,2,FALSE)</f>
        <v>Shire District</v>
      </c>
      <c r="GE365" t="str">
        <f>IFERROR(VLOOKUP(GF365,classifications!A$3:C$334,3,FALSE),VLOOKUP(GF365,classifications!I$2:K$28,3,FALSE))</f>
        <v>Predominantly Urban</v>
      </c>
      <c r="GF365" t="s">
        <v>915</v>
      </c>
      <c r="GH365">
        <v>333</v>
      </c>
      <c r="GJ365">
        <v>15</v>
      </c>
      <c r="GL365">
        <v>22</v>
      </c>
      <c r="GN365">
        <v>0</v>
      </c>
      <c r="GO365">
        <v>11</v>
      </c>
      <c r="GP365">
        <v>1</v>
      </c>
      <c r="GQ365">
        <v>0</v>
      </c>
      <c r="GR365">
        <v>0</v>
      </c>
      <c r="GS365">
        <v>0</v>
      </c>
      <c r="GT365">
        <v>12</v>
      </c>
      <c r="GV365">
        <v>0</v>
      </c>
      <c r="GX365">
        <v>18</v>
      </c>
      <c r="GZ365">
        <v>352</v>
      </c>
    </row>
    <row r="366" spans="2:208" x14ac:dyDescent="0.3">
      <c r="B366" t="s">
        <v>884</v>
      </c>
      <c r="C366" t="s">
        <v>885</v>
      </c>
      <c r="D366" t="s">
        <v>886</v>
      </c>
      <c r="F366" t="s">
        <v>887</v>
      </c>
      <c r="H366">
        <v>317</v>
      </c>
      <c r="J366">
        <v>0</v>
      </c>
      <c r="L366">
        <v>0</v>
      </c>
      <c r="N366">
        <v>0</v>
      </c>
      <c r="P366">
        <v>0</v>
      </c>
      <c r="R366">
        <v>317</v>
      </c>
      <c r="AB366" t="s">
        <v>884</v>
      </c>
      <c r="AC366" t="s">
        <v>885</v>
      </c>
      <c r="AD366" t="s">
        <v>886</v>
      </c>
      <c r="AF366" t="s">
        <v>887</v>
      </c>
      <c r="AH366">
        <v>236</v>
      </c>
      <c r="AJ366">
        <v>0</v>
      </c>
      <c r="AL366">
        <v>14</v>
      </c>
      <c r="AN366">
        <v>0</v>
      </c>
      <c r="AP366">
        <v>5</v>
      </c>
      <c r="AR366">
        <v>245</v>
      </c>
      <c r="BB366" t="s">
        <v>884</v>
      </c>
      <c r="BC366" t="s">
        <v>885</v>
      </c>
      <c r="BD366" t="s">
        <v>886</v>
      </c>
      <c r="BF366" t="s">
        <v>887</v>
      </c>
      <c r="BH366">
        <v>164</v>
      </c>
      <c r="BJ366">
        <v>1</v>
      </c>
      <c r="BL366">
        <v>6</v>
      </c>
      <c r="BN366">
        <v>1</v>
      </c>
      <c r="BP366">
        <v>4</v>
      </c>
      <c r="BR366">
        <v>168</v>
      </c>
      <c r="CB366" t="s">
        <v>884</v>
      </c>
      <c r="CC366" t="s">
        <v>885</v>
      </c>
      <c r="CD366" t="s">
        <v>886</v>
      </c>
      <c r="CF366" t="s">
        <v>887</v>
      </c>
      <c r="CH366">
        <v>147</v>
      </c>
      <c r="CJ366">
        <v>5</v>
      </c>
      <c r="CL366">
        <v>44</v>
      </c>
      <c r="CN366">
        <v>0</v>
      </c>
      <c r="CO366">
        <v>8</v>
      </c>
      <c r="CP366">
        <v>0</v>
      </c>
      <c r="CQ366">
        <v>34</v>
      </c>
      <c r="CR366">
        <v>0</v>
      </c>
      <c r="CS366">
        <v>42</v>
      </c>
      <c r="CU366">
        <v>1</v>
      </c>
      <c r="CW366">
        <v>6</v>
      </c>
      <c r="CY366">
        <v>191</v>
      </c>
      <c r="DB366" t="s">
        <v>884</v>
      </c>
      <c r="DC366" t="s">
        <v>885</v>
      </c>
      <c r="DD366" t="s">
        <v>886</v>
      </c>
      <c r="DF366" t="s">
        <v>887</v>
      </c>
      <c r="DH366">
        <v>262</v>
      </c>
      <c r="DJ366">
        <v>3</v>
      </c>
      <c r="DL366">
        <v>78</v>
      </c>
      <c r="DN366">
        <v>0</v>
      </c>
      <c r="DO366">
        <v>29</v>
      </c>
      <c r="DP366">
        <v>0</v>
      </c>
      <c r="DQ366">
        <v>0</v>
      </c>
      <c r="DR366">
        <v>0</v>
      </c>
      <c r="DS366">
        <v>29</v>
      </c>
      <c r="DU366">
        <v>0</v>
      </c>
      <c r="DW366">
        <v>7</v>
      </c>
      <c r="DY366">
        <v>336</v>
      </c>
      <c r="EB366" t="s">
        <v>884</v>
      </c>
      <c r="EC366" t="s">
        <v>885</v>
      </c>
      <c r="ED366" t="s">
        <v>886</v>
      </c>
      <c r="EF366" t="s">
        <v>887</v>
      </c>
      <c r="EH366">
        <v>370</v>
      </c>
      <c r="EJ366">
        <v>1</v>
      </c>
      <c r="EL366">
        <v>15</v>
      </c>
      <c r="EN366">
        <v>1</v>
      </c>
      <c r="EO366">
        <v>9</v>
      </c>
      <c r="EP366">
        <v>1</v>
      </c>
      <c r="EQ366">
        <v>0</v>
      </c>
      <c r="ER366">
        <v>4</v>
      </c>
      <c r="ES366">
        <v>0</v>
      </c>
      <c r="ET366">
        <v>15</v>
      </c>
      <c r="EV366">
        <v>0</v>
      </c>
      <c r="EX366">
        <v>1</v>
      </c>
      <c r="EZ366" s="2">
        <v>385</v>
      </c>
      <c r="FB366" t="s">
        <v>884</v>
      </c>
      <c r="FC366" t="s">
        <v>885</v>
      </c>
      <c r="FD366" t="s">
        <v>886</v>
      </c>
      <c r="FF366" t="s">
        <v>887</v>
      </c>
      <c r="FH366">
        <v>415</v>
      </c>
      <c r="FJ366">
        <v>-3</v>
      </c>
      <c r="FL366">
        <v>11</v>
      </c>
      <c r="FN366">
        <v>1</v>
      </c>
      <c r="FO366">
        <v>0</v>
      </c>
      <c r="FP366">
        <v>0</v>
      </c>
      <c r="FQ366">
        <v>0</v>
      </c>
      <c r="FR366">
        <v>1</v>
      </c>
      <c r="FS366">
        <v>0</v>
      </c>
      <c r="FT366">
        <v>2</v>
      </c>
      <c r="FV366">
        <v>0</v>
      </c>
      <c r="FX366">
        <v>5</v>
      </c>
      <c r="FZ366" s="2">
        <v>418</v>
      </c>
      <c r="GB366" t="s">
        <v>916</v>
      </c>
      <c r="GC366" t="s">
        <v>917</v>
      </c>
      <c r="GD366" t="str">
        <f>VLOOKUP(GF366,class!$A$1:$B$455,2,FALSE)</f>
        <v>Shire District</v>
      </c>
      <c r="GE366" t="str">
        <f>IFERROR(VLOOKUP(GF366,classifications!A$3:C$334,3,FALSE),VLOOKUP(GF366,classifications!I$2:K$28,3,FALSE))</f>
        <v>Urban with Significant Rural</v>
      </c>
      <c r="GF366" t="s">
        <v>918</v>
      </c>
      <c r="GH366">
        <v>116</v>
      </c>
      <c r="GJ366">
        <v>-2</v>
      </c>
      <c r="GL366">
        <v>68</v>
      </c>
      <c r="GN366">
        <v>2</v>
      </c>
      <c r="GO366">
        <v>25</v>
      </c>
      <c r="GP366">
        <v>0</v>
      </c>
      <c r="GQ366">
        <v>0</v>
      </c>
      <c r="GR366">
        <v>0</v>
      </c>
      <c r="GS366">
        <v>0</v>
      </c>
      <c r="GT366">
        <v>27</v>
      </c>
      <c r="GV366">
        <v>0</v>
      </c>
      <c r="GX366">
        <v>29</v>
      </c>
      <c r="GZ366">
        <v>153</v>
      </c>
    </row>
    <row r="367" spans="2:208" x14ac:dyDescent="0.3">
      <c r="B367" t="s">
        <v>888</v>
      </c>
      <c r="C367" t="s">
        <v>889</v>
      </c>
      <c r="D367" t="str">
        <f>VLOOKUP(F367,class!$A$1:$B$455,2,FALSE)</f>
        <v>Shire District</v>
      </c>
      <c r="E367" t="str">
        <f>IFERROR(VLOOKUP(F367,classifications!$A$3:$C$334,3,FALSE),VLOOKUP(F367,classifications!$I$2:$K$28,3,FALSE))</f>
        <v>Predominantly Urban</v>
      </c>
      <c r="F367" t="s">
        <v>890</v>
      </c>
      <c r="H367">
        <v>83</v>
      </c>
      <c r="J367">
        <v>10</v>
      </c>
      <c r="L367">
        <v>9</v>
      </c>
      <c r="N367">
        <v>-3</v>
      </c>
      <c r="P367">
        <v>3</v>
      </c>
      <c r="R367">
        <v>96</v>
      </c>
      <c r="AB367" t="s">
        <v>888</v>
      </c>
      <c r="AC367" t="s">
        <v>889</v>
      </c>
      <c r="AD367" t="str">
        <f>VLOOKUP(AF367,class!$A$1:$B$455,2,FALSE)</f>
        <v>Shire District</v>
      </c>
      <c r="AE367" t="str">
        <f>IFERROR(VLOOKUP(AF367,classifications!$A$3:$C$334,3,FALSE),VLOOKUP(AF367,classifications!$I$2:$K$28,3,FALSE))</f>
        <v>Predominantly Urban</v>
      </c>
      <c r="AF367" t="s">
        <v>890</v>
      </c>
      <c r="AH367">
        <v>156</v>
      </c>
      <c r="AJ367">
        <v>-2</v>
      </c>
      <c r="AL367">
        <v>7</v>
      </c>
      <c r="AN367">
        <v>7</v>
      </c>
      <c r="AP367">
        <v>1</v>
      </c>
      <c r="AR367">
        <v>167</v>
      </c>
      <c r="BB367" t="s">
        <v>888</v>
      </c>
      <c r="BC367" t="s">
        <v>889</v>
      </c>
      <c r="BD367" t="str">
        <f>VLOOKUP(BF367,class!$A$1:$B$455,2,FALSE)</f>
        <v>Shire District</v>
      </c>
      <c r="BE367" t="str">
        <f>IFERROR(VLOOKUP(BF367,classifications!$A$3:$C$334,3,FALSE),VLOOKUP(BF367,classifications!$I$2:$K$28,3,FALSE))</f>
        <v>Predominantly Urban</v>
      </c>
      <c r="BF367" t="s">
        <v>890</v>
      </c>
      <c r="BH367">
        <v>440</v>
      </c>
      <c r="BJ367">
        <v>15</v>
      </c>
      <c r="BL367">
        <v>19</v>
      </c>
      <c r="BN367">
        <v>-2</v>
      </c>
      <c r="BP367">
        <v>2</v>
      </c>
      <c r="BR367">
        <v>470</v>
      </c>
      <c r="CB367" t="s">
        <v>888</v>
      </c>
      <c r="CC367" t="s">
        <v>889</v>
      </c>
      <c r="CD367" t="str">
        <f>VLOOKUP(CF367,class!$A$1:$B$455,2,FALSE)</f>
        <v>Shire District</v>
      </c>
      <c r="CE367" t="str">
        <f>IFERROR(VLOOKUP(CF367,classifications!$A$3:$C$334,3,FALSE),VLOOKUP(CF367,classifications!$I$2:$K$28,3,FALSE))</f>
        <v>Predominantly Urban</v>
      </c>
      <c r="CF367" t="s">
        <v>890</v>
      </c>
      <c r="CH367">
        <v>321</v>
      </c>
      <c r="CJ367">
        <v>21</v>
      </c>
      <c r="CL367">
        <v>156</v>
      </c>
      <c r="CN367">
        <v>0</v>
      </c>
      <c r="CO367">
        <v>145</v>
      </c>
      <c r="CP367">
        <v>0</v>
      </c>
      <c r="CQ367">
        <v>0</v>
      </c>
      <c r="CR367">
        <v>0</v>
      </c>
      <c r="CS367">
        <v>145</v>
      </c>
      <c r="CU367">
        <v>1</v>
      </c>
      <c r="CW367">
        <v>3</v>
      </c>
      <c r="CY367">
        <v>496</v>
      </c>
      <c r="DB367" t="s">
        <v>888</v>
      </c>
      <c r="DC367" t="s">
        <v>889</v>
      </c>
      <c r="DD367" t="str">
        <f>VLOOKUP(DF367,class!$A$1:$B$455,2,FALSE)</f>
        <v>Shire District</v>
      </c>
      <c r="DE367" t="str">
        <f>IFERROR(VLOOKUP(DF367,classifications!$A$3:$C$334,3,FALSE),VLOOKUP(DF367,classifications!$I$2:$K$28,3,FALSE))</f>
        <v>Predominantly Urban</v>
      </c>
      <c r="DF367" t="s">
        <v>890</v>
      </c>
      <c r="DH367">
        <v>101</v>
      </c>
      <c r="DJ367">
        <v>14</v>
      </c>
      <c r="DL367">
        <v>142</v>
      </c>
      <c r="DN367">
        <v>0</v>
      </c>
      <c r="DO367">
        <v>98</v>
      </c>
      <c r="DP367">
        <v>0</v>
      </c>
      <c r="DQ367">
        <v>1</v>
      </c>
      <c r="DR367">
        <v>0</v>
      </c>
      <c r="DS367">
        <v>99</v>
      </c>
      <c r="DU367">
        <v>2</v>
      </c>
      <c r="DW367">
        <v>3</v>
      </c>
      <c r="DY367">
        <v>256</v>
      </c>
      <c r="EB367" t="s">
        <v>888</v>
      </c>
      <c r="EC367" t="s">
        <v>889</v>
      </c>
      <c r="ED367" t="str">
        <f>VLOOKUP(EF367,class!$A$1:$B$455,2,FALSE)</f>
        <v>Shire District</v>
      </c>
      <c r="EE367" t="str">
        <f>IFERROR(VLOOKUP(EF367,classifications!$A$3:$C$334,3,FALSE),VLOOKUP(EF367,classifications!$I$2:$K$28,3,FALSE))</f>
        <v>Predominantly Urban</v>
      </c>
      <c r="EF367" t="s">
        <v>890</v>
      </c>
      <c r="EH367">
        <v>48</v>
      </c>
      <c r="EJ367">
        <v>0</v>
      </c>
      <c r="EL367">
        <v>101</v>
      </c>
      <c r="EN367">
        <v>0</v>
      </c>
      <c r="EO367">
        <v>17</v>
      </c>
      <c r="EP367">
        <v>0</v>
      </c>
      <c r="EQ367">
        <v>0</v>
      </c>
      <c r="ER367">
        <v>0</v>
      </c>
      <c r="ES367">
        <v>0</v>
      </c>
      <c r="ET367">
        <v>17</v>
      </c>
      <c r="EV367">
        <v>-1</v>
      </c>
      <c r="EX367">
        <v>7</v>
      </c>
      <c r="EZ367" s="2">
        <v>141</v>
      </c>
      <c r="FB367" t="s">
        <v>888</v>
      </c>
      <c r="FC367" t="s">
        <v>889</v>
      </c>
      <c r="FD367" t="str">
        <f>VLOOKUP(FF367,class!$A$1:$B$455,2,FALSE)</f>
        <v>Shire District</v>
      </c>
      <c r="FE367" t="str">
        <f>IFERROR(VLOOKUP(FF367,classifications!$A$3:$C$334,3,FALSE),VLOOKUP(FF367,classifications!$I$2:$K$28,3,FALSE))</f>
        <v>Predominantly Urban</v>
      </c>
      <c r="FF367" t="s">
        <v>890</v>
      </c>
      <c r="FH367">
        <v>127</v>
      </c>
      <c r="FJ367">
        <v>2</v>
      </c>
      <c r="FL367">
        <v>94</v>
      </c>
      <c r="FN367">
        <v>8</v>
      </c>
      <c r="FO367">
        <v>42</v>
      </c>
      <c r="FP367">
        <v>0</v>
      </c>
      <c r="FQ367">
        <v>0</v>
      </c>
      <c r="FR367">
        <v>0</v>
      </c>
      <c r="FS367">
        <v>0</v>
      </c>
      <c r="FT367">
        <v>50</v>
      </c>
      <c r="FV367">
        <v>0</v>
      </c>
      <c r="FX367">
        <v>0</v>
      </c>
      <c r="FZ367" s="2">
        <v>223</v>
      </c>
      <c r="GB367" t="s">
        <v>919</v>
      </c>
      <c r="GC367" t="s">
        <v>920</v>
      </c>
      <c r="GD367" t="str">
        <f>VLOOKUP(GF367,class!$A$1:$B$455,2,FALSE)</f>
        <v>Shire District</v>
      </c>
      <c r="GE367" t="str">
        <f>IFERROR(VLOOKUP(GF367,classifications!A$3:C$334,3,FALSE),VLOOKUP(GF367,classifications!I$2:K$28,3,FALSE))</f>
        <v>Predominantly Urban</v>
      </c>
      <c r="GF367" t="s">
        <v>921</v>
      </c>
      <c r="GH367">
        <v>407</v>
      </c>
      <c r="GJ367">
        <v>22</v>
      </c>
      <c r="GL367">
        <v>61</v>
      </c>
      <c r="GN367">
        <v>0</v>
      </c>
      <c r="GO367">
        <v>20</v>
      </c>
      <c r="GP367">
        <v>0</v>
      </c>
      <c r="GQ367">
        <v>0</v>
      </c>
      <c r="GR367">
        <v>0</v>
      </c>
      <c r="GS367">
        <v>0</v>
      </c>
      <c r="GT367">
        <v>20</v>
      </c>
      <c r="GV367">
        <v>1</v>
      </c>
      <c r="GX367">
        <v>32</v>
      </c>
      <c r="GZ367">
        <v>459</v>
      </c>
    </row>
    <row r="368" spans="2:208" x14ac:dyDescent="0.3">
      <c r="B368" t="s">
        <v>891</v>
      </c>
      <c r="C368" t="s">
        <v>892</v>
      </c>
      <c r="D368" t="str">
        <f>VLOOKUP(F368,class!$A$1:$B$455,2,FALSE)</f>
        <v>Shire District</v>
      </c>
      <c r="E368" t="str">
        <f>IFERROR(VLOOKUP(F368,classifications!$A$3:$C$334,3,FALSE),VLOOKUP(F368,classifications!$I$2:$K$28,3,FALSE))</f>
        <v>Predominantly Rural</v>
      </c>
      <c r="F368" t="s">
        <v>893</v>
      </c>
      <c r="H368">
        <v>296</v>
      </c>
      <c r="J368">
        <v>0</v>
      </c>
      <c r="L368">
        <v>17</v>
      </c>
      <c r="N368">
        <v>0</v>
      </c>
      <c r="P368">
        <v>14</v>
      </c>
      <c r="R368">
        <v>299</v>
      </c>
      <c r="AB368" t="s">
        <v>891</v>
      </c>
      <c r="AC368" t="s">
        <v>892</v>
      </c>
      <c r="AD368" t="str">
        <f>VLOOKUP(AF368,class!$A$1:$B$455,2,FALSE)</f>
        <v>Shire District</v>
      </c>
      <c r="AE368" t="str">
        <f>IFERROR(VLOOKUP(AF368,classifications!$A$3:$C$334,3,FALSE),VLOOKUP(AF368,classifications!$I$2:$K$28,3,FALSE))</f>
        <v>Predominantly Rural</v>
      </c>
      <c r="AF368" t="s">
        <v>893</v>
      </c>
      <c r="AH368">
        <v>535</v>
      </c>
      <c r="AJ368">
        <v>0</v>
      </c>
      <c r="AL368">
        <v>14</v>
      </c>
      <c r="AN368">
        <v>0</v>
      </c>
      <c r="AP368">
        <v>0</v>
      </c>
      <c r="AR368">
        <v>549</v>
      </c>
      <c r="BB368" t="s">
        <v>891</v>
      </c>
      <c r="BC368" t="s">
        <v>892</v>
      </c>
      <c r="BD368" t="str">
        <f>VLOOKUP(BF368,class!$A$1:$B$455,2,FALSE)</f>
        <v>Shire District</v>
      </c>
      <c r="BE368" t="str">
        <f>IFERROR(VLOOKUP(BF368,classifications!$A$3:$C$334,3,FALSE),VLOOKUP(BF368,classifications!$I$2:$K$28,3,FALSE))</f>
        <v>Predominantly Rural</v>
      </c>
      <c r="BF368" t="s">
        <v>893</v>
      </c>
      <c r="BH368">
        <v>261</v>
      </c>
      <c r="BJ368">
        <v>10</v>
      </c>
      <c r="BL368">
        <v>145</v>
      </c>
      <c r="BN368">
        <v>0</v>
      </c>
      <c r="BP368">
        <v>0</v>
      </c>
      <c r="BR368">
        <v>416</v>
      </c>
      <c r="CB368" t="s">
        <v>891</v>
      </c>
      <c r="CC368" t="s">
        <v>892</v>
      </c>
      <c r="CD368" t="str">
        <f>VLOOKUP(CF368,class!$A$1:$B$455,2,FALSE)</f>
        <v>Shire District</v>
      </c>
      <c r="CE368" t="str">
        <f>IFERROR(VLOOKUP(CF368,classifications!$A$3:$C$334,3,FALSE),VLOOKUP(CF368,classifications!$I$2:$K$28,3,FALSE))</f>
        <v>Predominantly Rural</v>
      </c>
      <c r="CF368" t="s">
        <v>893</v>
      </c>
      <c r="CH368">
        <v>165</v>
      </c>
      <c r="CJ368">
        <v>0</v>
      </c>
      <c r="CL368">
        <v>139</v>
      </c>
      <c r="CN368">
        <v>0</v>
      </c>
      <c r="CO368">
        <v>0</v>
      </c>
      <c r="CP368">
        <v>0</v>
      </c>
      <c r="CQ368">
        <v>0</v>
      </c>
      <c r="CR368">
        <v>0</v>
      </c>
      <c r="CS368">
        <v>0</v>
      </c>
      <c r="CU368">
        <v>0</v>
      </c>
      <c r="CW368">
        <v>0</v>
      </c>
      <c r="CY368">
        <v>304</v>
      </c>
      <c r="DB368" t="s">
        <v>891</v>
      </c>
      <c r="DC368" t="s">
        <v>892</v>
      </c>
      <c r="DD368" t="str">
        <f>VLOOKUP(DF368,class!$A$1:$B$455,2,FALSE)</f>
        <v>Shire District</v>
      </c>
      <c r="DE368" t="str">
        <f>IFERROR(VLOOKUP(DF368,classifications!$A$3:$C$334,3,FALSE),VLOOKUP(DF368,classifications!$I$2:$K$28,3,FALSE))</f>
        <v>Predominantly Rural</v>
      </c>
      <c r="DF368" t="s">
        <v>893</v>
      </c>
      <c r="DH368">
        <v>125</v>
      </c>
      <c r="DJ368">
        <v>0</v>
      </c>
      <c r="DL368">
        <v>180</v>
      </c>
      <c r="DN368">
        <v>0</v>
      </c>
      <c r="DO368">
        <v>0</v>
      </c>
      <c r="DP368">
        <v>0</v>
      </c>
      <c r="DQ368">
        <v>0</v>
      </c>
      <c r="DR368">
        <v>0</v>
      </c>
      <c r="DS368">
        <v>0</v>
      </c>
      <c r="DU368">
        <v>0</v>
      </c>
      <c r="DW368">
        <v>0</v>
      </c>
      <c r="DY368">
        <v>305</v>
      </c>
      <c r="EB368" t="s">
        <v>891</v>
      </c>
      <c r="EC368" t="s">
        <v>892</v>
      </c>
      <c r="ED368" t="str">
        <f>VLOOKUP(EF368,class!$A$1:$B$455,2,FALSE)</f>
        <v>Shire District</v>
      </c>
      <c r="EE368" t="str">
        <f>IFERROR(VLOOKUP(EF368,classifications!$A$3:$C$334,3,FALSE),VLOOKUP(EF368,classifications!$I$2:$K$28,3,FALSE))</f>
        <v>Predominantly Rural</v>
      </c>
      <c r="EF368" t="s">
        <v>893</v>
      </c>
      <c r="EH368">
        <v>213</v>
      </c>
      <c r="EJ368">
        <v>0</v>
      </c>
      <c r="EL368">
        <v>213</v>
      </c>
      <c r="EN368">
        <v>0</v>
      </c>
      <c r="EO368">
        <v>0</v>
      </c>
      <c r="EP368">
        <v>0</v>
      </c>
      <c r="EQ368">
        <v>0</v>
      </c>
      <c r="ER368">
        <v>0</v>
      </c>
      <c r="ES368">
        <v>0</v>
      </c>
      <c r="ET368">
        <v>0</v>
      </c>
      <c r="EV368">
        <v>0</v>
      </c>
      <c r="EX368">
        <v>0</v>
      </c>
      <c r="EZ368" s="2">
        <v>426</v>
      </c>
      <c r="FB368" t="s">
        <v>891</v>
      </c>
      <c r="FC368" t="s">
        <v>892</v>
      </c>
      <c r="FD368" t="str">
        <f>VLOOKUP(FF368,class!$A$1:$B$455,2,FALSE)</f>
        <v>Shire District</v>
      </c>
      <c r="FE368" t="str">
        <f>IFERROR(VLOOKUP(FF368,classifications!$A$3:$C$334,3,FALSE),VLOOKUP(FF368,classifications!$I$2:$K$28,3,FALSE))</f>
        <v>Predominantly Rural</v>
      </c>
      <c r="FF368" t="s">
        <v>893</v>
      </c>
      <c r="FH368">
        <v>720</v>
      </c>
      <c r="FJ368">
        <v>0</v>
      </c>
      <c r="FL368">
        <v>-4</v>
      </c>
      <c r="FN368">
        <v>4</v>
      </c>
      <c r="FO368">
        <v>0</v>
      </c>
      <c r="FP368">
        <v>0</v>
      </c>
      <c r="FQ368">
        <v>0</v>
      </c>
      <c r="FR368">
        <v>0</v>
      </c>
      <c r="FS368">
        <v>0</v>
      </c>
      <c r="FT368">
        <v>4</v>
      </c>
      <c r="FV368">
        <v>0</v>
      </c>
      <c r="FX368">
        <v>26</v>
      </c>
      <c r="FZ368" s="2">
        <v>690</v>
      </c>
      <c r="GB368" t="s">
        <v>922</v>
      </c>
      <c r="GC368" t="s">
        <v>923</v>
      </c>
      <c r="GD368" t="str">
        <f>VLOOKUP(GF368,class!$A$1:$B$455,2,FALSE)</f>
        <v>Shire District</v>
      </c>
      <c r="GE368" t="str">
        <f>IFERROR(VLOOKUP(GF368,classifications!A$3:C$334,3,FALSE),VLOOKUP(GF368,classifications!I$2:K$28,3,FALSE))</f>
        <v>Predominantly Urban</v>
      </c>
      <c r="GF368" t="s">
        <v>924</v>
      </c>
      <c r="GH368">
        <v>219</v>
      </c>
      <c r="GJ368">
        <v>6</v>
      </c>
      <c r="GL368">
        <v>78</v>
      </c>
      <c r="GN368">
        <v>0</v>
      </c>
      <c r="GO368">
        <v>78</v>
      </c>
      <c r="GP368">
        <v>0</v>
      </c>
      <c r="GQ368">
        <v>0</v>
      </c>
      <c r="GR368">
        <v>0</v>
      </c>
      <c r="GS368">
        <v>0</v>
      </c>
      <c r="GT368">
        <v>78</v>
      </c>
      <c r="GV368">
        <v>0</v>
      </c>
      <c r="GX368">
        <v>6</v>
      </c>
      <c r="GZ368">
        <v>297</v>
      </c>
    </row>
    <row r="369" spans="2:208" x14ac:dyDescent="0.3">
      <c r="B369" t="s">
        <v>894</v>
      </c>
      <c r="C369" t="s">
        <v>895</v>
      </c>
      <c r="D369" t="s">
        <v>896</v>
      </c>
      <c r="F369" t="s">
        <v>897</v>
      </c>
      <c r="H369">
        <v>195</v>
      </c>
      <c r="J369">
        <v>0</v>
      </c>
      <c r="L369">
        <v>0</v>
      </c>
      <c r="N369">
        <v>0</v>
      </c>
      <c r="P369">
        <v>0</v>
      </c>
      <c r="R369">
        <v>195</v>
      </c>
      <c r="AB369" t="s">
        <v>894</v>
      </c>
      <c r="AC369" t="s">
        <v>895</v>
      </c>
      <c r="AD369" t="s">
        <v>896</v>
      </c>
      <c r="AF369" t="s">
        <v>897</v>
      </c>
      <c r="AH369">
        <v>189</v>
      </c>
      <c r="AJ369">
        <v>-1</v>
      </c>
      <c r="AL369">
        <v>21</v>
      </c>
      <c r="AN369">
        <v>0</v>
      </c>
      <c r="AP369">
        <v>1</v>
      </c>
      <c r="AR369">
        <v>208</v>
      </c>
      <c r="BB369" t="s">
        <v>894</v>
      </c>
      <c r="BC369" t="s">
        <v>895</v>
      </c>
      <c r="BD369" t="s">
        <v>896</v>
      </c>
      <c r="BF369" t="s">
        <v>897</v>
      </c>
      <c r="BH369">
        <v>431</v>
      </c>
      <c r="BJ369">
        <v>2</v>
      </c>
      <c r="BL369">
        <v>21</v>
      </c>
      <c r="BN369">
        <v>1</v>
      </c>
      <c r="BP369">
        <v>27</v>
      </c>
      <c r="BR369">
        <v>428</v>
      </c>
      <c r="CB369" t="s">
        <v>894</v>
      </c>
      <c r="CC369" t="s">
        <v>895</v>
      </c>
      <c r="CD369" t="s">
        <v>896</v>
      </c>
      <c r="CF369" t="s">
        <v>897</v>
      </c>
      <c r="CH369">
        <v>428</v>
      </c>
      <c r="CJ369">
        <v>7</v>
      </c>
      <c r="CL369">
        <v>49</v>
      </c>
      <c r="CN369">
        <v>0</v>
      </c>
      <c r="CO369">
        <v>24</v>
      </c>
      <c r="CP369">
        <v>0</v>
      </c>
      <c r="CQ369">
        <v>21</v>
      </c>
      <c r="CR369">
        <v>0</v>
      </c>
      <c r="CS369">
        <v>45</v>
      </c>
      <c r="CU369">
        <v>1</v>
      </c>
      <c r="CW369">
        <v>64</v>
      </c>
      <c r="CY369">
        <v>421</v>
      </c>
      <c r="DB369" t="s">
        <v>894</v>
      </c>
      <c r="DC369" t="s">
        <v>895</v>
      </c>
      <c r="DD369" t="s">
        <v>896</v>
      </c>
      <c r="DF369" t="s">
        <v>897</v>
      </c>
      <c r="DH369">
        <v>300</v>
      </c>
      <c r="DJ369">
        <v>5</v>
      </c>
      <c r="DL369">
        <v>105</v>
      </c>
      <c r="DN369">
        <v>4</v>
      </c>
      <c r="DO369">
        <v>17</v>
      </c>
      <c r="DP369">
        <v>0</v>
      </c>
      <c r="DQ369">
        <v>0</v>
      </c>
      <c r="DR369">
        <v>0</v>
      </c>
      <c r="DS369">
        <v>21</v>
      </c>
      <c r="DU369">
        <v>0</v>
      </c>
      <c r="DW369">
        <v>12</v>
      </c>
      <c r="DY369">
        <v>398</v>
      </c>
      <c r="EB369" t="s">
        <v>894</v>
      </c>
      <c r="EC369" t="s">
        <v>895</v>
      </c>
      <c r="ED369" t="s">
        <v>896</v>
      </c>
      <c r="EF369" t="s">
        <v>897</v>
      </c>
      <c r="EH369">
        <v>200</v>
      </c>
      <c r="EJ369">
        <v>0</v>
      </c>
      <c r="EL369">
        <v>40</v>
      </c>
      <c r="EN369">
        <v>3</v>
      </c>
      <c r="EO369">
        <v>16</v>
      </c>
      <c r="EP369">
        <v>2</v>
      </c>
      <c r="EQ369">
        <v>0</v>
      </c>
      <c r="ER369">
        <v>21</v>
      </c>
      <c r="ES369">
        <v>0</v>
      </c>
      <c r="ET369">
        <v>42</v>
      </c>
      <c r="EV369">
        <v>0</v>
      </c>
      <c r="EX369">
        <v>8</v>
      </c>
      <c r="EZ369" s="2">
        <v>232</v>
      </c>
      <c r="FB369" t="s">
        <v>894</v>
      </c>
      <c r="FC369" t="s">
        <v>895</v>
      </c>
      <c r="FD369" t="s">
        <v>896</v>
      </c>
      <c r="FF369" t="s">
        <v>897</v>
      </c>
      <c r="FH369">
        <v>372</v>
      </c>
      <c r="FJ369">
        <v>2</v>
      </c>
      <c r="FL369">
        <v>79</v>
      </c>
      <c r="FN369">
        <v>2</v>
      </c>
      <c r="FO369">
        <v>50</v>
      </c>
      <c r="FP369">
        <v>0</v>
      </c>
      <c r="FQ369">
        <v>0</v>
      </c>
      <c r="FR369">
        <v>0</v>
      </c>
      <c r="FS369">
        <v>0</v>
      </c>
      <c r="FT369">
        <v>52</v>
      </c>
      <c r="FV369">
        <v>0</v>
      </c>
      <c r="FX369">
        <v>11</v>
      </c>
      <c r="FZ369" s="2">
        <v>442</v>
      </c>
      <c r="GB369" t="s">
        <v>925</v>
      </c>
      <c r="GC369" t="s">
        <v>926</v>
      </c>
      <c r="GD369" t="str">
        <f>VLOOKUP(GF369,class!$A$1:$B$455,2,FALSE)</f>
        <v>Shire District</v>
      </c>
      <c r="GE369" t="str">
        <f>IFERROR(VLOOKUP(GF369,classifications!A$3:C$334,3,FALSE),VLOOKUP(GF369,classifications!I$2:K$28,3,FALSE))</f>
        <v>Predominantly Urban</v>
      </c>
      <c r="GF369" t="s">
        <v>927</v>
      </c>
      <c r="GH369">
        <v>149</v>
      </c>
      <c r="GJ369">
        <v>5</v>
      </c>
      <c r="GL369">
        <v>87</v>
      </c>
      <c r="GN369">
        <v>0</v>
      </c>
      <c r="GO369">
        <v>76</v>
      </c>
      <c r="GP369">
        <v>0</v>
      </c>
      <c r="GQ369">
        <v>0</v>
      </c>
      <c r="GR369">
        <v>1</v>
      </c>
      <c r="GS369">
        <v>0</v>
      </c>
      <c r="GT369">
        <v>77</v>
      </c>
      <c r="GV369">
        <v>0</v>
      </c>
      <c r="GX369">
        <v>13</v>
      </c>
      <c r="GZ369">
        <v>228</v>
      </c>
    </row>
    <row r="370" spans="2:208" x14ac:dyDescent="0.3">
      <c r="B370" t="s">
        <v>898</v>
      </c>
      <c r="C370" t="s">
        <v>899</v>
      </c>
      <c r="D370" t="s">
        <v>900</v>
      </c>
      <c r="F370" t="s">
        <v>901</v>
      </c>
      <c r="H370">
        <v>304</v>
      </c>
      <c r="J370">
        <v>1</v>
      </c>
      <c r="L370">
        <v>19</v>
      </c>
      <c r="N370">
        <v>0</v>
      </c>
      <c r="P370">
        <v>0</v>
      </c>
      <c r="R370">
        <v>324</v>
      </c>
      <c r="AB370" t="s">
        <v>898</v>
      </c>
      <c r="AC370" t="s">
        <v>899</v>
      </c>
      <c r="AD370" t="s">
        <v>900</v>
      </c>
      <c r="AF370" t="s">
        <v>901</v>
      </c>
      <c r="AH370">
        <v>198</v>
      </c>
      <c r="AJ370">
        <v>-1</v>
      </c>
      <c r="AL370">
        <v>18</v>
      </c>
      <c r="AN370">
        <v>0</v>
      </c>
      <c r="AP370">
        <v>0</v>
      </c>
      <c r="AR370">
        <v>215</v>
      </c>
      <c r="BB370" t="s">
        <v>898</v>
      </c>
      <c r="BC370" t="s">
        <v>899</v>
      </c>
      <c r="BD370" t="s">
        <v>900</v>
      </c>
      <c r="BF370" t="s">
        <v>901</v>
      </c>
      <c r="BH370">
        <v>399</v>
      </c>
      <c r="BJ370">
        <v>4</v>
      </c>
      <c r="BL370">
        <v>24</v>
      </c>
      <c r="BN370">
        <v>0</v>
      </c>
      <c r="BP370">
        <v>0</v>
      </c>
      <c r="BR370">
        <v>427</v>
      </c>
      <c r="CB370" t="s">
        <v>898</v>
      </c>
      <c r="CC370" t="s">
        <v>899</v>
      </c>
      <c r="CD370" t="s">
        <v>900</v>
      </c>
      <c r="CF370" t="s">
        <v>901</v>
      </c>
      <c r="CH370">
        <v>491</v>
      </c>
      <c r="CJ370">
        <v>5</v>
      </c>
      <c r="CL370">
        <v>68</v>
      </c>
      <c r="CN370">
        <v>0</v>
      </c>
      <c r="CO370">
        <v>2</v>
      </c>
      <c r="CP370">
        <v>0</v>
      </c>
      <c r="CQ370">
        <v>0</v>
      </c>
      <c r="CR370">
        <v>0</v>
      </c>
      <c r="CS370">
        <v>2</v>
      </c>
      <c r="CU370">
        <v>0</v>
      </c>
      <c r="CW370">
        <v>0</v>
      </c>
      <c r="CY370">
        <v>564</v>
      </c>
      <c r="DB370" t="s">
        <v>898</v>
      </c>
      <c r="DC370" t="s">
        <v>899</v>
      </c>
      <c r="DD370" t="s">
        <v>900</v>
      </c>
      <c r="DF370" t="s">
        <v>901</v>
      </c>
      <c r="DH370">
        <v>499</v>
      </c>
      <c r="DJ370">
        <v>6</v>
      </c>
      <c r="DL370">
        <v>45</v>
      </c>
      <c r="DN370">
        <v>2</v>
      </c>
      <c r="DO370">
        <v>2</v>
      </c>
      <c r="DP370">
        <v>0</v>
      </c>
      <c r="DQ370">
        <v>0</v>
      </c>
      <c r="DR370">
        <v>0</v>
      </c>
      <c r="DS370">
        <v>4</v>
      </c>
      <c r="DU370">
        <v>0</v>
      </c>
      <c r="DW370">
        <v>0</v>
      </c>
      <c r="DY370">
        <v>550</v>
      </c>
      <c r="EB370" t="s">
        <v>898</v>
      </c>
      <c r="EC370" t="s">
        <v>899</v>
      </c>
      <c r="ED370" t="s">
        <v>900</v>
      </c>
      <c r="EF370" t="s">
        <v>901</v>
      </c>
      <c r="EH370">
        <v>537</v>
      </c>
      <c r="EJ370">
        <v>-1</v>
      </c>
      <c r="EL370">
        <v>46</v>
      </c>
      <c r="EN370">
        <v>6</v>
      </c>
      <c r="EO370">
        <v>0</v>
      </c>
      <c r="EP370">
        <v>0</v>
      </c>
      <c r="EQ370">
        <v>0</v>
      </c>
      <c r="ER370">
        <v>0</v>
      </c>
      <c r="ES370">
        <v>0</v>
      </c>
      <c r="ET370">
        <v>6</v>
      </c>
      <c r="EV370">
        <v>0</v>
      </c>
      <c r="EX370">
        <v>0</v>
      </c>
      <c r="EZ370" s="2">
        <v>582</v>
      </c>
      <c r="FB370" t="s">
        <v>898</v>
      </c>
      <c r="FC370" t="s">
        <v>899</v>
      </c>
      <c r="FD370" t="s">
        <v>900</v>
      </c>
      <c r="FF370" t="s">
        <v>901</v>
      </c>
      <c r="FH370">
        <v>534</v>
      </c>
      <c r="FJ370">
        <v>4</v>
      </c>
      <c r="FL370">
        <v>50</v>
      </c>
      <c r="FN370">
        <v>2</v>
      </c>
      <c r="FO370">
        <v>23</v>
      </c>
      <c r="FP370">
        <v>0</v>
      </c>
      <c r="FQ370">
        <v>0</v>
      </c>
      <c r="FR370">
        <v>0</v>
      </c>
      <c r="FS370">
        <v>0</v>
      </c>
      <c r="FT370">
        <v>25</v>
      </c>
      <c r="FV370">
        <v>0</v>
      </c>
      <c r="FX370">
        <v>0</v>
      </c>
      <c r="FZ370" s="2">
        <v>588</v>
      </c>
      <c r="GB370" t="s">
        <v>928</v>
      </c>
      <c r="GC370" t="s">
        <v>929</v>
      </c>
      <c r="GD370" t="str">
        <f>VLOOKUP(GF370,class!$A$1:$B$455,2,FALSE)</f>
        <v>Shire District</v>
      </c>
      <c r="GE370" t="str">
        <f>IFERROR(VLOOKUP(GF370,classifications!A$3:C$334,3,FALSE),VLOOKUP(GF370,classifications!I$2:K$28,3,FALSE))</f>
        <v>Predominantly Urban</v>
      </c>
      <c r="GF370" t="s">
        <v>930</v>
      </c>
      <c r="GH370">
        <v>349</v>
      </c>
      <c r="GJ370">
        <v>2</v>
      </c>
      <c r="GL370">
        <v>29</v>
      </c>
      <c r="GN370">
        <v>0</v>
      </c>
      <c r="GO370">
        <v>29</v>
      </c>
      <c r="GP370">
        <v>0</v>
      </c>
      <c r="GQ370">
        <v>0</v>
      </c>
      <c r="GR370">
        <v>0</v>
      </c>
      <c r="GS370">
        <v>0</v>
      </c>
      <c r="GT370">
        <v>29</v>
      </c>
      <c r="GV370">
        <v>0</v>
      </c>
      <c r="GX370">
        <v>4</v>
      </c>
      <c r="GZ370">
        <v>376</v>
      </c>
    </row>
    <row r="371" spans="2:208" x14ac:dyDescent="0.3">
      <c r="B371" t="s">
        <v>902</v>
      </c>
      <c r="C371" t="s">
        <v>903</v>
      </c>
      <c r="D371" t="s">
        <v>904</v>
      </c>
      <c r="F371" t="s">
        <v>905</v>
      </c>
      <c r="H371">
        <v>153</v>
      </c>
      <c r="J371">
        <v>-1</v>
      </c>
      <c r="L371">
        <v>30</v>
      </c>
      <c r="N371">
        <v>2</v>
      </c>
      <c r="P371">
        <v>25</v>
      </c>
      <c r="R371">
        <v>159</v>
      </c>
      <c r="AB371" t="s">
        <v>902</v>
      </c>
      <c r="AC371" t="s">
        <v>903</v>
      </c>
      <c r="AD371" t="s">
        <v>904</v>
      </c>
      <c r="AF371" t="s">
        <v>905</v>
      </c>
      <c r="AH371">
        <v>156</v>
      </c>
      <c r="AJ371">
        <v>9</v>
      </c>
      <c r="AL371">
        <v>9</v>
      </c>
      <c r="AN371">
        <v>2</v>
      </c>
      <c r="AP371">
        <v>9</v>
      </c>
      <c r="AR371">
        <v>167</v>
      </c>
      <c r="BB371" t="s">
        <v>902</v>
      </c>
      <c r="BC371" t="s">
        <v>903</v>
      </c>
      <c r="BD371" t="s">
        <v>904</v>
      </c>
      <c r="BF371" t="s">
        <v>905</v>
      </c>
      <c r="BH371">
        <v>117</v>
      </c>
      <c r="BJ371">
        <v>2</v>
      </c>
      <c r="BL371">
        <v>18</v>
      </c>
      <c r="BN371">
        <v>1</v>
      </c>
      <c r="BP371">
        <v>2</v>
      </c>
      <c r="BR371">
        <v>136</v>
      </c>
      <c r="CB371" t="s">
        <v>902</v>
      </c>
      <c r="CC371" t="s">
        <v>903</v>
      </c>
      <c r="CD371" t="s">
        <v>904</v>
      </c>
      <c r="CF371" t="s">
        <v>905</v>
      </c>
      <c r="CH371">
        <v>119</v>
      </c>
      <c r="CJ371">
        <v>1</v>
      </c>
      <c r="CL371">
        <v>12</v>
      </c>
      <c r="CN371">
        <v>0</v>
      </c>
      <c r="CO371">
        <v>1</v>
      </c>
      <c r="CP371">
        <v>0</v>
      </c>
      <c r="CQ371">
        <v>0</v>
      </c>
      <c r="CR371">
        <v>0</v>
      </c>
      <c r="CS371">
        <v>1</v>
      </c>
      <c r="CU371">
        <v>3</v>
      </c>
      <c r="CW371">
        <v>0</v>
      </c>
      <c r="CY371">
        <v>135</v>
      </c>
      <c r="DB371" t="s">
        <v>902</v>
      </c>
      <c r="DC371" t="s">
        <v>903</v>
      </c>
      <c r="DD371" t="s">
        <v>904</v>
      </c>
      <c r="DF371" t="s">
        <v>905</v>
      </c>
      <c r="DH371">
        <v>239</v>
      </c>
      <c r="DJ371">
        <v>3</v>
      </c>
      <c r="DL371">
        <v>21</v>
      </c>
      <c r="DN371">
        <v>0</v>
      </c>
      <c r="DO371">
        <v>0</v>
      </c>
      <c r="DP371">
        <v>0</v>
      </c>
      <c r="DQ371">
        <v>1</v>
      </c>
      <c r="DR371">
        <v>0</v>
      </c>
      <c r="DS371">
        <v>1</v>
      </c>
      <c r="DU371">
        <v>2</v>
      </c>
      <c r="DW371">
        <v>1</v>
      </c>
      <c r="DY371">
        <v>264</v>
      </c>
      <c r="EB371" t="s">
        <v>902</v>
      </c>
      <c r="EC371" t="s">
        <v>903</v>
      </c>
      <c r="ED371" t="s">
        <v>904</v>
      </c>
      <c r="EF371" t="s">
        <v>905</v>
      </c>
      <c r="EH371">
        <v>257</v>
      </c>
      <c r="EJ371">
        <v>0</v>
      </c>
      <c r="EL371">
        <v>27</v>
      </c>
      <c r="EN371">
        <v>3</v>
      </c>
      <c r="EO371">
        <v>5</v>
      </c>
      <c r="EP371">
        <v>0</v>
      </c>
      <c r="EQ371">
        <v>0</v>
      </c>
      <c r="ER371">
        <v>0</v>
      </c>
      <c r="ES371">
        <v>0</v>
      </c>
      <c r="ET371">
        <v>8</v>
      </c>
      <c r="EV371">
        <v>0</v>
      </c>
      <c r="EX371">
        <v>0</v>
      </c>
      <c r="EZ371" s="2">
        <v>284</v>
      </c>
      <c r="FB371" t="s">
        <v>902</v>
      </c>
      <c r="FC371" t="s">
        <v>903</v>
      </c>
      <c r="FD371" t="s">
        <v>904</v>
      </c>
      <c r="FF371" t="s">
        <v>905</v>
      </c>
      <c r="FH371">
        <v>251</v>
      </c>
      <c r="FJ371">
        <v>9</v>
      </c>
      <c r="FL371">
        <v>33</v>
      </c>
      <c r="FN371">
        <v>2</v>
      </c>
      <c r="FO371">
        <v>0</v>
      </c>
      <c r="FP371">
        <v>0</v>
      </c>
      <c r="FQ371">
        <v>0</v>
      </c>
      <c r="FR371">
        <v>0</v>
      </c>
      <c r="FS371">
        <v>0</v>
      </c>
      <c r="FT371">
        <v>2</v>
      </c>
      <c r="FV371">
        <v>4</v>
      </c>
      <c r="FX371">
        <v>0</v>
      </c>
      <c r="FZ371" s="2">
        <v>297</v>
      </c>
      <c r="GB371" t="s">
        <v>931</v>
      </c>
      <c r="GC371" t="s">
        <v>932</v>
      </c>
      <c r="GD371" t="str">
        <f>VLOOKUP(GF371,class!$A$1:$B$455,2,FALSE)</f>
        <v>Shire District</v>
      </c>
      <c r="GE371" t="str">
        <f>IFERROR(VLOOKUP(GF371,classifications!A$3:C$334,3,FALSE),VLOOKUP(GF371,classifications!I$2:K$28,3,FALSE))</f>
        <v>Urban with Significant Rural</v>
      </c>
      <c r="GF371" t="s">
        <v>933</v>
      </c>
      <c r="GH371">
        <v>247</v>
      </c>
      <c r="GJ371">
        <v>8</v>
      </c>
      <c r="GL371">
        <v>28</v>
      </c>
      <c r="GN371">
        <v>0</v>
      </c>
      <c r="GO371">
        <v>17</v>
      </c>
      <c r="GP371">
        <v>0</v>
      </c>
      <c r="GQ371">
        <v>0</v>
      </c>
      <c r="GR371">
        <v>2</v>
      </c>
      <c r="GS371">
        <v>0</v>
      </c>
      <c r="GT371">
        <v>19</v>
      </c>
      <c r="GV371">
        <v>0</v>
      </c>
      <c r="GX371">
        <v>21</v>
      </c>
      <c r="GZ371">
        <v>262</v>
      </c>
    </row>
    <row r="372" spans="2:208" x14ac:dyDescent="0.3">
      <c r="D372" t="str">
        <f>VLOOKUP(F372,class!$A$1:$B$455,2,FALSE)</f>
        <v>Shire District</v>
      </c>
      <c r="E372" t="str">
        <f>IFERROR(VLOOKUP(F372,classifications!$A$3:$C$334,3,FALSE),VLOOKUP(F372,classifications!$I$2:$K$28,3,FALSE))</f>
        <v>Predominantly Rural</v>
      </c>
      <c r="F372" t="s">
        <v>1045</v>
      </c>
      <c r="H372">
        <f>H369+H366</f>
        <v>512</v>
      </c>
      <c r="I372">
        <f t="shared" ref="I372:R372" si="103">I369+I366</f>
        <v>0</v>
      </c>
      <c r="J372">
        <f t="shared" si="103"/>
        <v>0</v>
      </c>
      <c r="K372">
        <f t="shared" si="103"/>
        <v>0</v>
      </c>
      <c r="L372">
        <f t="shared" si="103"/>
        <v>0</v>
      </c>
      <c r="M372">
        <f t="shared" si="103"/>
        <v>0</v>
      </c>
      <c r="N372">
        <f t="shared" si="103"/>
        <v>0</v>
      </c>
      <c r="O372">
        <f t="shared" si="103"/>
        <v>0</v>
      </c>
      <c r="P372">
        <f t="shared" si="103"/>
        <v>0</v>
      </c>
      <c r="Q372">
        <f t="shared" si="103"/>
        <v>0</v>
      </c>
      <c r="R372">
        <f t="shared" si="103"/>
        <v>512</v>
      </c>
      <c r="AD372" t="str">
        <f>VLOOKUP(AF372,class!$A$1:$B$455,2,FALSE)</f>
        <v>Shire District</v>
      </c>
      <c r="AE372" t="str">
        <f>IFERROR(VLOOKUP(AF372,classifications!$A$3:$C$334,3,FALSE),VLOOKUP(AF372,classifications!$I$2:$K$28,3,FALSE))</f>
        <v>Predominantly Rural</v>
      </c>
      <c r="AF372" t="s">
        <v>1045</v>
      </c>
      <c r="AH372">
        <f>AH369+AH366</f>
        <v>425</v>
      </c>
      <c r="AI372">
        <f t="shared" ref="AI372:AR372" si="104">AI369+AI366</f>
        <v>0</v>
      </c>
      <c r="AJ372">
        <f t="shared" si="104"/>
        <v>-1</v>
      </c>
      <c r="AK372">
        <f t="shared" si="104"/>
        <v>0</v>
      </c>
      <c r="AL372">
        <f t="shared" si="104"/>
        <v>35</v>
      </c>
      <c r="AM372">
        <f t="shared" si="104"/>
        <v>0</v>
      </c>
      <c r="AN372">
        <f t="shared" si="104"/>
        <v>0</v>
      </c>
      <c r="AO372">
        <f t="shared" si="104"/>
        <v>0</v>
      </c>
      <c r="AP372">
        <f t="shared" si="104"/>
        <v>6</v>
      </c>
      <c r="AQ372">
        <f t="shared" si="104"/>
        <v>0</v>
      </c>
      <c r="AR372">
        <f t="shared" si="104"/>
        <v>453</v>
      </c>
      <c r="BD372" t="str">
        <f>VLOOKUP(BF372,class!$A$1:$B$455,2,FALSE)</f>
        <v>Shire District</v>
      </c>
      <c r="BE372" t="str">
        <f>IFERROR(VLOOKUP(BF372,classifications!$A$3:$C$334,3,FALSE),VLOOKUP(BF372,classifications!$I$2:$K$28,3,FALSE))</f>
        <v>Predominantly Rural</v>
      </c>
      <c r="BF372" t="s">
        <v>1045</v>
      </c>
      <c r="BH372">
        <f>BH369+BH366</f>
        <v>595</v>
      </c>
      <c r="BI372">
        <f t="shared" ref="BI372:BR372" si="105">BI369+BI366</f>
        <v>0</v>
      </c>
      <c r="BJ372">
        <f t="shared" si="105"/>
        <v>3</v>
      </c>
      <c r="BK372">
        <f t="shared" si="105"/>
        <v>0</v>
      </c>
      <c r="BL372">
        <f t="shared" si="105"/>
        <v>27</v>
      </c>
      <c r="BM372">
        <f t="shared" si="105"/>
        <v>0</v>
      </c>
      <c r="BN372">
        <f t="shared" si="105"/>
        <v>2</v>
      </c>
      <c r="BO372">
        <f t="shared" si="105"/>
        <v>0</v>
      </c>
      <c r="BP372">
        <f t="shared" si="105"/>
        <v>31</v>
      </c>
      <c r="BQ372">
        <f t="shared" si="105"/>
        <v>0</v>
      </c>
      <c r="BR372">
        <f t="shared" si="105"/>
        <v>596</v>
      </c>
      <c r="CD372" t="str">
        <f>VLOOKUP(CF372,class!$A$1:$B$455,2,FALSE)</f>
        <v>Shire District</v>
      </c>
      <c r="CE372" t="str">
        <f>IFERROR(VLOOKUP(CF372,classifications!$A$3:$C$334,3,FALSE),VLOOKUP(CF372,classifications!$I$2:$K$28,3,FALSE))</f>
        <v>Predominantly Rural</v>
      </c>
      <c r="CF372" t="s">
        <v>1045</v>
      </c>
      <c r="CH372">
        <f>CH369+CH366</f>
        <v>575</v>
      </c>
      <c r="CI372">
        <f t="shared" ref="CI372:CY372" si="106">CI369+CI366</f>
        <v>0</v>
      </c>
      <c r="CJ372">
        <f t="shared" si="106"/>
        <v>12</v>
      </c>
      <c r="CK372">
        <f t="shared" si="106"/>
        <v>0</v>
      </c>
      <c r="CL372">
        <f t="shared" si="106"/>
        <v>93</v>
      </c>
      <c r="CM372">
        <f t="shared" si="106"/>
        <v>0</v>
      </c>
      <c r="CN372">
        <f t="shared" si="106"/>
        <v>0</v>
      </c>
      <c r="CO372">
        <f t="shared" si="106"/>
        <v>32</v>
      </c>
      <c r="CP372">
        <f t="shared" si="106"/>
        <v>0</v>
      </c>
      <c r="CQ372">
        <f t="shared" si="106"/>
        <v>55</v>
      </c>
      <c r="CR372">
        <f t="shared" si="106"/>
        <v>0</v>
      </c>
      <c r="CS372">
        <f t="shared" si="106"/>
        <v>87</v>
      </c>
      <c r="CT372">
        <f t="shared" si="106"/>
        <v>0</v>
      </c>
      <c r="CU372">
        <f t="shared" si="106"/>
        <v>2</v>
      </c>
      <c r="CV372">
        <f t="shared" si="106"/>
        <v>0</v>
      </c>
      <c r="CW372">
        <f t="shared" si="106"/>
        <v>70</v>
      </c>
      <c r="CX372">
        <f t="shared" si="106"/>
        <v>0</v>
      </c>
      <c r="CY372">
        <f t="shared" si="106"/>
        <v>612</v>
      </c>
      <c r="DD372" t="str">
        <f>VLOOKUP(DF372,class!$A$1:$B$455,2,FALSE)</f>
        <v>Shire District</v>
      </c>
      <c r="DE372" t="str">
        <f>IFERROR(VLOOKUP(DF372,classifications!$A$3:$C$334,3,FALSE),VLOOKUP(DF372,classifications!$I$2:$K$28,3,FALSE))</f>
        <v>Predominantly Rural</v>
      </c>
      <c r="DF372" t="s">
        <v>1045</v>
      </c>
      <c r="DH372">
        <f>DH369+DH366</f>
        <v>562</v>
      </c>
      <c r="DI372">
        <f t="shared" ref="DI372:DY372" si="107">DI369+DI366</f>
        <v>0</v>
      </c>
      <c r="DJ372">
        <f t="shared" si="107"/>
        <v>8</v>
      </c>
      <c r="DK372">
        <f t="shared" si="107"/>
        <v>0</v>
      </c>
      <c r="DL372">
        <f t="shared" si="107"/>
        <v>183</v>
      </c>
      <c r="DM372">
        <f t="shared" si="107"/>
        <v>0</v>
      </c>
      <c r="DN372">
        <f t="shared" si="107"/>
        <v>4</v>
      </c>
      <c r="DO372">
        <f t="shared" si="107"/>
        <v>46</v>
      </c>
      <c r="DP372">
        <f t="shared" si="107"/>
        <v>0</v>
      </c>
      <c r="DQ372">
        <f t="shared" si="107"/>
        <v>0</v>
      </c>
      <c r="DR372">
        <f t="shared" si="107"/>
        <v>0</v>
      </c>
      <c r="DS372">
        <f t="shared" si="107"/>
        <v>50</v>
      </c>
      <c r="DT372">
        <f t="shared" si="107"/>
        <v>0</v>
      </c>
      <c r="DU372">
        <f t="shared" si="107"/>
        <v>0</v>
      </c>
      <c r="DV372">
        <f t="shared" si="107"/>
        <v>0</v>
      </c>
      <c r="DW372">
        <f t="shared" si="107"/>
        <v>19</v>
      </c>
      <c r="DX372">
        <f t="shared" si="107"/>
        <v>0</v>
      </c>
      <c r="DY372">
        <f t="shared" si="107"/>
        <v>734</v>
      </c>
      <c r="ED372" t="str">
        <f>VLOOKUP(EF372,class!$A$1:$B$455,2,FALSE)</f>
        <v>Shire District</v>
      </c>
      <c r="EE372" t="str">
        <f>IFERROR(VLOOKUP(EF372,classifications!$A$3:$C$334,3,FALSE),VLOOKUP(EF372,classifications!$I$2:$K$28,3,FALSE))</f>
        <v>Predominantly Rural</v>
      </c>
      <c r="EF372" t="s">
        <v>1045</v>
      </c>
      <c r="EH372">
        <f>EH369+EH366</f>
        <v>570</v>
      </c>
      <c r="EI372">
        <f t="shared" ref="EI372:EZ372" si="108">EI369+EI366</f>
        <v>0</v>
      </c>
      <c r="EJ372">
        <f t="shared" si="108"/>
        <v>1</v>
      </c>
      <c r="EK372">
        <f t="shared" si="108"/>
        <v>0</v>
      </c>
      <c r="EL372">
        <f t="shared" si="108"/>
        <v>55</v>
      </c>
      <c r="EM372">
        <f t="shared" si="108"/>
        <v>0</v>
      </c>
      <c r="EN372">
        <f t="shared" si="108"/>
        <v>4</v>
      </c>
      <c r="EO372">
        <f t="shared" si="108"/>
        <v>25</v>
      </c>
      <c r="EP372">
        <f t="shared" si="108"/>
        <v>3</v>
      </c>
      <c r="EQ372">
        <f t="shared" si="108"/>
        <v>0</v>
      </c>
      <c r="ER372">
        <f t="shared" si="108"/>
        <v>25</v>
      </c>
      <c r="ES372">
        <f t="shared" si="108"/>
        <v>0</v>
      </c>
      <c r="ET372">
        <f t="shared" si="108"/>
        <v>57</v>
      </c>
      <c r="EU372">
        <f t="shared" si="108"/>
        <v>0</v>
      </c>
      <c r="EV372">
        <f t="shared" si="108"/>
        <v>0</v>
      </c>
      <c r="EW372">
        <f t="shared" si="108"/>
        <v>0</v>
      </c>
      <c r="EX372">
        <f t="shared" si="108"/>
        <v>9</v>
      </c>
      <c r="EY372">
        <f t="shared" si="108"/>
        <v>0</v>
      </c>
      <c r="EZ372">
        <f t="shared" si="108"/>
        <v>617</v>
      </c>
      <c r="FD372" t="str">
        <f>VLOOKUP(FF372,class!$A$1:$B$455,2,FALSE)</f>
        <v>Shire District</v>
      </c>
      <c r="FE372" t="str">
        <f>IFERROR(VLOOKUP(FF372,classifications!$A$3:$C$334,3,FALSE),VLOOKUP(FF372,classifications!$I$2:$K$28,3,FALSE))</f>
        <v>Predominantly Rural</v>
      </c>
      <c r="FF372" t="s">
        <v>1045</v>
      </c>
      <c r="FH372">
        <f>FH369+FH366</f>
        <v>787</v>
      </c>
      <c r="FI372">
        <f t="shared" ref="FI372:FZ372" si="109">FI369+FI366</f>
        <v>0</v>
      </c>
      <c r="FJ372">
        <f t="shared" si="109"/>
        <v>-1</v>
      </c>
      <c r="FK372">
        <f t="shared" si="109"/>
        <v>0</v>
      </c>
      <c r="FL372">
        <f t="shared" si="109"/>
        <v>90</v>
      </c>
      <c r="FM372">
        <f t="shared" si="109"/>
        <v>0</v>
      </c>
      <c r="FN372">
        <f t="shared" si="109"/>
        <v>3</v>
      </c>
      <c r="FO372">
        <f t="shared" si="109"/>
        <v>50</v>
      </c>
      <c r="FP372">
        <f t="shared" si="109"/>
        <v>0</v>
      </c>
      <c r="FQ372">
        <f t="shared" si="109"/>
        <v>0</v>
      </c>
      <c r="FR372">
        <f t="shared" si="109"/>
        <v>1</v>
      </c>
      <c r="FS372">
        <f t="shared" si="109"/>
        <v>0</v>
      </c>
      <c r="FT372">
        <f t="shared" si="109"/>
        <v>54</v>
      </c>
      <c r="FU372">
        <f t="shared" si="109"/>
        <v>0</v>
      </c>
      <c r="FV372">
        <f t="shared" si="109"/>
        <v>0</v>
      </c>
      <c r="FW372">
        <f t="shared" si="109"/>
        <v>0</v>
      </c>
      <c r="FX372">
        <f t="shared" si="109"/>
        <v>16</v>
      </c>
      <c r="FY372">
        <f t="shared" si="109"/>
        <v>0</v>
      </c>
      <c r="FZ372">
        <f t="shared" si="109"/>
        <v>860</v>
      </c>
      <c r="GB372" t="s">
        <v>934</v>
      </c>
      <c r="GC372" t="s">
        <v>935</v>
      </c>
      <c r="GD372" t="str">
        <f>VLOOKUP(GF372,class!$A$1:$B$455,2,FALSE)</f>
        <v>Shire District</v>
      </c>
      <c r="GE372" t="str">
        <f>IFERROR(VLOOKUP(GF372,classifications!A$3:C$334,3,FALSE),VLOOKUP(GF372,classifications!I$2:K$28,3,FALSE))</f>
        <v>Predominantly Rural</v>
      </c>
      <c r="GF372" t="s">
        <v>936</v>
      </c>
      <c r="GH372">
        <v>469</v>
      </c>
      <c r="GJ372">
        <v>3</v>
      </c>
      <c r="GL372">
        <v>123</v>
      </c>
      <c r="GN372">
        <v>1</v>
      </c>
      <c r="GO372">
        <v>58</v>
      </c>
      <c r="GP372">
        <v>0</v>
      </c>
      <c r="GQ372">
        <v>0</v>
      </c>
      <c r="GR372">
        <v>1</v>
      </c>
      <c r="GS372">
        <v>0</v>
      </c>
      <c r="GT372">
        <v>60</v>
      </c>
      <c r="GV372">
        <v>0</v>
      </c>
      <c r="GX372">
        <v>0</v>
      </c>
      <c r="GZ372">
        <v>595</v>
      </c>
    </row>
    <row r="373" spans="2:208" x14ac:dyDescent="0.3">
      <c r="D373" t="str">
        <f>VLOOKUP(F373,class!$A$1:$B$455,2,FALSE)</f>
        <v>Shire District</v>
      </c>
      <c r="E373" t="str">
        <f>IFERROR(VLOOKUP(F373,classifications!$A$3:$C$334,3,FALSE),VLOOKUP(F373,classifications!$I$2:$K$28,3,FALSE))</f>
        <v>Predominantly Rural</v>
      </c>
      <c r="F373" t="s">
        <v>1043</v>
      </c>
      <c r="H373">
        <f>H371+H370</f>
        <v>457</v>
      </c>
      <c r="I373">
        <f t="shared" ref="I373:R373" si="110">I371+I370</f>
        <v>0</v>
      </c>
      <c r="J373">
        <f t="shared" si="110"/>
        <v>0</v>
      </c>
      <c r="K373">
        <f t="shared" si="110"/>
        <v>0</v>
      </c>
      <c r="L373">
        <f t="shared" si="110"/>
        <v>49</v>
      </c>
      <c r="M373">
        <f t="shared" si="110"/>
        <v>0</v>
      </c>
      <c r="N373">
        <f t="shared" si="110"/>
        <v>2</v>
      </c>
      <c r="O373">
        <f t="shared" si="110"/>
        <v>0</v>
      </c>
      <c r="P373">
        <f t="shared" si="110"/>
        <v>25</v>
      </c>
      <c r="Q373">
        <f t="shared" si="110"/>
        <v>0</v>
      </c>
      <c r="R373">
        <f t="shared" si="110"/>
        <v>483</v>
      </c>
      <c r="AD373" t="str">
        <f>VLOOKUP(AF373,class!$A$1:$B$455,2,FALSE)</f>
        <v>Shire District</v>
      </c>
      <c r="AE373" t="str">
        <f>IFERROR(VLOOKUP(AF373,classifications!$A$3:$C$334,3,FALSE),VLOOKUP(AF373,classifications!$I$2:$K$28,3,FALSE))</f>
        <v>Predominantly Rural</v>
      </c>
      <c r="AF373" t="s">
        <v>1043</v>
      </c>
      <c r="AH373">
        <f>AH371+AH370</f>
        <v>354</v>
      </c>
      <c r="AI373">
        <f t="shared" ref="AI373:AR373" si="111">AI371+AI370</f>
        <v>0</v>
      </c>
      <c r="AJ373">
        <f t="shared" si="111"/>
        <v>8</v>
      </c>
      <c r="AK373">
        <f t="shared" si="111"/>
        <v>0</v>
      </c>
      <c r="AL373">
        <f t="shared" si="111"/>
        <v>27</v>
      </c>
      <c r="AM373">
        <f t="shared" si="111"/>
        <v>0</v>
      </c>
      <c r="AN373">
        <f t="shared" si="111"/>
        <v>2</v>
      </c>
      <c r="AO373">
        <f t="shared" si="111"/>
        <v>0</v>
      </c>
      <c r="AP373">
        <f t="shared" si="111"/>
        <v>9</v>
      </c>
      <c r="AQ373">
        <f t="shared" si="111"/>
        <v>0</v>
      </c>
      <c r="AR373">
        <f t="shared" si="111"/>
        <v>382</v>
      </c>
      <c r="BD373" t="str">
        <f>VLOOKUP(BF373,class!$A$1:$B$455,2,FALSE)</f>
        <v>Shire District</v>
      </c>
      <c r="BE373" t="str">
        <f>IFERROR(VLOOKUP(BF373,classifications!$A$3:$C$334,3,FALSE),VLOOKUP(BF373,classifications!$I$2:$K$28,3,FALSE))</f>
        <v>Predominantly Rural</v>
      </c>
      <c r="BF373" t="s">
        <v>1043</v>
      </c>
      <c r="BH373">
        <f>BH371+BH370</f>
        <v>516</v>
      </c>
      <c r="BI373">
        <f t="shared" ref="BI373:BR373" si="112">BI371+BI370</f>
        <v>0</v>
      </c>
      <c r="BJ373">
        <f t="shared" si="112"/>
        <v>6</v>
      </c>
      <c r="BK373">
        <f t="shared" si="112"/>
        <v>0</v>
      </c>
      <c r="BL373">
        <f t="shared" si="112"/>
        <v>42</v>
      </c>
      <c r="BM373">
        <f t="shared" si="112"/>
        <v>0</v>
      </c>
      <c r="BN373">
        <f t="shared" si="112"/>
        <v>1</v>
      </c>
      <c r="BO373">
        <f t="shared" si="112"/>
        <v>0</v>
      </c>
      <c r="BP373">
        <f t="shared" si="112"/>
        <v>2</v>
      </c>
      <c r="BQ373">
        <f t="shared" si="112"/>
        <v>0</v>
      </c>
      <c r="BR373">
        <f t="shared" si="112"/>
        <v>563</v>
      </c>
      <c r="CD373" t="str">
        <f>VLOOKUP(CF373,class!$A$1:$B$455,2,FALSE)</f>
        <v>Shire District</v>
      </c>
      <c r="CE373" t="str">
        <f>IFERROR(VLOOKUP(CF373,classifications!$A$3:$C$334,3,FALSE),VLOOKUP(CF373,classifications!$I$2:$K$28,3,FALSE))</f>
        <v>Predominantly Rural</v>
      </c>
      <c r="CF373" t="s">
        <v>1043</v>
      </c>
      <c r="CH373">
        <f>CH371+CH370</f>
        <v>610</v>
      </c>
      <c r="CI373">
        <f t="shared" ref="CI373:CY373" si="113">CI371+CI370</f>
        <v>0</v>
      </c>
      <c r="CJ373">
        <f t="shared" si="113"/>
        <v>6</v>
      </c>
      <c r="CK373">
        <f t="shared" si="113"/>
        <v>0</v>
      </c>
      <c r="CL373">
        <f t="shared" si="113"/>
        <v>80</v>
      </c>
      <c r="CM373">
        <f t="shared" si="113"/>
        <v>0</v>
      </c>
      <c r="CN373">
        <f t="shared" si="113"/>
        <v>0</v>
      </c>
      <c r="CO373">
        <f t="shared" si="113"/>
        <v>3</v>
      </c>
      <c r="CP373">
        <f t="shared" si="113"/>
        <v>0</v>
      </c>
      <c r="CQ373">
        <f t="shared" si="113"/>
        <v>0</v>
      </c>
      <c r="CR373">
        <f t="shared" si="113"/>
        <v>0</v>
      </c>
      <c r="CS373">
        <f t="shared" si="113"/>
        <v>3</v>
      </c>
      <c r="CT373">
        <f t="shared" si="113"/>
        <v>0</v>
      </c>
      <c r="CU373">
        <f t="shared" si="113"/>
        <v>3</v>
      </c>
      <c r="CV373">
        <f t="shared" si="113"/>
        <v>0</v>
      </c>
      <c r="CW373">
        <f t="shared" si="113"/>
        <v>0</v>
      </c>
      <c r="CX373">
        <f t="shared" si="113"/>
        <v>0</v>
      </c>
      <c r="CY373">
        <f t="shared" si="113"/>
        <v>699</v>
      </c>
      <c r="DD373" t="str">
        <f>VLOOKUP(DF373,class!$A$1:$B$455,2,FALSE)</f>
        <v>Shire District</v>
      </c>
      <c r="DE373" t="str">
        <f>IFERROR(VLOOKUP(DF373,classifications!$A$3:$C$334,3,FALSE),VLOOKUP(DF373,classifications!$I$2:$K$28,3,FALSE))</f>
        <v>Predominantly Rural</v>
      </c>
      <c r="DF373" t="s">
        <v>1043</v>
      </c>
      <c r="DH373">
        <f>DH371+DH370</f>
        <v>738</v>
      </c>
      <c r="DI373">
        <f t="shared" ref="DI373:DY373" si="114">DI371+DI370</f>
        <v>0</v>
      </c>
      <c r="DJ373">
        <f t="shared" si="114"/>
        <v>9</v>
      </c>
      <c r="DK373">
        <f t="shared" si="114"/>
        <v>0</v>
      </c>
      <c r="DL373">
        <f t="shared" si="114"/>
        <v>66</v>
      </c>
      <c r="DM373">
        <f t="shared" si="114"/>
        <v>0</v>
      </c>
      <c r="DN373">
        <f t="shared" si="114"/>
        <v>2</v>
      </c>
      <c r="DO373">
        <f t="shared" si="114"/>
        <v>2</v>
      </c>
      <c r="DP373">
        <f t="shared" si="114"/>
        <v>0</v>
      </c>
      <c r="DQ373">
        <f t="shared" si="114"/>
        <v>1</v>
      </c>
      <c r="DR373">
        <f t="shared" si="114"/>
        <v>0</v>
      </c>
      <c r="DS373">
        <f t="shared" si="114"/>
        <v>5</v>
      </c>
      <c r="DT373">
        <f t="shared" si="114"/>
        <v>0</v>
      </c>
      <c r="DU373">
        <f t="shared" si="114"/>
        <v>2</v>
      </c>
      <c r="DV373">
        <f t="shared" si="114"/>
        <v>0</v>
      </c>
      <c r="DW373">
        <f t="shared" si="114"/>
        <v>1</v>
      </c>
      <c r="DX373">
        <f t="shared" si="114"/>
        <v>0</v>
      </c>
      <c r="DY373">
        <f t="shared" si="114"/>
        <v>814</v>
      </c>
      <c r="ED373" t="str">
        <f>VLOOKUP(EF373,class!$A$1:$B$455,2,FALSE)</f>
        <v>Shire District</v>
      </c>
      <c r="EE373" t="str">
        <f>IFERROR(VLOOKUP(EF373,classifications!$A$3:$C$334,3,FALSE),VLOOKUP(EF373,classifications!$I$2:$K$28,3,FALSE))</f>
        <v>Predominantly Rural</v>
      </c>
      <c r="EF373" t="s">
        <v>1043</v>
      </c>
      <c r="EH373">
        <f>EH371+EH370</f>
        <v>794</v>
      </c>
      <c r="EI373">
        <f t="shared" ref="EI373:EZ373" si="115">EI371+EI370</f>
        <v>0</v>
      </c>
      <c r="EJ373">
        <f t="shared" si="115"/>
        <v>-1</v>
      </c>
      <c r="EK373">
        <f t="shared" si="115"/>
        <v>0</v>
      </c>
      <c r="EL373">
        <f t="shared" si="115"/>
        <v>73</v>
      </c>
      <c r="EM373">
        <f t="shared" si="115"/>
        <v>0</v>
      </c>
      <c r="EN373">
        <f t="shared" si="115"/>
        <v>9</v>
      </c>
      <c r="EO373">
        <f t="shared" si="115"/>
        <v>5</v>
      </c>
      <c r="EP373">
        <f t="shared" si="115"/>
        <v>0</v>
      </c>
      <c r="EQ373">
        <f t="shared" si="115"/>
        <v>0</v>
      </c>
      <c r="ER373">
        <f t="shared" si="115"/>
        <v>0</v>
      </c>
      <c r="ES373">
        <f t="shared" si="115"/>
        <v>0</v>
      </c>
      <c r="ET373">
        <f t="shared" si="115"/>
        <v>14</v>
      </c>
      <c r="EU373">
        <f t="shared" si="115"/>
        <v>0</v>
      </c>
      <c r="EV373">
        <f t="shared" si="115"/>
        <v>0</v>
      </c>
      <c r="EW373">
        <f t="shared" si="115"/>
        <v>0</v>
      </c>
      <c r="EX373">
        <f t="shared" si="115"/>
        <v>0</v>
      </c>
      <c r="EY373">
        <f t="shared" si="115"/>
        <v>0</v>
      </c>
      <c r="EZ373">
        <f t="shared" si="115"/>
        <v>866</v>
      </c>
      <c r="FD373" t="str">
        <f>VLOOKUP(FF373,class!$A$1:$B$455,2,FALSE)</f>
        <v>Shire District</v>
      </c>
      <c r="FE373" t="str">
        <f>IFERROR(VLOOKUP(FF373,classifications!$A$3:$C$334,3,FALSE),VLOOKUP(FF373,classifications!$I$2:$K$28,3,FALSE))</f>
        <v>Predominantly Rural</v>
      </c>
      <c r="FF373" t="s">
        <v>1043</v>
      </c>
      <c r="FH373">
        <f>FH371+FH370</f>
        <v>785</v>
      </c>
      <c r="FI373">
        <f t="shared" ref="FI373:FZ373" si="116">FI371+FI370</f>
        <v>0</v>
      </c>
      <c r="FJ373">
        <f t="shared" si="116"/>
        <v>13</v>
      </c>
      <c r="FK373">
        <f t="shared" si="116"/>
        <v>0</v>
      </c>
      <c r="FL373">
        <f t="shared" si="116"/>
        <v>83</v>
      </c>
      <c r="FM373">
        <f t="shared" si="116"/>
        <v>0</v>
      </c>
      <c r="FN373">
        <f t="shared" si="116"/>
        <v>4</v>
      </c>
      <c r="FO373">
        <f t="shared" si="116"/>
        <v>23</v>
      </c>
      <c r="FP373">
        <f t="shared" si="116"/>
        <v>0</v>
      </c>
      <c r="FQ373">
        <f t="shared" si="116"/>
        <v>0</v>
      </c>
      <c r="FR373">
        <f t="shared" si="116"/>
        <v>0</v>
      </c>
      <c r="FS373">
        <f>FS371+FS370</f>
        <v>0</v>
      </c>
      <c r="FT373">
        <f t="shared" si="116"/>
        <v>27</v>
      </c>
      <c r="FU373">
        <f t="shared" si="116"/>
        <v>0</v>
      </c>
      <c r="FV373">
        <f t="shared" si="116"/>
        <v>4</v>
      </c>
      <c r="FW373">
        <f t="shared" si="116"/>
        <v>0</v>
      </c>
      <c r="FX373">
        <f t="shared" si="116"/>
        <v>0</v>
      </c>
      <c r="FY373">
        <f t="shared" si="116"/>
        <v>0</v>
      </c>
      <c r="FZ373">
        <f t="shared" si="116"/>
        <v>885</v>
      </c>
      <c r="GB373" t="s">
        <v>937</v>
      </c>
      <c r="GC373" t="s">
        <v>938</v>
      </c>
      <c r="GD373" t="str">
        <f>VLOOKUP(GF373,class!$A$1:$B$455,2,FALSE)</f>
        <v>Shire District</v>
      </c>
      <c r="GE373" t="str">
        <f>IFERROR(VLOOKUP(GF373,classifications!A$3:C$334,3,FALSE),VLOOKUP(GF373,classifications!I$2:K$28,3,FALSE))</f>
        <v>Predominantly Urban</v>
      </c>
      <c r="GF373" t="s">
        <v>939</v>
      </c>
      <c r="GH373">
        <v>208</v>
      </c>
      <c r="GJ373">
        <v>3</v>
      </c>
      <c r="GL373">
        <v>81</v>
      </c>
      <c r="GN373">
        <v>0</v>
      </c>
      <c r="GO373">
        <v>62</v>
      </c>
      <c r="GP373">
        <v>0</v>
      </c>
      <c r="GQ373">
        <v>0</v>
      </c>
      <c r="GR373">
        <v>0</v>
      </c>
      <c r="GS373">
        <v>0</v>
      </c>
      <c r="GT373">
        <v>62</v>
      </c>
      <c r="GV373">
        <v>2</v>
      </c>
      <c r="GX373">
        <v>2</v>
      </c>
      <c r="GZ373">
        <v>292</v>
      </c>
    </row>
    <row r="374" spans="2:208" x14ac:dyDescent="0.3">
      <c r="EZ374" s="2"/>
      <c r="FZ374" s="2"/>
    </row>
    <row r="375" spans="2:208" x14ac:dyDescent="0.3">
      <c r="D375" t="str">
        <f>VLOOKUP(F375,class!$A$1:$B$455,2,FALSE)</f>
        <v>Shire County</v>
      </c>
      <c r="E375" t="str">
        <f>IFERROR(VLOOKUP(F375,classifications!$A$3:$C$334,3,FALSE),VLOOKUP(F375,classifications!$I$2:$K$28,3,FALSE))</f>
        <v>Predominantly Urban</v>
      </c>
      <c r="F375" t="s">
        <v>906</v>
      </c>
      <c r="H375">
        <v>2826</v>
      </c>
      <c r="J375">
        <v>66</v>
      </c>
      <c r="L375">
        <v>293</v>
      </c>
      <c r="N375">
        <v>6</v>
      </c>
      <c r="P375">
        <v>270</v>
      </c>
      <c r="R375">
        <v>2921</v>
      </c>
      <c r="AD375" t="str">
        <f>VLOOKUP(AF375,class!$A$1:$B$455,2,FALSE)</f>
        <v>Shire County</v>
      </c>
      <c r="AE375" t="str">
        <f>IFERROR(VLOOKUP(AF375,classifications!$A$3:$C$334,3,FALSE),VLOOKUP(AF375,classifications!$I$2:$K$28,3,FALSE))</f>
        <v>Predominantly Urban</v>
      </c>
      <c r="AF375" t="s">
        <v>906</v>
      </c>
      <c r="AH375">
        <v>2199</v>
      </c>
      <c r="AJ375">
        <v>41</v>
      </c>
      <c r="AL375">
        <v>252</v>
      </c>
      <c r="AN375">
        <v>7</v>
      </c>
      <c r="AP375">
        <v>170</v>
      </c>
      <c r="AR375">
        <v>2329</v>
      </c>
      <c r="BD375" t="str">
        <f>VLOOKUP(BF375,class!$A$1:$B$455,2,FALSE)</f>
        <v>Shire County</v>
      </c>
      <c r="BE375" t="str">
        <f>IFERROR(VLOOKUP(BF375,classifications!$A$3:$C$334,3,FALSE),VLOOKUP(BF375,classifications!$I$2:$K$28,3,FALSE))</f>
        <v>Predominantly Urban</v>
      </c>
      <c r="BF375" t="s">
        <v>906</v>
      </c>
      <c r="BH375">
        <v>2030</v>
      </c>
      <c r="BJ375">
        <v>89</v>
      </c>
      <c r="BL375">
        <v>390</v>
      </c>
      <c r="BN375">
        <v>13</v>
      </c>
      <c r="BP375">
        <v>331</v>
      </c>
      <c r="BR375">
        <v>2191</v>
      </c>
      <c r="CD375" t="str">
        <f>VLOOKUP(CF375,class!$A$1:$B$455,2,FALSE)</f>
        <v>Shire County</v>
      </c>
      <c r="CE375" t="str">
        <f>IFERROR(VLOOKUP(CF375,classifications!$A$3:$C$334,3,FALSE),VLOOKUP(CF375,classifications!$I$2:$K$28,3,FALSE))</f>
        <v>Predominantly Urban</v>
      </c>
      <c r="CF375" t="s">
        <v>906</v>
      </c>
      <c r="CH375">
        <v>2864</v>
      </c>
      <c r="CJ375">
        <v>67</v>
      </c>
      <c r="CL375">
        <v>708</v>
      </c>
      <c r="CN375">
        <v>0</v>
      </c>
      <c r="CO375">
        <v>514</v>
      </c>
      <c r="CP375">
        <v>0</v>
      </c>
      <c r="CQ375">
        <v>21</v>
      </c>
      <c r="CR375">
        <v>0</v>
      </c>
      <c r="CS375">
        <v>535</v>
      </c>
      <c r="CU375">
        <v>3</v>
      </c>
      <c r="CW375">
        <v>311</v>
      </c>
      <c r="CY375">
        <v>3331</v>
      </c>
      <c r="DD375" t="str">
        <f>VLOOKUP(DF375,class!$A$1:$B$455,2,FALSE)</f>
        <v>Shire County</v>
      </c>
      <c r="DE375" t="str">
        <f>IFERROR(VLOOKUP(DF375,classifications!$A$3:$C$334,3,FALSE),VLOOKUP(DF375,classifications!$I$2:$K$28,3,FALSE))</f>
        <v>Predominantly Urban</v>
      </c>
      <c r="DF375" t="s">
        <v>906</v>
      </c>
      <c r="DH375">
        <v>2339</v>
      </c>
      <c r="DJ375">
        <v>125</v>
      </c>
      <c r="DL375">
        <v>1347</v>
      </c>
      <c r="DN375">
        <v>1</v>
      </c>
      <c r="DO375">
        <v>572</v>
      </c>
      <c r="DP375">
        <v>17</v>
      </c>
      <c r="DQ375">
        <v>6</v>
      </c>
      <c r="DR375">
        <v>0</v>
      </c>
      <c r="DS375">
        <v>596</v>
      </c>
      <c r="DU375">
        <v>1</v>
      </c>
      <c r="DW375">
        <v>269</v>
      </c>
      <c r="DY375">
        <v>3543</v>
      </c>
      <c r="ED375" t="str">
        <f>VLOOKUP(EF375,class!$A$1:$B$455,2,FALSE)</f>
        <v>Shire County</v>
      </c>
      <c r="EE375" t="str">
        <f>IFERROR(VLOOKUP(EF375,classifications!$A$3:$C$334,3,FALSE),VLOOKUP(EF375,classifications!$I$2:$K$28,3,FALSE))</f>
        <v>Predominantly Urban</v>
      </c>
      <c r="EF375" t="s">
        <v>906</v>
      </c>
      <c r="EH375">
        <v>2984</v>
      </c>
      <c r="EJ375">
        <v>103</v>
      </c>
      <c r="EL375">
        <v>1013</v>
      </c>
      <c r="EN375">
        <v>8</v>
      </c>
      <c r="EO375">
        <v>738</v>
      </c>
      <c r="EP375">
        <v>7</v>
      </c>
      <c r="EQ375">
        <v>14</v>
      </c>
      <c r="ER375">
        <v>42</v>
      </c>
      <c r="ES375">
        <v>9</v>
      </c>
      <c r="ET375">
        <v>818</v>
      </c>
      <c r="EV375">
        <v>12</v>
      </c>
      <c r="EX375">
        <v>192</v>
      </c>
      <c r="EZ375" s="2">
        <v>3920</v>
      </c>
      <c r="FD375" t="str">
        <f>VLOOKUP(FF375,class!$A$1:$B$455,2,FALSE)</f>
        <v>Shire County</v>
      </c>
      <c r="FE375" t="str">
        <f>IFERROR(VLOOKUP(FF375,classifications!$A$3:$C$334,3,FALSE),VLOOKUP(FF375,classifications!$I$2:$K$28,3,FALSE))</f>
        <v>Predominantly Urban</v>
      </c>
      <c r="FF375" t="s">
        <v>906</v>
      </c>
      <c r="FH375">
        <v>3153</v>
      </c>
      <c r="FJ375">
        <v>110</v>
      </c>
      <c r="FL375">
        <v>700</v>
      </c>
      <c r="FN375">
        <v>8</v>
      </c>
      <c r="FO375">
        <v>494</v>
      </c>
      <c r="FP375">
        <v>0</v>
      </c>
      <c r="FQ375">
        <v>2</v>
      </c>
      <c r="FR375">
        <v>20</v>
      </c>
      <c r="FS375">
        <v>0</v>
      </c>
      <c r="FT375">
        <v>524</v>
      </c>
      <c r="FV375">
        <v>31</v>
      </c>
      <c r="FX375">
        <v>287</v>
      </c>
      <c r="FZ375" s="2">
        <v>3707</v>
      </c>
      <c r="GD375" t="str">
        <f>VLOOKUP(GF375,class!$A$1:$B$455,2,FALSE)</f>
        <v>Shire County</v>
      </c>
      <c r="GE375" t="str">
        <f>IFERROR(VLOOKUP(GF375,classifications!A$3:C$334,3,FALSE),VLOOKUP(GF375,classifications!I$2:K$28,3,FALSE))</f>
        <v>Urban with Significant Rural</v>
      </c>
      <c r="GF375" t="s">
        <v>940</v>
      </c>
      <c r="GH375">
        <v>4027</v>
      </c>
      <c r="GJ375">
        <v>7</v>
      </c>
      <c r="GL375">
        <v>147</v>
      </c>
      <c r="GN375">
        <v>20</v>
      </c>
      <c r="GO375">
        <v>27</v>
      </c>
      <c r="GP375">
        <v>1</v>
      </c>
      <c r="GQ375">
        <v>0</v>
      </c>
      <c r="GR375">
        <v>5</v>
      </c>
      <c r="GS375">
        <v>0</v>
      </c>
      <c r="GT375">
        <v>53</v>
      </c>
      <c r="GV375">
        <v>4</v>
      </c>
      <c r="GX375">
        <v>102</v>
      </c>
      <c r="GZ375">
        <v>4083</v>
      </c>
    </row>
    <row r="376" spans="2:208" x14ac:dyDescent="0.3">
      <c r="B376" t="s">
        <v>907</v>
      </c>
      <c r="C376" t="s">
        <v>908</v>
      </c>
      <c r="D376" t="str">
        <f>VLOOKUP(F376,class!$A$1:$B$455,2,FALSE)</f>
        <v>Shire District</v>
      </c>
      <c r="E376" t="str">
        <f>IFERROR(VLOOKUP(F376,classifications!$A$3:$C$334,3,FALSE),VLOOKUP(F376,classifications!$I$2:$K$28,3,FALSE))</f>
        <v>Predominantly Urban</v>
      </c>
      <c r="F376" t="s">
        <v>909</v>
      </c>
      <c r="H376">
        <v>235</v>
      </c>
      <c r="J376">
        <v>19</v>
      </c>
      <c r="L376">
        <v>21</v>
      </c>
      <c r="N376">
        <v>0</v>
      </c>
      <c r="P376">
        <v>19</v>
      </c>
      <c r="R376">
        <v>256</v>
      </c>
      <c r="AB376" t="s">
        <v>907</v>
      </c>
      <c r="AC376" t="s">
        <v>908</v>
      </c>
      <c r="AD376" t="str">
        <f>VLOOKUP(AF376,class!$A$1:$B$455,2,FALSE)</f>
        <v>Shire District</v>
      </c>
      <c r="AE376" t="str">
        <f>IFERROR(VLOOKUP(AF376,classifications!$A$3:$C$334,3,FALSE),VLOOKUP(AF376,classifications!$I$2:$K$28,3,FALSE))</f>
        <v>Predominantly Urban</v>
      </c>
      <c r="AF376" t="s">
        <v>909</v>
      </c>
      <c r="AH376">
        <v>235</v>
      </c>
      <c r="AJ376">
        <v>3</v>
      </c>
      <c r="AL376">
        <v>41</v>
      </c>
      <c r="AN376">
        <v>0</v>
      </c>
      <c r="AP376">
        <v>28</v>
      </c>
      <c r="AR376">
        <v>251</v>
      </c>
      <c r="BB376" t="s">
        <v>907</v>
      </c>
      <c r="BC376" t="s">
        <v>908</v>
      </c>
      <c r="BD376" t="str">
        <f>VLOOKUP(BF376,class!$A$1:$B$455,2,FALSE)</f>
        <v>Shire District</v>
      </c>
      <c r="BE376" t="str">
        <f>IFERROR(VLOOKUP(BF376,classifications!$A$3:$C$334,3,FALSE),VLOOKUP(BF376,classifications!$I$2:$K$28,3,FALSE))</f>
        <v>Predominantly Urban</v>
      </c>
      <c r="BF376" t="s">
        <v>909</v>
      </c>
      <c r="BH376">
        <v>294</v>
      </c>
      <c r="BJ376">
        <v>5</v>
      </c>
      <c r="BL376">
        <v>31</v>
      </c>
      <c r="BN376">
        <v>5</v>
      </c>
      <c r="BP376">
        <v>85</v>
      </c>
      <c r="BR376">
        <v>250</v>
      </c>
      <c r="CB376" t="s">
        <v>907</v>
      </c>
      <c r="CC376" t="s">
        <v>908</v>
      </c>
      <c r="CD376" t="str">
        <f>VLOOKUP(CF376,class!$A$1:$B$455,2,FALSE)</f>
        <v>Shire District</v>
      </c>
      <c r="CE376" t="str">
        <f>IFERROR(VLOOKUP(CF376,classifications!$A$3:$C$334,3,FALSE),VLOOKUP(CF376,classifications!$I$2:$K$28,3,FALSE))</f>
        <v>Predominantly Urban</v>
      </c>
      <c r="CF376" t="s">
        <v>909</v>
      </c>
      <c r="CH376">
        <v>287</v>
      </c>
      <c r="CJ376">
        <v>2</v>
      </c>
      <c r="CL376">
        <v>27</v>
      </c>
      <c r="CN376">
        <v>0</v>
      </c>
      <c r="CO376">
        <v>20</v>
      </c>
      <c r="CP376">
        <v>0</v>
      </c>
      <c r="CQ376">
        <v>5</v>
      </c>
      <c r="CR376">
        <v>0</v>
      </c>
      <c r="CS376">
        <v>25</v>
      </c>
      <c r="CU376">
        <v>0</v>
      </c>
      <c r="CW376">
        <v>76</v>
      </c>
      <c r="CY376">
        <v>240</v>
      </c>
      <c r="DB376" t="s">
        <v>907</v>
      </c>
      <c r="DC376" t="s">
        <v>908</v>
      </c>
      <c r="DD376" t="str">
        <f>VLOOKUP(DF376,class!$A$1:$B$455,2,FALSE)</f>
        <v>Shire District</v>
      </c>
      <c r="DE376" t="str">
        <f>IFERROR(VLOOKUP(DF376,classifications!$A$3:$C$334,3,FALSE),VLOOKUP(DF376,classifications!$I$2:$K$28,3,FALSE))</f>
        <v>Predominantly Urban</v>
      </c>
      <c r="DF376" t="s">
        <v>909</v>
      </c>
      <c r="DH376">
        <v>272</v>
      </c>
      <c r="DJ376">
        <v>0</v>
      </c>
      <c r="DL376">
        <v>89</v>
      </c>
      <c r="DN376">
        <v>0</v>
      </c>
      <c r="DO376">
        <v>81</v>
      </c>
      <c r="DP376">
        <v>0</v>
      </c>
      <c r="DQ376">
        <v>0</v>
      </c>
      <c r="DR376">
        <v>0</v>
      </c>
      <c r="DS376">
        <v>81</v>
      </c>
      <c r="DU376">
        <v>0</v>
      </c>
      <c r="DW376">
        <v>94</v>
      </c>
      <c r="DY376">
        <v>267</v>
      </c>
      <c r="EB376" t="s">
        <v>907</v>
      </c>
      <c r="EC376" t="s">
        <v>908</v>
      </c>
      <c r="ED376" t="str">
        <f>VLOOKUP(EF376,class!$A$1:$B$455,2,FALSE)</f>
        <v>Shire District</v>
      </c>
      <c r="EE376" t="str">
        <f>IFERROR(VLOOKUP(EF376,classifications!$A$3:$C$334,3,FALSE),VLOOKUP(EF376,classifications!$I$2:$K$28,3,FALSE))</f>
        <v>Predominantly Urban</v>
      </c>
      <c r="EF376" t="s">
        <v>909</v>
      </c>
      <c r="EH376">
        <v>105</v>
      </c>
      <c r="EJ376">
        <v>-3</v>
      </c>
      <c r="EL376">
        <v>21</v>
      </c>
      <c r="EN376">
        <v>0</v>
      </c>
      <c r="EO376">
        <v>8</v>
      </c>
      <c r="EP376">
        <v>0</v>
      </c>
      <c r="EQ376">
        <v>0</v>
      </c>
      <c r="ER376">
        <v>1</v>
      </c>
      <c r="ES376">
        <v>0</v>
      </c>
      <c r="ET376">
        <v>9</v>
      </c>
      <c r="EV376">
        <v>0</v>
      </c>
      <c r="EX376">
        <v>0</v>
      </c>
      <c r="EZ376" s="2">
        <v>123</v>
      </c>
      <c r="FB376" t="s">
        <v>907</v>
      </c>
      <c r="FC376" t="s">
        <v>908</v>
      </c>
      <c r="FD376" t="str">
        <f>VLOOKUP(FF376,class!$A$1:$B$455,2,FALSE)</f>
        <v>Shire District</v>
      </c>
      <c r="FE376" t="str">
        <f>IFERROR(VLOOKUP(FF376,classifications!$A$3:$C$334,3,FALSE),VLOOKUP(FF376,classifications!$I$2:$K$28,3,FALSE))</f>
        <v>Predominantly Urban</v>
      </c>
      <c r="FF376" t="s">
        <v>909</v>
      </c>
      <c r="FH376">
        <v>475</v>
      </c>
      <c r="FJ376">
        <v>6</v>
      </c>
      <c r="FL376">
        <v>55</v>
      </c>
      <c r="FN376">
        <v>0</v>
      </c>
      <c r="FO376">
        <v>50</v>
      </c>
      <c r="FP376">
        <v>0</v>
      </c>
      <c r="FQ376">
        <v>1</v>
      </c>
      <c r="FR376">
        <v>4</v>
      </c>
      <c r="FS376">
        <v>0</v>
      </c>
      <c r="FT376">
        <v>55</v>
      </c>
      <c r="FV376">
        <v>10</v>
      </c>
      <c r="FX376">
        <v>119</v>
      </c>
      <c r="FZ376" s="2">
        <v>427</v>
      </c>
      <c r="GB376" t="s">
        <v>941</v>
      </c>
      <c r="GC376" t="s">
        <v>942</v>
      </c>
      <c r="GD376" t="str">
        <f>VLOOKUP(GF376,class!$A$1:$B$455,2,FALSE)</f>
        <v>Shire District</v>
      </c>
      <c r="GE376" t="str">
        <f>IFERROR(VLOOKUP(GF376,classifications!A$3:C$334,3,FALSE),VLOOKUP(GF376,classifications!I$2:K$28,3,FALSE))</f>
        <v>Predominantly Rural</v>
      </c>
      <c r="GF376" t="s">
        <v>943</v>
      </c>
      <c r="GH376">
        <v>207</v>
      </c>
      <c r="GJ376">
        <v>1</v>
      </c>
      <c r="GL376">
        <v>19</v>
      </c>
      <c r="GN376">
        <v>0</v>
      </c>
      <c r="GO376">
        <v>0</v>
      </c>
      <c r="GP376">
        <v>0</v>
      </c>
      <c r="GQ376">
        <v>0</v>
      </c>
      <c r="GR376">
        <v>0</v>
      </c>
      <c r="GS376">
        <v>0</v>
      </c>
      <c r="GT376">
        <v>0</v>
      </c>
      <c r="GV376">
        <v>6</v>
      </c>
      <c r="GX376">
        <v>18</v>
      </c>
      <c r="GZ376">
        <v>215</v>
      </c>
    </row>
    <row r="377" spans="2:208" x14ac:dyDescent="0.3">
      <c r="B377" t="s">
        <v>910</v>
      </c>
      <c r="C377" t="s">
        <v>911</v>
      </c>
      <c r="D377" t="str">
        <f>VLOOKUP(F377,class!$A$1:$B$455,2,FALSE)</f>
        <v>Shire District</v>
      </c>
      <c r="E377" t="str">
        <f>IFERROR(VLOOKUP(F377,classifications!$A$3:$C$334,3,FALSE),VLOOKUP(F377,classifications!$I$2:$K$28,3,FALSE))</f>
        <v>Predominantly Urban</v>
      </c>
      <c r="F377" t="s">
        <v>912</v>
      </c>
      <c r="H377">
        <v>507</v>
      </c>
      <c r="J377">
        <v>1</v>
      </c>
      <c r="L377">
        <v>14</v>
      </c>
      <c r="N377">
        <v>0</v>
      </c>
      <c r="P377">
        <v>5</v>
      </c>
      <c r="R377">
        <v>517</v>
      </c>
      <c r="AB377" t="s">
        <v>910</v>
      </c>
      <c r="AC377" t="s">
        <v>911</v>
      </c>
      <c r="AD377" t="str">
        <f>VLOOKUP(AF377,class!$A$1:$B$455,2,FALSE)</f>
        <v>Shire District</v>
      </c>
      <c r="AE377" t="str">
        <f>IFERROR(VLOOKUP(AF377,classifications!$A$3:$C$334,3,FALSE),VLOOKUP(AF377,classifications!$I$2:$K$28,3,FALSE))</f>
        <v>Predominantly Urban</v>
      </c>
      <c r="AF377" t="s">
        <v>912</v>
      </c>
      <c r="AH377">
        <v>260</v>
      </c>
      <c r="AJ377">
        <v>8</v>
      </c>
      <c r="AL377">
        <v>9</v>
      </c>
      <c r="AN377">
        <v>0</v>
      </c>
      <c r="AP377">
        <v>46</v>
      </c>
      <c r="AR377">
        <v>231</v>
      </c>
      <c r="BB377" t="s">
        <v>910</v>
      </c>
      <c r="BC377" t="s">
        <v>911</v>
      </c>
      <c r="BD377" t="str">
        <f>VLOOKUP(BF377,class!$A$1:$B$455,2,FALSE)</f>
        <v>Shire District</v>
      </c>
      <c r="BE377" t="str">
        <f>IFERROR(VLOOKUP(BF377,classifications!$A$3:$C$334,3,FALSE),VLOOKUP(BF377,classifications!$I$2:$K$28,3,FALSE))</f>
        <v>Predominantly Urban</v>
      </c>
      <c r="BF377" t="s">
        <v>912</v>
      </c>
      <c r="BH377">
        <v>164</v>
      </c>
      <c r="BJ377">
        <v>6</v>
      </c>
      <c r="BL377">
        <v>30</v>
      </c>
      <c r="BN377">
        <v>0</v>
      </c>
      <c r="BP377">
        <v>0</v>
      </c>
      <c r="BR377">
        <v>200</v>
      </c>
      <c r="CB377" t="s">
        <v>910</v>
      </c>
      <c r="CC377" t="s">
        <v>911</v>
      </c>
      <c r="CD377" t="str">
        <f>VLOOKUP(CF377,class!$A$1:$B$455,2,FALSE)</f>
        <v>Shire District</v>
      </c>
      <c r="CE377" t="str">
        <f>IFERROR(VLOOKUP(CF377,classifications!$A$3:$C$334,3,FALSE),VLOOKUP(CF377,classifications!$I$2:$K$28,3,FALSE))</f>
        <v>Predominantly Urban</v>
      </c>
      <c r="CF377" t="s">
        <v>912</v>
      </c>
      <c r="CH377">
        <v>145</v>
      </c>
      <c r="CJ377">
        <v>4</v>
      </c>
      <c r="CL377">
        <v>19</v>
      </c>
      <c r="CN377">
        <v>0</v>
      </c>
      <c r="CO377">
        <v>11</v>
      </c>
      <c r="CP377">
        <v>0</v>
      </c>
      <c r="CQ377">
        <v>0</v>
      </c>
      <c r="CR377">
        <v>0</v>
      </c>
      <c r="CS377">
        <v>11</v>
      </c>
      <c r="CU377">
        <v>0</v>
      </c>
      <c r="CW377">
        <v>9</v>
      </c>
      <c r="CY377">
        <v>159</v>
      </c>
      <c r="DB377" t="s">
        <v>910</v>
      </c>
      <c r="DC377" t="s">
        <v>911</v>
      </c>
      <c r="DD377" t="str">
        <f>VLOOKUP(DF377,class!$A$1:$B$455,2,FALSE)</f>
        <v>Shire District</v>
      </c>
      <c r="DE377" t="str">
        <f>IFERROR(VLOOKUP(DF377,classifications!$A$3:$C$334,3,FALSE),VLOOKUP(DF377,classifications!$I$2:$K$28,3,FALSE))</f>
        <v>Predominantly Urban</v>
      </c>
      <c r="DF377" t="s">
        <v>912</v>
      </c>
      <c r="DH377">
        <v>175</v>
      </c>
      <c r="DJ377">
        <v>7</v>
      </c>
      <c r="DL377">
        <v>132</v>
      </c>
      <c r="DN377">
        <v>0</v>
      </c>
      <c r="DO377">
        <v>63</v>
      </c>
      <c r="DP377">
        <v>0</v>
      </c>
      <c r="DQ377">
        <v>1</v>
      </c>
      <c r="DR377">
        <v>0</v>
      </c>
      <c r="DS377">
        <v>64</v>
      </c>
      <c r="DU377">
        <v>0</v>
      </c>
      <c r="DW377">
        <v>7</v>
      </c>
      <c r="DY377">
        <v>307</v>
      </c>
      <c r="EB377" t="s">
        <v>910</v>
      </c>
      <c r="EC377" t="s">
        <v>911</v>
      </c>
      <c r="ED377" t="str">
        <f>VLOOKUP(EF377,class!$A$1:$B$455,2,FALSE)</f>
        <v>Shire District</v>
      </c>
      <c r="EE377" t="str">
        <f>IFERROR(VLOOKUP(EF377,classifications!$A$3:$C$334,3,FALSE),VLOOKUP(EF377,classifications!$I$2:$K$28,3,FALSE))</f>
        <v>Predominantly Urban</v>
      </c>
      <c r="EF377" t="s">
        <v>912</v>
      </c>
      <c r="EH377">
        <v>101</v>
      </c>
      <c r="EJ377">
        <v>20</v>
      </c>
      <c r="EL377">
        <v>47</v>
      </c>
      <c r="EN377">
        <v>0</v>
      </c>
      <c r="EO377">
        <v>37</v>
      </c>
      <c r="EP377">
        <v>0</v>
      </c>
      <c r="EQ377">
        <v>0</v>
      </c>
      <c r="ER377">
        <v>1</v>
      </c>
      <c r="ES377">
        <v>0</v>
      </c>
      <c r="ET377">
        <v>38</v>
      </c>
      <c r="EV377">
        <v>0</v>
      </c>
      <c r="EX377">
        <v>8</v>
      </c>
      <c r="EZ377" s="2">
        <v>160</v>
      </c>
      <c r="FB377" t="s">
        <v>910</v>
      </c>
      <c r="FC377" t="s">
        <v>911</v>
      </c>
      <c r="FD377" t="str">
        <f>VLOOKUP(FF377,class!$A$1:$B$455,2,FALSE)</f>
        <v>Shire District</v>
      </c>
      <c r="FE377" t="str">
        <f>IFERROR(VLOOKUP(FF377,classifications!$A$3:$C$334,3,FALSE),VLOOKUP(FF377,classifications!$I$2:$K$28,3,FALSE))</f>
        <v>Predominantly Urban</v>
      </c>
      <c r="FF377" t="s">
        <v>912</v>
      </c>
      <c r="FH377">
        <v>147</v>
      </c>
      <c r="FJ377">
        <v>6</v>
      </c>
      <c r="FL377">
        <v>27</v>
      </c>
      <c r="FN377">
        <v>0</v>
      </c>
      <c r="FO377">
        <v>9</v>
      </c>
      <c r="FP377">
        <v>0</v>
      </c>
      <c r="FQ377">
        <v>0</v>
      </c>
      <c r="FR377">
        <v>0</v>
      </c>
      <c r="FS377">
        <v>0</v>
      </c>
      <c r="FT377">
        <v>9</v>
      </c>
      <c r="FV377">
        <v>0</v>
      </c>
      <c r="FX377">
        <v>15</v>
      </c>
      <c r="FZ377" s="2">
        <v>165</v>
      </c>
      <c r="GB377" t="s">
        <v>944</v>
      </c>
      <c r="GC377" t="s">
        <v>945</v>
      </c>
      <c r="GD377" t="str">
        <f>VLOOKUP(GF377,class!$A$1:$B$455,2,FALSE)</f>
        <v>Shire District</v>
      </c>
      <c r="GE377" t="str">
        <f>IFERROR(VLOOKUP(GF377,classifications!A$3:C$334,3,FALSE),VLOOKUP(GF377,classifications!I$2:K$28,3,FALSE))</f>
        <v>Predominantly Urban</v>
      </c>
      <c r="GF377" t="s">
        <v>946</v>
      </c>
      <c r="GH377">
        <v>616</v>
      </c>
      <c r="GJ377">
        <v>3</v>
      </c>
      <c r="GL377">
        <v>3</v>
      </c>
      <c r="GN377">
        <v>0</v>
      </c>
      <c r="GO377">
        <v>1</v>
      </c>
      <c r="GP377">
        <v>1</v>
      </c>
      <c r="GQ377">
        <v>0</v>
      </c>
      <c r="GR377">
        <v>1</v>
      </c>
      <c r="GS377">
        <v>0</v>
      </c>
      <c r="GT377">
        <v>3</v>
      </c>
      <c r="GV377">
        <v>0</v>
      </c>
      <c r="GX377">
        <v>3</v>
      </c>
      <c r="GZ377">
        <v>619</v>
      </c>
    </row>
    <row r="378" spans="2:208" x14ac:dyDescent="0.3">
      <c r="B378" t="s">
        <v>913</v>
      </c>
      <c r="C378" t="s">
        <v>914</v>
      </c>
      <c r="D378" t="str">
        <f>VLOOKUP(F378,class!$A$1:$B$455,2,FALSE)</f>
        <v>Shire District</v>
      </c>
      <c r="E378" t="str">
        <f>IFERROR(VLOOKUP(F378,classifications!$A$3:$C$334,3,FALSE),VLOOKUP(F378,classifications!$I$2:$K$28,3,FALSE))</f>
        <v>Predominantly Urban</v>
      </c>
      <c r="F378" t="s">
        <v>915</v>
      </c>
      <c r="H378">
        <v>199</v>
      </c>
      <c r="J378">
        <v>1</v>
      </c>
      <c r="L378">
        <v>60</v>
      </c>
      <c r="N378">
        <v>0</v>
      </c>
      <c r="P378">
        <v>30</v>
      </c>
      <c r="R378">
        <v>230</v>
      </c>
      <c r="AB378" t="s">
        <v>913</v>
      </c>
      <c r="AC378" t="s">
        <v>914</v>
      </c>
      <c r="AD378" t="str">
        <f>VLOOKUP(AF378,class!$A$1:$B$455,2,FALSE)</f>
        <v>Shire District</v>
      </c>
      <c r="AE378" t="str">
        <f>IFERROR(VLOOKUP(AF378,classifications!$A$3:$C$334,3,FALSE),VLOOKUP(AF378,classifications!$I$2:$K$28,3,FALSE))</f>
        <v>Predominantly Urban</v>
      </c>
      <c r="AF378" t="s">
        <v>915</v>
      </c>
      <c r="AH378">
        <v>125</v>
      </c>
      <c r="AJ378">
        <v>2</v>
      </c>
      <c r="AL378">
        <v>5</v>
      </c>
      <c r="AN378">
        <v>0</v>
      </c>
      <c r="AP378">
        <v>0</v>
      </c>
      <c r="AR378">
        <v>132</v>
      </c>
      <c r="BB378" t="s">
        <v>913</v>
      </c>
      <c r="BC378" t="s">
        <v>914</v>
      </c>
      <c r="BD378" t="str">
        <f>VLOOKUP(BF378,class!$A$1:$B$455,2,FALSE)</f>
        <v>Shire District</v>
      </c>
      <c r="BE378" t="str">
        <f>IFERROR(VLOOKUP(BF378,classifications!$A$3:$C$334,3,FALSE),VLOOKUP(BF378,classifications!$I$2:$K$28,3,FALSE))</f>
        <v>Predominantly Urban</v>
      </c>
      <c r="BF378" t="s">
        <v>915</v>
      </c>
      <c r="BH378">
        <v>198</v>
      </c>
      <c r="BJ378">
        <v>36</v>
      </c>
      <c r="BL378">
        <v>49</v>
      </c>
      <c r="BN378">
        <v>0</v>
      </c>
      <c r="BP378">
        <v>83</v>
      </c>
      <c r="BR378">
        <v>200</v>
      </c>
      <c r="CB378" t="s">
        <v>913</v>
      </c>
      <c r="CC378" t="s">
        <v>914</v>
      </c>
      <c r="CD378" t="str">
        <f>VLOOKUP(CF378,class!$A$1:$B$455,2,FALSE)</f>
        <v>Shire District</v>
      </c>
      <c r="CE378" t="str">
        <f>IFERROR(VLOOKUP(CF378,classifications!$A$3:$C$334,3,FALSE),VLOOKUP(CF378,classifications!$I$2:$K$28,3,FALSE))</f>
        <v>Predominantly Urban</v>
      </c>
      <c r="CF378" t="s">
        <v>915</v>
      </c>
      <c r="CH378">
        <v>226</v>
      </c>
      <c r="CJ378">
        <v>33</v>
      </c>
      <c r="CL378">
        <v>131</v>
      </c>
      <c r="CN378">
        <v>0</v>
      </c>
      <c r="CO378">
        <v>48</v>
      </c>
      <c r="CP378">
        <v>0</v>
      </c>
      <c r="CQ378">
        <v>7</v>
      </c>
      <c r="CR378">
        <v>0</v>
      </c>
      <c r="CS378">
        <v>55</v>
      </c>
      <c r="CU378">
        <v>0</v>
      </c>
      <c r="CW378">
        <v>2</v>
      </c>
      <c r="CY378">
        <v>388</v>
      </c>
      <c r="DB378" t="s">
        <v>913</v>
      </c>
      <c r="DC378" t="s">
        <v>914</v>
      </c>
      <c r="DD378" t="str">
        <f>VLOOKUP(DF378,class!$A$1:$B$455,2,FALSE)</f>
        <v>Shire District</v>
      </c>
      <c r="DE378" t="str">
        <f>IFERROR(VLOOKUP(DF378,classifications!$A$3:$C$334,3,FALSE),VLOOKUP(DF378,classifications!$I$2:$K$28,3,FALSE))</f>
        <v>Predominantly Urban</v>
      </c>
      <c r="DF378" t="s">
        <v>915</v>
      </c>
      <c r="DH378">
        <v>229</v>
      </c>
      <c r="DJ378">
        <v>37</v>
      </c>
      <c r="DL378">
        <v>235</v>
      </c>
      <c r="DN378">
        <v>0</v>
      </c>
      <c r="DO378">
        <v>54</v>
      </c>
      <c r="DP378">
        <v>0</v>
      </c>
      <c r="DQ378">
        <v>1</v>
      </c>
      <c r="DR378">
        <v>0</v>
      </c>
      <c r="DS378">
        <v>55</v>
      </c>
      <c r="DU378">
        <v>0</v>
      </c>
      <c r="DW378">
        <v>0</v>
      </c>
      <c r="DY378">
        <v>501</v>
      </c>
      <c r="EB378" t="s">
        <v>913</v>
      </c>
      <c r="EC378" t="s">
        <v>914</v>
      </c>
      <c r="ED378" t="str">
        <f>VLOOKUP(EF378,class!$A$1:$B$455,2,FALSE)</f>
        <v>Shire District</v>
      </c>
      <c r="EE378" t="str">
        <f>IFERROR(VLOOKUP(EF378,classifications!$A$3:$C$334,3,FALSE),VLOOKUP(EF378,classifications!$I$2:$K$28,3,FALSE))</f>
        <v>Predominantly Urban</v>
      </c>
      <c r="EF378" t="s">
        <v>915</v>
      </c>
      <c r="EH378">
        <v>190</v>
      </c>
      <c r="EJ378">
        <v>15</v>
      </c>
      <c r="EL378">
        <v>94</v>
      </c>
      <c r="EN378">
        <v>1</v>
      </c>
      <c r="EO378">
        <v>51</v>
      </c>
      <c r="EP378">
        <v>2</v>
      </c>
      <c r="EQ378">
        <v>0</v>
      </c>
      <c r="ER378">
        <v>21</v>
      </c>
      <c r="ES378">
        <v>0</v>
      </c>
      <c r="ET378">
        <v>75</v>
      </c>
      <c r="EV378">
        <v>0</v>
      </c>
      <c r="EX378">
        <v>0</v>
      </c>
      <c r="EZ378" s="2">
        <v>299</v>
      </c>
      <c r="FB378" t="s">
        <v>913</v>
      </c>
      <c r="FC378" t="s">
        <v>914</v>
      </c>
      <c r="FD378" t="str">
        <f>VLOOKUP(FF378,class!$A$1:$B$455,2,FALSE)</f>
        <v>Shire District</v>
      </c>
      <c r="FE378" t="str">
        <f>IFERROR(VLOOKUP(FF378,classifications!$A$3:$C$334,3,FALSE),VLOOKUP(FF378,classifications!$I$2:$K$28,3,FALSE))</f>
        <v>Predominantly Urban</v>
      </c>
      <c r="FF378" t="s">
        <v>915</v>
      </c>
      <c r="FH378">
        <v>318</v>
      </c>
      <c r="FJ378">
        <v>15</v>
      </c>
      <c r="FL378">
        <v>20</v>
      </c>
      <c r="FN378">
        <v>2</v>
      </c>
      <c r="FO378">
        <v>2</v>
      </c>
      <c r="FP378">
        <v>0</v>
      </c>
      <c r="FQ378">
        <v>0</v>
      </c>
      <c r="FR378">
        <v>1</v>
      </c>
      <c r="FS378">
        <v>0</v>
      </c>
      <c r="FT378">
        <v>5</v>
      </c>
      <c r="FV378">
        <v>1</v>
      </c>
      <c r="FX378">
        <v>2</v>
      </c>
      <c r="FZ378" s="2">
        <v>352</v>
      </c>
      <c r="GB378" t="s">
        <v>947</v>
      </c>
      <c r="GC378" t="s">
        <v>948</v>
      </c>
      <c r="GD378" t="str">
        <f>VLOOKUP(GF378,class!$A$1:$B$455,2,FALSE)</f>
        <v>Shire District</v>
      </c>
      <c r="GE378" t="str">
        <f>IFERROR(VLOOKUP(GF378,classifications!A$3:C$334,3,FALSE),VLOOKUP(GF378,classifications!I$2:K$28,3,FALSE))</f>
        <v>Predominantly Urban</v>
      </c>
      <c r="GF378" t="s">
        <v>949</v>
      </c>
      <c r="GH378">
        <v>826</v>
      </c>
      <c r="GJ378">
        <v>3</v>
      </c>
      <c r="GL378">
        <v>44</v>
      </c>
      <c r="GN378">
        <v>6</v>
      </c>
      <c r="GO378">
        <v>21</v>
      </c>
      <c r="GP378">
        <v>0</v>
      </c>
      <c r="GQ378">
        <v>0</v>
      </c>
      <c r="GR378">
        <v>0</v>
      </c>
      <c r="GS378">
        <v>0</v>
      </c>
      <c r="GT378">
        <v>27</v>
      </c>
      <c r="GV378">
        <v>-2</v>
      </c>
      <c r="GX378">
        <v>0</v>
      </c>
      <c r="GZ378">
        <v>871</v>
      </c>
    </row>
    <row r="379" spans="2:208" x14ac:dyDescent="0.3">
      <c r="B379" t="s">
        <v>916</v>
      </c>
      <c r="C379" t="s">
        <v>917</v>
      </c>
      <c r="D379" t="str">
        <f>VLOOKUP(F379,class!$A$1:$B$455,2,FALSE)</f>
        <v>Shire District</v>
      </c>
      <c r="E379" t="str">
        <f>IFERROR(VLOOKUP(F379,classifications!$A$3:$C$334,3,FALSE),VLOOKUP(F379,classifications!$I$2:$K$28,3,FALSE))</f>
        <v>Urban with Significant Rural</v>
      </c>
      <c r="F379" t="s">
        <v>918</v>
      </c>
      <c r="H379">
        <v>162</v>
      </c>
      <c r="J379">
        <v>-6</v>
      </c>
      <c r="L379">
        <v>34</v>
      </c>
      <c r="N379">
        <v>8</v>
      </c>
      <c r="P379">
        <v>24</v>
      </c>
      <c r="R379">
        <v>174</v>
      </c>
      <c r="AB379" t="s">
        <v>916</v>
      </c>
      <c r="AC379" t="s">
        <v>917</v>
      </c>
      <c r="AD379" t="str">
        <f>VLOOKUP(AF379,class!$A$1:$B$455,2,FALSE)</f>
        <v>Shire District</v>
      </c>
      <c r="AE379" t="str">
        <f>IFERROR(VLOOKUP(AF379,classifications!$A$3:$C$334,3,FALSE),VLOOKUP(AF379,classifications!$I$2:$K$28,3,FALSE))</f>
        <v>Urban with Significant Rural</v>
      </c>
      <c r="AF379" t="s">
        <v>918</v>
      </c>
      <c r="AH379">
        <v>96</v>
      </c>
      <c r="AJ379">
        <v>3</v>
      </c>
      <c r="AL379">
        <v>41</v>
      </c>
      <c r="AN379">
        <v>2</v>
      </c>
      <c r="AP379">
        <v>15</v>
      </c>
      <c r="AR379">
        <v>127</v>
      </c>
      <c r="BB379" t="s">
        <v>916</v>
      </c>
      <c r="BC379" t="s">
        <v>917</v>
      </c>
      <c r="BD379" t="str">
        <f>VLOOKUP(BF379,class!$A$1:$B$455,2,FALSE)</f>
        <v>Shire District</v>
      </c>
      <c r="BE379" t="str">
        <f>IFERROR(VLOOKUP(BF379,classifications!$A$3:$C$334,3,FALSE),VLOOKUP(BF379,classifications!$I$2:$K$28,3,FALSE))</f>
        <v>Urban with Significant Rural</v>
      </c>
      <c r="BF379" t="s">
        <v>918</v>
      </c>
      <c r="BH379">
        <v>161</v>
      </c>
      <c r="BJ379">
        <v>0</v>
      </c>
      <c r="BL379">
        <v>43</v>
      </c>
      <c r="BN379">
        <v>0</v>
      </c>
      <c r="BP379">
        <v>14</v>
      </c>
      <c r="BR379">
        <v>190</v>
      </c>
      <c r="CB379" t="s">
        <v>916</v>
      </c>
      <c r="CC379" t="s">
        <v>917</v>
      </c>
      <c r="CD379" t="str">
        <f>VLOOKUP(CF379,class!$A$1:$B$455,2,FALSE)</f>
        <v>Shire District</v>
      </c>
      <c r="CE379" t="str">
        <f>IFERROR(VLOOKUP(CF379,classifications!$A$3:$C$334,3,FALSE),VLOOKUP(CF379,classifications!$I$2:$K$28,3,FALSE))</f>
        <v>Urban with Significant Rural</v>
      </c>
      <c r="CF379" t="s">
        <v>918</v>
      </c>
      <c r="CH379">
        <v>131</v>
      </c>
      <c r="CJ379">
        <v>3</v>
      </c>
      <c r="CL379">
        <v>75</v>
      </c>
      <c r="CN379">
        <v>0</v>
      </c>
      <c r="CO379">
        <v>52</v>
      </c>
      <c r="CP379">
        <v>0</v>
      </c>
      <c r="CQ379">
        <v>0</v>
      </c>
      <c r="CR379">
        <v>0</v>
      </c>
      <c r="CS379">
        <v>52</v>
      </c>
      <c r="CU379">
        <v>0</v>
      </c>
      <c r="CW379">
        <v>51</v>
      </c>
      <c r="CY379">
        <v>158</v>
      </c>
      <c r="DB379" t="s">
        <v>916</v>
      </c>
      <c r="DC379" t="s">
        <v>917</v>
      </c>
      <c r="DD379" t="str">
        <f>VLOOKUP(DF379,class!$A$1:$B$455,2,FALSE)</f>
        <v>Shire District</v>
      </c>
      <c r="DE379" t="str">
        <f>IFERROR(VLOOKUP(DF379,classifications!$A$3:$C$334,3,FALSE),VLOOKUP(DF379,classifications!$I$2:$K$28,3,FALSE))</f>
        <v>Urban with Significant Rural</v>
      </c>
      <c r="DF379" t="s">
        <v>918</v>
      </c>
      <c r="DH379">
        <v>152</v>
      </c>
      <c r="DJ379">
        <v>9</v>
      </c>
      <c r="DL379">
        <v>95</v>
      </c>
      <c r="DN379">
        <v>1</v>
      </c>
      <c r="DO379">
        <v>44</v>
      </c>
      <c r="DP379">
        <v>0</v>
      </c>
      <c r="DQ379">
        <v>2</v>
      </c>
      <c r="DR379">
        <v>0</v>
      </c>
      <c r="DS379">
        <v>47</v>
      </c>
      <c r="DU379">
        <v>1</v>
      </c>
      <c r="DW379">
        <v>50</v>
      </c>
      <c r="DY379">
        <v>207</v>
      </c>
      <c r="EB379" t="s">
        <v>916</v>
      </c>
      <c r="EC379" t="s">
        <v>917</v>
      </c>
      <c r="ED379" t="str">
        <f>VLOOKUP(EF379,class!$A$1:$B$455,2,FALSE)</f>
        <v>Shire District</v>
      </c>
      <c r="EE379" t="str">
        <f>IFERROR(VLOOKUP(EF379,classifications!$A$3:$C$334,3,FALSE),VLOOKUP(EF379,classifications!$I$2:$K$28,3,FALSE))</f>
        <v>Urban with Significant Rural</v>
      </c>
      <c r="EF379" t="s">
        <v>918</v>
      </c>
      <c r="EH379">
        <v>207</v>
      </c>
      <c r="EJ379">
        <v>12</v>
      </c>
      <c r="EL379">
        <v>201</v>
      </c>
      <c r="EN379">
        <v>4</v>
      </c>
      <c r="EO379">
        <v>155</v>
      </c>
      <c r="EP379">
        <v>0</v>
      </c>
      <c r="EQ379">
        <v>0</v>
      </c>
      <c r="ER379">
        <v>2</v>
      </c>
      <c r="ES379">
        <v>3</v>
      </c>
      <c r="ET379">
        <v>164</v>
      </c>
      <c r="EV379">
        <v>3</v>
      </c>
      <c r="EX379">
        <v>37</v>
      </c>
      <c r="EZ379" s="2">
        <v>386</v>
      </c>
      <c r="FB379" t="s">
        <v>916</v>
      </c>
      <c r="FC379" t="s">
        <v>917</v>
      </c>
      <c r="FD379" t="str">
        <f>VLOOKUP(FF379,class!$A$1:$B$455,2,FALSE)</f>
        <v>Shire District</v>
      </c>
      <c r="FE379" t="str">
        <f>IFERROR(VLOOKUP(FF379,classifications!$A$3:$C$334,3,FALSE),VLOOKUP(FF379,classifications!$I$2:$K$28,3,FALSE))</f>
        <v>Urban with Significant Rural</v>
      </c>
      <c r="FF379" t="s">
        <v>918</v>
      </c>
      <c r="FH379">
        <v>306</v>
      </c>
      <c r="FJ379">
        <v>-3</v>
      </c>
      <c r="FL379">
        <v>60</v>
      </c>
      <c r="FN379">
        <v>2</v>
      </c>
      <c r="FO379">
        <v>19</v>
      </c>
      <c r="FP379">
        <v>0</v>
      </c>
      <c r="FQ379">
        <v>0</v>
      </c>
      <c r="FR379">
        <v>0</v>
      </c>
      <c r="FS379">
        <v>0</v>
      </c>
      <c r="FT379">
        <v>21</v>
      </c>
      <c r="FV379">
        <v>3</v>
      </c>
      <c r="FX379">
        <v>40</v>
      </c>
      <c r="FZ379" s="2">
        <v>326</v>
      </c>
      <c r="GB379" t="s">
        <v>950</v>
      </c>
      <c r="GC379" t="s">
        <v>951</v>
      </c>
      <c r="GD379" t="str">
        <f>VLOOKUP(GF379,class!$A$1:$B$455,2,FALSE)</f>
        <v>Shire District</v>
      </c>
      <c r="GE379" t="str">
        <f>IFERROR(VLOOKUP(GF379,classifications!A$3:C$334,3,FALSE),VLOOKUP(GF379,classifications!I$2:K$28,3,FALSE))</f>
        <v>Predominantly Rural</v>
      </c>
      <c r="GF379" t="s">
        <v>952</v>
      </c>
      <c r="GH379">
        <v>1340</v>
      </c>
      <c r="GJ379">
        <v>4</v>
      </c>
      <c r="GL379">
        <v>72</v>
      </c>
      <c r="GN379">
        <v>13</v>
      </c>
      <c r="GO379">
        <v>2</v>
      </c>
      <c r="GP379">
        <v>0</v>
      </c>
      <c r="GQ379">
        <v>0</v>
      </c>
      <c r="GR379">
        <v>0</v>
      </c>
      <c r="GS379">
        <v>0</v>
      </c>
      <c r="GT379">
        <v>15</v>
      </c>
      <c r="GV379">
        <v>0</v>
      </c>
      <c r="GX379">
        <v>74</v>
      </c>
      <c r="GZ379">
        <v>1342</v>
      </c>
    </row>
    <row r="380" spans="2:208" x14ac:dyDescent="0.3">
      <c r="B380" t="s">
        <v>919</v>
      </c>
      <c r="C380" t="s">
        <v>920</v>
      </c>
      <c r="D380" t="str">
        <f>VLOOKUP(F380,class!$A$1:$B$455,2,FALSE)</f>
        <v>Shire District</v>
      </c>
      <c r="E380" t="str">
        <f>IFERROR(VLOOKUP(F380,classifications!$A$3:$C$334,3,FALSE),VLOOKUP(F380,classifications!$I$2:$K$28,3,FALSE))</f>
        <v>Predominantly Urban</v>
      </c>
      <c r="F380" t="s">
        <v>921</v>
      </c>
      <c r="H380">
        <v>477</v>
      </c>
      <c r="J380">
        <v>18</v>
      </c>
      <c r="L380">
        <v>8</v>
      </c>
      <c r="N380">
        <v>0</v>
      </c>
      <c r="P380">
        <v>34</v>
      </c>
      <c r="R380">
        <v>469</v>
      </c>
      <c r="AB380" t="s">
        <v>919</v>
      </c>
      <c r="AC380" t="s">
        <v>920</v>
      </c>
      <c r="AD380" t="str">
        <f>VLOOKUP(AF380,class!$A$1:$B$455,2,FALSE)</f>
        <v>Shire District</v>
      </c>
      <c r="AE380" t="str">
        <f>IFERROR(VLOOKUP(AF380,classifications!$A$3:$C$334,3,FALSE),VLOOKUP(AF380,classifications!$I$2:$K$28,3,FALSE))</f>
        <v>Predominantly Urban</v>
      </c>
      <c r="AF380" t="s">
        <v>921</v>
      </c>
      <c r="AH380">
        <v>424</v>
      </c>
      <c r="AJ380">
        <v>5</v>
      </c>
      <c r="AL380">
        <v>34</v>
      </c>
      <c r="AN380">
        <v>0</v>
      </c>
      <c r="AP380">
        <v>27</v>
      </c>
      <c r="AR380">
        <v>436</v>
      </c>
      <c r="BB380" t="s">
        <v>919</v>
      </c>
      <c r="BC380" t="s">
        <v>920</v>
      </c>
      <c r="BD380" t="str">
        <f>VLOOKUP(BF380,class!$A$1:$B$455,2,FALSE)</f>
        <v>Shire District</v>
      </c>
      <c r="BE380" t="str">
        <f>IFERROR(VLOOKUP(BF380,classifications!$A$3:$C$334,3,FALSE),VLOOKUP(BF380,classifications!$I$2:$K$28,3,FALSE))</f>
        <v>Predominantly Urban</v>
      </c>
      <c r="BF380" t="s">
        <v>921</v>
      </c>
      <c r="BH380">
        <v>415</v>
      </c>
      <c r="BJ380">
        <v>2</v>
      </c>
      <c r="BL380">
        <v>33</v>
      </c>
      <c r="BN380">
        <v>0</v>
      </c>
      <c r="BP380">
        <v>30</v>
      </c>
      <c r="BR380">
        <v>420</v>
      </c>
      <c r="CB380" t="s">
        <v>919</v>
      </c>
      <c r="CC380" t="s">
        <v>920</v>
      </c>
      <c r="CD380" t="str">
        <f>VLOOKUP(CF380,class!$A$1:$B$455,2,FALSE)</f>
        <v>Shire District</v>
      </c>
      <c r="CE380" t="str">
        <f>IFERROR(VLOOKUP(CF380,classifications!$A$3:$C$334,3,FALSE),VLOOKUP(CF380,classifications!$I$2:$K$28,3,FALSE))</f>
        <v>Predominantly Urban</v>
      </c>
      <c r="CF380" t="s">
        <v>921</v>
      </c>
      <c r="CH380">
        <v>430</v>
      </c>
      <c r="CJ380">
        <v>8</v>
      </c>
      <c r="CL380">
        <v>142</v>
      </c>
      <c r="CN380">
        <v>0</v>
      </c>
      <c r="CO380">
        <v>129</v>
      </c>
      <c r="CP380">
        <v>0</v>
      </c>
      <c r="CQ380">
        <v>5</v>
      </c>
      <c r="CR380">
        <v>0</v>
      </c>
      <c r="CS380">
        <v>134</v>
      </c>
      <c r="CU380">
        <v>0</v>
      </c>
      <c r="CW380">
        <v>45</v>
      </c>
      <c r="CY380">
        <v>535</v>
      </c>
      <c r="DB380" t="s">
        <v>919</v>
      </c>
      <c r="DC380" t="s">
        <v>920</v>
      </c>
      <c r="DD380" t="str">
        <f>VLOOKUP(DF380,class!$A$1:$B$455,2,FALSE)</f>
        <v>Shire District</v>
      </c>
      <c r="DE380" t="str">
        <f>IFERROR(VLOOKUP(DF380,classifications!$A$3:$C$334,3,FALSE),VLOOKUP(DF380,classifications!$I$2:$K$28,3,FALSE))</f>
        <v>Predominantly Urban</v>
      </c>
      <c r="DF380" t="s">
        <v>921</v>
      </c>
      <c r="DH380">
        <v>416</v>
      </c>
      <c r="DJ380">
        <v>9</v>
      </c>
      <c r="DL380">
        <v>161</v>
      </c>
      <c r="DN380">
        <v>0</v>
      </c>
      <c r="DO380">
        <v>86</v>
      </c>
      <c r="DP380">
        <v>1</v>
      </c>
      <c r="DQ380">
        <v>0</v>
      </c>
      <c r="DR380">
        <v>0</v>
      </c>
      <c r="DS380">
        <v>87</v>
      </c>
      <c r="DU380">
        <v>0</v>
      </c>
      <c r="DW380">
        <v>69</v>
      </c>
      <c r="DY380">
        <v>517</v>
      </c>
      <c r="EB380" t="s">
        <v>919</v>
      </c>
      <c r="EC380" t="s">
        <v>920</v>
      </c>
      <c r="ED380" t="str">
        <f>VLOOKUP(EF380,class!$A$1:$B$455,2,FALSE)</f>
        <v>Shire District</v>
      </c>
      <c r="EE380" t="str">
        <f>IFERROR(VLOOKUP(EF380,classifications!$A$3:$C$334,3,FALSE),VLOOKUP(EF380,classifications!$I$2:$K$28,3,FALSE))</f>
        <v>Predominantly Urban</v>
      </c>
      <c r="EF380" t="s">
        <v>921</v>
      </c>
      <c r="EH380">
        <v>502</v>
      </c>
      <c r="EJ380">
        <v>13</v>
      </c>
      <c r="EL380">
        <v>53</v>
      </c>
      <c r="EN380">
        <v>0</v>
      </c>
      <c r="EO380">
        <v>36</v>
      </c>
      <c r="EP380">
        <v>0</v>
      </c>
      <c r="EQ380">
        <v>2</v>
      </c>
      <c r="ER380">
        <v>3</v>
      </c>
      <c r="ES380">
        <v>0</v>
      </c>
      <c r="ET380">
        <v>41</v>
      </c>
      <c r="EV380">
        <v>3</v>
      </c>
      <c r="EX380">
        <v>18</v>
      </c>
      <c r="EZ380" s="2">
        <v>553</v>
      </c>
      <c r="FB380" t="s">
        <v>919</v>
      </c>
      <c r="FC380" t="s">
        <v>920</v>
      </c>
      <c r="FD380" t="str">
        <f>VLOOKUP(FF380,class!$A$1:$B$455,2,FALSE)</f>
        <v>Shire District</v>
      </c>
      <c r="FE380" t="str">
        <f>IFERROR(VLOOKUP(FF380,classifications!$A$3:$C$334,3,FALSE),VLOOKUP(FF380,classifications!$I$2:$K$28,3,FALSE))</f>
        <v>Predominantly Urban</v>
      </c>
      <c r="FF380" t="s">
        <v>921</v>
      </c>
      <c r="FH380">
        <v>461</v>
      </c>
      <c r="FJ380">
        <v>24</v>
      </c>
      <c r="FL380">
        <v>68</v>
      </c>
      <c r="FN380">
        <v>3</v>
      </c>
      <c r="FO380">
        <v>23</v>
      </c>
      <c r="FP380">
        <v>0</v>
      </c>
      <c r="FQ380">
        <v>1</v>
      </c>
      <c r="FR380">
        <v>6</v>
      </c>
      <c r="FS380">
        <v>0</v>
      </c>
      <c r="FT380">
        <v>33</v>
      </c>
      <c r="FV380">
        <v>15</v>
      </c>
      <c r="FX380">
        <v>33</v>
      </c>
      <c r="FZ380" s="2">
        <v>535</v>
      </c>
      <c r="GB380" t="s">
        <v>953</v>
      </c>
      <c r="GC380" t="s">
        <v>954</v>
      </c>
      <c r="GD380" t="str">
        <f>VLOOKUP(GF380,class!$A$1:$B$455,2,FALSE)</f>
        <v>Shire District</v>
      </c>
      <c r="GE380" t="str">
        <f>IFERROR(VLOOKUP(GF380,classifications!A$3:C$334,3,FALSE),VLOOKUP(GF380,classifications!I$2:K$28,3,FALSE))</f>
        <v>Predominantly Urban</v>
      </c>
      <c r="GF380" t="s">
        <v>955</v>
      </c>
      <c r="GH380">
        <v>1038</v>
      </c>
      <c r="GJ380">
        <v>-4</v>
      </c>
      <c r="GL380">
        <v>9</v>
      </c>
      <c r="GN380">
        <v>1</v>
      </c>
      <c r="GO380">
        <v>3</v>
      </c>
      <c r="GP380">
        <v>0</v>
      </c>
      <c r="GQ380">
        <v>0</v>
      </c>
      <c r="GR380">
        <v>4</v>
      </c>
      <c r="GS380">
        <v>0</v>
      </c>
      <c r="GT380">
        <v>8</v>
      </c>
      <c r="GV380">
        <v>0</v>
      </c>
      <c r="GX380">
        <v>7</v>
      </c>
      <c r="GZ380">
        <v>1036</v>
      </c>
    </row>
    <row r="381" spans="2:208" x14ac:dyDescent="0.3">
      <c r="B381" t="s">
        <v>922</v>
      </c>
      <c r="C381" t="s">
        <v>923</v>
      </c>
      <c r="D381" t="str">
        <f>VLOOKUP(F381,class!$A$1:$B$455,2,FALSE)</f>
        <v>Shire District</v>
      </c>
      <c r="E381" t="str">
        <f>IFERROR(VLOOKUP(F381,classifications!$A$3:$C$334,3,FALSE),VLOOKUP(F381,classifications!$I$2:$K$28,3,FALSE))</f>
        <v>Predominantly Urban</v>
      </c>
      <c r="F381" t="s">
        <v>924</v>
      </c>
      <c r="H381">
        <v>173</v>
      </c>
      <c r="J381">
        <v>1</v>
      </c>
      <c r="L381">
        <v>13</v>
      </c>
      <c r="N381">
        <v>0</v>
      </c>
      <c r="P381">
        <v>24</v>
      </c>
      <c r="R381">
        <v>163</v>
      </c>
      <c r="AB381" t="s">
        <v>922</v>
      </c>
      <c r="AC381" t="s">
        <v>923</v>
      </c>
      <c r="AD381" t="str">
        <f>VLOOKUP(AF381,class!$A$1:$B$455,2,FALSE)</f>
        <v>Shire District</v>
      </c>
      <c r="AE381" t="str">
        <f>IFERROR(VLOOKUP(AF381,classifications!$A$3:$C$334,3,FALSE),VLOOKUP(AF381,classifications!$I$2:$K$28,3,FALSE))</f>
        <v>Predominantly Urban</v>
      </c>
      <c r="AF381" t="s">
        <v>924</v>
      </c>
      <c r="AH381">
        <v>64</v>
      </c>
      <c r="AJ381">
        <v>1</v>
      </c>
      <c r="AL381">
        <v>5</v>
      </c>
      <c r="AN381">
        <v>0</v>
      </c>
      <c r="AP381">
        <v>0</v>
      </c>
      <c r="AR381">
        <v>70</v>
      </c>
      <c r="BB381" t="s">
        <v>922</v>
      </c>
      <c r="BC381" t="s">
        <v>923</v>
      </c>
      <c r="BD381" t="str">
        <f>VLOOKUP(BF381,class!$A$1:$B$455,2,FALSE)</f>
        <v>Shire District</v>
      </c>
      <c r="BE381" t="str">
        <f>IFERROR(VLOOKUP(BF381,classifications!$A$3:$C$334,3,FALSE),VLOOKUP(BF381,classifications!$I$2:$K$28,3,FALSE))</f>
        <v>Predominantly Urban</v>
      </c>
      <c r="BF381" t="s">
        <v>924</v>
      </c>
      <c r="BH381">
        <v>49</v>
      </c>
      <c r="BJ381">
        <v>3</v>
      </c>
      <c r="BL381">
        <v>72</v>
      </c>
      <c r="BN381">
        <v>0</v>
      </c>
      <c r="BP381">
        <v>0</v>
      </c>
      <c r="BR381">
        <v>124</v>
      </c>
      <c r="CB381" t="s">
        <v>922</v>
      </c>
      <c r="CC381" t="s">
        <v>923</v>
      </c>
      <c r="CD381" t="str">
        <f>VLOOKUP(CF381,class!$A$1:$B$455,2,FALSE)</f>
        <v>Shire District</v>
      </c>
      <c r="CE381" t="str">
        <f>IFERROR(VLOOKUP(CF381,classifications!$A$3:$C$334,3,FALSE),VLOOKUP(CF381,classifications!$I$2:$K$28,3,FALSE))</f>
        <v>Predominantly Urban</v>
      </c>
      <c r="CF381" t="s">
        <v>924</v>
      </c>
      <c r="CH381">
        <v>368</v>
      </c>
      <c r="CJ381">
        <v>-5</v>
      </c>
      <c r="CL381">
        <v>53</v>
      </c>
      <c r="CN381">
        <v>0</v>
      </c>
      <c r="CO381">
        <v>49</v>
      </c>
      <c r="CP381">
        <v>0</v>
      </c>
      <c r="CQ381">
        <v>4</v>
      </c>
      <c r="CR381">
        <v>0</v>
      </c>
      <c r="CS381">
        <v>53</v>
      </c>
      <c r="CU381">
        <v>0</v>
      </c>
      <c r="CW381">
        <v>11</v>
      </c>
      <c r="CY381">
        <v>405</v>
      </c>
      <c r="DB381" t="s">
        <v>922</v>
      </c>
      <c r="DC381" t="s">
        <v>923</v>
      </c>
      <c r="DD381" t="str">
        <f>VLOOKUP(DF381,class!$A$1:$B$455,2,FALSE)</f>
        <v>Shire District</v>
      </c>
      <c r="DE381" t="str">
        <f>IFERROR(VLOOKUP(DF381,classifications!$A$3:$C$334,3,FALSE),VLOOKUP(DF381,classifications!$I$2:$K$28,3,FALSE))</f>
        <v>Predominantly Urban</v>
      </c>
      <c r="DF381" t="s">
        <v>924</v>
      </c>
      <c r="DH381">
        <v>120</v>
      </c>
      <c r="DJ381">
        <v>13</v>
      </c>
      <c r="DL381">
        <v>27</v>
      </c>
      <c r="DN381">
        <v>0</v>
      </c>
      <c r="DO381">
        <v>1</v>
      </c>
      <c r="DP381">
        <v>0</v>
      </c>
      <c r="DQ381">
        <v>0</v>
      </c>
      <c r="DR381">
        <v>0</v>
      </c>
      <c r="DS381">
        <v>1</v>
      </c>
      <c r="DU381">
        <v>0</v>
      </c>
      <c r="DW381">
        <v>0</v>
      </c>
      <c r="DY381">
        <v>160</v>
      </c>
      <c r="EB381" t="s">
        <v>922</v>
      </c>
      <c r="EC381" t="s">
        <v>923</v>
      </c>
      <c r="ED381" t="str">
        <f>VLOOKUP(EF381,class!$A$1:$B$455,2,FALSE)</f>
        <v>Shire District</v>
      </c>
      <c r="EE381" t="str">
        <f>IFERROR(VLOOKUP(EF381,classifications!$A$3:$C$334,3,FALSE),VLOOKUP(EF381,classifications!$I$2:$K$28,3,FALSE))</f>
        <v>Predominantly Urban</v>
      </c>
      <c r="EF381" t="s">
        <v>924</v>
      </c>
      <c r="EH381">
        <v>680</v>
      </c>
      <c r="EJ381">
        <v>25</v>
      </c>
      <c r="EL381">
        <v>96</v>
      </c>
      <c r="EN381">
        <v>1</v>
      </c>
      <c r="EO381">
        <v>98</v>
      </c>
      <c r="EP381">
        <v>0</v>
      </c>
      <c r="EQ381">
        <v>0</v>
      </c>
      <c r="ER381">
        <v>1</v>
      </c>
      <c r="ES381">
        <v>0</v>
      </c>
      <c r="ET381">
        <v>100</v>
      </c>
      <c r="EV381">
        <v>0</v>
      </c>
      <c r="EX381">
        <v>47</v>
      </c>
      <c r="EZ381" s="2">
        <v>754</v>
      </c>
      <c r="FB381" t="s">
        <v>922</v>
      </c>
      <c r="FC381" t="s">
        <v>923</v>
      </c>
      <c r="FD381" t="str">
        <f>VLOOKUP(FF381,class!$A$1:$B$455,2,FALSE)</f>
        <v>Shire District</v>
      </c>
      <c r="FE381" t="str">
        <f>IFERROR(VLOOKUP(FF381,classifications!$A$3:$C$334,3,FALSE),VLOOKUP(FF381,classifications!$I$2:$K$28,3,FALSE))</f>
        <v>Predominantly Urban</v>
      </c>
      <c r="FF381" t="s">
        <v>924</v>
      </c>
      <c r="FH381">
        <v>257</v>
      </c>
      <c r="FJ381">
        <v>21</v>
      </c>
      <c r="FL381">
        <v>158</v>
      </c>
      <c r="FN381">
        <v>0</v>
      </c>
      <c r="FO381">
        <v>155</v>
      </c>
      <c r="FP381">
        <v>0</v>
      </c>
      <c r="FQ381">
        <v>0</v>
      </c>
      <c r="FR381">
        <v>2</v>
      </c>
      <c r="FS381">
        <v>0</v>
      </c>
      <c r="FT381">
        <v>157</v>
      </c>
      <c r="FV381">
        <v>2</v>
      </c>
      <c r="FX381">
        <v>10</v>
      </c>
      <c r="FZ381" s="2">
        <v>428</v>
      </c>
    </row>
    <row r="382" spans="2:208" x14ac:dyDescent="0.3">
      <c r="B382" t="s">
        <v>925</v>
      </c>
      <c r="C382" t="s">
        <v>926</v>
      </c>
      <c r="D382" t="str">
        <f>VLOOKUP(F382,class!$A$1:$B$455,2,FALSE)</f>
        <v>Shire District</v>
      </c>
      <c r="E382" t="str">
        <f>IFERROR(VLOOKUP(F382,classifications!$A$3:$C$334,3,FALSE),VLOOKUP(F382,classifications!$I$2:$K$28,3,FALSE))</f>
        <v>Predominantly Urban</v>
      </c>
      <c r="F382" t="s">
        <v>927</v>
      </c>
      <c r="H382">
        <v>208</v>
      </c>
      <c r="J382">
        <v>5</v>
      </c>
      <c r="L382">
        <v>2</v>
      </c>
      <c r="N382">
        <v>0</v>
      </c>
      <c r="P382">
        <v>45</v>
      </c>
      <c r="R382">
        <v>170</v>
      </c>
      <c r="AB382" t="s">
        <v>925</v>
      </c>
      <c r="AC382" t="s">
        <v>926</v>
      </c>
      <c r="AD382" t="str">
        <f>VLOOKUP(AF382,class!$A$1:$B$455,2,FALSE)</f>
        <v>Shire District</v>
      </c>
      <c r="AE382" t="str">
        <f>IFERROR(VLOOKUP(AF382,classifications!$A$3:$C$334,3,FALSE),VLOOKUP(AF382,classifications!$I$2:$K$28,3,FALSE))</f>
        <v>Predominantly Urban</v>
      </c>
      <c r="AF382" t="s">
        <v>927</v>
      </c>
      <c r="AH382">
        <v>156</v>
      </c>
      <c r="AJ382">
        <v>2</v>
      </c>
      <c r="AL382">
        <v>37</v>
      </c>
      <c r="AN382">
        <v>0</v>
      </c>
      <c r="AP382">
        <v>4</v>
      </c>
      <c r="AR382">
        <v>191</v>
      </c>
      <c r="BB382" t="s">
        <v>925</v>
      </c>
      <c r="BC382" t="s">
        <v>926</v>
      </c>
      <c r="BD382" t="str">
        <f>VLOOKUP(BF382,class!$A$1:$B$455,2,FALSE)</f>
        <v>Shire District</v>
      </c>
      <c r="BE382" t="str">
        <f>IFERROR(VLOOKUP(BF382,classifications!$A$3:$C$334,3,FALSE),VLOOKUP(BF382,classifications!$I$2:$K$28,3,FALSE))</f>
        <v>Predominantly Urban</v>
      </c>
      <c r="BF382" t="s">
        <v>927</v>
      </c>
      <c r="BH382">
        <v>276</v>
      </c>
      <c r="BJ382">
        <v>29</v>
      </c>
      <c r="BL382">
        <v>20</v>
      </c>
      <c r="BN382">
        <v>0</v>
      </c>
      <c r="BP382">
        <v>60</v>
      </c>
      <c r="BR382">
        <v>265</v>
      </c>
      <c r="CB382" t="s">
        <v>925</v>
      </c>
      <c r="CC382" t="s">
        <v>926</v>
      </c>
      <c r="CD382" t="str">
        <f>VLOOKUP(CF382,class!$A$1:$B$455,2,FALSE)</f>
        <v>Shire District</v>
      </c>
      <c r="CE382" t="str">
        <f>IFERROR(VLOOKUP(CF382,classifications!$A$3:$C$334,3,FALSE),VLOOKUP(CF382,classifications!$I$2:$K$28,3,FALSE))</f>
        <v>Predominantly Urban</v>
      </c>
      <c r="CF382" t="s">
        <v>927</v>
      </c>
      <c r="CH382">
        <v>279</v>
      </c>
      <c r="CJ382">
        <v>5</v>
      </c>
      <c r="CL382">
        <v>71</v>
      </c>
      <c r="CN382">
        <v>0</v>
      </c>
      <c r="CO382">
        <v>66</v>
      </c>
      <c r="CP382">
        <v>0</v>
      </c>
      <c r="CQ382">
        <v>0</v>
      </c>
      <c r="CR382">
        <v>0</v>
      </c>
      <c r="CS382">
        <v>66</v>
      </c>
      <c r="CU382">
        <v>0</v>
      </c>
      <c r="CW382">
        <v>47</v>
      </c>
      <c r="CY382">
        <v>308</v>
      </c>
      <c r="DB382" t="s">
        <v>925</v>
      </c>
      <c r="DC382" t="s">
        <v>926</v>
      </c>
      <c r="DD382" t="str">
        <f>VLOOKUP(DF382,class!$A$1:$B$455,2,FALSE)</f>
        <v>Shire District</v>
      </c>
      <c r="DE382" t="str">
        <f>IFERROR(VLOOKUP(DF382,classifications!$A$3:$C$334,3,FALSE),VLOOKUP(DF382,classifications!$I$2:$K$28,3,FALSE))</f>
        <v>Predominantly Urban</v>
      </c>
      <c r="DF382" t="s">
        <v>927</v>
      </c>
      <c r="DH382">
        <v>215</v>
      </c>
      <c r="DJ382">
        <v>17</v>
      </c>
      <c r="DL382">
        <v>134</v>
      </c>
      <c r="DN382">
        <v>0</v>
      </c>
      <c r="DO382">
        <v>107</v>
      </c>
      <c r="DP382">
        <v>2</v>
      </c>
      <c r="DQ382">
        <v>0</v>
      </c>
      <c r="DR382">
        <v>0</v>
      </c>
      <c r="DS382">
        <v>109</v>
      </c>
      <c r="DU382">
        <v>0</v>
      </c>
      <c r="DW382">
        <v>19</v>
      </c>
      <c r="DY382">
        <v>347</v>
      </c>
      <c r="EB382" t="s">
        <v>925</v>
      </c>
      <c r="EC382" t="s">
        <v>926</v>
      </c>
      <c r="ED382" t="str">
        <f>VLOOKUP(EF382,class!$A$1:$B$455,2,FALSE)</f>
        <v>Shire District</v>
      </c>
      <c r="EE382" t="str">
        <f>IFERROR(VLOOKUP(EF382,classifications!$A$3:$C$334,3,FALSE),VLOOKUP(EF382,classifications!$I$2:$K$28,3,FALSE))</f>
        <v>Predominantly Urban</v>
      </c>
      <c r="EF382" t="s">
        <v>927</v>
      </c>
      <c r="EH382">
        <v>176</v>
      </c>
      <c r="EJ382">
        <v>-6</v>
      </c>
      <c r="EL382">
        <v>102</v>
      </c>
      <c r="EN382">
        <v>0</v>
      </c>
      <c r="EO382">
        <v>90</v>
      </c>
      <c r="EP382">
        <v>0</v>
      </c>
      <c r="EQ382">
        <v>0</v>
      </c>
      <c r="ER382">
        <v>0</v>
      </c>
      <c r="ES382">
        <v>0</v>
      </c>
      <c r="ET382">
        <v>90</v>
      </c>
      <c r="EV382">
        <v>0</v>
      </c>
      <c r="EX382">
        <v>22</v>
      </c>
      <c r="EZ382" s="2">
        <v>250</v>
      </c>
      <c r="FB382" t="s">
        <v>925</v>
      </c>
      <c r="FC382" t="s">
        <v>926</v>
      </c>
      <c r="FD382" t="str">
        <f>VLOOKUP(FF382,class!$A$1:$B$455,2,FALSE)</f>
        <v>Shire District</v>
      </c>
      <c r="FE382" t="str">
        <f>IFERROR(VLOOKUP(FF382,classifications!$A$3:$C$334,3,FALSE),VLOOKUP(FF382,classifications!$I$2:$K$28,3,FALSE))</f>
        <v>Predominantly Urban</v>
      </c>
      <c r="FF382" t="s">
        <v>927</v>
      </c>
      <c r="FH382">
        <v>153</v>
      </c>
      <c r="FJ382">
        <v>8</v>
      </c>
      <c r="FL382">
        <v>142</v>
      </c>
      <c r="FN382">
        <v>0</v>
      </c>
      <c r="FO382">
        <v>113</v>
      </c>
      <c r="FP382">
        <v>0</v>
      </c>
      <c r="FQ382">
        <v>0</v>
      </c>
      <c r="FR382">
        <v>3</v>
      </c>
      <c r="FS382">
        <v>0</v>
      </c>
      <c r="FT382">
        <v>116</v>
      </c>
      <c r="FV382">
        <v>0</v>
      </c>
      <c r="FX382">
        <v>14</v>
      </c>
      <c r="FZ382" s="2">
        <v>289</v>
      </c>
      <c r="GD382" t="str">
        <f>VLOOKUP(GF382,class!$A$1:$B$455,2,FALSE)</f>
        <v>Shire County</v>
      </c>
      <c r="GE382" t="str">
        <f>IFERROR(VLOOKUP(GF382,classifications!A$3:C$334,3,FALSE),VLOOKUP(GF382,classifications!I$2:K$28,3,FALSE))</f>
        <v>Predominantly Urban</v>
      </c>
      <c r="GF382" t="s">
        <v>956</v>
      </c>
      <c r="GH382">
        <v>3458</v>
      </c>
      <c r="GJ382">
        <v>58</v>
      </c>
      <c r="GL382">
        <v>546</v>
      </c>
      <c r="GN382">
        <v>12</v>
      </c>
      <c r="GO382">
        <v>354</v>
      </c>
      <c r="GP382">
        <v>1</v>
      </c>
      <c r="GQ382">
        <v>0</v>
      </c>
      <c r="GR382">
        <v>5</v>
      </c>
      <c r="GS382">
        <v>0</v>
      </c>
      <c r="GT382">
        <v>372</v>
      </c>
      <c r="GV382">
        <v>66</v>
      </c>
      <c r="GX382">
        <v>210</v>
      </c>
      <c r="GZ382">
        <v>3918</v>
      </c>
    </row>
    <row r="383" spans="2:208" x14ac:dyDescent="0.3">
      <c r="B383" t="s">
        <v>928</v>
      </c>
      <c r="C383" t="s">
        <v>929</v>
      </c>
      <c r="D383" t="str">
        <f>VLOOKUP(F383,class!$A$1:$B$455,2,FALSE)</f>
        <v>Shire District</v>
      </c>
      <c r="E383" t="str">
        <f>IFERROR(VLOOKUP(F383,classifications!$A$3:$C$334,3,FALSE),VLOOKUP(F383,classifications!$I$2:$K$28,3,FALSE))</f>
        <v>Predominantly Urban</v>
      </c>
      <c r="F383" t="s">
        <v>930</v>
      </c>
      <c r="H383">
        <v>219</v>
      </c>
      <c r="J383">
        <v>4</v>
      </c>
      <c r="L383">
        <v>33</v>
      </c>
      <c r="N383">
        <v>0</v>
      </c>
      <c r="P383">
        <v>39</v>
      </c>
      <c r="R383">
        <v>217</v>
      </c>
      <c r="AB383" t="s">
        <v>928</v>
      </c>
      <c r="AC383" t="s">
        <v>929</v>
      </c>
      <c r="AD383" t="str">
        <f>VLOOKUP(AF383,class!$A$1:$B$455,2,FALSE)</f>
        <v>Shire District</v>
      </c>
      <c r="AE383" t="str">
        <f>IFERROR(VLOOKUP(AF383,classifications!$A$3:$C$334,3,FALSE),VLOOKUP(AF383,classifications!$I$2:$K$28,3,FALSE))</f>
        <v>Predominantly Urban</v>
      </c>
      <c r="AF383" t="s">
        <v>930</v>
      </c>
      <c r="AH383">
        <v>138</v>
      </c>
      <c r="AJ383">
        <v>0</v>
      </c>
      <c r="AL383">
        <v>12</v>
      </c>
      <c r="AN383">
        <v>0</v>
      </c>
      <c r="AP383">
        <v>23</v>
      </c>
      <c r="AR383">
        <v>127</v>
      </c>
      <c r="BB383" t="s">
        <v>928</v>
      </c>
      <c r="BC383" t="s">
        <v>929</v>
      </c>
      <c r="BD383" t="str">
        <f>VLOOKUP(BF383,class!$A$1:$B$455,2,FALSE)</f>
        <v>Shire District</v>
      </c>
      <c r="BE383" t="str">
        <f>IFERROR(VLOOKUP(BF383,classifications!$A$3:$C$334,3,FALSE),VLOOKUP(BF383,classifications!$I$2:$K$28,3,FALSE))</f>
        <v>Predominantly Urban</v>
      </c>
      <c r="BF383" t="s">
        <v>930</v>
      </c>
      <c r="BH383">
        <v>78</v>
      </c>
      <c r="BJ383">
        <v>4</v>
      </c>
      <c r="BL383">
        <v>48</v>
      </c>
      <c r="BN383">
        <v>3</v>
      </c>
      <c r="BP383">
        <v>29</v>
      </c>
      <c r="BR383">
        <v>104</v>
      </c>
      <c r="CB383" t="s">
        <v>928</v>
      </c>
      <c r="CC383" t="s">
        <v>929</v>
      </c>
      <c r="CD383" t="str">
        <f>VLOOKUP(CF383,class!$A$1:$B$455,2,FALSE)</f>
        <v>Shire District</v>
      </c>
      <c r="CE383" t="str">
        <f>IFERROR(VLOOKUP(CF383,classifications!$A$3:$C$334,3,FALSE),VLOOKUP(CF383,classifications!$I$2:$K$28,3,FALSE))</f>
        <v>Predominantly Urban</v>
      </c>
      <c r="CF383" t="s">
        <v>930</v>
      </c>
      <c r="CH383">
        <v>179</v>
      </c>
      <c r="CJ383">
        <v>6</v>
      </c>
      <c r="CL383">
        <v>97</v>
      </c>
      <c r="CN383">
        <v>0</v>
      </c>
      <c r="CO383">
        <v>89</v>
      </c>
      <c r="CP383">
        <v>0</v>
      </c>
      <c r="CQ383">
        <v>0</v>
      </c>
      <c r="CR383">
        <v>0</v>
      </c>
      <c r="CS383">
        <v>89</v>
      </c>
      <c r="CU383">
        <v>3</v>
      </c>
      <c r="CW383">
        <v>23</v>
      </c>
      <c r="CY383">
        <v>262</v>
      </c>
      <c r="DB383" t="s">
        <v>928</v>
      </c>
      <c r="DC383" t="s">
        <v>929</v>
      </c>
      <c r="DD383" t="str">
        <f>VLOOKUP(DF383,class!$A$1:$B$455,2,FALSE)</f>
        <v>Shire District</v>
      </c>
      <c r="DE383" t="str">
        <f>IFERROR(VLOOKUP(DF383,classifications!$A$3:$C$334,3,FALSE),VLOOKUP(DF383,classifications!$I$2:$K$28,3,FALSE))</f>
        <v>Predominantly Urban</v>
      </c>
      <c r="DF383" t="s">
        <v>930</v>
      </c>
      <c r="DH383">
        <v>175</v>
      </c>
      <c r="DJ383">
        <v>5</v>
      </c>
      <c r="DL383">
        <v>59</v>
      </c>
      <c r="DN383">
        <v>0</v>
      </c>
      <c r="DO383">
        <v>44</v>
      </c>
      <c r="DP383">
        <v>0</v>
      </c>
      <c r="DQ383">
        <v>0</v>
      </c>
      <c r="DR383">
        <v>0</v>
      </c>
      <c r="DS383">
        <v>44</v>
      </c>
      <c r="DU383">
        <v>0</v>
      </c>
      <c r="DW383">
        <v>18</v>
      </c>
      <c r="DY383">
        <v>221</v>
      </c>
      <c r="EB383" t="s">
        <v>928</v>
      </c>
      <c r="EC383" t="s">
        <v>929</v>
      </c>
      <c r="ED383" t="str">
        <f>VLOOKUP(EF383,class!$A$1:$B$455,2,FALSE)</f>
        <v>Shire District</v>
      </c>
      <c r="EE383" t="str">
        <f>IFERROR(VLOOKUP(EF383,classifications!$A$3:$C$334,3,FALSE),VLOOKUP(EF383,classifications!$I$2:$K$28,3,FALSE))</f>
        <v>Predominantly Urban</v>
      </c>
      <c r="EF383" t="s">
        <v>930</v>
      </c>
      <c r="EH383">
        <v>178</v>
      </c>
      <c r="EJ383">
        <v>5</v>
      </c>
      <c r="EL383">
        <v>59</v>
      </c>
      <c r="EN383">
        <v>0</v>
      </c>
      <c r="EO383">
        <v>27</v>
      </c>
      <c r="EP383">
        <v>0</v>
      </c>
      <c r="EQ383">
        <v>0</v>
      </c>
      <c r="ER383">
        <v>2</v>
      </c>
      <c r="ES383">
        <v>0</v>
      </c>
      <c r="ET383">
        <v>29</v>
      </c>
      <c r="EV383">
        <v>-1</v>
      </c>
      <c r="EX383">
        <v>17</v>
      </c>
      <c r="EZ383" s="2">
        <v>224</v>
      </c>
      <c r="FB383" t="s">
        <v>928</v>
      </c>
      <c r="FC383" t="s">
        <v>929</v>
      </c>
      <c r="FD383" t="str">
        <f>VLOOKUP(FF383,class!$A$1:$B$455,2,FALSE)</f>
        <v>Shire District</v>
      </c>
      <c r="FE383" t="str">
        <f>IFERROR(VLOOKUP(FF383,classifications!$A$3:$C$334,3,FALSE),VLOOKUP(FF383,classifications!$I$2:$K$28,3,FALSE))</f>
        <v>Predominantly Urban</v>
      </c>
      <c r="FF383" t="s">
        <v>930</v>
      </c>
      <c r="FH383">
        <v>302</v>
      </c>
      <c r="FJ383">
        <v>4</v>
      </c>
      <c r="FL383">
        <v>71</v>
      </c>
      <c r="FN383">
        <v>0</v>
      </c>
      <c r="FO383">
        <v>68</v>
      </c>
      <c r="FP383">
        <v>0</v>
      </c>
      <c r="FQ383">
        <v>0</v>
      </c>
      <c r="FR383">
        <v>3</v>
      </c>
      <c r="FS383">
        <v>0</v>
      </c>
      <c r="FT383">
        <v>71</v>
      </c>
      <c r="FV383">
        <v>0</v>
      </c>
      <c r="FX383">
        <v>9</v>
      </c>
      <c r="FZ383" s="2">
        <v>368</v>
      </c>
      <c r="GB383" t="s">
        <v>957</v>
      </c>
      <c r="GC383" t="s">
        <v>958</v>
      </c>
      <c r="GD383" t="str">
        <f>VLOOKUP(GF383,class!$A$1:$B$455,2,FALSE)</f>
        <v>Shire District</v>
      </c>
      <c r="GE383" t="str">
        <f>IFERROR(VLOOKUP(GF383,classifications!A$3:C$334,3,FALSE),VLOOKUP(GF383,classifications!I$2:K$28,3,FALSE))</f>
        <v>Predominantly Urban</v>
      </c>
      <c r="GF383" t="s">
        <v>959</v>
      </c>
      <c r="GH383">
        <v>23</v>
      </c>
      <c r="GJ383">
        <v>5</v>
      </c>
      <c r="GL383">
        <v>4</v>
      </c>
      <c r="GN383">
        <v>0</v>
      </c>
      <c r="GO383">
        <v>0</v>
      </c>
      <c r="GP383">
        <v>0</v>
      </c>
      <c r="GQ383">
        <v>0</v>
      </c>
      <c r="GR383">
        <v>1</v>
      </c>
      <c r="GS383">
        <v>0</v>
      </c>
      <c r="GT383">
        <v>1</v>
      </c>
      <c r="GV383">
        <v>0</v>
      </c>
      <c r="GX383">
        <v>19</v>
      </c>
      <c r="GZ383">
        <v>13</v>
      </c>
    </row>
    <row r="384" spans="2:208" x14ac:dyDescent="0.3">
      <c r="B384" t="s">
        <v>931</v>
      </c>
      <c r="C384" t="s">
        <v>932</v>
      </c>
      <c r="D384" t="str">
        <f>VLOOKUP(F384,class!$A$1:$B$455,2,FALSE)</f>
        <v>Shire District</v>
      </c>
      <c r="E384" t="str">
        <f>IFERROR(VLOOKUP(F384,classifications!$A$3:$C$334,3,FALSE),VLOOKUP(F384,classifications!$I$2:$K$28,3,FALSE))</f>
        <v>Urban with Significant Rural</v>
      </c>
      <c r="F384" t="s">
        <v>933</v>
      </c>
      <c r="H384">
        <v>196</v>
      </c>
      <c r="J384">
        <v>11</v>
      </c>
      <c r="L384">
        <v>35</v>
      </c>
      <c r="N384">
        <v>0</v>
      </c>
      <c r="P384">
        <v>21</v>
      </c>
      <c r="R384">
        <v>221</v>
      </c>
      <c r="AB384" t="s">
        <v>931</v>
      </c>
      <c r="AC384" t="s">
        <v>932</v>
      </c>
      <c r="AD384" t="str">
        <f>VLOOKUP(AF384,class!$A$1:$B$455,2,FALSE)</f>
        <v>Shire District</v>
      </c>
      <c r="AE384" t="str">
        <f>IFERROR(VLOOKUP(AF384,classifications!$A$3:$C$334,3,FALSE),VLOOKUP(AF384,classifications!$I$2:$K$28,3,FALSE))</f>
        <v>Urban with Significant Rural</v>
      </c>
      <c r="AF384" t="s">
        <v>933</v>
      </c>
      <c r="AH384">
        <v>249</v>
      </c>
      <c r="AJ384">
        <v>8</v>
      </c>
      <c r="AL384">
        <v>20</v>
      </c>
      <c r="AN384">
        <v>0</v>
      </c>
      <c r="AP384">
        <v>20</v>
      </c>
      <c r="AR384">
        <v>257</v>
      </c>
      <c r="BB384" t="s">
        <v>931</v>
      </c>
      <c r="BC384" t="s">
        <v>932</v>
      </c>
      <c r="BD384" t="str">
        <f>VLOOKUP(BF384,class!$A$1:$B$455,2,FALSE)</f>
        <v>Shire District</v>
      </c>
      <c r="BE384" t="str">
        <f>IFERROR(VLOOKUP(BF384,classifications!$A$3:$C$334,3,FALSE),VLOOKUP(BF384,classifications!$I$2:$K$28,3,FALSE))</f>
        <v>Urban with Significant Rural</v>
      </c>
      <c r="BF384" t="s">
        <v>933</v>
      </c>
      <c r="BH384">
        <v>139</v>
      </c>
      <c r="BJ384">
        <v>0</v>
      </c>
      <c r="BL384">
        <v>19</v>
      </c>
      <c r="BN384">
        <v>0</v>
      </c>
      <c r="BP384">
        <v>16</v>
      </c>
      <c r="BR384">
        <v>142</v>
      </c>
      <c r="CB384" t="s">
        <v>931</v>
      </c>
      <c r="CC384" t="s">
        <v>932</v>
      </c>
      <c r="CD384" t="str">
        <f>VLOOKUP(CF384,class!$A$1:$B$455,2,FALSE)</f>
        <v>Shire District</v>
      </c>
      <c r="CE384" t="str">
        <f>IFERROR(VLOOKUP(CF384,classifications!$A$3:$C$334,3,FALSE),VLOOKUP(CF384,classifications!$I$2:$K$28,3,FALSE))</f>
        <v>Urban with Significant Rural</v>
      </c>
      <c r="CF384" t="s">
        <v>933</v>
      </c>
      <c r="CH384">
        <v>298</v>
      </c>
      <c r="CJ384">
        <v>11</v>
      </c>
      <c r="CL384">
        <v>48</v>
      </c>
      <c r="CN384">
        <v>0</v>
      </c>
      <c r="CO384">
        <v>28</v>
      </c>
      <c r="CP384">
        <v>0</v>
      </c>
      <c r="CQ384">
        <v>0</v>
      </c>
      <c r="CR384">
        <v>0</v>
      </c>
      <c r="CS384">
        <v>28</v>
      </c>
      <c r="CU384">
        <v>0</v>
      </c>
      <c r="CW384">
        <v>39</v>
      </c>
      <c r="CY384">
        <v>318</v>
      </c>
      <c r="DB384" t="s">
        <v>931</v>
      </c>
      <c r="DC384" t="s">
        <v>932</v>
      </c>
      <c r="DD384" t="str">
        <f>VLOOKUP(DF384,class!$A$1:$B$455,2,FALSE)</f>
        <v>Shire District</v>
      </c>
      <c r="DE384" t="str">
        <f>IFERROR(VLOOKUP(DF384,classifications!$A$3:$C$334,3,FALSE),VLOOKUP(DF384,classifications!$I$2:$K$28,3,FALSE))</f>
        <v>Urban with Significant Rural</v>
      </c>
      <c r="DF384" t="s">
        <v>933</v>
      </c>
      <c r="DH384">
        <v>174</v>
      </c>
      <c r="DJ384">
        <v>9</v>
      </c>
      <c r="DL384">
        <v>43</v>
      </c>
      <c r="DN384">
        <v>0</v>
      </c>
      <c r="DO384">
        <v>0</v>
      </c>
      <c r="DP384">
        <v>0</v>
      </c>
      <c r="DQ384">
        <v>0</v>
      </c>
      <c r="DR384">
        <v>0</v>
      </c>
      <c r="DS384">
        <v>0</v>
      </c>
      <c r="DU384">
        <v>0</v>
      </c>
      <c r="DW384">
        <v>12</v>
      </c>
      <c r="DY384">
        <v>214</v>
      </c>
      <c r="EB384" t="s">
        <v>931</v>
      </c>
      <c r="EC384" t="s">
        <v>932</v>
      </c>
      <c r="ED384" t="str">
        <f>VLOOKUP(EF384,class!$A$1:$B$455,2,FALSE)</f>
        <v>Shire District</v>
      </c>
      <c r="EE384" t="str">
        <f>IFERROR(VLOOKUP(EF384,classifications!$A$3:$C$334,3,FALSE),VLOOKUP(EF384,classifications!$I$2:$K$28,3,FALSE))</f>
        <v>Urban with Significant Rural</v>
      </c>
      <c r="EF384" t="s">
        <v>933</v>
      </c>
      <c r="EH384">
        <v>270</v>
      </c>
      <c r="EJ384">
        <v>14</v>
      </c>
      <c r="EL384">
        <v>66</v>
      </c>
      <c r="EN384">
        <v>2</v>
      </c>
      <c r="EO384">
        <v>11</v>
      </c>
      <c r="EP384">
        <v>0</v>
      </c>
      <c r="EQ384">
        <v>0</v>
      </c>
      <c r="ER384">
        <v>1</v>
      </c>
      <c r="ES384">
        <v>0</v>
      </c>
      <c r="ET384">
        <v>14</v>
      </c>
      <c r="EV384">
        <v>0</v>
      </c>
      <c r="EX384">
        <v>43</v>
      </c>
      <c r="EZ384" s="2">
        <v>307</v>
      </c>
      <c r="FB384" t="s">
        <v>931</v>
      </c>
      <c r="FC384" t="s">
        <v>932</v>
      </c>
      <c r="FD384" t="str">
        <f>VLOOKUP(FF384,class!$A$1:$B$455,2,FALSE)</f>
        <v>Shire District</v>
      </c>
      <c r="FE384" t="str">
        <f>IFERROR(VLOOKUP(FF384,classifications!$A$3:$C$334,3,FALSE),VLOOKUP(FF384,classifications!$I$2:$K$28,3,FALSE))</f>
        <v>Urban with Significant Rural</v>
      </c>
      <c r="FF384" t="s">
        <v>933</v>
      </c>
      <c r="FH384">
        <v>250</v>
      </c>
      <c r="FJ384">
        <v>8</v>
      </c>
      <c r="FL384">
        <v>31</v>
      </c>
      <c r="FN384">
        <v>0</v>
      </c>
      <c r="FO384">
        <v>19</v>
      </c>
      <c r="FP384">
        <v>0</v>
      </c>
      <c r="FQ384">
        <v>0</v>
      </c>
      <c r="FR384">
        <v>1</v>
      </c>
      <c r="FS384">
        <v>0</v>
      </c>
      <c r="FT384">
        <v>20</v>
      </c>
      <c r="FV384">
        <v>0</v>
      </c>
      <c r="FX384">
        <v>45</v>
      </c>
      <c r="FZ384" s="2">
        <v>244</v>
      </c>
      <c r="GB384" t="s">
        <v>960</v>
      </c>
      <c r="GC384" t="s">
        <v>961</v>
      </c>
      <c r="GD384" t="str">
        <f>VLOOKUP(GF384,class!$A$1:$B$455,2,FALSE)</f>
        <v>Shire District</v>
      </c>
      <c r="GE384" t="str">
        <f>IFERROR(VLOOKUP(GF384,classifications!A$3:C$334,3,FALSE),VLOOKUP(GF384,classifications!I$2:K$28,3,FALSE))</f>
        <v>Predominantly Urban</v>
      </c>
      <c r="GF384" t="s">
        <v>962</v>
      </c>
      <c r="GH384">
        <v>444</v>
      </c>
      <c r="GJ384">
        <v>11</v>
      </c>
      <c r="GL384">
        <v>36</v>
      </c>
      <c r="GN384">
        <v>0</v>
      </c>
      <c r="GO384">
        <v>10</v>
      </c>
      <c r="GP384">
        <v>0</v>
      </c>
      <c r="GQ384">
        <v>0</v>
      </c>
      <c r="GR384">
        <v>0</v>
      </c>
      <c r="GS384">
        <v>0</v>
      </c>
      <c r="GT384">
        <v>10</v>
      </c>
      <c r="GV384">
        <v>56</v>
      </c>
      <c r="GX384">
        <v>35</v>
      </c>
      <c r="GZ384">
        <v>512</v>
      </c>
    </row>
    <row r="385" spans="2:208" x14ac:dyDescent="0.3">
      <c r="B385" t="s">
        <v>934</v>
      </c>
      <c r="C385" t="s">
        <v>935</v>
      </c>
      <c r="D385" t="str">
        <f>VLOOKUP(F385,class!$A$1:$B$455,2,FALSE)</f>
        <v>Shire District</v>
      </c>
      <c r="E385" t="str">
        <f>IFERROR(VLOOKUP(F385,classifications!$A$3:$C$334,3,FALSE),VLOOKUP(F385,classifications!$I$2:$K$28,3,FALSE))</f>
        <v>Predominantly Rural</v>
      </c>
      <c r="F385" t="s">
        <v>936</v>
      </c>
      <c r="H385">
        <v>178</v>
      </c>
      <c r="J385">
        <v>8</v>
      </c>
      <c r="L385">
        <v>67</v>
      </c>
      <c r="N385">
        <v>-2</v>
      </c>
      <c r="P385">
        <v>21</v>
      </c>
      <c r="R385">
        <v>230</v>
      </c>
      <c r="AB385" t="s">
        <v>934</v>
      </c>
      <c r="AC385" t="s">
        <v>935</v>
      </c>
      <c r="AD385" t="str">
        <f>VLOOKUP(AF385,class!$A$1:$B$455,2,FALSE)</f>
        <v>Shire District</v>
      </c>
      <c r="AE385" t="str">
        <f>IFERROR(VLOOKUP(AF385,classifications!$A$3:$C$334,3,FALSE),VLOOKUP(AF385,classifications!$I$2:$K$28,3,FALSE))</f>
        <v>Predominantly Rural</v>
      </c>
      <c r="AF385" t="s">
        <v>936</v>
      </c>
      <c r="AH385">
        <v>93</v>
      </c>
      <c r="AJ385">
        <v>-2</v>
      </c>
      <c r="AL385">
        <v>41</v>
      </c>
      <c r="AN385">
        <v>5</v>
      </c>
      <c r="AP385">
        <v>0</v>
      </c>
      <c r="AR385">
        <v>137</v>
      </c>
      <c r="BB385" t="s">
        <v>934</v>
      </c>
      <c r="BC385" t="s">
        <v>935</v>
      </c>
      <c r="BD385" t="str">
        <f>VLOOKUP(BF385,class!$A$1:$B$455,2,FALSE)</f>
        <v>Shire District</v>
      </c>
      <c r="BE385" t="str">
        <f>IFERROR(VLOOKUP(BF385,classifications!$A$3:$C$334,3,FALSE),VLOOKUP(BF385,classifications!$I$2:$K$28,3,FALSE))</f>
        <v>Predominantly Rural</v>
      </c>
      <c r="BF385" t="s">
        <v>936</v>
      </c>
      <c r="BH385">
        <v>198</v>
      </c>
      <c r="BJ385">
        <v>2</v>
      </c>
      <c r="BL385">
        <v>39</v>
      </c>
      <c r="BN385">
        <v>5</v>
      </c>
      <c r="BP385">
        <v>14</v>
      </c>
      <c r="BR385">
        <v>230</v>
      </c>
      <c r="CB385" t="s">
        <v>934</v>
      </c>
      <c r="CC385" t="s">
        <v>935</v>
      </c>
      <c r="CD385" t="str">
        <f>VLOOKUP(CF385,class!$A$1:$B$455,2,FALSE)</f>
        <v>Shire District</v>
      </c>
      <c r="CE385" t="str">
        <f>IFERROR(VLOOKUP(CF385,classifications!$A$3:$C$334,3,FALSE),VLOOKUP(CF385,classifications!$I$2:$K$28,3,FALSE))</f>
        <v>Predominantly Rural</v>
      </c>
      <c r="CF385" t="s">
        <v>936</v>
      </c>
      <c r="CH385">
        <v>198</v>
      </c>
      <c r="CJ385">
        <v>-5</v>
      </c>
      <c r="CL385">
        <v>39</v>
      </c>
      <c r="CN385">
        <v>0</v>
      </c>
      <c r="CO385">
        <v>16</v>
      </c>
      <c r="CP385">
        <v>0</v>
      </c>
      <c r="CQ385">
        <v>0</v>
      </c>
      <c r="CR385">
        <v>0</v>
      </c>
      <c r="CS385">
        <v>16</v>
      </c>
      <c r="CU385">
        <v>0</v>
      </c>
      <c r="CW385">
        <v>0</v>
      </c>
      <c r="CY385">
        <v>232</v>
      </c>
      <c r="DB385" t="s">
        <v>934</v>
      </c>
      <c r="DC385" t="s">
        <v>935</v>
      </c>
      <c r="DD385" t="str">
        <f>VLOOKUP(DF385,class!$A$1:$B$455,2,FALSE)</f>
        <v>Shire District</v>
      </c>
      <c r="DE385" t="str">
        <f>IFERROR(VLOOKUP(DF385,classifications!$A$3:$C$334,3,FALSE),VLOOKUP(DF385,classifications!$I$2:$K$28,3,FALSE))</f>
        <v>Predominantly Rural</v>
      </c>
      <c r="DF385" t="s">
        <v>936</v>
      </c>
      <c r="DH385">
        <v>50</v>
      </c>
      <c r="DJ385">
        <v>16</v>
      </c>
      <c r="DL385">
        <v>337</v>
      </c>
      <c r="DN385">
        <v>0</v>
      </c>
      <c r="DO385">
        <v>59</v>
      </c>
      <c r="DP385">
        <v>14</v>
      </c>
      <c r="DQ385">
        <v>0</v>
      </c>
      <c r="DR385">
        <v>0</v>
      </c>
      <c r="DS385">
        <v>73</v>
      </c>
      <c r="DU385">
        <v>0</v>
      </c>
      <c r="DW385">
        <v>0</v>
      </c>
      <c r="DY385">
        <v>403</v>
      </c>
      <c r="EB385" t="s">
        <v>934</v>
      </c>
      <c r="EC385" t="s">
        <v>935</v>
      </c>
      <c r="ED385" t="str">
        <f>VLOOKUP(EF385,class!$A$1:$B$455,2,FALSE)</f>
        <v>Shire District</v>
      </c>
      <c r="EE385" t="str">
        <f>IFERROR(VLOOKUP(EF385,classifications!$A$3:$C$334,3,FALSE),VLOOKUP(EF385,classifications!$I$2:$K$28,3,FALSE))</f>
        <v>Predominantly Rural</v>
      </c>
      <c r="EF385" t="s">
        <v>936</v>
      </c>
      <c r="EH385">
        <v>327</v>
      </c>
      <c r="EJ385">
        <v>0</v>
      </c>
      <c r="EL385">
        <v>185</v>
      </c>
      <c r="EN385">
        <v>0</v>
      </c>
      <c r="EO385">
        <v>152</v>
      </c>
      <c r="EP385">
        <v>5</v>
      </c>
      <c r="EQ385">
        <v>12</v>
      </c>
      <c r="ER385">
        <v>10</v>
      </c>
      <c r="ES385">
        <v>6</v>
      </c>
      <c r="ET385">
        <v>185</v>
      </c>
      <c r="EV385">
        <v>7</v>
      </c>
      <c r="EX385">
        <v>0</v>
      </c>
      <c r="EZ385" s="2">
        <v>519</v>
      </c>
      <c r="FB385" t="s">
        <v>934</v>
      </c>
      <c r="FC385" t="s">
        <v>935</v>
      </c>
      <c r="FD385" t="str">
        <f>VLOOKUP(FF385,class!$A$1:$B$455,2,FALSE)</f>
        <v>Shire District</v>
      </c>
      <c r="FE385" t="str">
        <f>IFERROR(VLOOKUP(FF385,classifications!$A$3:$C$334,3,FALSE),VLOOKUP(FF385,classifications!$I$2:$K$28,3,FALSE))</f>
        <v>Predominantly Rural</v>
      </c>
      <c r="FF385" t="s">
        <v>936</v>
      </c>
      <c r="FH385">
        <v>281</v>
      </c>
      <c r="FJ385">
        <v>17</v>
      </c>
      <c r="FL385">
        <v>44</v>
      </c>
      <c r="FN385">
        <v>0</v>
      </c>
      <c r="FO385">
        <v>13</v>
      </c>
      <c r="FP385">
        <v>0</v>
      </c>
      <c r="FQ385">
        <v>0</v>
      </c>
      <c r="FR385">
        <v>0</v>
      </c>
      <c r="FS385">
        <v>0</v>
      </c>
      <c r="FT385">
        <v>13</v>
      </c>
      <c r="FV385">
        <v>0</v>
      </c>
      <c r="FX385">
        <v>0</v>
      </c>
      <c r="FZ385" s="2">
        <v>342</v>
      </c>
      <c r="GB385" t="s">
        <v>963</v>
      </c>
      <c r="GC385" t="s">
        <v>964</v>
      </c>
      <c r="GD385" t="str">
        <f>VLOOKUP(GF385,class!$A$1:$B$455,2,FALSE)</f>
        <v>Shire District</v>
      </c>
      <c r="GE385" t="str">
        <f>IFERROR(VLOOKUP(GF385,classifications!A$3:C$334,3,FALSE),VLOOKUP(GF385,classifications!I$2:K$28,3,FALSE))</f>
        <v>Predominantly Rural</v>
      </c>
      <c r="GF385" t="s">
        <v>965</v>
      </c>
      <c r="GH385">
        <v>549</v>
      </c>
      <c r="GJ385">
        <v>5</v>
      </c>
      <c r="GL385">
        <v>20</v>
      </c>
      <c r="GN385">
        <v>5</v>
      </c>
      <c r="GO385">
        <v>1</v>
      </c>
      <c r="GP385">
        <v>0</v>
      </c>
      <c r="GQ385">
        <v>0</v>
      </c>
      <c r="GR385">
        <v>0</v>
      </c>
      <c r="GS385">
        <v>0</v>
      </c>
      <c r="GT385">
        <v>6</v>
      </c>
      <c r="GV385">
        <v>0</v>
      </c>
      <c r="GX385">
        <v>32</v>
      </c>
      <c r="GZ385">
        <v>542</v>
      </c>
    </row>
    <row r="386" spans="2:208" x14ac:dyDescent="0.3">
      <c r="B386" t="s">
        <v>937</v>
      </c>
      <c r="C386" t="s">
        <v>938</v>
      </c>
      <c r="D386" t="str">
        <f>VLOOKUP(F386,class!$A$1:$B$455,2,FALSE)</f>
        <v>Shire District</v>
      </c>
      <c r="E386" t="str">
        <f>IFERROR(VLOOKUP(F386,classifications!$A$3:$C$334,3,FALSE),VLOOKUP(F386,classifications!$I$2:$K$28,3,FALSE))</f>
        <v>Predominantly Urban</v>
      </c>
      <c r="F386" t="s">
        <v>939</v>
      </c>
      <c r="H386">
        <v>272</v>
      </c>
      <c r="J386">
        <v>4</v>
      </c>
      <c r="L386">
        <v>6</v>
      </c>
      <c r="N386">
        <v>0</v>
      </c>
      <c r="P386">
        <v>8</v>
      </c>
      <c r="R386">
        <v>274</v>
      </c>
      <c r="AB386" t="s">
        <v>937</v>
      </c>
      <c r="AC386" t="s">
        <v>938</v>
      </c>
      <c r="AD386" t="str">
        <f>VLOOKUP(AF386,class!$A$1:$B$455,2,FALSE)</f>
        <v>Shire District</v>
      </c>
      <c r="AE386" t="str">
        <f>IFERROR(VLOOKUP(AF386,classifications!$A$3:$C$334,3,FALSE),VLOOKUP(AF386,classifications!$I$2:$K$28,3,FALSE))</f>
        <v>Predominantly Urban</v>
      </c>
      <c r="AF386" t="s">
        <v>939</v>
      </c>
      <c r="AH386">
        <v>359</v>
      </c>
      <c r="AJ386">
        <v>11</v>
      </c>
      <c r="AL386">
        <v>7</v>
      </c>
      <c r="AN386">
        <v>0</v>
      </c>
      <c r="AP386">
        <v>7</v>
      </c>
      <c r="AR386">
        <v>370</v>
      </c>
      <c r="BB386" t="s">
        <v>937</v>
      </c>
      <c r="BC386" t="s">
        <v>938</v>
      </c>
      <c r="BD386" t="str">
        <f>VLOOKUP(BF386,class!$A$1:$B$455,2,FALSE)</f>
        <v>Shire District</v>
      </c>
      <c r="BE386" t="str">
        <f>IFERROR(VLOOKUP(BF386,classifications!$A$3:$C$334,3,FALSE),VLOOKUP(BF386,classifications!$I$2:$K$28,3,FALSE))</f>
        <v>Predominantly Urban</v>
      </c>
      <c r="BF386" t="s">
        <v>939</v>
      </c>
      <c r="BH386">
        <v>58</v>
      </c>
      <c r="BJ386">
        <v>2</v>
      </c>
      <c r="BL386">
        <v>6</v>
      </c>
      <c r="BN386">
        <v>0</v>
      </c>
      <c r="BP386">
        <v>0</v>
      </c>
      <c r="BR386">
        <v>66</v>
      </c>
      <c r="CB386" t="s">
        <v>937</v>
      </c>
      <c r="CC386" t="s">
        <v>938</v>
      </c>
      <c r="CD386" t="str">
        <f>VLOOKUP(CF386,class!$A$1:$B$455,2,FALSE)</f>
        <v>Shire District</v>
      </c>
      <c r="CE386" t="str">
        <f>IFERROR(VLOOKUP(CF386,classifications!$A$3:$C$334,3,FALSE),VLOOKUP(CF386,classifications!$I$2:$K$28,3,FALSE))</f>
        <v>Predominantly Urban</v>
      </c>
      <c r="CF386" t="s">
        <v>939</v>
      </c>
      <c r="CH386">
        <v>323</v>
      </c>
      <c r="CJ386">
        <v>5</v>
      </c>
      <c r="CL386">
        <v>6</v>
      </c>
      <c r="CN386">
        <v>0</v>
      </c>
      <c r="CO386">
        <v>6</v>
      </c>
      <c r="CP386">
        <v>0</v>
      </c>
      <c r="CQ386">
        <v>0</v>
      </c>
      <c r="CR386">
        <v>0</v>
      </c>
      <c r="CS386">
        <v>6</v>
      </c>
      <c r="CU386">
        <v>0</v>
      </c>
      <c r="CW386">
        <v>8</v>
      </c>
      <c r="CY386">
        <v>326</v>
      </c>
      <c r="DB386" t="s">
        <v>937</v>
      </c>
      <c r="DC386" t="s">
        <v>938</v>
      </c>
      <c r="DD386" t="str">
        <f>VLOOKUP(DF386,class!$A$1:$B$455,2,FALSE)</f>
        <v>Shire District</v>
      </c>
      <c r="DE386" t="str">
        <f>IFERROR(VLOOKUP(DF386,classifications!$A$3:$C$334,3,FALSE),VLOOKUP(DF386,classifications!$I$2:$K$28,3,FALSE))</f>
        <v>Predominantly Urban</v>
      </c>
      <c r="DF386" t="s">
        <v>939</v>
      </c>
      <c r="DH386">
        <v>361</v>
      </c>
      <c r="DJ386">
        <v>3</v>
      </c>
      <c r="DL386">
        <v>35</v>
      </c>
      <c r="DN386">
        <v>0</v>
      </c>
      <c r="DO386">
        <v>33</v>
      </c>
      <c r="DP386">
        <v>0</v>
      </c>
      <c r="DQ386">
        <v>2</v>
      </c>
      <c r="DR386">
        <v>0</v>
      </c>
      <c r="DS386">
        <v>35</v>
      </c>
      <c r="DU386">
        <v>0</v>
      </c>
      <c r="DW386">
        <v>0</v>
      </c>
      <c r="DY386">
        <v>399</v>
      </c>
      <c r="EB386" t="s">
        <v>937</v>
      </c>
      <c r="EC386" t="s">
        <v>938</v>
      </c>
      <c r="ED386" t="str">
        <f>VLOOKUP(EF386,class!$A$1:$B$455,2,FALSE)</f>
        <v>Shire District</v>
      </c>
      <c r="EE386" t="str">
        <f>IFERROR(VLOOKUP(EF386,classifications!$A$3:$C$334,3,FALSE),VLOOKUP(EF386,classifications!$I$2:$K$28,3,FALSE))</f>
        <v>Predominantly Urban</v>
      </c>
      <c r="EF386" t="s">
        <v>939</v>
      </c>
      <c r="EH386">
        <v>248</v>
      </c>
      <c r="EJ386">
        <v>8</v>
      </c>
      <c r="EL386">
        <v>89</v>
      </c>
      <c r="EN386">
        <v>0</v>
      </c>
      <c r="EO386">
        <v>73</v>
      </c>
      <c r="EP386">
        <v>0</v>
      </c>
      <c r="EQ386">
        <v>0</v>
      </c>
      <c r="ER386">
        <v>0</v>
      </c>
      <c r="ES386">
        <v>0</v>
      </c>
      <c r="ET386">
        <v>73</v>
      </c>
      <c r="EV386">
        <v>0</v>
      </c>
      <c r="EX386">
        <v>0</v>
      </c>
      <c r="EZ386" s="2">
        <v>345</v>
      </c>
      <c r="FB386" t="s">
        <v>937</v>
      </c>
      <c r="FC386" t="s">
        <v>938</v>
      </c>
      <c r="FD386" t="str">
        <f>VLOOKUP(FF386,class!$A$1:$B$455,2,FALSE)</f>
        <v>Shire District</v>
      </c>
      <c r="FE386" t="str">
        <f>IFERROR(VLOOKUP(FF386,classifications!$A$3:$C$334,3,FALSE),VLOOKUP(FF386,classifications!$I$2:$K$28,3,FALSE))</f>
        <v>Predominantly Urban</v>
      </c>
      <c r="FF386" t="s">
        <v>939</v>
      </c>
      <c r="FH386">
        <v>203</v>
      </c>
      <c r="FJ386">
        <v>4</v>
      </c>
      <c r="FL386">
        <v>24</v>
      </c>
      <c r="FN386">
        <v>1</v>
      </c>
      <c r="FO386">
        <v>23</v>
      </c>
      <c r="FP386">
        <v>0</v>
      </c>
      <c r="FQ386">
        <v>0</v>
      </c>
      <c r="FR386">
        <v>0</v>
      </c>
      <c r="FS386">
        <v>0</v>
      </c>
      <c r="FT386">
        <v>24</v>
      </c>
      <c r="FV386">
        <v>0</v>
      </c>
      <c r="FX386">
        <v>0</v>
      </c>
      <c r="FZ386" s="2">
        <v>231</v>
      </c>
      <c r="GB386" t="s">
        <v>966</v>
      </c>
      <c r="GC386" t="s">
        <v>967</v>
      </c>
      <c r="GD386" t="str">
        <f>VLOOKUP(GF386,class!$A$1:$B$455,2,FALSE)</f>
        <v>Shire District</v>
      </c>
      <c r="GE386" t="str">
        <f>IFERROR(VLOOKUP(GF386,classifications!A$3:C$334,3,FALSE),VLOOKUP(GF386,classifications!I$2:K$28,3,FALSE))</f>
        <v>Predominantly Urban</v>
      </c>
      <c r="GF386" t="s">
        <v>968</v>
      </c>
      <c r="GH386">
        <v>269</v>
      </c>
      <c r="GJ386">
        <v>1</v>
      </c>
      <c r="GL386">
        <v>185</v>
      </c>
      <c r="GN386">
        <v>0</v>
      </c>
      <c r="GO386">
        <v>185</v>
      </c>
      <c r="GP386">
        <v>0</v>
      </c>
      <c r="GQ386">
        <v>0</v>
      </c>
      <c r="GR386">
        <v>0</v>
      </c>
      <c r="GS386">
        <v>0</v>
      </c>
      <c r="GT386">
        <v>185</v>
      </c>
      <c r="GV386">
        <v>0</v>
      </c>
      <c r="GX386">
        <v>3</v>
      </c>
      <c r="GZ386">
        <v>452</v>
      </c>
    </row>
    <row r="387" spans="2:208" x14ac:dyDescent="0.3">
      <c r="EZ387" s="2"/>
      <c r="FZ387" s="2"/>
      <c r="GB387" t="s">
        <v>969</v>
      </c>
      <c r="GC387" t="s">
        <v>970</v>
      </c>
      <c r="GD387" t="str">
        <f>VLOOKUP(GF387,class!$A$1:$B$455,2,FALSE)</f>
        <v>Shire District</v>
      </c>
      <c r="GE387" t="str">
        <f>IFERROR(VLOOKUP(GF387,classifications!A$3:C$334,3,FALSE),VLOOKUP(GF387,classifications!I$2:K$28,3,FALSE))</f>
        <v>Predominantly Rural</v>
      </c>
      <c r="GF387" t="s">
        <v>971</v>
      </c>
      <c r="GH387">
        <v>895</v>
      </c>
      <c r="GJ387">
        <v>6</v>
      </c>
      <c r="GL387">
        <v>70</v>
      </c>
      <c r="GN387">
        <v>6</v>
      </c>
      <c r="GO387">
        <v>29</v>
      </c>
      <c r="GP387">
        <v>1</v>
      </c>
      <c r="GQ387">
        <v>0</v>
      </c>
      <c r="GR387">
        <v>4</v>
      </c>
      <c r="GS387">
        <v>0</v>
      </c>
      <c r="GT387">
        <v>40</v>
      </c>
      <c r="GV387">
        <v>10</v>
      </c>
      <c r="GX387">
        <v>26</v>
      </c>
      <c r="GZ387">
        <v>955</v>
      </c>
    </row>
    <row r="388" spans="2:208" x14ac:dyDescent="0.3">
      <c r="D388" t="str">
        <f>VLOOKUP(F388,class!$A$1:$B$455,2,FALSE)</f>
        <v>Shire County</v>
      </c>
      <c r="E388" t="str">
        <f>IFERROR(VLOOKUP(F388,classifications!$A$3:$C$334,3,FALSE),VLOOKUP(F388,classifications!$I$2:$K$28,3,FALSE))</f>
        <v>Urban with Significant Rural</v>
      </c>
      <c r="F388" t="s">
        <v>940</v>
      </c>
      <c r="H388">
        <v>989</v>
      </c>
      <c r="J388">
        <v>19</v>
      </c>
      <c r="L388">
        <v>222</v>
      </c>
      <c r="N388">
        <v>2</v>
      </c>
      <c r="P388">
        <v>48</v>
      </c>
      <c r="R388">
        <v>1184</v>
      </c>
      <c r="AD388" t="str">
        <f>VLOOKUP(AF388,class!$A$1:$B$455,2,FALSE)</f>
        <v>Shire County</v>
      </c>
      <c r="AE388" t="str">
        <f>IFERROR(VLOOKUP(AF388,classifications!$A$3:$C$334,3,FALSE),VLOOKUP(AF388,classifications!$I$2:$K$28,3,FALSE))</f>
        <v>Urban with Significant Rural</v>
      </c>
      <c r="AF388" t="s">
        <v>940</v>
      </c>
      <c r="AH388">
        <v>1150</v>
      </c>
      <c r="AJ388">
        <v>10</v>
      </c>
      <c r="AL388">
        <v>83</v>
      </c>
      <c r="AN388">
        <v>2</v>
      </c>
      <c r="AP388">
        <v>88</v>
      </c>
      <c r="AR388">
        <v>1157</v>
      </c>
      <c r="BD388" t="str">
        <f>VLOOKUP(BF388,class!$A$1:$B$455,2,FALSE)</f>
        <v>Shire County</v>
      </c>
      <c r="BE388" t="str">
        <f>IFERROR(VLOOKUP(BF388,classifications!$A$3:$C$334,3,FALSE),VLOOKUP(BF388,classifications!$I$2:$K$28,3,FALSE))</f>
        <v>Urban with Significant Rural</v>
      </c>
      <c r="BF388" t="s">
        <v>940</v>
      </c>
      <c r="BH388">
        <v>2166</v>
      </c>
      <c r="BJ388">
        <v>60</v>
      </c>
      <c r="BL388">
        <v>231</v>
      </c>
      <c r="BN388">
        <v>19</v>
      </c>
      <c r="BP388">
        <v>110</v>
      </c>
      <c r="BR388">
        <v>2366</v>
      </c>
      <c r="CD388" t="str">
        <f>VLOOKUP(CF388,class!$A$1:$B$455,2,FALSE)</f>
        <v>Shire County</v>
      </c>
      <c r="CE388" t="str">
        <f>IFERROR(VLOOKUP(CF388,classifications!$A$3:$C$334,3,FALSE),VLOOKUP(CF388,classifications!$I$2:$K$28,3,FALSE))</f>
        <v>Urban with Significant Rural</v>
      </c>
      <c r="CF388" t="s">
        <v>940</v>
      </c>
      <c r="CH388">
        <v>2506</v>
      </c>
      <c r="CJ388">
        <v>70</v>
      </c>
      <c r="CL388">
        <v>265</v>
      </c>
      <c r="CN388">
        <v>2</v>
      </c>
      <c r="CO388">
        <v>45</v>
      </c>
      <c r="CP388">
        <v>0</v>
      </c>
      <c r="CQ388">
        <v>2</v>
      </c>
      <c r="CR388">
        <v>37</v>
      </c>
      <c r="CS388">
        <v>86</v>
      </c>
      <c r="CU388">
        <v>30</v>
      </c>
      <c r="CW388">
        <v>34</v>
      </c>
      <c r="CY388">
        <v>2837</v>
      </c>
      <c r="DD388" t="str">
        <f>VLOOKUP(DF388,class!$A$1:$B$455,2,FALSE)</f>
        <v>Shire County</v>
      </c>
      <c r="DE388" t="str">
        <f>IFERROR(VLOOKUP(DF388,classifications!$A$3:$C$334,3,FALSE),VLOOKUP(DF388,classifications!$I$2:$K$28,3,FALSE))</f>
        <v>Urban with Significant Rural</v>
      </c>
      <c r="DF388" t="s">
        <v>940</v>
      </c>
      <c r="DH388">
        <v>2996</v>
      </c>
      <c r="DJ388">
        <v>19</v>
      </c>
      <c r="DL388">
        <v>418</v>
      </c>
      <c r="DN388">
        <v>10</v>
      </c>
      <c r="DO388">
        <v>245</v>
      </c>
      <c r="DP388">
        <v>8</v>
      </c>
      <c r="DQ388">
        <v>1</v>
      </c>
      <c r="DR388">
        <v>0</v>
      </c>
      <c r="DS388">
        <v>264</v>
      </c>
      <c r="DU388">
        <v>0</v>
      </c>
      <c r="DW388">
        <v>47</v>
      </c>
      <c r="DY388">
        <v>3386</v>
      </c>
      <c r="ED388" t="str">
        <f>VLOOKUP(EF388,class!$A$1:$B$455,2,FALSE)</f>
        <v>Shire County</v>
      </c>
      <c r="EE388" t="str">
        <f>IFERROR(VLOOKUP(EF388,classifications!$A$3:$C$334,3,FALSE),VLOOKUP(EF388,classifications!$I$2:$K$28,3,FALSE))</f>
        <v>Urban with Significant Rural</v>
      </c>
      <c r="EF388" t="s">
        <v>940</v>
      </c>
      <c r="EH388">
        <v>3218</v>
      </c>
      <c r="EJ388">
        <v>29</v>
      </c>
      <c r="EL388">
        <v>338</v>
      </c>
      <c r="EN388">
        <v>17</v>
      </c>
      <c r="EO388">
        <v>96</v>
      </c>
      <c r="EP388">
        <v>0</v>
      </c>
      <c r="EQ388">
        <v>0</v>
      </c>
      <c r="ER388">
        <v>0</v>
      </c>
      <c r="ES388">
        <v>0</v>
      </c>
      <c r="ET388">
        <v>113</v>
      </c>
      <c r="EV388">
        <v>7</v>
      </c>
      <c r="EX388">
        <v>55</v>
      </c>
      <c r="EZ388" s="2">
        <v>3537</v>
      </c>
      <c r="FD388" t="str">
        <f>VLOOKUP(FF388,class!$A$1:$B$455,2,FALSE)</f>
        <v>Shire County</v>
      </c>
      <c r="FE388" t="str">
        <f>IFERROR(VLOOKUP(FF388,classifications!$A$3:$C$334,3,FALSE),VLOOKUP(FF388,classifications!$I$2:$K$28,3,FALSE))</f>
        <v>Urban with Significant Rural</v>
      </c>
      <c r="FF388" t="s">
        <v>940</v>
      </c>
      <c r="FH388">
        <v>3999</v>
      </c>
      <c r="FJ388">
        <v>23</v>
      </c>
      <c r="FL388">
        <v>321</v>
      </c>
      <c r="FN388">
        <v>21</v>
      </c>
      <c r="FO388">
        <v>59</v>
      </c>
      <c r="FP388">
        <v>1</v>
      </c>
      <c r="FQ388">
        <v>0</v>
      </c>
      <c r="FR388">
        <v>0</v>
      </c>
      <c r="FS388">
        <v>0</v>
      </c>
      <c r="FT388">
        <v>81</v>
      </c>
      <c r="FV388">
        <v>12</v>
      </c>
      <c r="FX388">
        <v>62</v>
      </c>
      <c r="FZ388" s="2">
        <v>4293</v>
      </c>
      <c r="GB388" t="s">
        <v>972</v>
      </c>
      <c r="GC388" t="s">
        <v>973</v>
      </c>
      <c r="GD388" t="str">
        <f>VLOOKUP(GF388,class!$A$1:$B$455,2,FALSE)</f>
        <v>Shire District</v>
      </c>
      <c r="GE388" t="str">
        <f>IFERROR(VLOOKUP(GF388,classifications!A$3:C$334,3,FALSE),VLOOKUP(GF388,classifications!I$2:K$28,3,FALSE))</f>
        <v>Predominantly Urban</v>
      </c>
      <c r="GF388" t="s">
        <v>974</v>
      </c>
      <c r="GH388">
        <v>1042</v>
      </c>
      <c r="GJ388">
        <v>11</v>
      </c>
      <c r="GL388">
        <v>88</v>
      </c>
      <c r="GN388">
        <v>1</v>
      </c>
      <c r="GO388">
        <v>2</v>
      </c>
      <c r="GP388">
        <v>0</v>
      </c>
      <c r="GQ388">
        <v>0</v>
      </c>
      <c r="GR388">
        <v>0</v>
      </c>
      <c r="GS388">
        <v>0</v>
      </c>
      <c r="GT388">
        <v>3</v>
      </c>
      <c r="GV388">
        <v>0</v>
      </c>
      <c r="GX388">
        <v>93</v>
      </c>
      <c r="GZ388">
        <v>1048</v>
      </c>
    </row>
    <row r="389" spans="2:208" x14ac:dyDescent="0.3">
      <c r="B389" t="s">
        <v>941</v>
      </c>
      <c r="C389" t="s">
        <v>942</v>
      </c>
      <c r="D389" t="str">
        <f>VLOOKUP(F389,class!$A$1:$B$455,2,FALSE)</f>
        <v>Shire District</v>
      </c>
      <c r="E389" t="str">
        <f>IFERROR(VLOOKUP(F389,classifications!$A$3:$C$334,3,FALSE),VLOOKUP(F389,classifications!$I$2:$K$28,3,FALSE))</f>
        <v>Predominantly Rural</v>
      </c>
      <c r="F389" t="s">
        <v>943</v>
      </c>
      <c r="H389">
        <v>40</v>
      </c>
      <c r="J389">
        <v>2</v>
      </c>
      <c r="L389">
        <v>5</v>
      </c>
      <c r="N389">
        <v>0</v>
      </c>
      <c r="P389">
        <v>9</v>
      </c>
      <c r="R389">
        <v>38</v>
      </c>
      <c r="AB389" t="s">
        <v>941</v>
      </c>
      <c r="AC389" t="s">
        <v>942</v>
      </c>
      <c r="AD389" t="str">
        <f>VLOOKUP(AF389,class!$A$1:$B$455,2,FALSE)</f>
        <v>Shire District</v>
      </c>
      <c r="AE389" t="str">
        <f>IFERROR(VLOOKUP(AF389,classifications!$A$3:$C$334,3,FALSE),VLOOKUP(AF389,classifications!$I$2:$K$28,3,FALSE))</f>
        <v>Predominantly Rural</v>
      </c>
      <c r="AF389" t="s">
        <v>943</v>
      </c>
      <c r="AH389">
        <v>42</v>
      </c>
      <c r="AJ389">
        <v>2</v>
      </c>
      <c r="AL389">
        <v>14</v>
      </c>
      <c r="AN389">
        <v>0</v>
      </c>
      <c r="AP389">
        <v>3</v>
      </c>
      <c r="AR389">
        <v>55</v>
      </c>
      <c r="BB389" t="s">
        <v>941</v>
      </c>
      <c r="BC389" t="s">
        <v>942</v>
      </c>
      <c r="BD389" t="str">
        <f>VLOOKUP(BF389,class!$A$1:$B$455,2,FALSE)</f>
        <v>Shire District</v>
      </c>
      <c r="BE389" t="str">
        <f>IFERROR(VLOOKUP(BF389,classifications!$A$3:$C$334,3,FALSE),VLOOKUP(BF389,classifications!$I$2:$K$28,3,FALSE))</f>
        <v>Predominantly Rural</v>
      </c>
      <c r="BF389" t="s">
        <v>943</v>
      </c>
      <c r="BH389">
        <v>183</v>
      </c>
      <c r="BJ389">
        <v>13</v>
      </c>
      <c r="BL389">
        <v>11</v>
      </c>
      <c r="BN389">
        <v>0</v>
      </c>
      <c r="BP389">
        <v>7</v>
      </c>
      <c r="BR389">
        <v>200</v>
      </c>
      <c r="CB389" t="s">
        <v>941</v>
      </c>
      <c r="CC389" t="s">
        <v>942</v>
      </c>
      <c r="CD389" t="str">
        <f>VLOOKUP(CF389,class!$A$1:$B$455,2,FALSE)</f>
        <v>Shire District</v>
      </c>
      <c r="CE389" t="str">
        <f>IFERROR(VLOOKUP(CF389,classifications!$A$3:$C$334,3,FALSE),VLOOKUP(CF389,classifications!$I$2:$K$28,3,FALSE))</f>
        <v>Predominantly Rural</v>
      </c>
      <c r="CF389" t="s">
        <v>943</v>
      </c>
      <c r="CH389">
        <v>187</v>
      </c>
      <c r="CJ389">
        <v>2</v>
      </c>
      <c r="CL389">
        <v>22</v>
      </c>
      <c r="CN389">
        <v>0</v>
      </c>
      <c r="CO389">
        <v>0</v>
      </c>
      <c r="CP389">
        <v>0</v>
      </c>
      <c r="CQ389">
        <v>0</v>
      </c>
      <c r="CR389">
        <v>0</v>
      </c>
      <c r="CS389">
        <v>0</v>
      </c>
      <c r="CU389">
        <v>0</v>
      </c>
      <c r="CW389">
        <v>3</v>
      </c>
      <c r="CY389">
        <v>208</v>
      </c>
      <c r="DB389" t="s">
        <v>941</v>
      </c>
      <c r="DC389" t="s">
        <v>942</v>
      </c>
      <c r="DD389" t="str">
        <f>VLOOKUP(DF389,class!$A$1:$B$455,2,FALSE)</f>
        <v>Shire District</v>
      </c>
      <c r="DE389" t="str">
        <f>IFERROR(VLOOKUP(DF389,classifications!$A$3:$C$334,3,FALSE),VLOOKUP(DF389,classifications!$I$2:$K$28,3,FALSE))</f>
        <v>Predominantly Rural</v>
      </c>
      <c r="DF389" t="s">
        <v>943</v>
      </c>
      <c r="DH389">
        <v>329</v>
      </c>
      <c r="DJ389">
        <v>0</v>
      </c>
      <c r="DL389">
        <v>12</v>
      </c>
      <c r="DN389">
        <v>0</v>
      </c>
      <c r="DO389">
        <v>8</v>
      </c>
      <c r="DP389">
        <v>0</v>
      </c>
      <c r="DQ389">
        <v>0</v>
      </c>
      <c r="DR389">
        <v>0</v>
      </c>
      <c r="DS389">
        <v>8</v>
      </c>
      <c r="DU389">
        <v>0</v>
      </c>
      <c r="DW389">
        <v>15</v>
      </c>
      <c r="DY389">
        <v>326</v>
      </c>
      <c r="EB389" t="s">
        <v>941</v>
      </c>
      <c r="EC389" t="s">
        <v>942</v>
      </c>
      <c r="ED389" t="str">
        <f>VLOOKUP(EF389,class!$A$1:$B$455,2,FALSE)</f>
        <v>Shire District</v>
      </c>
      <c r="EE389" t="str">
        <f>IFERROR(VLOOKUP(EF389,classifications!$A$3:$C$334,3,FALSE),VLOOKUP(EF389,classifications!$I$2:$K$28,3,FALSE))</f>
        <v>Predominantly Rural</v>
      </c>
      <c r="EF389" t="s">
        <v>943</v>
      </c>
      <c r="EH389">
        <v>186</v>
      </c>
      <c r="EJ389">
        <v>0</v>
      </c>
      <c r="EL389">
        <v>48</v>
      </c>
      <c r="EN389">
        <v>0</v>
      </c>
      <c r="EO389">
        <v>0</v>
      </c>
      <c r="EP389">
        <v>0</v>
      </c>
      <c r="EQ389">
        <v>0</v>
      </c>
      <c r="ER389">
        <v>0</v>
      </c>
      <c r="ES389">
        <v>0</v>
      </c>
      <c r="ET389">
        <v>0</v>
      </c>
      <c r="EV389">
        <v>2</v>
      </c>
      <c r="EX389">
        <v>9</v>
      </c>
      <c r="EZ389" s="2">
        <v>227</v>
      </c>
      <c r="FB389" t="s">
        <v>941</v>
      </c>
      <c r="FC389" t="s">
        <v>942</v>
      </c>
      <c r="FD389" t="str">
        <f>VLOOKUP(FF389,class!$A$1:$B$455,2,FALSE)</f>
        <v>Shire District</v>
      </c>
      <c r="FE389" t="str">
        <f>IFERROR(VLOOKUP(FF389,classifications!$A$3:$C$334,3,FALSE),VLOOKUP(FF389,classifications!$I$2:$K$28,3,FALSE))</f>
        <v>Predominantly Rural</v>
      </c>
      <c r="FF389" t="s">
        <v>943</v>
      </c>
      <c r="FH389">
        <v>164</v>
      </c>
      <c r="FJ389">
        <v>13</v>
      </c>
      <c r="FL389">
        <v>162</v>
      </c>
      <c r="FN389">
        <v>0</v>
      </c>
      <c r="FO389">
        <v>0</v>
      </c>
      <c r="FP389">
        <v>0</v>
      </c>
      <c r="FQ389">
        <v>0</v>
      </c>
      <c r="FR389">
        <v>0</v>
      </c>
      <c r="FS389">
        <v>0</v>
      </c>
      <c r="FT389">
        <v>0</v>
      </c>
      <c r="FV389">
        <v>0</v>
      </c>
      <c r="FX389">
        <v>2</v>
      </c>
      <c r="FZ389" s="2">
        <v>337</v>
      </c>
      <c r="GB389" t="s">
        <v>975</v>
      </c>
      <c r="GC389" t="s">
        <v>976</v>
      </c>
      <c r="GD389" t="str">
        <f>VLOOKUP(GF389,class!$A$1:$B$455,2,FALSE)</f>
        <v>Shire District</v>
      </c>
      <c r="GE389" t="str">
        <f>IFERROR(VLOOKUP(GF389,classifications!A$3:C$334,3,FALSE),VLOOKUP(GF389,classifications!I$2:K$28,3,FALSE))</f>
        <v>Predominantly Urban</v>
      </c>
      <c r="GF389" t="s">
        <v>977</v>
      </c>
      <c r="GH389">
        <v>236</v>
      </c>
      <c r="GJ389">
        <v>19</v>
      </c>
      <c r="GL389">
        <v>143</v>
      </c>
      <c r="GN389">
        <v>0</v>
      </c>
      <c r="GO389">
        <v>127</v>
      </c>
      <c r="GP389">
        <v>0</v>
      </c>
      <c r="GQ389">
        <v>0</v>
      </c>
      <c r="GR389">
        <v>0</v>
      </c>
      <c r="GS389">
        <v>0</v>
      </c>
      <c r="GT389">
        <v>127</v>
      </c>
      <c r="GV389">
        <v>0</v>
      </c>
      <c r="GX389">
        <v>2</v>
      </c>
      <c r="GZ389">
        <v>396</v>
      </c>
    </row>
    <row r="390" spans="2:208" x14ac:dyDescent="0.3">
      <c r="B390" t="s">
        <v>944</v>
      </c>
      <c r="C390" t="s">
        <v>945</v>
      </c>
      <c r="D390" t="str">
        <f>VLOOKUP(F390,class!$A$1:$B$455,2,FALSE)</f>
        <v>Shire District</v>
      </c>
      <c r="E390" t="str">
        <f>IFERROR(VLOOKUP(F390,classifications!$A$3:$C$334,3,FALSE),VLOOKUP(F390,classifications!$I$2:$K$28,3,FALSE))</f>
        <v>Predominantly Urban</v>
      </c>
      <c r="F390" t="s">
        <v>946</v>
      </c>
      <c r="H390">
        <v>279</v>
      </c>
      <c r="J390">
        <v>2</v>
      </c>
      <c r="L390">
        <v>4</v>
      </c>
      <c r="N390">
        <v>0</v>
      </c>
      <c r="P390">
        <v>6</v>
      </c>
      <c r="R390">
        <v>279</v>
      </c>
      <c r="AB390" t="s">
        <v>944</v>
      </c>
      <c r="AC390" t="s">
        <v>945</v>
      </c>
      <c r="AD390" t="str">
        <f>VLOOKUP(AF390,class!$A$1:$B$455,2,FALSE)</f>
        <v>Shire District</v>
      </c>
      <c r="AE390" t="str">
        <f>IFERROR(VLOOKUP(AF390,classifications!$A$3:$C$334,3,FALSE),VLOOKUP(AF390,classifications!$I$2:$K$28,3,FALSE))</f>
        <v>Predominantly Urban</v>
      </c>
      <c r="AF390" t="s">
        <v>946</v>
      </c>
      <c r="AH390">
        <v>156</v>
      </c>
      <c r="AJ390">
        <v>3</v>
      </c>
      <c r="AL390">
        <v>10</v>
      </c>
      <c r="AN390">
        <v>0</v>
      </c>
      <c r="AP390">
        <v>16</v>
      </c>
      <c r="AR390">
        <v>153</v>
      </c>
      <c r="BB390" t="s">
        <v>944</v>
      </c>
      <c r="BC390" t="s">
        <v>945</v>
      </c>
      <c r="BD390" t="str">
        <f>VLOOKUP(BF390,class!$A$1:$B$455,2,FALSE)</f>
        <v>Shire District</v>
      </c>
      <c r="BE390" t="str">
        <f>IFERROR(VLOOKUP(BF390,classifications!$A$3:$C$334,3,FALSE),VLOOKUP(BF390,classifications!$I$2:$K$28,3,FALSE))</f>
        <v>Predominantly Urban</v>
      </c>
      <c r="BF390" t="s">
        <v>946</v>
      </c>
      <c r="BH390">
        <v>400</v>
      </c>
      <c r="BJ390">
        <v>1</v>
      </c>
      <c r="BL390">
        <v>7</v>
      </c>
      <c r="BN390">
        <v>0</v>
      </c>
      <c r="BP390">
        <v>6</v>
      </c>
      <c r="BR390">
        <v>402</v>
      </c>
      <c r="CB390" t="s">
        <v>944</v>
      </c>
      <c r="CC390" t="s">
        <v>945</v>
      </c>
      <c r="CD390" t="str">
        <f>VLOOKUP(CF390,class!$A$1:$B$455,2,FALSE)</f>
        <v>Shire District</v>
      </c>
      <c r="CE390" t="str">
        <f>IFERROR(VLOOKUP(CF390,classifications!$A$3:$C$334,3,FALSE),VLOOKUP(CF390,classifications!$I$2:$K$28,3,FALSE))</f>
        <v>Predominantly Urban</v>
      </c>
      <c r="CF390" t="s">
        <v>946</v>
      </c>
      <c r="CH390">
        <v>404</v>
      </c>
      <c r="CJ390">
        <v>0</v>
      </c>
      <c r="CL390">
        <v>22</v>
      </c>
      <c r="CN390">
        <v>0</v>
      </c>
      <c r="CO390">
        <v>22</v>
      </c>
      <c r="CP390">
        <v>0</v>
      </c>
      <c r="CQ390">
        <v>0</v>
      </c>
      <c r="CR390">
        <v>0</v>
      </c>
      <c r="CS390">
        <v>22</v>
      </c>
      <c r="CU390">
        <v>0</v>
      </c>
      <c r="CW390">
        <v>14</v>
      </c>
      <c r="CY390">
        <v>412</v>
      </c>
      <c r="DB390" t="s">
        <v>944</v>
      </c>
      <c r="DC390" t="s">
        <v>945</v>
      </c>
      <c r="DD390" t="str">
        <f>VLOOKUP(DF390,class!$A$1:$B$455,2,FALSE)</f>
        <v>Shire District</v>
      </c>
      <c r="DE390" t="str">
        <f>IFERROR(VLOOKUP(DF390,classifications!$A$3:$C$334,3,FALSE),VLOOKUP(DF390,classifications!$I$2:$K$28,3,FALSE))</f>
        <v>Predominantly Urban</v>
      </c>
      <c r="DF390" t="s">
        <v>946</v>
      </c>
      <c r="DH390">
        <v>393</v>
      </c>
      <c r="DJ390">
        <v>1</v>
      </c>
      <c r="DL390">
        <v>16</v>
      </c>
      <c r="DN390">
        <v>0</v>
      </c>
      <c r="DO390">
        <v>16</v>
      </c>
      <c r="DP390">
        <v>0</v>
      </c>
      <c r="DQ390">
        <v>0</v>
      </c>
      <c r="DR390">
        <v>0</v>
      </c>
      <c r="DS390">
        <v>16</v>
      </c>
      <c r="DU390">
        <v>0</v>
      </c>
      <c r="DW390">
        <v>10</v>
      </c>
      <c r="DY390">
        <v>400</v>
      </c>
      <c r="EB390" t="s">
        <v>944</v>
      </c>
      <c r="EC390" t="s">
        <v>945</v>
      </c>
      <c r="ED390" t="str">
        <f>VLOOKUP(EF390,class!$A$1:$B$455,2,FALSE)</f>
        <v>Shire District</v>
      </c>
      <c r="EE390" t="str">
        <f>IFERROR(VLOOKUP(EF390,classifications!$A$3:$C$334,3,FALSE),VLOOKUP(EF390,classifications!$I$2:$K$28,3,FALSE))</f>
        <v>Predominantly Urban</v>
      </c>
      <c r="EF390" t="s">
        <v>946</v>
      </c>
      <c r="EH390">
        <v>438</v>
      </c>
      <c r="EJ390">
        <v>1</v>
      </c>
      <c r="EL390">
        <v>63</v>
      </c>
      <c r="EN390">
        <v>0</v>
      </c>
      <c r="EO390">
        <v>63</v>
      </c>
      <c r="EP390">
        <v>0</v>
      </c>
      <c r="EQ390">
        <v>0</v>
      </c>
      <c r="ER390">
        <v>0</v>
      </c>
      <c r="ES390">
        <v>0</v>
      </c>
      <c r="ET390">
        <v>63</v>
      </c>
      <c r="EV390">
        <v>0</v>
      </c>
      <c r="EX390">
        <v>5</v>
      </c>
      <c r="EZ390" s="2">
        <v>497</v>
      </c>
      <c r="FB390" t="s">
        <v>944</v>
      </c>
      <c r="FC390" t="s">
        <v>945</v>
      </c>
      <c r="FD390" t="str">
        <f>VLOOKUP(FF390,class!$A$1:$B$455,2,FALSE)</f>
        <v>Shire District</v>
      </c>
      <c r="FE390" t="str">
        <f>IFERROR(VLOOKUP(FF390,classifications!$A$3:$C$334,3,FALSE),VLOOKUP(FF390,classifications!$I$2:$K$28,3,FALSE))</f>
        <v>Predominantly Urban</v>
      </c>
      <c r="FF390" t="s">
        <v>946</v>
      </c>
      <c r="FH390">
        <v>643</v>
      </c>
      <c r="FJ390">
        <v>1</v>
      </c>
      <c r="FL390">
        <v>0</v>
      </c>
      <c r="FN390">
        <v>2</v>
      </c>
      <c r="FO390">
        <v>2</v>
      </c>
      <c r="FP390">
        <v>0</v>
      </c>
      <c r="FQ390">
        <v>0</v>
      </c>
      <c r="FR390">
        <v>0</v>
      </c>
      <c r="FS390">
        <v>0</v>
      </c>
      <c r="FT390">
        <v>4</v>
      </c>
      <c r="FV390">
        <v>7</v>
      </c>
      <c r="FX390">
        <v>3</v>
      </c>
      <c r="FZ390" s="2">
        <v>648</v>
      </c>
    </row>
    <row r="391" spans="2:208" x14ac:dyDescent="0.3">
      <c r="B391" t="s">
        <v>947</v>
      </c>
      <c r="C391" t="s">
        <v>948</v>
      </c>
      <c r="D391" t="str">
        <f>VLOOKUP(F391,class!$A$1:$B$455,2,FALSE)</f>
        <v>Shire District</v>
      </c>
      <c r="E391" t="str">
        <f>IFERROR(VLOOKUP(F391,classifications!$A$3:$C$334,3,FALSE),VLOOKUP(F391,classifications!$I$2:$K$28,3,FALSE))</f>
        <v>Predominantly Urban</v>
      </c>
      <c r="F391" t="s">
        <v>949</v>
      </c>
      <c r="H391">
        <v>297</v>
      </c>
      <c r="J391">
        <v>11</v>
      </c>
      <c r="L391">
        <v>46</v>
      </c>
      <c r="N391">
        <v>0</v>
      </c>
      <c r="P391">
        <v>20</v>
      </c>
      <c r="R391">
        <v>334</v>
      </c>
      <c r="AB391" t="s">
        <v>947</v>
      </c>
      <c r="AC391" t="s">
        <v>948</v>
      </c>
      <c r="AD391" t="str">
        <f>VLOOKUP(AF391,class!$A$1:$B$455,2,FALSE)</f>
        <v>Shire District</v>
      </c>
      <c r="AE391" t="str">
        <f>IFERROR(VLOOKUP(AF391,classifications!$A$3:$C$334,3,FALSE),VLOOKUP(AF391,classifications!$I$2:$K$28,3,FALSE))</f>
        <v>Predominantly Urban</v>
      </c>
      <c r="AF391" t="s">
        <v>949</v>
      </c>
      <c r="AH391">
        <v>439</v>
      </c>
      <c r="AJ391">
        <v>0</v>
      </c>
      <c r="AL391">
        <v>5</v>
      </c>
      <c r="AN391">
        <v>0</v>
      </c>
      <c r="AP391">
        <v>49</v>
      </c>
      <c r="AR391">
        <v>395</v>
      </c>
      <c r="BB391" t="s">
        <v>947</v>
      </c>
      <c r="BC391" t="s">
        <v>948</v>
      </c>
      <c r="BD391" t="str">
        <f>VLOOKUP(BF391,class!$A$1:$B$455,2,FALSE)</f>
        <v>Shire District</v>
      </c>
      <c r="BE391" t="str">
        <f>IFERROR(VLOOKUP(BF391,classifications!$A$3:$C$334,3,FALSE),VLOOKUP(BF391,classifications!$I$2:$K$28,3,FALSE))</f>
        <v>Predominantly Urban</v>
      </c>
      <c r="BF391" t="s">
        <v>949</v>
      </c>
      <c r="BH391">
        <v>394</v>
      </c>
      <c r="BJ391">
        <v>25</v>
      </c>
      <c r="BL391">
        <v>52</v>
      </c>
      <c r="BN391">
        <v>7</v>
      </c>
      <c r="BP391">
        <v>46</v>
      </c>
      <c r="BR391">
        <v>432</v>
      </c>
      <c r="CB391" t="s">
        <v>947</v>
      </c>
      <c r="CC391" t="s">
        <v>948</v>
      </c>
      <c r="CD391" t="str">
        <f>VLOOKUP(CF391,class!$A$1:$B$455,2,FALSE)</f>
        <v>Shire District</v>
      </c>
      <c r="CE391" t="str">
        <f>IFERROR(VLOOKUP(CF391,classifications!$A$3:$C$334,3,FALSE),VLOOKUP(CF391,classifications!$I$2:$K$28,3,FALSE))</f>
        <v>Predominantly Urban</v>
      </c>
      <c r="CF391" t="s">
        <v>949</v>
      </c>
      <c r="CH391">
        <v>476</v>
      </c>
      <c r="CJ391">
        <v>17</v>
      </c>
      <c r="CL391">
        <v>45</v>
      </c>
      <c r="CN391">
        <v>0</v>
      </c>
      <c r="CO391">
        <v>3</v>
      </c>
      <c r="CP391">
        <v>0</v>
      </c>
      <c r="CQ391">
        <v>1</v>
      </c>
      <c r="CR391">
        <v>0</v>
      </c>
      <c r="CS391">
        <v>4</v>
      </c>
      <c r="CU391">
        <v>0</v>
      </c>
      <c r="CW391">
        <v>4</v>
      </c>
      <c r="CY391">
        <v>534</v>
      </c>
      <c r="DB391" t="s">
        <v>947</v>
      </c>
      <c r="DC391" t="s">
        <v>948</v>
      </c>
      <c r="DD391" t="str">
        <f>VLOOKUP(DF391,class!$A$1:$B$455,2,FALSE)</f>
        <v>Shire District</v>
      </c>
      <c r="DE391" t="str">
        <f>IFERROR(VLOOKUP(DF391,classifications!$A$3:$C$334,3,FALSE),VLOOKUP(DF391,classifications!$I$2:$K$28,3,FALSE))</f>
        <v>Predominantly Urban</v>
      </c>
      <c r="DF391" t="s">
        <v>949</v>
      </c>
      <c r="DH391">
        <v>217</v>
      </c>
      <c r="DJ391">
        <v>1</v>
      </c>
      <c r="DL391">
        <v>172</v>
      </c>
      <c r="DN391">
        <v>2</v>
      </c>
      <c r="DO391">
        <v>114</v>
      </c>
      <c r="DP391">
        <v>0</v>
      </c>
      <c r="DQ391">
        <v>0</v>
      </c>
      <c r="DR391">
        <v>0</v>
      </c>
      <c r="DS391">
        <v>116</v>
      </c>
      <c r="DU391">
        <v>0</v>
      </c>
      <c r="DW391">
        <v>9</v>
      </c>
      <c r="DY391">
        <v>381</v>
      </c>
      <c r="EB391" t="s">
        <v>947</v>
      </c>
      <c r="EC391" t="s">
        <v>948</v>
      </c>
      <c r="ED391" t="str">
        <f>VLOOKUP(EF391,class!$A$1:$B$455,2,FALSE)</f>
        <v>Shire District</v>
      </c>
      <c r="EE391" t="str">
        <f>IFERROR(VLOOKUP(EF391,classifications!$A$3:$C$334,3,FALSE),VLOOKUP(EF391,classifications!$I$2:$K$28,3,FALSE))</f>
        <v>Predominantly Urban</v>
      </c>
      <c r="EF391" t="s">
        <v>949</v>
      </c>
      <c r="EH391">
        <v>534</v>
      </c>
      <c r="EJ391">
        <v>5</v>
      </c>
      <c r="EL391">
        <v>43</v>
      </c>
      <c r="EN391">
        <v>3</v>
      </c>
      <c r="EO391">
        <v>5</v>
      </c>
      <c r="EP391">
        <v>0</v>
      </c>
      <c r="EQ391">
        <v>0</v>
      </c>
      <c r="ER391">
        <v>0</v>
      </c>
      <c r="ES391">
        <v>0</v>
      </c>
      <c r="ET391">
        <v>8</v>
      </c>
      <c r="EV391">
        <v>0</v>
      </c>
      <c r="EX391">
        <v>4</v>
      </c>
      <c r="EZ391" s="2">
        <v>578</v>
      </c>
      <c r="FB391" t="s">
        <v>947</v>
      </c>
      <c r="FC391" t="s">
        <v>948</v>
      </c>
      <c r="FD391" t="str">
        <f>VLOOKUP(FF391,class!$A$1:$B$455,2,FALSE)</f>
        <v>Shire District</v>
      </c>
      <c r="FE391" t="str">
        <f>IFERROR(VLOOKUP(FF391,classifications!$A$3:$C$334,3,FALSE),VLOOKUP(FF391,classifications!$I$2:$K$28,3,FALSE))</f>
        <v>Predominantly Urban</v>
      </c>
      <c r="FF391" t="s">
        <v>949</v>
      </c>
      <c r="FH391">
        <v>895</v>
      </c>
      <c r="FJ391">
        <v>3</v>
      </c>
      <c r="FL391">
        <v>47</v>
      </c>
      <c r="FN391">
        <v>4</v>
      </c>
      <c r="FO391">
        <v>12</v>
      </c>
      <c r="FP391">
        <v>0</v>
      </c>
      <c r="FQ391">
        <v>0</v>
      </c>
      <c r="FR391">
        <v>0</v>
      </c>
      <c r="FS391">
        <v>0</v>
      </c>
      <c r="FT391">
        <v>16</v>
      </c>
      <c r="FV391">
        <v>0</v>
      </c>
      <c r="FX391">
        <v>6</v>
      </c>
      <c r="FZ391" s="2">
        <v>939</v>
      </c>
      <c r="GD391" t="str">
        <f>VLOOKUP(GF391,class!$A$1:$B$455,2,FALSE)</f>
        <v>Shire County</v>
      </c>
      <c r="GE391" t="str">
        <f>IFERROR(VLOOKUP(GF391,classifications!A$3:C$334,3,FALSE),VLOOKUP(GF391,classifications!I$2:K$28,3,FALSE))</f>
        <v>Urban with Significant Rural</v>
      </c>
      <c r="GF391" t="s">
        <v>978</v>
      </c>
      <c r="GH391">
        <v>1984</v>
      </c>
      <c r="GJ391">
        <v>32</v>
      </c>
      <c r="GL391">
        <v>140</v>
      </c>
      <c r="GN391">
        <v>18</v>
      </c>
      <c r="GO391">
        <v>35</v>
      </c>
      <c r="GP391">
        <v>1</v>
      </c>
      <c r="GQ391">
        <v>0</v>
      </c>
      <c r="GR391">
        <v>1</v>
      </c>
      <c r="GS391">
        <v>0</v>
      </c>
      <c r="GT391">
        <v>55</v>
      </c>
      <c r="GV391">
        <v>9</v>
      </c>
      <c r="GX391">
        <v>24</v>
      </c>
      <c r="GZ391">
        <v>2141</v>
      </c>
    </row>
    <row r="392" spans="2:208" x14ac:dyDescent="0.3">
      <c r="B392" t="s">
        <v>950</v>
      </c>
      <c r="C392" t="s">
        <v>951</v>
      </c>
      <c r="D392" t="str">
        <f>VLOOKUP(F392,class!$A$1:$B$455,2,FALSE)</f>
        <v>Shire District</v>
      </c>
      <c r="E392" t="str">
        <f>IFERROR(VLOOKUP(F392,classifications!$A$3:$C$334,3,FALSE),VLOOKUP(F392,classifications!$I$2:$K$28,3,FALSE))</f>
        <v>Predominantly Rural</v>
      </c>
      <c r="F392" t="s">
        <v>952</v>
      </c>
      <c r="H392">
        <v>226</v>
      </c>
      <c r="J392">
        <v>3</v>
      </c>
      <c r="L392">
        <v>140</v>
      </c>
      <c r="N392">
        <v>1</v>
      </c>
      <c r="P392">
        <v>2</v>
      </c>
      <c r="R392">
        <v>368</v>
      </c>
      <c r="AB392" t="s">
        <v>950</v>
      </c>
      <c r="AC392" t="s">
        <v>951</v>
      </c>
      <c r="AD392" t="str">
        <f>VLOOKUP(AF392,class!$A$1:$B$455,2,FALSE)</f>
        <v>Shire District</v>
      </c>
      <c r="AE392" t="str">
        <f>IFERROR(VLOOKUP(AF392,classifications!$A$3:$C$334,3,FALSE),VLOOKUP(AF392,classifications!$I$2:$K$28,3,FALSE))</f>
        <v>Predominantly Rural</v>
      </c>
      <c r="AF392" t="s">
        <v>952</v>
      </c>
      <c r="AH392">
        <v>287</v>
      </c>
      <c r="AJ392">
        <v>2</v>
      </c>
      <c r="AL392">
        <v>39</v>
      </c>
      <c r="AN392">
        <v>2</v>
      </c>
      <c r="AP392">
        <v>0</v>
      </c>
      <c r="AR392">
        <v>330</v>
      </c>
      <c r="BB392" t="s">
        <v>950</v>
      </c>
      <c r="BC392" t="s">
        <v>951</v>
      </c>
      <c r="BD392" t="str">
        <f>VLOOKUP(BF392,class!$A$1:$B$455,2,FALSE)</f>
        <v>Shire District</v>
      </c>
      <c r="BE392" t="str">
        <f>IFERROR(VLOOKUP(BF392,classifications!$A$3:$C$334,3,FALSE),VLOOKUP(BF392,classifications!$I$2:$K$28,3,FALSE))</f>
        <v>Predominantly Rural</v>
      </c>
      <c r="BF392" t="s">
        <v>952</v>
      </c>
      <c r="BH392">
        <v>631</v>
      </c>
      <c r="BJ392">
        <v>18</v>
      </c>
      <c r="BL392">
        <v>54</v>
      </c>
      <c r="BN392">
        <v>8</v>
      </c>
      <c r="BP392">
        <v>3</v>
      </c>
      <c r="BR392">
        <v>708</v>
      </c>
      <c r="CB392" t="s">
        <v>950</v>
      </c>
      <c r="CC392" t="s">
        <v>951</v>
      </c>
      <c r="CD392" t="str">
        <f>VLOOKUP(CF392,class!$A$1:$B$455,2,FALSE)</f>
        <v>Shire District</v>
      </c>
      <c r="CE392" t="str">
        <f>IFERROR(VLOOKUP(CF392,classifications!$A$3:$C$334,3,FALSE),VLOOKUP(CF392,classifications!$I$2:$K$28,3,FALSE))</f>
        <v>Predominantly Rural</v>
      </c>
      <c r="CF392" t="s">
        <v>952</v>
      </c>
      <c r="CH392">
        <v>940</v>
      </c>
      <c r="CJ392">
        <v>42</v>
      </c>
      <c r="CL392">
        <v>52</v>
      </c>
      <c r="CN392">
        <v>1</v>
      </c>
      <c r="CO392">
        <v>0</v>
      </c>
      <c r="CP392">
        <v>0</v>
      </c>
      <c r="CQ392">
        <v>0</v>
      </c>
      <c r="CR392">
        <v>37</v>
      </c>
      <c r="CS392">
        <v>38</v>
      </c>
      <c r="CU392">
        <v>30</v>
      </c>
      <c r="CW392">
        <v>6</v>
      </c>
      <c r="CY392">
        <v>1058</v>
      </c>
      <c r="DB392" t="s">
        <v>950</v>
      </c>
      <c r="DC392" t="s">
        <v>951</v>
      </c>
      <c r="DD392" t="str">
        <f>VLOOKUP(DF392,class!$A$1:$B$455,2,FALSE)</f>
        <v>Shire District</v>
      </c>
      <c r="DE392" t="str">
        <f>IFERROR(VLOOKUP(DF392,classifications!$A$3:$C$334,3,FALSE),VLOOKUP(DF392,classifications!$I$2:$K$28,3,FALSE))</f>
        <v>Predominantly Rural</v>
      </c>
      <c r="DF392" t="s">
        <v>952</v>
      </c>
      <c r="DH392">
        <v>1113</v>
      </c>
      <c r="DJ392">
        <v>13</v>
      </c>
      <c r="DL392">
        <v>95</v>
      </c>
      <c r="DN392">
        <v>8</v>
      </c>
      <c r="DO392">
        <v>27</v>
      </c>
      <c r="DP392">
        <v>0</v>
      </c>
      <c r="DQ392">
        <v>1</v>
      </c>
      <c r="DR392">
        <v>0</v>
      </c>
      <c r="DS392">
        <v>36</v>
      </c>
      <c r="DU392">
        <v>0</v>
      </c>
      <c r="DW392">
        <v>2</v>
      </c>
      <c r="DY392">
        <v>1219</v>
      </c>
      <c r="EB392" t="s">
        <v>950</v>
      </c>
      <c r="EC392" t="s">
        <v>951</v>
      </c>
      <c r="ED392" t="str">
        <f>VLOOKUP(EF392,class!$A$1:$B$455,2,FALSE)</f>
        <v>Shire District</v>
      </c>
      <c r="EE392" t="str">
        <f>IFERROR(VLOOKUP(EF392,classifications!$A$3:$C$334,3,FALSE),VLOOKUP(EF392,classifications!$I$2:$K$28,3,FALSE))</f>
        <v>Predominantly Rural</v>
      </c>
      <c r="EF392" t="s">
        <v>952</v>
      </c>
      <c r="EH392">
        <v>1279</v>
      </c>
      <c r="EJ392">
        <v>12</v>
      </c>
      <c r="EL392">
        <v>75</v>
      </c>
      <c r="EN392">
        <v>11</v>
      </c>
      <c r="EO392">
        <v>10</v>
      </c>
      <c r="EP392">
        <v>0</v>
      </c>
      <c r="EQ392">
        <v>0</v>
      </c>
      <c r="ER392">
        <v>0</v>
      </c>
      <c r="ES392">
        <v>0</v>
      </c>
      <c r="ET392">
        <v>21</v>
      </c>
      <c r="EV392">
        <v>5</v>
      </c>
      <c r="EX392">
        <v>35</v>
      </c>
      <c r="EZ392" s="2">
        <v>1336</v>
      </c>
      <c r="FB392" t="s">
        <v>950</v>
      </c>
      <c r="FC392" t="s">
        <v>951</v>
      </c>
      <c r="FD392" t="str">
        <f>VLOOKUP(FF392,class!$A$1:$B$455,2,FALSE)</f>
        <v>Shire District</v>
      </c>
      <c r="FE392" t="str">
        <f>IFERROR(VLOOKUP(FF392,classifications!$A$3:$C$334,3,FALSE),VLOOKUP(FF392,classifications!$I$2:$K$28,3,FALSE))</f>
        <v>Predominantly Rural</v>
      </c>
      <c r="FF392" t="s">
        <v>952</v>
      </c>
      <c r="FH392">
        <v>1326</v>
      </c>
      <c r="FJ392">
        <v>5</v>
      </c>
      <c r="FL392">
        <v>114</v>
      </c>
      <c r="FN392">
        <v>0</v>
      </c>
      <c r="FO392">
        <v>44</v>
      </c>
      <c r="FP392">
        <v>1</v>
      </c>
      <c r="FQ392">
        <v>0</v>
      </c>
      <c r="FR392">
        <v>0</v>
      </c>
      <c r="FS392">
        <v>0</v>
      </c>
      <c r="FT392">
        <v>45</v>
      </c>
      <c r="FV392">
        <v>5</v>
      </c>
      <c r="FX392">
        <v>42</v>
      </c>
      <c r="FZ392" s="2">
        <v>1408</v>
      </c>
      <c r="GB392" t="s">
        <v>979</v>
      </c>
      <c r="GC392" t="s">
        <v>980</v>
      </c>
      <c r="GD392" t="str">
        <f>VLOOKUP(GF392,class!$A$1:$B$455,2,FALSE)</f>
        <v>Shire District</v>
      </c>
      <c r="GE392" t="str">
        <f>IFERROR(VLOOKUP(GF392,classifications!A$3:C$334,3,FALSE),VLOOKUP(GF392,classifications!I$2:K$28,3,FALSE))</f>
        <v>Predominantly Urban</v>
      </c>
      <c r="GF392" t="s">
        <v>981</v>
      </c>
      <c r="GH392">
        <v>245</v>
      </c>
      <c r="GJ392">
        <v>5</v>
      </c>
      <c r="GL392">
        <v>29</v>
      </c>
      <c r="GN392">
        <v>5</v>
      </c>
      <c r="GO392">
        <v>7</v>
      </c>
      <c r="GP392">
        <v>0</v>
      </c>
      <c r="GQ392">
        <v>0</v>
      </c>
      <c r="GR392">
        <v>0</v>
      </c>
      <c r="GS392">
        <v>0</v>
      </c>
      <c r="GT392">
        <v>12</v>
      </c>
      <c r="GV392">
        <v>0</v>
      </c>
      <c r="GX392">
        <v>15</v>
      </c>
      <c r="GZ392">
        <v>264</v>
      </c>
    </row>
    <row r="393" spans="2:208" x14ac:dyDescent="0.3">
      <c r="B393" t="s">
        <v>953</v>
      </c>
      <c r="C393" t="s">
        <v>954</v>
      </c>
      <c r="D393" t="str">
        <f>VLOOKUP(F393,class!$A$1:$B$455,2,FALSE)</f>
        <v>Shire District</v>
      </c>
      <c r="E393" t="str">
        <f>IFERROR(VLOOKUP(F393,classifications!$A$3:$C$334,3,FALSE),VLOOKUP(F393,classifications!$I$2:$K$28,3,FALSE))</f>
        <v>Predominantly Urban</v>
      </c>
      <c r="F393" t="s">
        <v>955</v>
      </c>
      <c r="H393">
        <v>147</v>
      </c>
      <c r="J393">
        <v>1</v>
      </c>
      <c r="L393">
        <v>27</v>
      </c>
      <c r="N393">
        <v>1</v>
      </c>
      <c r="P393">
        <v>11</v>
      </c>
      <c r="R393">
        <v>165</v>
      </c>
      <c r="AB393" t="s">
        <v>953</v>
      </c>
      <c r="AC393" t="s">
        <v>954</v>
      </c>
      <c r="AD393" t="str">
        <f>VLOOKUP(AF393,class!$A$1:$B$455,2,FALSE)</f>
        <v>Shire District</v>
      </c>
      <c r="AE393" t="str">
        <f>IFERROR(VLOOKUP(AF393,classifications!$A$3:$C$334,3,FALSE),VLOOKUP(AF393,classifications!$I$2:$K$28,3,FALSE))</f>
        <v>Predominantly Urban</v>
      </c>
      <c r="AF393" t="s">
        <v>955</v>
      </c>
      <c r="AH393">
        <v>226</v>
      </c>
      <c r="AJ393">
        <v>3</v>
      </c>
      <c r="AL393">
        <v>15</v>
      </c>
      <c r="AN393">
        <v>0</v>
      </c>
      <c r="AP393">
        <v>20</v>
      </c>
      <c r="AR393">
        <v>224</v>
      </c>
      <c r="BB393" t="s">
        <v>953</v>
      </c>
      <c r="BC393" t="s">
        <v>954</v>
      </c>
      <c r="BD393" t="str">
        <f>VLOOKUP(BF393,class!$A$1:$B$455,2,FALSE)</f>
        <v>Shire District</v>
      </c>
      <c r="BE393" t="str">
        <f>IFERROR(VLOOKUP(BF393,classifications!$A$3:$C$334,3,FALSE),VLOOKUP(BF393,classifications!$I$2:$K$28,3,FALSE))</f>
        <v>Predominantly Urban</v>
      </c>
      <c r="BF393" t="s">
        <v>955</v>
      </c>
      <c r="BH393">
        <v>558</v>
      </c>
      <c r="BJ393">
        <v>3</v>
      </c>
      <c r="BL393">
        <v>107</v>
      </c>
      <c r="BN393">
        <v>4</v>
      </c>
      <c r="BP393">
        <v>48</v>
      </c>
      <c r="BR393">
        <v>624</v>
      </c>
      <c r="CB393" t="s">
        <v>953</v>
      </c>
      <c r="CC393" t="s">
        <v>954</v>
      </c>
      <c r="CD393" t="str">
        <f>VLOOKUP(CF393,class!$A$1:$B$455,2,FALSE)</f>
        <v>Shire District</v>
      </c>
      <c r="CE393" t="str">
        <f>IFERROR(VLOOKUP(CF393,classifications!$A$3:$C$334,3,FALSE),VLOOKUP(CF393,classifications!$I$2:$K$28,3,FALSE))</f>
        <v>Predominantly Urban</v>
      </c>
      <c r="CF393" t="s">
        <v>955</v>
      </c>
      <c r="CH393">
        <v>499</v>
      </c>
      <c r="CJ393">
        <v>9</v>
      </c>
      <c r="CL393">
        <v>124</v>
      </c>
      <c r="CN393">
        <v>1</v>
      </c>
      <c r="CO393">
        <v>20</v>
      </c>
      <c r="CP393">
        <v>0</v>
      </c>
      <c r="CQ393">
        <v>1</v>
      </c>
      <c r="CR393">
        <v>0</v>
      </c>
      <c r="CS393">
        <v>22</v>
      </c>
      <c r="CU393">
        <v>0</v>
      </c>
      <c r="CW393">
        <v>7</v>
      </c>
      <c r="CY393">
        <v>625</v>
      </c>
      <c r="DB393" t="s">
        <v>953</v>
      </c>
      <c r="DC393" t="s">
        <v>954</v>
      </c>
      <c r="DD393" t="str">
        <f>VLOOKUP(DF393,class!$A$1:$B$455,2,FALSE)</f>
        <v>Shire District</v>
      </c>
      <c r="DE393" t="str">
        <f>IFERROR(VLOOKUP(DF393,classifications!$A$3:$C$334,3,FALSE),VLOOKUP(DF393,classifications!$I$2:$K$28,3,FALSE))</f>
        <v>Predominantly Urban</v>
      </c>
      <c r="DF393" t="s">
        <v>955</v>
      </c>
      <c r="DH393">
        <v>944</v>
      </c>
      <c r="DJ393">
        <v>4</v>
      </c>
      <c r="DL393">
        <v>123</v>
      </c>
      <c r="DN393">
        <v>0</v>
      </c>
      <c r="DO393">
        <v>80</v>
      </c>
      <c r="DP393">
        <v>8</v>
      </c>
      <c r="DQ393">
        <v>0</v>
      </c>
      <c r="DR393">
        <v>0</v>
      </c>
      <c r="DS393">
        <v>88</v>
      </c>
      <c r="DU393">
        <v>0</v>
      </c>
      <c r="DW393">
        <v>11</v>
      </c>
      <c r="DY393">
        <v>1060</v>
      </c>
      <c r="EB393" t="s">
        <v>953</v>
      </c>
      <c r="EC393" t="s">
        <v>954</v>
      </c>
      <c r="ED393" t="str">
        <f>VLOOKUP(EF393,class!$A$1:$B$455,2,FALSE)</f>
        <v>Shire District</v>
      </c>
      <c r="EE393" t="str">
        <f>IFERROR(VLOOKUP(EF393,classifications!$A$3:$C$334,3,FALSE),VLOOKUP(EF393,classifications!$I$2:$K$28,3,FALSE))</f>
        <v>Predominantly Urban</v>
      </c>
      <c r="EF393" t="s">
        <v>955</v>
      </c>
      <c r="EH393">
        <v>781</v>
      </c>
      <c r="EJ393">
        <v>11</v>
      </c>
      <c r="EL393">
        <v>109</v>
      </c>
      <c r="EN393">
        <v>3</v>
      </c>
      <c r="EO393">
        <v>18</v>
      </c>
      <c r="EP393">
        <v>0</v>
      </c>
      <c r="EQ393">
        <v>0</v>
      </c>
      <c r="ER393">
        <v>0</v>
      </c>
      <c r="ES393">
        <v>0</v>
      </c>
      <c r="ET393">
        <v>21</v>
      </c>
      <c r="EV393">
        <v>0</v>
      </c>
      <c r="EX393">
        <v>2</v>
      </c>
      <c r="EZ393" s="2">
        <v>899</v>
      </c>
      <c r="FB393" t="s">
        <v>953</v>
      </c>
      <c r="FC393" t="s">
        <v>954</v>
      </c>
      <c r="FD393" t="str">
        <f>VLOOKUP(FF393,class!$A$1:$B$455,2,FALSE)</f>
        <v>Shire District</v>
      </c>
      <c r="FE393" t="str">
        <f>IFERROR(VLOOKUP(FF393,classifications!$A$3:$C$334,3,FALSE),VLOOKUP(FF393,classifications!$I$2:$K$28,3,FALSE))</f>
        <v>Predominantly Urban</v>
      </c>
      <c r="FF393" t="s">
        <v>955</v>
      </c>
      <c r="FH393">
        <v>971</v>
      </c>
      <c r="FJ393">
        <v>1</v>
      </c>
      <c r="FL393">
        <v>-2</v>
      </c>
      <c r="FN393">
        <v>15</v>
      </c>
      <c r="FO393">
        <v>1</v>
      </c>
      <c r="FP393">
        <v>0</v>
      </c>
      <c r="FQ393">
        <v>0</v>
      </c>
      <c r="FR393">
        <v>0</v>
      </c>
      <c r="FS393">
        <v>0</v>
      </c>
      <c r="FT393">
        <v>16</v>
      </c>
      <c r="FV393">
        <v>0</v>
      </c>
      <c r="FX393">
        <v>9</v>
      </c>
      <c r="FZ393" s="2">
        <v>961</v>
      </c>
      <c r="GB393" t="s">
        <v>982</v>
      </c>
      <c r="GC393" t="s">
        <v>983</v>
      </c>
      <c r="GD393" t="str">
        <f>VLOOKUP(GF393,class!$A$1:$B$455,2,FALSE)</f>
        <v>Shire District</v>
      </c>
      <c r="GE393" t="str">
        <f>IFERROR(VLOOKUP(GF393,classifications!A$3:C$334,3,FALSE),VLOOKUP(GF393,classifications!I$2:K$28,3,FALSE))</f>
        <v>Predominantly Rural</v>
      </c>
      <c r="GF393" t="s">
        <v>984</v>
      </c>
      <c r="GH393">
        <v>367</v>
      </c>
      <c r="GJ393">
        <v>6</v>
      </c>
      <c r="GL393">
        <v>19</v>
      </c>
      <c r="GN393">
        <v>2</v>
      </c>
      <c r="GO393">
        <v>15</v>
      </c>
      <c r="GP393">
        <v>0</v>
      </c>
      <c r="GQ393">
        <v>0</v>
      </c>
      <c r="GR393">
        <v>1</v>
      </c>
      <c r="GS393">
        <v>0</v>
      </c>
      <c r="GT393">
        <v>18</v>
      </c>
      <c r="GV393">
        <v>0</v>
      </c>
      <c r="GX393">
        <v>0</v>
      </c>
      <c r="GZ393">
        <v>392</v>
      </c>
    </row>
    <row r="394" spans="2:208" x14ac:dyDescent="0.3">
      <c r="EZ394" s="2"/>
      <c r="FZ394" s="2"/>
      <c r="GB394" t="s">
        <v>985</v>
      </c>
      <c r="GC394" t="s">
        <v>986</v>
      </c>
      <c r="GD394" t="str">
        <f>VLOOKUP(GF394,class!$A$1:$B$455,2,FALSE)</f>
        <v>Shire District</v>
      </c>
      <c r="GE394" t="str">
        <f>IFERROR(VLOOKUP(GF394,classifications!A$3:C$334,3,FALSE),VLOOKUP(GF394,classifications!I$2:K$28,3,FALSE))</f>
        <v>Predominantly Urban</v>
      </c>
      <c r="GF394" t="s">
        <v>987</v>
      </c>
      <c r="GH394">
        <v>272</v>
      </c>
      <c r="GJ394">
        <v>3</v>
      </c>
      <c r="GL394">
        <v>6</v>
      </c>
      <c r="GN394">
        <v>0</v>
      </c>
      <c r="GO394">
        <v>0</v>
      </c>
      <c r="GP394">
        <v>0</v>
      </c>
      <c r="GQ394">
        <v>0</v>
      </c>
      <c r="GR394">
        <v>0</v>
      </c>
      <c r="GS394">
        <v>0</v>
      </c>
      <c r="GT394">
        <v>0</v>
      </c>
      <c r="GV394">
        <v>0</v>
      </c>
      <c r="GX394">
        <v>2</v>
      </c>
      <c r="GZ394">
        <v>279</v>
      </c>
    </row>
    <row r="395" spans="2:208" x14ac:dyDescent="0.3">
      <c r="D395" t="str">
        <f>VLOOKUP(F395,class!$A$1:$B$455,2,FALSE)</f>
        <v>Shire County</v>
      </c>
      <c r="E395" t="str">
        <f>IFERROR(VLOOKUP(F395,classifications!$A$3:$C$334,3,FALSE),VLOOKUP(F395,classifications!$I$2:$K$28,3,FALSE))</f>
        <v>Predominantly Urban</v>
      </c>
      <c r="F395" t="s">
        <v>956</v>
      </c>
      <c r="H395">
        <v>2076</v>
      </c>
      <c r="J395">
        <v>44</v>
      </c>
      <c r="L395">
        <v>244</v>
      </c>
      <c r="N395">
        <v>3</v>
      </c>
      <c r="P395">
        <v>157</v>
      </c>
      <c r="R395">
        <v>2210</v>
      </c>
      <c r="AD395" t="str">
        <f>VLOOKUP(AF395,class!$A$1:$B$455,2,FALSE)</f>
        <v>Shire County</v>
      </c>
      <c r="AE395" t="str">
        <f>IFERROR(VLOOKUP(AF395,classifications!$A$3:$C$334,3,FALSE),VLOOKUP(AF395,classifications!$I$2:$K$28,3,FALSE))</f>
        <v>Predominantly Urban</v>
      </c>
      <c r="AF395" t="s">
        <v>956</v>
      </c>
      <c r="AH395">
        <v>2450</v>
      </c>
      <c r="AJ395">
        <v>51</v>
      </c>
      <c r="AL395">
        <v>253</v>
      </c>
      <c r="AN395">
        <v>0</v>
      </c>
      <c r="AP395">
        <v>191</v>
      </c>
      <c r="AR395">
        <v>2563</v>
      </c>
      <c r="BD395" t="str">
        <f>VLOOKUP(BF395,class!$A$1:$B$455,2,FALSE)</f>
        <v>Shire County</v>
      </c>
      <c r="BE395" t="str">
        <f>IFERROR(VLOOKUP(BF395,classifications!$A$3:$C$334,3,FALSE),VLOOKUP(BF395,classifications!$I$2:$K$28,3,FALSE))</f>
        <v>Predominantly Urban</v>
      </c>
      <c r="BF395" t="s">
        <v>956</v>
      </c>
      <c r="BH395">
        <v>3035</v>
      </c>
      <c r="BJ395">
        <v>30</v>
      </c>
      <c r="BL395">
        <v>409</v>
      </c>
      <c r="BN395">
        <v>28</v>
      </c>
      <c r="BP395">
        <v>290</v>
      </c>
      <c r="BR395">
        <v>3212</v>
      </c>
      <c r="CD395" t="str">
        <f>VLOOKUP(CF395,class!$A$1:$B$455,2,FALSE)</f>
        <v>Shire County</v>
      </c>
      <c r="CE395" t="str">
        <f>IFERROR(VLOOKUP(CF395,classifications!$A$3:$C$334,3,FALSE),VLOOKUP(CF395,classifications!$I$2:$K$28,3,FALSE))</f>
        <v>Predominantly Urban</v>
      </c>
      <c r="CF395" t="s">
        <v>956</v>
      </c>
      <c r="CH395">
        <v>3841</v>
      </c>
      <c r="CJ395">
        <v>35</v>
      </c>
      <c r="CL395">
        <v>845</v>
      </c>
      <c r="CN395">
        <v>0</v>
      </c>
      <c r="CO395">
        <v>597</v>
      </c>
      <c r="CP395">
        <v>0</v>
      </c>
      <c r="CQ395">
        <v>0</v>
      </c>
      <c r="CR395">
        <v>0</v>
      </c>
      <c r="CS395">
        <v>597</v>
      </c>
      <c r="CU395">
        <v>14</v>
      </c>
      <c r="CW395">
        <v>88</v>
      </c>
      <c r="CY395">
        <v>4647</v>
      </c>
      <c r="DD395" t="str">
        <f>VLOOKUP(DF395,class!$A$1:$B$455,2,FALSE)</f>
        <v>Shire County</v>
      </c>
      <c r="DE395" t="str">
        <f>IFERROR(VLOOKUP(DF395,classifications!$A$3:$C$334,3,FALSE),VLOOKUP(DF395,classifications!$I$2:$K$28,3,FALSE))</f>
        <v>Predominantly Urban</v>
      </c>
      <c r="DF395" t="s">
        <v>956</v>
      </c>
      <c r="DH395">
        <v>3329</v>
      </c>
      <c r="DJ395">
        <v>4</v>
      </c>
      <c r="DL395">
        <v>768</v>
      </c>
      <c r="DN395">
        <v>3</v>
      </c>
      <c r="DO395">
        <v>545</v>
      </c>
      <c r="DP395">
        <v>0</v>
      </c>
      <c r="DQ395">
        <v>0</v>
      </c>
      <c r="DR395">
        <v>0</v>
      </c>
      <c r="DS395">
        <v>548</v>
      </c>
      <c r="DU395">
        <v>5</v>
      </c>
      <c r="DW395">
        <v>121</v>
      </c>
      <c r="DY395">
        <v>3985</v>
      </c>
      <c r="ED395" t="str">
        <f>VLOOKUP(EF395,class!$A$1:$B$455,2,FALSE)</f>
        <v>Shire County</v>
      </c>
      <c r="EE395" t="str">
        <f>IFERROR(VLOOKUP(EF395,classifications!$A$3:$C$334,3,FALSE),VLOOKUP(EF395,classifications!$I$2:$K$28,3,FALSE))</f>
        <v>Predominantly Urban</v>
      </c>
      <c r="EF395" t="s">
        <v>956</v>
      </c>
      <c r="EH395">
        <v>3772</v>
      </c>
      <c r="EJ395">
        <v>60</v>
      </c>
      <c r="EL395">
        <v>430</v>
      </c>
      <c r="EN395">
        <v>9</v>
      </c>
      <c r="EO395">
        <v>171</v>
      </c>
      <c r="EP395">
        <v>0</v>
      </c>
      <c r="EQ395">
        <v>0</v>
      </c>
      <c r="ER395">
        <v>8</v>
      </c>
      <c r="ES395">
        <v>0</v>
      </c>
      <c r="ET395">
        <v>188</v>
      </c>
      <c r="EV395">
        <v>24</v>
      </c>
      <c r="EX395">
        <v>172</v>
      </c>
      <c r="EZ395" s="2">
        <v>4114</v>
      </c>
      <c r="FD395" t="str">
        <f>VLOOKUP(FF395,class!$A$1:$B$455,2,FALSE)</f>
        <v>Shire County</v>
      </c>
      <c r="FE395" t="str">
        <f>IFERROR(VLOOKUP(FF395,classifications!$A$3:$C$334,3,FALSE),VLOOKUP(FF395,classifications!$I$2:$K$28,3,FALSE))</f>
        <v>Predominantly Urban</v>
      </c>
      <c r="FF395" t="s">
        <v>956</v>
      </c>
      <c r="FH395">
        <v>3731</v>
      </c>
      <c r="FJ395">
        <v>72</v>
      </c>
      <c r="FL395">
        <v>503</v>
      </c>
      <c r="FN395">
        <v>10</v>
      </c>
      <c r="FO395">
        <v>278</v>
      </c>
      <c r="FP395">
        <v>0</v>
      </c>
      <c r="FQ395">
        <v>0</v>
      </c>
      <c r="FR395">
        <v>18</v>
      </c>
      <c r="FS395">
        <v>0</v>
      </c>
      <c r="FT395">
        <v>306</v>
      </c>
      <c r="FV395">
        <v>46</v>
      </c>
      <c r="FX395">
        <v>134</v>
      </c>
      <c r="FZ395" s="2">
        <v>4218</v>
      </c>
      <c r="GB395" t="s">
        <v>988</v>
      </c>
      <c r="GC395" t="s">
        <v>989</v>
      </c>
      <c r="GD395" t="str">
        <f>VLOOKUP(GF395,class!$A$1:$B$455,2,FALSE)</f>
        <v>Shire District</v>
      </c>
      <c r="GE395" t="str">
        <f>IFERROR(VLOOKUP(GF395,classifications!A$3:C$334,3,FALSE),VLOOKUP(GF395,classifications!I$2:K$28,3,FALSE))</f>
        <v>Predominantly Urban</v>
      </c>
      <c r="GF395" t="s">
        <v>990</v>
      </c>
      <c r="GH395">
        <v>176</v>
      </c>
      <c r="GJ395">
        <v>13</v>
      </c>
      <c r="GL395">
        <v>29</v>
      </c>
      <c r="GN395">
        <v>0</v>
      </c>
      <c r="GO395">
        <v>4</v>
      </c>
      <c r="GP395">
        <v>0</v>
      </c>
      <c r="GQ395">
        <v>0</v>
      </c>
      <c r="GR395">
        <v>0</v>
      </c>
      <c r="GS395">
        <v>0</v>
      </c>
      <c r="GT395">
        <v>4</v>
      </c>
      <c r="GV395">
        <v>0</v>
      </c>
      <c r="GX395">
        <v>2</v>
      </c>
      <c r="GZ395">
        <v>216</v>
      </c>
    </row>
    <row r="396" spans="2:208" x14ac:dyDescent="0.3">
      <c r="B396" t="s">
        <v>957</v>
      </c>
      <c r="C396" t="s">
        <v>958</v>
      </c>
      <c r="D396" t="str">
        <f>VLOOKUP(F396,class!$A$1:$B$455,2,FALSE)</f>
        <v>Shire District</v>
      </c>
      <c r="E396" t="str">
        <f>IFERROR(VLOOKUP(F396,classifications!$A$3:$C$334,3,FALSE),VLOOKUP(F396,classifications!$I$2:$K$28,3,FALSE))</f>
        <v>Predominantly Urban</v>
      </c>
      <c r="F396" t="s">
        <v>959</v>
      </c>
      <c r="H396">
        <v>115</v>
      </c>
      <c r="J396">
        <v>11</v>
      </c>
      <c r="L396">
        <v>29</v>
      </c>
      <c r="N396">
        <v>0</v>
      </c>
      <c r="P396">
        <v>4</v>
      </c>
      <c r="R396">
        <v>151</v>
      </c>
      <c r="AB396" t="s">
        <v>957</v>
      </c>
      <c r="AC396" t="s">
        <v>958</v>
      </c>
      <c r="AD396" t="str">
        <f>VLOOKUP(AF396,class!$A$1:$B$455,2,FALSE)</f>
        <v>Shire District</v>
      </c>
      <c r="AE396" t="str">
        <f>IFERROR(VLOOKUP(AF396,classifications!$A$3:$C$334,3,FALSE),VLOOKUP(AF396,classifications!$I$2:$K$28,3,FALSE))</f>
        <v>Predominantly Urban</v>
      </c>
      <c r="AF396" t="s">
        <v>959</v>
      </c>
      <c r="AH396">
        <v>88</v>
      </c>
      <c r="AJ396">
        <v>3</v>
      </c>
      <c r="AL396">
        <v>10</v>
      </c>
      <c r="AN396">
        <v>0</v>
      </c>
      <c r="AP396">
        <v>9</v>
      </c>
      <c r="AR396">
        <v>92</v>
      </c>
      <c r="BB396" t="s">
        <v>957</v>
      </c>
      <c r="BC396" t="s">
        <v>958</v>
      </c>
      <c r="BD396" t="str">
        <f>VLOOKUP(BF396,class!$A$1:$B$455,2,FALSE)</f>
        <v>Shire District</v>
      </c>
      <c r="BE396" t="str">
        <f>IFERROR(VLOOKUP(BF396,classifications!$A$3:$C$334,3,FALSE),VLOOKUP(BF396,classifications!$I$2:$K$28,3,FALSE))</f>
        <v>Predominantly Urban</v>
      </c>
      <c r="BF396" t="s">
        <v>959</v>
      </c>
      <c r="BH396">
        <v>87</v>
      </c>
      <c r="BJ396">
        <v>2</v>
      </c>
      <c r="BL396">
        <v>12</v>
      </c>
      <c r="BN396">
        <v>0</v>
      </c>
      <c r="BP396">
        <v>4</v>
      </c>
      <c r="BR396">
        <v>97</v>
      </c>
      <c r="CB396" t="s">
        <v>957</v>
      </c>
      <c r="CC396" t="s">
        <v>958</v>
      </c>
      <c r="CD396" t="str">
        <f>VLOOKUP(CF396,class!$A$1:$B$455,2,FALSE)</f>
        <v>Shire District</v>
      </c>
      <c r="CE396" t="str">
        <f>IFERROR(VLOOKUP(CF396,classifications!$A$3:$C$334,3,FALSE),VLOOKUP(CF396,classifications!$I$2:$K$28,3,FALSE))</f>
        <v>Predominantly Urban</v>
      </c>
      <c r="CF396" t="s">
        <v>959</v>
      </c>
      <c r="CH396">
        <v>22</v>
      </c>
      <c r="CJ396">
        <v>-2</v>
      </c>
      <c r="CL396">
        <v>15</v>
      </c>
      <c r="CN396">
        <v>0</v>
      </c>
      <c r="CO396">
        <v>1</v>
      </c>
      <c r="CP396">
        <v>0</v>
      </c>
      <c r="CQ396">
        <v>0</v>
      </c>
      <c r="CR396">
        <v>0</v>
      </c>
      <c r="CS396">
        <v>1</v>
      </c>
      <c r="CU396">
        <v>1</v>
      </c>
      <c r="CW396">
        <v>5</v>
      </c>
      <c r="CY396">
        <v>31</v>
      </c>
      <c r="DB396" t="s">
        <v>957</v>
      </c>
      <c r="DC396" t="s">
        <v>958</v>
      </c>
      <c r="DD396" t="str">
        <f>VLOOKUP(DF396,class!$A$1:$B$455,2,FALSE)</f>
        <v>Shire District</v>
      </c>
      <c r="DE396" t="str">
        <f>IFERROR(VLOOKUP(DF396,classifications!$A$3:$C$334,3,FALSE),VLOOKUP(DF396,classifications!$I$2:$K$28,3,FALSE))</f>
        <v>Predominantly Urban</v>
      </c>
      <c r="DF396" t="s">
        <v>959</v>
      </c>
      <c r="DH396">
        <v>57</v>
      </c>
      <c r="DJ396">
        <v>-1</v>
      </c>
      <c r="DL396">
        <v>12</v>
      </c>
      <c r="DN396">
        <v>0</v>
      </c>
      <c r="DO396">
        <v>0</v>
      </c>
      <c r="DP396">
        <v>0</v>
      </c>
      <c r="DQ396">
        <v>0</v>
      </c>
      <c r="DR396">
        <v>0</v>
      </c>
      <c r="DS396">
        <v>0</v>
      </c>
      <c r="DU396">
        <v>0</v>
      </c>
      <c r="DW396">
        <v>4</v>
      </c>
      <c r="DY396">
        <v>64</v>
      </c>
      <c r="EB396" t="s">
        <v>957</v>
      </c>
      <c r="EC396" t="s">
        <v>958</v>
      </c>
      <c r="ED396" t="str">
        <f>VLOOKUP(EF396,class!$A$1:$B$455,2,FALSE)</f>
        <v>Shire District</v>
      </c>
      <c r="EE396" t="str">
        <f>IFERROR(VLOOKUP(EF396,classifications!$A$3:$C$334,3,FALSE),VLOOKUP(EF396,classifications!$I$2:$K$28,3,FALSE))</f>
        <v>Predominantly Urban</v>
      </c>
      <c r="EF396" t="s">
        <v>959</v>
      </c>
      <c r="EH396">
        <v>96</v>
      </c>
      <c r="EJ396">
        <v>4</v>
      </c>
      <c r="EL396">
        <v>19</v>
      </c>
      <c r="EN396">
        <v>0</v>
      </c>
      <c r="EO396">
        <v>1</v>
      </c>
      <c r="EP396">
        <v>0</v>
      </c>
      <c r="EQ396">
        <v>0</v>
      </c>
      <c r="ER396">
        <v>2</v>
      </c>
      <c r="ES396">
        <v>0</v>
      </c>
      <c r="ET396">
        <v>3</v>
      </c>
      <c r="EV396">
        <v>0</v>
      </c>
      <c r="EX396">
        <v>5</v>
      </c>
      <c r="EZ396" s="2">
        <v>114</v>
      </c>
      <c r="FB396" t="s">
        <v>957</v>
      </c>
      <c r="FC396" t="s">
        <v>958</v>
      </c>
      <c r="FD396" t="str">
        <f>VLOOKUP(FF396,class!$A$1:$B$455,2,FALSE)</f>
        <v>Shire District</v>
      </c>
      <c r="FE396" t="str">
        <f>IFERROR(VLOOKUP(FF396,classifications!$A$3:$C$334,3,FALSE),VLOOKUP(FF396,classifications!$I$2:$K$28,3,FALSE))</f>
        <v>Predominantly Urban</v>
      </c>
      <c r="FF396" t="s">
        <v>959</v>
      </c>
      <c r="FH396">
        <v>94</v>
      </c>
      <c r="FJ396">
        <v>14</v>
      </c>
      <c r="FL396">
        <v>9</v>
      </c>
      <c r="FN396">
        <v>0</v>
      </c>
      <c r="FO396">
        <v>4</v>
      </c>
      <c r="FP396">
        <v>0</v>
      </c>
      <c r="FQ396">
        <v>0</v>
      </c>
      <c r="FR396">
        <v>0</v>
      </c>
      <c r="FS396">
        <v>0</v>
      </c>
      <c r="FT396">
        <v>4</v>
      </c>
      <c r="FV396">
        <v>0</v>
      </c>
      <c r="FX396">
        <v>4</v>
      </c>
      <c r="FZ396" s="2">
        <v>113</v>
      </c>
      <c r="GB396" t="s">
        <v>991</v>
      </c>
      <c r="GC396" t="s">
        <v>992</v>
      </c>
      <c r="GD396" t="str">
        <f>VLOOKUP(GF396,class!$A$1:$B$455,2,FALSE)</f>
        <v>Shire District</v>
      </c>
      <c r="GE396" t="str">
        <f>IFERROR(VLOOKUP(GF396,classifications!A$3:C$334,3,FALSE),VLOOKUP(GF396,classifications!I$2:K$28,3,FALSE))</f>
        <v>Predominantly Rural</v>
      </c>
      <c r="GF396" t="s">
        <v>993</v>
      </c>
      <c r="GH396">
        <v>768</v>
      </c>
      <c r="GJ396">
        <v>3</v>
      </c>
      <c r="GL396">
        <v>14</v>
      </c>
      <c r="GN396">
        <v>10</v>
      </c>
      <c r="GO396">
        <v>1</v>
      </c>
      <c r="GP396">
        <v>1</v>
      </c>
      <c r="GQ396">
        <v>0</v>
      </c>
      <c r="GR396">
        <v>0</v>
      </c>
      <c r="GS396">
        <v>0</v>
      </c>
      <c r="GT396">
        <v>12</v>
      </c>
      <c r="GV396">
        <v>9</v>
      </c>
      <c r="GX396">
        <v>0</v>
      </c>
      <c r="GZ396">
        <v>794</v>
      </c>
    </row>
    <row r="397" spans="2:208" x14ac:dyDescent="0.3">
      <c r="B397" t="s">
        <v>960</v>
      </c>
      <c r="C397" t="s">
        <v>961</v>
      </c>
      <c r="D397" t="str">
        <f>VLOOKUP(F397,class!$A$1:$B$455,2,FALSE)</f>
        <v>Shire District</v>
      </c>
      <c r="E397" t="str">
        <f>IFERROR(VLOOKUP(F397,classifications!$A$3:$C$334,3,FALSE),VLOOKUP(F397,classifications!$I$2:$K$28,3,FALSE))</f>
        <v>Predominantly Urban</v>
      </c>
      <c r="F397" t="s">
        <v>962</v>
      </c>
      <c r="H397">
        <v>462</v>
      </c>
      <c r="J397">
        <v>11</v>
      </c>
      <c r="L397">
        <v>18</v>
      </c>
      <c r="N397">
        <v>1</v>
      </c>
      <c r="P397">
        <v>10</v>
      </c>
      <c r="R397">
        <v>482</v>
      </c>
      <c r="AB397" t="s">
        <v>960</v>
      </c>
      <c r="AC397" t="s">
        <v>961</v>
      </c>
      <c r="AD397" t="str">
        <f>VLOOKUP(AF397,class!$A$1:$B$455,2,FALSE)</f>
        <v>Shire District</v>
      </c>
      <c r="AE397" t="str">
        <f>IFERROR(VLOOKUP(AF397,classifications!$A$3:$C$334,3,FALSE),VLOOKUP(AF397,classifications!$I$2:$K$28,3,FALSE))</f>
        <v>Predominantly Urban</v>
      </c>
      <c r="AF397" t="s">
        <v>962</v>
      </c>
      <c r="AH397">
        <v>309</v>
      </c>
      <c r="AJ397">
        <v>19</v>
      </c>
      <c r="AL397">
        <v>60</v>
      </c>
      <c r="AN397">
        <v>0</v>
      </c>
      <c r="AP397">
        <v>21</v>
      </c>
      <c r="AR397">
        <v>367</v>
      </c>
      <c r="BB397" t="s">
        <v>960</v>
      </c>
      <c r="BC397" t="s">
        <v>961</v>
      </c>
      <c r="BD397" t="str">
        <f>VLOOKUP(BF397,class!$A$1:$B$455,2,FALSE)</f>
        <v>Shire District</v>
      </c>
      <c r="BE397" t="str">
        <f>IFERROR(VLOOKUP(BF397,classifications!$A$3:$C$334,3,FALSE),VLOOKUP(BF397,classifications!$I$2:$K$28,3,FALSE))</f>
        <v>Predominantly Urban</v>
      </c>
      <c r="BF397" t="s">
        <v>962</v>
      </c>
      <c r="BH397">
        <v>553</v>
      </c>
      <c r="BJ397">
        <v>21</v>
      </c>
      <c r="BL397">
        <v>59</v>
      </c>
      <c r="BN397">
        <v>12</v>
      </c>
      <c r="BP397">
        <v>33</v>
      </c>
      <c r="BR397">
        <v>612</v>
      </c>
      <c r="CB397" t="s">
        <v>960</v>
      </c>
      <c r="CC397" t="s">
        <v>961</v>
      </c>
      <c r="CD397" t="str">
        <f>VLOOKUP(CF397,class!$A$1:$B$455,2,FALSE)</f>
        <v>Shire District</v>
      </c>
      <c r="CE397" t="str">
        <f>IFERROR(VLOOKUP(CF397,classifications!$A$3:$C$334,3,FALSE),VLOOKUP(CF397,classifications!$I$2:$K$28,3,FALSE))</f>
        <v>Predominantly Urban</v>
      </c>
      <c r="CF397" t="s">
        <v>962</v>
      </c>
      <c r="CH397">
        <v>852</v>
      </c>
      <c r="CJ397">
        <v>7</v>
      </c>
      <c r="CL397">
        <v>53</v>
      </c>
      <c r="CN397">
        <v>0</v>
      </c>
      <c r="CO397">
        <v>5</v>
      </c>
      <c r="CP397">
        <v>0</v>
      </c>
      <c r="CQ397">
        <v>0</v>
      </c>
      <c r="CR397">
        <v>0</v>
      </c>
      <c r="CS397">
        <v>5</v>
      </c>
      <c r="CU397">
        <v>0</v>
      </c>
      <c r="CW397">
        <v>7</v>
      </c>
      <c r="CY397">
        <v>905</v>
      </c>
      <c r="DB397" t="s">
        <v>960</v>
      </c>
      <c r="DC397" t="s">
        <v>961</v>
      </c>
      <c r="DD397" t="str">
        <f>VLOOKUP(DF397,class!$A$1:$B$455,2,FALSE)</f>
        <v>Shire District</v>
      </c>
      <c r="DE397" t="str">
        <f>IFERROR(VLOOKUP(DF397,classifications!$A$3:$C$334,3,FALSE),VLOOKUP(DF397,classifications!$I$2:$K$28,3,FALSE))</f>
        <v>Predominantly Urban</v>
      </c>
      <c r="DF397" t="s">
        <v>962</v>
      </c>
      <c r="DH397">
        <v>606</v>
      </c>
      <c r="DJ397">
        <v>-2</v>
      </c>
      <c r="DL397">
        <v>45</v>
      </c>
      <c r="DN397">
        <v>2</v>
      </c>
      <c r="DO397">
        <v>7</v>
      </c>
      <c r="DP397">
        <v>0</v>
      </c>
      <c r="DQ397">
        <v>0</v>
      </c>
      <c r="DR397">
        <v>0</v>
      </c>
      <c r="DS397">
        <v>9</v>
      </c>
      <c r="DU397">
        <v>0</v>
      </c>
      <c r="DW397">
        <v>31</v>
      </c>
      <c r="DY397">
        <v>618</v>
      </c>
      <c r="EB397" t="s">
        <v>960</v>
      </c>
      <c r="EC397" t="s">
        <v>961</v>
      </c>
      <c r="ED397" t="str">
        <f>VLOOKUP(EF397,class!$A$1:$B$455,2,FALSE)</f>
        <v>Shire District</v>
      </c>
      <c r="EE397" t="str">
        <f>IFERROR(VLOOKUP(EF397,classifications!$A$3:$C$334,3,FALSE),VLOOKUP(EF397,classifications!$I$2:$K$28,3,FALSE))</f>
        <v>Predominantly Urban</v>
      </c>
      <c r="EF397" t="s">
        <v>962</v>
      </c>
      <c r="EH397">
        <v>613</v>
      </c>
      <c r="EJ397">
        <v>24</v>
      </c>
      <c r="EL397">
        <v>92</v>
      </c>
      <c r="EN397">
        <v>2</v>
      </c>
      <c r="EO397">
        <v>53</v>
      </c>
      <c r="EP397">
        <v>0</v>
      </c>
      <c r="EQ397">
        <v>0</v>
      </c>
      <c r="ER397">
        <v>1</v>
      </c>
      <c r="ES397">
        <v>0</v>
      </c>
      <c r="ET397">
        <v>56</v>
      </c>
      <c r="EV397">
        <v>8</v>
      </c>
      <c r="EX397">
        <v>24</v>
      </c>
      <c r="EZ397" s="2">
        <v>713</v>
      </c>
      <c r="FB397" t="s">
        <v>960</v>
      </c>
      <c r="FC397" t="s">
        <v>961</v>
      </c>
      <c r="FD397" t="str">
        <f>VLOOKUP(FF397,class!$A$1:$B$455,2,FALSE)</f>
        <v>Shire District</v>
      </c>
      <c r="FE397" t="str">
        <f>IFERROR(VLOOKUP(FF397,classifications!$A$3:$C$334,3,FALSE),VLOOKUP(FF397,classifications!$I$2:$K$28,3,FALSE))</f>
        <v>Predominantly Urban</v>
      </c>
      <c r="FF397" t="s">
        <v>962</v>
      </c>
      <c r="FH397">
        <v>555</v>
      </c>
      <c r="FJ397">
        <v>11</v>
      </c>
      <c r="FL397">
        <v>58</v>
      </c>
      <c r="FN397">
        <v>0</v>
      </c>
      <c r="FO397">
        <v>8</v>
      </c>
      <c r="FP397">
        <v>0</v>
      </c>
      <c r="FQ397">
        <v>0</v>
      </c>
      <c r="FR397">
        <v>1</v>
      </c>
      <c r="FS397">
        <v>0</v>
      </c>
      <c r="FT397">
        <v>9</v>
      </c>
      <c r="FV397">
        <v>6</v>
      </c>
      <c r="FX397">
        <v>21</v>
      </c>
      <c r="FZ397" s="2">
        <v>609</v>
      </c>
      <c r="GB397" t="s">
        <v>994</v>
      </c>
      <c r="GC397" t="s">
        <v>995</v>
      </c>
      <c r="GD397" t="str">
        <f>VLOOKUP(GF397,class!$A$1:$B$455,2,FALSE)</f>
        <v>Shire District</v>
      </c>
      <c r="GE397" t="str">
        <f>IFERROR(VLOOKUP(GF397,classifications!$A$3:$C$334,3,FALSE),VLOOKUP(GF397,classifications!$I$2:$K$28,3,FALSE))</f>
        <v>Urban with Significant Rural</v>
      </c>
      <c r="GF397" t="s">
        <v>996</v>
      </c>
      <c r="GH397">
        <v>156</v>
      </c>
      <c r="GJ397">
        <v>2</v>
      </c>
      <c r="GL397">
        <v>43</v>
      </c>
      <c r="GN397">
        <v>1</v>
      </c>
      <c r="GO397">
        <v>8</v>
      </c>
      <c r="GP397">
        <v>0</v>
      </c>
      <c r="GQ397">
        <v>0</v>
      </c>
      <c r="GR397">
        <v>0</v>
      </c>
      <c r="GS397">
        <v>0</v>
      </c>
      <c r="GT397">
        <v>9</v>
      </c>
      <c r="GV397">
        <v>0</v>
      </c>
      <c r="GX397">
        <v>5</v>
      </c>
      <c r="GZ397">
        <v>196</v>
      </c>
    </row>
    <row r="398" spans="2:208" x14ac:dyDescent="0.3">
      <c r="B398" t="s">
        <v>963</v>
      </c>
      <c r="C398" t="s">
        <v>964</v>
      </c>
      <c r="D398" t="str">
        <f>VLOOKUP(F398,class!$A$1:$B$455,2,FALSE)</f>
        <v>Shire District</v>
      </c>
      <c r="E398" t="str">
        <f>IFERROR(VLOOKUP(F398,classifications!$A$3:$C$334,3,FALSE),VLOOKUP(F398,classifications!$I$2:$K$28,3,FALSE))</f>
        <v>Predominantly Rural</v>
      </c>
      <c r="F398" t="s">
        <v>965</v>
      </c>
      <c r="H398">
        <v>320</v>
      </c>
      <c r="J398">
        <v>2</v>
      </c>
      <c r="L398">
        <v>62</v>
      </c>
      <c r="N398">
        <v>1</v>
      </c>
      <c r="P398">
        <v>87</v>
      </c>
      <c r="R398">
        <v>298</v>
      </c>
      <c r="AB398" t="s">
        <v>963</v>
      </c>
      <c r="AC398" t="s">
        <v>964</v>
      </c>
      <c r="AD398" t="str">
        <f>VLOOKUP(AF398,class!$A$1:$B$455,2,FALSE)</f>
        <v>Shire District</v>
      </c>
      <c r="AE398" t="str">
        <f>IFERROR(VLOOKUP(AF398,classifications!$A$3:$C$334,3,FALSE),VLOOKUP(AF398,classifications!$I$2:$K$28,3,FALSE))</f>
        <v>Predominantly Rural</v>
      </c>
      <c r="AF398" t="s">
        <v>965</v>
      </c>
      <c r="AH398">
        <v>256</v>
      </c>
      <c r="AJ398">
        <v>3</v>
      </c>
      <c r="AL398">
        <v>57</v>
      </c>
      <c r="AN398">
        <v>0</v>
      </c>
      <c r="AP398">
        <v>87</v>
      </c>
      <c r="AR398">
        <v>229</v>
      </c>
      <c r="BB398" t="s">
        <v>963</v>
      </c>
      <c r="BC398" t="s">
        <v>964</v>
      </c>
      <c r="BD398" t="str">
        <f>VLOOKUP(BF398,class!$A$1:$B$455,2,FALSE)</f>
        <v>Shire District</v>
      </c>
      <c r="BE398" t="str">
        <f>IFERROR(VLOOKUP(BF398,classifications!$A$3:$C$334,3,FALSE),VLOOKUP(BF398,classifications!$I$2:$K$28,3,FALSE))</f>
        <v>Predominantly Rural</v>
      </c>
      <c r="BF398" t="s">
        <v>965</v>
      </c>
      <c r="BH398">
        <v>417</v>
      </c>
      <c r="BJ398">
        <v>1</v>
      </c>
      <c r="BL398">
        <v>111</v>
      </c>
      <c r="BN398">
        <v>11</v>
      </c>
      <c r="BP398">
        <v>79</v>
      </c>
      <c r="BR398">
        <v>461</v>
      </c>
      <c r="CB398" t="s">
        <v>963</v>
      </c>
      <c r="CC398" t="s">
        <v>964</v>
      </c>
      <c r="CD398" t="str">
        <f>VLOOKUP(CF398,class!$A$1:$B$455,2,FALSE)</f>
        <v>Shire District</v>
      </c>
      <c r="CE398" t="str">
        <f>IFERROR(VLOOKUP(CF398,classifications!$A$3:$C$334,3,FALSE),VLOOKUP(CF398,classifications!$I$2:$K$28,3,FALSE))</f>
        <v>Predominantly Rural</v>
      </c>
      <c r="CF398" t="s">
        <v>965</v>
      </c>
      <c r="CH398">
        <v>539</v>
      </c>
      <c r="CJ398">
        <v>-1</v>
      </c>
      <c r="CL398">
        <v>69</v>
      </c>
      <c r="CN398">
        <v>0</v>
      </c>
      <c r="CO398">
        <v>18</v>
      </c>
      <c r="CP398">
        <v>0</v>
      </c>
      <c r="CQ398">
        <v>0</v>
      </c>
      <c r="CR398">
        <v>0</v>
      </c>
      <c r="CS398">
        <v>18</v>
      </c>
      <c r="CU398">
        <v>6</v>
      </c>
      <c r="CW398">
        <v>33</v>
      </c>
      <c r="CY398">
        <v>580</v>
      </c>
      <c r="DB398" t="s">
        <v>963</v>
      </c>
      <c r="DC398" t="s">
        <v>964</v>
      </c>
      <c r="DD398" t="str">
        <f>VLOOKUP(DF398,class!$A$1:$B$455,2,FALSE)</f>
        <v>Shire District</v>
      </c>
      <c r="DE398" t="str">
        <f>IFERROR(VLOOKUP(DF398,classifications!$A$3:$C$334,3,FALSE),VLOOKUP(DF398,classifications!$I$2:$K$28,3,FALSE))</f>
        <v>Predominantly Rural</v>
      </c>
      <c r="DF398" t="s">
        <v>965</v>
      </c>
      <c r="DH398">
        <v>545</v>
      </c>
      <c r="DJ398">
        <v>6</v>
      </c>
      <c r="DL398">
        <v>67</v>
      </c>
      <c r="DN398">
        <v>0</v>
      </c>
      <c r="DO398">
        <v>11</v>
      </c>
      <c r="DP398">
        <v>0</v>
      </c>
      <c r="DQ398">
        <v>0</v>
      </c>
      <c r="DR398">
        <v>0</v>
      </c>
      <c r="DS398">
        <v>11</v>
      </c>
      <c r="DU398">
        <v>1</v>
      </c>
      <c r="DW398">
        <v>55</v>
      </c>
      <c r="DY398">
        <v>564</v>
      </c>
      <c r="EB398" t="s">
        <v>963</v>
      </c>
      <c r="EC398" t="s">
        <v>964</v>
      </c>
      <c r="ED398" t="str">
        <f>VLOOKUP(EF398,class!$A$1:$B$455,2,FALSE)</f>
        <v>Shire District</v>
      </c>
      <c r="EE398" t="str">
        <f>IFERROR(VLOOKUP(EF398,classifications!$A$3:$C$334,3,FALSE),VLOOKUP(EF398,classifications!$I$2:$K$28,3,FALSE))</f>
        <v>Predominantly Rural</v>
      </c>
      <c r="EF398" t="s">
        <v>965</v>
      </c>
      <c r="EH398">
        <v>689</v>
      </c>
      <c r="EJ398">
        <v>11</v>
      </c>
      <c r="EL398">
        <v>40</v>
      </c>
      <c r="EN398">
        <v>1</v>
      </c>
      <c r="EO398">
        <v>3</v>
      </c>
      <c r="EP398">
        <v>0</v>
      </c>
      <c r="EQ398">
        <v>0</v>
      </c>
      <c r="ER398">
        <v>1</v>
      </c>
      <c r="ES398">
        <v>0</v>
      </c>
      <c r="ET398">
        <v>5</v>
      </c>
      <c r="EV398">
        <v>12</v>
      </c>
      <c r="EX398">
        <v>62</v>
      </c>
      <c r="EZ398" s="2">
        <v>690</v>
      </c>
      <c r="FB398" t="s">
        <v>963</v>
      </c>
      <c r="FC398" t="s">
        <v>964</v>
      </c>
      <c r="FD398" t="str">
        <f>VLOOKUP(FF398,class!$A$1:$B$455,2,FALSE)</f>
        <v>Shire District</v>
      </c>
      <c r="FE398" t="str">
        <f>IFERROR(VLOOKUP(FF398,classifications!$A$3:$C$334,3,FALSE),VLOOKUP(FF398,classifications!$I$2:$K$28,3,FALSE))</f>
        <v>Predominantly Rural</v>
      </c>
      <c r="FF398" t="s">
        <v>965</v>
      </c>
      <c r="FH398">
        <v>604</v>
      </c>
      <c r="FJ398">
        <v>10</v>
      </c>
      <c r="FL398">
        <v>67</v>
      </c>
      <c r="FN398">
        <v>8</v>
      </c>
      <c r="FO398">
        <v>8</v>
      </c>
      <c r="FP398">
        <v>0</v>
      </c>
      <c r="FQ398">
        <v>0</v>
      </c>
      <c r="FR398">
        <v>0</v>
      </c>
      <c r="FS398">
        <v>0</v>
      </c>
      <c r="FT398">
        <v>16</v>
      </c>
      <c r="FV398">
        <v>16</v>
      </c>
      <c r="FX398">
        <v>62</v>
      </c>
      <c r="FZ398" s="2">
        <v>635</v>
      </c>
    </row>
    <row r="399" spans="2:208" x14ac:dyDescent="0.3">
      <c r="B399" t="s">
        <v>966</v>
      </c>
      <c r="C399" t="s">
        <v>967</v>
      </c>
      <c r="D399" t="str">
        <f>VLOOKUP(F399,class!$A$1:$B$455,2,FALSE)</f>
        <v>Shire District</v>
      </c>
      <c r="E399" t="str">
        <f>IFERROR(VLOOKUP(F399,classifications!$A$3:$C$334,3,FALSE),VLOOKUP(F399,classifications!$I$2:$K$28,3,FALSE))</f>
        <v>Predominantly Urban</v>
      </c>
      <c r="F399" t="s">
        <v>968</v>
      </c>
      <c r="H399">
        <v>70</v>
      </c>
      <c r="J399">
        <v>0</v>
      </c>
      <c r="L399">
        <v>11</v>
      </c>
      <c r="N399">
        <v>0</v>
      </c>
      <c r="P399">
        <v>2</v>
      </c>
      <c r="R399">
        <v>79</v>
      </c>
      <c r="AB399" t="s">
        <v>966</v>
      </c>
      <c r="AC399" t="s">
        <v>967</v>
      </c>
      <c r="AD399" t="str">
        <f>VLOOKUP(AF399,class!$A$1:$B$455,2,FALSE)</f>
        <v>Shire District</v>
      </c>
      <c r="AE399" t="str">
        <f>IFERROR(VLOOKUP(AF399,classifications!$A$3:$C$334,3,FALSE),VLOOKUP(AF399,classifications!$I$2:$K$28,3,FALSE))</f>
        <v>Predominantly Urban</v>
      </c>
      <c r="AF399" t="s">
        <v>968</v>
      </c>
      <c r="AH399">
        <v>143</v>
      </c>
      <c r="AJ399">
        <v>1</v>
      </c>
      <c r="AL399">
        <v>25</v>
      </c>
      <c r="AN399">
        <v>0</v>
      </c>
      <c r="AP399">
        <v>2</v>
      </c>
      <c r="AR399">
        <v>167</v>
      </c>
      <c r="BB399" t="s">
        <v>966</v>
      </c>
      <c r="BC399" t="s">
        <v>967</v>
      </c>
      <c r="BD399" t="str">
        <f>VLOOKUP(BF399,class!$A$1:$B$455,2,FALSE)</f>
        <v>Shire District</v>
      </c>
      <c r="BE399" t="str">
        <f>IFERROR(VLOOKUP(BF399,classifications!$A$3:$C$334,3,FALSE),VLOOKUP(BF399,classifications!$I$2:$K$28,3,FALSE))</f>
        <v>Predominantly Urban</v>
      </c>
      <c r="BF399" t="s">
        <v>968</v>
      </c>
      <c r="BH399">
        <v>169</v>
      </c>
      <c r="BJ399">
        <v>0</v>
      </c>
      <c r="BL399">
        <v>46</v>
      </c>
      <c r="BN399">
        <v>0</v>
      </c>
      <c r="BP399">
        <v>0</v>
      </c>
      <c r="BR399">
        <v>215</v>
      </c>
      <c r="CB399" t="s">
        <v>966</v>
      </c>
      <c r="CC399" t="s">
        <v>967</v>
      </c>
      <c r="CD399" t="str">
        <f>VLOOKUP(CF399,class!$A$1:$B$455,2,FALSE)</f>
        <v>Shire District</v>
      </c>
      <c r="CE399" t="str">
        <f>IFERROR(VLOOKUP(CF399,classifications!$A$3:$C$334,3,FALSE),VLOOKUP(CF399,classifications!$I$2:$K$28,3,FALSE))</f>
        <v>Predominantly Urban</v>
      </c>
      <c r="CF399" t="s">
        <v>968</v>
      </c>
      <c r="CH399">
        <v>263</v>
      </c>
      <c r="CJ399">
        <v>0</v>
      </c>
      <c r="CL399">
        <v>295</v>
      </c>
      <c r="CN399">
        <v>0</v>
      </c>
      <c r="CO399">
        <v>275</v>
      </c>
      <c r="CP399">
        <v>0</v>
      </c>
      <c r="CQ399">
        <v>0</v>
      </c>
      <c r="CR399">
        <v>0</v>
      </c>
      <c r="CS399">
        <v>275</v>
      </c>
      <c r="CU399">
        <v>0</v>
      </c>
      <c r="CW399">
        <v>2</v>
      </c>
      <c r="CY399">
        <v>556</v>
      </c>
      <c r="DB399" t="s">
        <v>966</v>
      </c>
      <c r="DC399" t="s">
        <v>967</v>
      </c>
      <c r="DD399" t="str">
        <f>VLOOKUP(DF399,class!$A$1:$B$455,2,FALSE)</f>
        <v>Shire District</v>
      </c>
      <c r="DE399" t="str">
        <f>IFERROR(VLOOKUP(DF399,classifications!$A$3:$C$334,3,FALSE),VLOOKUP(DF399,classifications!$I$2:$K$28,3,FALSE))</f>
        <v>Predominantly Urban</v>
      </c>
      <c r="DF399" t="s">
        <v>968</v>
      </c>
      <c r="DH399">
        <v>291</v>
      </c>
      <c r="DJ399">
        <v>0</v>
      </c>
      <c r="DL399">
        <v>308</v>
      </c>
      <c r="DN399">
        <v>0</v>
      </c>
      <c r="DO399">
        <v>282</v>
      </c>
      <c r="DP399">
        <v>0</v>
      </c>
      <c r="DQ399">
        <v>0</v>
      </c>
      <c r="DR399">
        <v>0</v>
      </c>
      <c r="DS399">
        <v>282</v>
      </c>
      <c r="DU399">
        <v>0</v>
      </c>
      <c r="DW399">
        <v>3</v>
      </c>
      <c r="DY399">
        <v>596</v>
      </c>
      <c r="EB399" t="s">
        <v>966</v>
      </c>
      <c r="EC399" t="s">
        <v>967</v>
      </c>
      <c r="ED399" t="str">
        <f>VLOOKUP(EF399,class!$A$1:$B$455,2,FALSE)</f>
        <v>Shire District</v>
      </c>
      <c r="EE399" t="str">
        <f>IFERROR(VLOOKUP(EF399,classifications!$A$3:$C$334,3,FALSE),VLOOKUP(EF399,classifications!$I$2:$K$28,3,FALSE))</f>
        <v>Predominantly Urban</v>
      </c>
      <c r="EF399" t="s">
        <v>968</v>
      </c>
      <c r="EH399">
        <v>318</v>
      </c>
      <c r="EJ399">
        <v>1</v>
      </c>
      <c r="EL399">
        <v>52</v>
      </c>
      <c r="EN399">
        <v>0</v>
      </c>
      <c r="EO399">
        <v>32</v>
      </c>
      <c r="EP399">
        <v>0</v>
      </c>
      <c r="EQ399">
        <v>0</v>
      </c>
      <c r="ER399">
        <v>3</v>
      </c>
      <c r="ES399">
        <v>0</v>
      </c>
      <c r="ET399">
        <v>35</v>
      </c>
      <c r="EV399">
        <v>0</v>
      </c>
      <c r="EX399">
        <v>2</v>
      </c>
      <c r="EZ399" s="2">
        <v>369</v>
      </c>
      <c r="FB399" t="s">
        <v>966</v>
      </c>
      <c r="FC399" t="s">
        <v>967</v>
      </c>
      <c r="FD399" t="str">
        <f>VLOOKUP(FF399,class!$A$1:$B$455,2,FALSE)</f>
        <v>Shire District</v>
      </c>
      <c r="FE399" t="str">
        <f>IFERROR(VLOOKUP(FF399,classifications!$A$3:$C$334,3,FALSE),VLOOKUP(FF399,classifications!$I$2:$K$28,3,FALSE))</f>
        <v>Predominantly Urban</v>
      </c>
      <c r="FF399" t="s">
        <v>968</v>
      </c>
      <c r="FH399">
        <v>485</v>
      </c>
      <c r="FJ399">
        <v>6</v>
      </c>
      <c r="FL399">
        <v>21</v>
      </c>
      <c r="FN399">
        <v>0</v>
      </c>
      <c r="FO399">
        <v>15</v>
      </c>
      <c r="FP399">
        <v>0</v>
      </c>
      <c r="FQ399">
        <v>0</v>
      </c>
      <c r="FR399">
        <v>0</v>
      </c>
      <c r="FS399">
        <v>0</v>
      </c>
      <c r="FT399">
        <v>15</v>
      </c>
      <c r="FV399">
        <v>0</v>
      </c>
      <c r="FX399">
        <v>0</v>
      </c>
      <c r="FZ399" s="2">
        <v>512</v>
      </c>
    </row>
    <row r="400" spans="2:208" x14ac:dyDescent="0.3">
      <c r="B400" t="s">
        <v>969</v>
      </c>
      <c r="C400" t="s">
        <v>970</v>
      </c>
      <c r="D400" t="str">
        <f>VLOOKUP(F400,class!$A$1:$B$455,2,FALSE)</f>
        <v>Shire District</v>
      </c>
      <c r="E400" t="str">
        <f>IFERROR(VLOOKUP(F400,classifications!$A$3:$C$334,3,FALSE),VLOOKUP(F400,classifications!$I$2:$K$28,3,FALSE))</f>
        <v>Predominantly Rural</v>
      </c>
      <c r="F400" t="s">
        <v>971</v>
      </c>
      <c r="H400">
        <v>469</v>
      </c>
      <c r="J400">
        <v>5</v>
      </c>
      <c r="L400">
        <v>37</v>
      </c>
      <c r="N400">
        <v>1</v>
      </c>
      <c r="P400">
        <v>28</v>
      </c>
      <c r="R400">
        <v>484</v>
      </c>
      <c r="AB400" t="s">
        <v>969</v>
      </c>
      <c r="AC400" t="s">
        <v>970</v>
      </c>
      <c r="AD400" t="str">
        <f>VLOOKUP(AF400,class!$A$1:$B$455,2,FALSE)</f>
        <v>Shire District</v>
      </c>
      <c r="AE400" t="str">
        <f>IFERROR(VLOOKUP(AF400,classifications!$A$3:$C$334,3,FALSE),VLOOKUP(AF400,classifications!$I$2:$K$28,3,FALSE))</f>
        <v>Predominantly Rural</v>
      </c>
      <c r="AF400" t="s">
        <v>971</v>
      </c>
      <c r="AH400">
        <v>841</v>
      </c>
      <c r="AJ400">
        <v>4</v>
      </c>
      <c r="AL400">
        <v>31</v>
      </c>
      <c r="AN400">
        <v>0</v>
      </c>
      <c r="AP400">
        <v>50</v>
      </c>
      <c r="AR400">
        <v>826</v>
      </c>
      <c r="BB400" t="s">
        <v>969</v>
      </c>
      <c r="BC400" t="s">
        <v>970</v>
      </c>
      <c r="BD400" t="str">
        <f>VLOOKUP(BF400,class!$A$1:$B$455,2,FALSE)</f>
        <v>Shire District</v>
      </c>
      <c r="BE400" t="str">
        <f>IFERROR(VLOOKUP(BF400,classifications!$A$3:$C$334,3,FALSE),VLOOKUP(BF400,classifications!$I$2:$K$28,3,FALSE))</f>
        <v>Predominantly Rural</v>
      </c>
      <c r="BF400" t="s">
        <v>971</v>
      </c>
      <c r="BH400">
        <v>790</v>
      </c>
      <c r="BJ400">
        <v>0</v>
      </c>
      <c r="BL400">
        <v>96</v>
      </c>
      <c r="BN400">
        <v>5</v>
      </c>
      <c r="BP400">
        <v>37</v>
      </c>
      <c r="BR400">
        <v>854</v>
      </c>
      <c r="CB400" t="s">
        <v>969</v>
      </c>
      <c r="CC400" t="s">
        <v>970</v>
      </c>
      <c r="CD400" t="str">
        <f>VLOOKUP(CF400,class!$A$1:$B$455,2,FALSE)</f>
        <v>Shire District</v>
      </c>
      <c r="CE400" t="str">
        <f>IFERROR(VLOOKUP(CF400,classifications!$A$3:$C$334,3,FALSE),VLOOKUP(CF400,classifications!$I$2:$K$28,3,FALSE))</f>
        <v>Predominantly Rural</v>
      </c>
      <c r="CF400" t="s">
        <v>971</v>
      </c>
      <c r="CH400">
        <v>1064</v>
      </c>
      <c r="CJ400">
        <v>4</v>
      </c>
      <c r="CL400">
        <v>155</v>
      </c>
      <c r="CN400">
        <v>0</v>
      </c>
      <c r="CO400">
        <v>112</v>
      </c>
      <c r="CP400">
        <v>0</v>
      </c>
      <c r="CQ400">
        <v>0</v>
      </c>
      <c r="CR400">
        <v>0</v>
      </c>
      <c r="CS400">
        <v>112</v>
      </c>
      <c r="CU400">
        <v>7</v>
      </c>
      <c r="CW400">
        <v>18</v>
      </c>
      <c r="CY400">
        <v>1212</v>
      </c>
      <c r="DB400" t="s">
        <v>969</v>
      </c>
      <c r="DC400" t="s">
        <v>970</v>
      </c>
      <c r="DD400" t="str">
        <f>VLOOKUP(DF400,class!$A$1:$B$455,2,FALSE)</f>
        <v>Shire District</v>
      </c>
      <c r="DE400" t="str">
        <f>IFERROR(VLOOKUP(DF400,classifications!$A$3:$C$334,3,FALSE),VLOOKUP(DF400,classifications!$I$2:$K$28,3,FALSE))</f>
        <v>Predominantly Rural</v>
      </c>
      <c r="DF400" t="s">
        <v>971</v>
      </c>
      <c r="DH400">
        <v>717</v>
      </c>
      <c r="DJ400">
        <v>0</v>
      </c>
      <c r="DL400">
        <v>87</v>
      </c>
      <c r="DN400">
        <v>1</v>
      </c>
      <c r="DO400">
        <v>62</v>
      </c>
      <c r="DP400">
        <v>0</v>
      </c>
      <c r="DQ400">
        <v>0</v>
      </c>
      <c r="DR400">
        <v>0</v>
      </c>
      <c r="DS400">
        <v>63</v>
      </c>
      <c r="DU400">
        <v>4</v>
      </c>
      <c r="DW400">
        <v>12</v>
      </c>
      <c r="DY400">
        <v>796</v>
      </c>
      <c r="EB400" t="s">
        <v>969</v>
      </c>
      <c r="EC400" t="s">
        <v>970</v>
      </c>
      <c r="ED400" t="str">
        <f>VLOOKUP(EF400,class!$A$1:$B$455,2,FALSE)</f>
        <v>Shire District</v>
      </c>
      <c r="EE400" t="str">
        <f>IFERROR(VLOOKUP(EF400,classifications!$A$3:$C$334,3,FALSE),VLOOKUP(EF400,classifications!$I$2:$K$28,3,FALSE))</f>
        <v>Predominantly Rural</v>
      </c>
      <c r="EF400" t="s">
        <v>971</v>
      </c>
      <c r="EH400">
        <v>1094</v>
      </c>
      <c r="EJ400">
        <v>11</v>
      </c>
      <c r="EL400">
        <v>68</v>
      </c>
      <c r="EN400">
        <v>6</v>
      </c>
      <c r="EO400">
        <v>31</v>
      </c>
      <c r="EP400">
        <v>0</v>
      </c>
      <c r="EQ400">
        <v>0</v>
      </c>
      <c r="ER400">
        <v>0</v>
      </c>
      <c r="ES400">
        <v>0</v>
      </c>
      <c r="ET400">
        <v>37</v>
      </c>
      <c r="EV400">
        <v>3</v>
      </c>
      <c r="EX400">
        <v>44</v>
      </c>
      <c r="EZ400" s="2">
        <v>1132</v>
      </c>
      <c r="FB400" t="s">
        <v>969</v>
      </c>
      <c r="FC400" t="s">
        <v>970</v>
      </c>
      <c r="FD400" t="str">
        <f>VLOOKUP(FF400,class!$A$1:$B$455,2,FALSE)</f>
        <v>Shire District</v>
      </c>
      <c r="FE400" t="str">
        <f>IFERROR(VLOOKUP(FF400,classifications!$A$3:$C$334,3,FALSE),VLOOKUP(FF400,classifications!$I$2:$K$28,3,FALSE))</f>
        <v>Predominantly Rural</v>
      </c>
      <c r="FF400" t="s">
        <v>971</v>
      </c>
      <c r="FH400">
        <v>1163</v>
      </c>
      <c r="FJ400">
        <v>10</v>
      </c>
      <c r="FL400">
        <v>216</v>
      </c>
      <c r="FN400">
        <v>0</v>
      </c>
      <c r="FO400">
        <v>173</v>
      </c>
      <c r="FP400">
        <v>0</v>
      </c>
      <c r="FQ400">
        <v>0</v>
      </c>
      <c r="FR400">
        <v>0</v>
      </c>
      <c r="FS400">
        <v>0</v>
      </c>
      <c r="FT400">
        <v>173</v>
      </c>
      <c r="FV400">
        <v>24</v>
      </c>
      <c r="FX400">
        <v>21</v>
      </c>
      <c r="FZ400" s="2">
        <v>1392</v>
      </c>
      <c r="GB400" t="s">
        <v>997</v>
      </c>
    </row>
    <row r="401" spans="2:208" x14ac:dyDescent="0.3">
      <c r="B401" t="s">
        <v>972</v>
      </c>
      <c r="C401" t="s">
        <v>973</v>
      </c>
      <c r="D401" t="str">
        <f>VLOOKUP(F401,class!$A$1:$B$455,2,FALSE)</f>
        <v>Shire District</v>
      </c>
      <c r="E401" t="str">
        <f>IFERROR(VLOOKUP(F401,classifications!$A$3:$C$334,3,FALSE),VLOOKUP(F401,classifications!$I$2:$K$28,3,FALSE))</f>
        <v>Predominantly Urban</v>
      </c>
      <c r="F401" t="s">
        <v>974</v>
      </c>
      <c r="H401">
        <v>509</v>
      </c>
      <c r="J401">
        <v>2</v>
      </c>
      <c r="L401">
        <v>56</v>
      </c>
      <c r="N401">
        <v>0</v>
      </c>
      <c r="P401">
        <v>23</v>
      </c>
      <c r="R401">
        <v>544</v>
      </c>
      <c r="AB401" t="s">
        <v>972</v>
      </c>
      <c r="AC401" t="s">
        <v>973</v>
      </c>
      <c r="AD401" t="str">
        <f>VLOOKUP(AF401,class!$A$1:$B$455,2,FALSE)</f>
        <v>Shire District</v>
      </c>
      <c r="AE401" t="str">
        <f>IFERROR(VLOOKUP(AF401,classifications!$A$3:$C$334,3,FALSE),VLOOKUP(AF401,classifications!$I$2:$K$28,3,FALSE))</f>
        <v>Predominantly Urban</v>
      </c>
      <c r="AF401" t="s">
        <v>974</v>
      </c>
      <c r="AH401">
        <v>632</v>
      </c>
      <c r="AJ401">
        <v>3</v>
      </c>
      <c r="AL401">
        <v>19</v>
      </c>
      <c r="AN401">
        <v>0</v>
      </c>
      <c r="AP401">
        <v>17</v>
      </c>
      <c r="AR401">
        <v>637</v>
      </c>
      <c r="BB401" t="s">
        <v>972</v>
      </c>
      <c r="BC401" t="s">
        <v>973</v>
      </c>
      <c r="BD401" t="str">
        <f>VLOOKUP(BF401,class!$A$1:$B$455,2,FALSE)</f>
        <v>Shire District</v>
      </c>
      <c r="BE401" t="str">
        <f>IFERROR(VLOOKUP(BF401,classifications!$A$3:$C$334,3,FALSE),VLOOKUP(BF401,classifications!$I$2:$K$28,3,FALSE))</f>
        <v>Predominantly Urban</v>
      </c>
      <c r="BF401" t="s">
        <v>974</v>
      </c>
      <c r="BH401">
        <v>661</v>
      </c>
      <c r="BJ401">
        <v>10</v>
      </c>
      <c r="BL401">
        <v>37</v>
      </c>
      <c r="BN401">
        <v>0</v>
      </c>
      <c r="BP401">
        <v>86</v>
      </c>
      <c r="BR401">
        <v>622</v>
      </c>
      <c r="CB401" t="s">
        <v>972</v>
      </c>
      <c r="CC401" t="s">
        <v>973</v>
      </c>
      <c r="CD401" t="str">
        <f>VLOOKUP(CF401,class!$A$1:$B$455,2,FALSE)</f>
        <v>Shire District</v>
      </c>
      <c r="CE401" t="str">
        <f>IFERROR(VLOOKUP(CF401,classifications!$A$3:$C$334,3,FALSE),VLOOKUP(CF401,classifications!$I$2:$K$28,3,FALSE))</f>
        <v>Predominantly Urban</v>
      </c>
      <c r="CF401" t="s">
        <v>974</v>
      </c>
      <c r="CH401">
        <v>775</v>
      </c>
      <c r="CJ401">
        <v>10</v>
      </c>
      <c r="CL401">
        <v>119</v>
      </c>
      <c r="CN401">
        <v>0</v>
      </c>
      <c r="CO401">
        <v>84</v>
      </c>
      <c r="CP401">
        <v>0</v>
      </c>
      <c r="CQ401">
        <v>0</v>
      </c>
      <c r="CR401">
        <v>0</v>
      </c>
      <c r="CS401">
        <v>84</v>
      </c>
      <c r="CU401">
        <v>0</v>
      </c>
      <c r="CW401">
        <v>19</v>
      </c>
      <c r="CY401">
        <v>885</v>
      </c>
      <c r="DB401" t="s">
        <v>972</v>
      </c>
      <c r="DC401" t="s">
        <v>973</v>
      </c>
      <c r="DD401" t="str">
        <f>VLOOKUP(DF401,class!$A$1:$B$455,2,FALSE)</f>
        <v>Shire District</v>
      </c>
      <c r="DE401" t="str">
        <f>IFERROR(VLOOKUP(DF401,classifications!$A$3:$C$334,3,FALSE),VLOOKUP(DF401,classifications!$I$2:$K$28,3,FALSE))</f>
        <v>Predominantly Urban</v>
      </c>
      <c r="DF401" t="s">
        <v>974</v>
      </c>
      <c r="DH401">
        <v>826</v>
      </c>
      <c r="DJ401">
        <v>-1</v>
      </c>
      <c r="DL401">
        <v>188</v>
      </c>
      <c r="DN401">
        <v>0</v>
      </c>
      <c r="DO401">
        <v>157</v>
      </c>
      <c r="DP401">
        <v>0</v>
      </c>
      <c r="DQ401">
        <v>0</v>
      </c>
      <c r="DR401">
        <v>0</v>
      </c>
      <c r="DS401">
        <v>157</v>
      </c>
      <c r="DU401">
        <v>0</v>
      </c>
      <c r="DW401">
        <v>13</v>
      </c>
      <c r="DY401">
        <v>1000</v>
      </c>
      <c r="EB401" t="s">
        <v>972</v>
      </c>
      <c r="EC401" t="s">
        <v>973</v>
      </c>
      <c r="ED401" t="str">
        <f>VLOOKUP(EF401,class!$A$1:$B$455,2,FALSE)</f>
        <v>Shire District</v>
      </c>
      <c r="EE401" t="str">
        <f>IFERROR(VLOOKUP(EF401,classifications!$A$3:$C$334,3,FALSE),VLOOKUP(EF401,classifications!$I$2:$K$28,3,FALSE))</f>
        <v>Predominantly Urban</v>
      </c>
      <c r="EF401" t="s">
        <v>974</v>
      </c>
      <c r="EH401">
        <v>555</v>
      </c>
      <c r="EJ401">
        <v>4</v>
      </c>
      <c r="EL401">
        <v>88</v>
      </c>
      <c r="EN401">
        <v>0</v>
      </c>
      <c r="EO401">
        <v>41</v>
      </c>
      <c r="EP401">
        <v>0</v>
      </c>
      <c r="EQ401">
        <v>0</v>
      </c>
      <c r="ER401">
        <v>0</v>
      </c>
      <c r="ES401">
        <v>0</v>
      </c>
      <c r="ET401">
        <v>41</v>
      </c>
      <c r="EV401">
        <v>1</v>
      </c>
      <c r="EX401">
        <v>34</v>
      </c>
      <c r="EZ401" s="2">
        <v>614</v>
      </c>
      <c r="FB401" t="s">
        <v>972</v>
      </c>
      <c r="FC401" t="s">
        <v>973</v>
      </c>
      <c r="FD401" t="str">
        <f>VLOOKUP(FF401,class!$A$1:$B$455,2,FALSE)</f>
        <v>Shire District</v>
      </c>
      <c r="FE401" t="str">
        <f>IFERROR(VLOOKUP(FF401,classifications!$A$3:$C$334,3,FALSE),VLOOKUP(FF401,classifications!$I$2:$K$28,3,FALSE))</f>
        <v>Predominantly Urban</v>
      </c>
      <c r="FF401" t="s">
        <v>974</v>
      </c>
      <c r="FH401">
        <v>588</v>
      </c>
      <c r="FJ401">
        <v>10</v>
      </c>
      <c r="FL401">
        <v>90</v>
      </c>
      <c r="FN401">
        <v>1</v>
      </c>
      <c r="FO401">
        <v>45</v>
      </c>
      <c r="FP401">
        <v>0</v>
      </c>
      <c r="FQ401">
        <v>0</v>
      </c>
      <c r="FR401">
        <v>17</v>
      </c>
      <c r="FS401">
        <v>0</v>
      </c>
      <c r="FT401">
        <v>63</v>
      </c>
      <c r="FV401">
        <v>0</v>
      </c>
      <c r="FX401">
        <v>23</v>
      </c>
      <c r="FZ401" s="2">
        <v>665</v>
      </c>
      <c r="GB401" t="s">
        <v>998</v>
      </c>
    </row>
    <row r="402" spans="2:208" x14ac:dyDescent="0.3">
      <c r="B402" t="s">
        <v>975</v>
      </c>
      <c r="C402" t="s">
        <v>976</v>
      </c>
      <c r="D402" t="str">
        <f>VLOOKUP(F402,class!$A$1:$B$455,2,FALSE)</f>
        <v>Shire District</v>
      </c>
      <c r="E402" t="str">
        <f>IFERROR(VLOOKUP(F402,classifications!$A$3:$C$334,3,FALSE),VLOOKUP(F402,classifications!$I$2:$K$28,3,FALSE))</f>
        <v>Predominantly Urban</v>
      </c>
      <c r="F402" t="s">
        <v>977</v>
      </c>
      <c r="H402">
        <v>131</v>
      </c>
      <c r="J402">
        <v>13</v>
      </c>
      <c r="L402">
        <v>31</v>
      </c>
      <c r="N402">
        <v>0</v>
      </c>
      <c r="P402">
        <v>3</v>
      </c>
      <c r="R402">
        <v>172</v>
      </c>
      <c r="AB402" t="s">
        <v>975</v>
      </c>
      <c r="AC402" t="s">
        <v>976</v>
      </c>
      <c r="AD402" t="str">
        <f>VLOOKUP(AF402,class!$A$1:$B$455,2,FALSE)</f>
        <v>Shire District</v>
      </c>
      <c r="AE402" t="str">
        <f>IFERROR(VLOOKUP(AF402,classifications!$A$3:$C$334,3,FALSE),VLOOKUP(AF402,classifications!$I$2:$K$28,3,FALSE))</f>
        <v>Predominantly Urban</v>
      </c>
      <c r="AF402" t="s">
        <v>977</v>
      </c>
      <c r="AH402">
        <v>181</v>
      </c>
      <c r="AJ402">
        <v>18</v>
      </c>
      <c r="AL402">
        <v>51</v>
      </c>
      <c r="AN402">
        <v>0</v>
      </c>
      <c r="AP402">
        <v>5</v>
      </c>
      <c r="AR402">
        <v>245</v>
      </c>
      <c r="BB402" t="s">
        <v>975</v>
      </c>
      <c r="BC402" t="s">
        <v>976</v>
      </c>
      <c r="BD402" t="str">
        <f>VLOOKUP(BF402,class!$A$1:$B$455,2,FALSE)</f>
        <v>Shire District</v>
      </c>
      <c r="BE402" t="str">
        <f>IFERROR(VLOOKUP(BF402,classifications!$A$3:$C$334,3,FALSE),VLOOKUP(BF402,classifications!$I$2:$K$28,3,FALSE))</f>
        <v>Predominantly Urban</v>
      </c>
      <c r="BF402" t="s">
        <v>977</v>
      </c>
      <c r="BH402">
        <v>358</v>
      </c>
      <c r="BJ402">
        <v>-4</v>
      </c>
      <c r="BL402">
        <v>48</v>
      </c>
      <c r="BN402">
        <v>0</v>
      </c>
      <c r="BP402">
        <v>51</v>
      </c>
      <c r="BR402">
        <v>351</v>
      </c>
      <c r="CB402" t="s">
        <v>975</v>
      </c>
      <c r="CC402" t="s">
        <v>976</v>
      </c>
      <c r="CD402" t="str">
        <f>VLOOKUP(CF402,class!$A$1:$B$455,2,FALSE)</f>
        <v>Shire District</v>
      </c>
      <c r="CE402" t="str">
        <f>IFERROR(VLOOKUP(CF402,classifications!$A$3:$C$334,3,FALSE),VLOOKUP(CF402,classifications!$I$2:$K$28,3,FALSE))</f>
        <v>Predominantly Urban</v>
      </c>
      <c r="CF402" t="s">
        <v>977</v>
      </c>
      <c r="CH402">
        <v>326</v>
      </c>
      <c r="CJ402">
        <v>17</v>
      </c>
      <c r="CL402">
        <v>139</v>
      </c>
      <c r="CN402">
        <v>0</v>
      </c>
      <c r="CO402">
        <v>102</v>
      </c>
      <c r="CP402">
        <v>0</v>
      </c>
      <c r="CQ402">
        <v>0</v>
      </c>
      <c r="CR402">
        <v>0</v>
      </c>
      <c r="CS402">
        <v>102</v>
      </c>
      <c r="CU402">
        <v>0</v>
      </c>
      <c r="CW402">
        <v>4</v>
      </c>
      <c r="CY402">
        <v>478</v>
      </c>
      <c r="DB402" t="s">
        <v>975</v>
      </c>
      <c r="DC402" t="s">
        <v>976</v>
      </c>
      <c r="DD402" t="str">
        <f>VLOOKUP(DF402,class!$A$1:$B$455,2,FALSE)</f>
        <v>Shire District</v>
      </c>
      <c r="DE402" t="str">
        <f>IFERROR(VLOOKUP(DF402,classifications!$A$3:$C$334,3,FALSE),VLOOKUP(DF402,classifications!$I$2:$K$28,3,FALSE))</f>
        <v>Predominantly Urban</v>
      </c>
      <c r="DF402" t="s">
        <v>977</v>
      </c>
      <c r="DH402">
        <v>287</v>
      </c>
      <c r="DJ402">
        <v>2</v>
      </c>
      <c r="DL402">
        <v>61</v>
      </c>
      <c r="DN402">
        <v>0</v>
      </c>
      <c r="DO402">
        <v>26</v>
      </c>
      <c r="DP402">
        <v>0</v>
      </c>
      <c r="DQ402">
        <v>0</v>
      </c>
      <c r="DR402">
        <v>0</v>
      </c>
      <c r="DS402">
        <v>26</v>
      </c>
      <c r="DU402">
        <v>0</v>
      </c>
      <c r="DW402">
        <v>3</v>
      </c>
      <c r="DY402">
        <v>347</v>
      </c>
      <c r="EB402" t="s">
        <v>975</v>
      </c>
      <c r="EC402" t="s">
        <v>976</v>
      </c>
      <c r="ED402" t="str">
        <f>VLOOKUP(EF402,class!$A$1:$B$455,2,FALSE)</f>
        <v>Shire District</v>
      </c>
      <c r="EE402" t="str">
        <f>IFERROR(VLOOKUP(EF402,classifications!$A$3:$C$334,3,FALSE),VLOOKUP(EF402,classifications!$I$2:$K$28,3,FALSE))</f>
        <v>Predominantly Urban</v>
      </c>
      <c r="EF402" t="s">
        <v>977</v>
      </c>
      <c r="EH402">
        <v>407</v>
      </c>
      <c r="EJ402">
        <v>5</v>
      </c>
      <c r="EL402">
        <v>71</v>
      </c>
      <c r="EN402">
        <v>0</v>
      </c>
      <c r="EO402">
        <v>10</v>
      </c>
      <c r="EP402">
        <v>0</v>
      </c>
      <c r="EQ402">
        <v>0</v>
      </c>
      <c r="ER402">
        <v>1</v>
      </c>
      <c r="ES402">
        <v>0</v>
      </c>
      <c r="ET402">
        <v>11</v>
      </c>
      <c r="EV402">
        <v>0</v>
      </c>
      <c r="EX402">
        <v>1</v>
      </c>
      <c r="EZ402" s="2">
        <v>482</v>
      </c>
      <c r="FB402" t="s">
        <v>975</v>
      </c>
      <c r="FC402" t="s">
        <v>976</v>
      </c>
      <c r="FD402" t="str">
        <f>VLOOKUP(FF402,class!$A$1:$B$455,2,FALSE)</f>
        <v>Shire District</v>
      </c>
      <c r="FE402" t="str">
        <f>IFERROR(VLOOKUP(FF402,classifications!$A$3:$C$334,3,FALSE),VLOOKUP(FF402,classifications!$I$2:$K$28,3,FALSE))</f>
        <v>Predominantly Urban</v>
      </c>
      <c r="FF402" t="s">
        <v>977</v>
      </c>
      <c r="FH402">
        <v>242</v>
      </c>
      <c r="FJ402">
        <v>11</v>
      </c>
      <c r="FL402">
        <v>42</v>
      </c>
      <c r="FN402">
        <v>1</v>
      </c>
      <c r="FO402">
        <v>25</v>
      </c>
      <c r="FP402">
        <v>0</v>
      </c>
      <c r="FQ402">
        <v>0</v>
      </c>
      <c r="FR402">
        <v>0</v>
      </c>
      <c r="FS402">
        <v>0</v>
      </c>
      <c r="FT402">
        <v>26</v>
      </c>
      <c r="FV402">
        <v>0</v>
      </c>
      <c r="FX402">
        <v>3</v>
      </c>
      <c r="FZ402" s="2">
        <v>292</v>
      </c>
      <c r="GB402" t="s">
        <v>1029</v>
      </c>
    </row>
    <row r="403" spans="2:208" x14ac:dyDescent="0.3">
      <c r="EZ403" s="2"/>
      <c r="FZ403" s="2"/>
      <c r="GB403" t="s">
        <v>1000</v>
      </c>
    </row>
    <row r="404" spans="2:208" x14ac:dyDescent="0.3">
      <c r="D404" t="str">
        <f>VLOOKUP(F404,class!$A$1:$B$455,2,FALSE)</f>
        <v>Shire County</v>
      </c>
      <c r="E404" t="str">
        <f>IFERROR(VLOOKUP(F404,classifications!$A$3:$C$334,3,FALSE),VLOOKUP(F404,classifications!$I$2:$K$28,3,FALSE))</f>
        <v>Urban with Significant Rural</v>
      </c>
      <c r="F404" t="s">
        <v>978</v>
      </c>
      <c r="H404">
        <v>1014</v>
      </c>
      <c r="J404">
        <v>10</v>
      </c>
      <c r="L404">
        <v>288</v>
      </c>
      <c r="N404">
        <v>43</v>
      </c>
      <c r="P404">
        <v>53</v>
      </c>
      <c r="R404">
        <v>1302</v>
      </c>
      <c r="AD404" t="str">
        <f>VLOOKUP(AF404,class!$A$1:$B$455,2,FALSE)</f>
        <v>Shire County</v>
      </c>
      <c r="AE404" t="str">
        <f>IFERROR(VLOOKUP(AF404,classifications!$A$3:$C$334,3,FALSE),VLOOKUP(AF404,classifications!$I$2:$K$28,3,FALSE))</f>
        <v>Urban with Significant Rural</v>
      </c>
      <c r="AF404" t="s">
        <v>978</v>
      </c>
      <c r="AH404">
        <v>1873</v>
      </c>
      <c r="AJ404">
        <v>54</v>
      </c>
      <c r="AL404">
        <v>118</v>
      </c>
      <c r="AN404">
        <v>10</v>
      </c>
      <c r="AP404">
        <v>18</v>
      </c>
      <c r="AR404">
        <v>2037</v>
      </c>
      <c r="BD404" t="str">
        <f>VLOOKUP(BF404,class!$A$1:$B$455,2,FALSE)</f>
        <v>Shire County</v>
      </c>
      <c r="BE404" t="str">
        <f>IFERROR(VLOOKUP(BF404,classifications!$A$3:$C$334,3,FALSE),VLOOKUP(BF404,classifications!$I$2:$K$28,3,FALSE))</f>
        <v>Urban with Significant Rural</v>
      </c>
      <c r="BF404" t="s">
        <v>978</v>
      </c>
      <c r="BH404">
        <v>2228</v>
      </c>
      <c r="BJ404">
        <v>54</v>
      </c>
      <c r="BL404">
        <v>327</v>
      </c>
      <c r="BN404">
        <v>3</v>
      </c>
      <c r="BP404">
        <v>23</v>
      </c>
      <c r="BR404">
        <v>2589</v>
      </c>
      <c r="CD404" t="str">
        <f>VLOOKUP(CF404,class!$A$1:$B$455,2,FALSE)</f>
        <v>Shire County</v>
      </c>
      <c r="CE404" t="str">
        <f>IFERROR(VLOOKUP(CF404,classifications!$A$3:$C$334,3,FALSE),VLOOKUP(CF404,classifications!$I$2:$K$28,3,FALSE))</f>
        <v>Urban with Significant Rural</v>
      </c>
      <c r="CF404" t="s">
        <v>978</v>
      </c>
      <c r="CH404">
        <v>2468</v>
      </c>
      <c r="CJ404">
        <v>34</v>
      </c>
      <c r="CL404">
        <v>257</v>
      </c>
      <c r="CN404">
        <v>19</v>
      </c>
      <c r="CO404">
        <v>103</v>
      </c>
      <c r="CP404">
        <v>2</v>
      </c>
      <c r="CQ404">
        <v>1</v>
      </c>
      <c r="CR404">
        <v>0</v>
      </c>
      <c r="CS404">
        <v>125</v>
      </c>
      <c r="CU404">
        <v>0</v>
      </c>
      <c r="CW404">
        <v>47</v>
      </c>
      <c r="CY404">
        <v>2712</v>
      </c>
      <c r="DD404" t="str">
        <f>VLOOKUP(DF404,class!$A$1:$B$455,2,FALSE)</f>
        <v>Shire County</v>
      </c>
      <c r="DE404" t="str">
        <f>IFERROR(VLOOKUP(DF404,classifications!$A$3:$C$334,3,FALSE),VLOOKUP(DF404,classifications!$I$2:$K$28,3,FALSE))</f>
        <v>Urban with Significant Rural</v>
      </c>
      <c r="DF404" t="s">
        <v>978</v>
      </c>
      <c r="DH404">
        <v>1896</v>
      </c>
      <c r="DJ404">
        <v>54</v>
      </c>
      <c r="DL404">
        <v>358</v>
      </c>
      <c r="DN404">
        <v>20</v>
      </c>
      <c r="DO404">
        <v>78</v>
      </c>
      <c r="DP404">
        <v>7</v>
      </c>
      <c r="DQ404">
        <v>10</v>
      </c>
      <c r="DR404">
        <v>0</v>
      </c>
      <c r="DS404">
        <v>115</v>
      </c>
      <c r="DU404">
        <v>0</v>
      </c>
      <c r="DW404">
        <v>34</v>
      </c>
      <c r="DY404">
        <v>2274</v>
      </c>
      <c r="ED404" t="str">
        <f>VLOOKUP(EF404,class!$A$1:$B$455,2,FALSE)</f>
        <v>Shire County</v>
      </c>
      <c r="EE404" t="str">
        <f>IFERROR(VLOOKUP(EF404,classifications!$A$3:$C$334,3,FALSE),VLOOKUP(EF404,classifications!$I$2:$K$28,3,FALSE))</f>
        <v>Urban with Significant Rural</v>
      </c>
      <c r="EF404" t="s">
        <v>978</v>
      </c>
      <c r="EH404">
        <v>2533</v>
      </c>
      <c r="EJ404">
        <v>26</v>
      </c>
      <c r="EL404">
        <v>323</v>
      </c>
      <c r="EN404">
        <v>56</v>
      </c>
      <c r="EO404">
        <v>83</v>
      </c>
      <c r="EP404">
        <v>29</v>
      </c>
      <c r="EQ404">
        <v>2</v>
      </c>
      <c r="ER404">
        <v>46</v>
      </c>
      <c r="ES404">
        <v>6</v>
      </c>
      <c r="ET404">
        <v>222</v>
      </c>
      <c r="EV404">
        <v>1</v>
      </c>
      <c r="EX404">
        <v>46</v>
      </c>
      <c r="EZ404" s="2">
        <v>2837</v>
      </c>
      <c r="FD404" t="str">
        <f>VLOOKUP(FF404,class!$A$1:$B$455,2,FALSE)</f>
        <v>Shire County</v>
      </c>
      <c r="FE404" t="str">
        <f>IFERROR(VLOOKUP(FF404,classifications!$A$3:$C$334,3,FALSE),VLOOKUP(FF404,classifications!$I$2:$K$28,3,FALSE))</f>
        <v>Urban with Significant Rural</v>
      </c>
      <c r="FF404" t="s">
        <v>978</v>
      </c>
      <c r="FH404">
        <v>2511</v>
      </c>
      <c r="FJ404">
        <v>14</v>
      </c>
      <c r="FL404">
        <v>348</v>
      </c>
      <c r="FN404">
        <v>3</v>
      </c>
      <c r="FO404">
        <v>55</v>
      </c>
      <c r="FP404">
        <v>10</v>
      </c>
      <c r="FQ404">
        <v>1</v>
      </c>
      <c r="FR404">
        <v>109</v>
      </c>
      <c r="FS404">
        <v>2</v>
      </c>
      <c r="FT404">
        <v>180</v>
      </c>
      <c r="FV404">
        <v>8</v>
      </c>
      <c r="FX404">
        <v>7</v>
      </c>
      <c r="FZ404" s="2">
        <v>2874</v>
      </c>
      <c r="GB404" t="s">
        <v>1046</v>
      </c>
    </row>
    <row r="405" spans="2:208" x14ac:dyDescent="0.3">
      <c r="B405" t="s">
        <v>979</v>
      </c>
      <c r="C405" t="s">
        <v>980</v>
      </c>
      <c r="D405" t="str">
        <f>VLOOKUP(F405,class!$A$1:$B$455,2,FALSE)</f>
        <v>Shire District</v>
      </c>
      <c r="E405" t="str">
        <f>IFERROR(VLOOKUP(F405,classifications!$A$3:$C$334,3,FALSE),VLOOKUP(F405,classifications!$I$2:$K$28,3,FALSE))</f>
        <v>Predominantly Urban</v>
      </c>
      <c r="F405" t="s">
        <v>981</v>
      </c>
      <c r="H405">
        <v>110</v>
      </c>
      <c r="J405">
        <v>2</v>
      </c>
      <c r="L405">
        <v>35</v>
      </c>
      <c r="N405">
        <v>0</v>
      </c>
      <c r="P405">
        <v>17</v>
      </c>
      <c r="R405">
        <v>130</v>
      </c>
      <c r="AB405" t="s">
        <v>979</v>
      </c>
      <c r="AC405" t="s">
        <v>980</v>
      </c>
      <c r="AD405" t="str">
        <f>VLOOKUP(AF405,class!$A$1:$B$455,2,FALSE)</f>
        <v>Shire District</v>
      </c>
      <c r="AE405" t="str">
        <f>IFERROR(VLOOKUP(AF405,classifications!$A$3:$C$334,3,FALSE),VLOOKUP(AF405,classifications!$I$2:$K$28,3,FALSE))</f>
        <v>Predominantly Urban</v>
      </c>
      <c r="AF405" t="s">
        <v>981</v>
      </c>
      <c r="AH405">
        <v>165</v>
      </c>
      <c r="AJ405">
        <v>6</v>
      </c>
      <c r="AL405">
        <v>14</v>
      </c>
      <c r="AN405">
        <v>0</v>
      </c>
      <c r="AP405">
        <v>4</v>
      </c>
      <c r="AR405">
        <v>181</v>
      </c>
      <c r="BB405" t="s">
        <v>979</v>
      </c>
      <c r="BC405" t="s">
        <v>980</v>
      </c>
      <c r="BD405" t="str">
        <f>VLOOKUP(BF405,class!$A$1:$B$455,2,FALSE)</f>
        <v>Shire District</v>
      </c>
      <c r="BE405" t="str">
        <f>IFERROR(VLOOKUP(BF405,classifications!$A$3:$C$334,3,FALSE),VLOOKUP(BF405,classifications!$I$2:$K$28,3,FALSE))</f>
        <v>Predominantly Urban</v>
      </c>
      <c r="BF405" t="s">
        <v>981</v>
      </c>
      <c r="BH405">
        <v>160</v>
      </c>
      <c r="BJ405">
        <v>1</v>
      </c>
      <c r="BL405">
        <v>55</v>
      </c>
      <c r="BN405">
        <v>1</v>
      </c>
      <c r="BP405">
        <v>3</v>
      </c>
      <c r="BR405">
        <v>214</v>
      </c>
      <c r="CB405" t="s">
        <v>979</v>
      </c>
      <c r="CC405" t="s">
        <v>980</v>
      </c>
      <c r="CD405" t="str">
        <f>VLOOKUP(CF405,class!$A$1:$B$455,2,FALSE)</f>
        <v>Shire District</v>
      </c>
      <c r="CE405" t="str">
        <f>IFERROR(VLOOKUP(CF405,classifications!$A$3:$C$334,3,FALSE),VLOOKUP(CF405,classifications!$I$2:$K$28,3,FALSE))</f>
        <v>Predominantly Urban</v>
      </c>
      <c r="CF405" t="s">
        <v>981</v>
      </c>
      <c r="CH405">
        <v>473</v>
      </c>
      <c r="CJ405">
        <v>4</v>
      </c>
      <c r="CL405">
        <v>21</v>
      </c>
      <c r="CN405">
        <v>0</v>
      </c>
      <c r="CO405">
        <v>5</v>
      </c>
      <c r="CP405">
        <v>0</v>
      </c>
      <c r="CQ405">
        <v>0</v>
      </c>
      <c r="CR405">
        <v>0</v>
      </c>
      <c r="CS405">
        <v>5</v>
      </c>
      <c r="CU405">
        <v>0</v>
      </c>
      <c r="CW405">
        <v>21</v>
      </c>
      <c r="CY405">
        <v>477</v>
      </c>
      <c r="DB405" t="s">
        <v>979</v>
      </c>
      <c r="DC405" t="s">
        <v>980</v>
      </c>
      <c r="DD405" t="str">
        <f>VLOOKUP(DF405,class!$A$1:$B$455,2,FALSE)</f>
        <v>Shire District</v>
      </c>
      <c r="DE405" t="str">
        <f>IFERROR(VLOOKUP(DF405,classifications!$A$3:$C$334,3,FALSE),VLOOKUP(DF405,classifications!$I$2:$K$28,3,FALSE))</f>
        <v>Predominantly Urban</v>
      </c>
      <c r="DF405" t="s">
        <v>981</v>
      </c>
      <c r="DH405">
        <v>273</v>
      </c>
      <c r="DJ405">
        <v>5</v>
      </c>
      <c r="DL405">
        <v>35</v>
      </c>
      <c r="DN405">
        <v>6</v>
      </c>
      <c r="DO405">
        <v>0</v>
      </c>
      <c r="DP405">
        <v>0</v>
      </c>
      <c r="DQ405">
        <v>0</v>
      </c>
      <c r="DR405">
        <v>0</v>
      </c>
      <c r="DS405">
        <v>6</v>
      </c>
      <c r="DU405">
        <v>0</v>
      </c>
      <c r="DW405">
        <v>16</v>
      </c>
      <c r="DY405">
        <v>297</v>
      </c>
      <c r="EB405" t="s">
        <v>979</v>
      </c>
      <c r="EC405" t="s">
        <v>980</v>
      </c>
      <c r="ED405" t="str">
        <f>VLOOKUP(EF405,class!$A$1:$B$455,2,FALSE)</f>
        <v>Shire District</v>
      </c>
      <c r="EE405" t="str">
        <f>IFERROR(VLOOKUP(EF405,classifications!$A$3:$C$334,3,FALSE),VLOOKUP(EF405,classifications!$I$2:$K$28,3,FALSE))</f>
        <v>Predominantly Urban</v>
      </c>
      <c r="EF405" t="s">
        <v>981</v>
      </c>
      <c r="EH405">
        <v>484</v>
      </c>
      <c r="EJ405">
        <v>6</v>
      </c>
      <c r="EL405">
        <v>34</v>
      </c>
      <c r="EN405">
        <v>2</v>
      </c>
      <c r="EO405">
        <v>6</v>
      </c>
      <c r="EP405">
        <v>0</v>
      </c>
      <c r="EQ405">
        <v>0</v>
      </c>
      <c r="ER405">
        <v>0</v>
      </c>
      <c r="ES405">
        <v>0</v>
      </c>
      <c r="ET405">
        <v>8</v>
      </c>
      <c r="EV405">
        <v>0</v>
      </c>
      <c r="EX405">
        <v>11</v>
      </c>
      <c r="EZ405" s="2">
        <v>513</v>
      </c>
      <c r="FB405" t="s">
        <v>979</v>
      </c>
      <c r="FC405" t="s">
        <v>980</v>
      </c>
      <c r="FD405" t="str">
        <f>VLOOKUP(FF405,class!$A$1:$B$455,2,FALSE)</f>
        <v>Shire District</v>
      </c>
      <c r="FE405" t="str">
        <f>IFERROR(VLOOKUP(FF405,classifications!$A$3:$C$334,3,FALSE),VLOOKUP(FF405,classifications!$I$2:$K$28,3,FALSE))</f>
        <v>Predominantly Urban</v>
      </c>
      <c r="FF405" t="s">
        <v>981</v>
      </c>
      <c r="FH405">
        <v>160</v>
      </c>
      <c r="FJ405">
        <v>3</v>
      </c>
      <c r="FL405">
        <v>39</v>
      </c>
      <c r="FN405">
        <v>0</v>
      </c>
      <c r="FO405">
        <v>3</v>
      </c>
      <c r="FP405">
        <v>6</v>
      </c>
      <c r="FQ405">
        <v>0</v>
      </c>
      <c r="FR405">
        <v>6</v>
      </c>
      <c r="FS405">
        <v>0</v>
      </c>
      <c r="FT405">
        <v>15</v>
      </c>
      <c r="FV405">
        <v>2</v>
      </c>
      <c r="FX405">
        <v>2</v>
      </c>
      <c r="FZ405" s="2">
        <v>202</v>
      </c>
    </row>
    <row r="406" spans="2:208" x14ac:dyDescent="0.3">
      <c r="B406" t="s">
        <v>982</v>
      </c>
      <c r="C406" t="s">
        <v>983</v>
      </c>
      <c r="D406" t="str">
        <f>VLOOKUP(F406,class!$A$1:$B$455,2,FALSE)</f>
        <v>Shire District</v>
      </c>
      <c r="E406" t="str">
        <f>IFERROR(VLOOKUP(F406,classifications!$A$3:$C$334,3,FALSE),VLOOKUP(F406,classifications!$I$2:$K$28,3,FALSE))</f>
        <v>Predominantly Rural</v>
      </c>
      <c r="F406" t="s">
        <v>984</v>
      </c>
      <c r="H406">
        <v>159</v>
      </c>
      <c r="J406">
        <v>-1</v>
      </c>
      <c r="L406">
        <v>22</v>
      </c>
      <c r="N406">
        <v>1</v>
      </c>
      <c r="P406">
        <v>5</v>
      </c>
      <c r="R406">
        <v>176</v>
      </c>
      <c r="AB406" t="s">
        <v>982</v>
      </c>
      <c r="AC406" t="s">
        <v>983</v>
      </c>
      <c r="AD406" t="str">
        <f>VLOOKUP(AF406,class!$A$1:$B$455,2,FALSE)</f>
        <v>Shire District</v>
      </c>
      <c r="AE406" t="str">
        <f>IFERROR(VLOOKUP(AF406,classifications!$A$3:$C$334,3,FALSE),VLOOKUP(AF406,classifications!$I$2:$K$28,3,FALSE))</f>
        <v>Predominantly Rural</v>
      </c>
      <c r="AF406" t="s">
        <v>984</v>
      </c>
      <c r="AH406">
        <v>140</v>
      </c>
      <c r="AJ406">
        <v>23</v>
      </c>
      <c r="AL406">
        <v>16</v>
      </c>
      <c r="AN406">
        <v>7</v>
      </c>
      <c r="AP406">
        <v>2</v>
      </c>
      <c r="AR406">
        <v>184</v>
      </c>
      <c r="BB406" t="s">
        <v>982</v>
      </c>
      <c r="BC406" t="s">
        <v>983</v>
      </c>
      <c r="BD406" t="str">
        <f>VLOOKUP(BF406,class!$A$1:$B$455,2,FALSE)</f>
        <v>Shire District</v>
      </c>
      <c r="BE406" t="str">
        <f>IFERROR(VLOOKUP(BF406,classifications!$A$3:$C$334,3,FALSE),VLOOKUP(BF406,classifications!$I$2:$K$28,3,FALSE))</f>
        <v>Predominantly Rural</v>
      </c>
      <c r="BF406" t="s">
        <v>984</v>
      </c>
      <c r="BH406">
        <v>242</v>
      </c>
      <c r="BJ406">
        <v>24</v>
      </c>
      <c r="BL406">
        <v>3</v>
      </c>
      <c r="BN406">
        <v>0</v>
      </c>
      <c r="BP406">
        <v>11</v>
      </c>
      <c r="BR406">
        <v>258</v>
      </c>
      <c r="CB406" t="s">
        <v>982</v>
      </c>
      <c r="CC406" t="s">
        <v>983</v>
      </c>
      <c r="CD406" t="str">
        <f>VLOOKUP(CF406,class!$A$1:$B$455,2,FALSE)</f>
        <v>Shire District</v>
      </c>
      <c r="CE406" t="str">
        <f>IFERROR(VLOOKUP(CF406,classifications!$A$3:$C$334,3,FALSE),VLOOKUP(CF406,classifications!$I$2:$K$28,3,FALSE))</f>
        <v>Predominantly Rural</v>
      </c>
      <c r="CF406" t="s">
        <v>984</v>
      </c>
      <c r="CH406">
        <v>303</v>
      </c>
      <c r="CJ406">
        <v>10</v>
      </c>
      <c r="CL406">
        <v>16</v>
      </c>
      <c r="CN406">
        <v>0</v>
      </c>
      <c r="CO406">
        <v>1</v>
      </c>
      <c r="CP406">
        <v>0</v>
      </c>
      <c r="CQ406">
        <v>0</v>
      </c>
      <c r="CR406">
        <v>0</v>
      </c>
      <c r="CS406">
        <v>1</v>
      </c>
      <c r="CU406">
        <v>0</v>
      </c>
      <c r="CW406">
        <v>6</v>
      </c>
      <c r="CY406">
        <v>323</v>
      </c>
      <c r="DB406" t="s">
        <v>982</v>
      </c>
      <c r="DC406" t="s">
        <v>983</v>
      </c>
      <c r="DD406" t="str">
        <f>VLOOKUP(DF406,class!$A$1:$B$455,2,FALSE)</f>
        <v>Shire District</v>
      </c>
      <c r="DE406" t="str">
        <f>IFERROR(VLOOKUP(DF406,classifications!$A$3:$C$334,3,FALSE),VLOOKUP(DF406,classifications!$I$2:$K$28,3,FALSE))</f>
        <v>Predominantly Rural</v>
      </c>
      <c r="DF406" t="s">
        <v>984</v>
      </c>
      <c r="DH406">
        <v>317</v>
      </c>
      <c r="DJ406">
        <v>33</v>
      </c>
      <c r="DL406">
        <v>15</v>
      </c>
      <c r="DN406">
        <v>2</v>
      </c>
      <c r="DO406">
        <v>1</v>
      </c>
      <c r="DP406">
        <v>0</v>
      </c>
      <c r="DQ406">
        <v>0</v>
      </c>
      <c r="DR406">
        <v>0</v>
      </c>
      <c r="DS406">
        <v>3</v>
      </c>
      <c r="DU406">
        <v>0</v>
      </c>
      <c r="DW406">
        <v>2</v>
      </c>
      <c r="DY406">
        <v>363</v>
      </c>
      <c r="EB406" t="s">
        <v>982</v>
      </c>
      <c r="EC406" t="s">
        <v>983</v>
      </c>
      <c r="ED406" t="str">
        <f>VLOOKUP(EF406,class!$A$1:$B$455,2,FALSE)</f>
        <v>Shire District</v>
      </c>
      <c r="EE406" t="str">
        <f>IFERROR(VLOOKUP(EF406,classifications!$A$3:$C$334,3,FALSE),VLOOKUP(EF406,classifications!$I$2:$K$28,3,FALSE))</f>
        <v>Predominantly Rural</v>
      </c>
      <c r="EF406" t="s">
        <v>984</v>
      </c>
      <c r="EH406">
        <v>406</v>
      </c>
      <c r="EJ406">
        <v>6</v>
      </c>
      <c r="EL406">
        <v>43</v>
      </c>
      <c r="EN406">
        <v>8</v>
      </c>
      <c r="EO406">
        <v>10</v>
      </c>
      <c r="EP406">
        <v>0</v>
      </c>
      <c r="EQ406">
        <v>0</v>
      </c>
      <c r="ER406">
        <v>0</v>
      </c>
      <c r="ES406">
        <v>0</v>
      </c>
      <c r="ET406">
        <v>18</v>
      </c>
      <c r="EV406">
        <v>0</v>
      </c>
      <c r="EX406">
        <v>0</v>
      </c>
      <c r="EZ406" s="2">
        <v>455</v>
      </c>
      <c r="FB406" t="s">
        <v>982</v>
      </c>
      <c r="FC406" t="s">
        <v>983</v>
      </c>
      <c r="FD406" t="str">
        <f>VLOOKUP(FF406,class!$A$1:$B$455,2,FALSE)</f>
        <v>Shire District</v>
      </c>
      <c r="FE406" t="str">
        <f>IFERROR(VLOOKUP(FF406,classifications!$A$3:$C$334,3,FALSE),VLOOKUP(FF406,classifications!$I$2:$K$28,3,FALSE))</f>
        <v>Predominantly Rural</v>
      </c>
      <c r="FF406" t="s">
        <v>984</v>
      </c>
      <c r="FH406">
        <v>541</v>
      </c>
      <c r="FJ406">
        <v>3</v>
      </c>
      <c r="FL406">
        <v>31</v>
      </c>
      <c r="FN406">
        <v>0</v>
      </c>
      <c r="FO406">
        <v>1</v>
      </c>
      <c r="FP406">
        <v>4</v>
      </c>
      <c r="FQ406">
        <v>1</v>
      </c>
      <c r="FR406">
        <v>14</v>
      </c>
      <c r="FS406">
        <v>0</v>
      </c>
      <c r="FT406">
        <v>20</v>
      </c>
      <c r="FV406">
        <v>2</v>
      </c>
      <c r="FX406">
        <v>0</v>
      </c>
      <c r="FZ406" s="2">
        <v>577</v>
      </c>
      <c r="GB406" t="s">
        <v>1002</v>
      </c>
    </row>
    <row r="407" spans="2:208" x14ac:dyDescent="0.3">
      <c r="B407" t="s">
        <v>985</v>
      </c>
      <c r="C407" t="s">
        <v>986</v>
      </c>
      <c r="D407" t="str">
        <f>VLOOKUP(F407,class!$A$1:$B$455,2,FALSE)</f>
        <v>Shire District</v>
      </c>
      <c r="E407" t="str">
        <f>IFERROR(VLOOKUP(F407,classifications!$A$3:$C$334,3,FALSE),VLOOKUP(F407,classifications!$I$2:$K$28,3,FALSE))</f>
        <v>Predominantly Urban</v>
      </c>
      <c r="F407" t="s">
        <v>987</v>
      </c>
      <c r="H407">
        <v>120</v>
      </c>
      <c r="J407">
        <v>3</v>
      </c>
      <c r="L407">
        <v>6</v>
      </c>
      <c r="N407">
        <v>0</v>
      </c>
      <c r="P407">
        <v>2</v>
      </c>
      <c r="R407">
        <v>127</v>
      </c>
      <c r="AB407" t="s">
        <v>985</v>
      </c>
      <c r="AC407" t="s">
        <v>986</v>
      </c>
      <c r="AD407" t="str">
        <f>VLOOKUP(AF407,class!$A$1:$B$455,2,FALSE)</f>
        <v>Shire District</v>
      </c>
      <c r="AE407" t="str">
        <f>IFERROR(VLOOKUP(AF407,classifications!$A$3:$C$334,3,FALSE),VLOOKUP(AF407,classifications!$I$2:$K$28,3,FALSE))</f>
        <v>Predominantly Urban</v>
      </c>
      <c r="AF407" t="s">
        <v>987</v>
      </c>
      <c r="AH407">
        <v>156</v>
      </c>
      <c r="AJ407">
        <v>2</v>
      </c>
      <c r="AL407">
        <v>10</v>
      </c>
      <c r="AN407">
        <v>0</v>
      </c>
      <c r="AP407">
        <v>0</v>
      </c>
      <c r="AR407">
        <v>168</v>
      </c>
      <c r="BB407" t="s">
        <v>985</v>
      </c>
      <c r="BC407" t="s">
        <v>986</v>
      </c>
      <c r="BD407" t="str">
        <f>VLOOKUP(BF407,class!$A$1:$B$455,2,FALSE)</f>
        <v>Shire District</v>
      </c>
      <c r="BE407" t="str">
        <f>IFERROR(VLOOKUP(BF407,classifications!$A$3:$C$334,3,FALSE),VLOOKUP(BF407,classifications!$I$2:$K$28,3,FALSE))</f>
        <v>Predominantly Urban</v>
      </c>
      <c r="BF407" t="s">
        <v>987</v>
      </c>
      <c r="BH407">
        <v>271</v>
      </c>
      <c r="BJ407">
        <v>8</v>
      </c>
      <c r="BL407">
        <v>56</v>
      </c>
      <c r="BN407">
        <v>0</v>
      </c>
      <c r="BP407">
        <v>0</v>
      </c>
      <c r="BR407">
        <v>335</v>
      </c>
      <c r="CB407" t="s">
        <v>985</v>
      </c>
      <c r="CC407" t="s">
        <v>986</v>
      </c>
      <c r="CD407" t="str">
        <f>VLOOKUP(CF407,class!$A$1:$B$455,2,FALSE)</f>
        <v>Shire District</v>
      </c>
      <c r="CE407" t="str">
        <f>IFERROR(VLOOKUP(CF407,classifications!$A$3:$C$334,3,FALSE),VLOOKUP(CF407,classifications!$I$2:$K$28,3,FALSE))</f>
        <v>Predominantly Urban</v>
      </c>
      <c r="CF407" t="s">
        <v>987</v>
      </c>
      <c r="CH407">
        <v>160</v>
      </c>
      <c r="CJ407">
        <v>1</v>
      </c>
      <c r="CL407">
        <v>20</v>
      </c>
      <c r="CN407">
        <v>1</v>
      </c>
      <c r="CO407">
        <v>9</v>
      </c>
      <c r="CP407">
        <v>0</v>
      </c>
      <c r="CQ407">
        <v>0</v>
      </c>
      <c r="CR407">
        <v>0</v>
      </c>
      <c r="CS407">
        <v>10</v>
      </c>
      <c r="CU407">
        <v>0</v>
      </c>
      <c r="CW407">
        <v>0</v>
      </c>
      <c r="CY407">
        <v>181</v>
      </c>
      <c r="DB407" t="s">
        <v>985</v>
      </c>
      <c r="DC407" t="s">
        <v>986</v>
      </c>
      <c r="DD407" t="str">
        <f>VLOOKUP(DF407,class!$A$1:$B$455,2,FALSE)</f>
        <v>Shire District</v>
      </c>
      <c r="DE407" t="str">
        <f>IFERROR(VLOOKUP(DF407,classifications!$A$3:$C$334,3,FALSE),VLOOKUP(DF407,classifications!$I$2:$K$28,3,FALSE))</f>
        <v>Predominantly Urban</v>
      </c>
      <c r="DF407" t="s">
        <v>987</v>
      </c>
      <c r="DH407">
        <v>129</v>
      </c>
      <c r="DJ407">
        <v>2</v>
      </c>
      <c r="DL407">
        <v>52</v>
      </c>
      <c r="DN407">
        <v>2</v>
      </c>
      <c r="DO407">
        <v>46</v>
      </c>
      <c r="DP407">
        <v>0</v>
      </c>
      <c r="DQ407">
        <v>4</v>
      </c>
      <c r="DR407">
        <v>0</v>
      </c>
      <c r="DS407">
        <v>52</v>
      </c>
      <c r="DU407">
        <v>0</v>
      </c>
      <c r="DW407">
        <v>0</v>
      </c>
      <c r="DY407">
        <v>183</v>
      </c>
      <c r="EB407" t="s">
        <v>985</v>
      </c>
      <c r="EC407" t="s">
        <v>986</v>
      </c>
      <c r="ED407" t="str">
        <f>VLOOKUP(EF407,class!$A$1:$B$455,2,FALSE)</f>
        <v>Shire District</v>
      </c>
      <c r="EE407" t="str">
        <f>IFERROR(VLOOKUP(EF407,classifications!$A$3:$C$334,3,FALSE),VLOOKUP(EF407,classifications!$I$2:$K$28,3,FALSE))</f>
        <v>Predominantly Urban</v>
      </c>
      <c r="EF407" t="s">
        <v>987</v>
      </c>
      <c r="EH407">
        <v>320</v>
      </c>
      <c r="EJ407">
        <v>16</v>
      </c>
      <c r="EL407">
        <v>48</v>
      </c>
      <c r="EN407">
        <v>2</v>
      </c>
      <c r="EO407">
        <v>46</v>
      </c>
      <c r="EP407">
        <v>0</v>
      </c>
      <c r="EQ407">
        <v>0</v>
      </c>
      <c r="ER407">
        <v>0</v>
      </c>
      <c r="ES407">
        <v>0</v>
      </c>
      <c r="ET407">
        <v>48</v>
      </c>
      <c r="EV407">
        <v>0</v>
      </c>
      <c r="EX407">
        <v>0</v>
      </c>
      <c r="EZ407" s="2">
        <v>384</v>
      </c>
      <c r="FB407" t="s">
        <v>985</v>
      </c>
      <c r="FC407" t="s">
        <v>986</v>
      </c>
      <c r="FD407" t="str">
        <f>VLOOKUP(FF407,class!$A$1:$B$455,2,FALSE)</f>
        <v>Shire District</v>
      </c>
      <c r="FE407" t="str">
        <f>IFERROR(VLOOKUP(FF407,classifications!$A$3:$C$334,3,FALSE),VLOOKUP(FF407,classifications!$I$2:$K$28,3,FALSE))</f>
        <v>Predominantly Urban</v>
      </c>
      <c r="FF407" t="s">
        <v>987</v>
      </c>
      <c r="FH407">
        <v>380</v>
      </c>
      <c r="FJ407">
        <v>2</v>
      </c>
      <c r="FL407">
        <v>8</v>
      </c>
      <c r="FN407">
        <v>0</v>
      </c>
      <c r="FO407">
        <v>4</v>
      </c>
      <c r="FP407">
        <v>0</v>
      </c>
      <c r="FQ407">
        <v>0</v>
      </c>
      <c r="FR407">
        <v>2</v>
      </c>
      <c r="FS407">
        <v>0</v>
      </c>
      <c r="FT407">
        <v>6</v>
      </c>
      <c r="FV407">
        <v>1</v>
      </c>
      <c r="FX407">
        <v>1</v>
      </c>
      <c r="FZ407" s="2">
        <v>390</v>
      </c>
      <c r="GB407" t="s">
        <v>1003</v>
      </c>
    </row>
    <row r="408" spans="2:208" x14ac:dyDescent="0.3">
      <c r="B408" t="s">
        <v>988</v>
      </c>
      <c r="C408" t="s">
        <v>989</v>
      </c>
      <c r="D408" t="str">
        <f>VLOOKUP(F408,class!$A$1:$B$455,2,FALSE)</f>
        <v>Shire District</v>
      </c>
      <c r="E408" t="str">
        <f>IFERROR(VLOOKUP(F408,classifications!$A$3:$C$334,3,FALSE),VLOOKUP(F408,classifications!$I$2:$K$28,3,FALSE))</f>
        <v>Predominantly Urban</v>
      </c>
      <c r="F408" t="s">
        <v>990</v>
      </c>
      <c r="H408">
        <v>118</v>
      </c>
      <c r="J408">
        <v>1</v>
      </c>
      <c r="L408">
        <v>22</v>
      </c>
      <c r="N408">
        <v>0</v>
      </c>
      <c r="P408">
        <v>0</v>
      </c>
      <c r="R408">
        <v>141</v>
      </c>
      <c r="AB408" t="s">
        <v>988</v>
      </c>
      <c r="AC408" t="s">
        <v>989</v>
      </c>
      <c r="AD408" t="str">
        <f>VLOOKUP(AF408,class!$A$1:$B$455,2,FALSE)</f>
        <v>Shire District</v>
      </c>
      <c r="AE408" t="str">
        <f>IFERROR(VLOOKUP(AF408,classifications!$A$3:$C$334,3,FALSE),VLOOKUP(AF408,classifications!$I$2:$K$28,3,FALSE))</f>
        <v>Predominantly Urban</v>
      </c>
      <c r="AF408" t="s">
        <v>990</v>
      </c>
      <c r="AH408">
        <v>251</v>
      </c>
      <c r="AJ408">
        <v>11</v>
      </c>
      <c r="AL408">
        <v>20</v>
      </c>
      <c r="AN408">
        <v>0</v>
      </c>
      <c r="AP408">
        <v>0</v>
      </c>
      <c r="AR408">
        <v>282</v>
      </c>
      <c r="BB408" t="s">
        <v>988</v>
      </c>
      <c r="BC408" t="s">
        <v>989</v>
      </c>
      <c r="BD408" t="str">
        <f>VLOOKUP(BF408,class!$A$1:$B$455,2,FALSE)</f>
        <v>Shire District</v>
      </c>
      <c r="BE408" t="str">
        <f>IFERROR(VLOOKUP(BF408,classifications!$A$3:$C$334,3,FALSE),VLOOKUP(BF408,classifications!$I$2:$K$28,3,FALSE))</f>
        <v>Predominantly Urban</v>
      </c>
      <c r="BF408" t="s">
        <v>990</v>
      </c>
      <c r="BH408">
        <v>395</v>
      </c>
      <c r="BJ408">
        <v>11</v>
      </c>
      <c r="BL408">
        <v>56</v>
      </c>
      <c r="BN408">
        <v>0</v>
      </c>
      <c r="BP408">
        <v>0</v>
      </c>
      <c r="BR408">
        <v>462</v>
      </c>
      <c r="CB408" t="s">
        <v>988</v>
      </c>
      <c r="CC408" t="s">
        <v>989</v>
      </c>
      <c r="CD408" t="str">
        <f>VLOOKUP(CF408,class!$A$1:$B$455,2,FALSE)</f>
        <v>Shire District</v>
      </c>
      <c r="CE408" t="str">
        <f>IFERROR(VLOOKUP(CF408,classifications!$A$3:$C$334,3,FALSE),VLOOKUP(CF408,classifications!$I$2:$K$28,3,FALSE))</f>
        <v>Predominantly Urban</v>
      </c>
      <c r="CF408" t="s">
        <v>990</v>
      </c>
      <c r="CH408">
        <v>524</v>
      </c>
      <c r="CJ408">
        <v>12</v>
      </c>
      <c r="CL408">
        <v>91</v>
      </c>
      <c r="CN408">
        <v>0</v>
      </c>
      <c r="CO408">
        <v>75</v>
      </c>
      <c r="CP408">
        <v>0</v>
      </c>
      <c r="CQ408">
        <v>0</v>
      </c>
      <c r="CR408">
        <v>0</v>
      </c>
      <c r="CS408">
        <v>75</v>
      </c>
      <c r="CU408">
        <v>0</v>
      </c>
      <c r="CW408">
        <v>16</v>
      </c>
      <c r="CY408">
        <v>611</v>
      </c>
      <c r="DB408" t="s">
        <v>988</v>
      </c>
      <c r="DC408" t="s">
        <v>989</v>
      </c>
      <c r="DD408" t="str">
        <f>VLOOKUP(DF408,class!$A$1:$B$455,2,FALSE)</f>
        <v>Shire District</v>
      </c>
      <c r="DE408" t="str">
        <f>IFERROR(VLOOKUP(DF408,classifications!$A$3:$C$334,3,FALSE),VLOOKUP(DF408,classifications!$I$2:$K$28,3,FALSE))</f>
        <v>Predominantly Urban</v>
      </c>
      <c r="DF408" t="s">
        <v>990</v>
      </c>
      <c r="DH408">
        <v>378</v>
      </c>
      <c r="DJ408">
        <v>4</v>
      </c>
      <c r="DL408">
        <v>90</v>
      </c>
      <c r="DN408">
        <v>0</v>
      </c>
      <c r="DO408">
        <v>4</v>
      </c>
      <c r="DP408">
        <v>0</v>
      </c>
      <c r="DQ408">
        <v>0</v>
      </c>
      <c r="DR408">
        <v>0</v>
      </c>
      <c r="DS408">
        <v>4</v>
      </c>
      <c r="DU408">
        <v>0</v>
      </c>
      <c r="DW408">
        <v>0</v>
      </c>
      <c r="DY408">
        <v>472</v>
      </c>
      <c r="EB408" t="s">
        <v>988</v>
      </c>
      <c r="EC408" t="s">
        <v>989</v>
      </c>
      <c r="ED408" t="str">
        <f>VLOOKUP(EF408,class!$A$1:$B$455,2,FALSE)</f>
        <v>Shire District</v>
      </c>
      <c r="EE408" t="str">
        <f>IFERROR(VLOOKUP(EF408,classifications!$A$3:$C$334,3,FALSE),VLOOKUP(EF408,classifications!$I$2:$K$28,3,FALSE))</f>
        <v>Predominantly Urban</v>
      </c>
      <c r="EF408" t="s">
        <v>990</v>
      </c>
      <c r="EH408">
        <v>223</v>
      </c>
      <c r="EJ408">
        <v>1</v>
      </c>
      <c r="EL408">
        <v>29</v>
      </c>
      <c r="EN408">
        <v>0</v>
      </c>
      <c r="EO408">
        <v>0</v>
      </c>
      <c r="EP408">
        <v>0</v>
      </c>
      <c r="EQ408">
        <v>0</v>
      </c>
      <c r="ER408">
        <v>0</v>
      </c>
      <c r="ES408">
        <v>0</v>
      </c>
      <c r="ET408">
        <v>0</v>
      </c>
      <c r="EV408">
        <v>0</v>
      </c>
      <c r="EX408">
        <v>3</v>
      </c>
      <c r="EZ408" s="2">
        <v>250</v>
      </c>
      <c r="FB408" t="s">
        <v>988</v>
      </c>
      <c r="FC408" t="s">
        <v>989</v>
      </c>
      <c r="FD408" t="str">
        <f>VLOOKUP(FF408,class!$A$1:$B$455,2,FALSE)</f>
        <v>Shire District</v>
      </c>
      <c r="FE408" t="str">
        <f>IFERROR(VLOOKUP(FF408,classifications!$A$3:$C$334,3,FALSE),VLOOKUP(FF408,classifications!$I$2:$K$28,3,FALSE))</f>
        <v>Predominantly Urban</v>
      </c>
      <c r="FF408" t="s">
        <v>990</v>
      </c>
      <c r="FH408">
        <v>167</v>
      </c>
      <c r="FJ408">
        <v>2</v>
      </c>
      <c r="FL408">
        <v>65</v>
      </c>
      <c r="FN408">
        <v>1</v>
      </c>
      <c r="FO408">
        <v>8</v>
      </c>
      <c r="FP408">
        <v>0</v>
      </c>
      <c r="FQ408">
        <v>0</v>
      </c>
      <c r="FR408">
        <v>0</v>
      </c>
      <c r="FS408">
        <v>0</v>
      </c>
      <c r="FT408">
        <v>9</v>
      </c>
      <c r="FV408">
        <v>0</v>
      </c>
      <c r="FX408">
        <v>0</v>
      </c>
      <c r="FZ408" s="2">
        <v>234</v>
      </c>
    </row>
    <row r="409" spans="2:208" x14ac:dyDescent="0.3">
      <c r="B409" t="s">
        <v>991</v>
      </c>
      <c r="C409" t="s">
        <v>992</v>
      </c>
      <c r="D409" t="str">
        <f>VLOOKUP(F409,class!$A$1:$B$455,2,FALSE)</f>
        <v>Shire District</v>
      </c>
      <c r="E409" t="str">
        <f>IFERROR(VLOOKUP(F409,classifications!$A$3:$C$334,3,FALSE),VLOOKUP(F409,classifications!$I$2:$K$28,3,FALSE))</f>
        <v>Predominantly Rural</v>
      </c>
      <c r="F409" t="s">
        <v>993</v>
      </c>
      <c r="H409">
        <v>317</v>
      </c>
      <c r="J409">
        <v>4</v>
      </c>
      <c r="L409">
        <v>167</v>
      </c>
      <c r="N409">
        <v>42</v>
      </c>
      <c r="P409">
        <v>24</v>
      </c>
      <c r="R409">
        <v>506</v>
      </c>
      <c r="AB409" t="s">
        <v>991</v>
      </c>
      <c r="AC409" t="s">
        <v>992</v>
      </c>
      <c r="AD409" t="str">
        <f>VLOOKUP(AF409,class!$A$1:$B$455,2,FALSE)</f>
        <v>Shire District</v>
      </c>
      <c r="AE409" t="str">
        <f>IFERROR(VLOOKUP(AF409,classifications!$A$3:$C$334,3,FALSE),VLOOKUP(AF409,classifications!$I$2:$K$28,3,FALSE))</f>
        <v>Predominantly Rural</v>
      </c>
      <c r="AF409" t="s">
        <v>993</v>
      </c>
      <c r="AH409">
        <v>810</v>
      </c>
      <c r="AJ409">
        <v>4</v>
      </c>
      <c r="AL409">
        <v>36</v>
      </c>
      <c r="AN409">
        <v>3</v>
      </c>
      <c r="AP409">
        <v>10</v>
      </c>
      <c r="AR409">
        <v>843</v>
      </c>
      <c r="BB409" t="s">
        <v>991</v>
      </c>
      <c r="BC409" t="s">
        <v>992</v>
      </c>
      <c r="BD409" t="str">
        <f>VLOOKUP(BF409,class!$A$1:$B$455,2,FALSE)</f>
        <v>Shire District</v>
      </c>
      <c r="BE409" t="str">
        <f>IFERROR(VLOOKUP(BF409,classifications!$A$3:$C$334,3,FALSE),VLOOKUP(BF409,classifications!$I$2:$K$28,3,FALSE))</f>
        <v>Predominantly Rural</v>
      </c>
      <c r="BF409" t="s">
        <v>993</v>
      </c>
      <c r="BH409">
        <v>825</v>
      </c>
      <c r="BJ409">
        <v>3</v>
      </c>
      <c r="BL409">
        <v>37</v>
      </c>
      <c r="BN409">
        <v>2</v>
      </c>
      <c r="BP409">
        <v>5</v>
      </c>
      <c r="BR409">
        <v>862</v>
      </c>
      <c r="CB409" t="s">
        <v>991</v>
      </c>
      <c r="CC409" t="s">
        <v>992</v>
      </c>
      <c r="CD409" t="str">
        <f>VLOOKUP(CF409,class!$A$1:$B$455,2,FALSE)</f>
        <v>Shire District</v>
      </c>
      <c r="CE409" t="str">
        <f>IFERROR(VLOOKUP(CF409,classifications!$A$3:$C$334,3,FALSE),VLOOKUP(CF409,classifications!$I$2:$K$28,3,FALSE))</f>
        <v>Predominantly Rural</v>
      </c>
      <c r="CF409" t="s">
        <v>993</v>
      </c>
      <c r="CH409">
        <v>842</v>
      </c>
      <c r="CJ409">
        <v>1</v>
      </c>
      <c r="CL409">
        <v>52</v>
      </c>
      <c r="CN409">
        <v>16</v>
      </c>
      <c r="CO409">
        <v>1</v>
      </c>
      <c r="CP409">
        <v>2</v>
      </c>
      <c r="CQ409">
        <v>1</v>
      </c>
      <c r="CR409">
        <v>0</v>
      </c>
      <c r="CS409">
        <v>20</v>
      </c>
      <c r="CU409">
        <v>0</v>
      </c>
      <c r="CW409">
        <v>1</v>
      </c>
      <c r="CY409">
        <v>894</v>
      </c>
      <c r="DB409" t="s">
        <v>991</v>
      </c>
      <c r="DC409" t="s">
        <v>992</v>
      </c>
      <c r="DD409" t="str">
        <f>VLOOKUP(DF409,class!$A$1:$B$455,2,FALSE)</f>
        <v>Shire District</v>
      </c>
      <c r="DE409" t="str">
        <f>IFERROR(VLOOKUP(DF409,classifications!$A$3:$C$334,3,FALSE),VLOOKUP(DF409,classifications!$I$2:$K$28,3,FALSE))</f>
        <v>Predominantly Rural</v>
      </c>
      <c r="DF409" t="s">
        <v>993</v>
      </c>
      <c r="DH409">
        <v>592</v>
      </c>
      <c r="DJ409">
        <v>8</v>
      </c>
      <c r="DL409">
        <v>104</v>
      </c>
      <c r="DN409">
        <v>8</v>
      </c>
      <c r="DO409">
        <v>17</v>
      </c>
      <c r="DP409">
        <v>7</v>
      </c>
      <c r="DQ409">
        <v>3</v>
      </c>
      <c r="DR409">
        <v>0</v>
      </c>
      <c r="DS409">
        <v>35</v>
      </c>
      <c r="DU409">
        <v>0</v>
      </c>
      <c r="DW409">
        <v>0</v>
      </c>
      <c r="DY409">
        <v>704</v>
      </c>
      <c r="EB409" t="s">
        <v>991</v>
      </c>
      <c r="EC409" t="s">
        <v>992</v>
      </c>
      <c r="ED409" t="str">
        <f>VLOOKUP(EF409,class!$A$1:$B$455,2,FALSE)</f>
        <v>Shire District</v>
      </c>
      <c r="EE409" t="str">
        <f>IFERROR(VLOOKUP(EF409,classifications!$A$3:$C$334,3,FALSE),VLOOKUP(EF409,classifications!$I$2:$K$28,3,FALSE))</f>
        <v>Predominantly Rural</v>
      </c>
      <c r="EF409" t="s">
        <v>993</v>
      </c>
      <c r="EH409">
        <v>968</v>
      </c>
      <c r="EJ409">
        <v>-6</v>
      </c>
      <c r="EL409">
        <v>135</v>
      </c>
      <c r="EN409">
        <v>37</v>
      </c>
      <c r="EO409">
        <v>15</v>
      </c>
      <c r="EP409">
        <v>29</v>
      </c>
      <c r="EQ409">
        <v>2</v>
      </c>
      <c r="ER409">
        <v>46</v>
      </c>
      <c r="ES409">
        <v>6</v>
      </c>
      <c r="ET409">
        <v>135</v>
      </c>
      <c r="EV409">
        <v>1</v>
      </c>
      <c r="EX409">
        <v>4</v>
      </c>
      <c r="EZ409" s="2">
        <v>1094</v>
      </c>
      <c r="FB409" t="s">
        <v>991</v>
      </c>
      <c r="FC409" t="s">
        <v>992</v>
      </c>
      <c r="FD409" t="str">
        <f>VLOOKUP(FF409,class!$A$1:$B$455,2,FALSE)</f>
        <v>Shire District</v>
      </c>
      <c r="FE409" t="str">
        <f>IFERROR(VLOOKUP(FF409,classifications!$A$3:$C$334,3,FALSE),VLOOKUP(FF409,classifications!$I$2:$K$28,3,FALSE))</f>
        <v>Predominantly Rural</v>
      </c>
      <c r="FF409" t="s">
        <v>993</v>
      </c>
      <c r="FH409">
        <v>1133</v>
      </c>
      <c r="FJ409">
        <v>4</v>
      </c>
      <c r="FL409">
        <v>148</v>
      </c>
      <c r="FN409">
        <v>2</v>
      </c>
      <c r="FO409">
        <v>12</v>
      </c>
      <c r="FP409">
        <v>0</v>
      </c>
      <c r="FQ409">
        <v>0</v>
      </c>
      <c r="FR409">
        <v>86</v>
      </c>
      <c r="FS409">
        <v>2</v>
      </c>
      <c r="FT409">
        <v>102</v>
      </c>
      <c r="FV409">
        <v>3</v>
      </c>
      <c r="FX409">
        <v>0</v>
      </c>
      <c r="FZ409" s="2">
        <v>1288</v>
      </c>
      <c r="GB409" t="s">
        <v>1004</v>
      </c>
    </row>
    <row r="410" spans="2:208" x14ac:dyDescent="0.3">
      <c r="B410" t="s">
        <v>994</v>
      </c>
      <c r="C410" t="s">
        <v>995</v>
      </c>
      <c r="D410" t="str">
        <f>VLOOKUP(F410,class!$A$1:$B$455,2,FALSE)</f>
        <v>Shire District</v>
      </c>
      <c r="E410" t="str">
        <f>IFERROR(VLOOKUP(F410,classifications!$A$3:$C$334,3,FALSE),VLOOKUP(F410,classifications!$I$2:$K$28,3,FALSE))</f>
        <v>Urban with Significant Rural</v>
      </c>
      <c r="F410" t="s">
        <v>996</v>
      </c>
      <c r="H410">
        <v>190</v>
      </c>
      <c r="J410">
        <v>1</v>
      </c>
      <c r="L410">
        <v>36</v>
      </c>
      <c r="N410">
        <v>0</v>
      </c>
      <c r="P410">
        <v>5</v>
      </c>
      <c r="R410">
        <v>222</v>
      </c>
      <c r="AB410" t="s">
        <v>994</v>
      </c>
      <c r="AC410" t="s">
        <v>995</v>
      </c>
      <c r="AD410" t="str">
        <f>VLOOKUP(AF410,class!$A$1:$B$455,2,FALSE)</f>
        <v>Shire District</v>
      </c>
      <c r="AE410" t="str">
        <f>IFERROR(VLOOKUP(AF410,classifications!$A$3:$C$334,3,FALSE),VLOOKUP(AF410,classifications!$I$2:$K$28,3,FALSE))</f>
        <v>Urban with Significant Rural</v>
      </c>
      <c r="AF410" t="s">
        <v>996</v>
      </c>
      <c r="AH410">
        <v>351</v>
      </c>
      <c r="AJ410">
        <v>8</v>
      </c>
      <c r="AL410">
        <v>22</v>
      </c>
      <c r="AN410">
        <v>0</v>
      </c>
      <c r="AP410">
        <v>2</v>
      </c>
      <c r="AR410">
        <v>379</v>
      </c>
      <c r="BB410" t="s">
        <v>994</v>
      </c>
      <c r="BC410" t="s">
        <v>995</v>
      </c>
      <c r="BD410" t="str">
        <f>VLOOKUP(BF410,class!$A$1:$B$455,2,FALSE)</f>
        <v>Shire District</v>
      </c>
      <c r="BE410" t="str">
        <f>IFERROR(VLOOKUP(BF410,classifications!$A$3:$C$334,3,FALSE),VLOOKUP(BF410,classifications!$I$2:$K$28,3,FALSE))</f>
        <v>Urban with Significant Rural</v>
      </c>
      <c r="BF410" t="s">
        <v>996</v>
      </c>
      <c r="BH410">
        <v>335</v>
      </c>
      <c r="BJ410">
        <v>7</v>
      </c>
      <c r="BL410">
        <v>120</v>
      </c>
      <c r="BN410">
        <v>0</v>
      </c>
      <c r="BP410">
        <v>4</v>
      </c>
      <c r="BR410">
        <v>458</v>
      </c>
      <c r="CB410" t="s">
        <v>994</v>
      </c>
      <c r="CC410" t="s">
        <v>995</v>
      </c>
      <c r="CD410" t="str">
        <f>VLOOKUP(CF410,class!$A$1:$B$455,2,FALSE)</f>
        <v>Shire District</v>
      </c>
      <c r="CE410" t="str">
        <f>IFERROR(VLOOKUP(CF410,classifications!$A$3:$C$334,3,FALSE),VLOOKUP(CF410,classifications!$I$2:$K$28,3,FALSE))</f>
        <v>Urban with Significant Rural</v>
      </c>
      <c r="CF410" t="s">
        <v>996</v>
      </c>
      <c r="CH410">
        <v>166</v>
      </c>
      <c r="CJ410">
        <v>6</v>
      </c>
      <c r="CL410">
        <v>57</v>
      </c>
      <c r="CN410">
        <v>2</v>
      </c>
      <c r="CO410">
        <v>12</v>
      </c>
      <c r="CP410">
        <v>0</v>
      </c>
      <c r="CQ410">
        <v>0</v>
      </c>
      <c r="CR410">
        <v>0</v>
      </c>
      <c r="CS410">
        <v>14</v>
      </c>
      <c r="CU410">
        <v>0</v>
      </c>
      <c r="CW410">
        <v>3</v>
      </c>
      <c r="CY410">
        <v>226</v>
      </c>
      <c r="DB410" t="s">
        <v>994</v>
      </c>
      <c r="DC410" t="s">
        <v>995</v>
      </c>
      <c r="DD410" t="str">
        <f>VLOOKUP(DF410,class!$A$1:$B$455,2,FALSE)</f>
        <v>Shire District</v>
      </c>
      <c r="DE410" t="str">
        <f>IFERROR(VLOOKUP(DF410,classifications!$A$3:$C$334,3,FALSE),VLOOKUP(DF410,classifications!$I$2:$K$28,3,FALSE))</f>
        <v>Urban with Significant Rural</v>
      </c>
      <c r="DF410" t="s">
        <v>996</v>
      </c>
      <c r="DH410">
        <v>207</v>
      </c>
      <c r="DJ410">
        <v>2</v>
      </c>
      <c r="DL410">
        <v>62</v>
      </c>
      <c r="DN410">
        <v>2</v>
      </c>
      <c r="DO410">
        <v>10</v>
      </c>
      <c r="DP410">
        <v>0</v>
      </c>
      <c r="DQ410">
        <v>3</v>
      </c>
      <c r="DR410">
        <v>0</v>
      </c>
      <c r="DS410">
        <v>15</v>
      </c>
      <c r="DU410">
        <v>0</v>
      </c>
      <c r="DW410">
        <v>16</v>
      </c>
      <c r="DY410">
        <v>255</v>
      </c>
      <c r="EB410" t="s">
        <v>994</v>
      </c>
      <c r="EC410" t="s">
        <v>995</v>
      </c>
      <c r="ED410" t="str">
        <f>VLOOKUP(EF410,class!$A$1:$B$455,2,FALSE)</f>
        <v>Shire District</v>
      </c>
      <c r="EE410" t="str">
        <f>IFERROR(VLOOKUP(EF410,classifications!$A$3:$C$334,3,FALSE),VLOOKUP(EF410,classifications!$I$2:$K$28,3,FALSE))</f>
        <v>Urban with Significant Rural</v>
      </c>
      <c r="EF410" t="s">
        <v>996</v>
      </c>
      <c r="EH410">
        <v>132</v>
      </c>
      <c r="EJ410">
        <v>3</v>
      </c>
      <c r="EL410">
        <v>34</v>
      </c>
      <c r="EN410">
        <v>7</v>
      </c>
      <c r="EO410">
        <v>6</v>
      </c>
      <c r="EP410">
        <v>0</v>
      </c>
      <c r="EQ410">
        <v>0</v>
      </c>
      <c r="ER410">
        <v>0</v>
      </c>
      <c r="ES410">
        <v>0</v>
      </c>
      <c r="ET410">
        <v>13</v>
      </c>
      <c r="EV410">
        <v>0</v>
      </c>
      <c r="EX410">
        <v>28</v>
      </c>
      <c r="EZ410" s="2">
        <v>141</v>
      </c>
      <c r="FB410" t="s">
        <v>994</v>
      </c>
      <c r="FC410" t="s">
        <v>995</v>
      </c>
      <c r="FD410" t="str">
        <f>VLOOKUP(FF410,class!$A$1:$B$455,2,FALSE)</f>
        <v>Shire District</v>
      </c>
      <c r="FE410" t="str">
        <f>IFERROR(VLOOKUP(FF410,classifications!$A$3:$C$334,3,FALSE),VLOOKUP(FF410,classifications!$I$2:$K$28,3,FALSE))</f>
        <v>Urban with Significant Rural</v>
      </c>
      <c r="FF410" t="s">
        <v>996</v>
      </c>
      <c r="FH410">
        <v>130</v>
      </c>
      <c r="FJ410">
        <v>0</v>
      </c>
      <c r="FL410">
        <v>57</v>
      </c>
      <c r="FN410">
        <v>0</v>
      </c>
      <c r="FO410">
        <v>27</v>
      </c>
      <c r="FP410">
        <v>0</v>
      </c>
      <c r="FQ410">
        <v>0</v>
      </c>
      <c r="FR410">
        <v>1</v>
      </c>
      <c r="FS410">
        <v>0</v>
      </c>
      <c r="FT410">
        <v>28</v>
      </c>
      <c r="FV410">
        <v>0</v>
      </c>
      <c r="FX410">
        <v>4</v>
      </c>
      <c r="FZ410" s="2">
        <v>183</v>
      </c>
      <c r="GB410" t="s">
        <v>1005</v>
      </c>
    </row>
    <row r="411" spans="2:208" x14ac:dyDescent="0.3">
      <c r="EZ411" s="2"/>
      <c r="FZ411" s="2"/>
      <c r="GB411" t="s">
        <v>1006</v>
      </c>
    </row>
    <row r="412" spans="2:208" x14ac:dyDescent="0.3">
      <c r="EZ412" s="2"/>
      <c r="FZ412" s="2"/>
    </row>
    <row r="413" spans="2:208" x14ac:dyDescent="0.3">
      <c r="B413" t="s">
        <v>997</v>
      </c>
      <c r="AB413" t="s">
        <v>997</v>
      </c>
      <c r="BB413" t="s">
        <v>997</v>
      </c>
      <c r="CB413" t="s">
        <v>997</v>
      </c>
      <c r="DB413" t="s">
        <v>997</v>
      </c>
      <c r="EB413" t="s">
        <v>997</v>
      </c>
      <c r="EZ413" s="2"/>
      <c r="FB413" t="s">
        <v>997</v>
      </c>
      <c r="FZ413" s="2"/>
      <c r="GB413" t="s">
        <v>1007</v>
      </c>
    </row>
    <row r="414" spans="2:208" x14ac:dyDescent="0.3">
      <c r="B414" t="s">
        <v>998</v>
      </c>
      <c r="AB414" t="s">
        <v>998</v>
      </c>
      <c r="BB414" t="s">
        <v>998</v>
      </c>
      <c r="CB414" t="s">
        <v>998</v>
      </c>
      <c r="DB414" t="s">
        <v>998</v>
      </c>
      <c r="EB414" t="s">
        <v>998</v>
      </c>
      <c r="EZ414" s="2"/>
      <c r="FB414" t="s">
        <v>998</v>
      </c>
      <c r="FZ414" s="2"/>
      <c r="GB414" t="s">
        <v>1033</v>
      </c>
      <c r="GX414" t="s">
        <v>1009</v>
      </c>
      <c r="GZ414">
        <v>44161</v>
      </c>
    </row>
    <row r="415" spans="2:208" x14ac:dyDescent="0.3">
      <c r="B415" t="s">
        <v>999</v>
      </c>
      <c r="AB415" t="s">
        <v>999</v>
      </c>
      <c r="BB415" t="s">
        <v>999</v>
      </c>
      <c r="CB415" t="s">
        <v>999</v>
      </c>
      <c r="DB415" t="s">
        <v>999</v>
      </c>
      <c r="EB415" t="s">
        <v>1029</v>
      </c>
      <c r="EZ415" s="2"/>
      <c r="FB415" t="s">
        <v>1029</v>
      </c>
      <c r="FZ415" s="2"/>
      <c r="GB415" t="s">
        <v>1010</v>
      </c>
      <c r="GX415" t="s">
        <v>1011</v>
      </c>
      <c r="GZ415">
        <v>44501</v>
      </c>
    </row>
    <row r="416" spans="2:208" x14ac:dyDescent="0.3">
      <c r="B416" t="s">
        <v>1000</v>
      </c>
      <c r="AB416" t="s">
        <v>1000</v>
      </c>
      <c r="BB416" t="s">
        <v>1000</v>
      </c>
      <c r="CB416" t="s">
        <v>1000</v>
      </c>
      <c r="DB416" t="s">
        <v>1000</v>
      </c>
      <c r="EB416" t="s">
        <v>1000</v>
      </c>
      <c r="EZ416" s="2"/>
      <c r="FB416" t="s">
        <v>1000</v>
      </c>
      <c r="FZ416" s="2"/>
    </row>
    <row r="417" spans="2:182" x14ac:dyDescent="0.3">
      <c r="B417" t="s">
        <v>1001</v>
      </c>
      <c r="AB417" t="s">
        <v>1013</v>
      </c>
      <c r="BB417" t="s">
        <v>1015</v>
      </c>
      <c r="CB417" t="s">
        <v>1024</v>
      </c>
      <c r="DB417" t="s">
        <v>1026</v>
      </c>
      <c r="EB417" t="s">
        <v>1030</v>
      </c>
      <c r="EZ417" s="2"/>
      <c r="FB417" t="s">
        <v>1035</v>
      </c>
      <c r="FZ417" s="2"/>
    </row>
    <row r="418" spans="2:182" x14ac:dyDescent="0.3">
      <c r="EB418" t="s">
        <v>1031</v>
      </c>
      <c r="EZ418" s="2"/>
      <c r="FB418" t="s">
        <v>1031</v>
      </c>
      <c r="FZ418" s="2"/>
    </row>
    <row r="419" spans="2:182" x14ac:dyDescent="0.3">
      <c r="B419" t="s">
        <v>1002</v>
      </c>
      <c r="AB419" t="s">
        <v>1002</v>
      </c>
      <c r="BB419" t="s">
        <v>1002</v>
      </c>
      <c r="CB419" t="s">
        <v>1002</v>
      </c>
      <c r="DB419" t="s">
        <v>1002</v>
      </c>
      <c r="EB419" t="s">
        <v>1032</v>
      </c>
      <c r="EZ419" s="2"/>
      <c r="FB419" t="s">
        <v>1002</v>
      </c>
      <c r="FZ419" s="2"/>
    </row>
    <row r="420" spans="2:182" x14ac:dyDescent="0.3">
      <c r="B420" t="s">
        <v>1003</v>
      </c>
      <c r="AB420" t="s">
        <v>1003</v>
      </c>
      <c r="BB420" t="s">
        <v>1003</v>
      </c>
      <c r="CB420" t="s">
        <v>1003</v>
      </c>
      <c r="DB420" t="s">
        <v>1003</v>
      </c>
      <c r="EB420" t="s">
        <v>1002</v>
      </c>
      <c r="EZ420" s="2"/>
      <c r="FB420" t="s">
        <v>1003</v>
      </c>
      <c r="FZ420" s="2"/>
    </row>
    <row r="421" spans="2:182" x14ac:dyDescent="0.3">
      <c r="EB421" t="s">
        <v>1003</v>
      </c>
      <c r="EZ421" s="2"/>
      <c r="FZ421" s="2"/>
    </row>
    <row r="422" spans="2:182" x14ac:dyDescent="0.3">
      <c r="B422" t="s">
        <v>1004</v>
      </c>
      <c r="AB422" t="s">
        <v>1004</v>
      </c>
      <c r="BB422" t="s">
        <v>1004</v>
      </c>
      <c r="CB422" t="s">
        <v>1004</v>
      </c>
      <c r="DB422" t="s">
        <v>1004</v>
      </c>
      <c r="EZ422" s="2"/>
      <c r="FB422" t="s">
        <v>1004</v>
      </c>
      <c r="FZ422" s="2"/>
    </row>
    <row r="423" spans="2:182" x14ac:dyDescent="0.3">
      <c r="B423" t="s">
        <v>1005</v>
      </c>
      <c r="AB423" t="s">
        <v>1005</v>
      </c>
      <c r="BB423" t="s">
        <v>1005</v>
      </c>
      <c r="CB423" t="s">
        <v>1005</v>
      </c>
      <c r="DB423" t="s">
        <v>1005</v>
      </c>
      <c r="EB423" t="s">
        <v>1004</v>
      </c>
      <c r="EZ423" s="2"/>
      <c r="FB423" t="s">
        <v>1005</v>
      </c>
      <c r="FZ423" s="2"/>
    </row>
    <row r="424" spans="2:182" x14ac:dyDescent="0.3">
      <c r="B424" t="s">
        <v>1006</v>
      </c>
      <c r="AB424" t="s">
        <v>1006</v>
      </c>
      <c r="BB424" t="s">
        <v>1006</v>
      </c>
      <c r="CB424" t="s">
        <v>1006</v>
      </c>
      <c r="DB424" t="s">
        <v>1006</v>
      </c>
      <c r="EB424" t="s">
        <v>1005</v>
      </c>
      <c r="EZ424" s="2"/>
      <c r="FB424" t="s">
        <v>1006</v>
      </c>
      <c r="FZ424" s="2"/>
    </row>
    <row r="425" spans="2:182" x14ac:dyDescent="0.3">
      <c r="EB425" t="s">
        <v>1006</v>
      </c>
      <c r="EZ425" s="2"/>
      <c r="FZ425" s="2"/>
    </row>
    <row r="426" spans="2:182" x14ac:dyDescent="0.3">
      <c r="B426" t="s">
        <v>1007</v>
      </c>
      <c r="AB426" t="s">
        <v>1007</v>
      </c>
      <c r="BB426" t="s">
        <v>1007</v>
      </c>
      <c r="CB426" t="s">
        <v>1007</v>
      </c>
      <c r="DB426" t="s">
        <v>1007</v>
      </c>
      <c r="EZ426" s="2"/>
      <c r="FB426" t="s">
        <v>1007</v>
      </c>
      <c r="FZ426" s="2"/>
    </row>
    <row r="427" spans="2:182" x14ac:dyDescent="0.3">
      <c r="B427" t="s">
        <v>1008</v>
      </c>
      <c r="P427" t="s">
        <v>1009</v>
      </c>
      <c r="R427">
        <v>43419</v>
      </c>
      <c r="AB427" t="s">
        <v>1008</v>
      </c>
      <c r="AP427" t="s">
        <v>1009</v>
      </c>
      <c r="AR427">
        <v>43419</v>
      </c>
      <c r="BB427" t="s">
        <v>1008</v>
      </c>
      <c r="BP427" t="s">
        <v>1009</v>
      </c>
      <c r="BR427">
        <v>43419</v>
      </c>
      <c r="CB427" t="s">
        <v>1008</v>
      </c>
      <c r="CX427" t="s">
        <v>1009</v>
      </c>
      <c r="DB427" t="s">
        <v>1008</v>
      </c>
      <c r="DW427" t="s">
        <v>1009</v>
      </c>
      <c r="DY427">
        <v>43419</v>
      </c>
      <c r="EB427" t="s">
        <v>1007</v>
      </c>
      <c r="EZ427" s="2"/>
      <c r="FB427" t="s">
        <v>1008</v>
      </c>
      <c r="FX427" t="s">
        <v>1009</v>
      </c>
      <c r="FZ427" s="2">
        <v>44161</v>
      </c>
    </row>
    <row r="428" spans="2:182" x14ac:dyDescent="0.3">
      <c r="B428" t="s">
        <v>1010</v>
      </c>
      <c r="P428" t="s">
        <v>1011</v>
      </c>
      <c r="R428">
        <v>43770</v>
      </c>
      <c r="AB428" t="s">
        <v>1010</v>
      </c>
      <c r="AP428" t="s">
        <v>1011</v>
      </c>
      <c r="AR428">
        <v>43770</v>
      </c>
      <c r="BB428" t="s">
        <v>1010</v>
      </c>
      <c r="BP428" t="s">
        <v>1011</v>
      </c>
      <c r="BR428">
        <v>43770</v>
      </c>
      <c r="CB428" t="s">
        <v>1010</v>
      </c>
      <c r="CX428" t="s">
        <v>1011</v>
      </c>
      <c r="DB428" t="s">
        <v>1010</v>
      </c>
      <c r="DW428" t="s">
        <v>1011</v>
      </c>
      <c r="DY428">
        <v>43770</v>
      </c>
      <c r="EB428" t="s">
        <v>1033</v>
      </c>
      <c r="EX428" t="s">
        <v>1009</v>
      </c>
      <c r="EZ428" s="2">
        <v>44161</v>
      </c>
      <c r="FB428" t="s">
        <v>1010</v>
      </c>
      <c r="FX428" t="s">
        <v>1011</v>
      </c>
      <c r="FZ428" s="2">
        <v>44501</v>
      </c>
    </row>
    <row r="429" spans="2:182" x14ac:dyDescent="0.3">
      <c r="EB429" t="s">
        <v>1010</v>
      </c>
      <c r="EX429" t="s">
        <v>1011</v>
      </c>
      <c r="EZ429" s="2">
        <v>44501</v>
      </c>
      <c r="FZ429" s="2"/>
    </row>
    <row r="430" spans="2:182" x14ac:dyDescent="0.3">
      <c r="EZ430" s="2"/>
      <c r="FZ430" s="2"/>
    </row>
    <row r="431" spans="2:182" x14ac:dyDescent="0.3">
      <c r="EZ431" s="2"/>
      <c r="FZ431" s="2"/>
    </row>
    <row r="432" spans="2:182" x14ac:dyDescent="0.3">
      <c r="EZ432" s="2"/>
      <c r="FZ432" s="2"/>
    </row>
    <row r="433" spans="156:182" x14ac:dyDescent="0.3">
      <c r="EZ433" s="2"/>
      <c r="FZ433" s="2"/>
    </row>
    <row r="434" spans="156:182" x14ac:dyDescent="0.3">
      <c r="EZ434" s="2"/>
      <c r="FZ434" s="2"/>
    </row>
    <row r="435" spans="156:182" x14ac:dyDescent="0.3">
      <c r="EZ435" s="2"/>
      <c r="FZ435" s="2"/>
    </row>
    <row r="436" spans="156:182" x14ac:dyDescent="0.3">
      <c r="EZ436" s="2"/>
      <c r="FZ436" s="2"/>
    </row>
    <row r="437" spans="156:182" x14ac:dyDescent="0.3">
      <c r="EZ437" s="2"/>
      <c r="FZ437" s="2"/>
    </row>
    <row r="438" spans="156:182" x14ac:dyDescent="0.3">
      <c r="EZ438" s="2"/>
      <c r="FZ438" s="2"/>
    </row>
    <row r="439" spans="156:182" x14ac:dyDescent="0.3">
      <c r="EZ439" s="2"/>
      <c r="FZ439" s="2"/>
    </row>
    <row r="440" spans="156:182" x14ac:dyDescent="0.3">
      <c r="EZ440" s="2"/>
      <c r="FZ440" s="2"/>
    </row>
    <row r="441" spans="156:182" x14ac:dyDescent="0.3">
      <c r="EZ441" s="2"/>
      <c r="FZ441" s="2"/>
    </row>
    <row r="442" spans="156:182" x14ac:dyDescent="0.3">
      <c r="EZ442" s="2"/>
      <c r="FZ442" s="2"/>
    </row>
    <row r="443" spans="156:182" x14ac:dyDescent="0.3">
      <c r="EZ443" s="2"/>
      <c r="FZ443" s="2"/>
    </row>
    <row r="444" spans="156:182" x14ac:dyDescent="0.3">
      <c r="EZ444" s="2"/>
      <c r="FZ444" s="2"/>
    </row>
    <row r="445" spans="156:182" x14ac:dyDescent="0.3">
      <c r="EZ445" s="2"/>
      <c r="FZ445" s="2"/>
    </row>
    <row r="446" spans="156:182" x14ac:dyDescent="0.3">
      <c r="EZ446" s="2"/>
      <c r="FZ446" s="2"/>
    </row>
    <row r="447" spans="156:182" x14ac:dyDescent="0.3">
      <c r="EZ447" s="2"/>
      <c r="FZ447" s="2"/>
    </row>
    <row r="448" spans="156:182" x14ac:dyDescent="0.3">
      <c r="EZ448" s="2"/>
      <c r="FZ448" s="2"/>
    </row>
    <row r="449" spans="156:182" x14ac:dyDescent="0.3">
      <c r="EZ449" s="2"/>
      <c r="FZ449" s="2"/>
    </row>
    <row r="450" spans="156:182" x14ac:dyDescent="0.3">
      <c r="EZ450" s="2"/>
      <c r="FZ450" s="2"/>
    </row>
    <row r="451" spans="156:182" x14ac:dyDescent="0.3">
      <c r="EZ451" s="2"/>
      <c r="FZ451" s="2"/>
    </row>
    <row r="452" spans="156:182" x14ac:dyDescent="0.3">
      <c r="EZ452" s="2"/>
      <c r="FZ452" s="2"/>
    </row>
    <row r="453" spans="156:182" x14ac:dyDescent="0.3">
      <c r="EZ453" s="2"/>
      <c r="FZ453" s="2"/>
    </row>
    <row r="454" spans="156:182" x14ac:dyDescent="0.3">
      <c r="EZ454" s="2"/>
      <c r="FZ454" s="2"/>
    </row>
    <row r="455" spans="156:182" x14ac:dyDescent="0.3">
      <c r="FZ455" s="2"/>
    </row>
    <row r="456" spans="156:182" x14ac:dyDescent="0.3">
      <c r="FZ456" s="2"/>
    </row>
    <row r="457" spans="156:182" x14ac:dyDescent="0.3">
      <c r="FZ457" s="2"/>
    </row>
    <row r="458" spans="156:182" x14ac:dyDescent="0.3">
      <c r="FZ458" s="2"/>
    </row>
    <row r="459" spans="156:182" x14ac:dyDescent="0.3">
      <c r="FZ459" s="2"/>
    </row>
    <row r="460" spans="156:182" x14ac:dyDescent="0.3">
      <c r="FZ460" s="2"/>
    </row>
    <row r="461" spans="156:182" x14ac:dyDescent="0.3">
      <c r="FZ461" s="2"/>
    </row>
    <row r="462" spans="156:182" x14ac:dyDescent="0.3">
      <c r="FZ462" s="2"/>
    </row>
    <row r="463" spans="156:182" x14ac:dyDescent="0.3">
      <c r="FZ463" s="2"/>
    </row>
    <row r="464" spans="156:182" x14ac:dyDescent="0.3">
      <c r="FZ464" s="2"/>
    </row>
    <row r="465" spans="182:182" x14ac:dyDescent="0.3">
      <c r="FZ465" s="2"/>
    </row>
    <row r="466" spans="182:182" x14ac:dyDescent="0.3">
      <c r="FZ46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A1B9-52FD-4DF1-8FF1-54DE645E9346}">
  <sheetPr codeName="Sheet2"/>
  <dimension ref="A1:GK504"/>
  <sheetViews>
    <sheetView topLeftCell="EY1" workbookViewId="0">
      <selection activeCell="GD462" sqref="GD456:GD462"/>
    </sheetView>
  </sheetViews>
  <sheetFormatPr defaultRowHeight="14.4" x14ac:dyDescent="0.3"/>
  <sheetData>
    <row r="1" spans="1:193" x14ac:dyDescent="0.3">
      <c r="A1" t="s">
        <v>1047</v>
      </c>
      <c r="AA1" t="s">
        <v>1204</v>
      </c>
      <c r="BA1" t="s">
        <v>1211</v>
      </c>
      <c r="CA1" t="s">
        <v>1214</v>
      </c>
      <c r="DA1" t="s">
        <v>1219</v>
      </c>
      <c r="EA1" t="s">
        <v>1222</v>
      </c>
      <c r="FA1" t="s">
        <v>1224</v>
      </c>
      <c r="GA1" t="s">
        <v>1235</v>
      </c>
    </row>
    <row r="2" spans="1:193" x14ac:dyDescent="0.3">
      <c r="K2" t="s">
        <v>1048</v>
      </c>
      <c r="AK2" t="s">
        <v>1048</v>
      </c>
      <c r="BK2" t="s">
        <v>1048</v>
      </c>
      <c r="CK2" t="s">
        <v>1048</v>
      </c>
      <c r="DK2" t="s">
        <v>1048</v>
      </c>
      <c r="EK2" t="s">
        <v>1048</v>
      </c>
      <c r="FK2" t="s">
        <v>1048</v>
      </c>
      <c r="GK2" t="s">
        <v>1236</v>
      </c>
    </row>
    <row r="4" spans="1:193" x14ac:dyDescent="0.3">
      <c r="B4" t="s">
        <v>2</v>
      </c>
      <c r="C4" t="s">
        <v>4</v>
      </c>
      <c r="D4" t="s">
        <v>5</v>
      </c>
      <c r="E4" t="s">
        <v>6</v>
      </c>
      <c r="G4" t="s">
        <v>1049</v>
      </c>
      <c r="H4" t="s">
        <v>1050</v>
      </c>
      <c r="I4" t="s">
        <v>1051</v>
      </c>
      <c r="J4" t="s">
        <v>1052</v>
      </c>
      <c r="K4" t="s">
        <v>1053</v>
      </c>
      <c r="AB4" t="s">
        <v>2</v>
      </c>
      <c r="AC4" t="s">
        <v>4</v>
      </c>
      <c r="AD4" t="s">
        <v>5</v>
      </c>
      <c r="AE4" t="s">
        <v>6</v>
      </c>
      <c r="AG4" t="s">
        <v>1205</v>
      </c>
      <c r="AH4" t="s">
        <v>1050</v>
      </c>
      <c r="AI4" t="s">
        <v>1206</v>
      </c>
      <c r="AJ4" t="s">
        <v>1052</v>
      </c>
      <c r="AK4" t="s">
        <v>1207</v>
      </c>
      <c r="BB4" t="s">
        <v>2</v>
      </c>
      <c r="BC4" t="s">
        <v>4</v>
      </c>
      <c r="BD4" t="s">
        <v>5</v>
      </c>
      <c r="BE4" t="s">
        <v>6</v>
      </c>
      <c r="BG4" t="s">
        <v>1205</v>
      </c>
      <c r="BH4" t="s">
        <v>1050</v>
      </c>
      <c r="BI4" t="s">
        <v>1051</v>
      </c>
      <c r="BJ4" t="s">
        <v>1212</v>
      </c>
      <c r="BK4" t="s">
        <v>1053</v>
      </c>
      <c r="CB4" t="s">
        <v>2</v>
      </c>
      <c r="CC4" t="s">
        <v>4</v>
      </c>
      <c r="CD4" t="s">
        <v>5</v>
      </c>
      <c r="CE4" t="s">
        <v>6</v>
      </c>
      <c r="CG4" t="s">
        <v>1205</v>
      </c>
      <c r="CH4" t="s">
        <v>1050</v>
      </c>
      <c r="CI4" t="s">
        <v>1051</v>
      </c>
      <c r="CJ4" t="s">
        <v>1212</v>
      </c>
      <c r="CK4" t="s">
        <v>1053</v>
      </c>
      <c r="DB4" t="s">
        <v>2</v>
      </c>
      <c r="DC4" t="s">
        <v>4</v>
      </c>
      <c r="DD4" t="s">
        <v>5</v>
      </c>
      <c r="DE4" t="s">
        <v>6</v>
      </c>
      <c r="DG4" t="s">
        <v>1205</v>
      </c>
      <c r="DH4" t="s">
        <v>1050</v>
      </c>
      <c r="DI4" t="s">
        <v>1051</v>
      </c>
      <c r="DJ4" t="s">
        <v>1212</v>
      </c>
      <c r="DK4" t="s">
        <v>1053</v>
      </c>
      <c r="EB4" t="s">
        <v>2</v>
      </c>
      <c r="EC4" t="s">
        <v>4</v>
      </c>
      <c r="ED4" t="s">
        <v>5</v>
      </c>
      <c r="EE4" t="s">
        <v>6</v>
      </c>
      <c r="EG4" t="s">
        <v>1205</v>
      </c>
      <c r="EH4" t="s">
        <v>1050</v>
      </c>
      <c r="EI4" t="s">
        <v>1051</v>
      </c>
      <c r="EJ4" t="s">
        <v>1212</v>
      </c>
      <c r="EK4" t="s">
        <v>1053</v>
      </c>
      <c r="FB4" t="s">
        <v>2</v>
      </c>
      <c r="FC4" t="s">
        <v>4</v>
      </c>
      <c r="FD4" t="s">
        <v>5</v>
      </c>
      <c r="FE4" t="s">
        <v>6</v>
      </c>
      <c r="FG4" t="s">
        <v>1205</v>
      </c>
      <c r="FH4" t="s">
        <v>1050</v>
      </c>
      <c r="FI4" t="s">
        <v>1051</v>
      </c>
      <c r="FJ4" t="s">
        <v>1212</v>
      </c>
      <c r="FK4" t="s">
        <v>1053</v>
      </c>
      <c r="GB4" t="s">
        <v>2</v>
      </c>
      <c r="GC4" t="s">
        <v>4</v>
      </c>
      <c r="GD4" t="s">
        <v>5</v>
      </c>
      <c r="GE4" t="s">
        <v>6</v>
      </c>
      <c r="GG4" t="s">
        <v>1205</v>
      </c>
      <c r="GH4" t="s">
        <v>1050</v>
      </c>
      <c r="GI4" t="s">
        <v>1051</v>
      </c>
      <c r="GJ4" t="s">
        <v>1212</v>
      </c>
      <c r="GK4" t="s">
        <v>1053</v>
      </c>
    </row>
    <row r="6" spans="1:193" x14ac:dyDescent="0.3">
      <c r="A6" t="s">
        <v>16</v>
      </c>
      <c r="C6" t="s">
        <v>17</v>
      </c>
      <c r="E6" t="s">
        <v>16</v>
      </c>
      <c r="G6">
        <v>1692625</v>
      </c>
      <c r="H6">
        <v>2358527</v>
      </c>
      <c r="I6">
        <v>74595</v>
      </c>
      <c r="J6">
        <v>18985214.90367616</v>
      </c>
      <c r="K6">
        <v>23110961.903676156</v>
      </c>
      <c r="AA6" t="s">
        <v>16</v>
      </c>
      <c r="AC6" t="s">
        <v>17</v>
      </c>
      <c r="AE6" t="s">
        <v>16</v>
      </c>
      <c r="AG6">
        <v>1681782</v>
      </c>
      <c r="AH6">
        <v>2392124</v>
      </c>
      <c r="AI6">
        <v>73080</v>
      </c>
      <c r="AJ6">
        <v>19088697.90367616</v>
      </c>
      <c r="AK6">
        <v>23235683.903676156</v>
      </c>
      <c r="BA6" t="s">
        <v>16</v>
      </c>
      <c r="BC6" t="s">
        <v>17</v>
      </c>
      <c r="BE6" t="s">
        <v>16</v>
      </c>
      <c r="BG6">
        <v>1668683</v>
      </c>
      <c r="BH6">
        <v>2407281</v>
      </c>
      <c r="BI6">
        <v>64295</v>
      </c>
      <c r="BJ6">
        <v>19232029.90367616</v>
      </c>
      <c r="BK6">
        <v>23372288.903676156</v>
      </c>
      <c r="CA6" t="s">
        <v>16</v>
      </c>
      <c r="CC6" t="s">
        <v>17</v>
      </c>
      <c r="CE6" t="s">
        <v>16</v>
      </c>
      <c r="CG6">
        <v>1643256</v>
      </c>
      <c r="CH6">
        <v>2451983</v>
      </c>
      <c r="CI6">
        <v>55131</v>
      </c>
      <c r="CJ6">
        <v>19392611.90367616</v>
      </c>
      <c r="CK6">
        <v>23542981.903676156</v>
      </c>
      <c r="DA6" t="s">
        <v>16</v>
      </c>
      <c r="DC6" t="s">
        <v>17</v>
      </c>
      <c r="DE6" t="s">
        <v>16</v>
      </c>
      <c r="DG6">
        <v>1612325</v>
      </c>
      <c r="DH6">
        <v>2493952</v>
      </c>
      <c r="DI6">
        <v>57360</v>
      </c>
      <c r="DJ6">
        <v>19568989.90367616</v>
      </c>
      <c r="DK6">
        <v>23732626.903676156</v>
      </c>
      <c r="EA6" t="s">
        <v>16</v>
      </c>
      <c r="EC6" t="s">
        <v>17</v>
      </c>
      <c r="EE6" t="s">
        <v>16</v>
      </c>
      <c r="EG6">
        <v>1601565</v>
      </c>
      <c r="EH6">
        <v>2511258</v>
      </c>
      <c r="EI6">
        <v>56374</v>
      </c>
      <c r="EJ6">
        <v>19780774.90367616</v>
      </c>
      <c r="EK6">
        <v>23949971.903676156</v>
      </c>
      <c r="FA6" t="s">
        <v>16</v>
      </c>
      <c r="FC6" t="s">
        <v>17</v>
      </c>
      <c r="FE6" t="s">
        <v>16</v>
      </c>
      <c r="FG6">
        <v>1592141</v>
      </c>
      <c r="FH6">
        <v>2539112</v>
      </c>
      <c r="FI6">
        <v>43210</v>
      </c>
      <c r="FJ6">
        <v>19997789.90367616</v>
      </c>
      <c r="FK6">
        <v>24172252.903676156</v>
      </c>
      <c r="GA6" t="s">
        <v>16</v>
      </c>
      <c r="GC6" t="s">
        <v>17</v>
      </c>
      <c r="GE6" t="s">
        <v>16</v>
      </c>
      <c r="GG6">
        <v>1587164</v>
      </c>
      <c r="GH6">
        <v>2560993</v>
      </c>
      <c r="GI6">
        <v>41652</v>
      </c>
      <c r="GJ6">
        <v>20224320.90367616</v>
      </c>
      <c r="GK6">
        <v>24414129.903676156</v>
      </c>
    </row>
    <row r="8" spans="1:193" x14ac:dyDescent="0.3">
      <c r="A8" t="s">
        <v>18</v>
      </c>
      <c r="G8">
        <v>340131</v>
      </c>
      <c r="H8">
        <v>526196</v>
      </c>
      <c r="I8">
        <v>25243</v>
      </c>
      <c r="J8">
        <v>4444981.2876175549</v>
      </c>
      <c r="K8">
        <v>5336551.287617554</v>
      </c>
      <c r="AA8" t="s">
        <v>18</v>
      </c>
      <c r="AG8">
        <v>338442</v>
      </c>
      <c r="AH8">
        <v>533777</v>
      </c>
      <c r="AI8">
        <v>26634</v>
      </c>
      <c r="AJ8">
        <v>4468849.2876175549</v>
      </c>
      <c r="AK8">
        <v>5367702.287617554</v>
      </c>
      <c r="BA8" t="s">
        <v>18</v>
      </c>
      <c r="BG8">
        <v>336044</v>
      </c>
      <c r="BH8">
        <v>537044</v>
      </c>
      <c r="BI8">
        <v>20698</v>
      </c>
      <c r="BJ8">
        <v>4506320.2876175549</v>
      </c>
      <c r="BK8">
        <v>5400106.287617554</v>
      </c>
      <c r="CA8" t="s">
        <v>18</v>
      </c>
      <c r="CG8">
        <v>334096</v>
      </c>
      <c r="CH8">
        <v>543884</v>
      </c>
      <c r="CI8">
        <v>20038</v>
      </c>
      <c r="CJ8">
        <v>4543879.2876175549</v>
      </c>
      <c r="CK8">
        <v>5441897.287617554</v>
      </c>
      <c r="DA8" t="s">
        <v>18</v>
      </c>
      <c r="DG8">
        <v>312671</v>
      </c>
      <c r="DH8">
        <v>566596</v>
      </c>
      <c r="DI8">
        <v>19737</v>
      </c>
      <c r="DJ8">
        <v>4586864.2876175549</v>
      </c>
      <c r="DK8">
        <v>5485868.287617554</v>
      </c>
      <c r="EA8" t="s">
        <v>18</v>
      </c>
      <c r="EG8">
        <v>310564</v>
      </c>
      <c r="EH8">
        <v>569921</v>
      </c>
      <c r="EI8">
        <v>19857</v>
      </c>
      <c r="EJ8">
        <v>4634866.2876175549</v>
      </c>
      <c r="EK8">
        <v>5535208.287617554</v>
      </c>
      <c r="FA8" t="s">
        <v>18</v>
      </c>
      <c r="FG8">
        <v>309187</v>
      </c>
      <c r="FH8">
        <v>576158</v>
      </c>
      <c r="FI8">
        <v>8928</v>
      </c>
      <c r="FJ8">
        <v>4695250.2876175549</v>
      </c>
      <c r="FK8">
        <v>5589523.287617554</v>
      </c>
      <c r="GA8" t="s">
        <v>18</v>
      </c>
      <c r="GG8">
        <v>309159</v>
      </c>
      <c r="GH8">
        <v>580020</v>
      </c>
      <c r="GI8">
        <v>8837</v>
      </c>
      <c r="GJ8">
        <v>4746406.2876175549</v>
      </c>
      <c r="GK8">
        <v>5644422.287617554</v>
      </c>
    </row>
    <row r="10" spans="1:193" x14ac:dyDescent="0.3">
      <c r="B10" t="s">
        <v>19</v>
      </c>
      <c r="C10" t="str">
        <f>VLOOKUP(E10,class!$A$1:$B$455,2,FALSE)</f>
        <v>Unitary Authority</v>
      </c>
      <c r="D10" t="str">
        <f>IFERROR(VLOOKUP(E10,classifications!$A$3:$C$334,3,FALSE),VLOOKUP(E10,classifications!$I$2:$K$28,3,FALSE))</f>
        <v>Urban with Significant Rural</v>
      </c>
      <c r="E10" t="s">
        <v>1240</v>
      </c>
      <c r="G10">
        <v>0</v>
      </c>
      <c r="H10">
        <v>11000</v>
      </c>
      <c r="I10">
        <v>0</v>
      </c>
      <c r="J10">
        <v>65394</v>
      </c>
      <c r="K10">
        <v>76394</v>
      </c>
      <c r="AB10" t="s">
        <v>19</v>
      </c>
      <c r="AC10" t="str">
        <f>VLOOKUP(AE10,class!$A$1:$B$455,2,FALSE)</f>
        <v>Unitary Authority</v>
      </c>
      <c r="AD10" t="str">
        <f>IFERROR(VLOOKUP(AE10,classifications!$A$3:$C$334,3,FALSE),VLOOKUP(AE10,classifications!$I$2:$K$28,3,FALSE))</f>
        <v>Urban with Significant Rural</v>
      </c>
      <c r="AE10" t="s">
        <v>1240</v>
      </c>
      <c r="AG10">
        <v>0</v>
      </c>
      <c r="AH10">
        <v>11097</v>
      </c>
      <c r="AI10">
        <v>0</v>
      </c>
      <c r="AJ10">
        <v>65847</v>
      </c>
      <c r="AK10">
        <v>76944</v>
      </c>
      <c r="BB10" t="s">
        <v>19</v>
      </c>
      <c r="BC10" t="str">
        <f>VLOOKUP(BE10,class!$A$1:$B$455,2,FALSE)</f>
        <v>Unitary Authority</v>
      </c>
      <c r="BD10" t="str">
        <f>IFERROR(VLOOKUP(BE10,classifications!$A$3:$C$334,3,FALSE),VLOOKUP(BE10,classifications!$I$2:$K$28,3,FALSE))</f>
        <v>Urban with Significant Rural</v>
      </c>
      <c r="BE10" t="s">
        <v>1240</v>
      </c>
      <c r="BG10">
        <v>0</v>
      </c>
      <c r="BH10">
        <v>11108</v>
      </c>
      <c r="BI10">
        <v>0</v>
      </c>
      <c r="BJ10">
        <v>66384</v>
      </c>
      <c r="BK10">
        <v>77492</v>
      </c>
      <c r="CB10" t="s">
        <v>19</v>
      </c>
      <c r="CC10" t="str">
        <f>VLOOKUP(CE10,class!$A$1:$B$455,2,FALSE)</f>
        <v>Unitary Authority</v>
      </c>
      <c r="CD10" t="str">
        <f>IFERROR(VLOOKUP(CE10,classifications!$A$3:$C$334,3,FALSE),VLOOKUP(CE10,classifications!$I$2:$K$28,3,FALSE))</f>
        <v>Urban with Significant Rural</v>
      </c>
      <c r="CE10" t="s">
        <v>1240</v>
      </c>
      <c r="CG10">
        <v>0</v>
      </c>
      <c r="CH10">
        <v>11227</v>
      </c>
      <c r="CI10">
        <v>0</v>
      </c>
      <c r="CJ10">
        <v>66896</v>
      </c>
      <c r="CK10">
        <v>78123</v>
      </c>
      <c r="DB10" t="s">
        <v>19</v>
      </c>
      <c r="DC10" t="str">
        <f>VLOOKUP(DE10,class!$A$1:$B$455,2,FALSE)</f>
        <v>Unitary Authority</v>
      </c>
      <c r="DD10" t="str">
        <f>IFERROR(VLOOKUP(DE10,classifications!$A$3:$C$334,3,FALSE),VLOOKUP(DE10,classifications!$I$2:$K$28,3,FALSE))</f>
        <v>Urban with Significant Rural</v>
      </c>
      <c r="DE10" t="s">
        <v>1240</v>
      </c>
      <c r="DG10">
        <v>0</v>
      </c>
      <c r="DH10">
        <v>11343</v>
      </c>
      <c r="DI10">
        <v>0</v>
      </c>
      <c r="DJ10">
        <v>67589</v>
      </c>
      <c r="DK10">
        <v>78932</v>
      </c>
      <c r="EB10" t="s">
        <v>19</v>
      </c>
      <c r="EC10" t="str">
        <f>VLOOKUP(EE10,class!$A$1:$B$455,2,FALSE)</f>
        <v>Unitary Authority</v>
      </c>
      <c r="ED10" t="str">
        <f>IFERROR(VLOOKUP(EE10,classifications!$A$3:$C$334,3,FALSE),VLOOKUP(EE10,classifications!$I$2:$K$28,3,FALSE))</f>
        <v>Urban with Significant Rural</v>
      </c>
      <c r="EE10" t="s">
        <v>1240</v>
      </c>
      <c r="EG10">
        <v>0</v>
      </c>
      <c r="EH10">
        <v>11347</v>
      </c>
      <c r="EI10">
        <v>0</v>
      </c>
      <c r="EJ10">
        <v>68456</v>
      </c>
      <c r="EK10">
        <v>79803</v>
      </c>
      <c r="FB10" t="s">
        <v>19</v>
      </c>
      <c r="FC10" t="str">
        <f>VLOOKUP(FE10,class!$A$1:$B$455,2,FALSE)</f>
        <v>Unitary Authority</v>
      </c>
      <c r="FD10" t="str">
        <f>IFERROR(VLOOKUP(FE10,classifications!$A$3:$C$334,3,FALSE),VLOOKUP(FE10,classifications!$I$2:$K$28,3,FALSE))</f>
        <v>Urban with Significant Rural</v>
      </c>
      <c r="FE10" t="s">
        <v>1240</v>
      </c>
      <c r="FG10">
        <v>0</v>
      </c>
      <c r="FH10">
        <v>11453</v>
      </c>
      <c r="FI10">
        <v>0</v>
      </c>
      <c r="FJ10">
        <v>69595</v>
      </c>
      <c r="FK10">
        <v>81048</v>
      </c>
      <c r="GB10" t="s">
        <v>19</v>
      </c>
      <c r="GC10" t="str">
        <f>VLOOKUP(GE10,class!$A$1:$B$455,2,FALSE)</f>
        <v>Unitary Authority</v>
      </c>
      <c r="GD10" t="str">
        <f>IFERROR(VLOOKUP(GE10,classifications!$A$3:$C$334,3,FALSE),VLOOKUP(GE10,classifications!$I$2:$K$28,3,FALSE))</f>
        <v>Urban with Significant Rural</v>
      </c>
      <c r="GE10" t="s">
        <v>1240</v>
      </c>
      <c r="GG10">
        <v>33</v>
      </c>
      <c r="GH10">
        <v>11580</v>
      </c>
      <c r="GI10">
        <v>0</v>
      </c>
      <c r="GJ10">
        <v>70475</v>
      </c>
      <c r="GK10">
        <v>82088</v>
      </c>
    </row>
    <row r="11" spans="1:193" x14ac:dyDescent="0.3">
      <c r="B11" t="s">
        <v>21</v>
      </c>
      <c r="C11" t="str">
        <f>VLOOKUP(E11,class!$A$1:$B$455,2,FALSE)</f>
        <v>Unitary Authority</v>
      </c>
      <c r="D11" t="str">
        <f>IFERROR(VLOOKUP(E11,classifications!$A$3:$C$334,3,FALSE),VLOOKUP(E11,classifications!$I$2:$K$28,3,FALSE))</f>
        <v>Urban with Significant Rural</v>
      </c>
      <c r="E11" t="s">
        <v>1058</v>
      </c>
      <c r="G11">
        <v>0</v>
      </c>
      <c r="H11">
        <v>11032</v>
      </c>
      <c r="I11">
        <v>460</v>
      </c>
      <c r="J11">
        <v>56760</v>
      </c>
      <c r="K11">
        <v>68252</v>
      </c>
      <c r="AB11" t="s">
        <v>21</v>
      </c>
      <c r="AC11" t="str">
        <f>VLOOKUP(AE11,class!$A$1:$B$455,2,FALSE)</f>
        <v>Unitary Authority</v>
      </c>
      <c r="AD11" t="str">
        <f>IFERROR(VLOOKUP(AE11,classifications!$A$3:$C$334,3,FALSE),VLOOKUP(AE11,classifications!$I$2:$K$28,3,FALSE))</f>
        <v>Urban with Significant Rural</v>
      </c>
      <c r="AE11" t="s">
        <v>1058</v>
      </c>
      <c r="AG11">
        <v>0</v>
      </c>
      <c r="AH11">
        <v>11634</v>
      </c>
      <c r="AI11">
        <v>460</v>
      </c>
      <c r="AJ11">
        <v>56812</v>
      </c>
      <c r="AK11">
        <v>68906</v>
      </c>
      <c r="BB11" t="s">
        <v>21</v>
      </c>
      <c r="BC11" t="str">
        <f>VLOOKUP(BE11,class!$A$1:$B$455,2,FALSE)</f>
        <v>Unitary Authority</v>
      </c>
      <c r="BD11" t="str">
        <f>IFERROR(VLOOKUP(BE11,classifications!$A$3:$C$334,3,FALSE),VLOOKUP(BE11,classifications!$I$2:$K$28,3,FALSE))</f>
        <v>Urban with Significant Rural</v>
      </c>
      <c r="BE11" t="s">
        <v>1058</v>
      </c>
      <c r="BG11">
        <v>0</v>
      </c>
      <c r="BH11">
        <v>11846</v>
      </c>
      <c r="BI11">
        <v>460</v>
      </c>
      <c r="BJ11">
        <v>57597</v>
      </c>
      <c r="BK11">
        <v>69903</v>
      </c>
      <c r="CB11" t="s">
        <v>21</v>
      </c>
      <c r="CC11" t="str">
        <f>VLOOKUP(CE11,class!$A$1:$B$455,2,FALSE)</f>
        <v>Unitary Authority</v>
      </c>
      <c r="CD11" t="str">
        <f>IFERROR(VLOOKUP(CE11,classifications!$A$3:$C$334,3,FALSE),VLOOKUP(CE11,classifications!$I$2:$K$28,3,FALSE))</f>
        <v>Urban with Significant Rural</v>
      </c>
      <c r="CE11" t="s">
        <v>1058</v>
      </c>
      <c r="CG11">
        <v>0</v>
      </c>
      <c r="CH11">
        <v>11891</v>
      </c>
      <c r="CI11">
        <v>460</v>
      </c>
      <c r="CJ11">
        <v>58380</v>
      </c>
      <c r="CK11">
        <v>70731</v>
      </c>
      <c r="DB11" t="s">
        <v>21</v>
      </c>
      <c r="DC11" t="str">
        <f>VLOOKUP(DE11,class!$A$1:$B$455,2,FALSE)</f>
        <v>Unitary Authority</v>
      </c>
      <c r="DD11" t="str">
        <f>IFERROR(VLOOKUP(DE11,classifications!$A$3:$C$334,3,FALSE),VLOOKUP(DE11,classifications!$I$2:$K$28,3,FALSE))</f>
        <v>Urban with Significant Rural</v>
      </c>
      <c r="DE11" t="s">
        <v>1058</v>
      </c>
      <c r="DG11">
        <v>0</v>
      </c>
      <c r="DH11">
        <v>11859</v>
      </c>
      <c r="DI11">
        <v>460</v>
      </c>
      <c r="DJ11">
        <v>59376</v>
      </c>
      <c r="DK11">
        <v>71695</v>
      </c>
      <c r="EB11" t="s">
        <v>21</v>
      </c>
      <c r="EC11" t="str">
        <f>VLOOKUP(EE11,class!$A$1:$B$455,2,FALSE)</f>
        <v>Unitary Authority</v>
      </c>
      <c r="ED11" t="str">
        <f>IFERROR(VLOOKUP(EE11,classifications!$A$3:$C$334,3,FALSE),VLOOKUP(EE11,classifications!$I$2:$K$28,3,FALSE))</f>
        <v>Urban with Significant Rural</v>
      </c>
      <c r="EE11" t="s">
        <v>1058</v>
      </c>
      <c r="EG11">
        <v>0</v>
      </c>
      <c r="EH11">
        <v>11897</v>
      </c>
      <c r="EI11">
        <v>460</v>
      </c>
      <c r="EJ11">
        <v>60593</v>
      </c>
      <c r="EK11">
        <v>72950</v>
      </c>
      <c r="FB11" t="s">
        <v>21</v>
      </c>
      <c r="FC11" t="str">
        <f>VLOOKUP(FE11,class!$A$1:$B$455,2,FALSE)</f>
        <v>Unitary Authority</v>
      </c>
      <c r="FD11" t="str">
        <f>IFERROR(VLOOKUP(FE11,classifications!$A$3:$C$334,3,FALSE),VLOOKUP(FE11,classifications!$I$2:$K$28,3,FALSE))</f>
        <v>Urban with Significant Rural</v>
      </c>
      <c r="FE11" t="s">
        <v>1058</v>
      </c>
      <c r="FG11">
        <v>0</v>
      </c>
      <c r="FH11">
        <v>12085</v>
      </c>
      <c r="FI11">
        <v>460</v>
      </c>
      <c r="FJ11">
        <v>61755</v>
      </c>
      <c r="FK11">
        <v>74300</v>
      </c>
      <c r="GB11" t="s">
        <v>21</v>
      </c>
      <c r="GC11" t="str">
        <f>VLOOKUP(GE11,class!$A$1:$B$455,2,FALSE)</f>
        <v>Unitary Authority</v>
      </c>
      <c r="GD11" t="str">
        <f>IFERROR(VLOOKUP(GE11,classifications!$A$3:$C$334,3,FALSE),VLOOKUP(GE11,classifications!$I$2:$K$28,3,FALSE))</f>
        <v>Urban with Significant Rural</v>
      </c>
      <c r="GE11" t="s">
        <v>1058</v>
      </c>
      <c r="GG11">
        <v>0</v>
      </c>
      <c r="GH11">
        <v>12151</v>
      </c>
      <c r="GI11">
        <v>460</v>
      </c>
      <c r="GJ11">
        <v>63048</v>
      </c>
      <c r="GK11">
        <v>75659</v>
      </c>
    </row>
    <row r="12" spans="1:193" x14ac:dyDescent="0.3">
      <c r="B12" t="s">
        <v>23</v>
      </c>
      <c r="C12" t="str">
        <f>VLOOKUP(E12,class!$A$1:$B$455,2,FALSE)</f>
        <v>Unitary Authority</v>
      </c>
      <c r="D12" t="str">
        <f>IFERROR(VLOOKUP(E12,classifications!$A$3:$C$334,3,FALSE),VLOOKUP(E12,classifications!$I$2:$K$28,3,FALSE))</f>
        <v>Predominantly Urban</v>
      </c>
      <c r="E12" t="s">
        <v>1245</v>
      </c>
      <c r="G12">
        <v>1</v>
      </c>
      <c r="H12">
        <v>11406</v>
      </c>
      <c r="I12">
        <v>46</v>
      </c>
      <c r="J12">
        <v>48198</v>
      </c>
      <c r="K12">
        <v>59651</v>
      </c>
      <c r="AB12" t="s">
        <v>23</v>
      </c>
      <c r="AC12" t="str">
        <f>VLOOKUP(AE12,class!$A$1:$B$455,2,FALSE)</f>
        <v>Unitary Authority</v>
      </c>
      <c r="AD12" t="str">
        <f>IFERROR(VLOOKUP(AE12,classifications!$A$3:$C$334,3,FALSE),VLOOKUP(AE12,classifications!$I$2:$K$28,3,FALSE))</f>
        <v>Predominantly Urban</v>
      </c>
      <c r="AE12" t="s">
        <v>1245</v>
      </c>
      <c r="AG12">
        <v>1</v>
      </c>
      <c r="AH12">
        <v>11446</v>
      </c>
      <c r="AI12">
        <v>46</v>
      </c>
      <c r="AJ12">
        <v>48355</v>
      </c>
      <c r="AK12">
        <v>59848</v>
      </c>
      <c r="BB12" t="s">
        <v>23</v>
      </c>
      <c r="BC12" t="str">
        <f>VLOOKUP(BE12,class!$A$1:$B$455,2,FALSE)</f>
        <v>Unitary Authority</v>
      </c>
      <c r="BD12" t="str">
        <f>IFERROR(VLOOKUP(BE12,classifications!$A$3:$C$334,3,FALSE),VLOOKUP(BE12,classifications!$I$2:$K$28,3,FALSE))</f>
        <v>Predominantly Urban</v>
      </c>
      <c r="BE12" t="s">
        <v>1245</v>
      </c>
      <c r="BG12">
        <v>0</v>
      </c>
      <c r="BH12">
        <v>11461</v>
      </c>
      <c r="BI12">
        <v>46</v>
      </c>
      <c r="BJ12">
        <v>48567</v>
      </c>
      <c r="BK12">
        <v>60074</v>
      </c>
      <c r="CB12" t="s">
        <v>23</v>
      </c>
      <c r="CC12" t="str">
        <f>VLOOKUP(CE12,class!$A$1:$B$455,2,FALSE)</f>
        <v>Unitary Authority</v>
      </c>
      <c r="CD12" t="str">
        <f>IFERROR(VLOOKUP(CE12,classifications!$A$3:$C$334,3,FALSE),VLOOKUP(CE12,classifications!$I$2:$K$28,3,FALSE))</f>
        <v>Predominantly Urban</v>
      </c>
      <c r="CE12" t="s">
        <v>1245</v>
      </c>
      <c r="CG12">
        <v>0</v>
      </c>
      <c r="CH12">
        <v>11495</v>
      </c>
      <c r="CI12">
        <v>0</v>
      </c>
      <c r="CJ12">
        <v>48794</v>
      </c>
      <c r="CK12">
        <v>60289</v>
      </c>
      <c r="DB12" t="s">
        <v>23</v>
      </c>
      <c r="DC12" t="str">
        <f>VLOOKUP(DE12,class!$A$1:$B$455,2,FALSE)</f>
        <v>Unitary Authority</v>
      </c>
      <c r="DD12" t="str">
        <f>IFERROR(VLOOKUP(DE12,classifications!$A$3:$C$334,3,FALSE),VLOOKUP(DE12,classifications!$I$2:$K$28,3,FALSE))</f>
        <v>Predominantly Urban</v>
      </c>
      <c r="DE12" t="s">
        <v>1245</v>
      </c>
      <c r="DG12">
        <v>0</v>
      </c>
      <c r="DH12">
        <v>11474</v>
      </c>
      <c r="DI12">
        <v>0</v>
      </c>
      <c r="DJ12">
        <v>48910</v>
      </c>
      <c r="DK12">
        <v>60384</v>
      </c>
      <c r="EB12" t="s">
        <v>23</v>
      </c>
      <c r="EC12" t="str">
        <f>VLOOKUP(EE12,class!$A$1:$B$455,2,FALSE)</f>
        <v>Unitary Authority</v>
      </c>
      <c r="ED12" t="str">
        <f>IFERROR(VLOOKUP(EE12,classifications!$A$3:$C$334,3,FALSE),VLOOKUP(EE12,classifications!$I$2:$K$28,3,FALSE))</f>
        <v>Predominantly Urban</v>
      </c>
      <c r="EE12" t="s">
        <v>1245</v>
      </c>
      <c r="EG12">
        <v>0</v>
      </c>
      <c r="EH12">
        <v>11449</v>
      </c>
      <c r="EI12">
        <v>12</v>
      </c>
      <c r="EJ12">
        <v>49062</v>
      </c>
      <c r="EK12">
        <v>60523</v>
      </c>
      <c r="FB12" t="s">
        <v>23</v>
      </c>
      <c r="FC12" t="str">
        <f>VLOOKUP(FE12,class!$A$1:$B$455,2,FALSE)</f>
        <v>Unitary Authority</v>
      </c>
      <c r="FD12" t="str">
        <f>IFERROR(VLOOKUP(FE12,classifications!$A$3:$C$334,3,FALSE),VLOOKUP(FE12,classifications!$I$2:$K$28,3,FALSE))</f>
        <v>Predominantly Urban</v>
      </c>
      <c r="FE12" t="s">
        <v>1245</v>
      </c>
      <c r="FG12">
        <v>0</v>
      </c>
      <c r="FH12">
        <v>11492</v>
      </c>
      <c r="FI12">
        <v>12</v>
      </c>
      <c r="FJ12">
        <v>49298</v>
      </c>
      <c r="FK12">
        <v>60802</v>
      </c>
      <c r="GB12" t="s">
        <v>23</v>
      </c>
      <c r="GC12" t="str">
        <f>VLOOKUP(GE12,class!$A$1:$B$455,2,FALSE)</f>
        <v>Unitary Authority</v>
      </c>
      <c r="GD12" t="str">
        <f>IFERROR(VLOOKUP(GE12,classifications!$A$3:$C$334,3,FALSE),VLOOKUP(GE12,classifications!$I$2:$K$28,3,FALSE))</f>
        <v>Predominantly Urban</v>
      </c>
      <c r="GE12" t="s">
        <v>1245</v>
      </c>
      <c r="GG12">
        <v>0</v>
      </c>
      <c r="GH12">
        <v>11613</v>
      </c>
      <c r="GI12">
        <v>12</v>
      </c>
      <c r="GJ12">
        <v>49662</v>
      </c>
      <c r="GK12">
        <v>61287</v>
      </c>
    </row>
    <row r="13" spans="1:193" x14ac:dyDescent="0.3">
      <c r="B13" t="s">
        <v>25</v>
      </c>
      <c r="C13" t="str">
        <f>VLOOKUP(E13,class!$A$1:$B$455,2,FALSE)</f>
        <v>Unitary Authority</v>
      </c>
      <c r="D13" t="str">
        <f>IFERROR(VLOOKUP(E13,classifications!$A$3:$C$334,3,FALSE),VLOOKUP(E13,classifications!$I$2:$K$28,3,FALSE))</f>
        <v>Predominantly Urban</v>
      </c>
      <c r="E13" t="s">
        <v>1246</v>
      </c>
      <c r="G13">
        <v>5325</v>
      </c>
      <c r="H13">
        <v>2178</v>
      </c>
      <c r="I13">
        <v>55</v>
      </c>
      <c r="J13">
        <v>61705</v>
      </c>
      <c r="K13">
        <v>69263</v>
      </c>
      <c r="AB13" t="s">
        <v>25</v>
      </c>
      <c r="AC13" t="str">
        <f>VLOOKUP(AE13,class!$A$1:$B$455,2,FALSE)</f>
        <v>Unitary Authority</v>
      </c>
      <c r="AD13" t="str">
        <f>IFERROR(VLOOKUP(AE13,classifications!$A$3:$C$334,3,FALSE),VLOOKUP(AE13,classifications!$I$2:$K$28,3,FALSE))</f>
        <v>Predominantly Urban</v>
      </c>
      <c r="AE13" t="s">
        <v>1246</v>
      </c>
      <c r="AG13">
        <v>5306</v>
      </c>
      <c r="AH13">
        <v>2142</v>
      </c>
      <c r="AI13">
        <v>0</v>
      </c>
      <c r="AJ13">
        <v>61947</v>
      </c>
      <c r="AK13">
        <v>69395</v>
      </c>
      <c r="BB13" t="s">
        <v>25</v>
      </c>
      <c r="BC13" t="str">
        <f>VLOOKUP(BE13,class!$A$1:$B$455,2,FALSE)</f>
        <v>Unitary Authority</v>
      </c>
      <c r="BD13" t="str">
        <f>IFERROR(VLOOKUP(BE13,classifications!$A$3:$C$334,3,FALSE),VLOOKUP(BE13,classifications!$I$2:$K$28,3,FALSE))</f>
        <v>Predominantly Urban</v>
      </c>
      <c r="BE13" t="s">
        <v>1246</v>
      </c>
      <c r="BG13">
        <v>5059</v>
      </c>
      <c r="BH13">
        <v>2138</v>
      </c>
      <c r="BI13">
        <v>0</v>
      </c>
      <c r="BJ13">
        <v>62145</v>
      </c>
      <c r="BK13">
        <v>69342</v>
      </c>
      <c r="CB13" t="s">
        <v>25</v>
      </c>
      <c r="CC13" t="str">
        <f>VLOOKUP(CE13,class!$A$1:$B$455,2,FALSE)</f>
        <v>Unitary Authority</v>
      </c>
      <c r="CD13" t="str">
        <f>IFERROR(VLOOKUP(CE13,classifications!$A$3:$C$334,3,FALSE),VLOOKUP(CE13,classifications!$I$2:$K$28,3,FALSE))</f>
        <v>Predominantly Urban</v>
      </c>
      <c r="CE13" t="s">
        <v>1246</v>
      </c>
      <c r="CG13">
        <v>5024</v>
      </c>
      <c r="CH13">
        <v>2188</v>
      </c>
      <c r="CI13">
        <v>0</v>
      </c>
      <c r="CJ13">
        <v>62227</v>
      </c>
      <c r="CK13">
        <v>69439</v>
      </c>
      <c r="DB13" t="s">
        <v>25</v>
      </c>
      <c r="DC13" t="str">
        <f>VLOOKUP(DE13,class!$A$1:$B$455,2,FALSE)</f>
        <v>Unitary Authority</v>
      </c>
      <c r="DD13" t="str">
        <f>IFERROR(VLOOKUP(DE13,classifications!$A$3:$C$334,3,FALSE),VLOOKUP(DE13,classifications!$I$2:$K$28,3,FALSE))</f>
        <v>Predominantly Urban</v>
      </c>
      <c r="DE13" t="s">
        <v>1246</v>
      </c>
      <c r="DG13">
        <v>4761</v>
      </c>
      <c r="DH13">
        <v>2222</v>
      </c>
      <c r="DI13">
        <v>0</v>
      </c>
      <c r="DJ13">
        <v>62706</v>
      </c>
      <c r="DK13">
        <v>69689</v>
      </c>
      <c r="EB13" t="s">
        <v>25</v>
      </c>
      <c r="EC13" t="str">
        <f>VLOOKUP(EE13,class!$A$1:$B$455,2,FALSE)</f>
        <v>Unitary Authority</v>
      </c>
      <c r="ED13" t="str">
        <f>IFERROR(VLOOKUP(EE13,classifications!$A$3:$C$334,3,FALSE),VLOOKUP(EE13,classifications!$I$2:$K$28,3,FALSE))</f>
        <v>Predominantly Urban</v>
      </c>
      <c r="EE13" t="s">
        <v>1246</v>
      </c>
      <c r="EG13">
        <v>4751</v>
      </c>
      <c r="EH13">
        <v>2254</v>
      </c>
      <c r="EI13">
        <v>0</v>
      </c>
      <c r="EJ13">
        <v>62538</v>
      </c>
      <c r="EK13">
        <v>69543</v>
      </c>
      <c r="FB13" t="s">
        <v>25</v>
      </c>
      <c r="FC13" t="str">
        <f>VLOOKUP(FE13,class!$A$1:$B$455,2,FALSE)</f>
        <v>Unitary Authority</v>
      </c>
      <c r="FD13" t="str">
        <f>IFERROR(VLOOKUP(FE13,classifications!$A$3:$C$334,3,FALSE),VLOOKUP(FE13,classifications!$I$2:$K$28,3,FALSE))</f>
        <v>Predominantly Urban</v>
      </c>
      <c r="FE13" t="s">
        <v>1246</v>
      </c>
      <c r="FG13">
        <v>4747</v>
      </c>
      <c r="FH13">
        <v>2261</v>
      </c>
      <c r="FI13">
        <v>0</v>
      </c>
      <c r="FJ13">
        <v>62811</v>
      </c>
      <c r="FK13">
        <v>69819</v>
      </c>
      <c r="GB13" t="s">
        <v>25</v>
      </c>
      <c r="GC13" t="str">
        <f>VLOOKUP(GE13,class!$A$1:$B$455,2,FALSE)</f>
        <v>Unitary Authority</v>
      </c>
      <c r="GD13" t="str">
        <f>IFERROR(VLOOKUP(GE13,classifications!$A$3:$C$334,3,FALSE),VLOOKUP(GE13,classifications!$I$2:$K$28,3,FALSE))</f>
        <v>Predominantly Urban</v>
      </c>
      <c r="GE13" t="s">
        <v>1246</v>
      </c>
      <c r="GG13">
        <v>4801</v>
      </c>
      <c r="GH13">
        <v>2331</v>
      </c>
      <c r="GI13">
        <v>0</v>
      </c>
      <c r="GJ13">
        <v>63055</v>
      </c>
      <c r="GK13">
        <v>70187</v>
      </c>
    </row>
    <row r="14" spans="1:193" x14ac:dyDescent="0.3">
      <c r="B14" t="s">
        <v>27</v>
      </c>
      <c r="C14" t="s">
        <v>29</v>
      </c>
      <c r="E14" t="s">
        <v>1249</v>
      </c>
      <c r="G14">
        <v>5122</v>
      </c>
      <c r="H14">
        <v>3364</v>
      </c>
      <c r="I14">
        <v>0</v>
      </c>
      <c r="J14">
        <v>77450</v>
      </c>
      <c r="K14">
        <v>85936</v>
      </c>
      <c r="AB14" t="s">
        <v>27</v>
      </c>
      <c r="AC14" t="s">
        <v>29</v>
      </c>
      <c r="AE14" t="s">
        <v>1249</v>
      </c>
      <c r="AG14">
        <v>5127</v>
      </c>
      <c r="AH14">
        <v>3412</v>
      </c>
      <c r="AI14">
        <v>0</v>
      </c>
      <c r="AJ14">
        <v>78036</v>
      </c>
      <c r="AK14">
        <v>86575</v>
      </c>
      <c r="BB14" t="s">
        <v>27</v>
      </c>
      <c r="BC14" t="s">
        <v>29</v>
      </c>
      <c r="BE14" t="s">
        <v>1249</v>
      </c>
      <c r="BG14">
        <v>5089</v>
      </c>
      <c r="BH14">
        <v>3545</v>
      </c>
      <c r="BI14">
        <v>0</v>
      </c>
      <c r="BJ14">
        <v>78335</v>
      </c>
      <c r="BK14">
        <v>86969</v>
      </c>
      <c r="CB14" t="s">
        <v>27</v>
      </c>
      <c r="CC14" t="s">
        <v>29</v>
      </c>
      <c r="CE14" t="s">
        <v>1249</v>
      </c>
      <c r="CG14">
        <v>5116</v>
      </c>
      <c r="CH14">
        <v>3559</v>
      </c>
      <c r="CI14">
        <v>0</v>
      </c>
      <c r="CJ14">
        <v>79258</v>
      </c>
      <c r="CK14">
        <v>87933</v>
      </c>
      <c r="DB14" t="s">
        <v>27</v>
      </c>
      <c r="DC14" t="s">
        <v>29</v>
      </c>
      <c r="DE14" t="s">
        <v>1249</v>
      </c>
      <c r="DG14">
        <v>5185</v>
      </c>
      <c r="DH14">
        <v>3527</v>
      </c>
      <c r="DI14">
        <v>0</v>
      </c>
      <c r="DJ14">
        <v>79944</v>
      </c>
      <c r="DK14">
        <v>88656</v>
      </c>
      <c r="EB14" t="s">
        <v>27</v>
      </c>
      <c r="EC14" t="s">
        <v>29</v>
      </c>
      <c r="EE14" t="s">
        <v>1249</v>
      </c>
      <c r="EG14">
        <v>5264</v>
      </c>
      <c r="EH14">
        <v>3620</v>
      </c>
      <c r="EI14">
        <v>0</v>
      </c>
      <c r="EJ14">
        <v>80353</v>
      </c>
      <c r="EK14">
        <v>89237</v>
      </c>
      <c r="FB14" t="s">
        <v>27</v>
      </c>
      <c r="FC14" t="s">
        <v>29</v>
      </c>
      <c r="FE14" t="s">
        <v>1249</v>
      </c>
      <c r="FG14">
        <v>5258</v>
      </c>
      <c r="FH14">
        <v>3626</v>
      </c>
      <c r="FI14">
        <v>0</v>
      </c>
      <c r="FJ14">
        <v>80988</v>
      </c>
      <c r="FK14">
        <v>89872</v>
      </c>
      <c r="GB14" t="s">
        <v>27</v>
      </c>
      <c r="GC14" t="s">
        <v>29</v>
      </c>
      <c r="GE14" t="s">
        <v>1249</v>
      </c>
      <c r="GG14">
        <v>5228</v>
      </c>
      <c r="GH14">
        <v>3678</v>
      </c>
      <c r="GI14">
        <v>0</v>
      </c>
      <c r="GJ14">
        <v>81625</v>
      </c>
      <c r="GK14">
        <v>90531</v>
      </c>
    </row>
    <row r="15" spans="1:193" x14ac:dyDescent="0.3">
      <c r="B15" t="s">
        <v>30</v>
      </c>
      <c r="C15" t="str">
        <f>VLOOKUP(E15,class!$A$1:$B$455,2,FALSE)</f>
        <v>Unitary Authority</v>
      </c>
      <c r="D15" t="str">
        <f>IFERROR(VLOOKUP(E15,classifications!$A$3:$C$334,3,FALSE),VLOOKUP(E15,classifications!$I$2:$K$28,3,FALSE))</f>
        <v>Predominantly Urban</v>
      </c>
      <c r="E15" t="s">
        <v>1250</v>
      </c>
      <c r="G15">
        <v>71</v>
      </c>
      <c r="H15">
        <v>7837</v>
      </c>
      <c r="I15">
        <v>281</v>
      </c>
      <c r="J15">
        <v>39013</v>
      </c>
      <c r="K15">
        <v>47202</v>
      </c>
      <c r="AB15" t="s">
        <v>30</v>
      </c>
      <c r="AC15" t="str">
        <f>VLOOKUP(AE15,class!$A$1:$B$455,2,FALSE)</f>
        <v>Unitary Authority</v>
      </c>
      <c r="AD15" t="str">
        <f>IFERROR(VLOOKUP(AE15,classifications!$A$3:$C$334,3,FALSE),VLOOKUP(AE15,classifications!$I$2:$K$28,3,FALSE))</f>
        <v>Predominantly Urban</v>
      </c>
      <c r="AE15" t="s">
        <v>1250</v>
      </c>
      <c r="AG15">
        <v>74</v>
      </c>
      <c r="AH15">
        <v>7890</v>
      </c>
      <c r="AI15">
        <v>323</v>
      </c>
      <c r="AJ15">
        <v>39310</v>
      </c>
      <c r="AK15">
        <v>47597</v>
      </c>
      <c r="BB15" t="s">
        <v>30</v>
      </c>
      <c r="BC15" t="str">
        <f>VLOOKUP(BE15,class!$A$1:$B$455,2,FALSE)</f>
        <v>Unitary Authority</v>
      </c>
      <c r="BD15" t="str">
        <f>IFERROR(VLOOKUP(BE15,classifications!$A$3:$C$334,3,FALSE),VLOOKUP(BE15,classifications!$I$2:$K$28,3,FALSE))</f>
        <v>Predominantly Urban</v>
      </c>
      <c r="BE15" t="s">
        <v>1250</v>
      </c>
      <c r="BG15">
        <v>76</v>
      </c>
      <c r="BH15">
        <v>7870</v>
      </c>
      <c r="BI15">
        <v>359</v>
      </c>
      <c r="BJ15">
        <v>39606</v>
      </c>
      <c r="BK15">
        <v>47911</v>
      </c>
      <c r="CB15" t="s">
        <v>30</v>
      </c>
      <c r="CC15" t="str">
        <f>VLOOKUP(CE15,class!$A$1:$B$455,2,FALSE)</f>
        <v>Unitary Authority</v>
      </c>
      <c r="CD15" t="str">
        <f>IFERROR(VLOOKUP(CE15,classifications!$A$3:$C$334,3,FALSE),VLOOKUP(CE15,classifications!$I$2:$K$28,3,FALSE))</f>
        <v>Predominantly Urban</v>
      </c>
      <c r="CE15" t="s">
        <v>1250</v>
      </c>
      <c r="CG15">
        <v>81</v>
      </c>
      <c r="CH15">
        <v>7986</v>
      </c>
      <c r="CI15">
        <v>369</v>
      </c>
      <c r="CJ15">
        <v>39851</v>
      </c>
      <c r="CK15">
        <v>48287</v>
      </c>
      <c r="DB15" t="s">
        <v>30</v>
      </c>
      <c r="DC15" t="str">
        <f>VLOOKUP(DE15,class!$A$1:$B$455,2,FALSE)</f>
        <v>Unitary Authority</v>
      </c>
      <c r="DD15" t="str">
        <f>IFERROR(VLOOKUP(DE15,classifications!$A$3:$C$334,3,FALSE),VLOOKUP(DE15,classifications!$I$2:$K$28,3,FALSE))</f>
        <v>Predominantly Urban</v>
      </c>
      <c r="DE15" t="s">
        <v>1250</v>
      </c>
      <c r="DG15">
        <v>88</v>
      </c>
      <c r="DH15">
        <v>8028</v>
      </c>
      <c r="DI15">
        <v>367</v>
      </c>
      <c r="DJ15">
        <v>40140</v>
      </c>
      <c r="DK15">
        <v>48623</v>
      </c>
      <c r="EB15" t="s">
        <v>30</v>
      </c>
      <c r="EC15" t="str">
        <f>VLOOKUP(EE15,class!$A$1:$B$455,2,FALSE)</f>
        <v>Unitary Authority</v>
      </c>
      <c r="ED15" t="str">
        <f>IFERROR(VLOOKUP(EE15,classifications!$A$3:$C$334,3,FALSE),VLOOKUP(EE15,classifications!$I$2:$K$28,3,FALSE))</f>
        <v>Predominantly Urban</v>
      </c>
      <c r="EE15" t="s">
        <v>1250</v>
      </c>
      <c r="EG15">
        <v>96</v>
      </c>
      <c r="EH15">
        <v>8003</v>
      </c>
      <c r="EI15">
        <v>341</v>
      </c>
      <c r="EJ15">
        <v>40620</v>
      </c>
      <c r="EK15">
        <v>49060</v>
      </c>
      <c r="FB15" t="s">
        <v>30</v>
      </c>
      <c r="FC15" t="str">
        <f>VLOOKUP(FE15,class!$A$1:$B$455,2,FALSE)</f>
        <v>Unitary Authority</v>
      </c>
      <c r="FD15" t="str">
        <f>IFERROR(VLOOKUP(FE15,classifications!$A$3:$C$334,3,FALSE),VLOOKUP(FE15,classifications!$I$2:$K$28,3,FALSE))</f>
        <v>Predominantly Urban</v>
      </c>
      <c r="FE15" t="s">
        <v>1250</v>
      </c>
      <c r="FG15">
        <v>84</v>
      </c>
      <c r="FH15">
        <v>8036</v>
      </c>
      <c r="FI15">
        <v>333</v>
      </c>
      <c r="FJ15">
        <v>41023</v>
      </c>
      <c r="FK15">
        <v>49476</v>
      </c>
      <c r="GB15" t="s">
        <v>30</v>
      </c>
      <c r="GC15" t="str">
        <f>VLOOKUP(GE15,class!$A$1:$B$455,2,FALSE)</f>
        <v>Unitary Authority</v>
      </c>
      <c r="GD15" t="str">
        <f>IFERROR(VLOOKUP(GE15,classifications!$A$3:$C$334,3,FALSE),VLOOKUP(GE15,classifications!$I$2:$K$28,3,FALSE))</f>
        <v>Predominantly Urban</v>
      </c>
      <c r="GE15" t="s">
        <v>1250</v>
      </c>
      <c r="GG15">
        <v>85</v>
      </c>
      <c r="GH15">
        <v>8076</v>
      </c>
      <c r="GI15">
        <v>326</v>
      </c>
      <c r="GJ15">
        <v>41744</v>
      </c>
      <c r="GK15">
        <v>50231</v>
      </c>
    </row>
    <row r="16" spans="1:193" x14ac:dyDescent="0.3">
      <c r="B16" t="s">
        <v>32</v>
      </c>
      <c r="C16" t="str">
        <f>VLOOKUP(E16,class!$A$1:$B$455,2,FALSE)</f>
        <v>Unitary Authority</v>
      </c>
      <c r="D16" t="str">
        <f>IFERROR(VLOOKUP(E16,classifications!$A$3:$C$334,3,FALSE),VLOOKUP(E16,classifications!$I$2:$K$28,3,FALSE))</f>
        <v>Predominantly Urban</v>
      </c>
      <c r="E16" t="s">
        <v>1251</v>
      </c>
      <c r="G16">
        <v>12095</v>
      </c>
      <c r="H16">
        <v>6376</v>
      </c>
      <c r="I16">
        <v>47</v>
      </c>
      <c r="J16">
        <v>106208</v>
      </c>
      <c r="K16">
        <v>124726</v>
      </c>
      <c r="AB16" t="s">
        <v>32</v>
      </c>
      <c r="AC16" t="str">
        <f>VLOOKUP(AE16,class!$A$1:$B$455,2,FALSE)</f>
        <v>Unitary Authority</v>
      </c>
      <c r="AD16" t="str">
        <f>IFERROR(VLOOKUP(AE16,classifications!$A$3:$C$334,3,FALSE),VLOOKUP(AE16,classifications!$I$2:$K$28,3,FALSE))</f>
        <v>Predominantly Urban</v>
      </c>
      <c r="AE16" t="s">
        <v>1251</v>
      </c>
      <c r="AG16">
        <v>11863</v>
      </c>
      <c r="AH16">
        <v>6385</v>
      </c>
      <c r="AI16">
        <v>37</v>
      </c>
      <c r="AJ16">
        <v>106815</v>
      </c>
      <c r="AK16">
        <v>125100</v>
      </c>
      <c r="BB16" t="s">
        <v>32</v>
      </c>
      <c r="BC16" t="str">
        <f>VLOOKUP(BE16,class!$A$1:$B$455,2,FALSE)</f>
        <v>Unitary Authority</v>
      </c>
      <c r="BD16" t="str">
        <f>IFERROR(VLOOKUP(BE16,classifications!$A$3:$C$334,3,FALSE),VLOOKUP(BE16,classifications!$I$2:$K$28,3,FALSE))</f>
        <v>Predominantly Urban</v>
      </c>
      <c r="BE16" t="s">
        <v>1251</v>
      </c>
      <c r="BG16">
        <v>11733</v>
      </c>
      <c r="BH16">
        <v>6379</v>
      </c>
      <c r="BI16">
        <v>40</v>
      </c>
      <c r="BJ16">
        <v>107384</v>
      </c>
      <c r="BK16">
        <v>125536</v>
      </c>
      <c r="CB16" t="s">
        <v>32</v>
      </c>
      <c r="CC16" t="str">
        <f>VLOOKUP(CE16,class!$A$1:$B$455,2,FALSE)</f>
        <v>Unitary Authority</v>
      </c>
      <c r="CD16" t="str">
        <f>IFERROR(VLOOKUP(CE16,classifications!$A$3:$C$334,3,FALSE),VLOOKUP(CE16,classifications!$I$2:$K$28,3,FALSE))</f>
        <v>Predominantly Urban</v>
      </c>
      <c r="CE16" t="s">
        <v>1251</v>
      </c>
      <c r="CG16">
        <v>11682</v>
      </c>
      <c r="CH16">
        <v>6679</v>
      </c>
      <c r="CI16">
        <v>22</v>
      </c>
      <c r="CJ16">
        <v>107734</v>
      </c>
      <c r="CK16">
        <v>126117</v>
      </c>
      <c r="DB16" t="s">
        <v>32</v>
      </c>
      <c r="DC16" t="str">
        <f>VLOOKUP(DE16,class!$A$1:$B$455,2,FALSE)</f>
        <v>Unitary Authority</v>
      </c>
      <c r="DD16" t="str">
        <f>IFERROR(VLOOKUP(DE16,classifications!$A$3:$C$334,3,FALSE),VLOOKUP(DE16,classifications!$I$2:$K$28,3,FALSE))</f>
        <v>Predominantly Urban</v>
      </c>
      <c r="DE16" t="s">
        <v>1251</v>
      </c>
      <c r="DG16">
        <v>11563</v>
      </c>
      <c r="DH16">
        <v>6824</v>
      </c>
      <c r="DI16">
        <v>16</v>
      </c>
      <c r="DJ16">
        <v>108401</v>
      </c>
      <c r="DK16">
        <v>126804</v>
      </c>
      <c r="EB16" t="s">
        <v>32</v>
      </c>
      <c r="EC16" t="str">
        <f>VLOOKUP(EE16,class!$A$1:$B$455,2,FALSE)</f>
        <v>Unitary Authority</v>
      </c>
      <c r="ED16" t="str">
        <f>IFERROR(VLOOKUP(EE16,classifications!$A$3:$C$334,3,FALSE),VLOOKUP(EE16,classifications!$I$2:$K$28,3,FALSE))</f>
        <v>Predominantly Urban</v>
      </c>
      <c r="EE16" t="s">
        <v>1251</v>
      </c>
      <c r="EG16">
        <v>11510</v>
      </c>
      <c r="EH16">
        <v>6742</v>
      </c>
      <c r="EI16">
        <v>15</v>
      </c>
      <c r="EJ16">
        <v>108890</v>
      </c>
      <c r="EK16">
        <v>127157</v>
      </c>
      <c r="FB16" t="s">
        <v>32</v>
      </c>
      <c r="FC16" t="str">
        <f>VLOOKUP(FE16,class!$A$1:$B$455,2,FALSE)</f>
        <v>Unitary Authority</v>
      </c>
      <c r="FD16" t="str">
        <f>IFERROR(VLOOKUP(FE16,classifications!$A$3:$C$334,3,FALSE),VLOOKUP(FE16,classifications!$I$2:$K$28,3,FALSE))</f>
        <v>Predominantly Urban</v>
      </c>
      <c r="FE16" t="s">
        <v>1251</v>
      </c>
      <c r="FG16">
        <v>11564</v>
      </c>
      <c r="FH16">
        <v>6997</v>
      </c>
      <c r="FI16">
        <v>15</v>
      </c>
      <c r="FJ16">
        <v>109025</v>
      </c>
      <c r="FK16">
        <v>127601</v>
      </c>
      <c r="GB16" t="s">
        <v>32</v>
      </c>
      <c r="GC16" t="str">
        <f>VLOOKUP(GE16,class!$A$1:$B$455,2,FALSE)</f>
        <v>Unitary Authority</v>
      </c>
      <c r="GD16" t="str">
        <f>IFERROR(VLOOKUP(GE16,classifications!$A$3:$C$334,3,FALSE),VLOOKUP(GE16,classifications!$I$2:$K$28,3,FALSE))</f>
        <v>Predominantly Urban</v>
      </c>
      <c r="GE16" t="s">
        <v>1251</v>
      </c>
      <c r="GG16">
        <v>11563</v>
      </c>
      <c r="GH16">
        <v>6696</v>
      </c>
      <c r="GI16">
        <v>15</v>
      </c>
      <c r="GJ16">
        <v>109707</v>
      </c>
      <c r="GK16">
        <v>127981</v>
      </c>
    </row>
    <row r="17" spans="2:193" x14ac:dyDescent="0.3">
      <c r="B17" t="s">
        <v>34</v>
      </c>
      <c r="C17" t="str">
        <f>VLOOKUP(E17,class!$A$1:$B$455,2,FALSE)</f>
        <v>Unitary Authority</v>
      </c>
      <c r="D17" t="str">
        <f>IFERROR(VLOOKUP(E17,classifications!$A$3:$C$334,3,FALSE),VLOOKUP(E17,classifications!$I$2:$K$28,3,FALSE))</f>
        <v>Predominantly Urban</v>
      </c>
      <c r="E17" t="s">
        <v>1252</v>
      </c>
      <c r="G17">
        <v>28023</v>
      </c>
      <c r="H17">
        <v>11267</v>
      </c>
      <c r="I17">
        <v>500</v>
      </c>
      <c r="J17">
        <v>150394</v>
      </c>
      <c r="K17">
        <v>190184</v>
      </c>
      <c r="AB17" t="s">
        <v>34</v>
      </c>
      <c r="AC17" t="str">
        <f>VLOOKUP(AE17,class!$A$1:$B$455,2,FALSE)</f>
        <v>Unitary Authority</v>
      </c>
      <c r="AD17" t="str">
        <f>IFERROR(VLOOKUP(AE17,classifications!$A$3:$C$334,3,FALSE),VLOOKUP(AE17,classifications!$I$2:$K$28,3,FALSE))</f>
        <v>Predominantly Urban</v>
      </c>
      <c r="AE17" t="s">
        <v>1252</v>
      </c>
      <c r="AG17">
        <v>27854</v>
      </c>
      <c r="AH17">
        <v>11655</v>
      </c>
      <c r="AI17">
        <v>500</v>
      </c>
      <c r="AJ17">
        <v>151053</v>
      </c>
      <c r="AK17">
        <v>191062</v>
      </c>
      <c r="BB17" t="s">
        <v>34</v>
      </c>
      <c r="BC17" t="str">
        <f>VLOOKUP(BE17,class!$A$1:$B$455,2,FALSE)</f>
        <v>Unitary Authority</v>
      </c>
      <c r="BD17" t="str">
        <f>IFERROR(VLOOKUP(BE17,classifications!$A$3:$C$334,3,FALSE),VLOOKUP(BE17,classifications!$I$2:$K$28,3,FALSE))</f>
        <v>Predominantly Urban</v>
      </c>
      <c r="BE17" t="s">
        <v>1252</v>
      </c>
      <c r="BG17">
        <v>27826</v>
      </c>
      <c r="BH17">
        <v>11610</v>
      </c>
      <c r="BI17">
        <v>500</v>
      </c>
      <c r="BJ17">
        <v>152413</v>
      </c>
      <c r="BK17">
        <v>192349</v>
      </c>
      <c r="CB17" t="s">
        <v>34</v>
      </c>
      <c r="CC17" t="str">
        <f>VLOOKUP(CE17,class!$A$1:$B$455,2,FALSE)</f>
        <v>Unitary Authority</v>
      </c>
      <c r="CD17" t="str">
        <f>IFERROR(VLOOKUP(CE17,classifications!$A$3:$C$334,3,FALSE),VLOOKUP(CE17,classifications!$I$2:$K$28,3,FALSE))</f>
        <v>Predominantly Urban</v>
      </c>
      <c r="CE17" t="s">
        <v>1252</v>
      </c>
      <c r="CG17">
        <v>27591</v>
      </c>
      <c r="CH17">
        <v>11804</v>
      </c>
      <c r="CI17">
        <v>500</v>
      </c>
      <c r="CJ17">
        <v>153908</v>
      </c>
      <c r="CK17">
        <v>193803</v>
      </c>
      <c r="DB17" t="s">
        <v>34</v>
      </c>
      <c r="DC17" t="str">
        <f>VLOOKUP(DE17,class!$A$1:$B$455,2,FALSE)</f>
        <v>Unitary Authority</v>
      </c>
      <c r="DD17" t="str">
        <f>IFERROR(VLOOKUP(DE17,classifications!$A$3:$C$334,3,FALSE),VLOOKUP(DE17,classifications!$I$2:$K$28,3,FALSE))</f>
        <v>Predominantly Urban</v>
      </c>
      <c r="DE17" t="s">
        <v>1252</v>
      </c>
      <c r="DG17">
        <v>27478</v>
      </c>
      <c r="DH17">
        <v>11912</v>
      </c>
      <c r="DI17">
        <v>500</v>
      </c>
      <c r="DJ17">
        <v>155452</v>
      </c>
      <c r="DK17">
        <v>195342</v>
      </c>
      <c r="EB17" t="s">
        <v>34</v>
      </c>
      <c r="EC17" t="str">
        <f>VLOOKUP(EE17,class!$A$1:$B$455,2,FALSE)</f>
        <v>Unitary Authority</v>
      </c>
      <c r="ED17" t="str">
        <f>IFERROR(VLOOKUP(EE17,classifications!$A$3:$C$334,3,FALSE),VLOOKUP(EE17,classifications!$I$2:$K$28,3,FALSE))</f>
        <v>Predominantly Urban</v>
      </c>
      <c r="EE17" t="s">
        <v>1252</v>
      </c>
      <c r="EG17">
        <v>27198</v>
      </c>
      <c r="EH17">
        <v>11987</v>
      </c>
      <c r="EI17">
        <v>500</v>
      </c>
      <c r="EJ17">
        <v>157651</v>
      </c>
      <c r="EK17">
        <v>197336</v>
      </c>
      <c r="FB17" t="s">
        <v>34</v>
      </c>
      <c r="FC17" t="str">
        <f>VLOOKUP(FE17,class!$A$1:$B$455,2,FALSE)</f>
        <v>Unitary Authority</v>
      </c>
      <c r="FD17" t="str">
        <f>IFERROR(VLOOKUP(FE17,classifications!$A$3:$C$334,3,FALSE),VLOOKUP(FE17,classifications!$I$2:$K$28,3,FALSE))</f>
        <v>Predominantly Urban</v>
      </c>
      <c r="FE17" t="s">
        <v>1252</v>
      </c>
      <c r="FG17">
        <v>27095</v>
      </c>
      <c r="FH17">
        <v>12137</v>
      </c>
      <c r="FI17">
        <v>500</v>
      </c>
      <c r="FJ17">
        <v>159244</v>
      </c>
      <c r="FK17">
        <v>198976</v>
      </c>
      <c r="GB17" t="s">
        <v>34</v>
      </c>
      <c r="GC17" t="str">
        <f>VLOOKUP(GE17,class!$A$1:$B$455,2,FALSE)</f>
        <v>Unitary Authority</v>
      </c>
      <c r="GD17" t="str">
        <f>IFERROR(VLOOKUP(GE17,classifications!$A$3:$C$334,3,FALSE),VLOOKUP(GE17,classifications!$I$2:$K$28,3,FALSE))</f>
        <v>Predominantly Urban</v>
      </c>
      <c r="GE17" t="s">
        <v>1252</v>
      </c>
      <c r="GG17">
        <v>27100</v>
      </c>
      <c r="GH17">
        <v>12879</v>
      </c>
      <c r="GI17">
        <v>500</v>
      </c>
      <c r="GJ17">
        <v>160135</v>
      </c>
      <c r="GK17">
        <v>200614</v>
      </c>
    </row>
    <row r="18" spans="2:193" x14ac:dyDescent="0.3">
      <c r="B18" t="s">
        <v>36</v>
      </c>
      <c r="C18" t="str">
        <f>VLOOKUP(E18,class!$A$1:$B$455,2,FALSE)</f>
        <v>Unitary Authority</v>
      </c>
      <c r="D18" t="str">
        <f>IFERROR(VLOOKUP(E18,classifications!$A$3:$C$334,3,FALSE),VLOOKUP(E18,classifications!$I$2:$K$28,3,FALSE))</f>
        <v>Predominantly Rural</v>
      </c>
      <c r="E18" t="s">
        <v>1253</v>
      </c>
      <c r="G18">
        <v>5204</v>
      </c>
      <c r="H18">
        <v>9849</v>
      </c>
      <c r="I18">
        <v>674</v>
      </c>
      <c r="J18">
        <v>94264</v>
      </c>
      <c r="K18">
        <v>109991</v>
      </c>
      <c r="AB18" t="s">
        <v>36</v>
      </c>
      <c r="AC18" t="str">
        <f>VLOOKUP(AE18,class!$A$1:$B$455,2,FALSE)</f>
        <v>Unitary Authority</v>
      </c>
      <c r="AD18" t="str">
        <f>IFERROR(VLOOKUP(AE18,classifications!$A$3:$C$334,3,FALSE),VLOOKUP(AE18,classifications!$I$2:$K$28,3,FALSE))</f>
        <v>Predominantly Rural</v>
      </c>
      <c r="AE18" t="s">
        <v>1253</v>
      </c>
      <c r="AG18">
        <v>5180</v>
      </c>
      <c r="AH18">
        <v>9712</v>
      </c>
      <c r="AI18">
        <v>674</v>
      </c>
      <c r="AJ18">
        <v>95391</v>
      </c>
      <c r="AK18">
        <v>110957</v>
      </c>
      <c r="BB18" t="s">
        <v>36</v>
      </c>
      <c r="BC18" t="str">
        <f>VLOOKUP(BE18,class!$A$1:$B$455,2,FALSE)</f>
        <v>Unitary Authority</v>
      </c>
      <c r="BD18" t="str">
        <f>IFERROR(VLOOKUP(BE18,classifications!$A$3:$C$334,3,FALSE),VLOOKUP(BE18,classifications!$I$2:$K$28,3,FALSE))</f>
        <v>Predominantly Rural</v>
      </c>
      <c r="BE18" t="s">
        <v>1253</v>
      </c>
      <c r="BG18">
        <v>5158</v>
      </c>
      <c r="BH18">
        <v>9709</v>
      </c>
      <c r="BI18">
        <v>674</v>
      </c>
      <c r="BJ18">
        <v>96680</v>
      </c>
      <c r="BK18">
        <v>112221</v>
      </c>
      <c r="CB18" t="s">
        <v>36</v>
      </c>
      <c r="CC18" t="str">
        <f>VLOOKUP(CE18,class!$A$1:$B$455,2,FALSE)</f>
        <v>Unitary Authority</v>
      </c>
      <c r="CD18" t="str">
        <f>IFERROR(VLOOKUP(CE18,classifications!$A$3:$C$334,3,FALSE),VLOOKUP(CE18,classifications!$I$2:$K$28,3,FALSE))</f>
        <v>Predominantly Rural</v>
      </c>
      <c r="CE18" t="s">
        <v>1253</v>
      </c>
      <c r="CG18">
        <v>5133</v>
      </c>
      <c r="CH18">
        <v>9788</v>
      </c>
      <c r="CI18">
        <v>616</v>
      </c>
      <c r="CJ18">
        <v>98206</v>
      </c>
      <c r="CK18">
        <v>113743</v>
      </c>
      <c r="DB18" t="s">
        <v>36</v>
      </c>
      <c r="DC18" t="str">
        <f>VLOOKUP(DE18,class!$A$1:$B$455,2,FALSE)</f>
        <v>Unitary Authority</v>
      </c>
      <c r="DD18" t="str">
        <f>IFERROR(VLOOKUP(DE18,classifications!$A$3:$C$334,3,FALSE),VLOOKUP(DE18,classifications!$I$2:$K$28,3,FALSE))</f>
        <v>Predominantly Rural</v>
      </c>
      <c r="DE18" t="s">
        <v>1253</v>
      </c>
      <c r="DG18">
        <v>5108</v>
      </c>
      <c r="DH18">
        <v>9918</v>
      </c>
      <c r="DI18">
        <v>588</v>
      </c>
      <c r="DJ18">
        <v>99755</v>
      </c>
      <c r="DK18">
        <v>115369</v>
      </c>
      <c r="EB18" t="s">
        <v>36</v>
      </c>
      <c r="EC18" t="str">
        <f>VLOOKUP(EE18,class!$A$1:$B$455,2,FALSE)</f>
        <v>Unitary Authority</v>
      </c>
      <c r="ED18" t="str">
        <f>IFERROR(VLOOKUP(EE18,classifications!$A$3:$C$334,3,FALSE),VLOOKUP(EE18,classifications!$I$2:$K$28,3,FALSE))</f>
        <v>Predominantly Rural</v>
      </c>
      <c r="EE18" t="s">
        <v>1253</v>
      </c>
      <c r="EG18">
        <v>5219</v>
      </c>
      <c r="EH18">
        <v>10250</v>
      </c>
      <c r="EI18">
        <v>593</v>
      </c>
      <c r="EJ18">
        <v>101080</v>
      </c>
      <c r="EK18">
        <v>117142</v>
      </c>
      <c r="FB18" t="s">
        <v>36</v>
      </c>
      <c r="FC18" t="str">
        <f>VLOOKUP(FE18,class!$A$1:$B$455,2,FALSE)</f>
        <v>Unitary Authority</v>
      </c>
      <c r="FD18" t="str">
        <f>IFERROR(VLOOKUP(FE18,classifications!$A$3:$C$334,3,FALSE),VLOOKUP(FE18,classifications!$I$2:$K$28,3,FALSE))</f>
        <v>Predominantly Rural</v>
      </c>
      <c r="FE18" t="s">
        <v>1253</v>
      </c>
      <c r="FG18">
        <v>5196</v>
      </c>
      <c r="FH18">
        <v>10402</v>
      </c>
      <c r="FI18">
        <v>573</v>
      </c>
      <c r="FJ18">
        <v>103074</v>
      </c>
      <c r="FK18">
        <v>119245</v>
      </c>
      <c r="GB18" t="s">
        <v>36</v>
      </c>
      <c r="GC18" t="str">
        <f>VLOOKUP(GE18,class!$A$1:$B$455,2,FALSE)</f>
        <v>Unitary Authority</v>
      </c>
      <c r="GD18" t="str">
        <f>IFERROR(VLOOKUP(GE18,classifications!$A$3:$C$334,3,FALSE),VLOOKUP(GE18,classifications!$I$2:$K$28,3,FALSE))</f>
        <v>Predominantly Rural</v>
      </c>
      <c r="GE18" t="s">
        <v>1253</v>
      </c>
      <c r="GG18">
        <v>5196</v>
      </c>
      <c r="GH18">
        <v>10764</v>
      </c>
      <c r="GI18">
        <v>540</v>
      </c>
      <c r="GJ18">
        <v>104847</v>
      </c>
      <c r="GK18">
        <v>121347</v>
      </c>
    </row>
    <row r="19" spans="2:193" x14ac:dyDescent="0.3">
      <c r="B19" t="s">
        <v>38</v>
      </c>
      <c r="C19" t="str">
        <f>VLOOKUP(E19,class!$A$1:$B$455,2,FALSE)</f>
        <v>Unitary Authority</v>
      </c>
      <c r="D19" t="str">
        <f>IFERROR(VLOOKUP(E19,classifications!$A$3:$C$334,3,FALSE),VLOOKUP(E19,classifications!$I$2:$K$28,3,FALSE))</f>
        <v>Urban with Significant Rural</v>
      </c>
      <c r="E19" t="s">
        <v>1254</v>
      </c>
      <c r="G19">
        <v>82</v>
      </c>
      <c r="H19">
        <v>19186</v>
      </c>
      <c r="I19">
        <v>150</v>
      </c>
      <c r="J19">
        <v>147465</v>
      </c>
      <c r="K19">
        <v>166883</v>
      </c>
      <c r="AB19" t="s">
        <v>38</v>
      </c>
      <c r="AC19" t="str">
        <f>VLOOKUP(AE19,class!$A$1:$B$455,2,FALSE)</f>
        <v>Unitary Authority</v>
      </c>
      <c r="AD19" t="str">
        <f>IFERROR(VLOOKUP(AE19,classifications!$A$3:$C$334,3,FALSE),VLOOKUP(AE19,classifications!$I$2:$K$28,3,FALSE))</f>
        <v>Urban with Significant Rural</v>
      </c>
      <c r="AE19" t="s">
        <v>1254</v>
      </c>
      <c r="AG19">
        <v>182</v>
      </c>
      <c r="AH19">
        <v>19323</v>
      </c>
      <c r="AI19">
        <v>5732</v>
      </c>
      <c r="AJ19">
        <v>142295</v>
      </c>
      <c r="AK19">
        <v>167532</v>
      </c>
      <c r="BB19" t="s">
        <v>38</v>
      </c>
      <c r="BC19" t="str">
        <f>VLOOKUP(BE19,class!$A$1:$B$455,2,FALSE)</f>
        <v>Unitary Authority</v>
      </c>
      <c r="BD19" t="str">
        <f>IFERROR(VLOOKUP(BE19,classifications!$A$3:$C$334,3,FALSE),VLOOKUP(BE19,classifications!$I$2:$K$28,3,FALSE))</f>
        <v>Urban with Significant Rural</v>
      </c>
      <c r="BE19" t="s">
        <v>1254</v>
      </c>
      <c r="BG19">
        <v>97</v>
      </c>
      <c r="BH19">
        <v>19394</v>
      </c>
      <c r="BI19">
        <v>18</v>
      </c>
      <c r="BJ19">
        <v>148848</v>
      </c>
      <c r="BK19">
        <v>168357</v>
      </c>
      <c r="CB19" t="s">
        <v>38</v>
      </c>
      <c r="CC19" t="str">
        <f>VLOOKUP(CE19,class!$A$1:$B$455,2,FALSE)</f>
        <v>Unitary Authority</v>
      </c>
      <c r="CD19" t="str">
        <f>IFERROR(VLOOKUP(CE19,classifications!$A$3:$C$334,3,FALSE),VLOOKUP(CE19,classifications!$I$2:$K$28,3,FALSE))</f>
        <v>Urban with Significant Rural</v>
      </c>
      <c r="CE19" t="s">
        <v>1254</v>
      </c>
      <c r="CG19">
        <v>31</v>
      </c>
      <c r="CH19">
        <v>19778</v>
      </c>
      <c r="CI19">
        <v>8</v>
      </c>
      <c r="CJ19">
        <v>149779</v>
      </c>
      <c r="CK19">
        <v>169596</v>
      </c>
      <c r="DB19" t="s">
        <v>38</v>
      </c>
      <c r="DC19" t="str">
        <f>VLOOKUP(DE19,class!$A$1:$B$455,2,FALSE)</f>
        <v>Unitary Authority</v>
      </c>
      <c r="DD19" t="str">
        <f>IFERROR(VLOOKUP(DE19,classifications!$A$3:$C$334,3,FALSE),VLOOKUP(DE19,classifications!$I$2:$K$28,3,FALSE))</f>
        <v>Urban with Significant Rural</v>
      </c>
      <c r="DE19" t="s">
        <v>1254</v>
      </c>
      <c r="DG19">
        <v>25</v>
      </c>
      <c r="DH19">
        <v>19930</v>
      </c>
      <c r="DI19">
        <v>71</v>
      </c>
      <c r="DJ19">
        <v>151143</v>
      </c>
      <c r="DK19">
        <v>171169</v>
      </c>
      <c r="EB19" t="s">
        <v>38</v>
      </c>
      <c r="EC19" t="str">
        <f>VLOOKUP(EE19,class!$A$1:$B$455,2,FALSE)</f>
        <v>Unitary Authority</v>
      </c>
      <c r="ED19" t="str">
        <f>IFERROR(VLOOKUP(EE19,classifications!$A$3:$C$334,3,FALSE),VLOOKUP(EE19,classifications!$I$2:$K$28,3,FALSE))</f>
        <v>Urban with Significant Rural</v>
      </c>
      <c r="EE19" t="s">
        <v>1254</v>
      </c>
      <c r="EG19">
        <v>19</v>
      </c>
      <c r="EH19">
        <v>20156</v>
      </c>
      <c r="EI19">
        <v>108</v>
      </c>
      <c r="EJ19">
        <v>152649</v>
      </c>
      <c r="EK19">
        <v>172932</v>
      </c>
      <c r="FB19" t="s">
        <v>38</v>
      </c>
      <c r="FC19" t="str">
        <f>VLOOKUP(FE19,class!$A$1:$B$455,2,FALSE)</f>
        <v>Unitary Authority</v>
      </c>
      <c r="FD19" t="str">
        <f>IFERROR(VLOOKUP(FE19,classifications!$A$3:$C$334,3,FALSE),VLOOKUP(FE19,classifications!$I$2:$K$28,3,FALSE))</f>
        <v>Urban with Significant Rural</v>
      </c>
      <c r="FE19" t="s">
        <v>1254</v>
      </c>
      <c r="FG19">
        <v>23</v>
      </c>
      <c r="FH19">
        <v>20488</v>
      </c>
      <c r="FI19">
        <v>106</v>
      </c>
      <c r="FJ19">
        <v>154613</v>
      </c>
      <c r="FK19">
        <v>175230</v>
      </c>
      <c r="GB19" t="s">
        <v>38</v>
      </c>
      <c r="GC19" t="str">
        <f>VLOOKUP(GE19,class!$A$1:$B$455,2,FALSE)</f>
        <v>Unitary Authority</v>
      </c>
      <c r="GD19" t="str">
        <f>IFERROR(VLOOKUP(GE19,classifications!$A$3:$C$334,3,FALSE),VLOOKUP(GE19,classifications!$I$2:$K$28,3,FALSE))</f>
        <v>Urban with Significant Rural</v>
      </c>
      <c r="GE19" t="s">
        <v>1254</v>
      </c>
      <c r="GG19">
        <v>19</v>
      </c>
      <c r="GH19">
        <v>20872</v>
      </c>
      <c r="GI19">
        <v>122</v>
      </c>
      <c r="GJ19">
        <v>157152</v>
      </c>
      <c r="GK19">
        <v>178165</v>
      </c>
    </row>
    <row r="20" spans="2:193" x14ac:dyDescent="0.3">
      <c r="B20" t="s">
        <v>40</v>
      </c>
      <c r="C20" t="str">
        <f>VLOOKUP(E20,class!$A$1:$B$455,2,FALSE)</f>
        <v>Unitary Authority</v>
      </c>
      <c r="D20" t="str">
        <f>IFERROR(VLOOKUP(E20,classifications!$A$3:$C$334,3,FALSE),VLOOKUP(E20,classifications!$I$2:$K$28,3,FALSE))</f>
        <v>Urban with Significant Rural</v>
      </c>
      <c r="E20" t="s">
        <v>1255</v>
      </c>
      <c r="G20">
        <v>5713</v>
      </c>
      <c r="H20">
        <v>16644</v>
      </c>
      <c r="I20">
        <v>237</v>
      </c>
      <c r="J20">
        <v>125777</v>
      </c>
      <c r="K20">
        <v>148371</v>
      </c>
      <c r="AB20" t="s">
        <v>40</v>
      </c>
      <c r="AC20" t="str">
        <f>VLOOKUP(AE20,class!$A$1:$B$455,2,FALSE)</f>
        <v>Unitary Authority</v>
      </c>
      <c r="AD20" t="str">
        <f>IFERROR(VLOOKUP(AE20,classifications!$A$3:$C$334,3,FALSE),VLOOKUP(AE20,classifications!$I$2:$K$28,3,FALSE))</f>
        <v>Urban with Significant Rural</v>
      </c>
      <c r="AE20" t="s">
        <v>1255</v>
      </c>
      <c r="AG20">
        <v>5709</v>
      </c>
      <c r="AH20">
        <v>16853</v>
      </c>
      <c r="AI20">
        <v>224</v>
      </c>
      <c r="AJ20">
        <v>126258</v>
      </c>
      <c r="AK20">
        <v>149044</v>
      </c>
      <c r="BB20" t="s">
        <v>40</v>
      </c>
      <c r="BC20" t="str">
        <f>VLOOKUP(BE20,class!$A$1:$B$455,2,FALSE)</f>
        <v>Unitary Authority</v>
      </c>
      <c r="BD20" t="str">
        <f>IFERROR(VLOOKUP(BE20,classifications!$A$3:$C$334,3,FALSE),VLOOKUP(BE20,classifications!$I$2:$K$28,3,FALSE))</f>
        <v>Urban with Significant Rural</v>
      </c>
      <c r="BE20" t="s">
        <v>1255</v>
      </c>
      <c r="BG20">
        <v>5643</v>
      </c>
      <c r="BH20">
        <v>16922</v>
      </c>
      <c r="BI20">
        <v>224</v>
      </c>
      <c r="BJ20">
        <v>127225</v>
      </c>
      <c r="BK20">
        <v>150014</v>
      </c>
      <c r="CB20" t="s">
        <v>40</v>
      </c>
      <c r="CC20" t="str">
        <f>VLOOKUP(CE20,class!$A$1:$B$455,2,FALSE)</f>
        <v>Unitary Authority</v>
      </c>
      <c r="CD20" t="str">
        <f>IFERROR(VLOOKUP(CE20,classifications!$A$3:$C$334,3,FALSE),VLOOKUP(CE20,classifications!$I$2:$K$28,3,FALSE))</f>
        <v>Urban with Significant Rural</v>
      </c>
      <c r="CE20" t="s">
        <v>1255</v>
      </c>
      <c r="CG20">
        <v>5591</v>
      </c>
      <c r="CH20">
        <v>17246</v>
      </c>
      <c r="CI20">
        <v>223</v>
      </c>
      <c r="CJ20">
        <v>128525</v>
      </c>
      <c r="CK20">
        <v>151585</v>
      </c>
      <c r="DB20" t="s">
        <v>40</v>
      </c>
      <c r="DC20" t="str">
        <f>VLOOKUP(DE20,class!$A$1:$B$455,2,FALSE)</f>
        <v>Unitary Authority</v>
      </c>
      <c r="DD20" t="str">
        <f>IFERROR(VLOOKUP(DE20,classifications!$A$3:$C$334,3,FALSE),VLOOKUP(DE20,classifications!$I$2:$K$28,3,FALSE))</f>
        <v>Urban with Significant Rural</v>
      </c>
      <c r="DE20" t="s">
        <v>1255</v>
      </c>
      <c r="DG20">
        <v>5497</v>
      </c>
      <c r="DH20">
        <v>17588</v>
      </c>
      <c r="DI20">
        <v>286</v>
      </c>
      <c r="DJ20">
        <v>129983</v>
      </c>
      <c r="DK20">
        <v>153354</v>
      </c>
      <c r="EB20" t="s">
        <v>40</v>
      </c>
      <c r="EC20" t="str">
        <f>VLOOKUP(EE20,class!$A$1:$B$455,2,FALSE)</f>
        <v>Unitary Authority</v>
      </c>
      <c r="ED20" t="str">
        <f>IFERROR(VLOOKUP(EE20,classifications!$A$3:$C$334,3,FALSE),VLOOKUP(EE20,classifications!$I$2:$K$28,3,FALSE))</f>
        <v>Urban with Significant Rural</v>
      </c>
      <c r="EE20" t="s">
        <v>1255</v>
      </c>
      <c r="EG20">
        <v>5454</v>
      </c>
      <c r="EH20">
        <v>17743</v>
      </c>
      <c r="EI20">
        <v>283</v>
      </c>
      <c r="EJ20">
        <v>131894</v>
      </c>
      <c r="EK20">
        <v>155374</v>
      </c>
      <c r="FB20" t="s">
        <v>40</v>
      </c>
      <c r="FC20" t="str">
        <f>VLOOKUP(FE20,class!$A$1:$B$455,2,FALSE)</f>
        <v>Unitary Authority</v>
      </c>
      <c r="FD20" t="str">
        <f>IFERROR(VLOOKUP(FE20,classifications!$A$3:$C$334,3,FALSE),VLOOKUP(FE20,classifications!$I$2:$K$28,3,FALSE))</f>
        <v>Urban with Significant Rural</v>
      </c>
      <c r="FE20" t="s">
        <v>1255</v>
      </c>
      <c r="FG20">
        <v>5397</v>
      </c>
      <c r="FH20">
        <v>18218</v>
      </c>
      <c r="FI20">
        <v>279</v>
      </c>
      <c r="FJ20">
        <v>134026</v>
      </c>
      <c r="FK20">
        <v>157920</v>
      </c>
      <c r="GB20" t="s">
        <v>40</v>
      </c>
      <c r="GC20" t="str">
        <f>VLOOKUP(GE20,class!$A$1:$B$455,2,FALSE)</f>
        <v>Unitary Authority</v>
      </c>
      <c r="GD20" t="str">
        <f>IFERROR(VLOOKUP(GE20,classifications!$A$3:$C$334,3,FALSE),VLOOKUP(GE20,classifications!$I$2:$K$28,3,FALSE))</f>
        <v>Urban with Significant Rural</v>
      </c>
      <c r="GE20" t="s">
        <v>1255</v>
      </c>
      <c r="GG20">
        <v>5469</v>
      </c>
      <c r="GH20">
        <v>18396</v>
      </c>
      <c r="GI20">
        <v>275</v>
      </c>
      <c r="GJ20">
        <v>135934</v>
      </c>
      <c r="GK20">
        <v>160074</v>
      </c>
    </row>
    <row r="21" spans="2:193" x14ac:dyDescent="0.3">
      <c r="B21" t="s">
        <v>42</v>
      </c>
      <c r="C21" t="str">
        <f>VLOOKUP(E21,class!$A$1:$B$455,2,FALSE)</f>
        <v>Unitary Authority</v>
      </c>
      <c r="D21" t="str">
        <f>IFERROR(VLOOKUP(E21,classifications!$A$3:$C$334,3,FALSE),VLOOKUP(E21,classifications!$I$2:$K$28,3,FALSE))</f>
        <v>Predominantly Rural</v>
      </c>
      <c r="E21" t="s">
        <v>1257</v>
      </c>
      <c r="G21">
        <v>10515</v>
      </c>
      <c r="H21">
        <v>18599</v>
      </c>
      <c r="I21">
        <v>742</v>
      </c>
      <c r="J21">
        <v>231402</v>
      </c>
      <c r="K21">
        <v>261258</v>
      </c>
      <c r="AB21" t="s">
        <v>42</v>
      </c>
      <c r="AC21" t="str">
        <f>VLOOKUP(AE21,class!$A$1:$B$455,2,FALSE)</f>
        <v>Unitary Authority</v>
      </c>
      <c r="AD21" t="str">
        <f>IFERROR(VLOOKUP(AE21,classifications!$A$3:$C$334,3,FALSE),VLOOKUP(AE21,classifications!$I$2:$K$28,3,FALSE))</f>
        <v>Predominantly Rural</v>
      </c>
      <c r="AE21" t="s">
        <v>1257</v>
      </c>
      <c r="AG21">
        <v>10490</v>
      </c>
      <c r="AH21">
        <v>19174</v>
      </c>
      <c r="AI21">
        <v>742</v>
      </c>
      <c r="AJ21">
        <v>233130</v>
      </c>
      <c r="AK21">
        <v>263536</v>
      </c>
      <c r="BB21" t="s">
        <v>42</v>
      </c>
      <c r="BC21" t="str">
        <f>VLOOKUP(BE21,class!$A$1:$B$455,2,FALSE)</f>
        <v>Unitary Authority</v>
      </c>
      <c r="BD21" t="str">
        <f>IFERROR(VLOOKUP(BE21,classifications!$A$3:$C$334,3,FALSE),VLOOKUP(BE21,classifications!$I$2:$K$28,3,FALSE))</f>
        <v>Predominantly Rural</v>
      </c>
      <c r="BE21" t="s">
        <v>1257</v>
      </c>
      <c r="BG21">
        <v>10462</v>
      </c>
      <c r="BH21">
        <v>19558</v>
      </c>
      <c r="BI21">
        <v>700</v>
      </c>
      <c r="BJ21">
        <v>234845</v>
      </c>
      <c r="BK21">
        <v>265565</v>
      </c>
      <c r="CB21" t="s">
        <v>42</v>
      </c>
      <c r="CC21" t="str">
        <f>VLOOKUP(CE21,class!$A$1:$B$455,2,FALSE)</f>
        <v>Unitary Authority</v>
      </c>
      <c r="CD21" t="str">
        <f>IFERROR(VLOOKUP(CE21,classifications!$A$3:$C$334,3,FALSE),VLOOKUP(CE21,classifications!$I$2:$K$28,3,FALSE))</f>
        <v>Predominantly Rural</v>
      </c>
      <c r="CE21" t="s">
        <v>1257</v>
      </c>
      <c r="CG21">
        <v>10442</v>
      </c>
      <c r="CH21">
        <v>20270</v>
      </c>
      <c r="CI21">
        <v>700</v>
      </c>
      <c r="CJ21">
        <v>236855</v>
      </c>
      <c r="CK21">
        <v>268267</v>
      </c>
      <c r="DB21" t="s">
        <v>42</v>
      </c>
      <c r="DC21" t="str">
        <f>VLOOKUP(DE21,class!$A$1:$B$455,2,FALSE)</f>
        <v>Unitary Authority</v>
      </c>
      <c r="DD21" t="str">
        <f>IFERROR(VLOOKUP(DE21,classifications!$A$3:$C$334,3,FALSE),VLOOKUP(DE21,classifications!$I$2:$K$28,3,FALSE))</f>
        <v>Predominantly Rural</v>
      </c>
      <c r="DE21" t="s">
        <v>1257</v>
      </c>
      <c r="DG21">
        <v>10391</v>
      </c>
      <c r="DH21">
        <v>20734</v>
      </c>
      <c r="DI21">
        <v>792</v>
      </c>
      <c r="DJ21">
        <v>238947</v>
      </c>
      <c r="DK21">
        <v>270864</v>
      </c>
      <c r="EB21" t="s">
        <v>42</v>
      </c>
      <c r="EC21" t="str">
        <f>VLOOKUP(EE21,class!$A$1:$B$455,2,FALSE)</f>
        <v>Unitary Authority</v>
      </c>
      <c r="ED21" t="str">
        <f>IFERROR(VLOOKUP(EE21,classifications!$A$3:$C$334,3,FALSE),VLOOKUP(EE21,classifications!$I$2:$K$28,3,FALSE))</f>
        <v>Predominantly Rural</v>
      </c>
      <c r="EE21" t="s">
        <v>1257</v>
      </c>
      <c r="EG21">
        <v>10417</v>
      </c>
      <c r="EH21">
        <v>21180</v>
      </c>
      <c r="EI21">
        <v>792</v>
      </c>
      <c r="EJ21">
        <v>241549</v>
      </c>
      <c r="EK21">
        <v>273938</v>
      </c>
      <c r="FB21" t="s">
        <v>42</v>
      </c>
      <c r="FC21" t="str">
        <f>VLOOKUP(FE21,class!$A$1:$B$455,2,FALSE)</f>
        <v>Unitary Authority</v>
      </c>
      <c r="FD21" t="str">
        <f>IFERROR(VLOOKUP(FE21,classifications!$A$3:$C$334,3,FALSE),VLOOKUP(FE21,classifications!$I$2:$K$28,3,FALSE))</f>
        <v>Predominantly Rural</v>
      </c>
      <c r="FE21" t="s">
        <v>1257</v>
      </c>
      <c r="FG21">
        <v>10317</v>
      </c>
      <c r="FH21">
        <v>21678</v>
      </c>
      <c r="FI21">
        <v>0</v>
      </c>
      <c r="FJ21">
        <v>245370</v>
      </c>
      <c r="FK21">
        <v>277365</v>
      </c>
      <c r="GB21" t="s">
        <v>42</v>
      </c>
      <c r="GC21" t="str">
        <f>VLOOKUP(GE21,class!$A$1:$B$455,2,FALSE)</f>
        <v>Unitary Authority</v>
      </c>
      <c r="GD21" t="str">
        <f>IFERROR(VLOOKUP(GE21,classifications!$A$3:$C$334,3,FALSE),VLOOKUP(GE21,classifications!$I$2:$K$28,3,FALSE))</f>
        <v>Predominantly Rural</v>
      </c>
      <c r="GE21" t="s">
        <v>1257</v>
      </c>
      <c r="GG21">
        <v>10321</v>
      </c>
      <c r="GH21">
        <v>22029</v>
      </c>
      <c r="GI21">
        <v>0</v>
      </c>
      <c r="GJ21">
        <v>248124</v>
      </c>
      <c r="GK21">
        <v>280474</v>
      </c>
    </row>
    <row r="22" spans="2:193" x14ac:dyDescent="0.3">
      <c r="B22" t="s">
        <v>44</v>
      </c>
      <c r="C22" t="str">
        <f>VLOOKUP(E22,class!$A$1:$B$455,2,FALSE)</f>
        <v>Unitary Authority</v>
      </c>
      <c r="D22" t="str">
        <f>IFERROR(VLOOKUP(E22,classifications!$A$3:$C$334,3,FALSE),VLOOKUP(E22,classifications!$I$2:$K$28,3,FALSE))</f>
        <v>Predominantly Rural</v>
      </c>
      <c r="E22" t="s">
        <v>1108</v>
      </c>
      <c r="G22">
        <v>18711</v>
      </c>
      <c r="H22">
        <v>29253</v>
      </c>
      <c r="I22">
        <v>0</v>
      </c>
      <c r="J22">
        <v>186793</v>
      </c>
      <c r="K22">
        <v>234757</v>
      </c>
      <c r="AB22" t="s">
        <v>44</v>
      </c>
      <c r="AC22" t="str">
        <f>VLOOKUP(AE22,class!$A$1:$B$455,2,FALSE)</f>
        <v>Unitary Authority</v>
      </c>
      <c r="AD22" t="str">
        <f>IFERROR(VLOOKUP(AE22,classifications!$A$3:$C$334,3,FALSE),VLOOKUP(AE22,classifications!$I$2:$K$28,3,FALSE))</f>
        <v>Predominantly Rural</v>
      </c>
      <c r="AE22" t="s">
        <v>1108</v>
      </c>
      <c r="AG22">
        <v>18616</v>
      </c>
      <c r="AH22">
        <v>29429</v>
      </c>
      <c r="AI22">
        <v>0</v>
      </c>
      <c r="AJ22">
        <v>187850</v>
      </c>
      <c r="AK22">
        <v>235895</v>
      </c>
      <c r="BB22" t="s">
        <v>44</v>
      </c>
      <c r="BC22" t="str">
        <f>VLOOKUP(BE22,class!$A$1:$B$455,2,FALSE)</f>
        <v>Unitary Authority</v>
      </c>
      <c r="BD22" t="str">
        <f>IFERROR(VLOOKUP(BE22,classifications!$A$3:$C$334,3,FALSE),VLOOKUP(BE22,classifications!$I$2:$K$28,3,FALSE))</f>
        <v>Predominantly Rural</v>
      </c>
      <c r="BE22" t="s">
        <v>1108</v>
      </c>
      <c r="BG22">
        <v>18484</v>
      </c>
      <c r="BH22">
        <v>29528</v>
      </c>
      <c r="BI22">
        <v>0</v>
      </c>
      <c r="BJ22">
        <v>188667</v>
      </c>
      <c r="BK22">
        <v>236679</v>
      </c>
      <c r="CB22" t="s">
        <v>44</v>
      </c>
      <c r="CC22" t="str">
        <f>VLOOKUP(CE22,class!$A$1:$B$455,2,FALSE)</f>
        <v>Unitary Authority</v>
      </c>
      <c r="CD22" t="str">
        <f>IFERROR(VLOOKUP(CE22,classifications!$A$3:$C$334,3,FALSE),VLOOKUP(CE22,classifications!$I$2:$K$28,3,FALSE))</f>
        <v>Predominantly Rural</v>
      </c>
      <c r="CE22" t="s">
        <v>1108</v>
      </c>
      <c r="CG22">
        <v>18487</v>
      </c>
      <c r="CH22">
        <v>29821</v>
      </c>
      <c r="CI22">
        <v>0</v>
      </c>
      <c r="CJ22">
        <v>189438</v>
      </c>
      <c r="CK22">
        <v>237746</v>
      </c>
      <c r="DB22" t="s">
        <v>44</v>
      </c>
      <c r="DC22" t="str">
        <f>VLOOKUP(DE22,class!$A$1:$B$455,2,FALSE)</f>
        <v>Unitary Authority</v>
      </c>
      <c r="DD22" t="str">
        <f>IFERROR(VLOOKUP(DE22,classifications!$A$3:$C$334,3,FALSE),VLOOKUP(DE22,classifications!$I$2:$K$28,3,FALSE))</f>
        <v>Predominantly Rural</v>
      </c>
      <c r="DE22" t="s">
        <v>1108</v>
      </c>
      <c r="DG22">
        <v>0</v>
      </c>
      <c r="DH22">
        <v>47952</v>
      </c>
      <c r="DI22">
        <v>0</v>
      </c>
      <c r="DJ22">
        <v>191322</v>
      </c>
      <c r="DK22">
        <v>239274</v>
      </c>
      <c r="EB22" t="s">
        <v>44</v>
      </c>
      <c r="EC22" t="str">
        <f>VLOOKUP(EE22,class!$A$1:$B$455,2,FALSE)</f>
        <v>Unitary Authority</v>
      </c>
      <c r="ED22" t="str">
        <f>IFERROR(VLOOKUP(EE22,classifications!$A$3:$C$334,3,FALSE),VLOOKUP(EE22,classifications!$I$2:$K$28,3,FALSE))</f>
        <v>Predominantly Rural</v>
      </c>
      <c r="EE22" t="s">
        <v>1108</v>
      </c>
      <c r="EG22">
        <v>0</v>
      </c>
      <c r="EH22">
        <v>47762</v>
      </c>
      <c r="EI22">
        <v>0</v>
      </c>
      <c r="EJ22">
        <v>192910</v>
      </c>
      <c r="EK22">
        <v>240672</v>
      </c>
      <c r="FB22" t="s">
        <v>44</v>
      </c>
      <c r="FC22" t="str">
        <f>VLOOKUP(FE22,class!$A$1:$B$455,2,FALSE)</f>
        <v>Unitary Authority</v>
      </c>
      <c r="FD22" t="str">
        <f>IFERROR(VLOOKUP(FE22,classifications!$A$3:$C$334,3,FALSE),VLOOKUP(FE22,classifications!$I$2:$K$28,3,FALSE))</f>
        <v>Predominantly Urban</v>
      </c>
      <c r="FE22" t="s">
        <v>1259</v>
      </c>
      <c r="FG22">
        <v>5336</v>
      </c>
      <c r="FH22">
        <v>2658</v>
      </c>
      <c r="FI22">
        <v>0</v>
      </c>
      <c r="FJ22">
        <v>42790</v>
      </c>
      <c r="FK22">
        <v>50784</v>
      </c>
      <c r="GB22" t="s">
        <v>44</v>
      </c>
      <c r="GC22" t="str">
        <f>VLOOKUP(GE22,class!$A$1:$B$455,2,FALSE)</f>
        <v>Unitary Authority</v>
      </c>
      <c r="GD22" t="str">
        <f>IFERROR(VLOOKUP(GE22,classifications!$A$3:$C$334,3,FALSE),VLOOKUP(GE22,classifications!$I$2:$K$28,3,FALSE))</f>
        <v>Predominantly Urban</v>
      </c>
      <c r="GE22" t="s">
        <v>1259</v>
      </c>
      <c r="GG22">
        <v>0</v>
      </c>
      <c r="GH22">
        <v>48022</v>
      </c>
      <c r="GI22">
        <v>0</v>
      </c>
      <c r="GJ22">
        <v>195452</v>
      </c>
      <c r="GK22">
        <v>243474</v>
      </c>
    </row>
    <row r="23" spans="2:193" x14ac:dyDescent="0.3">
      <c r="B23" t="s">
        <v>46</v>
      </c>
      <c r="C23" t="str">
        <f>VLOOKUP(E23,class!$A$1:$B$455,2,FALSE)</f>
        <v>Unitary Authority</v>
      </c>
      <c r="D23" t="str">
        <f>IFERROR(VLOOKUP(E23,classifications!$A$3:$C$334,3,FALSE),VLOOKUP(E23,classifications!$I$2:$K$28,3,FALSE))</f>
        <v>Predominantly Urban</v>
      </c>
      <c r="E23" t="s">
        <v>1259</v>
      </c>
      <c r="G23">
        <v>5456</v>
      </c>
      <c r="H23">
        <v>2075</v>
      </c>
      <c r="I23">
        <v>0</v>
      </c>
      <c r="J23">
        <v>41318</v>
      </c>
      <c r="K23">
        <v>48849</v>
      </c>
      <c r="AB23" t="s">
        <v>46</v>
      </c>
      <c r="AC23" t="str">
        <f>VLOOKUP(AE23,class!$A$1:$B$455,2,FALSE)</f>
        <v>Unitary Authority</v>
      </c>
      <c r="AD23" t="str">
        <f>IFERROR(VLOOKUP(AE23,classifications!$A$3:$C$334,3,FALSE),VLOOKUP(AE23,classifications!$I$2:$K$28,3,FALSE))</f>
        <v>Predominantly Urban</v>
      </c>
      <c r="AE23" t="s">
        <v>1259</v>
      </c>
      <c r="AG23">
        <v>5377</v>
      </c>
      <c r="AH23">
        <v>2201</v>
      </c>
      <c r="AI23">
        <v>0</v>
      </c>
      <c r="AJ23">
        <v>41431</v>
      </c>
      <c r="AK23">
        <v>49009</v>
      </c>
      <c r="BB23" t="s">
        <v>46</v>
      </c>
      <c r="BC23" t="str">
        <f>VLOOKUP(BE23,class!$A$1:$B$455,2,FALSE)</f>
        <v>Unitary Authority</v>
      </c>
      <c r="BD23" t="str">
        <f>IFERROR(VLOOKUP(BE23,classifications!$A$3:$C$334,3,FALSE),VLOOKUP(BE23,classifications!$I$2:$K$28,3,FALSE))</f>
        <v>Predominantly Urban</v>
      </c>
      <c r="BE23" t="s">
        <v>1259</v>
      </c>
      <c r="BG23">
        <v>5367</v>
      </c>
      <c r="BH23">
        <v>2388</v>
      </c>
      <c r="BI23">
        <v>0</v>
      </c>
      <c r="BJ23">
        <v>41525</v>
      </c>
      <c r="BK23">
        <v>49280</v>
      </c>
      <c r="CB23" t="s">
        <v>46</v>
      </c>
      <c r="CC23" t="str">
        <f>VLOOKUP(CE23,class!$A$1:$B$455,2,FALSE)</f>
        <v>Unitary Authority</v>
      </c>
      <c r="CD23" t="str">
        <f>IFERROR(VLOOKUP(CE23,classifications!$A$3:$C$334,3,FALSE),VLOOKUP(CE23,classifications!$I$2:$K$28,3,FALSE))</f>
        <v>Predominantly Urban</v>
      </c>
      <c r="CE23" t="s">
        <v>1259</v>
      </c>
      <c r="CG23">
        <v>5283</v>
      </c>
      <c r="CH23">
        <v>2577</v>
      </c>
      <c r="CI23">
        <v>0</v>
      </c>
      <c r="CJ23">
        <v>41917</v>
      </c>
      <c r="CK23">
        <v>49777</v>
      </c>
      <c r="DB23" t="s">
        <v>46</v>
      </c>
      <c r="DC23" t="str">
        <f>VLOOKUP(DE23,class!$A$1:$B$455,2,FALSE)</f>
        <v>Unitary Authority</v>
      </c>
      <c r="DD23" t="str">
        <f>IFERROR(VLOOKUP(DE23,classifications!$A$3:$C$334,3,FALSE),VLOOKUP(DE23,classifications!$I$2:$K$28,3,FALSE))</f>
        <v>Predominantly Urban</v>
      </c>
      <c r="DE23" t="s">
        <v>1259</v>
      </c>
      <c r="DG23">
        <v>5265</v>
      </c>
      <c r="DH23">
        <v>2623</v>
      </c>
      <c r="DI23">
        <v>0</v>
      </c>
      <c r="DJ23">
        <v>42192</v>
      </c>
      <c r="DK23">
        <v>50080</v>
      </c>
      <c r="EB23" t="s">
        <v>46</v>
      </c>
      <c r="EC23" t="str">
        <f>VLOOKUP(EE23,class!$A$1:$B$455,2,FALSE)</f>
        <v>Unitary Authority</v>
      </c>
      <c r="ED23" t="str">
        <f>IFERROR(VLOOKUP(EE23,classifications!$A$3:$C$334,3,FALSE),VLOOKUP(EE23,classifications!$I$2:$K$28,3,FALSE))</f>
        <v>Predominantly Urban</v>
      </c>
      <c r="EE23" t="s">
        <v>1259</v>
      </c>
      <c r="EG23">
        <v>5289</v>
      </c>
      <c r="EH23">
        <v>2638</v>
      </c>
      <c r="EI23">
        <v>0</v>
      </c>
      <c r="EJ23">
        <v>42317</v>
      </c>
      <c r="EK23">
        <v>50244</v>
      </c>
      <c r="FB23" t="s">
        <v>46</v>
      </c>
      <c r="FC23" t="str">
        <f>VLOOKUP(FE23,class!$A$1:$B$455,2,FALSE)</f>
        <v>Unitary Authority</v>
      </c>
      <c r="FD23" t="str">
        <f>IFERROR(VLOOKUP(FE23,classifications!$A$3:$C$334,3,FALSE),VLOOKUP(FE23,classifications!$I$2:$K$28,3,FALSE))</f>
        <v>Predominantly Urban</v>
      </c>
      <c r="FE23" t="s">
        <v>1260</v>
      </c>
      <c r="FG23">
        <v>13016</v>
      </c>
      <c r="FH23">
        <v>7899</v>
      </c>
      <c r="FI23">
        <v>50</v>
      </c>
      <c r="FJ23">
        <v>89113</v>
      </c>
      <c r="FK23">
        <v>110078</v>
      </c>
      <c r="GB23" t="s">
        <v>46</v>
      </c>
      <c r="GC23" t="str">
        <f>VLOOKUP(GE23,class!$A$1:$B$455,2,FALSE)</f>
        <v>Unitary Authority</v>
      </c>
      <c r="GD23" t="str">
        <f>IFERROR(VLOOKUP(GE23,classifications!$A$3:$C$334,3,FALSE),VLOOKUP(GE23,classifications!$I$2:$K$28,3,FALSE))</f>
        <v>Predominantly Urban</v>
      </c>
      <c r="GE23" t="s">
        <v>1260</v>
      </c>
      <c r="GG23">
        <v>5314</v>
      </c>
      <c r="GH23">
        <v>2885</v>
      </c>
      <c r="GI23">
        <v>0</v>
      </c>
      <c r="GJ23">
        <v>43123</v>
      </c>
      <c r="GK23">
        <v>51322</v>
      </c>
    </row>
    <row r="24" spans="2:193" x14ac:dyDescent="0.3">
      <c r="B24" t="s">
        <v>48</v>
      </c>
      <c r="C24" t="str">
        <f>VLOOKUP(E24,class!$A$1:$B$455,2,FALSE)</f>
        <v>Unitary Authority</v>
      </c>
      <c r="D24" t="str">
        <f>IFERROR(VLOOKUP(E24,classifications!$A$3:$C$334,3,FALSE),VLOOKUP(E24,classifications!$I$2:$K$28,3,FALSE))</f>
        <v>Predominantly Urban</v>
      </c>
      <c r="E24" t="s">
        <v>1260</v>
      </c>
      <c r="G24">
        <v>13616</v>
      </c>
      <c r="H24">
        <v>7098</v>
      </c>
      <c r="I24">
        <v>50</v>
      </c>
      <c r="J24">
        <v>86006</v>
      </c>
      <c r="K24">
        <v>106770</v>
      </c>
      <c r="AB24" t="s">
        <v>48</v>
      </c>
      <c r="AC24" t="str">
        <f>VLOOKUP(AE24,class!$A$1:$B$455,2,FALSE)</f>
        <v>Unitary Authority</v>
      </c>
      <c r="AD24" t="str">
        <f>IFERROR(VLOOKUP(AE24,classifications!$A$3:$C$334,3,FALSE),VLOOKUP(AE24,classifications!$I$2:$K$28,3,FALSE))</f>
        <v>Predominantly Urban</v>
      </c>
      <c r="AE24" t="s">
        <v>1260</v>
      </c>
      <c r="AG24">
        <v>13491</v>
      </c>
      <c r="AH24">
        <v>7547</v>
      </c>
      <c r="AI24">
        <v>50</v>
      </c>
      <c r="AJ24">
        <v>86055</v>
      </c>
      <c r="AK24">
        <v>107143</v>
      </c>
      <c r="BB24" t="s">
        <v>48</v>
      </c>
      <c r="BC24" t="str">
        <f>VLOOKUP(BE24,class!$A$1:$B$455,2,FALSE)</f>
        <v>Unitary Authority</v>
      </c>
      <c r="BD24" t="str">
        <f>IFERROR(VLOOKUP(BE24,classifications!$A$3:$C$334,3,FALSE),VLOOKUP(BE24,classifications!$I$2:$K$28,3,FALSE))</f>
        <v>Predominantly Urban</v>
      </c>
      <c r="BE24" t="s">
        <v>1260</v>
      </c>
      <c r="BG24">
        <v>13381</v>
      </c>
      <c r="BH24">
        <v>7473</v>
      </c>
      <c r="BI24">
        <v>50</v>
      </c>
      <c r="BJ24">
        <v>86686</v>
      </c>
      <c r="BK24">
        <v>107590</v>
      </c>
      <c r="CB24" t="s">
        <v>48</v>
      </c>
      <c r="CC24" t="str">
        <f>VLOOKUP(CE24,class!$A$1:$B$455,2,FALSE)</f>
        <v>Unitary Authority</v>
      </c>
      <c r="CD24" t="str">
        <f>IFERROR(VLOOKUP(CE24,classifications!$A$3:$C$334,3,FALSE),VLOOKUP(CE24,classifications!$I$2:$K$28,3,FALSE))</f>
        <v>Predominantly Urban</v>
      </c>
      <c r="CE24" t="s">
        <v>1260</v>
      </c>
      <c r="CG24">
        <v>13311</v>
      </c>
      <c r="CH24">
        <v>7691</v>
      </c>
      <c r="CI24">
        <v>50</v>
      </c>
      <c r="CJ24">
        <v>86966</v>
      </c>
      <c r="CK24">
        <v>108018</v>
      </c>
      <c r="DB24" t="s">
        <v>48</v>
      </c>
      <c r="DC24" t="str">
        <f>VLOOKUP(DE24,class!$A$1:$B$455,2,FALSE)</f>
        <v>Unitary Authority</v>
      </c>
      <c r="DD24" t="str">
        <f>IFERROR(VLOOKUP(DE24,classifications!$A$3:$C$334,3,FALSE),VLOOKUP(DE24,classifications!$I$2:$K$28,3,FALSE))</f>
        <v>Predominantly Urban</v>
      </c>
      <c r="DE24" t="s">
        <v>1260</v>
      </c>
      <c r="DG24">
        <v>13126</v>
      </c>
      <c r="DH24">
        <v>7702</v>
      </c>
      <c r="DI24">
        <v>50</v>
      </c>
      <c r="DJ24">
        <v>87624</v>
      </c>
      <c r="DK24">
        <v>108502</v>
      </c>
      <c r="EB24" t="s">
        <v>48</v>
      </c>
      <c r="EC24" t="str">
        <f>VLOOKUP(EE24,class!$A$1:$B$455,2,FALSE)</f>
        <v>Unitary Authority</v>
      </c>
      <c r="ED24" t="str">
        <f>IFERROR(VLOOKUP(EE24,classifications!$A$3:$C$334,3,FALSE),VLOOKUP(EE24,classifications!$I$2:$K$28,3,FALSE))</f>
        <v>Predominantly Urban</v>
      </c>
      <c r="EE24" t="s">
        <v>1260</v>
      </c>
      <c r="EG24">
        <v>13122</v>
      </c>
      <c r="EH24">
        <v>7790</v>
      </c>
      <c r="EI24">
        <v>50</v>
      </c>
      <c r="EJ24">
        <v>88329</v>
      </c>
      <c r="EK24">
        <v>109291</v>
      </c>
      <c r="FB24" t="s">
        <v>48</v>
      </c>
      <c r="FC24" t="str">
        <f>VLOOKUP(FE24,class!$A$1:$B$455,2,FALSE)</f>
        <v>Unitary Authority</v>
      </c>
      <c r="FD24" t="str">
        <f>IFERROR(VLOOKUP(FE24,classifications!$A$3:$C$334,3,FALSE),VLOOKUP(FE24,classifications!$I$2:$K$28,3,FALSE))</f>
        <v>Predominantly Rural</v>
      </c>
      <c r="FE24" t="s">
        <v>1108</v>
      </c>
      <c r="FG24">
        <v>0</v>
      </c>
      <c r="FH24">
        <v>47777</v>
      </c>
      <c r="FI24">
        <v>0</v>
      </c>
      <c r="FJ24">
        <v>194234</v>
      </c>
      <c r="FK24">
        <v>242011</v>
      </c>
      <c r="GB24" t="s">
        <v>48</v>
      </c>
      <c r="GC24" t="str">
        <f>VLOOKUP(GE24,class!$A$1:$B$455,2,FALSE)</f>
        <v>Unitary Authority</v>
      </c>
      <c r="GD24" t="str">
        <f>IFERROR(VLOOKUP(GE24,classifications!$A$3:$C$334,3,FALSE),VLOOKUP(GE24,classifications!$I$2:$K$28,3,FALSE))</f>
        <v>Predominantly Rural</v>
      </c>
      <c r="GE24" t="s">
        <v>1108</v>
      </c>
      <c r="GG24">
        <v>12868</v>
      </c>
      <c r="GH24">
        <v>7936</v>
      </c>
      <c r="GI24">
        <v>50</v>
      </c>
      <c r="GJ24">
        <v>89833</v>
      </c>
      <c r="GK24">
        <v>110687</v>
      </c>
    </row>
    <row r="25" spans="2:193" x14ac:dyDescent="0.3">
      <c r="B25" t="s">
        <v>50</v>
      </c>
      <c r="C25" t="str">
        <f>VLOOKUP(E25,class!$A$1:$B$455,2,FALSE)</f>
        <v>Unitary Authority</v>
      </c>
      <c r="D25" t="str">
        <f>IFERROR(VLOOKUP(E25,classifications!$A$3:$C$334,3,FALSE),VLOOKUP(E25,classifications!$I$2:$K$28,3,FALSE))</f>
        <v>Predominantly Rural</v>
      </c>
      <c r="E25" t="s">
        <v>1262</v>
      </c>
      <c r="G25">
        <v>11233</v>
      </c>
      <c r="H25">
        <v>2374</v>
      </c>
      <c r="I25">
        <v>165</v>
      </c>
      <c r="J25">
        <v>137884</v>
      </c>
      <c r="K25">
        <v>151656</v>
      </c>
      <c r="AB25" t="s">
        <v>50</v>
      </c>
      <c r="AC25" t="str">
        <f>VLOOKUP(AE25,class!$A$1:$B$455,2,FALSE)</f>
        <v>Unitary Authority</v>
      </c>
      <c r="AD25" t="str">
        <f>IFERROR(VLOOKUP(AE25,classifications!$A$3:$C$334,3,FALSE),VLOOKUP(AE25,classifications!$I$2:$K$28,3,FALSE))</f>
        <v>Predominantly Rural</v>
      </c>
      <c r="AE25" t="s">
        <v>1262</v>
      </c>
      <c r="AG25">
        <v>11543</v>
      </c>
      <c r="AH25">
        <v>2439</v>
      </c>
      <c r="AI25">
        <v>165</v>
      </c>
      <c r="AJ25">
        <v>139491</v>
      </c>
      <c r="AK25">
        <v>153638</v>
      </c>
      <c r="BB25" t="s">
        <v>50</v>
      </c>
      <c r="BC25" t="str">
        <f>VLOOKUP(BE25,class!$A$1:$B$455,2,FALSE)</f>
        <v>Unitary Authority</v>
      </c>
      <c r="BD25" t="str">
        <f>IFERROR(VLOOKUP(BE25,classifications!$A$3:$C$334,3,FALSE),VLOOKUP(BE25,classifications!$I$2:$K$28,3,FALSE))</f>
        <v>Predominantly Rural</v>
      </c>
      <c r="BE25" t="s">
        <v>1262</v>
      </c>
      <c r="BG25">
        <v>11533</v>
      </c>
      <c r="BH25">
        <v>2459</v>
      </c>
      <c r="BI25">
        <v>165</v>
      </c>
      <c r="BJ25">
        <v>140931</v>
      </c>
      <c r="BK25">
        <v>155088</v>
      </c>
      <c r="CB25" t="s">
        <v>50</v>
      </c>
      <c r="CC25" t="str">
        <f>VLOOKUP(CE25,class!$A$1:$B$455,2,FALSE)</f>
        <v>Unitary Authority</v>
      </c>
      <c r="CD25" t="str">
        <f>IFERROR(VLOOKUP(CE25,classifications!$A$3:$C$334,3,FALSE),VLOOKUP(CE25,classifications!$I$2:$K$28,3,FALSE))</f>
        <v>Predominantly Rural</v>
      </c>
      <c r="CE25" t="s">
        <v>1262</v>
      </c>
      <c r="CG25">
        <v>11575</v>
      </c>
      <c r="CH25">
        <v>2513</v>
      </c>
      <c r="CI25">
        <v>165</v>
      </c>
      <c r="CJ25">
        <v>141548</v>
      </c>
      <c r="CK25">
        <v>155801</v>
      </c>
      <c r="DB25" t="s">
        <v>50</v>
      </c>
      <c r="DC25" t="str">
        <f>VLOOKUP(DE25,class!$A$1:$B$455,2,FALSE)</f>
        <v>Unitary Authority</v>
      </c>
      <c r="DD25" t="str">
        <f>IFERROR(VLOOKUP(DE25,classifications!$A$3:$C$334,3,FALSE),VLOOKUP(DE25,classifications!$I$2:$K$28,3,FALSE))</f>
        <v>Predominantly Rural</v>
      </c>
      <c r="DE25" t="s">
        <v>1262</v>
      </c>
      <c r="DG25">
        <v>11578</v>
      </c>
      <c r="DH25">
        <v>2560</v>
      </c>
      <c r="DI25">
        <v>165</v>
      </c>
      <c r="DJ25">
        <v>142340</v>
      </c>
      <c r="DK25">
        <v>156643</v>
      </c>
      <c r="EB25" t="s">
        <v>50</v>
      </c>
      <c r="EC25" t="str">
        <f>VLOOKUP(EE25,class!$A$1:$B$455,2,FALSE)</f>
        <v>Unitary Authority</v>
      </c>
      <c r="ED25" t="str">
        <f>IFERROR(VLOOKUP(EE25,classifications!$A$3:$C$334,3,FALSE),VLOOKUP(EE25,classifications!$I$2:$K$28,3,FALSE))</f>
        <v>Predominantly Rural</v>
      </c>
      <c r="EE25" t="s">
        <v>1262</v>
      </c>
      <c r="EG25">
        <v>11578</v>
      </c>
      <c r="EH25">
        <v>2685</v>
      </c>
      <c r="EI25">
        <v>165</v>
      </c>
      <c r="EJ25">
        <v>143374</v>
      </c>
      <c r="EK25">
        <v>157802</v>
      </c>
      <c r="FB25" t="s">
        <v>50</v>
      </c>
      <c r="FC25" t="str">
        <f>VLOOKUP(FE25,class!$A$1:$B$455,2,FALSE)</f>
        <v>Unitary Authority</v>
      </c>
      <c r="FD25" t="str">
        <f>IFERROR(VLOOKUP(FE25,classifications!$A$3:$C$334,3,FALSE),VLOOKUP(FE25,classifications!$I$2:$K$28,3,FALSE))</f>
        <v>Predominantly Rural</v>
      </c>
      <c r="FE25" t="s">
        <v>1262</v>
      </c>
      <c r="FG25">
        <v>11574</v>
      </c>
      <c r="FH25">
        <v>2846</v>
      </c>
      <c r="FI25">
        <v>165</v>
      </c>
      <c r="FJ25">
        <v>144360</v>
      </c>
      <c r="FK25">
        <v>158945</v>
      </c>
      <c r="GB25" t="s">
        <v>50</v>
      </c>
      <c r="GC25" t="str">
        <f>VLOOKUP(GE25,class!$A$1:$B$455,2,FALSE)</f>
        <v>Unitary Authority</v>
      </c>
      <c r="GD25" t="str">
        <f>IFERROR(VLOOKUP(GE25,classifications!$A$3:$C$334,3,FALSE),VLOOKUP(GE25,classifications!$I$2:$K$28,3,FALSE))</f>
        <v>Predominantly Rural</v>
      </c>
      <c r="GE25" t="s">
        <v>1262</v>
      </c>
      <c r="GG25">
        <v>11314</v>
      </c>
      <c r="GH25">
        <v>3010</v>
      </c>
      <c r="GI25">
        <v>165</v>
      </c>
      <c r="GJ25">
        <v>145888</v>
      </c>
      <c r="GK25">
        <v>160377</v>
      </c>
    </row>
    <row r="26" spans="2:193" x14ac:dyDescent="0.3">
      <c r="B26" t="s">
        <v>52</v>
      </c>
      <c r="C26" t="str">
        <f>VLOOKUP(E26,class!$A$1:$B$455,2,FALSE)</f>
        <v>Unitary Authority</v>
      </c>
      <c r="D26" t="str">
        <f>IFERROR(VLOOKUP(E26,classifications!$A$3:$C$334,3,FALSE),VLOOKUP(E26,classifications!$I$2:$K$28,3,FALSE))</f>
        <v>Predominantly Urban</v>
      </c>
      <c r="E26" t="s">
        <v>1263</v>
      </c>
      <c r="G26">
        <v>0</v>
      </c>
      <c r="H26">
        <v>13793</v>
      </c>
      <c r="I26">
        <v>0</v>
      </c>
      <c r="J26">
        <v>41221</v>
      </c>
      <c r="K26">
        <v>55014</v>
      </c>
      <c r="AB26" t="s">
        <v>52</v>
      </c>
      <c r="AC26" t="str">
        <f>VLOOKUP(AE26,class!$A$1:$B$455,2,FALSE)</f>
        <v>Unitary Authority</v>
      </c>
      <c r="AD26" t="str">
        <f>IFERROR(VLOOKUP(AE26,classifications!$A$3:$C$334,3,FALSE),VLOOKUP(AE26,classifications!$I$2:$K$28,3,FALSE))</f>
        <v>Predominantly Urban</v>
      </c>
      <c r="AE26" t="s">
        <v>1263</v>
      </c>
      <c r="AG26">
        <v>0</v>
      </c>
      <c r="AH26">
        <v>13941</v>
      </c>
      <c r="AI26">
        <v>0</v>
      </c>
      <c r="AJ26">
        <v>41488</v>
      </c>
      <c r="AK26">
        <v>55429</v>
      </c>
      <c r="BB26" t="s">
        <v>52</v>
      </c>
      <c r="BC26" t="str">
        <f>VLOOKUP(BE26,class!$A$1:$B$455,2,FALSE)</f>
        <v>Unitary Authority</v>
      </c>
      <c r="BD26" t="str">
        <f>IFERROR(VLOOKUP(BE26,classifications!$A$3:$C$334,3,FALSE),VLOOKUP(BE26,classifications!$I$2:$K$28,3,FALSE))</f>
        <v>Predominantly Urban</v>
      </c>
      <c r="BE26" t="s">
        <v>1263</v>
      </c>
      <c r="BG26">
        <v>0</v>
      </c>
      <c r="BH26">
        <v>13967</v>
      </c>
      <c r="BI26">
        <v>0</v>
      </c>
      <c r="BJ26">
        <v>41935</v>
      </c>
      <c r="BK26">
        <v>55902</v>
      </c>
      <c r="CB26" t="s">
        <v>52</v>
      </c>
      <c r="CC26" t="str">
        <f>VLOOKUP(CE26,class!$A$1:$B$455,2,FALSE)</f>
        <v>Unitary Authority</v>
      </c>
      <c r="CD26" t="str">
        <f>IFERROR(VLOOKUP(CE26,classifications!$A$3:$C$334,3,FALSE),VLOOKUP(CE26,classifications!$I$2:$K$28,3,FALSE))</f>
        <v>Predominantly Urban</v>
      </c>
      <c r="CE26" t="s">
        <v>1263</v>
      </c>
      <c r="CG26">
        <v>0</v>
      </c>
      <c r="CH26">
        <v>14076</v>
      </c>
      <c r="CI26">
        <v>0</v>
      </c>
      <c r="CJ26">
        <v>42352</v>
      </c>
      <c r="CK26">
        <v>56428</v>
      </c>
      <c r="DB26" t="s">
        <v>52</v>
      </c>
      <c r="DC26" t="str">
        <f>VLOOKUP(DE26,class!$A$1:$B$455,2,FALSE)</f>
        <v>Unitary Authority</v>
      </c>
      <c r="DD26" t="str">
        <f>IFERROR(VLOOKUP(DE26,classifications!$A$3:$C$334,3,FALSE),VLOOKUP(DE26,classifications!$I$2:$K$28,3,FALSE))</f>
        <v>Predominantly Urban</v>
      </c>
      <c r="DE26" t="s">
        <v>1263</v>
      </c>
      <c r="DG26">
        <v>0</v>
      </c>
      <c r="DH26">
        <v>14161</v>
      </c>
      <c r="DI26">
        <v>0</v>
      </c>
      <c r="DJ26">
        <v>42803</v>
      </c>
      <c r="DK26">
        <v>56964</v>
      </c>
      <c r="EB26" t="s">
        <v>52</v>
      </c>
      <c r="EC26" t="str">
        <f>VLOOKUP(EE26,class!$A$1:$B$455,2,FALSE)</f>
        <v>Unitary Authority</v>
      </c>
      <c r="ED26" t="str">
        <f>IFERROR(VLOOKUP(EE26,classifications!$A$3:$C$334,3,FALSE),VLOOKUP(EE26,classifications!$I$2:$K$28,3,FALSE))</f>
        <v>Predominantly Urban</v>
      </c>
      <c r="EE26" t="s">
        <v>1263</v>
      </c>
      <c r="EG26">
        <v>0</v>
      </c>
      <c r="EH26">
        <v>14216</v>
      </c>
      <c r="EI26">
        <v>0</v>
      </c>
      <c r="EJ26">
        <v>43447</v>
      </c>
      <c r="EK26">
        <v>57663</v>
      </c>
      <c r="FB26" t="s">
        <v>52</v>
      </c>
      <c r="FC26" t="str">
        <f>VLOOKUP(FE26,class!$A$1:$B$455,2,FALSE)</f>
        <v>Unitary Authority</v>
      </c>
      <c r="FD26" t="str">
        <f>IFERROR(VLOOKUP(FE26,classifications!$A$3:$C$334,3,FALSE),VLOOKUP(FE26,classifications!$I$2:$K$28,3,FALSE))</f>
        <v>Predominantly Urban</v>
      </c>
      <c r="FE26" t="s">
        <v>1263</v>
      </c>
      <c r="FG26">
        <v>0</v>
      </c>
      <c r="FH26">
        <v>14410</v>
      </c>
      <c r="FI26">
        <v>0</v>
      </c>
      <c r="FJ26">
        <v>43622</v>
      </c>
      <c r="FK26">
        <v>58032</v>
      </c>
      <c r="GB26" t="s">
        <v>52</v>
      </c>
      <c r="GC26" t="str">
        <f>VLOOKUP(GE26,class!$A$1:$B$455,2,FALSE)</f>
        <v>Unitary Authority</v>
      </c>
      <c r="GD26" t="str">
        <f>IFERROR(VLOOKUP(GE26,classifications!$A$3:$C$334,3,FALSE),VLOOKUP(GE26,classifications!$I$2:$K$28,3,FALSE))</f>
        <v>Predominantly Urban</v>
      </c>
      <c r="GE26" t="s">
        <v>1263</v>
      </c>
      <c r="GG26">
        <v>0</v>
      </c>
      <c r="GH26">
        <v>14380</v>
      </c>
      <c r="GI26">
        <v>0</v>
      </c>
      <c r="GJ26">
        <v>44249</v>
      </c>
      <c r="GK26">
        <v>58629</v>
      </c>
    </row>
    <row r="27" spans="2:193" x14ac:dyDescent="0.3">
      <c r="B27" t="s">
        <v>54</v>
      </c>
      <c r="C27" t="str">
        <f>VLOOKUP(E27,class!$A$1:$B$455,2,FALSE)</f>
        <v>Unitary Authority</v>
      </c>
      <c r="D27" t="str">
        <f>IFERROR(VLOOKUP(E27,classifications!$A$3:$C$334,3,FALSE),VLOOKUP(E27,classifications!$I$2:$K$28,3,FALSE))</f>
        <v>Predominantly Urban</v>
      </c>
      <c r="E27" t="s">
        <v>1264</v>
      </c>
      <c r="G27">
        <v>82</v>
      </c>
      <c r="H27">
        <v>9766</v>
      </c>
      <c r="I27">
        <v>28</v>
      </c>
      <c r="J27">
        <v>32451</v>
      </c>
      <c r="K27">
        <v>42327</v>
      </c>
      <c r="AB27" t="s">
        <v>54</v>
      </c>
      <c r="AC27" t="str">
        <f>VLOOKUP(AE27,class!$A$1:$B$455,2,FALSE)</f>
        <v>Unitary Authority</v>
      </c>
      <c r="AD27" t="str">
        <f>IFERROR(VLOOKUP(AE27,classifications!$A$3:$C$334,3,FALSE),VLOOKUP(AE27,classifications!$I$2:$K$28,3,FALSE))</f>
        <v>Predominantly Urban</v>
      </c>
      <c r="AE27" t="s">
        <v>1264</v>
      </c>
      <c r="AG27">
        <v>118</v>
      </c>
      <c r="AH27">
        <v>9829</v>
      </c>
      <c r="AI27">
        <v>28</v>
      </c>
      <c r="AJ27">
        <v>32466</v>
      </c>
      <c r="AK27">
        <v>42441</v>
      </c>
      <c r="BB27" t="s">
        <v>54</v>
      </c>
      <c r="BC27" t="str">
        <f>VLOOKUP(BE27,class!$A$1:$B$455,2,FALSE)</f>
        <v>Unitary Authority</v>
      </c>
      <c r="BD27" t="str">
        <f>IFERROR(VLOOKUP(BE27,classifications!$A$3:$C$334,3,FALSE),VLOOKUP(BE27,classifications!$I$2:$K$28,3,FALSE))</f>
        <v>Predominantly Urban</v>
      </c>
      <c r="BE27" t="s">
        <v>1264</v>
      </c>
      <c r="BG27">
        <v>302</v>
      </c>
      <c r="BH27">
        <v>9813</v>
      </c>
      <c r="BI27">
        <v>28</v>
      </c>
      <c r="BJ27">
        <v>32382</v>
      </c>
      <c r="BK27">
        <v>42525</v>
      </c>
      <c r="CB27" t="s">
        <v>54</v>
      </c>
      <c r="CC27" t="str">
        <f>VLOOKUP(CE27,class!$A$1:$B$455,2,FALSE)</f>
        <v>Unitary Authority</v>
      </c>
      <c r="CD27" t="str">
        <f>IFERROR(VLOOKUP(CE27,classifications!$A$3:$C$334,3,FALSE),VLOOKUP(CE27,classifications!$I$2:$K$28,3,FALSE))</f>
        <v>Predominantly Urban</v>
      </c>
      <c r="CE27" t="s">
        <v>1264</v>
      </c>
      <c r="CG27">
        <v>346</v>
      </c>
      <c r="CH27">
        <v>9926</v>
      </c>
      <c r="CI27">
        <v>28</v>
      </c>
      <c r="CJ27">
        <v>32601</v>
      </c>
      <c r="CK27">
        <v>42901</v>
      </c>
      <c r="DB27" t="s">
        <v>54</v>
      </c>
      <c r="DC27" t="str">
        <f>VLOOKUP(DE27,class!$A$1:$B$455,2,FALSE)</f>
        <v>Unitary Authority</v>
      </c>
      <c r="DD27" t="str">
        <f>IFERROR(VLOOKUP(DE27,classifications!$A$3:$C$334,3,FALSE),VLOOKUP(DE27,classifications!$I$2:$K$28,3,FALSE))</f>
        <v>Predominantly Urban</v>
      </c>
      <c r="DE27" t="s">
        <v>1264</v>
      </c>
      <c r="DG27">
        <v>328</v>
      </c>
      <c r="DH27">
        <v>9944</v>
      </c>
      <c r="DI27">
        <v>0</v>
      </c>
      <c r="DJ27">
        <v>33157</v>
      </c>
      <c r="DK27">
        <v>43429</v>
      </c>
      <c r="EB27" t="s">
        <v>54</v>
      </c>
      <c r="EC27" t="str">
        <f>VLOOKUP(EE27,class!$A$1:$B$455,2,FALSE)</f>
        <v>Unitary Authority</v>
      </c>
      <c r="ED27" t="str">
        <f>IFERROR(VLOOKUP(EE27,classifications!$A$3:$C$334,3,FALSE),VLOOKUP(EE27,classifications!$I$2:$K$28,3,FALSE))</f>
        <v>Predominantly Urban</v>
      </c>
      <c r="EE27" t="s">
        <v>1264</v>
      </c>
      <c r="EG27">
        <v>243</v>
      </c>
      <c r="EH27">
        <v>9932</v>
      </c>
      <c r="EI27">
        <v>0</v>
      </c>
      <c r="EJ27">
        <v>33439</v>
      </c>
      <c r="EK27">
        <v>43614</v>
      </c>
      <c r="FB27" t="s">
        <v>54</v>
      </c>
      <c r="FC27" t="str">
        <f>VLOOKUP(FE27,class!$A$1:$B$455,2,FALSE)</f>
        <v>Unitary Authority</v>
      </c>
      <c r="FD27" t="str">
        <f>IFERROR(VLOOKUP(FE27,classifications!$A$3:$C$334,3,FALSE),VLOOKUP(FE27,classifications!$I$2:$K$28,3,FALSE))</f>
        <v>Predominantly Urban</v>
      </c>
      <c r="FE27" t="s">
        <v>1264</v>
      </c>
      <c r="FG27">
        <v>251</v>
      </c>
      <c r="FH27">
        <v>9855</v>
      </c>
      <c r="FI27">
        <v>0</v>
      </c>
      <c r="FJ27">
        <v>33773</v>
      </c>
      <c r="FK27">
        <v>43879</v>
      </c>
      <c r="GB27" t="s">
        <v>54</v>
      </c>
      <c r="GC27" t="str">
        <f>VLOOKUP(GE27,class!$A$1:$B$455,2,FALSE)</f>
        <v>Unitary Authority</v>
      </c>
      <c r="GD27" t="str">
        <f>IFERROR(VLOOKUP(GE27,classifications!$A$3:$C$334,3,FALSE),VLOOKUP(GE27,classifications!$I$2:$K$28,3,FALSE))</f>
        <v>Predominantly Urban</v>
      </c>
      <c r="GE27" t="s">
        <v>1264</v>
      </c>
      <c r="GG27">
        <v>274</v>
      </c>
      <c r="GH27">
        <v>9797</v>
      </c>
      <c r="GI27">
        <v>0</v>
      </c>
      <c r="GJ27">
        <v>34179</v>
      </c>
      <c r="GK27">
        <v>44250</v>
      </c>
    </row>
    <row r="28" spans="2:193" x14ac:dyDescent="0.3">
      <c r="B28" t="s">
        <v>56</v>
      </c>
      <c r="C28" t="str">
        <f>VLOOKUP(E28,class!$A$1:$B$455,2,FALSE)</f>
        <v>Unitary Authority</v>
      </c>
      <c r="D28" t="str">
        <f>IFERROR(VLOOKUP(E28,classifications!$A$3:$C$334,3,FALSE),VLOOKUP(E28,classifications!$I$2:$K$28,3,FALSE))</f>
        <v>Predominantly Rural</v>
      </c>
      <c r="E28" t="s">
        <v>1265</v>
      </c>
      <c r="G28">
        <v>9</v>
      </c>
      <c r="H28">
        <v>11051</v>
      </c>
      <c r="I28">
        <v>312</v>
      </c>
      <c r="J28">
        <v>71491.137931034478</v>
      </c>
      <c r="K28">
        <v>82863.137931034478</v>
      </c>
      <c r="AB28" t="s">
        <v>56</v>
      </c>
      <c r="AC28" t="str">
        <f>VLOOKUP(AE28,class!$A$1:$B$455,2,FALSE)</f>
        <v>Unitary Authority</v>
      </c>
      <c r="AD28" t="str">
        <f>IFERROR(VLOOKUP(AE28,classifications!$A$3:$C$334,3,FALSE),VLOOKUP(AE28,classifications!$I$2:$K$28,3,FALSE))</f>
        <v>Predominantly Rural</v>
      </c>
      <c r="AE28" t="s">
        <v>1265</v>
      </c>
      <c r="AG28">
        <v>7</v>
      </c>
      <c r="AH28">
        <v>11081</v>
      </c>
      <c r="AI28">
        <v>324</v>
      </c>
      <c r="AJ28">
        <v>71651.137931034478</v>
      </c>
      <c r="AK28">
        <v>83063.137931034478</v>
      </c>
      <c r="BB28" t="s">
        <v>56</v>
      </c>
      <c r="BC28" t="str">
        <f>VLOOKUP(BE28,class!$A$1:$B$455,2,FALSE)</f>
        <v>Unitary Authority</v>
      </c>
      <c r="BD28" t="str">
        <f>IFERROR(VLOOKUP(BE28,classifications!$A$3:$C$334,3,FALSE),VLOOKUP(BE28,classifications!$I$2:$K$28,3,FALSE))</f>
        <v>Predominantly Rural</v>
      </c>
      <c r="BE28" t="s">
        <v>1265</v>
      </c>
      <c r="BG28">
        <v>34</v>
      </c>
      <c r="BH28">
        <v>11123</v>
      </c>
      <c r="BI28">
        <v>321</v>
      </c>
      <c r="BJ28">
        <v>71942.137931034478</v>
      </c>
      <c r="BK28">
        <v>83420.137931034478</v>
      </c>
      <c r="CB28" t="s">
        <v>56</v>
      </c>
      <c r="CC28" t="str">
        <f>VLOOKUP(CE28,class!$A$1:$B$455,2,FALSE)</f>
        <v>Unitary Authority</v>
      </c>
      <c r="CD28" t="str">
        <f>IFERROR(VLOOKUP(CE28,classifications!$A$3:$C$334,3,FALSE),VLOOKUP(CE28,classifications!$I$2:$K$28,3,FALSE))</f>
        <v>Predominantly Rural</v>
      </c>
      <c r="CE28" t="s">
        <v>1265</v>
      </c>
      <c r="CG28">
        <v>0</v>
      </c>
      <c r="CH28">
        <v>11106</v>
      </c>
      <c r="CI28">
        <v>310</v>
      </c>
      <c r="CJ28">
        <v>72500.137931034478</v>
      </c>
      <c r="CK28">
        <v>83916.137931034478</v>
      </c>
      <c r="DB28" t="s">
        <v>56</v>
      </c>
      <c r="DC28" t="str">
        <f>VLOOKUP(DE28,class!$A$1:$B$455,2,FALSE)</f>
        <v>Unitary Authority</v>
      </c>
      <c r="DD28" t="str">
        <f>IFERROR(VLOOKUP(DE28,classifications!$A$3:$C$334,3,FALSE),VLOOKUP(DE28,classifications!$I$2:$K$28,3,FALSE))</f>
        <v>Predominantly Rural</v>
      </c>
      <c r="DE28" t="s">
        <v>1265</v>
      </c>
      <c r="DG28">
        <v>0</v>
      </c>
      <c r="DH28">
        <v>11096</v>
      </c>
      <c r="DI28">
        <v>309</v>
      </c>
      <c r="DJ28">
        <v>72885.137931034478</v>
      </c>
      <c r="DK28">
        <v>84290.137931034478</v>
      </c>
      <c r="EB28" t="s">
        <v>56</v>
      </c>
      <c r="EC28" t="str">
        <f>VLOOKUP(EE28,class!$A$1:$B$455,2,FALSE)</f>
        <v>Unitary Authority</v>
      </c>
      <c r="ED28" t="str">
        <f>IFERROR(VLOOKUP(EE28,classifications!$A$3:$C$334,3,FALSE),VLOOKUP(EE28,classifications!$I$2:$K$28,3,FALSE))</f>
        <v>Predominantly Rural</v>
      </c>
      <c r="EE28" t="s">
        <v>1265</v>
      </c>
      <c r="EG28">
        <v>0</v>
      </c>
      <c r="EH28">
        <v>11144</v>
      </c>
      <c r="EI28">
        <v>309</v>
      </c>
      <c r="EJ28">
        <v>73097.137931034478</v>
      </c>
      <c r="EK28">
        <v>84550.137931034478</v>
      </c>
      <c r="FB28" t="s">
        <v>56</v>
      </c>
      <c r="FC28" t="str">
        <f>VLOOKUP(FE28,class!$A$1:$B$455,2,FALSE)</f>
        <v>Unitary Authority</v>
      </c>
      <c r="FD28" t="str">
        <f>IFERROR(VLOOKUP(FE28,classifications!$A$3:$C$334,3,FALSE),VLOOKUP(FE28,classifications!$I$2:$K$28,3,FALSE))</f>
        <v>Predominantly Rural</v>
      </c>
      <c r="FE28" t="s">
        <v>1265</v>
      </c>
      <c r="FG28">
        <v>0</v>
      </c>
      <c r="FH28">
        <v>11211</v>
      </c>
      <c r="FI28">
        <v>309</v>
      </c>
      <c r="FJ28">
        <v>73807.137931034478</v>
      </c>
      <c r="FK28">
        <v>85327.137931034478</v>
      </c>
      <c r="GB28" t="s">
        <v>56</v>
      </c>
      <c r="GC28" t="str">
        <f>VLOOKUP(GE28,class!$A$1:$B$455,2,FALSE)</f>
        <v>Unitary Authority</v>
      </c>
      <c r="GD28" t="str">
        <f>IFERROR(VLOOKUP(GE28,classifications!$A$3:$C$334,3,FALSE),VLOOKUP(GE28,classifications!$I$2:$K$28,3,FALSE))</f>
        <v>Predominantly Rural</v>
      </c>
      <c r="GE28" t="s">
        <v>1265</v>
      </c>
      <c r="GG28">
        <v>0</v>
      </c>
      <c r="GH28">
        <v>11277</v>
      </c>
      <c r="GI28">
        <v>309</v>
      </c>
      <c r="GJ28">
        <v>74409.137931034478</v>
      </c>
      <c r="GK28">
        <v>85995.137931034478</v>
      </c>
    </row>
    <row r="29" spans="2:193" x14ac:dyDescent="0.3">
      <c r="B29" t="s">
        <v>58</v>
      </c>
      <c r="C29" t="str">
        <f>VLOOKUP(E29,class!$A$1:$B$455,2,FALSE)</f>
        <v>Unitary Authority</v>
      </c>
      <c r="D29" t="str">
        <f>IFERROR(VLOOKUP(E29,classifications!$A$3:$C$334,3,FALSE),VLOOKUP(E29,classifications!$I$2:$K$28,3,FALSE))</f>
        <v>Predominantly Rural</v>
      </c>
      <c r="E29" t="s">
        <v>1266</v>
      </c>
      <c r="G29">
        <v>0</v>
      </c>
      <c r="H29">
        <v>6961</v>
      </c>
      <c r="I29">
        <v>5</v>
      </c>
      <c r="J29">
        <v>61062</v>
      </c>
      <c r="K29">
        <v>68028</v>
      </c>
      <c r="AB29" t="s">
        <v>58</v>
      </c>
      <c r="AC29" t="str">
        <f>VLOOKUP(AE29,class!$A$1:$B$455,2,FALSE)</f>
        <v>Unitary Authority</v>
      </c>
      <c r="AD29" t="str">
        <f>IFERROR(VLOOKUP(AE29,classifications!$A$3:$C$334,3,FALSE),VLOOKUP(AE29,classifications!$I$2:$K$28,3,FALSE))</f>
        <v>Predominantly Rural</v>
      </c>
      <c r="AE29" t="s">
        <v>1266</v>
      </c>
      <c r="AG29">
        <v>0</v>
      </c>
      <c r="AH29">
        <v>7045</v>
      </c>
      <c r="AI29">
        <v>5</v>
      </c>
      <c r="AJ29">
        <v>61404</v>
      </c>
      <c r="AK29">
        <v>68454</v>
      </c>
      <c r="BB29" t="s">
        <v>58</v>
      </c>
      <c r="BC29" t="str">
        <f>VLOOKUP(BE29,class!$A$1:$B$455,2,FALSE)</f>
        <v>Unitary Authority</v>
      </c>
      <c r="BD29" t="str">
        <f>IFERROR(VLOOKUP(BE29,classifications!$A$3:$C$334,3,FALSE),VLOOKUP(BE29,classifications!$I$2:$K$28,3,FALSE))</f>
        <v>Predominantly Rural</v>
      </c>
      <c r="BE29" t="s">
        <v>1266</v>
      </c>
      <c r="BG29">
        <v>0</v>
      </c>
      <c r="BH29">
        <v>7000</v>
      </c>
      <c r="BI29">
        <v>3</v>
      </c>
      <c r="BJ29">
        <v>61756</v>
      </c>
      <c r="BK29">
        <v>68759</v>
      </c>
      <c r="CB29" t="s">
        <v>58</v>
      </c>
      <c r="CC29" t="str">
        <f>VLOOKUP(CE29,class!$A$1:$B$455,2,FALSE)</f>
        <v>Unitary Authority</v>
      </c>
      <c r="CD29" t="str">
        <f>IFERROR(VLOOKUP(CE29,classifications!$A$3:$C$334,3,FALSE),VLOOKUP(CE29,classifications!$I$2:$K$28,3,FALSE))</f>
        <v>Predominantly Rural</v>
      </c>
      <c r="CE29" t="s">
        <v>1266</v>
      </c>
      <c r="CG29">
        <v>0</v>
      </c>
      <c r="CH29">
        <v>7118</v>
      </c>
      <c r="CI29">
        <v>0</v>
      </c>
      <c r="CJ29">
        <v>62149</v>
      </c>
      <c r="CK29">
        <v>69267</v>
      </c>
      <c r="DB29" t="s">
        <v>58</v>
      </c>
      <c r="DC29" t="str">
        <f>VLOOKUP(DE29,class!$A$1:$B$455,2,FALSE)</f>
        <v>Unitary Authority</v>
      </c>
      <c r="DD29" t="str">
        <f>IFERROR(VLOOKUP(DE29,classifications!$A$3:$C$334,3,FALSE),VLOOKUP(DE29,classifications!$I$2:$K$28,3,FALSE))</f>
        <v>Predominantly Rural</v>
      </c>
      <c r="DE29" t="s">
        <v>1266</v>
      </c>
      <c r="DG29">
        <v>0</v>
      </c>
      <c r="DH29">
        <v>7242</v>
      </c>
      <c r="DI29">
        <v>4</v>
      </c>
      <c r="DJ29">
        <v>62438</v>
      </c>
      <c r="DK29">
        <v>69684</v>
      </c>
      <c r="EB29" t="s">
        <v>58</v>
      </c>
      <c r="EC29" t="str">
        <f>VLOOKUP(EE29,class!$A$1:$B$455,2,FALSE)</f>
        <v>Unitary Authority</v>
      </c>
      <c r="ED29" t="str">
        <f>IFERROR(VLOOKUP(EE29,classifications!$A$3:$C$334,3,FALSE),VLOOKUP(EE29,classifications!$I$2:$K$28,3,FALSE))</f>
        <v>Predominantly Rural</v>
      </c>
      <c r="EE29" t="s">
        <v>1266</v>
      </c>
      <c r="EG29">
        <v>0</v>
      </c>
      <c r="EH29">
        <v>7180</v>
      </c>
      <c r="EI29">
        <v>5</v>
      </c>
      <c r="EJ29">
        <v>62820</v>
      </c>
      <c r="EK29">
        <v>70005</v>
      </c>
      <c r="FB29" t="s">
        <v>58</v>
      </c>
      <c r="FC29" t="str">
        <f>VLOOKUP(FE29,class!$A$1:$B$455,2,FALSE)</f>
        <v>Unitary Authority</v>
      </c>
      <c r="FD29" t="str">
        <f>IFERROR(VLOOKUP(FE29,classifications!$A$3:$C$334,3,FALSE),VLOOKUP(FE29,classifications!$I$2:$K$28,3,FALSE))</f>
        <v>Predominantly Rural</v>
      </c>
      <c r="FE29" t="s">
        <v>1266</v>
      </c>
      <c r="FG29">
        <v>0</v>
      </c>
      <c r="FH29">
        <v>7088</v>
      </c>
      <c r="FI29">
        <v>5</v>
      </c>
      <c r="FJ29">
        <v>63285</v>
      </c>
      <c r="FK29">
        <v>70378</v>
      </c>
      <c r="GB29" t="s">
        <v>58</v>
      </c>
      <c r="GC29" t="str">
        <f>VLOOKUP(GE29,class!$A$1:$B$455,2,FALSE)</f>
        <v>Unitary Authority</v>
      </c>
      <c r="GD29" t="str">
        <f>IFERROR(VLOOKUP(GE29,classifications!$A$3:$C$334,3,FALSE),VLOOKUP(GE29,classifications!$I$2:$K$28,3,FALSE))</f>
        <v>Predominantly Rural</v>
      </c>
      <c r="GE29" t="s">
        <v>1266</v>
      </c>
      <c r="GG29">
        <v>0</v>
      </c>
      <c r="GH29">
        <v>7105</v>
      </c>
      <c r="GI29">
        <v>5</v>
      </c>
      <c r="GJ29">
        <v>63618</v>
      </c>
      <c r="GK29">
        <v>70728</v>
      </c>
    </row>
    <row r="30" spans="2:193" x14ac:dyDescent="0.3">
      <c r="B30" t="s">
        <v>60</v>
      </c>
      <c r="C30" t="str">
        <f>VLOOKUP(E30,class!$A$1:$B$455,2,FALSE)</f>
        <v>Unitary Authority</v>
      </c>
      <c r="D30" t="str">
        <f>IFERROR(VLOOKUP(E30,classifications!$A$3:$C$334,3,FALSE),VLOOKUP(E30,classifications!$I$2:$K$28,3,FALSE))</f>
        <v>Predominantly Rural</v>
      </c>
      <c r="E30" t="s">
        <v>1094</v>
      </c>
      <c r="G30">
        <v>122</v>
      </c>
      <c r="H30">
        <v>59</v>
      </c>
      <c r="I30">
        <v>0</v>
      </c>
      <c r="J30">
        <v>1221</v>
      </c>
      <c r="K30">
        <v>1402</v>
      </c>
      <c r="AB30" t="s">
        <v>60</v>
      </c>
      <c r="AC30" t="str">
        <f>VLOOKUP(AE30,class!$A$1:$B$455,2,FALSE)</f>
        <v>Unitary Authority</v>
      </c>
      <c r="AD30" t="str">
        <f>IFERROR(VLOOKUP(AE30,classifications!$A$3:$C$334,3,FALSE),VLOOKUP(AE30,classifications!$I$2:$K$28,3,FALSE))</f>
        <v>Predominantly Rural</v>
      </c>
      <c r="AE30" t="s">
        <v>1094</v>
      </c>
      <c r="AG30">
        <v>122</v>
      </c>
      <c r="AH30">
        <v>59</v>
      </c>
      <c r="AI30">
        <v>0</v>
      </c>
      <c r="AJ30">
        <v>1222</v>
      </c>
      <c r="AK30">
        <v>1403</v>
      </c>
      <c r="BB30" t="s">
        <v>60</v>
      </c>
      <c r="BC30" t="str">
        <f>VLOOKUP(BE30,class!$A$1:$B$455,2,FALSE)</f>
        <v>Unitary Authority</v>
      </c>
      <c r="BD30" t="str">
        <f>IFERROR(VLOOKUP(BE30,classifications!$A$3:$C$334,3,FALSE),VLOOKUP(BE30,classifications!$I$2:$K$28,3,FALSE))</f>
        <v>Predominantly Rural</v>
      </c>
      <c r="BE30" t="s">
        <v>1094</v>
      </c>
      <c r="BG30">
        <v>124</v>
      </c>
      <c r="BH30">
        <v>59</v>
      </c>
      <c r="BI30">
        <v>0</v>
      </c>
      <c r="BJ30">
        <v>1220</v>
      </c>
      <c r="BK30">
        <v>1403</v>
      </c>
      <c r="CB30" t="s">
        <v>60</v>
      </c>
      <c r="CC30" t="str">
        <f>VLOOKUP(CE30,class!$A$1:$B$455,2,FALSE)</f>
        <v>Unitary Authority</v>
      </c>
      <c r="CD30" t="str">
        <f>IFERROR(VLOOKUP(CE30,classifications!$A$3:$C$334,3,FALSE),VLOOKUP(CE30,classifications!$I$2:$K$28,3,FALSE))</f>
        <v>Predominantly Rural</v>
      </c>
      <c r="CE30" t="s">
        <v>1094</v>
      </c>
      <c r="CG30">
        <v>124</v>
      </c>
      <c r="CH30">
        <v>59</v>
      </c>
      <c r="CI30">
        <v>0</v>
      </c>
      <c r="CJ30">
        <v>1220</v>
      </c>
      <c r="CK30">
        <v>1403</v>
      </c>
      <c r="DB30" t="s">
        <v>60</v>
      </c>
      <c r="DC30" t="str">
        <f>VLOOKUP(DE30,class!$A$1:$B$455,2,FALSE)</f>
        <v>Unitary Authority</v>
      </c>
      <c r="DD30" t="str">
        <f>IFERROR(VLOOKUP(DE30,classifications!$A$3:$C$334,3,FALSE),VLOOKUP(DE30,classifications!$I$2:$K$28,3,FALSE))</f>
        <v>Predominantly Rural</v>
      </c>
      <c r="DE30" t="s">
        <v>1094</v>
      </c>
      <c r="DG30">
        <v>119</v>
      </c>
      <c r="DH30">
        <v>61</v>
      </c>
      <c r="DI30">
        <v>0</v>
      </c>
      <c r="DJ30">
        <v>1225</v>
      </c>
      <c r="DK30">
        <v>1405</v>
      </c>
      <c r="EB30" t="s">
        <v>60</v>
      </c>
      <c r="EC30" t="str">
        <f>VLOOKUP(EE30,class!$A$1:$B$455,2,FALSE)</f>
        <v>Unitary Authority</v>
      </c>
      <c r="ED30" t="str">
        <f>IFERROR(VLOOKUP(EE30,classifications!$A$3:$C$334,3,FALSE),VLOOKUP(EE30,classifications!$I$2:$K$28,3,FALSE))</f>
        <v>Predominantly Rural</v>
      </c>
      <c r="EE30" t="s">
        <v>1094</v>
      </c>
      <c r="EG30">
        <v>119</v>
      </c>
      <c r="EH30">
        <v>61</v>
      </c>
      <c r="EI30">
        <v>0</v>
      </c>
      <c r="EJ30">
        <v>1226</v>
      </c>
      <c r="EK30">
        <v>1406</v>
      </c>
      <c r="FB30" t="s">
        <v>60</v>
      </c>
      <c r="FC30" t="str">
        <f>VLOOKUP(FE30,class!$A$1:$B$455,2,FALSE)</f>
        <v>Unitary Authority</v>
      </c>
      <c r="FD30" t="str">
        <f>IFERROR(VLOOKUP(FE30,classifications!$A$3:$C$334,3,FALSE),VLOOKUP(FE30,classifications!$I$2:$K$28,3,FALSE))</f>
        <v>Predominantly Rural</v>
      </c>
      <c r="FE30" t="s">
        <v>1094</v>
      </c>
      <c r="FG30">
        <v>116</v>
      </c>
      <c r="FH30">
        <v>61</v>
      </c>
      <c r="FI30">
        <v>0</v>
      </c>
      <c r="FJ30">
        <v>1229</v>
      </c>
      <c r="FK30">
        <v>1406</v>
      </c>
      <c r="GB30" t="s">
        <v>60</v>
      </c>
      <c r="GC30" t="str">
        <f>VLOOKUP(GE30,class!$A$1:$B$455,2,FALSE)</f>
        <v>Unitary Authority</v>
      </c>
      <c r="GD30" t="str">
        <f>IFERROR(VLOOKUP(GE30,classifications!$A$3:$C$334,3,FALSE),VLOOKUP(GE30,classifications!$I$2:$K$28,3,FALSE))</f>
        <v>Predominantly Rural</v>
      </c>
      <c r="GE30" t="s">
        <v>1094</v>
      </c>
      <c r="GG30">
        <v>116</v>
      </c>
      <c r="GH30">
        <v>61</v>
      </c>
      <c r="GI30">
        <v>0</v>
      </c>
      <c r="GJ30">
        <v>1229</v>
      </c>
      <c r="GK30">
        <v>1406</v>
      </c>
    </row>
    <row r="31" spans="2:193" x14ac:dyDescent="0.3">
      <c r="B31" t="s">
        <v>63</v>
      </c>
      <c r="C31" t="str">
        <f>VLOOKUP(E31,class!$A$1:$B$455,2,FALSE)</f>
        <v>Unitary Authority</v>
      </c>
      <c r="D31" t="str">
        <f>IFERROR(VLOOKUP(E31,classifications!$A$3:$C$334,3,FALSE),VLOOKUP(E31,classifications!$I$2:$K$28,3,FALSE))</f>
        <v>Predominantly Urban</v>
      </c>
      <c r="E31" t="s">
        <v>1267</v>
      </c>
      <c r="G31">
        <v>25690</v>
      </c>
      <c r="H31">
        <v>8442</v>
      </c>
      <c r="I31">
        <v>235</v>
      </c>
      <c r="J31">
        <v>82506</v>
      </c>
      <c r="K31">
        <v>116873</v>
      </c>
      <c r="AB31" t="s">
        <v>63</v>
      </c>
      <c r="AC31" t="str">
        <f>VLOOKUP(AE31,class!$A$1:$B$455,2,FALSE)</f>
        <v>Unitary Authority</v>
      </c>
      <c r="AD31" t="str">
        <f>IFERROR(VLOOKUP(AE31,classifications!$A$3:$C$334,3,FALSE),VLOOKUP(AE31,classifications!$I$2:$K$28,3,FALSE))</f>
        <v>Predominantly Urban</v>
      </c>
      <c r="AE31" t="s">
        <v>1267</v>
      </c>
      <c r="AG31">
        <v>25490</v>
      </c>
      <c r="AH31">
        <v>8463</v>
      </c>
      <c r="AI31">
        <v>235</v>
      </c>
      <c r="AJ31">
        <v>82917</v>
      </c>
      <c r="AK31">
        <v>117105</v>
      </c>
      <c r="BB31" t="s">
        <v>63</v>
      </c>
      <c r="BC31" t="str">
        <f>VLOOKUP(BE31,class!$A$1:$B$455,2,FALSE)</f>
        <v>Unitary Authority</v>
      </c>
      <c r="BD31" t="str">
        <f>IFERROR(VLOOKUP(BE31,classifications!$A$3:$C$334,3,FALSE),VLOOKUP(BE31,classifications!$I$2:$K$28,3,FALSE))</f>
        <v>Predominantly Urban</v>
      </c>
      <c r="BE31" t="s">
        <v>1267</v>
      </c>
      <c r="BG31">
        <v>25347</v>
      </c>
      <c r="BH31">
        <v>8505</v>
      </c>
      <c r="BI31">
        <v>235</v>
      </c>
      <c r="BJ31">
        <v>83264</v>
      </c>
      <c r="BK31">
        <v>117351</v>
      </c>
      <c r="CB31" t="s">
        <v>63</v>
      </c>
      <c r="CC31" t="str">
        <f>VLOOKUP(CE31,class!$A$1:$B$455,2,FALSE)</f>
        <v>Unitary Authority</v>
      </c>
      <c r="CD31" t="str">
        <f>IFERROR(VLOOKUP(CE31,classifications!$A$3:$C$334,3,FALSE),VLOOKUP(CE31,classifications!$I$2:$K$28,3,FALSE))</f>
        <v>Predominantly Urban</v>
      </c>
      <c r="CE31" t="s">
        <v>1267</v>
      </c>
      <c r="CG31">
        <v>24974</v>
      </c>
      <c r="CH31">
        <v>8664</v>
      </c>
      <c r="CI31">
        <v>235</v>
      </c>
      <c r="CJ31">
        <v>84277</v>
      </c>
      <c r="CK31">
        <v>118150</v>
      </c>
      <c r="DB31" t="s">
        <v>63</v>
      </c>
      <c r="DC31" t="str">
        <f>VLOOKUP(DE31,class!$A$1:$B$455,2,FALSE)</f>
        <v>Unitary Authority</v>
      </c>
      <c r="DD31" t="str">
        <f>IFERROR(VLOOKUP(DE31,classifications!$A$3:$C$334,3,FALSE),VLOOKUP(DE31,classifications!$I$2:$K$28,3,FALSE))</f>
        <v>Predominantly Urban</v>
      </c>
      <c r="DE31" t="s">
        <v>1267</v>
      </c>
      <c r="DG31">
        <v>24512</v>
      </c>
      <c r="DH31">
        <v>8882</v>
      </c>
      <c r="DI31">
        <v>235</v>
      </c>
      <c r="DJ31">
        <v>85070</v>
      </c>
      <c r="DK31">
        <v>118699</v>
      </c>
      <c r="EB31" t="s">
        <v>63</v>
      </c>
      <c r="EC31" t="str">
        <f>VLOOKUP(EE31,class!$A$1:$B$455,2,FALSE)</f>
        <v>Unitary Authority</v>
      </c>
      <c r="ED31" t="str">
        <f>IFERROR(VLOOKUP(EE31,classifications!$A$3:$C$334,3,FALSE),VLOOKUP(EE31,classifications!$I$2:$K$28,3,FALSE))</f>
        <v>Predominantly Urban</v>
      </c>
      <c r="EE31" t="s">
        <v>1267</v>
      </c>
      <c r="EG31">
        <v>24155</v>
      </c>
      <c r="EH31">
        <v>8861</v>
      </c>
      <c r="EI31">
        <v>235</v>
      </c>
      <c r="EJ31">
        <v>86072</v>
      </c>
      <c r="EK31">
        <v>119323</v>
      </c>
      <c r="FB31" t="s">
        <v>63</v>
      </c>
      <c r="FC31" t="str">
        <f>VLOOKUP(FE31,class!$A$1:$B$455,2,FALSE)</f>
        <v>Unitary Authority</v>
      </c>
      <c r="FD31" t="str">
        <f>IFERROR(VLOOKUP(FE31,classifications!$A$3:$C$334,3,FALSE),VLOOKUP(FE31,classifications!$I$2:$K$28,3,FALSE))</f>
        <v>Predominantly Urban</v>
      </c>
      <c r="FE31" t="s">
        <v>1267</v>
      </c>
      <c r="FG31">
        <v>24193</v>
      </c>
      <c r="FH31">
        <v>9053</v>
      </c>
      <c r="FI31">
        <v>235</v>
      </c>
      <c r="FJ31">
        <v>87183</v>
      </c>
      <c r="FK31">
        <v>120664</v>
      </c>
      <c r="GB31" t="s">
        <v>63</v>
      </c>
      <c r="GC31" t="str">
        <f>VLOOKUP(GE31,class!$A$1:$B$455,2,FALSE)</f>
        <v>Unitary Authority</v>
      </c>
      <c r="GD31" t="str">
        <f>IFERROR(VLOOKUP(GE31,classifications!$A$3:$C$334,3,FALSE),VLOOKUP(GE31,classifications!$I$2:$K$28,3,FALSE))</f>
        <v>Predominantly Urban</v>
      </c>
      <c r="GE31" t="s">
        <v>1267</v>
      </c>
      <c r="GG31">
        <v>23890</v>
      </c>
      <c r="GH31">
        <v>9312</v>
      </c>
      <c r="GI31">
        <v>235</v>
      </c>
      <c r="GJ31">
        <v>87911</v>
      </c>
      <c r="GK31">
        <v>121348</v>
      </c>
    </row>
    <row r="32" spans="2:193" x14ac:dyDescent="0.3">
      <c r="B32" t="s">
        <v>65</v>
      </c>
      <c r="C32" t="str">
        <f>VLOOKUP(E32,class!$A$1:$B$455,2,FALSE)</f>
        <v>Unitary Authority</v>
      </c>
      <c r="D32" t="str">
        <f>IFERROR(VLOOKUP(E32,classifications!$A$3:$C$334,3,FALSE),VLOOKUP(E32,classifications!$I$2:$K$28,3,FALSE))</f>
        <v>Predominantly Urban</v>
      </c>
      <c r="E32" t="s">
        <v>1268</v>
      </c>
      <c r="G32">
        <v>22286</v>
      </c>
      <c r="H32">
        <v>10170</v>
      </c>
      <c r="I32">
        <v>600</v>
      </c>
      <c r="J32">
        <v>94544</v>
      </c>
      <c r="K32">
        <v>127600</v>
      </c>
      <c r="AB32" t="s">
        <v>65</v>
      </c>
      <c r="AC32" t="str">
        <f>VLOOKUP(AE32,class!$A$1:$B$455,2,FALSE)</f>
        <v>Unitary Authority</v>
      </c>
      <c r="AD32" t="str">
        <f>IFERROR(VLOOKUP(AE32,classifications!$A$3:$C$334,3,FALSE),VLOOKUP(AE32,classifications!$I$2:$K$28,3,FALSE))</f>
        <v>Predominantly Urban</v>
      </c>
      <c r="AE32" t="s">
        <v>1268</v>
      </c>
      <c r="AG32">
        <v>22139</v>
      </c>
      <c r="AH32">
        <v>10419</v>
      </c>
      <c r="AI32">
        <v>600</v>
      </c>
      <c r="AJ32">
        <v>95589</v>
      </c>
      <c r="AK32">
        <v>128747</v>
      </c>
      <c r="BB32" t="s">
        <v>65</v>
      </c>
      <c r="BC32" t="str">
        <f>VLOOKUP(BE32,class!$A$1:$B$455,2,FALSE)</f>
        <v>Unitary Authority</v>
      </c>
      <c r="BD32" t="str">
        <f>IFERROR(VLOOKUP(BE32,classifications!$A$3:$C$334,3,FALSE),VLOOKUP(BE32,classifications!$I$2:$K$28,3,FALSE))</f>
        <v>Predominantly Urban</v>
      </c>
      <c r="BE32" t="s">
        <v>1268</v>
      </c>
      <c r="BG32">
        <v>21956</v>
      </c>
      <c r="BH32">
        <v>10509</v>
      </c>
      <c r="BI32">
        <v>600</v>
      </c>
      <c r="BJ32">
        <v>96808</v>
      </c>
      <c r="BK32">
        <v>129873</v>
      </c>
      <c r="CB32" t="s">
        <v>65</v>
      </c>
      <c r="CC32" t="str">
        <f>VLOOKUP(CE32,class!$A$1:$B$455,2,FALSE)</f>
        <v>Unitary Authority</v>
      </c>
      <c r="CD32" t="str">
        <f>IFERROR(VLOOKUP(CE32,classifications!$A$3:$C$334,3,FALSE),VLOOKUP(CE32,classifications!$I$2:$K$28,3,FALSE))</f>
        <v>Predominantly Urban</v>
      </c>
      <c r="CE32" t="s">
        <v>1268</v>
      </c>
      <c r="CG32">
        <v>21896</v>
      </c>
      <c r="CH32">
        <v>10607</v>
      </c>
      <c r="CI32">
        <v>191</v>
      </c>
      <c r="CJ32">
        <v>98340</v>
      </c>
      <c r="CK32">
        <v>131034</v>
      </c>
      <c r="DB32" t="s">
        <v>65</v>
      </c>
      <c r="DC32" t="str">
        <f>VLOOKUP(DE32,class!$A$1:$B$455,2,FALSE)</f>
        <v>Unitary Authority</v>
      </c>
      <c r="DD32" t="str">
        <f>IFERROR(VLOOKUP(DE32,classifications!$A$3:$C$334,3,FALSE),VLOOKUP(DE32,classifications!$I$2:$K$28,3,FALSE))</f>
        <v>Predominantly Urban</v>
      </c>
      <c r="DE32" t="s">
        <v>1268</v>
      </c>
      <c r="DG32">
        <v>21673</v>
      </c>
      <c r="DH32">
        <v>10641</v>
      </c>
      <c r="DI32">
        <v>195</v>
      </c>
      <c r="DJ32">
        <v>99656</v>
      </c>
      <c r="DK32">
        <v>132165</v>
      </c>
      <c r="EB32" t="s">
        <v>65</v>
      </c>
      <c r="EC32" t="str">
        <f>VLOOKUP(EE32,class!$A$1:$B$455,2,FALSE)</f>
        <v>Unitary Authority</v>
      </c>
      <c r="ED32" t="str">
        <f>IFERROR(VLOOKUP(EE32,classifications!$A$3:$C$334,3,FALSE),VLOOKUP(EE32,classifications!$I$2:$K$28,3,FALSE))</f>
        <v>Predominantly Urban</v>
      </c>
      <c r="EE32" t="s">
        <v>1268</v>
      </c>
      <c r="EG32">
        <v>21231</v>
      </c>
      <c r="EH32">
        <v>10750</v>
      </c>
      <c r="EI32">
        <v>214</v>
      </c>
      <c r="EJ32">
        <v>101530</v>
      </c>
      <c r="EK32">
        <v>133725</v>
      </c>
      <c r="FB32" t="s">
        <v>65</v>
      </c>
      <c r="FC32" t="str">
        <f>VLOOKUP(FE32,class!$A$1:$B$455,2,FALSE)</f>
        <v>Unitary Authority</v>
      </c>
      <c r="FD32" t="str">
        <f>IFERROR(VLOOKUP(FE32,classifications!$A$3:$C$334,3,FALSE),VLOOKUP(FE32,classifications!$I$2:$K$28,3,FALSE))</f>
        <v>Predominantly Urban</v>
      </c>
      <c r="FE32" t="s">
        <v>1268</v>
      </c>
      <c r="FG32">
        <v>20830</v>
      </c>
      <c r="FH32">
        <v>10840</v>
      </c>
      <c r="FI32">
        <v>212</v>
      </c>
      <c r="FJ32">
        <v>103797</v>
      </c>
      <c r="FK32">
        <v>135679</v>
      </c>
      <c r="GB32" t="s">
        <v>65</v>
      </c>
      <c r="GC32" t="str">
        <f>VLOOKUP(GE32,class!$A$1:$B$455,2,FALSE)</f>
        <v>Unitary Authority</v>
      </c>
      <c r="GD32" t="str">
        <f>IFERROR(VLOOKUP(GE32,classifications!$A$3:$C$334,3,FALSE),VLOOKUP(GE32,classifications!$I$2:$K$28,3,FALSE))</f>
        <v>Predominantly Urban</v>
      </c>
      <c r="GE32" t="s">
        <v>1268</v>
      </c>
      <c r="GG32">
        <v>20447</v>
      </c>
      <c r="GH32">
        <v>10426</v>
      </c>
      <c r="GI32">
        <v>215</v>
      </c>
      <c r="GJ32">
        <v>106028</v>
      </c>
      <c r="GK32">
        <v>137116</v>
      </c>
    </row>
    <row r="33" spans="2:193" x14ac:dyDescent="0.3">
      <c r="B33" t="s">
        <v>67</v>
      </c>
      <c r="C33" t="str">
        <f>VLOOKUP(E33,class!$A$1:$B$455,2,FALSE)</f>
        <v>Unitary Authority</v>
      </c>
      <c r="D33" t="str">
        <f>IFERROR(VLOOKUP(E33,classifications!$A$3:$C$334,3,FALSE),VLOOKUP(E33,classifications!$I$2:$K$28,3,FALSE))</f>
        <v>Predominantly Urban</v>
      </c>
      <c r="E33" t="s">
        <v>1269</v>
      </c>
      <c r="G33">
        <v>8123</v>
      </c>
      <c r="H33">
        <v>3718</v>
      </c>
      <c r="I33">
        <v>0</v>
      </c>
      <c r="J33">
        <v>64533</v>
      </c>
      <c r="K33">
        <v>76374</v>
      </c>
      <c r="AB33" t="s">
        <v>67</v>
      </c>
      <c r="AC33" t="str">
        <f>VLOOKUP(AE33,class!$A$1:$B$455,2,FALSE)</f>
        <v>Unitary Authority</v>
      </c>
      <c r="AD33" t="str">
        <f>IFERROR(VLOOKUP(AE33,classifications!$A$3:$C$334,3,FALSE),VLOOKUP(AE33,classifications!$I$2:$K$28,3,FALSE))</f>
        <v>Predominantly Urban</v>
      </c>
      <c r="AE33" t="s">
        <v>1269</v>
      </c>
      <c r="AG33">
        <v>8097</v>
      </c>
      <c r="AH33">
        <v>4017</v>
      </c>
      <c r="AI33">
        <v>0</v>
      </c>
      <c r="AJ33">
        <v>64611</v>
      </c>
      <c r="AK33">
        <v>76725</v>
      </c>
      <c r="BB33" t="s">
        <v>67</v>
      </c>
      <c r="BC33" t="str">
        <f>VLOOKUP(BE33,class!$A$1:$B$455,2,FALSE)</f>
        <v>Unitary Authority</v>
      </c>
      <c r="BD33" t="str">
        <f>IFERROR(VLOOKUP(BE33,classifications!$A$3:$C$334,3,FALSE),VLOOKUP(BE33,classifications!$I$2:$K$28,3,FALSE))</f>
        <v>Predominantly Urban</v>
      </c>
      <c r="BE33" t="s">
        <v>1269</v>
      </c>
      <c r="BG33">
        <v>8082</v>
      </c>
      <c r="BH33">
        <v>4075</v>
      </c>
      <c r="BI33">
        <v>0</v>
      </c>
      <c r="BJ33">
        <v>64755</v>
      </c>
      <c r="BK33">
        <v>76912</v>
      </c>
      <c r="CB33" t="s">
        <v>67</v>
      </c>
      <c r="CC33" t="str">
        <f>VLOOKUP(CE33,class!$A$1:$B$455,2,FALSE)</f>
        <v>Unitary Authority</v>
      </c>
      <c r="CD33" t="str">
        <f>IFERROR(VLOOKUP(CE33,classifications!$A$3:$C$334,3,FALSE),VLOOKUP(CE33,classifications!$I$2:$K$28,3,FALSE))</f>
        <v>Predominantly Urban</v>
      </c>
      <c r="CE33" t="s">
        <v>1269</v>
      </c>
      <c r="CG33">
        <v>8010</v>
      </c>
      <c r="CH33">
        <v>4151</v>
      </c>
      <c r="CI33">
        <v>0</v>
      </c>
      <c r="CJ33">
        <v>64941</v>
      </c>
      <c r="CK33">
        <v>77102</v>
      </c>
      <c r="DB33" t="s">
        <v>67</v>
      </c>
      <c r="DC33" t="str">
        <f>VLOOKUP(DE33,class!$A$1:$B$455,2,FALSE)</f>
        <v>Unitary Authority</v>
      </c>
      <c r="DD33" t="str">
        <f>IFERROR(VLOOKUP(DE33,classifications!$A$3:$C$334,3,FALSE),VLOOKUP(DE33,classifications!$I$2:$K$28,3,FALSE))</f>
        <v>Predominantly Urban</v>
      </c>
      <c r="DE33" t="s">
        <v>1269</v>
      </c>
      <c r="DG33">
        <v>7934</v>
      </c>
      <c r="DH33">
        <v>4205</v>
      </c>
      <c r="DI33">
        <v>0</v>
      </c>
      <c r="DJ33">
        <v>65587</v>
      </c>
      <c r="DK33">
        <v>77726</v>
      </c>
      <c r="EB33" t="s">
        <v>67</v>
      </c>
      <c r="EC33" t="str">
        <f>VLOOKUP(EE33,class!$A$1:$B$455,2,FALSE)</f>
        <v>Unitary Authority</v>
      </c>
      <c r="ED33" t="str">
        <f>IFERROR(VLOOKUP(EE33,classifications!$A$3:$C$334,3,FALSE),VLOOKUP(EE33,classifications!$I$2:$K$28,3,FALSE))</f>
        <v>Predominantly Urban</v>
      </c>
      <c r="EE33" t="s">
        <v>1269</v>
      </c>
      <c r="EG33">
        <v>7795</v>
      </c>
      <c r="EH33">
        <v>4224</v>
      </c>
      <c r="EI33">
        <v>0</v>
      </c>
      <c r="EJ33">
        <v>66505</v>
      </c>
      <c r="EK33">
        <v>78524</v>
      </c>
      <c r="FB33" t="s">
        <v>67</v>
      </c>
      <c r="FC33" t="str">
        <f>VLOOKUP(FE33,class!$A$1:$B$455,2,FALSE)</f>
        <v>Unitary Authority</v>
      </c>
      <c r="FD33" t="str">
        <f>IFERROR(VLOOKUP(FE33,classifications!$A$3:$C$334,3,FALSE),VLOOKUP(FE33,classifications!$I$2:$K$28,3,FALSE))</f>
        <v>Predominantly Urban</v>
      </c>
      <c r="FE33" t="s">
        <v>1269</v>
      </c>
      <c r="FG33">
        <v>7731</v>
      </c>
      <c r="FH33">
        <v>4578</v>
      </c>
      <c r="FI33">
        <v>0</v>
      </c>
      <c r="FJ33">
        <v>67088</v>
      </c>
      <c r="FK33">
        <v>79397</v>
      </c>
      <c r="GB33" t="s">
        <v>67</v>
      </c>
      <c r="GC33" t="str">
        <f>VLOOKUP(GE33,class!$A$1:$B$455,2,FALSE)</f>
        <v>Unitary Authority</v>
      </c>
      <c r="GD33" t="str">
        <f>IFERROR(VLOOKUP(GE33,classifications!$A$3:$C$334,3,FALSE),VLOOKUP(GE33,classifications!$I$2:$K$28,3,FALSE))</f>
        <v>Predominantly Urban</v>
      </c>
      <c r="GE33" t="s">
        <v>1269</v>
      </c>
      <c r="GG33">
        <v>7713</v>
      </c>
      <c r="GH33">
        <v>4637</v>
      </c>
      <c r="GI33">
        <v>0</v>
      </c>
      <c r="GJ33">
        <v>67674</v>
      </c>
      <c r="GK33">
        <v>80024</v>
      </c>
    </row>
    <row r="34" spans="2:193" x14ac:dyDescent="0.3">
      <c r="B34" t="s">
        <v>69</v>
      </c>
      <c r="C34" t="str">
        <f>VLOOKUP(E34,class!$A$1:$B$455,2,FALSE)</f>
        <v>Unitary Authority</v>
      </c>
      <c r="D34" t="str">
        <f>IFERROR(VLOOKUP(E34,classifications!$A$3:$C$334,3,FALSE),VLOOKUP(E34,classifications!$I$2:$K$28,3,FALSE))</f>
        <v>Predominantly Urban</v>
      </c>
      <c r="E34" t="s">
        <v>1271</v>
      </c>
      <c r="G34">
        <v>3057</v>
      </c>
      <c r="H34">
        <v>4308</v>
      </c>
      <c r="I34">
        <v>304</v>
      </c>
      <c r="J34">
        <v>103247</v>
      </c>
      <c r="K34">
        <v>110916</v>
      </c>
      <c r="AB34" t="s">
        <v>69</v>
      </c>
      <c r="AC34" t="str">
        <f>VLOOKUP(AE34,class!$A$1:$B$455,2,FALSE)</f>
        <v>Unitary Authority</v>
      </c>
      <c r="AD34" t="str">
        <f>IFERROR(VLOOKUP(AE34,classifications!$A$3:$C$334,3,FALSE),VLOOKUP(AE34,classifications!$I$2:$K$28,3,FALSE))</f>
        <v>Predominantly Urban</v>
      </c>
      <c r="AE34" t="s">
        <v>1271</v>
      </c>
      <c r="AG34">
        <v>3029</v>
      </c>
      <c r="AH34">
        <v>4659</v>
      </c>
      <c r="AI34">
        <v>304</v>
      </c>
      <c r="AJ34">
        <v>103569</v>
      </c>
      <c r="AK34">
        <v>111561</v>
      </c>
      <c r="BB34" t="s">
        <v>69</v>
      </c>
      <c r="BC34" t="str">
        <f>VLOOKUP(BE34,class!$A$1:$B$455,2,FALSE)</f>
        <v>Unitary Authority</v>
      </c>
      <c r="BD34" t="str">
        <f>IFERROR(VLOOKUP(BE34,classifications!$A$3:$C$334,3,FALSE),VLOOKUP(BE34,classifications!$I$2:$K$28,3,FALSE))</f>
        <v>Predominantly Urban</v>
      </c>
      <c r="BE34" t="s">
        <v>1271</v>
      </c>
      <c r="BG34">
        <v>3018</v>
      </c>
      <c r="BH34">
        <v>4800</v>
      </c>
      <c r="BI34">
        <v>304</v>
      </c>
      <c r="BJ34">
        <v>104015</v>
      </c>
      <c r="BK34">
        <v>112137</v>
      </c>
      <c r="CB34" t="s">
        <v>69</v>
      </c>
      <c r="CC34" t="str">
        <f>VLOOKUP(CE34,class!$A$1:$B$455,2,FALSE)</f>
        <v>Unitary Authority</v>
      </c>
      <c r="CD34" t="str">
        <f>IFERROR(VLOOKUP(CE34,classifications!$A$3:$C$334,3,FALSE),VLOOKUP(CE34,classifications!$I$2:$K$28,3,FALSE))</f>
        <v>Predominantly Urban</v>
      </c>
      <c r="CE34" t="s">
        <v>1271</v>
      </c>
      <c r="CG34">
        <v>3012</v>
      </c>
      <c r="CH34">
        <v>4866</v>
      </c>
      <c r="CI34">
        <v>304</v>
      </c>
      <c r="CJ34">
        <v>104438</v>
      </c>
      <c r="CK34">
        <v>112620</v>
      </c>
      <c r="DB34" t="s">
        <v>69</v>
      </c>
      <c r="DC34" t="str">
        <f>VLOOKUP(DE34,class!$A$1:$B$455,2,FALSE)</f>
        <v>Unitary Authority</v>
      </c>
      <c r="DD34" t="str">
        <f>IFERROR(VLOOKUP(DE34,classifications!$A$3:$C$334,3,FALSE),VLOOKUP(DE34,classifications!$I$2:$K$28,3,FALSE))</f>
        <v>Predominantly Urban</v>
      </c>
      <c r="DE34" t="s">
        <v>1271</v>
      </c>
      <c r="DG34">
        <v>3016</v>
      </c>
      <c r="DH34">
        <v>4906</v>
      </c>
      <c r="DI34">
        <v>300</v>
      </c>
      <c r="DJ34">
        <v>104951</v>
      </c>
      <c r="DK34">
        <v>113173</v>
      </c>
      <c r="EB34" t="s">
        <v>69</v>
      </c>
      <c r="EC34" t="str">
        <f>VLOOKUP(EE34,class!$A$1:$B$455,2,FALSE)</f>
        <v>Unitary Authority</v>
      </c>
      <c r="ED34" t="str">
        <f>IFERROR(VLOOKUP(EE34,classifications!$A$3:$C$334,3,FALSE),VLOOKUP(EE34,classifications!$I$2:$K$28,3,FALSE))</f>
        <v>Predominantly Urban</v>
      </c>
      <c r="EE34" t="s">
        <v>1271</v>
      </c>
      <c r="EG34">
        <v>3039</v>
      </c>
      <c r="EH34">
        <v>5031</v>
      </c>
      <c r="EI34">
        <v>300</v>
      </c>
      <c r="EJ34">
        <v>105449</v>
      </c>
      <c r="EK34">
        <v>113819</v>
      </c>
      <c r="FB34" t="s">
        <v>69</v>
      </c>
      <c r="FC34" t="str">
        <f>VLOOKUP(FE34,class!$A$1:$B$455,2,FALSE)</f>
        <v>Unitary Authority</v>
      </c>
      <c r="FD34" t="str">
        <f>IFERROR(VLOOKUP(FE34,classifications!$A$3:$C$334,3,FALSE),VLOOKUP(FE34,classifications!$I$2:$K$28,3,FALSE))</f>
        <v>Predominantly Urban</v>
      </c>
      <c r="FE34" t="s">
        <v>1271</v>
      </c>
      <c r="FG34">
        <v>3027</v>
      </c>
      <c r="FH34">
        <v>5182</v>
      </c>
      <c r="FI34">
        <v>300</v>
      </c>
      <c r="FJ34">
        <v>105995</v>
      </c>
      <c r="FK34">
        <v>114504</v>
      </c>
      <c r="GB34" t="s">
        <v>69</v>
      </c>
      <c r="GC34" t="str">
        <f>VLOOKUP(GE34,class!$A$1:$B$455,2,FALSE)</f>
        <v>Unitary Authority</v>
      </c>
      <c r="GD34" t="str">
        <f>IFERROR(VLOOKUP(GE34,classifications!$A$3:$C$334,3,FALSE),VLOOKUP(GE34,classifications!$I$2:$K$28,3,FALSE))</f>
        <v>Predominantly Urban</v>
      </c>
      <c r="GE34" t="s">
        <v>1271</v>
      </c>
      <c r="GG34">
        <v>3015</v>
      </c>
      <c r="GH34">
        <v>5249</v>
      </c>
      <c r="GI34">
        <v>300</v>
      </c>
      <c r="GJ34">
        <v>106589</v>
      </c>
      <c r="GK34">
        <v>115153</v>
      </c>
    </row>
    <row r="35" spans="2:193" x14ac:dyDescent="0.3">
      <c r="B35" t="s">
        <v>71</v>
      </c>
      <c r="C35" t="str">
        <f>VLOOKUP(E35,class!$A$1:$B$455,2,FALSE)</f>
        <v>Unitary Authority</v>
      </c>
      <c r="D35" t="str">
        <f>IFERROR(VLOOKUP(E35,classifications!$A$3:$C$334,3,FALSE),VLOOKUP(E35,classifications!$I$2:$K$28,3,FALSE))</f>
        <v>Predominantly Urban</v>
      </c>
      <c r="E35" t="s">
        <v>1272</v>
      </c>
      <c r="G35">
        <v>0</v>
      </c>
      <c r="H35">
        <v>14934</v>
      </c>
      <c r="I35">
        <v>0</v>
      </c>
      <c r="J35">
        <v>45148</v>
      </c>
      <c r="K35">
        <v>60082</v>
      </c>
      <c r="AB35" t="s">
        <v>71</v>
      </c>
      <c r="AC35" t="str">
        <f>VLOOKUP(AE35,class!$A$1:$B$455,2,FALSE)</f>
        <v>Unitary Authority</v>
      </c>
      <c r="AD35" t="str">
        <f>IFERROR(VLOOKUP(AE35,classifications!$A$3:$C$334,3,FALSE),VLOOKUP(AE35,classifications!$I$2:$K$28,3,FALSE))</f>
        <v>Predominantly Urban</v>
      </c>
      <c r="AE35" t="s">
        <v>1272</v>
      </c>
      <c r="AG35">
        <v>20</v>
      </c>
      <c r="AH35">
        <v>15030</v>
      </c>
      <c r="AI35">
        <v>0</v>
      </c>
      <c r="AJ35">
        <v>45318</v>
      </c>
      <c r="AK35">
        <v>60368</v>
      </c>
      <c r="BB35" t="s">
        <v>71</v>
      </c>
      <c r="BC35" t="str">
        <f>VLOOKUP(BE35,class!$A$1:$B$455,2,FALSE)</f>
        <v>Unitary Authority</v>
      </c>
      <c r="BD35" t="str">
        <f>IFERROR(VLOOKUP(BE35,classifications!$A$3:$C$334,3,FALSE),VLOOKUP(BE35,classifications!$I$2:$K$28,3,FALSE))</f>
        <v>Predominantly Urban</v>
      </c>
      <c r="BE35" t="s">
        <v>1272</v>
      </c>
      <c r="BG35">
        <v>0</v>
      </c>
      <c r="BH35">
        <v>15020</v>
      </c>
      <c r="BI35">
        <v>0</v>
      </c>
      <c r="BJ35">
        <v>45520</v>
      </c>
      <c r="BK35">
        <v>60540</v>
      </c>
      <c r="CB35" t="s">
        <v>71</v>
      </c>
      <c r="CC35" t="str">
        <f>VLOOKUP(CE35,class!$A$1:$B$455,2,FALSE)</f>
        <v>Unitary Authority</v>
      </c>
      <c r="CD35" t="str">
        <f>IFERROR(VLOOKUP(CE35,classifications!$A$3:$C$334,3,FALSE),VLOOKUP(CE35,classifications!$I$2:$K$28,3,FALSE))</f>
        <v>Predominantly Urban</v>
      </c>
      <c r="CE35" t="s">
        <v>1272</v>
      </c>
      <c r="CG35">
        <v>384</v>
      </c>
      <c r="CH35">
        <v>15174</v>
      </c>
      <c r="CI35">
        <v>0</v>
      </c>
      <c r="CJ35">
        <v>45660</v>
      </c>
      <c r="CK35">
        <v>61218</v>
      </c>
      <c r="DB35" t="s">
        <v>71</v>
      </c>
      <c r="DC35" t="str">
        <f>VLOOKUP(DE35,class!$A$1:$B$455,2,FALSE)</f>
        <v>Unitary Authority</v>
      </c>
      <c r="DD35" t="str">
        <f>IFERROR(VLOOKUP(DE35,classifications!$A$3:$C$334,3,FALSE),VLOOKUP(DE35,classifications!$I$2:$K$28,3,FALSE))</f>
        <v>Predominantly Urban</v>
      </c>
      <c r="DE35" t="s">
        <v>1272</v>
      </c>
      <c r="DG35">
        <v>180</v>
      </c>
      <c r="DH35">
        <v>15216</v>
      </c>
      <c r="DI35">
        <v>0</v>
      </c>
      <c r="DJ35">
        <v>46379</v>
      </c>
      <c r="DK35">
        <v>61775</v>
      </c>
      <c r="EB35" t="s">
        <v>71</v>
      </c>
      <c r="EC35" t="str">
        <f>VLOOKUP(EE35,class!$A$1:$B$455,2,FALSE)</f>
        <v>Unitary Authority</v>
      </c>
      <c r="ED35" t="str">
        <f>IFERROR(VLOOKUP(EE35,classifications!$A$3:$C$334,3,FALSE),VLOOKUP(EE35,classifications!$I$2:$K$28,3,FALSE))</f>
        <v>Predominantly Urban</v>
      </c>
      <c r="EE35" t="s">
        <v>1272</v>
      </c>
      <c r="EG35">
        <v>114</v>
      </c>
      <c r="EH35">
        <v>15214</v>
      </c>
      <c r="EI35">
        <v>0</v>
      </c>
      <c r="EJ35">
        <v>46983</v>
      </c>
      <c r="EK35">
        <v>62311</v>
      </c>
      <c r="FB35" t="s">
        <v>71</v>
      </c>
      <c r="FC35" t="str">
        <f>VLOOKUP(FE35,class!$A$1:$B$455,2,FALSE)</f>
        <v>Unitary Authority</v>
      </c>
      <c r="FD35" t="str">
        <f>IFERROR(VLOOKUP(FE35,classifications!$A$3:$C$334,3,FALSE),VLOOKUP(FE35,classifications!$I$2:$K$28,3,FALSE))</f>
        <v>Predominantly Urban</v>
      </c>
      <c r="FE35" t="s">
        <v>1272</v>
      </c>
      <c r="FG35">
        <v>62</v>
      </c>
      <c r="FH35">
        <v>15146</v>
      </c>
      <c r="FI35">
        <v>0</v>
      </c>
      <c r="FJ35">
        <v>47510</v>
      </c>
      <c r="FK35">
        <v>62718</v>
      </c>
      <c r="GB35" t="s">
        <v>71</v>
      </c>
      <c r="GC35" t="str">
        <f>VLOOKUP(GE35,class!$A$1:$B$455,2,FALSE)</f>
        <v>Unitary Authority</v>
      </c>
      <c r="GD35" t="str">
        <f>IFERROR(VLOOKUP(GE35,classifications!$A$3:$C$334,3,FALSE),VLOOKUP(GE35,classifications!$I$2:$K$28,3,FALSE))</f>
        <v>Predominantly Urban</v>
      </c>
      <c r="GE35" t="s">
        <v>1272</v>
      </c>
      <c r="GG35">
        <v>68</v>
      </c>
      <c r="GH35">
        <v>15123</v>
      </c>
      <c r="GI35">
        <v>0</v>
      </c>
      <c r="GJ35">
        <v>48070</v>
      </c>
      <c r="GK35">
        <v>63261</v>
      </c>
    </row>
    <row r="36" spans="2:193" x14ac:dyDescent="0.3">
      <c r="B36" t="s">
        <v>73</v>
      </c>
      <c r="C36" t="str">
        <f>VLOOKUP(E36,class!$A$1:$B$455,2,FALSE)</f>
        <v>Unitary Authority</v>
      </c>
      <c r="D36" t="str">
        <f>IFERROR(VLOOKUP(E36,classifications!$A$3:$C$334,3,FALSE),VLOOKUP(E36,classifications!$I$2:$K$28,3,FALSE))</f>
        <v>Predominantly Urban</v>
      </c>
      <c r="E36" t="s">
        <v>1273</v>
      </c>
      <c r="G36">
        <v>11450</v>
      </c>
      <c r="H36">
        <v>7784</v>
      </c>
      <c r="I36">
        <v>2</v>
      </c>
      <c r="J36">
        <v>84356</v>
      </c>
      <c r="K36">
        <v>103592</v>
      </c>
      <c r="AB36" t="s">
        <v>73</v>
      </c>
      <c r="AC36" t="str">
        <f>VLOOKUP(AE36,class!$A$1:$B$455,2,FALSE)</f>
        <v>Unitary Authority</v>
      </c>
      <c r="AD36" t="str">
        <f>IFERROR(VLOOKUP(AE36,classifications!$A$3:$C$334,3,FALSE),VLOOKUP(AE36,classifications!$I$2:$K$28,3,FALSE))</f>
        <v>Predominantly Urban</v>
      </c>
      <c r="AE36" t="s">
        <v>1273</v>
      </c>
      <c r="AG36">
        <v>11382</v>
      </c>
      <c r="AH36">
        <v>8474</v>
      </c>
      <c r="AI36">
        <v>4</v>
      </c>
      <c r="AJ36">
        <v>85034</v>
      </c>
      <c r="AK36">
        <v>104894</v>
      </c>
      <c r="BB36" t="s">
        <v>73</v>
      </c>
      <c r="BC36" t="str">
        <f>VLOOKUP(BE36,class!$A$1:$B$455,2,FALSE)</f>
        <v>Unitary Authority</v>
      </c>
      <c r="BD36" t="str">
        <f>IFERROR(VLOOKUP(BE36,classifications!$A$3:$C$334,3,FALSE),VLOOKUP(BE36,classifications!$I$2:$K$28,3,FALSE))</f>
        <v>Predominantly Urban</v>
      </c>
      <c r="BE36" t="s">
        <v>1273</v>
      </c>
      <c r="BG36">
        <v>11314</v>
      </c>
      <c r="BH36">
        <v>8514</v>
      </c>
      <c r="BI36">
        <v>5</v>
      </c>
      <c r="BJ36">
        <v>86294</v>
      </c>
      <c r="BK36">
        <v>106127</v>
      </c>
      <c r="CB36" t="s">
        <v>73</v>
      </c>
      <c r="CC36" t="str">
        <f>VLOOKUP(CE36,class!$A$1:$B$455,2,FALSE)</f>
        <v>Unitary Authority</v>
      </c>
      <c r="CD36" t="str">
        <f>IFERROR(VLOOKUP(CE36,classifications!$A$3:$C$334,3,FALSE),VLOOKUP(CE36,classifications!$I$2:$K$28,3,FALSE))</f>
        <v>Predominantly Urban</v>
      </c>
      <c r="CE36" t="s">
        <v>1273</v>
      </c>
      <c r="CG36">
        <v>11294</v>
      </c>
      <c r="CH36">
        <v>8648</v>
      </c>
      <c r="CI36">
        <v>4</v>
      </c>
      <c r="CJ36">
        <v>87602</v>
      </c>
      <c r="CK36">
        <v>107548</v>
      </c>
      <c r="DB36" t="s">
        <v>73</v>
      </c>
      <c r="DC36" t="str">
        <f>VLOOKUP(DE36,class!$A$1:$B$455,2,FALSE)</f>
        <v>Unitary Authority</v>
      </c>
      <c r="DD36" t="str">
        <f>IFERROR(VLOOKUP(DE36,classifications!$A$3:$C$334,3,FALSE),VLOOKUP(DE36,classifications!$I$2:$K$28,3,FALSE))</f>
        <v>Predominantly Urban</v>
      </c>
      <c r="DE36" t="s">
        <v>1273</v>
      </c>
      <c r="DG36">
        <v>11252</v>
      </c>
      <c r="DH36">
        <v>8872</v>
      </c>
      <c r="DI36">
        <v>4</v>
      </c>
      <c r="DJ36">
        <v>88614</v>
      </c>
      <c r="DK36">
        <v>108742</v>
      </c>
      <c r="EB36" t="s">
        <v>73</v>
      </c>
      <c r="EC36" t="str">
        <f>VLOOKUP(EE36,class!$A$1:$B$455,2,FALSE)</f>
        <v>Unitary Authority</v>
      </c>
      <c r="ED36" t="str">
        <f>IFERROR(VLOOKUP(EE36,classifications!$A$3:$C$334,3,FALSE),VLOOKUP(EE36,classifications!$I$2:$K$28,3,FALSE))</f>
        <v>Predominantly Urban</v>
      </c>
      <c r="EE36" t="s">
        <v>1273</v>
      </c>
      <c r="EG36">
        <v>11175</v>
      </c>
      <c r="EH36">
        <v>9106</v>
      </c>
      <c r="EI36">
        <v>4</v>
      </c>
      <c r="EJ36">
        <v>89686</v>
      </c>
      <c r="EK36">
        <v>109971</v>
      </c>
      <c r="FB36" t="s">
        <v>73</v>
      </c>
      <c r="FC36" t="str">
        <f>VLOOKUP(FE36,class!$A$1:$B$455,2,FALSE)</f>
        <v>Unitary Authority</v>
      </c>
      <c r="FD36" t="str">
        <f>IFERROR(VLOOKUP(FE36,classifications!$A$3:$C$334,3,FALSE),VLOOKUP(FE36,classifications!$I$2:$K$28,3,FALSE))</f>
        <v>Predominantly Urban</v>
      </c>
      <c r="FE36" t="s">
        <v>1273</v>
      </c>
      <c r="FG36">
        <v>11159</v>
      </c>
      <c r="FH36">
        <v>9332</v>
      </c>
      <c r="FI36">
        <v>4</v>
      </c>
      <c r="FJ36">
        <v>90961</v>
      </c>
      <c r="FK36">
        <v>111456</v>
      </c>
      <c r="GB36" t="s">
        <v>73</v>
      </c>
      <c r="GC36" t="str">
        <f>VLOOKUP(GE36,class!$A$1:$B$455,2,FALSE)</f>
        <v>Unitary Authority</v>
      </c>
      <c r="GD36" t="str">
        <f>IFERROR(VLOOKUP(GE36,classifications!$A$3:$C$334,3,FALSE),VLOOKUP(GE36,classifications!$I$2:$K$28,3,FALSE))</f>
        <v>Predominantly Urban</v>
      </c>
      <c r="GE36" t="s">
        <v>1273</v>
      </c>
      <c r="GG36">
        <v>12682</v>
      </c>
      <c r="GH36">
        <v>9472</v>
      </c>
      <c r="GI36">
        <v>4</v>
      </c>
      <c r="GJ36">
        <v>91079</v>
      </c>
      <c r="GK36">
        <v>113237</v>
      </c>
    </row>
    <row r="37" spans="2:193" x14ac:dyDescent="0.3">
      <c r="B37" t="s">
        <v>75</v>
      </c>
      <c r="C37" t="str">
        <f>VLOOKUP(E37,class!$A$1:$B$455,2,FALSE)</f>
        <v>Unitary Authority</v>
      </c>
      <c r="D37" t="str">
        <f>IFERROR(VLOOKUP(E37,classifications!$A$3:$C$334,3,FALSE),VLOOKUP(E37,classifications!$I$2:$K$28,3,FALSE))</f>
        <v>Predominantly Urban</v>
      </c>
      <c r="E37" t="s">
        <v>1274</v>
      </c>
      <c r="G37">
        <v>10</v>
      </c>
      <c r="H37">
        <v>9913</v>
      </c>
      <c r="I37">
        <v>5</v>
      </c>
      <c r="J37">
        <v>62879</v>
      </c>
      <c r="K37">
        <v>72807</v>
      </c>
      <c r="AB37" t="s">
        <v>75</v>
      </c>
      <c r="AC37" t="str">
        <f>VLOOKUP(AE37,class!$A$1:$B$455,2,FALSE)</f>
        <v>Unitary Authority</v>
      </c>
      <c r="AD37" t="str">
        <f>IFERROR(VLOOKUP(AE37,classifications!$A$3:$C$334,3,FALSE),VLOOKUP(AE37,classifications!$I$2:$K$28,3,FALSE))</f>
        <v>Predominantly Urban</v>
      </c>
      <c r="AE37" t="s">
        <v>1274</v>
      </c>
      <c r="AG37">
        <v>10</v>
      </c>
      <c r="AH37">
        <v>9957</v>
      </c>
      <c r="AI37">
        <v>85</v>
      </c>
      <c r="AJ37">
        <v>63160</v>
      </c>
      <c r="AK37">
        <v>73212</v>
      </c>
      <c r="BB37" t="s">
        <v>75</v>
      </c>
      <c r="BC37" t="str">
        <f>VLOOKUP(BE37,class!$A$1:$B$455,2,FALSE)</f>
        <v>Unitary Authority</v>
      </c>
      <c r="BD37" t="str">
        <f>IFERROR(VLOOKUP(BE37,classifications!$A$3:$C$334,3,FALSE),VLOOKUP(BE37,classifications!$I$2:$K$28,3,FALSE))</f>
        <v>Predominantly Urban</v>
      </c>
      <c r="BE37" t="s">
        <v>1274</v>
      </c>
      <c r="BG37">
        <v>9</v>
      </c>
      <c r="BH37">
        <v>10040</v>
      </c>
      <c r="BI37">
        <v>165</v>
      </c>
      <c r="BJ37">
        <v>63312</v>
      </c>
      <c r="BK37">
        <v>73526</v>
      </c>
      <c r="CB37" t="s">
        <v>75</v>
      </c>
      <c r="CC37" t="str">
        <f>VLOOKUP(CE37,class!$A$1:$B$455,2,FALSE)</f>
        <v>Unitary Authority</v>
      </c>
      <c r="CD37" t="str">
        <f>IFERROR(VLOOKUP(CE37,classifications!$A$3:$C$334,3,FALSE),VLOOKUP(CE37,classifications!$I$2:$K$28,3,FALSE))</f>
        <v>Predominantly Urban</v>
      </c>
      <c r="CE37" t="s">
        <v>1274</v>
      </c>
      <c r="CG37">
        <v>8</v>
      </c>
      <c r="CH37">
        <v>10089</v>
      </c>
      <c r="CI37">
        <v>77</v>
      </c>
      <c r="CJ37">
        <v>63718</v>
      </c>
      <c r="CK37">
        <v>73892</v>
      </c>
      <c r="DB37" t="s">
        <v>75</v>
      </c>
      <c r="DC37" t="str">
        <f>VLOOKUP(DE37,class!$A$1:$B$455,2,FALSE)</f>
        <v>Unitary Authority</v>
      </c>
      <c r="DD37" t="str">
        <f>IFERROR(VLOOKUP(DE37,classifications!$A$3:$C$334,3,FALSE),VLOOKUP(DE37,classifications!$I$2:$K$28,3,FALSE))</f>
        <v>Predominantly Urban</v>
      </c>
      <c r="DE37" t="s">
        <v>1274</v>
      </c>
      <c r="DG37">
        <v>7</v>
      </c>
      <c r="DH37">
        <v>10279</v>
      </c>
      <c r="DI37">
        <v>0</v>
      </c>
      <c r="DJ37">
        <v>63963</v>
      </c>
      <c r="DK37">
        <v>74249</v>
      </c>
      <c r="EB37" t="s">
        <v>75</v>
      </c>
      <c r="EC37" t="str">
        <f>VLOOKUP(EE37,class!$A$1:$B$455,2,FALSE)</f>
        <v>Unitary Authority</v>
      </c>
      <c r="ED37" t="str">
        <f>IFERROR(VLOOKUP(EE37,classifications!$A$3:$C$334,3,FALSE),VLOOKUP(EE37,classifications!$I$2:$K$28,3,FALSE))</f>
        <v>Predominantly Urban</v>
      </c>
      <c r="EE37" t="s">
        <v>1274</v>
      </c>
      <c r="EG37">
        <v>0</v>
      </c>
      <c r="EH37">
        <v>10246</v>
      </c>
      <c r="EI37">
        <v>0</v>
      </c>
      <c r="EJ37">
        <v>64279</v>
      </c>
      <c r="EK37">
        <v>74525</v>
      </c>
      <c r="FB37" t="s">
        <v>75</v>
      </c>
      <c r="FC37" t="str">
        <f>VLOOKUP(FE37,class!$A$1:$B$455,2,FALSE)</f>
        <v>Unitary Authority</v>
      </c>
      <c r="FD37" t="str">
        <f>IFERROR(VLOOKUP(FE37,classifications!$A$3:$C$334,3,FALSE),VLOOKUP(FE37,classifications!$I$2:$K$28,3,FALSE))</f>
        <v>Predominantly Urban</v>
      </c>
      <c r="FE37" t="s">
        <v>1274</v>
      </c>
      <c r="FG37">
        <v>6</v>
      </c>
      <c r="FH37">
        <v>10236</v>
      </c>
      <c r="FI37">
        <v>0</v>
      </c>
      <c r="FJ37">
        <v>64469</v>
      </c>
      <c r="FK37">
        <v>74711</v>
      </c>
      <c r="GB37" t="s">
        <v>75</v>
      </c>
      <c r="GC37" t="str">
        <f>VLOOKUP(GE37,class!$A$1:$B$455,2,FALSE)</f>
        <v>Unitary Authority</v>
      </c>
      <c r="GD37" t="str">
        <f>IFERROR(VLOOKUP(GE37,classifications!$A$3:$C$334,3,FALSE),VLOOKUP(GE37,classifications!$I$2:$K$28,3,FALSE))</f>
        <v>Predominantly Urban</v>
      </c>
      <c r="GE37" t="s">
        <v>1274</v>
      </c>
      <c r="GG37">
        <v>6</v>
      </c>
      <c r="GH37">
        <v>9626</v>
      </c>
      <c r="GI37">
        <v>0</v>
      </c>
      <c r="GJ37">
        <v>65387</v>
      </c>
      <c r="GK37">
        <v>75019</v>
      </c>
    </row>
    <row r="38" spans="2:193" x14ac:dyDescent="0.3">
      <c r="B38" t="s">
        <v>77</v>
      </c>
      <c r="C38" t="str">
        <f>VLOOKUP(E38,class!$A$1:$B$455,2,FALSE)</f>
        <v>Unitary Authority</v>
      </c>
      <c r="D38" t="str">
        <f>IFERROR(VLOOKUP(E38,classifications!$A$3:$C$334,3,FALSE),VLOOKUP(E38,classifications!$I$2:$K$28,3,FALSE))</f>
        <v>Urban with Significant Rural</v>
      </c>
      <c r="E38" t="s">
        <v>1275</v>
      </c>
      <c r="G38">
        <v>18</v>
      </c>
      <c r="H38">
        <v>11399</v>
      </c>
      <c r="I38">
        <v>220</v>
      </c>
      <c r="J38">
        <v>62412</v>
      </c>
      <c r="K38">
        <v>74049</v>
      </c>
      <c r="AB38" t="s">
        <v>77</v>
      </c>
      <c r="AC38" t="str">
        <f>VLOOKUP(AE38,class!$A$1:$B$455,2,FALSE)</f>
        <v>Unitary Authority</v>
      </c>
      <c r="AD38" t="str">
        <f>IFERROR(VLOOKUP(AE38,classifications!$A$3:$C$334,3,FALSE),VLOOKUP(AE38,classifications!$I$2:$K$28,3,FALSE))</f>
        <v>Urban with Significant Rural</v>
      </c>
      <c r="AE38" t="s">
        <v>1275</v>
      </c>
      <c r="AG38">
        <v>19</v>
      </c>
      <c r="AH38">
        <v>11465</v>
      </c>
      <c r="AI38">
        <v>60</v>
      </c>
      <c r="AJ38">
        <v>62831</v>
      </c>
      <c r="AK38">
        <v>74375</v>
      </c>
      <c r="BB38" t="s">
        <v>77</v>
      </c>
      <c r="BC38" t="str">
        <f>VLOOKUP(BE38,class!$A$1:$B$455,2,FALSE)</f>
        <v>Unitary Authority</v>
      </c>
      <c r="BD38" t="str">
        <f>IFERROR(VLOOKUP(BE38,classifications!$A$3:$C$334,3,FALSE),VLOOKUP(BE38,classifications!$I$2:$K$28,3,FALSE))</f>
        <v>Urban with Significant Rural</v>
      </c>
      <c r="BE38" t="s">
        <v>1275</v>
      </c>
      <c r="BG38">
        <v>18</v>
      </c>
      <c r="BH38">
        <v>11545</v>
      </c>
      <c r="BI38">
        <v>26</v>
      </c>
      <c r="BJ38">
        <v>63144</v>
      </c>
      <c r="BK38">
        <v>74733</v>
      </c>
      <c r="CB38" t="s">
        <v>77</v>
      </c>
      <c r="CC38" t="str">
        <f>VLOOKUP(CE38,class!$A$1:$B$455,2,FALSE)</f>
        <v>Unitary Authority</v>
      </c>
      <c r="CD38" t="str">
        <f>IFERROR(VLOOKUP(CE38,classifications!$A$3:$C$334,3,FALSE),VLOOKUP(CE38,classifications!$I$2:$K$28,3,FALSE))</f>
        <v>Urban with Significant Rural</v>
      </c>
      <c r="CE38" t="s">
        <v>1275</v>
      </c>
      <c r="CG38">
        <v>18</v>
      </c>
      <c r="CH38">
        <v>11419</v>
      </c>
      <c r="CI38">
        <v>14</v>
      </c>
      <c r="CJ38">
        <v>63621</v>
      </c>
      <c r="CK38">
        <v>75072</v>
      </c>
      <c r="DB38" t="s">
        <v>77</v>
      </c>
      <c r="DC38" t="str">
        <f>VLOOKUP(DE38,class!$A$1:$B$455,2,FALSE)</f>
        <v>Unitary Authority</v>
      </c>
      <c r="DD38" t="str">
        <f>IFERROR(VLOOKUP(DE38,classifications!$A$3:$C$334,3,FALSE),VLOOKUP(DE38,classifications!$I$2:$K$28,3,FALSE))</f>
        <v>Urban with Significant Rural</v>
      </c>
      <c r="DE38" t="s">
        <v>1275</v>
      </c>
      <c r="DG38">
        <v>13</v>
      </c>
      <c r="DH38">
        <v>11349</v>
      </c>
      <c r="DI38">
        <v>64</v>
      </c>
      <c r="DJ38">
        <v>64025</v>
      </c>
      <c r="DK38">
        <v>75451</v>
      </c>
      <c r="EB38" t="s">
        <v>77</v>
      </c>
      <c r="EC38" t="str">
        <f>VLOOKUP(EE38,class!$A$1:$B$455,2,FALSE)</f>
        <v>Unitary Authority</v>
      </c>
      <c r="ED38" t="str">
        <f>IFERROR(VLOOKUP(EE38,classifications!$A$3:$C$334,3,FALSE),VLOOKUP(EE38,classifications!$I$2:$K$28,3,FALSE))</f>
        <v>Urban with Significant Rural</v>
      </c>
      <c r="EE38" t="s">
        <v>1275</v>
      </c>
      <c r="EG38">
        <v>11</v>
      </c>
      <c r="EH38">
        <v>11320</v>
      </c>
      <c r="EI38">
        <v>15</v>
      </c>
      <c r="EJ38">
        <v>64377</v>
      </c>
      <c r="EK38">
        <v>75723</v>
      </c>
      <c r="FB38" t="s">
        <v>77</v>
      </c>
      <c r="FC38" t="str">
        <f>VLOOKUP(FE38,class!$A$1:$B$455,2,FALSE)</f>
        <v>Unitary Authority</v>
      </c>
      <c r="FD38" t="str">
        <f>IFERROR(VLOOKUP(FE38,classifications!$A$3:$C$334,3,FALSE),VLOOKUP(FE38,classifications!$I$2:$K$28,3,FALSE))</f>
        <v>Urban with Significant Rural</v>
      </c>
      <c r="FE38" t="s">
        <v>1275</v>
      </c>
      <c r="FG38">
        <v>9</v>
      </c>
      <c r="FH38">
        <v>11326</v>
      </c>
      <c r="FI38">
        <v>15</v>
      </c>
      <c r="FJ38">
        <v>64729</v>
      </c>
      <c r="FK38">
        <v>76079</v>
      </c>
      <c r="GB38" t="s">
        <v>77</v>
      </c>
      <c r="GC38" t="str">
        <f>VLOOKUP(GE38,class!$A$1:$B$455,2,FALSE)</f>
        <v>Unitary Authority</v>
      </c>
      <c r="GD38" t="str">
        <f>IFERROR(VLOOKUP(GE38,classifications!$A$3:$C$334,3,FALSE),VLOOKUP(GE38,classifications!$I$2:$K$28,3,FALSE))</f>
        <v>Urban with Significant Rural</v>
      </c>
      <c r="GE38" t="s">
        <v>1275</v>
      </c>
      <c r="GG38">
        <v>8</v>
      </c>
      <c r="GH38">
        <v>11319</v>
      </c>
      <c r="GI38">
        <v>70</v>
      </c>
      <c r="GJ38">
        <v>65006</v>
      </c>
      <c r="GK38">
        <v>76403</v>
      </c>
    </row>
    <row r="39" spans="2:193" x14ac:dyDescent="0.3">
      <c r="B39" t="s">
        <v>79</v>
      </c>
      <c r="C39" t="str">
        <f>VLOOKUP(E39,class!$A$1:$B$455,2,FALSE)</f>
        <v>Unitary Authority</v>
      </c>
      <c r="D39" t="str">
        <f>IFERROR(VLOOKUP(E39,classifications!$A$3:$C$334,3,FALSE),VLOOKUP(E39,classifications!$I$2:$K$28,3,FALSE))</f>
        <v>Urban with Significant Rural</v>
      </c>
      <c r="E39" t="s">
        <v>1276</v>
      </c>
      <c r="G39">
        <v>0</v>
      </c>
      <c r="H39">
        <v>8755</v>
      </c>
      <c r="I39">
        <v>29</v>
      </c>
      <c r="J39">
        <v>83425</v>
      </c>
      <c r="K39">
        <v>92209</v>
      </c>
      <c r="AB39" t="s">
        <v>79</v>
      </c>
      <c r="AC39" t="str">
        <f>VLOOKUP(AE39,class!$A$1:$B$455,2,FALSE)</f>
        <v>Unitary Authority</v>
      </c>
      <c r="AD39" t="str">
        <f>IFERROR(VLOOKUP(AE39,classifications!$A$3:$C$334,3,FALSE),VLOOKUP(AE39,classifications!$I$2:$K$28,3,FALSE))</f>
        <v>Urban with Significant Rural</v>
      </c>
      <c r="AE39" t="s">
        <v>1276</v>
      </c>
      <c r="AG39">
        <v>0</v>
      </c>
      <c r="AH39">
        <v>8876</v>
      </c>
      <c r="AI39">
        <v>0</v>
      </c>
      <c r="AJ39">
        <v>83860</v>
      </c>
      <c r="AK39">
        <v>92736</v>
      </c>
      <c r="BB39" t="s">
        <v>79</v>
      </c>
      <c r="BC39" t="str">
        <f>VLOOKUP(BE39,class!$A$1:$B$455,2,FALSE)</f>
        <v>Unitary Authority</v>
      </c>
      <c r="BD39" t="str">
        <f>IFERROR(VLOOKUP(BE39,classifications!$A$3:$C$334,3,FALSE),VLOOKUP(BE39,classifications!$I$2:$K$28,3,FALSE))</f>
        <v>Urban with Significant Rural</v>
      </c>
      <c r="BE39" t="s">
        <v>1276</v>
      </c>
      <c r="BG39">
        <v>0</v>
      </c>
      <c r="BH39">
        <v>8973</v>
      </c>
      <c r="BI39">
        <v>0</v>
      </c>
      <c r="BJ39">
        <v>84525</v>
      </c>
      <c r="BK39">
        <v>93498</v>
      </c>
      <c r="CB39" t="s">
        <v>79</v>
      </c>
      <c r="CC39" t="str">
        <f>VLOOKUP(CE39,class!$A$1:$B$455,2,FALSE)</f>
        <v>Unitary Authority</v>
      </c>
      <c r="CD39" t="str">
        <f>IFERROR(VLOOKUP(CE39,classifications!$A$3:$C$334,3,FALSE),VLOOKUP(CE39,classifications!$I$2:$K$28,3,FALSE))</f>
        <v>Urban with Significant Rural</v>
      </c>
      <c r="CE39" t="s">
        <v>1276</v>
      </c>
      <c r="CG39">
        <v>0</v>
      </c>
      <c r="CH39">
        <v>9166</v>
      </c>
      <c r="CI39">
        <v>0</v>
      </c>
      <c r="CJ39">
        <v>85006</v>
      </c>
      <c r="CK39">
        <v>94172</v>
      </c>
      <c r="DB39" t="s">
        <v>79</v>
      </c>
      <c r="DC39" t="str">
        <f>VLOOKUP(DE39,class!$A$1:$B$455,2,FALSE)</f>
        <v>Unitary Authority</v>
      </c>
      <c r="DD39" t="str">
        <f>IFERROR(VLOOKUP(DE39,classifications!$A$3:$C$334,3,FALSE),VLOOKUP(DE39,classifications!$I$2:$K$28,3,FALSE))</f>
        <v>Urban with Significant Rural</v>
      </c>
      <c r="DE39" t="s">
        <v>1276</v>
      </c>
      <c r="DG39">
        <v>0</v>
      </c>
      <c r="DH39">
        <v>9182</v>
      </c>
      <c r="DI39">
        <v>0</v>
      </c>
      <c r="DJ39">
        <v>85559</v>
      </c>
      <c r="DK39">
        <v>94741</v>
      </c>
      <c r="EB39" t="s">
        <v>79</v>
      </c>
      <c r="EC39" t="str">
        <f>VLOOKUP(EE39,class!$A$1:$B$455,2,FALSE)</f>
        <v>Unitary Authority</v>
      </c>
      <c r="ED39" t="str">
        <f>IFERROR(VLOOKUP(EE39,classifications!$A$3:$C$334,3,FALSE),VLOOKUP(EE39,classifications!$I$2:$K$28,3,FALSE))</f>
        <v>Urban with Significant Rural</v>
      </c>
      <c r="EE39" t="s">
        <v>1276</v>
      </c>
      <c r="EG39">
        <v>0</v>
      </c>
      <c r="EH39">
        <v>9286</v>
      </c>
      <c r="EI39">
        <v>0</v>
      </c>
      <c r="EJ39">
        <v>86307</v>
      </c>
      <c r="EK39">
        <v>95593</v>
      </c>
      <c r="FB39" t="s">
        <v>79</v>
      </c>
      <c r="FC39" t="str">
        <f>VLOOKUP(FE39,class!$A$1:$B$455,2,FALSE)</f>
        <v>Unitary Authority</v>
      </c>
      <c r="FD39" t="str">
        <f>IFERROR(VLOOKUP(FE39,classifications!$A$3:$C$334,3,FALSE),VLOOKUP(FE39,classifications!$I$2:$K$28,3,FALSE))</f>
        <v>Urban with Significant Rural</v>
      </c>
      <c r="FE39" t="s">
        <v>1276</v>
      </c>
      <c r="FG39">
        <v>14</v>
      </c>
      <c r="FH39">
        <v>9430</v>
      </c>
      <c r="FI39">
        <v>0</v>
      </c>
      <c r="FJ39">
        <v>87012</v>
      </c>
      <c r="FK39">
        <v>96456</v>
      </c>
      <c r="GB39" t="s">
        <v>79</v>
      </c>
      <c r="GC39" t="str">
        <f>VLOOKUP(GE39,class!$A$1:$B$455,2,FALSE)</f>
        <v>Unitary Authority</v>
      </c>
      <c r="GD39" t="str">
        <f>IFERROR(VLOOKUP(GE39,classifications!$A$3:$C$334,3,FALSE),VLOOKUP(GE39,classifications!$I$2:$K$28,3,FALSE))</f>
        <v>Urban with Significant Rural</v>
      </c>
      <c r="GE39" t="s">
        <v>1276</v>
      </c>
      <c r="GG39">
        <v>14</v>
      </c>
      <c r="GH39">
        <v>8898</v>
      </c>
      <c r="GI39">
        <v>0</v>
      </c>
      <c r="GJ39">
        <v>88273</v>
      </c>
      <c r="GK39">
        <v>97185</v>
      </c>
    </row>
    <row r="40" spans="2:193" x14ac:dyDescent="0.3">
      <c r="B40" t="s">
        <v>81</v>
      </c>
      <c r="C40" t="str">
        <f>VLOOKUP(E40,class!$A$1:$B$455,2,FALSE)</f>
        <v>Unitary Authority</v>
      </c>
      <c r="D40" t="str">
        <f>IFERROR(VLOOKUP(E40,classifications!$A$3:$C$334,3,FALSE),VLOOKUP(E40,classifications!$I$2:$K$28,3,FALSE))</f>
        <v>Predominantly Rural</v>
      </c>
      <c r="E40" t="s">
        <v>1130</v>
      </c>
      <c r="G40">
        <v>8517</v>
      </c>
      <c r="H40">
        <v>17360</v>
      </c>
      <c r="I40">
        <v>147</v>
      </c>
      <c r="J40">
        <v>122542</v>
      </c>
      <c r="K40">
        <v>148566</v>
      </c>
      <c r="AB40" t="s">
        <v>81</v>
      </c>
      <c r="AC40" t="str">
        <f>VLOOKUP(AE40,class!$A$1:$B$455,2,FALSE)</f>
        <v>Unitary Authority</v>
      </c>
      <c r="AD40" t="str">
        <f>IFERROR(VLOOKUP(AE40,classifications!$A$3:$C$334,3,FALSE),VLOOKUP(AE40,classifications!$I$2:$K$28,3,FALSE))</f>
        <v>Predominantly Rural</v>
      </c>
      <c r="AE40" t="s">
        <v>1130</v>
      </c>
      <c r="AG40">
        <v>8448</v>
      </c>
      <c r="AH40">
        <v>17319</v>
      </c>
      <c r="AI40">
        <v>143</v>
      </c>
      <c r="AJ40">
        <v>123277</v>
      </c>
      <c r="AK40">
        <v>149187</v>
      </c>
      <c r="BB40" t="s">
        <v>81</v>
      </c>
      <c r="BC40" t="str">
        <f>VLOOKUP(BE40,class!$A$1:$B$455,2,FALSE)</f>
        <v>Unitary Authority</v>
      </c>
      <c r="BD40" t="str">
        <f>IFERROR(VLOOKUP(BE40,classifications!$A$3:$C$334,3,FALSE),VLOOKUP(BE40,classifications!$I$2:$K$28,3,FALSE))</f>
        <v>Predominantly Rural</v>
      </c>
      <c r="BE40" t="s">
        <v>1130</v>
      </c>
      <c r="BG40">
        <v>8445</v>
      </c>
      <c r="BH40">
        <v>17350</v>
      </c>
      <c r="BI40">
        <v>143</v>
      </c>
      <c r="BJ40">
        <v>123808</v>
      </c>
      <c r="BK40">
        <v>149746</v>
      </c>
      <c r="CB40" t="s">
        <v>81</v>
      </c>
      <c r="CC40" t="str">
        <f>VLOOKUP(CE40,class!$A$1:$B$455,2,FALSE)</f>
        <v>Unitary Authority</v>
      </c>
      <c r="CD40" t="str">
        <f>IFERROR(VLOOKUP(CE40,classifications!$A$3:$C$334,3,FALSE),VLOOKUP(CE40,classifications!$I$2:$K$28,3,FALSE))</f>
        <v>Predominantly Rural</v>
      </c>
      <c r="CE40" t="s">
        <v>1130</v>
      </c>
      <c r="CG40">
        <v>8625</v>
      </c>
      <c r="CH40">
        <v>17506</v>
      </c>
      <c r="CI40">
        <v>50</v>
      </c>
      <c r="CJ40">
        <v>125012</v>
      </c>
      <c r="CK40">
        <v>151193</v>
      </c>
      <c r="DB40" t="s">
        <v>81</v>
      </c>
      <c r="DC40" t="str">
        <f>VLOOKUP(DE40,class!$A$1:$B$455,2,FALSE)</f>
        <v>Unitary Authority</v>
      </c>
      <c r="DD40" t="str">
        <f>IFERROR(VLOOKUP(DE40,classifications!$A$3:$C$334,3,FALSE),VLOOKUP(DE40,classifications!$I$2:$K$28,3,FALSE))</f>
        <v>Predominantly Rural</v>
      </c>
      <c r="DE40" t="s">
        <v>1130</v>
      </c>
      <c r="DG40">
        <v>8476</v>
      </c>
      <c r="DH40">
        <v>17585</v>
      </c>
      <c r="DI40">
        <v>52</v>
      </c>
      <c r="DJ40">
        <v>126071</v>
      </c>
      <c r="DK40">
        <v>152184</v>
      </c>
      <c r="EB40" t="s">
        <v>81</v>
      </c>
      <c r="EC40" t="str">
        <f>VLOOKUP(EE40,class!$A$1:$B$455,2,FALSE)</f>
        <v>Unitary Authority</v>
      </c>
      <c r="ED40" t="str">
        <f>IFERROR(VLOOKUP(EE40,classifications!$A$3:$C$334,3,FALSE),VLOOKUP(EE40,classifications!$I$2:$K$28,3,FALSE))</f>
        <v>Predominantly Rural</v>
      </c>
      <c r="EE40" t="s">
        <v>1130</v>
      </c>
      <c r="EG40">
        <v>8557</v>
      </c>
      <c r="EH40">
        <v>17674</v>
      </c>
      <c r="EI40">
        <v>50</v>
      </c>
      <c r="EJ40">
        <v>127434</v>
      </c>
      <c r="EK40">
        <v>153715</v>
      </c>
      <c r="FB40" t="s">
        <v>81</v>
      </c>
      <c r="FC40" t="str">
        <f>VLOOKUP(FE40,class!$A$1:$B$455,2,FALSE)</f>
        <v>Unitary Authority</v>
      </c>
      <c r="FD40" t="str">
        <f>IFERROR(VLOOKUP(FE40,classifications!$A$3:$C$334,3,FALSE),VLOOKUP(FE40,classifications!$I$2:$K$28,3,FALSE))</f>
        <v>Predominantly Rural</v>
      </c>
      <c r="FE40" t="s">
        <v>1130</v>
      </c>
      <c r="FG40">
        <v>8480</v>
      </c>
      <c r="FH40">
        <v>17664</v>
      </c>
      <c r="FI40">
        <v>50</v>
      </c>
      <c r="FJ40">
        <v>128897</v>
      </c>
      <c r="FK40">
        <v>155091</v>
      </c>
      <c r="GB40" t="s">
        <v>81</v>
      </c>
      <c r="GC40" t="str">
        <f>VLOOKUP(GE40,class!$A$1:$B$455,2,FALSE)</f>
        <v>Unitary Authority</v>
      </c>
      <c r="GD40" t="str">
        <f>IFERROR(VLOOKUP(GE40,classifications!$A$3:$C$334,3,FALSE),VLOOKUP(GE40,classifications!$I$2:$K$28,3,FALSE))</f>
        <v>Predominantly Rural</v>
      </c>
      <c r="GE40" t="s">
        <v>1130</v>
      </c>
      <c r="GG40">
        <v>8512</v>
      </c>
      <c r="GH40">
        <v>17763</v>
      </c>
      <c r="GI40">
        <v>51</v>
      </c>
      <c r="GJ40">
        <v>130567</v>
      </c>
      <c r="GK40">
        <v>156893</v>
      </c>
    </row>
    <row r="41" spans="2:193" x14ac:dyDescent="0.3">
      <c r="B41" t="s">
        <v>83</v>
      </c>
      <c r="C41" t="str">
        <f>VLOOKUP(E41,class!$A$1:$B$455,2,FALSE)</f>
        <v>Unitary Authority</v>
      </c>
      <c r="D41" t="str">
        <f>IFERROR(VLOOKUP(E41,classifications!$A$3:$C$334,3,FALSE),VLOOKUP(E41,classifications!$I$2:$K$28,3,FALSE))</f>
        <v>Predominantly Urban</v>
      </c>
      <c r="E41" t="s">
        <v>1277</v>
      </c>
      <c r="G41">
        <v>27794</v>
      </c>
      <c r="H41">
        <v>9674</v>
      </c>
      <c r="I41">
        <v>112</v>
      </c>
      <c r="J41">
        <v>94036</v>
      </c>
      <c r="K41">
        <v>131616</v>
      </c>
      <c r="AB41" t="s">
        <v>83</v>
      </c>
      <c r="AC41" t="str">
        <f>VLOOKUP(AE41,class!$A$1:$B$455,2,FALSE)</f>
        <v>Unitary Authority</v>
      </c>
      <c r="AD41" t="str">
        <f>IFERROR(VLOOKUP(AE41,classifications!$A$3:$C$334,3,FALSE),VLOOKUP(AE41,classifications!$I$2:$K$28,3,FALSE))</f>
        <v>Predominantly Urban</v>
      </c>
      <c r="AE41" t="s">
        <v>1277</v>
      </c>
      <c r="AG41">
        <v>27636</v>
      </c>
      <c r="AH41">
        <v>9730</v>
      </c>
      <c r="AI41">
        <v>112</v>
      </c>
      <c r="AJ41">
        <v>94937</v>
      </c>
      <c r="AK41">
        <v>132415</v>
      </c>
      <c r="BB41" t="s">
        <v>83</v>
      </c>
      <c r="BC41" t="str">
        <f>VLOOKUP(BE41,class!$A$1:$B$455,2,FALSE)</f>
        <v>Unitary Authority</v>
      </c>
      <c r="BD41" t="str">
        <f>IFERROR(VLOOKUP(BE41,classifications!$A$3:$C$334,3,FALSE),VLOOKUP(BE41,classifications!$I$2:$K$28,3,FALSE))</f>
        <v>Predominantly Urban</v>
      </c>
      <c r="BE41" t="s">
        <v>1277</v>
      </c>
      <c r="BG41">
        <v>27142</v>
      </c>
      <c r="BH41">
        <v>9824</v>
      </c>
      <c r="BI41">
        <v>16</v>
      </c>
      <c r="BJ41">
        <v>95896</v>
      </c>
      <c r="BK41">
        <v>132878</v>
      </c>
      <c r="CB41" t="s">
        <v>83</v>
      </c>
      <c r="CC41" t="str">
        <f>VLOOKUP(CE41,class!$A$1:$B$455,2,FALSE)</f>
        <v>Unitary Authority</v>
      </c>
      <c r="CD41" t="str">
        <f>IFERROR(VLOOKUP(CE41,classifications!$A$3:$C$334,3,FALSE),VLOOKUP(CE41,classifications!$I$2:$K$28,3,FALSE))</f>
        <v>Predominantly Urban</v>
      </c>
      <c r="CE41" t="s">
        <v>1277</v>
      </c>
      <c r="CG41">
        <v>26671</v>
      </c>
      <c r="CH41">
        <v>9917</v>
      </c>
      <c r="CI41">
        <v>13</v>
      </c>
      <c r="CJ41">
        <v>97300</v>
      </c>
      <c r="CK41">
        <v>133901</v>
      </c>
      <c r="DB41" t="s">
        <v>83</v>
      </c>
      <c r="DC41" t="str">
        <f>VLOOKUP(DE41,class!$A$1:$B$455,2,FALSE)</f>
        <v>Unitary Authority</v>
      </c>
      <c r="DD41" t="str">
        <f>IFERROR(VLOOKUP(DE41,classifications!$A$3:$C$334,3,FALSE),VLOOKUP(DE41,classifications!$I$2:$K$28,3,FALSE))</f>
        <v>Predominantly Urban</v>
      </c>
      <c r="DE41" t="s">
        <v>1277</v>
      </c>
      <c r="DG41">
        <v>26205</v>
      </c>
      <c r="DH41">
        <v>10012</v>
      </c>
      <c r="DI41">
        <v>17</v>
      </c>
      <c r="DJ41">
        <v>98614</v>
      </c>
      <c r="DK41">
        <v>134848</v>
      </c>
      <c r="EB41" t="s">
        <v>83</v>
      </c>
      <c r="EC41" t="str">
        <f>VLOOKUP(EE41,class!$A$1:$B$455,2,FALSE)</f>
        <v>Unitary Authority</v>
      </c>
      <c r="ED41" t="str">
        <f>IFERROR(VLOOKUP(EE41,classifications!$A$3:$C$334,3,FALSE),VLOOKUP(EE41,classifications!$I$2:$K$28,3,FALSE))</f>
        <v>Predominantly Urban</v>
      </c>
      <c r="EE41" t="s">
        <v>1277</v>
      </c>
      <c r="EG41">
        <v>25811</v>
      </c>
      <c r="EH41">
        <v>9990</v>
      </c>
      <c r="EI41">
        <v>17</v>
      </c>
      <c r="EJ41">
        <v>100004</v>
      </c>
      <c r="EK41">
        <v>135822</v>
      </c>
      <c r="FB41" t="s">
        <v>83</v>
      </c>
      <c r="FC41" t="str">
        <f>VLOOKUP(FE41,class!$A$1:$B$455,2,FALSE)</f>
        <v>Unitary Authority</v>
      </c>
      <c r="FD41" t="str">
        <f>IFERROR(VLOOKUP(FE41,classifications!$A$3:$C$334,3,FALSE),VLOOKUP(FE41,classifications!$I$2:$K$28,3,FALSE))</f>
        <v>Predominantly Urban</v>
      </c>
      <c r="FE41" t="s">
        <v>1277</v>
      </c>
      <c r="FG41">
        <v>25812</v>
      </c>
      <c r="FH41">
        <v>10153</v>
      </c>
      <c r="FI41">
        <v>17</v>
      </c>
      <c r="FJ41">
        <v>101233</v>
      </c>
      <c r="FK41">
        <v>137215</v>
      </c>
      <c r="GB41" t="s">
        <v>83</v>
      </c>
      <c r="GC41" t="str">
        <f>VLOOKUP(GE41,class!$A$1:$B$455,2,FALSE)</f>
        <v>Unitary Authority</v>
      </c>
      <c r="GD41" t="str">
        <f>IFERROR(VLOOKUP(GE41,classifications!$A$3:$C$334,3,FALSE),VLOOKUP(GE41,classifications!$I$2:$K$28,3,FALSE))</f>
        <v>Predominantly Urban</v>
      </c>
      <c r="GE41" t="s">
        <v>1277</v>
      </c>
      <c r="GG41">
        <v>25302</v>
      </c>
      <c r="GH41">
        <v>10222</v>
      </c>
      <c r="GI41">
        <v>17</v>
      </c>
      <c r="GJ41">
        <v>103130</v>
      </c>
      <c r="GK41">
        <v>138671</v>
      </c>
    </row>
    <row r="42" spans="2:193" x14ac:dyDescent="0.3">
      <c r="B42" t="s">
        <v>85</v>
      </c>
      <c r="C42" t="str">
        <f>VLOOKUP(E42,class!$A$1:$B$455,2,FALSE)</f>
        <v>Unitary Authority</v>
      </c>
      <c r="D42" t="str">
        <f>IFERROR(VLOOKUP(E42,classifications!$A$3:$C$334,3,FALSE),VLOOKUP(E42,classifications!$I$2:$K$28,3,FALSE))</f>
        <v>Predominantly Urban</v>
      </c>
      <c r="E42" t="s">
        <v>1278</v>
      </c>
      <c r="G42">
        <v>0</v>
      </c>
      <c r="H42">
        <v>14947</v>
      </c>
      <c r="I42">
        <v>532</v>
      </c>
      <c r="J42">
        <v>62022</v>
      </c>
      <c r="K42">
        <v>77501</v>
      </c>
      <c r="AB42" t="s">
        <v>85</v>
      </c>
      <c r="AC42" t="str">
        <f>VLOOKUP(AE42,class!$A$1:$B$455,2,FALSE)</f>
        <v>Unitary Authority</v>
      </c>
      <c r="AD42" t="str">
        <f>IFERROR(VLOOKUP(AE42,classifications!$A$3:$C$334,3,FALSE),VLOOKUP(AE42,classifications!$I$2:$K$28,3,FALSE))</f>
        <v>Predominantly Urban</v>
      </c>
      <c r="AE42" t="s">
        <v>1278</v>
      </c>
      <c r="AG42">
        <v>2</v>
      </c>
      <c r="AH42">
        <v>15343</v>
      </c>
      <c r="AI42">
        <v>512</v>
      </c>
      <c r="AJ42">
        <v>62416</v>
      </c>
      <c r="AK42">
        <v>78273</v>
      </c>
      <c r="BB42" t="s">
        <v>85</v>
      </c>
      <c r="BC42" t="str">
        <f>VLOOKUP(BE42,class!$A$1:$B$455,2,FALSE)</f>
        <v>Unitary Authority</v>
      </c>
      <c r="BD42" t="str">
        <f>IFERROR(VLOOKUP(BE42,classifications!$A$3:$C$334,3,FALSE),VLOOKUP(BE42,classifications!$I$2:$K$28,3,FALSE))</f>
        <v>Predominantly Urban</v>
      </c>
      <c r="BE42" t="s">
        <v>1278</v>
      </c>
      <c r="BG42">
        <v>8</v>
      </c>
      <c r="BH42">
        <v>15410</v>
      </c>
      <c r="BI42">
        <v>512</v>
      </c>
      <c r="BJ42">
        <v>63206</v>
      </c>
      <c r="BK42">
        <v>79136</v>
      </c>
      <c r="CB42" t="s">
        <v>85</v>
      </c>
      <c r="CC42" t="str">
        <f>VLOOKUP(CE42,class!$A$1:$B$455,2,FALSE)</f>
        <v>Unitary Authority</v>
      </c>
      <c r="CD42" t="str">
        <f>IFERROR(VLOOKUP(CE42,classifications!$A$3:$C$334,3,FALSE),VLOOKUP(CE42,classifications!$I$2:$K$28,3,FALSE))</f>
        <v>Predominantly Urban</v>
      </c>
      <c r="CE42" t="s">
        <v>1278</v>
      </c>
      <c r="CG42">
        <v>8</v>
      </c>
      <c r="CH42">
        <v>15711</v>
      </c>
      <c r="CI42">
        <v>472</v>
      </c>
      <c r="CJ42">
        <v>64287</v>
      </c>
      <c r="CK42">
        <v>80478</v>
      </c>
      <c r="DB42" t="s">
        <v>85</v>
      </c>
      <c r="DC42" t="str">
        <f>VLOOKUP(DE42,class!$A$1:$B$455,2,FALSE)</f>
        <v>Unitary Authority</v>
      </c>
      <c r="DD42" t="str">
        <f>IFERROR(VLOOKUP(DE42,classifications!$A$3:$C$334,3,FALSE),VLOOKUP(DE42,classifications!$I$2:$K$28,3,FALSE))</f>
        <v>Predominantly Urban</v>
      </c>
      <c r="DE42" t="s">
        <v>1278</v>
      </c>
      <c r="DG42">
        <v>9</v>
      </c>
      <c r="DH42">
        <v>15737</v>
      </c>
      <c r="DI42">
        <v>517</v>
      </c>
      <c r="DJ42">
        <v>65135</v>
      </c>
      <c r="DK42">
        <v>81398</v>
      </c>
      <c r="EB42" t="s">
        <v>85</v>
      </c>
      <c r="EC42" t="str">
        <f>VLOOKUP(EE42,class!$A$1:$B$455,2,FALSE)</f>
        <v>Unitary Authority</v>
      </c>
      <c r="ED42" t="str">
        <f>IFERROR(VLOOKUP(EE42,classifications!$A$3:$C$334,3,FALSE),VLOOKUP(EE42,classifications!$I$2:$K$28,3,FALSE))</f>
        <v>Predominantly Urban</v>
      </c>
      <c r="EE42" t="s">
        <v>1278</v>
      </c>
      <c r="EG42">
        <v>4</v>
      </c>
      <c r="EH42">
        <v>15753</v>
      </c>
      <c r="EI42">
        <v>474</v>
      </c>
      <c r="EJ42">
        <v>66368</v>
      </c>
      <c r="EK42">
        <v>82599</v>
      </c>
      <c r="FB42" t="s">
        <v>85</v>
      </c>
      <c r="FC42" t="str">
        <f>VLOOKUP(FE42,class!$A$1:$B$455,2,FALSE)</f>
        <v>Unitary Authority</v>
      </c>
      <c r="FD42" t="str">
        <f>IFERROR(VLOOKUP(FE42,classifications!$A$3:$C$334,3,FALSE),VLOOKUP(FE42,classifications!$I$2:$K$28,3,FALSE))</f>
        <v>Predominantly Urban</v>
      </c>
      <c r="FE42" t="s">
        <v>1278</v>
      </c>
      <c r="FG42">
        <v>8</v>
      </c>
      <c r="FH42">
        <v>15873</v>
      </c>
      <c r="FI42">
        <v>526</v>
      </c>
      <c r="FJ42">
        <v>66898</v>
      </c>
      <c r="FK42">
        <v>83305</v>
      </c>
      <c r="GB42" t="s">
        <v>85</v>
      </c>
      <c r="GC42" t="str">
        <f>VLOOKUP(GE42,class!$A$1:$B$455,2,FALSE)</f>
        <v>Unitary Authority</v>
      </c>
      <c r="GD42" t="str">
        <f>IFERROR(VLOOKUP(GE42,classifications!$A$3:$C$334,3,FALSE),VLOOKUP(GE42,classifications!$I$2:$K$28,3,FALSE))</f>
        <v>Predominantly Urban</v>
      </c>
      <c r="GE42" t="s">
        <v>1278</v>
      </c>
      <c r="GG42">
        <v>51</v>
      </c>
      <c r="GH42">
        <v>15822</v>
      </c>
      <c r="GI42">
        <v>429</v>
      </c>
      <c r="GJ42">
        <v>68107</v>
      </c>
      <c r="GK42">
        <v>84409</v>
      </c>
    </row>
    <row r="43" spans="2:193" x14ac:dyDescent="0.3">
      <c r="B43" t="s">
        <v>87</v>
      </c>
      <c r="C43" t="str">
        <f>VLOOKUP(E43,class!$A$1:$B$455,2,FALSE)</f>
        <v>Unitary Authority</v>
      </c>
      <c r="D43" t="str">
        <f>IFERROR(VLOOKUP(E43,classifications!$A$3:$C$334,3,FALSE),VLOOKUP(E43,classifications!$I$2:$K$28,3,FALSE))</f>
        <v>Predominantly Urban</v>
      </c>
      <c r="E43" t="s">
        <v>1279</v>
      </c>
      <c r="G43">
        <v>0</v>
      </c>
      <c r="H43">
        <v>22328</v>
      </c>
      <c r="I43">
        <v>1068</v>
      </c>
      <c r="J43">
        <v>90145</v>
      </c>
      <c r="K43">
        <v>113541</v>
      </c>
      <c r="AB43" t="s">
        <v>87</v>
      </c>
      <c r="AC43" t="str">
        <f>VLOOKUP(AE43,class!$A$1:$B$455,2,FALSE)</f>
        <v>Unitary Authority</v>
      </c>
      <c r="AD43" t="str">
        <f>IFERROR(VLOOKUP(AE43,classifications!$A$3:$C$334,3,FALSE),VLOOKUP(AE43,classifications!$I$2:$K$28,3,FALSE))</f>
        <v>Predominantly Urban</v>
      </c>
      <c r="AE43" t="s">
        <v>1279</v>
      </c>
      <c r="AG43">
        <v>0</v>
      </c>
      <c r="AH43">
        <v>22355</v>
      </c>
      <c r="AI43">
        <v>1068</v>
      </c>
      <c r="AJ43">
        <v>90682</v>
      </c>
      <c r="AK43">
        <v>114105</v>
      </c>
      <c r="BB43" t="s">
        <v>87</v>
      </c>
      <c r="BC43" t="str">
        <f>VLOOKUP(BE43,class!$A$1:$B$455,2,FALSE)</f>
        <v>Unitary Authority</v>
      </c>
      <c r="BD43" t="str">
        <f>IFERROR(VLOOKUP(BE43,classifications!$A$3:$C$334,3,FALSE),VLOOKUP(BE43,classifications!$I$2:$K$28,3,FALSE))</f>
        <v>Predominantly Urban</v>
      </c>
      <c r="BE43" t="s">
        <v>1279</v>
      </c>
      <c r="BG43">
        <v>0</v>
      </c>
      <c r="BH43">
        <v>22358</v>
      </c>
      <c r="BI43">
        <v>789</v>
      </c>
      <c r="BJ43">
        <v>91711</v>
      </c>
      <c r="BK43">
        <v>114858</v>
      </c>
      <c r="CB43" t="s">
        <v>87</v>
      </c>
      <c r="CC43" t="str">
        <f>VLOOKUP(CE43,class!$A$1:$B$455,2,FALSE)</f>
        <v>Unitary Authority</v>
      </c>
      <c r="CD43" t="str">
        <f>IFERROR(VLOOKUP(CE43,classifications!$A$3:$C$334,3,FALSE),VLOOKUP(CE43,classifications!$I$2:$K$28,3,FALSE))</f>
        <v>Predominantly Urban</v>
      </c>
      <c r="CE43" t="s">
        <v>1279</v>
      </c>
      <c r="CG43">
        <v>0</v>
      </c>
      <c r="CH43">
        <v>22240</v>
      </c>
      <c r="CI43">
        <v>789</v>
      </c>
      <c r="CJ43">
        <v>92529</v>
      </c>
      <c r="CK43">
        <v>115558</v>
      </c>
      <c r="DB43" t="s">
        <v>87</v>
      </c>
      <c r="DC43" t="str">
        <f>VLOOKUP(DE43,class!$A$1:$B$455,2,FALSE)</f>
        <v>Unitary Authority</v>
      </c>
      <c r="DD43" t="str">
        <f>IFERROR(VLOOKUP(DE43,classifications!$A$3:$C$334,3,FALSE),VLOOKUP(DE43,classifications!$I$2:$K$28,3,FALSE))</f>
        <v>Predominantly Urban</v>
      </c>
      <c r="DE43" t="s">
        <v>1279</v>
      </c>
      <c r="DG43">
        <v>0</v>
      </c>
      <c r="DH43">
        <v>22514</v>
      </c>
      <c r="DI43">
        <v>1077</v>
      </c>
      <c r="DJ43">
        <v>93095</v>
      </c>
      <c r="DK43">
        <v>116686</v>
      </c>
      <c r="EB43" t="s">
        <v>87</v>
      </c>
      <c r="EC43" t="str">
        <f>VLOOKUP(EE43,class!$A$1:$B$455,2,FALSE)</f>
        <v>Unitary Authority</v>
      </c>
      <c r="ED43" t="str">
        <f>IFERROR(VLOOKUP(EE43,classifications!$A$3:$C$334,3,FALSE),VLOOKUP(EE43,classifications!$I$2:$K$28,3,FALSE))</f>
        <v>Predominantly Urban</v>
      </c>
      <c r="EE43" t="s">
        <v>1279</v>
      </c>
      <c r="EG43">
        <v>0</v>
      </c>
      <c r="EH43">
        <v>22395</v>
      </c>
      <c r="EI43">
        <v>1077</v>
      </c>
      <c r="EJ43">
        <v>93742</v>
      </c>
      <c r="EK43">
        <v>117214</v>
      </c>
      <c r="FB43" t="s">
        <v>87</v>
      </c>
      <c r="FC43" t="str">
        <f>VLOOKUP(FE43,class!$A$1:$B$455,2,FALSE)</f>
        <v>Unitary Authority</v>
      </c>
      <c r="FD43" t="str">
        <f>IFERROR(VLOOKUP(FE43,classifications!$A$3:$C$334,3,FALSE),VLOOKUP(FE43,classifications!$I$2:$K$28,3,FALSE))</f>
        <v>Predominantly Urban</v>
      </c>
      <c r="FE43" t="s">
        <v>1279</v>
      </c>
      <c r="FG43">
        <v>0</v>
      </c>
      <c r="FH43">
        <v>22512</v>
      </c>
      <c r="FI43">
        <v>1077</v>
      </c>
      <c r="FJ43">
        <v>95090</v>
      </c>
      <c r="FK43">
        <v>118679</v>
      </c>
      <c r="GB43" t="s">
        <v>87</v>
      </c>
      <c r="GC43" t="str">
        <f>VLOOKUP(GE43,class!$A$1:$B$455,2,FALSE)</f>
        <v>Unitary Authority</v>
      </c>
      <c r="GD43" t="str">
        <f>IFERROR(VLOOKUP(GE43,classifications!$A$3:$C$334,3,FALSE),VLOOKUP(GE43,classifications!$I$2:$K$28,3,FALSE))</f>
        <v>Predominantly Urban</v>
      </c>
      <c r="GE43" t="s">
        <v>1279</v>
      </c>
      <c r="GG43">
        <v>0</v>
      </c>
      <c r="GH43">
        <v>22657</v>
      </c>
      <c r="GI43">
        <v>1077</v>
      </c>
      <c r="GJ43">
        <v>95814</v>
      </c>
      <c r="GK43">
        <v>119548</v>
      </c>
    </row>
    <row r="44" spans="2:193" x14ac:dyDescent="0.3">
      <c r="B44" t="s">
        <v>89</v>
      </c>
      <c r="C44" t="s">
        <v>91</v>
      </c>
      <c r="E44" t="s">
        <v>1280</v>
      </c>
      <c r="G44">
        <v>4614</v>
      </c>
      <c r="H44">
        <v>2727</v>
      </c>
      <c r="I44">
        <v>5480</v>
      </c>
      <c r="J44">
        <v>53868</v>
      </c>
      <c r="K44">
        <v>66689</v>
      </c>
      <c r="AB44" t="s">
        <v>89</v>
      </c>
      <c r="AC44" t="s">
        <v>91</v>
      </c>
      <c r="AE44" t="s">
        <v>1280</v>
      </c>
      <c r="AG44">
        <v>4592</v>
      </c>
      <c r="AH44">
        <v>2827</v>
      </c>
      <c r="AI44">
        <v>0</v>
      </c>
      <c r="AJ44">
        <v>59478</v>
      </c>
      <c r="AK44">
        <v>66897</v>
      </c>
      <c r="BB44" t="s">
        <v>89</v>
      </c>
      <c r="BC44" t="s">
        <v>91</v>
      </c>
      <c r="BE44" t="s">
        <v>1280</v>
      </c>
      <c r="BG44">
        <v>4545</v>
      </c>
      <c r="BH44">
        <v>2820</v>
      </c>
      <c r="BI44">
        <v>0</v>
      </c>
      <c r="BJ44">
        <v>59709</v>
      </c>
      <c r="BK44">
        <v>67074</v>
      </c>
      <c r="CB44" t="s">
        <v>89</v>
      </c>
      <c r="CC44" t="s">
        <v>91</v>
      </c>
      <c r="CE44" t="s">
        <v>1280</v>
      </c>
      <c r="CG44">
        <v>4540</v>
      </c>
      <c r="CH44">
        <v>2780</v>
      </c>
      <c r="CI44">
        <v>0</v>
      </c>
      <c r="CJ44">
        <v>60054</v>
      </c>
      <c r="CK44">
        <v>67374</v>
      </c>
      <c r="DB44" t="s">
        <v>89</v>
      </c>
      <c r="DC44" t="s">
        <v>91</v>
      </c>
      <c r="DE44" t="s">
        <v>1280</v>
      </c>
      <c r="DG44">
        <v>4503</v>
      </c>
      <c r="DH44">
        <v>2824</v>
      </c>
      <c r="DI44">
        <v>0</v>
      </c>
      <c r="DJ44">
        <v>60382</v>
      </c>
      <c r="DK44">
        <v>67709</v>
      </c>
      <c r="EB44" t="s">
        <v>89</v>
      </c>
      <c r="EC44" t="s">
        <v>91</v>
      </c>
      <c r="EE44" t="s">
        <v>1280</v>
      </c>
      <c r="EG44">
        <v>4587</v>
      </c>
      <c r="EH44">
        <v>2841</v>
      </c>
      <c r="EI44">
        <v>0</v>
      </c>
      <c r="EJ44">
        <v>60910</v>
      </c>
      <c r="EK44">
        <v>68338</v>
      </c>
      <c r="FB44" t="s">
        <v>89</v>
      </c>
      <c r="FC44" t="s">
        <v>91</v>
      </c>
      <c r="FE44" t="s">
        <v>1280</v>
      </c>
      <c r="FG44">
        <v>4517</v>
      </c>
      <c r="FH44">
        <v>2863</v>
      </c>
      <c r="FI44">
        <v>0</v>
      </c>
      <c r="FJ44">
        <v>61265</v>
      </c>
      <c r="FK44">
        <v>68645</v>
      </c>
      <c r="GB44" t="s">
        <v>89</v>
      </c>
      <c r="GC44" t="s">
        <v>91</v>
      </c>
      <c r="GE44" t="s">
        <v>1280</v>
      </c>
      <c r="GG44">
        <v>4513</v>
      </c>
      <c r="GH44">
        <v>2933</v>
      </c>
      <c r="GI44">
        <v>0</v>
      </c>
      <c r="GJ44">
        <v>61625</v>
      </c>
      <c r="GK44">
        <v>69071</v>
      </c>
    </row>
    <row r="45" spans="2:193" x14ac:dyDescent="0.3">
      <c r="B45" t="s">
        <v>92</v>
      </c>
      <c r="C45" t="str">
        <f>VLOOKUP(E45,class!$A$1:$B$455,2,FALSE)</f>
        <v>Unitary Authority</v>
      </c>
      <c r="D45" t="str">
        <f>IFERROR(VLOOKUP(E45,classifications!$A$3:$C$334,3,FALSE),VLOOKUP(E45,classifications!$I$2:$K$28,3,FALSE))</f>
        <v>Predominantly Urban</v>
      </c>
      <c r="E45" t="s">
        <v>1281</v>
      </c>
      <c r="G45">
        <v>10241</v>
      </c>
      <c r="H45">
        <v>5712</v>
      </c>
      <c r="I45">
        <v>765</v>
      </c>
      <c r="J45">
        <v>71649</v>
      </c>
      <c r="K45">
        <v>88367</v>
      </c>
      <c r="AB45" t="s">
        <v>92</v>
      </c>
      <c r="AC45" t="str">
        <f>VLOOKUP(AE45,class!$A$1:$B$455,2,FALSE)</f>
        <v>Unitary Authority</v>
      </c>
      <c r="AD45" t="str">
        <f>IFERROR(VLOOKUP(AE45,classifications!$A$3:$C$334,3,FALSE),VLOOKUP(AE45,classifications!$I$2:$K$28,3,FALSE))</f>
        <v>Predominantly Urban</v>
      </c>
      <c r="AE45" t="s">
        <v>1281</v>
      </c>
      <c r="AG45">
        <v>10245</v>
      </c>
      <c r="AH45">
        <v>5969</v>
      </c>
      <c r="AI45">
        <v>762</v>
      </c>
      <c r="AJ45">
        <v>71742</v>
      </c>
      <c r="AK45">
        <v>88718</v>
      </c>
      <c r="BB45" t="s">
        <v>92</v>
      </c>
      <c r="BC45" t="str">
        <f>VLOOKUP(BE45,class!$A$1:$B$455,2,FALSE)</f>
        <v>Unitary Authority</v>
      </c>
      <c r="BD45" t="str">
        <f>IFERROR(VLOOKUP(BE45,classifications!$A$3:$C$334,3,FALSE),VLOOKUP(BE45,classifications!$I$2:$K$28,3,FALSE))</f>
        <v>Predominantly Urban</v>
      </c>
      <c r="BE45" t="s">
        <v>1281</v>
      </c>
      <c r="BG45">
        <v>10219</v>
      </c>
      <c r="BH45">
        <v>5971</v>
      </c>
      <c r="BI45">
        <v>840</v>
      </c>
      <c r="BJ45">
        <v>71924</v>
      </c>
      <c r="BK45">
        <v>88954</v>
      </c>
      <c r="CB45" t="s">
        <v>92</v>
      </c>
      <c r="CC45" t="str">
        <f>VLOOKUP(CE45,class!$A$1:$B$455,2,FALSE)</f>
        <v>Unitary Authority</v>
      </c>
      <c r="CD45" t="str">
        <f>IFERROR(VLOOKUP(CE45,classifications!$A$3:$C$334,3,FALSE),VLOOKUP(CE45,classifications!$I$2:$K$28,3,FALSE))</f>
        <v>Predominantly Urban</v>
      </c>
      <c r="CE45" t="s">
        <v>1281</v>
      </c>
      <c r="CG45">
        <v>10181</v>
      </c>
      <c r="CH45">
        <v>6057</v>
      </c>
      <c r="CI45">
        <v>840</v>
      </c>
      <c r="CJ45">
        <v>72295</v>
      </c>
      <c r="CK45">
        <v>89373</v>
      </c>
      <c r="DB45" t="s">
        <v>92</v>
      </c>
      <c r="DC45" t="str">
        <f>VLOOKUP(DE45,class!$A$1:$B$455,2,FALSE)</f>
        <v>Unitary Authority</v>
      </c>
      <c r="DD45" t="str">
        <f>IFERROR(VLOOKUP(DE45,classifications!$A$3:$C$334,3,FALSE),VLOOKUP(DE45,classifications!$I$2:$K$28,3,FALSE))</f>
        <v>Predominantly Urban</v>
      </c>
      <c r="DE45" t="s">
        <v>1281</v>
      </c>
      <c r="DG45">
        <v>10080</v>
      </c>
      <c r="DH45">
        <v>6256</v>
      </c>
      <c r="DI45">
        <v>840</v>
      </c>
      <c r="DJ45">
        <v>72617</v>
      </c>
      <c r="DK45">
        <v>89793</v>
      </c>
      <c r="EB45" t="s">
        <v>92</v>
      </c>
      <c r="EC45" t="str">
        <f>VLOOKUP(EE45,class!$A$1:$B$455,2,FALSE)</f>
        <v>Unitary Authority</v>
      </c>
      <c r="ED45" t="str">
        <f>IFERROR(VLOOKUP(EE45,classifications!$A$3:$C$334,3,FALSE),VLOOKUP(EE45,classifications!$I$2:$K$28,3,FALSE))</f>
        <v>Predominantly Urban</v>
      </c>
      <c r="EE45" t="s">
        <v>1281</v>
      </c>
      <c r="EG45">
        <v>10049</v>
      </c>
      <c r="EH45">
        <v>6283</v>
      </c>
      <c r="EI45">
        <v>838</v>
      </c>
      <c r="EJ45">
        <v>73016</v>
      </c>
      <c r="EK45">
        <v>90186</v>
      </c>
      <c r="FB45" t="s">
        <v>92</v>
      </c>
      <c r="FC45" t="str">
        <f>VLOOKUP(FE45,class!$A$1:$B$455,2,FALSE)</f>
        <v>Unitary Authority</v>
      </c>
      <c r="FD45" t="str">
        <f>IFERROR(VLOOKUP(FE45,classifications!$A$3:$C$334,3,FALSE),VLOOKUP(FE45,classifications!$I$2:$K$28,3,FALSE))</f>
        <v>Predominantly Urban</v>
      </c>
      <c r="FE45" t="s">
        <v>1281</v>
      </c>
      <c r="FG45">
        <v>9998</v>
      </c>
      <c r="FH45">
        <v>6315</v>
      </c>
      <c r="FI45">
        <v>844</v>
      </c>
      <c r="FJ45">
        <v>73437</v>
      </c>
      <c r="FK45">
        <v>90594</v>
      </c>
      <c r="GB45" t="s">
        <v>92</v>
      </c>
      <c r="GC45" t="str">
        <f>VLOOKUP(GE45,class!$A$1:$B$455,2,FALSE)</f>
        <v>Unitary Authority</v>
      </c>
      <c r="GD45" t="str">
        <f>IFERROR(VLOOKUP(GE45,classifications!$A$3:$C$334,3,FALSE),VLOOKUP(GE45,classifications!$I$2:$K$28,3,FALSE))</f>
        <v>Predominantly Urban</v>
      </c>
      <c r="GE45" t="s">
        <v>1281</v>
      </c>
      <c r="GG45">
        <v>10032</v>
      </c>
      <c r="GH45">
        <v>6325</v>
      </c>
      <c r="GI45">
        <v>836</v>
      </c>
      <c r="GJ45">
        <v>73584</v>
      </c>
      <c r="GK45">
        <v>90777</v>
      </c>
    </row>
    <row r="46" spans="2:193" x14ac:dyDescent="0.3">
      <c r="B46" t="s">
        <v>94</v>
      </c>
      <c r="C46" t="str">
        <f>VLOOKUP(E46,class!$A$1:$B$455,2,FALSE)</f>
        <v>Unitary Authority</v>
      </c>
      <c r="D46" t="str">
        <f>IFERROR(VLOOKUP(E46,classifications!$A$3:$C$334,3,FALSE),VLOOKUP(E46,classifications!$I$2:$K$28,3,FALSE))</f>
        <v>Predominantly Urban</v>
      </c>
      <c r="E46" t="s">
        <v>1282</v>
      </c>
      <c r="G46">
        <v>6924</v>
      </c>
      <c r="H46">
        <v>3944</v>
      </c>
      <c r="I46">
        <v>3</v>
      </c>
      <c r="J46">
        <v>54987</v>
      </c>
      <c r="K46">
        <v>65858</v>
      </c>
      <c r="AB46" t="s">
        <v>94</v>
      </c>
      <c r="AC46" t="str">
        <f>VLOOKUP(AE46,class!$A$1:$B$455,2,FALSE)</f>
        <v>Unitary Authority</v>
      </c>
      <c r="AD46" t="str">
        <f>IFERROR(VLOOKUP(AE46,classifications!$A$3:$C$334,3,FALSE),VLOOKUP(AE46,classifications!$I$2:$K$28,3,FALSE))</f>
        <v>Predominantly Urban</v>
      </c>
      <c r="AE46" t="s">
        <v>1282</v>
      </c>
      <c r="AG46">
        <v>6841</v>
      </c>
      <c r="AH46">
        <v>4110</v>
      </c>
      <c r="AI46">
        <v>0</v>
      </c>
      <c r="AJ46">
        <v>55351</v>
      </c>
      <c r="AK46">
        <v>66302</v>
      </c>
      <c r="BB46" t="s">
        <v>94</v>
      </c>
      <c r="BC46" t="str">
        <f>VLOOKUP(BE46,class!$A$1:$B$455,2,FALSE)</f>
        <v>Unitary Authority</v>
      </c>
      <c r="BD46" t="str">
        <f>IFERROR(VLOOKUP(BE46,classifications!$A$3:$C$334,3,FALSE),VLOOKUP(BE46,classifications!$I$2:$K$28,3,FALSE))</f>
        <v>Predominantly Urban</v>
      </c>
      <c r="BE46" t="s">
        <v>1282</v>
      </c>
      <c r="BG46">
        <v>6804</v>
      </c>
      <c r="BH46">
        <v>4254</v>
      </c>
      <c r="BI46">
        <v>0</v>
      </c>
      <c r="BJ46">
        <v>55605</v>
      </c>
      <c r="BK46">
        <v>66663</v>
      </c>
      <c r="CB46" t="s">
        <v>94</v>
      </c>
      <c r="CC46" t="str">
        <f>VLOOKUP(CE46,class!$A$1:$B$455,2,FALSE)</f>
        <v>Unitary Authority</v>
      </c>
      <c r="CD46" t="str">
        <f>IFERROR(VLOOKUP(CE46,classifications!$A$3:$C$334,3,FALSE),VLOOKUP(CE46,classifications!$I$2:$K$28,3,FALSE))</f>
        <v>Predominantly Urban</v>
      </c>
      <c r="CE46" t="s">
        <v>1282</v>
      </c>
      <c r="CG46">
        <v>6720</v>
      </c>
      <c r="CH46">
        <v>4335</v>
      </c>
      <c r="CI46">
        <v>0</v>
      </c>
      <c r="CJ46">
        <v>56243</v>
      </c>
      <c r="CK46">
        <v>67298</v>
      </c>
      <c r="DB46" t="s">
        <v>94</v>
      </c>
      <c r="DC46" t="str">
        <f>VLOOKUP(DE46,class!$A$1:$B$455,2,FALSE)</f>
        <v>Unitary Authority</v>
      </c>
      <c r="DD46" t="str">
        <f>IFERROR(VLOOKUP(DE46,classifications!$A$3:$C$334,3,FALSE),VLOOKUP(DE46,classifications!$I$2:$K$28,3,FALSE))</f>
        <v>Predominantly Urban</v>
      </c>
      <c r="DE46" t="s">
        <v>1282</v>
      </c>
      <c r="DG46">
        <v>6881</v>
      </c>
      <c r="DH46">
        <v>4346</v>
      </c>
      <c r="DI46">
        <v>0</v>
      </c>
      <c r="DJ46">
        <v>56822</v>
      </c>
      <c r="DK46">
        <v>68049</v>
      </c>
      <c r="EB46" t="s">
        <v>94</v>
      </c>
      <c r="EC46" t="str">
        <f>VLOOKUP(EE46,class!$A$1:$B$455,2,FALSE)</f>
        <v>Unitary Authority</v>
      </c>
      <c r="ED46" t="str">
        <f>IFERROR(VLOOKUP(EE46,classifications!$A$3:$C$334,3,FALSE),VLOOKUP(EE46,classifications!$I$2:$K$28,3,FALSE))</f>
        <v>Predominantly Urban</v>
      </c>
      <c r="EE46" t="s">
        <v>1282</v>
      </c>
      <c r="EG46">
        <v>6875</v>
      </c>
      <c r="EH46">
        <v>4384</v>
      </c>
      <c r="EI46">
        <v>0</v>
      </c>
      <c r="EJ46">
        <v>57507</v>
      </c>
      <c r="EK46">
        <v>68766</v>
      </c>
      <c r="FB46" t="s">
        <v>94</v>
      </c>
      <c r="FC46" t="str">
        <f>VLOOKUP(FE46,class!$A$1:$B$455,2,FALSE)</f>
        <v>Unitary Authority</v>
      </c>
      <c r="FD46" t="str">
        <f>IFERROR(VLOOKUP(FE46,classifications!$A$3:$C$334,3,FALSE),VLOOKUP(FE46,classifications!$I$2:$K$28,3,FALSE))</f>
        <v>Predominantly Urban</v>
      </c>
      <c r="FE46" t="s">
        <v>1282</v>
      </c>
      <c r="FG46">
        <v>6778</v>
      </c>
      <c r="FH46">
        <v>4481</v>
      </c>
      <c r="FI46">
        <v>0</v>
      </c>
      <c r="FJ46">
        <v>58207</v>
      </c>
      <c r="FK46">
        <v>69466</v>
      </c>
      <c r="GB46" t="s">
        <v>94</v>
      </c>
      <c r="GC46" t="str">
        <f>VLOOKUP(GE46,class!$A$1:$B$455,2,FALSE)</f>
        <v>Unitary Authority</v>
      </c>
      <c r="GD46" t="str">
        <f>IFERROR(VLOOKUP(GE46,classifications!$A$3:$C$334,3,FALSE),VLOOKUP(GE46,classifications!$I$2:$K$28,3,FALSE))</f>
        <v>Predominantly Urban</v>
      </c>
      <c r="GE46" t="s">
        <v>1282</v>
      </c>
      <c r="GG46">
        <v>6785</v>
      </c>
      <c r="GH46">
        <v>4539</v>
      </c>
      <c r="GI46">
        <v>0</v>
      </c>
      <c r="GJ46">
        <v>59052</v>
      </c>
      <c r="GK46">
        <v>70376</v>
      </c>
    </row>
    <row r="47" spans="2:193" x14ac:dyDescent="0.3">
      <c r="B47" t="s">
        <v>96</v>
      </c>
      <c r="C47" t="str">
        <f>VLOOKUP(E47,class!$A$1:$B$455,2,FALSE)</f>
        <v>Unitary Authority</v>
      </c>
      <c r="D47" t="str">
        <f>IFERROR(VLOOKUP(E47,classifications!$A$3:$C$334,3,FALSE),VLOOKUP(E47,classifications!$I$2:$K$28,3,FALSE))</f>
        <v>Urban with Significant Rural</v>
      </c>
      <c r="E47" t="s">
        <v>1283</v>
      </c>
      <c r="G47">
        <v>0</v>
      </c>
      <c r="H47">
        <v>12287</v>
      </c>
      <c r="I47">
        <v>0</v>
      </c>
      <c r="J47">
        <v>49907</v>
      </c>
      <c r="K47">
        <v>62194</v>
      </c>
      <c r="AB47" t="s">
        <v>96</v>
      </c>
      <c r="AC47" t="str">
        <f>VLOOKUP(AE47,class!$A$1:$B$455,2,FALSE)</f>
        <v>Unitary Authority</v>
      </c>
      <c r="AD47" t="str">
        <f>IFERROR(VLOOKUP(AE47,classifications!$A$3:$C$334,3,FALSE),VLOOKUP(AE47,classifications!$I$2:$K$28,3,FALSE))</f>
        <v>Urban with Significant Rural</v>
      </c>
      <c r="AE47" t="s">
        <v>1283</v>
      </c>
      <c r="AG47">
        <v>0</v>
      </c>
      <c r="AH47">
        <v>12115</v>
      </c>
      <c r="AI47">
        <v>0</v>
      </c>
      <c r="AJ47">
        <v>50142</v>
      </c>
      <c r="AK47">
        <v>62257</v>
      </c>
      <c r="BB47" t="s">
        <v>96</v>
      </c>
      <c r="BC47" t="str">
        <f>VLOOKUP(BE47,class!$A$1:$B$455,2,FALSE)</f>
        <v>Unitary Authority</v>
      </c>
      <c r="BD47" t="str">
        <f>IFERROR(VLOOKUP(BE47,classifications!$A$3:$C$334,3,FALSE),VLOOKUP(BE47,classifications!$I$2:$K$28,3,FALSE))</f>
        <v>Urban with Significant Rural</v>
      </c>
      <c r="BE47" t="s">
        <v>1283</v>
      </c>
      <c r="BG47">
        <v>0</v>
      </c>
      <c r="BH47">
        <v>12031</v>
      </c>
      <c r="BI47">
        <v>0</v>
      </c>
      <c r="BJ47">
        <v>50462</v>
      </c>
      <c r="BK47">
        <v>62493</v>
      </c>
      <c r="CB47" t="s">
        <v>96</v>
      </c>
      <c r="CC47" t="str">
        <f>VLOOKUP(CE47,class!$A$1:$B$455,2,FALSE)</f>
        <v>Unitary Authority</v>
      </c>
      <c r="CD47" t="str">
        <f>IFERROR(VLOOKUP(CE47,classifications!$A$3:$C$334,3,FALSE),VLOOKUP(CE47,classifications!$I$2:$K$28,3,FALSE))</f>
        <v>Urban with Significant Rural</v>
      </c>
      <c r="CE47" t="s">
        <v>1283</v>
      </c>
      <c r="CG47">
        <v>0</v>
      </c>
      <c r="CH47">
        <v>12159</v>
      </c>
      <c r="CI47">
        <v>0</v>
      </c>
      <c r="CJ47">
        <v>50808</v>
      </c>
      <c r="CK47">
        <v>62967</v>
      </c>
      <c r="DB47" t="s">
        <v>96</v>
      </c>
      <c r="DC47" t="str">
        <f>VLOOKUP(DE47,class!$A$1:$B$455,2,FALSE)</f>
        <v>Unitary Authority</v>
      </c>
      <c r="DD47" t="str">
        <f>IFERROR(VLOOKUP(DE47,classifications!$A$3:$C$334,3,FALSE),VLOOKUP(DE47,classifications!$I$2:$K$28,3,FALSE))</f>
        <v>Urban with Significant Rural</v>
      </c>
      <c r="DE47" t="s">
        <v>1283</v>
      </c>
      <c r="DG47">
        <v>0</v>
      </c>
      <c r="DH47">
        <v>12095</v>
      </c>
      <c r="DI47">
        <v>0</v>
      </c>
      <c r="DJ47">
        <v>51098</v>
      </c>
      <c r="DK47">
        <v>63193</v>
      </c>
      <c r="EB47" t="s">
        <v>96</v>
      </c>
      <c r="EC47" t="str">
        <f>VLOOKUP(EE47,class!$A$1:$B$455,2,FALSE)</f>
        <v>Unitary Authority</v>
      </c>
      <c r="ED47" t="str">
        <f>IFERROR(VLOOKUP(EE47,classifications!$A$3:$C$334,3,FALSE),VLOOKUP(EE47,classifications!$I$2:$K$28,3,FALSE))</f>
        <v>Urban with Significant Rural</v>
      </c>
      <c r="EE47" t="s">
        <v>1283</v>
      </c>
      <c r="EG47">
        <v>0</v>
      </c>
      <c r="EH47">
        <v>12159</v>
      </c>
      <c r="EI47">
        <v>0</v>
      </c>
      <c r="EJ47">
        <v>51559</v>
      </c>
      <c r="EK47">
        <v>63718</v>
      </c>
      <c r="FB47" t="s">
        <v>96</v>
      </c>
      <c r="FC47" t="str">
        <f>VLOOKUP(FE47,class!$A$1:$B$455,2,FALSE)</f>
        <v>Unitary Authority</v>
      </c>
      <c r="FD47" t="str">
        <f>IFERROR(VLOOKUP(FE47,classifications!$A$3:$C$334,3,FALSE),VLOOKUP(FE47,classifications!$I$2:$K$28,3,FALSE))</f>
        <v>Urban with Significant Rural</v>
      </c>
      <c r="FE47" t="s">
        <v>1283</v>
      </c>
      <c r="FG47">
        <v>0</v>
      </c>
      <c r="FH47">
        <v>12163</v>
      </c>
      <c r="FI47">
        <v>0</v>
      </c>
      <c r="FJ47">
        <v>51985</v>
      </c>
      <c r="FK47">
        <v>64148</v>
      </c>
      <c r="GB47" t="s">
        <v>96</v>
      </c>
      <c r="GC47" t="str">
        <f>VLOOKUP(GE47,class!$A$1:$B$455,2,FALSE)</f>
        <v>Unitary Authority</v>
      </c>
      <c r="GD47" t="str">
        <f>IFERROR(VLOOKUP(GE47,classifications!$A$3:$C$334,3,FALSE),VLOOKUP(GE47,classifications!$I$2:$K$28,3,FALSE))</f>
        <v>Urban with Significant Rural</v>
      </c>
      <c r="GE47" t="s">
        <v>1283</v>
      </c>
      <c r="GG47">
        <v>0</v>
      </c>
      <c r="GH47">
        <v>12219</v>
      </c>
      <c r="GI47">
        <v>0</v>
      </c>
      <c r="GJ47">
        <v>52433</v>
      </c>
      <c r="GK47">
        <v>64652</v>
      </c>
    </row>
    <row r="48" spans="2:193" x14ac:dyDescent="0.3">
      <c r="B48" t="s">
        <v>98</v>
      </c>
      <c r="C48" t="str">
        <f>VLOOKUP(E48,class!$A$1:$B$455,2,FALSE)</f>
        <v>Unitary Authority</v>
      </c>
      <c r="D48" t="str">
        <f>IFERROR(VLOOKUP(E48,classifications!$A$3:$C$334,3,FALSE),VLOOKUP(E48,classifications!$I$2:$K$28,3,FALSE))</f>
        <v>Predominantly Rural</v>
      </c>
      <c r="E48" t="s">
        <v>1284</v>
      </c>
      <c r="G48">
        <v>1</v>
      </c>
      <c r="H48">
        <v>1740</v>
      </c>
      <c r="I48">
        <v>658</v>
      </c>
      <c r="J48">
        <v>13726</v>
      </c>
      <c r="K48">
        <v>16125</v>
      </c>
      <c r="AB48" t="s">
        <v>98</v>
      </c>
      <c r="AC48" t="str">
        <f>VLOOKUP(AE48,class!$A$1:$B$455,2,FALSE)</f>
        <v>Unitary Authority</v>
      </c>
      <c r="AD48" t="str">
        <f>IFERROR(VLOOKUP(AE48,classifications!$A$3:$C$334,3,FALSE),VLOOKUP(AE48,classifications!$I$2:$K$28,3,FALSE))</f>
        <v>Predominantly Rural</v>
      </c>
      <c r="AE48" t="s">
        <v>1284</v>
      </c>
      <c r="AG48">
        <v>1</v>
      </c>
      <c r="AH48">
        <v>1754</v>
      </c>
      <c r="AI48">
        <v>658</v>
      </c>
      <c r="AJ48">
        <v>13821</v>
      </c>
      <c r="AK48">
        <v>16234</v>
      </c>
      <c r="BB48" t="s">
        <v>98</v>
      </c>
      <c r="BC48" t="str">
        <f>VLOOKUP(BE48,class!$A$1:$B$455,2,FALSE)</f>
        <v>Unitary Authority</v>
      </c>
      <c r="BD48" t="str">
        <f>IFERROR(VLOOKUP(BE48,classifications!$A$3:$C$334,3,FALSE),VLOOKUP(BE48,classifications!$I$2:$K$28,3,FALSE))</f>
        <v>Predominantly Rural</v>
      </c>
      <c r="BE48" t="s">
        <v>1284</v>
      </c>
      <c r="BG48">
        <v>1</v>
      </c>
      <c r="BH48">
        <v>1770</v>
      </c>
      <c r="BI48">
        <v>658</v>
      </c>
      <c r="BJ48">
        <v>13972</v>
      </c>
      <c r="BK48">
        <v>16401</v>
      </c>
      <c r="CB48" t="s">
        <v>98</v>
      </c>
      <c r="CC48" t="str">
        <f>VLOOKUP(CE48,class!$A$1:$B$455,2,FALSE)</f>
        <v>Unitary Authority</v>
      </c>
      <c r="CD48" t="str">
        <f>IFERROR(VLOOKUP(CE48,classifications!$A$3:$C$334,3,FALSE),VLOOKUP(CE48,classifications!$I$2:$K$28,3,FALSE))</f>
        <v>Predominantly Rural</v>
      </c>
      <c r="CE48" t="s">
        <v>1284</v>
      </c>
      <c r="CG48">
        <v>2</v>
      </c>
      <c r="CH48">
        <v>1814</v>
      </c>
      <c r="CI48">
        <v>658</v>
      </c>
      <c r="CJ48">
        <v>14152</v>
      </c>
      <c r="CK48">
        <v>16626</v>
      </c>
      <c r="DB48" t="s">
        <v>98</v>
      </c>
      <c r="DC48" t="str">
        <f>VLOOKUP(DE48,class!$A$1:$B$455,2,FALSE)</f>
        <v>Unitary Authority</v>
      </c>
      <c r="DD48" t="str">
        <f>IFERROR(VLOOKUP(DE48,classifications!$A$3:$C$334,3,FALSE),VLOOKUP(DE48,classifications!$I$2:$K$28,3,FALSE))</f>
        <v>Predominantly Rural</v>
      </c>
      <c r="DE48" t="s">
        <v>1284</v>
      </c>
      <c r="DG48">
        <v>2</v>
      </c>
      <c r="DH48">
        <v>1833</v>
      </c>
      <c r="DI48">
        <v>658</v>
      </c>
      <c r="DJ48">
        <v>14353</v>
      </c>
      <c r="DK48">
        <v>16846</v>
      </c>
      <c r="EB48" t="s">
        <v>98</v>
      </c>
      <c r="EC48" t="str">
        <f>VLOOKUP(EE48,class!$A$1:$B$455,2,FALSE)</f>
        <v>Unitary Authority</v>
      </c>
      <c r="ED48" t="str">
        <f>IFERROR(VLOOKUP(EE48,classifications!$A$3:$C$334,3,FALSE),VLOOKUP(EE48,classifications!$I$2:$K$28,3,FALSE))</f>
        <v>Predominantly Rural</v>
      </c>
      <c r="EE48" t="s">
        <v>1284</v>
      </c>
      <c r="EG48">
        <v>2</v>
      </c>
      <c r="EH48">
        <v>1794</v>
      </c>
      <c r="EI48">
        <v>660</v>
      </c>
      <c r="EJ48">
        <v>14647</v>
      </c>
      <c r="EK48">
        <v>17103</v>
      </c>
      <c r="FB48" t="s">
        <v>98</v>
      </c>
      <c r="FC48" t="str">
        <f>VLOOKUP(FE48,class!$A$1:$B$455,2,FALSE)</f>
        <v>Unitary Authority</v>
      </c>
      <c r="FD48" t="str">
        <f>IFERROR(VLOOKUP(FE48,classifications!$A$3:$C$334,3,FALSE),VLOOKUP(FE48,classifications!$I$2:$K$28,3,FALSE))</f>
        <v>Predominantly Rural</v>
      </c>
      <c r="FE48" t="s">
        <v>1284</v>
      </c>
      <c r="FG48">
        <v>2</v>
      </c>
      <c r="FH48">
        <v>1801</v>
      </c>
      <c r="FI48">
        <v>660</v>
      </c>
      <c r="FJ48">
        <v>14891</v>
      </c>
      <c r="FK48">
        <v>17354</v>
      </c>
      <c r="GB48" t="s">
        <v>98</v>
      </c>
      <c r="GC48" t="str">
        <f>VLOOKUP(GE48,class!$A$1:$B$455,2,FALSE)</f>
        <v>Unitary Authority</v>
      </c>
      <c r="GD48" t="str">
        <f>IFERROR(VLOOKUP(GE48,classifications!$A$3:$C$334,3,FALSE),VLOOKUP(GE48,classifications!$I$2:$K$28,3,FALSE))</f>
        <v>Predominantly Rural</v>
      </c>
      <c r="GE48" t="s">
        <v>1284</v>
      </c>
      <c r="GG48">
        <v>1</v>
      </c>
      <c r="GH48">
        <v>1823</v>
      </c>
      <c r="GI48">
        <v>660</v>
      </c>
      <c r="GJ48">
        <v>15083</v>
      </c>
      <c r="GK48">
        <v>17567</v>
      </c>
    </row>
    <row r="49" spans="2:193" x14ac:dyDescent="0.3">
      <c r="B49" t="s">
        <v>100</v>
      </c>
      <c r="C49" t="str">
        <f>VLOOKUP(E49,class!$A$1:$B$455,2,FALSE)</f>
        <v>Unitary Authority</v>
      </c>
      <c r="D49" t="str">
        <f>IFERROR(VLOOKUP(E49,classifications!$A$3:$C$334,3,FALSE),VLOOKUP(E49,classifications!$I$2:$K$28,3,FALSE))</f>
        <v>Predominantly Rural</v>
      </c>
      <c r="E49" t="s">
        <v>1150</v>
      </c>
      <c r="G49">
        <v>4203</v>
      </c>
      <c r="H49">
        <v>13506</v>
      </c>
      <c r="I49">
        <v>821</v>
      </c>
      <c r="J49">
        <v>117772</v>
      </c>
      <c r="K49">
        <v>136302</v>
      </c>
      <c r="AB49" t="s">
        <v>100</v>
      </c>
      <c r="AC49" t="str">
        <f>VLOOKUP(AE49,class!$A$1:$B$455,2,FALSE)</f>
        <v>Unitary Authority</v>
      </c>
      <c r="AD49" t="str">
        <f>IFERROR(VLOOKUP(AE49,classifications!$A$3:$C$334,3,FALSE),VLOOKUP(AE49,classifications!$I$2:$K$28,3,FALSE))</f>
        <v>Predominantly Rural</v>
      </c>
      <c r="AE49" t="s">
        <v>1150</v>
      </c>
      <c r="AG49">
        <v>4189</v>
      </c>
      <c r="AH49">
        <v>13547</v>
      </c>
      <c r="AI49">
        <v>821</v>
      </c>
      <c r="AJ49">
        <v>118596</v>
      </c>
      <c r="AK49">
        <v>137153</v>
      </c>
      <c r="BB49" t="s">
        <v>100</v>
      </c>
      <c r="BC49" t="str">
        <f>VLOOKUP(BE49,class!$A$1:$B$455,2,FALSE)</f>
        <v>Unitary Authority</v>
      </c>
      <c r="BD49" t="str">
        <f>IFERROR(VLOOKUP(BE49,classifications!$A$3:$C$334,3,FALSE),VLOOKUP(BE49,classifications!$I$2:$K$28,3,FALSE))</f>
        <v>Predominantly Rural</v>
      </c>
      <c r="BE49" t="s">
        <v>1150</v>
      </c>
      <c r="BG49">
        <v>4115</v>
      </c>
      <c r="BH49">
        <v>13657</v>
      </c>
      <c r="BI49">
        <v>759</v>
      </c>
      <c r="BJ49">
        <v>119436</v>
      </c>
      <c r="BK49">
        <v>137967</v>
      </c>
      <c r="CB49" t="s">
        <v>100</v>
      </c>
      <c r="CC49" t="str">
        <f>VLOOKUP(CE49,class!$A$1:$B$455,2,FALSE)</f>
        <v>Unitary Authority</v>
      </c>
      <c r="CD49" t="str">
        <f>IFERROR(VLOOKUP(CE49,classifications!$A$3:$C$334,3,FALSE),VLOOKUP(CE49,classifications!$I$2:$K$28,3,FALSE))</f>
        <v>Predominantly Rural</v>
      </c>
      <c r="CE49" t="s">
        <v>1150</v>
      </c>
      <c r="CG49">
        <v>4135</v>
      </c>
      <c r="CH49">
        <v>13778</v>
      </c>
      <c r="CI49">
        <v>728</v>
      </c>
      <c r="CJ49">
        <v>120481</v>
      </c>
      <c r="CK49">
        <v>139122</v>
      </c>
      <c r="DB49" t="s">
        <v>100</v>
      </c>
      <c r="DC49" t="str">
        <f>VLOOKUP(DE49,class!$A$1:$B$455,2,FALSE)</f>
        <v>Unitary Authority</v>
      </c>
      <c r="DD49" t="str">
        <f>IFERROR(VLOOKUP(DE49,classifications!$A$3:$C$334,3,FALSE),VLOOKUP(DE49,classifications!$I$2:$K$28,3,FALSE))</f>
        <v>Predominantly Rural</v>
      </c>
      <c r="DE49" t="s">
        <v>1150</v>
      </c>
      <c r="DG49">
        <v>4099</v>
      </c>
      <c r="DH49">
        <v>13841</v>
      </c>
      <c r="DI49">
        <v>730</v>
      </c>
      <c r="DJ49">
        <v>121854</v>
      </c>
      <c r="DK49">
        <v>140524</v>
      </c>
      <c r="EB49" t="s">
        <v>100</v>
      </c>
      <c r="EC49" t="str">
        <f>VLOOKUP(EE49,class!$A$1:$B$455,2,FALSE)</f>
        <v>Unitary Authority</v>
      </c>
      <c r="ED49" t="str">
        <f>IFERROR(VLOOKUP(EE49,classifications!$A$3:$C$334,3,FALSE),VLOOKUP(EE49,classifications!$I$2:$K$28,3,FALSE))</f>
        <v>Predominantly Rural</v>
      </c>
      <c r="EE49" t="s">
        <v>1150</v>
      </c>
      <c r="EG49">
        <v>4112</v>
      </c>
      <c r="EH49">
        <v>14174</v>
      </c>
      <c r="EI49">
        <v>730</v>
      </c>
      <c r="EJ49">
        <v>123418</v>
      </c>
      <c r="EK49">
        <v>142434</v>
      </c>
      <c r="FB49" t="s">
        <v>100</v>
      </c>
      <c r="FC49" t="str">
        <f>VLOOKUP(FE49,class!$A$1:$B$455,2,FALSE)</f>
        <v>Unitary Authority</v>
      </c>
      <c r="FD49" t="str">
        <f>IFERROR(VLOOKUP(FE49,classifications!$A$3:$C$334,3,FALSE),VLOOKUP(FE49,classifications!$I$2:$K$28,3,FALSE))</f>
        <v>Predominantly Rural</v>
      </c>
      <c r="FE49" t="s">
        <v>1150</v>
      </c>
      <c r="FG49">
        <v>4282</v>
      </c>
      <c r="FH49">
        <v>14538</v>
      </c>
      <c r="FI49">
        <v>734</v>
      </c>
      <c r="FJ49">
        <v>124756</v>
      </c>
      <c r="FK49">
        <v>144310</v>
      </c>
      <c r="GB49" t="s">
        <v>100</v>
      </c>
      <c r="GC49" t="str">
        <f>VLOOKUP(GE49,class!$A$1:$B$455,2,FALSE)</f>
        <v>Unitary Authority</v>
      </c>
      <c r="GD49" t="str">
        <f>IFERROR(VLOOKUP(GE49,classifications!$A$3:$C$334,3,FALSE),VLOOKUP(GE49,classifications!$I$2:$K$28,3,FALSE))</f>
        <v>Predominantly Rural</v>
      </c>
      <c r="GE49" t="s">
        <v>1150</v>
      </c>
      <c r="GG49">
        <v>4280</v>
      </c>
      <c r="GH49">
        <v>14669</v>
      </c>
      <c r="GI49">
        <v>734</v>
      </c>
      <c r="GJ49">
        <v>126443</v>
      </c>
      <c r="GK49">
        <v>146126</v>
      </c>
    </row>
    <row r="50" spans="2:193" x14ac:dyDescent="0.3">
      <c r="B50" t="s">
        <v>102</v>
      </c>
      <c r="C50" t="str">
        <f>VLOOKUP(E50,class!$A$1:$B$455,2,FALSE)</f>
        <v>Unitary Authority</v>
      </c>
      <c r="D50" t="str">
        <f>IFERROR(VLOOKUP(E50,classifications!$A$3:$C$334,3,FALSE),VLOOKUP(E50,classifications!$I$2:$K$28,3,FALSE))</f>
        <v>Predominantly Urban</v>
      </c>
      <c r="E50" t="s">
        <v>1285</v>
      </c>
      <c r="G50">
        <v>6564</v>
      </c>
      <c r="H50">
        <v>3981</v>
      </c>
      <c r="I50">
        <v>150</v>
      </c>
      <c r="J50">
        <v>41332</v>
      </c>
      <c r="K50">
        <v>52027</v>
      </c>
      <c r="AB50" t="s">
        <v>102</v>
      </c>
      <c r="AC50" t="str">
        <f>VLOOKUP(AE50,class!$A$1:$B$455,2,FALSE)</f>
        <v>Unitary Authority</v>
      </c>
      <c r="AD50" t="str">
        <f>IFERROR(VLOOKUP(AE50,classifications!$A$3:$C$334,3,FALSE),VLOOKUP(AE50,classifications!$I$2:$K$28,3,FALSE))</f>
        <v>Predominantly Urban</v>
      </c>
      <c r="AE50" t="s">
        <v>1285</v>
      </c>
      <c r="AG50">
        <v>6350</v>
      </c>
      <c r="AH50">
        <v>3912</v>
      </c>
      <c r="AI50">
        <v>150</v>
      </c>
      <c r="AJ50">
        <v>41797</v>
      </c>
      <c r="AK50">
        <v>52209</v>
      </c>
      <c r="BB50" t="s">
        <v>102</v>
      </c>
      <c r="BC50" t="str">
        <f>VLOOKUP(BE50,class!$A$1:$B$455,2,FALSE)</f>
        <v>Unitary Authority</v>
      </c>
      <c r="BD50" t="str">
        <f>IFERROR(VLOOKUP(BE50,classifications!$A$3:$C$334,3,FALSE),VLOOKUP(BE50,classifications!$I$2:$K$28,3,FALSE))</f>
        <v>Predominantly Urban</v>
      </c>
      <c r="BE50" t="s">
        <v>1285</v>
      </c>
      <c r="BG50">
        <v>6352</v>
      </c>
      <c r="BH50">
        <v>3983</v>
      </c>
      <c r="BI50">
        <v>150</v>
      </c>
      <c r="BJ50">
        <v>42120</v>
      </c>
      <c r="BK50">
        <v>52605</v>
      </c>
      <c r="CB50" t="s">
        <v>102</v>
      </c>
      <c r="CC50" t="str">
        <f>VLOOKUP(CE50,class!$A$1:$B$455,2,FALSE)</f>
        <v>Unitary Authority</v>
      </c>
      <c r="CD50" t="str">
        <f>IFERROR(VLOOKUP(CE50,classifications!$A$3:$C$334,3,FALSE),VLOOKUP(CE50,classifications!$I$2:$K$28,3,FALSE))</f>
        <v>Predominantly Urban</v>
      </c>
      <c r="CE50" t="s">
        <v>1285</v>
      </c>
      <c r="CG50">
        <v>6233</v>
      </c>
      <c r="CH50">
        <v>4059</v>
      </c>
      <c r="CI50">
        <v>150</v>
      </c>
      <c r="CJ50">
        <v>42634</v>
      </c>
      <c r="CK50">
        <v>53076</v>
      </c>
      <c r="DB50" t="s">
        <v>102</v>
      </c>
      <c r="DC50" t="str">
        <f>VLOOKUP(DE50,class!$A$1:$B$455,2,FALSE)</f>
        <v>Unitary Authority</v>
      </c>
      <c r="DD50" t="str">
        <f>IFERROR(VLOOKUP(DE50,classifications!$A$3:$C$334,3,FALSE),VLOOKUP(DE50,classifications!$I$2:$K$28,3,FALSE))</f>
        <v>Predominantly Urban</v>
      </c>
      <c r="DE50" t="s">
        <v>1285</v>
      </c>
      <c r="DG50">
        <v>6232</v>
      </c>
      <c r="DH50">
        <v>4137</v>
      </c>
      <c r="DI50">
        <v>150</v>
      </c>
      <c r="DJ50">
        <v>43346</v>
      </c>
      <c r="DK50">
        <v>53865</v>
      </c>
      <c r="EB50" t="s">
        <v>102</v>
      </c>
      <c r="EC50" t="str">
        <f>VLOOKUP(EE50,class!$A$1:$B$455,2,FALSE)</f>
        <v>Unitary Authority</v>
      </c>
      <c r="ED50" t="str">
        <f>IFERROR(VLOOKUP(EE50,classifications!$A$3:$C$334,3,FALSE),VLOOKUP(EE50,classifications!$I$2:$K$28,3,FALSE))</f>
        <v>Predominantly Urban</v>
      </c>
      <c r="EE50" t="s">
        <v>1285</v>
      </c>
      <c r="EG50">
        <v>6200</v>
      </c>
      <c r="EH50">
        <v>4138</v>
      </c>
      <c r="EI50">
        <v>150</v>
      </c>
      <c r="EJ50">
        <v>43901</v>
      </c>
      <c r="EK50">
        <v>54389</v>
      </c>
      <c r="FB50" t="s">
        <v>102</v>
      </c>
      <c r="FC50" t="str">
        <f>VLOOKUP(FE50,class!$A$1:$B$455,2,FALSE)</f>
        <v>Unitary Authority</v>
      </c>
      <c r="FD50" t="str">
        <f>IFERROR(VLOOKUP(FE50,classifications!$A$3:$C$334,3,FALSE),VLOOKUP(FE50,classifications!$I$2:$K$28,3,FALSE))</f>
        <v>Predominantly Urban</v>
      </c>
      <c r="FE50" t="s">
        <v>1285</v>
      </c>
      <c r="FG50">
        <v>6125</v>
      </c>
      <c r="FH50">
        <v>4173</v>
      </c>
      <c r="FI50">
        <v>96</v>
      </c>
      <c r="FJ50">
        <v>44841</v>
      </c>
      <c r="FK50">
        <v>55235</v>
      </c>
      <c r="GB50" t="s">
        <v>102</v>
      </c>
      <c r="GC50" t="str">
        <f>VLOOKUP(GE50,class!$A$1:$B$455,2,FALSE)</f>
        <v>Unitary Authority</v>
      </c>
      <c r="GD50" t="str">
        <f>IFERROR(VLOOKUP(GE50,classifications!$A$3:$C$334,3,FALSE),VLOOKUP(GE50,classifications!$I$2:$K$28,3,FALSE))</f>
        <v>Predominantly Urban</v>
      </c>
      <c r="GE50" t="s">
        <v>1285</v>
      </c>
      <c r="GG50">
        <v>6234</v>
      </c>
      <c r="GH50">
        <v>4167</v>
      </c>
      <c r="GI50">
        <v>96</v>
      </c>
      <c r="GJ50">
        <v>45272</v>
      </c>
      <c r="GK50">
        <v>55769</v>
      </c>
    </row>
    <row r="51" spans="2:193" x14ac:dyDescent="0.3">
      <c r="B51" t="s">
        <v>104</v>
      </c>
      <c r="C51" t="str">
        <f>VLOOKUP(E51,class!$A$1:$B$455,2,FALSE)</f>
        <v>Unitary Authority</v>
      </c>
      <c r="D51" t="str">
        <f>IFERROR(VLOOKUP(E51,classifications!$A$3:$C$334,3,FALSE),VLOOKUP(E51,classifications!$I$2:$K$28,3,FALSE))</f>
        <v>Predominantly Urban</v>
      </c>
      <c r="E51" t="s">
        <v>1286</v>
      </c>
      <c r="G51">
        <v>0</v>
      </c>
      <c r="H51">
        <v>11302</v>
      </c>
      <c r="I51">
        <v>206</v>
      </c>
      <c r="J51">
        <v>99399</v>
      </c>
      <c r="K51">
        <v>110907</v>
      </c>
      <c r="AB51" t="s">
        <v>104</v>
      </c>
      <c r="AC51" t="str">
        <f>VLOOKUP(AE51,class!$A$1:$B$455,2,FALSE)</f>
        <v>Unitary Authority</v>
      </c>
      <c r="AD51" t="str">
        <f>IFERROR(VLOOKUP(AE51,classifications!$A$3:$C$334,3,FALSE),VLOOKUP(AE51,classifications!$I$2:$K$28,3,FALSE))</f>
        <v>Predominantly Urban</v>
      </c>
      <c r="AE51" t="s">
        <v>1286</v>
      </c>
      <c r="AG51">
        <v>20</v>
      </c>
      <c r="AH51">
        <v>11403</v>
      </c>
      <c r="AI51">
        <v>202</v>
      </c>
      <c r="AJ51">
        <v>100105</v>
      </c>
      <c r="AK51">
        <v>111730</v>
      </c>
      <c r="BB51" t="s">
        <v>104</v>
      </c>
      <c r="BC51" t="str">
        <f>VLOOKUP(BE51,class!$A$1:$B$455,2,FALSE)</f>
        <v>Unitary Authority</v>
      </c>
      <c r="BD51" t="str">
        <f>IFERROR(VLOOKUP(BE51,classifications!$A$3:$C$334,3,FALSE),VLOOKUP(BE51,classifications!$I$2:$K$28,3,FALSE))</f>
        <v>Predominantly Urban</v>
      </c>
      <c r="BE51" t="s">
        <v>1286</v>
      </c>
      <c r="BG51">
        <v>20</v>
      </c>
      <c r="BH51">
        <v>11555</v>
      </c>
      <c r="BI51">
        <v>211</v>
      </c>
      <c r="BJ51">
        <v>101039</v>
      </c>
      <c r="BK51">
        <v>112825</v>
      </c>
      <c r="CB51" t="s">
        <v>104</v>
      </c>
      <c r="CC51" t="str">
        <f>VLOOKUP(CE51,class!$A$1:$B$455,2,FALSE)</f>
        <v>Unitary Authority</v>
      </c>
      <c r="CD51" t="str">
        <f>IFERROR(VLOOKUP(CE51,classifications!$A$3:$C$334,3,FALSE),VLOOKUP(CE51,classifications!$I$2:$K$28,3,FALSE))</f>
        <v>Predominantly Urban</v>
      </c>
      <c r="CE51" t="s">
        <v>1286</v>
      </c>
      <c r="CG51">
        <v>15</v>
      </c>
      <c r="CH51">
        <v>11791</v>
      </c>
      <c r="CI51">
        <v>209</v>
      </c>
      <c r="CJ51">
        <v>102034</v>
      </c>
      <c r="CK51">
        <v>114049</v>
      </c>
      <c r="DB51" t="s">
        <v>104</v>
      </c>
      <c r="DC51" t="str">
        <f>VLOOKUP(DE51,class!$A$1:$B$455,2,FALSE)</f>
        <v>Unitary Authority</v>
      </c>
      <c r="DD51" t="str">
        <f>IFERROR(VLOOKUP(DE51,classifications!$A$3:$C$334,3,FALSE),VLOOKUP(DE51,classifications!$I$2:$K$28,3,FALSE))</f>
        <v>Predominantly Urban</v>
      </c>
      <c r="DE51" t="s">
        <v>1286</v>
      </c>
      <c r="DG51">
        <v>11</v>
      </c>
      <c r="DH51">
        <v>12020</v>
      </c>
      <c r="DI51">
        <v>208</v>
      </c>
      <c r="DJ51">
        <v>102917</v>
      </c>
      <c r="DK51">
        <v>115156</v>
      </c>
      <c r="EB51" t="s">
        <v>104</v>
      </c>
      <c r="EC51" t="str">
        <f>VLOOKUP(EE51,class!$A$1:$B$455,2,FALSE)</f>
        <v>Unitary Authority</v>
      </c>
      <c r="ED51" t="str">
        <f>IFERROR(VLOOKUP(EE51,classifications!$A$3:$C$334,3,FALSE),VLOOKUP(EE51,classifications!$I$2:$K$28,3,FALSE))</f>
        <v>Predominantly Urban</v>
      </c>
      <c r="EE51" t="s">
        <v>1286</v>
      </c>
      <c r="EG51">
        <v>11</v>
      </c>
      <c r="EH51">
        <v>12236</v>
      </c>
      <c r="EI51">
        <v>212</v>
      </c>
      <c r="EJ51">
        <v>104327</v>
      </c>
      <c r="EK51">
        <v>116786</v>
      </c>
      <c r="FB51" t="s">
        <v>104</v>
      </c>
      <c r="FC51" t="str">
        <f>VLOOKUP(FE51,class!$A$1:$B$455,2,FALSE)</f>
        <v>Unitary Authority</v>
      </c>
      <c r="FD51" t="str">
        <f>IFERROR(VLOOKUP(FE51,classifications!$A$3:$C$334,3,FALSE),VLOOKUP(FE51,classifications!$I$2:$K$28,3,FALSE))</f>
        <v>Predominantly Urban</v>
      </c>
      <c r="FE51" t="s">
        <v>1286</v>
      </c>
      <c r="FG51">
        <v>10</v>
      </c>
      <c r="FH51">
        <v>12451</v>
      </c>
      <c r="FI51">
        <v>212</v>
      </c>
      <c r="FJ51">
        <v>105712</v>
      </c>
      <c r="FK51">
        <v>118385</v>
      </c>
      <c r="GB51" t="s">
        <v>104</v>
      </c>
      <c r="GC51" t="str">
        <f>VLOOKUP(GE51,class!$A$1:$B$455,2,FALSE)</f>
        <v>Unitary Authority</v>
      </c>
      <c r="GD51" t="str">
        <f>IFERROR(VLOOKUP(GE51,classifications!$A$3:$C$334,3,FALSE),VLOOKUP(GE51,classifications!$I$2:$K$28,3,FALSE))</f>
        <v>Predominantly Urban</v>
      </c>
      <c r="GE51" t="s">
        <v>1286</v>
      </c>
      <c r="GG51">
        <v>9</v>
      </c>
      <c r="GH51">
        <v>12754</v>
      </c>
      <c r="GI51">
        <v>212</v>
      </c>
      <c r="GJ51">
        <v>106983</v>
      </c>
      <c r="GK51">
        <v>119958</v>
      </c>
    </row>
    <row r="52" spans="2:193" x14ac:dyDescent="0.3">
      <c r="B52" t="s">
        <v>106</v>
      </c>
      <c r="C52" t="str">
        <f>VLOOKUP(E52,class!$A$1:$B$455,2,FALSE)</f>
        <v>Unitary Authority</v>
      </c>
      <c r="D52" t="str">
        <f>IFERROR(VLOOKUP(E52,classifications!$A$3:$C$334,3,FALSE),VLOOKUP(E52,classifications!$I$2:$K$28,3,FALSE))</f>
        <v>Predominantly Urban</v>
      </c>
      <c r="E52" t="s">
        <v>1287</v>
      </c>
      <c r="G52">
        <v>17083</v>
      </c>
      <c r="H52">
        <v>6986</v>
      </c>
      <c r="I52">
        <v>25</v>
      </c>
      <c r="J52">
        <v>77164</v>
      </c>
      <c r="K52">
        <v>101258</v>
      </c>
      <c r="AB52" t="s">
        <v>106</v>
      </c>
      <c r="AC52" t="str">
        <f>VLOOKUP(AE52,class!$A$1:$B$455,2,FALSE)</f>
        <v>Unitary Authority</v>
      </c>
      <c r="AD52" t="str">
        <f>IFERROR(VLOOKUP(AE52,classifications!$A$3:$C$334,3,FALSE),VLOOKUP(AE52,classifications!$I$2:$K$28,3,FALSE))</f>
        <v>Predominantly Urban</v>
      </c>
      <c r="AE52" t="s">
        <v>1287</v>
      </c>
      <c r="AG52">
        <v>16862</v>
      </c>
      <c r="AH52">
        <v>7341</v>
      </c>
      <c r="AI52">
        <v>25</v>
      </c>
      <c r="AJ52">
        <v>77485</v>
      </c>
      <c r="AK52">
        <v>101713</v>
      </c>
      <c r="BB52" t="s">
        <v>106</v>
      </c>
      <c r="BC52" t="str">
        <f>VLOOKUP(BE52,class!$A$1:$B$455,2,FALSE)</f>
        <v>Unitary Authority</v>
      </c>
      <c r="BD52" t="str">
        <f>IFERROR(VLOOKUP(BE52,classifications!$A$3:$C$334,3,FALSE),VLOOKUP(BE52,classifications!$I$2:$K$28,3,FALSE))</f>
        <v>Predominantly Urban</v>
      </c>
      <c r="BE52" t="s">
        <v>1287</v>
      </c>
      <c r="BG52">
        <v>16619</v>
      </c>
      <c r="BH52">
        <v>7448</v>
      </c>
      <c r="BI52">
        <v>25</v>
      </c>
      <c r="BJ52">
        <v>78111</v>
      </c>
      <c r="BK52">
        <v>102203</v>
      </c>
      <c r="CB52" t="s">
        <v>106</v>
      </c>
      <c r="CC52" t="str">
        <f>VLOOKUP(CE52,class!$A$1:$B$455,2,FALSE)</f>
        <v>Unitary Authority</v>
      </c>
      <c r="CD52" t="str">
        <f>IFERROR(VLOOKUP(CE52,classifications!$A$3:$C$334,3,FALSE),VLOOKUP(CE52,classifications!$I$2:$K$28,3,FALSE))</f>
        <v>Predominantly Urban</v>
      </c>
      <c r="CE52" t="s">
        <v>1287</v>
      </c>
      <c r="CG52">
        <v>16486</v>
      </c>
      <c r="CH52">
        <v>7497</v>
      </c>
      <c r="CI52">
        <v>25</v>
      </c>
      <c r="CJ52">
        <v>79603</v>
      </c>
      <c r="CK52">
        <v>103611</v>
      </c>
      <c r="DB52" t="s">
        <v>106</v>
      </c>
      <c r="DC52" t="str">
        <f>VLOOKUP(DE52,class!$A$1:$B$455,2,FALSE)</f>
        <v>Unitary Authority</v>
      </c>
      <c r="DD52" t="str">
        <f>IFERROR(VLOOKUP(DE52,classifications!$A$3:$C$334,3,FALSE),VLOOKUP(DE52,classifications!$I$2:$K$28,3,FALSE))</f>
        <v>Predominantly Urban</v>
      </c>
      <c r="DE52" t="s">
        <v>1287</v>
      </c>
      <c r="DG52">
        <v>16415</v>
      </c>
      <c r="DH52">
        <v>7648</v>
      </c>
      <c r="DI52">
        <v>0</v>
      </c>
      <c r="DJ52">
        <v>80594</v>
      </c>
      <c r="DK52">
        <v>104657</v>
      </c>
      <c r="EB52" t="s">
        <v>106</v>
      </c>
      <c r="EC52" t="str">
        <f>VLOOKUP(EE52,class!$A$1:$B$455,2,FALSE)</f>
        <v>Unitary Authority</v>
      </c>
      <c r="ED52" t="str">
        <f>IFERROR(VLOOKUP(EE52,classifications!$A$3:$C$334,3,FALSE),VLOOKUP(EE52,classifications!$I$2:$K$28,3,FALSE))</f>
        <v>Predominantly Urban</v>
      </c>
      <c r="EE52" t="s">
        <v>1287</v>
      </c>
      <c r="EG52">
        <v>16213</v>
      </c>
      <c r="EH52">
        <v>7778</v>
      </c>
      <c r="EI52">
        <v>0</v>
      </c>
      <c r="EJ52">
        <v>81663</v>
      </c>
      <c r="EK52">
        <v>105654</v>
      </c>
      <c r="FB52" t="s">
        <v>106</v>
      </c>
      <c r="FC52" t="str">
        <f>VLOOKUP(FE52,class!$A$1:$B$455,2,FALSE)</f>
        <v>Unitary Authority</v>
      </c>
      <c r="FD52" t="str">
        <f>IFERROR(VLOOKUP(FE52,classifications!$A$3:$C$334,3,FALSE),VLOOKUP(FE52,classifications!$I$2:$K$28,3,FALSE))</f>
        <v>Predominantly Urban</v>
      </c>
      <c r="FE52" t="s">
        <v>1287</v>
      </c>
      <c r="FG52">
        <v>16124</v>
      </c>
      <c r="FH52">
        <v>7867</v>
      </c>
      <c r="FI52">
        <v>0</v>
      </c>
      <c r="FJ52">
        <v>82489</v>
      </c>
      <c r="FK52">
        <v>106480</v>
      </c>
      <c r="GB52" t="s">
        <v>106</v>
      </c>
      <c r="GC52" t="str">
        <f>VLOOKUP(GE52,class!$A$1:$B$455,2,FALSE)</f>
        <v>Unitary Authority</v>
      </c>
      <c r="GD52" t="str">
        <f>IFERROR(VLOOKUP(GE52,classifications!$A$3:$C$334,3,FALSE),VLOOKUP(GE52,classifications!$I$2:$K$28,3,FALSE))</f>
        <v>Predominantly Urban</v>
      </c>
      <c r="GE52" t="s">
        <v>1287</v>
      </c>
      <c r="GG52">
        <v>16110</v>
      </c>
      <c r="GH52">
        <v>7894</v>
      </c>
      <c r="GI52">
        <v>0</v>
      </c>
      <c r="GJ52">
        <v>84092</v>
      </c>
      <c r="GK52">
        <v>108096</v>
      </c>
    </row>
    <row r="53" spans="2:193" x14ac:dyDescent="0.3">
      <c r="B53" t="s">
        <v>108</v>
      </c>
      <c r="C53" t="str">
        <f>VLOOKUP(E53,class!$A$1:$B$455,2,FALSE)</f>
        <v>Unitary Authority</v>
      </c>
      <c r="D53" t="str">
        <f>IFERROR(VLOOKUP(E53,classifications!$A$3:$C$334,3,FALSE),VLOOKUP(E53,classifications!$I$2:$K$28,3,FALSE))</f>
        <v>Predominantly Urban</v>
      </c>
      <c r="E53" t="s">
        <v>1288</v>
      </c>
      <c r="G53">
        <v>6055</v>
      </c>
      <c r="H53">
        <v>3217</v>
      </c>
      <c r="I53">
        <v>0</v>
      </c>
      <c r="J53">
        <v>69659</v>
      </c>
      <c r="K53">
        <v>78931</v>
      </c>
      <c r="AB53" t="s">
        <v>108</v>
      </c>
      <c r="AC53" t="str">
        <f>VLOOKUP(AE53,class!$A$1:$B$455,2,FALSE)</f>
        <v>Unitary Authority</v>
      </c>
      <c r="AD53" t="str">
        <f>IFERROR(VLOOKUP(AE53,classifications!$A$3:$C$334,3,FALSE),VLOOKUP(AE53,classifications!$I$2:$K$28,3,FALSE))</f>
        <v>Predominantly Urban</v>
      </c>
      <c r="AE53" t="s">
        <v>1288</v>
      </c>
      <c r="AG53">
        <v>6074</v>
      </c>
      <c r="AH53">
        <v>3253</v>
      </c>
      <c r="AI53">
        <v>0</v>
      </c>
      <c r="AJ53">
        <v>69858</v>
      </c>
      <c r="AK53">
        <v>79185</v>
      </c>
      <c r="BB53" t="s">
        <v>108</v>
      </c>
      <c r="BC53" t="str">
        <f>VLOOKUP(BE53,class!$A$1:$B$455,2,FALSE)</f>
        <v>Unitary Authority</v>
      </c>
      <c r="BD53" t="str">
        <f>IFERROR(VLOOKUP(BE53,classifications!$A$3:$C$334,3,FALSE),VLOOKUP(BE53,classifications!$I$2:$K$28,3,FALSE))</f>
        <v>Predominantly Urban</v>
      </c>
      <c r="BE53" t="s">
        <v>1288</v>
      </c>
      <c r="BG53">
        <v>6043</v>
      </c>
      <c r="BH53">
        <v>3321</v>
      </c>
      <c r="BI53">
        <v>0</v>
      </c>
      <c r="BJ53">
        <v>69933</v>
      </c>
      <c r="BK53">
        <v>79297</v>
      </c>
      <c r="CB53" t="s">
        <v>108</v>
      </c>
      <c r="CC53" t="str">
        <f>VLOOKUP(CE53,class!$A$1:$B$455,2,FALSE)</f>
        <v>Unitary Authority</v>
      </c>
      <c r="CD53" t="str">
        <f>IFERROR(VLOOKUP(CE53,classifications!$A$3:$C$334,3,FALSE),VLOOKUP(CE53,classifications!$I$2:$K$28,3,FALSE))</f>
        <v>Predominantly Urban</v>
      </c>
      <c r="CE53" t="s">
        <v>1288</v>
      </c>
      <c r="CG53">
        <v>6015</v>
      </c>
      <c r="CH53">
        <v>3330</v>
      </c>
      <c r="CI53">
        <v>0</v>
      </c>
      <c r="CJ53">
        <v>70137</v>
      </c>
      <c r="CK53">
        <v>79482</v>
      </c>
      <c r="DB53" t="s">
        <v>108</v>
      </c>
      <c r="DC53" t="str">
        <f>VLOOKUP(DE53,class!$A$1:$B$455,2,FALSE)</f>
        <v>Unitary Authority</v>
      </c>
      <c r="DD53" t="str">
        <f>IFERROR(VLOOKUP(DE53,classifications!$A$3:$C$334,3,FALSE),VLOOKUP(DE53,classifications!$I$2:$K$28,3,FALSE))</f>
        <v>Predominantly Urban</v>
      </c>
      <c r="DE53" t="s">
        <v>1288</v>
      </c>
      <c r="DG53">
        <v>6009</v>
      </c>
      <c r="DH53">
        <v>3432</v>
      </c>
      <c r="DI53">
        <v>0</v>
      </c>
      <c r="DJ53">
        <v>70263</v>
      </c>
      <c r="DK53">
        <v>79704</v>
      </c>
      <c r="EB53" t="s">
        <v>108</v>
      </c>
      <c r="EC53" t="str">
        <f>VLOOKUP(EE53,class!$A$1:$B$455,2,FALSE)</f>
        <v>Unitary Authority</v>
      </c>
      <c r="ED53" t="str">
        <f>IFERROR(VLOOKUP(EE53,classifications!$A$3:$C$334,3,FALSE),VLOOKUP(EE53,classifications!$I$2:$K$28,3,FALSE))</f>
        <v>Predominantly Urban</v>
      </c>
      <c r="EE53" t="s">
        <v>1288</v>
      </c>
      <c r="EG53">
        <v>6002</v>
      </c>
      <c r="EH53">
        <v>3526</v>
      </c>
      <c r="EI53">
        <v>0</v>
      </c>
      <c r="EJ53">
        <v>70656</v>
      </c>
      <c r="EK53">
        <v>80184</v>
      </c>
      <c r="FB53" t="s">
        <v>108</v>
      </c>
      <c r="FC53" t="str">
        <f>VLOOKUP(FE53,class!$A$1:$B$455,2,FALSE)</f>
        <v>Unitary Authority</v>
      </c>
      <c r="FD53" t="str">
        <f>IFERROR(VLOOKUP(FE53,classifications!$A$3:$C$334,3,FALSE),VLOOKUP(FE53,classifications!$I$2:$K$28,3,FALSE))</f>
        <v>Predominantly Urban</v>
      </c>
      <c r="FE53" t="s">
        <v>1288</v>
      </c>
      <c r="FG53">
        <v>5984</v>
      </c>
      <c r="FH53">
        <v>3582</v>
      </c>
      <c r="FI53">
        <v>0</v>
      </c>
      <c r="FJ53">
        <v>71139</v>
      </c>
      <c r="FK53">
        <v>80705</v>
      </c>
      <c r="GB53" t="s">
        <v>108</v>
      </c>
      <c r="GC53" t="str">
        <f>VLOOKUP(GE53,class!$A$1:$B$455,2,FALSE)</f>
        <v>Unitary Authority</v>
      </c>
      <c r="GD53" t="str">
        <f>IFERROR(VLOOKUP(GE53,classifications!$A$3:$C$334,3,FALSE),VLOOKUP(GE53,classifications!$I$2:$K$28,3,FALSE))</f>
        <v>Predominantly Urban</v>
      </c>
      <c r="GE53" t="s">
        <v>1288</v>
      </c>
      <c r="GG53">
        <v>6003</v>
      </c>
      <c r="GH53">
        <v>3673</v>
      </c>
      <c r="GI53">
        <v>0</v>
      </c>
      <c r="GJ53">
        <v>71521</v>
      </c>
      <c r="GK53">
        <v>81197</v>
      </c>
    </row>
    <row r="54" spans="2:193" x14ac:dyDescent="0.3">
      <c r="B54" t="s">
        <v>110</v>
      </c>
      <c r="C54" t="str">
        <f>VLOOKUP(E54,class!$A$1:$B$455,2,FALSE)</f>
        <v>Unitary Authority</v>
      </c>
      <c r="D54" t="str">
        <f>IFERROR(VLOOKUP(E54,classifications!$A$3:$C$334,3,FALSE),VLOOKUP(E54,classifications!$I$2:$K$28,3,FALSE))</f>
        <v>Predominantly Urban</v>
      </c>
      <c r="E54" t="s">
        <v>1289</v>
      </c>
      <c r="G54">
        <v>0</v>
      </c>
      <c r="H54">
        <v>14055</v>
      </c>
      <c r="I54">
        <v>0</v>
      </c>
      <c r="J54">
        <v>68653</v>
      </c>
      <c r="K54">
        <v>82708</v>
      </c>
      <c r="AB54" t="s">
        <v>110</v>
      </c>
      <c r="AC54" t="str">
        <f>VLOOKUP(AE54,class!$A$1:$B$455,2,FALSE)</f>
        <v>Unitary Authority</v>
      </c>
      <c r="AD54" t="str">
        <f>IFERROR(VLOOKUP(AE54,classifications!$A$3:$C$334,3,FALSE),VLOOKUP(AE54,classifications!$I$2:$K$28,3,FALSE))</f>
        <v>Predominantly Urban</v>
      </c>
      <c r="AE54" t="s">
        <v>1289</v>
      </c>
      <c r="AG54">
        <v>0</v>
      </c>
      <c r="AH54">
        <v>14007</v>
      </c>
      <c r="AI54">
        <v>0</v>
      </c>
      <c r="AJ54">
        <v>69317</v>
      </c>
      <c r="AK54">
        <v>83324</v>
      </c>
      <c r="BB54" t="s">
        <v>110</v>
      </c>
      <c r="BC54" t="str">
        <f>VLOOKUP(BE54,class!$A$1:$B$455,2,FALSE)</f>
        <v>Unitary Authority</v>
      </c>
      <c r="BD54" t="str">
        <f>IFERROR(VLOOKUP(BE54,classifications!$A$3:$C$334,3,FALSE),VLOOKUP(BE54,classifications!$I$2:$K$28,3,FALSE))</f>
        <v>Predominantly Urban</v>
      </c>
      <c r="BE54" t="s">
        <v>1289</v>
      </c>
      <c r="BG54">
        <v>0</v>
      </c>
      <c r="BH54">
        <v>14022</v>
      </c>
      <c r="BI54">
        <v>0</v>
      </c>
      <c r="BJ54">
        <v>69660</v>
      </c>
      <c r="BK54">
        <v>83682</v>
      </c>
      <c r="CB54" t="s">
        <v>110</v>
      </c>
      <c r="CC54" t="str">
        <f>VLOOKUP(CE54,class!$A$1:$B$455,2,FALSE)</f>
        <v>Unitary Authority</v>
      </c>
      <c r="CD54" t="str">
        <f>IFERROR(VLOOKUP(CE54,classifications!$A$3:$C$334,3,FALSE),VLOOKUP(CE54,classifications!$I$2:$K$28,3,FALSE))</f>
        <v>Predominantly Urban</v>
      </c>
      <c r="CE54" t="s">
        <v>1289</v>
      </c>
      <c r="CG54">
        <v>0</v>
      </c>
      <c r="CH54">
        <v>13930</v>
      </c>
      <c r="CI54">
        <v>0</v>
      </c>
      <c r="CJ54">
        <v>70193</v>
      </c>
      <c r="CK54">
        <v>84123</v>
      </c>
      <c r="DB54" t="s">
        <v>110</v>
      </c>
      <c r="DC54" t="str">
        <f>VLOOKUP(DE54,class!$A$1:$B$455,2,FALSE)</f>
        <v>Unitary Authority</v>
      </c>
      <c r="DD54" t="str">
        <f>IFERROR(VLOOKUP(DE54,classifications!$A$3:$C$334,3,FALSE),VLOOKUP(DE54,classifications!$I$2:$K$28,3,FALSE))</f>
        <v>Predominantly Urban</v>
      </c>
      <c r="DE54" t="s">
        <v>1289</v>
      </c>
      <c r="DG54">
        <v>0</v>
      </c>
      <c r="DH54">
        <v>13877</v>
      </c>
      <c r="DI54">
        <v>0</v>
      </c>
      <c r="DJ54">
        <v>70610</v>
      </c>
      <c r="DK54">
        <v>84487</v>
      </c>
      <c r="EB54" t="s">
        <v>110</v>
      </c>
      <c r="EC54" t="str">
        <f>VLOOKUP(EE54,class!$A$1:$B$455,2,FALSE)</f>
        <v>Unitary Authority</v>
      </c>
      <c r="ED54" t="str">
        <f>IFERROR(VLOOKUP(EE54,classifications!$A$3:$C$334,3,FALSE),VLOOKUP(EE54,classifications!$I$2:$K$28,3,FALSE))</f>
        <v>Predominantly Urban</v>
      </c>
      <c r="EE54" t="s">
        <v>1289</v>
      </c>
      <c r="EG54">
        <v>0</v>
      </c>
      <c r="EH54">
        <v>13804</v>
      </c>
      <c r="EI54">
        <v>0</v>
      </c>
      <c r="EJ54">
        <v>71607</v>
      </c>
      <c r="EK54">
        <v>85411</v>
      </c>
      <c r="FB54" t="s">
        <v>110</v>
      </c>
      <c r="FC54" t="str">
        <f>VLOOKUP(FE54,class!$A$1:$B$455,2,FALSE)</f>
        <v>Unitary Authority</v>
      </c>
      <c r="FD54" t="str">
        <f>IFERROR(VLOOKUP(FE54,classifications!$A$3:$C$334,3,FALSE),VLOOKUP(FE54,classifications!$I$2:$K$28,3,FALSE))</f>
        <v>Predominantly Urban</v>
      </c>
      <c r="FE54" t="s">
        <v>1289</v>
      </c>
      <c r="FG54">
        <v>0</v>
      </c>
      <c r="FH54">
        <v>13944</v>
      </c>
      <c r="FI54">
        <v>0</v>
      </c>
      <c r="FJ54">
        <v>72237</v>
      </c>
      <c r="FK54">
        <v>86181</v>
      </c>
      <c r="GB54" t="s">
        <v>110</v>
      </c>
      <c r="GC54" t="str">
        <f>VLOOKUP(GE54,class!$A$1:$B$455,2,FALSE)</f>
        <v>Unitary Authority</v>
      </c>
      <c r="GD54" t="str">
        <f>IFERROR(VLOOKUP(GE54,classifications!$A$3:$C$334,3,FALSE),VLOOKUP(GE54,classifications!$I$2:$K$28,3,FALSE))</f>
        <v>Predominantly Urban</v>
      </c>
      <c r="GE54" t="s">
        <v>1289</v>
      </c>
      <c r="GG54">
        <v>0</v>
      </c>
      <c r="GH54">
        <v>13945</v>
      </c>
      <c r="GI54">
        <v>0</v>
      </c>
      <c r="GJ54">
        <v>73034</v>
      </c>
      <c r="GK54">
        <v>86979</v>
      </c>
    </row>
    <row r="55" spans="2:193" x14ac:dyDescent="0.3">
      <c r="B55" t="s">
        <v>112</v>
      </c>
      <c r="C55" t="str">
        <f>VLOOKUP(E55,class!$A$1:$B$455,2,FALSE)</f>
        <v>Unitary Authority</v>
      </c>
      <c r="D55" t="str">
        <f>IFERROR(VLOOKUP(E55,classifications!$A$3:$C$334,3,FALSE),VLOOKUP(E55,classifications!$I$2:$K$28,3,FALSE))</f>
        <v>Predominantly Urban</v>
      </c>
      <c r="E55" t="s">
        <v>1290</v>
      </c>
      <c r="G55">
        <v>19119</v>
      </c>
      <c r="H55">
        <v>7094</v>
      </c>
      <c r="I55">
        <v>0</v>
      </c>
      <c r="J55">
        <v>85941.149686520381</v>
      </c>
      <c r="K55">
        <v>112154.14968652038</v>
      </c>
      <c r="AB55" t="s">
        <v>112</v>
      </c>
      <c r="AC55" t="str">
        <f>VLOOKUP(AE55,class!$A$1:$B$455,2,FALSE)</f>
        <v>Unitary Authority</v>
      </c>
      <c r="AD55" t="str">
        <f>IFERROR(VLOOKUP(AE55,classifications!$A$3:$C$334,3,FALSE),VLOOKUP(AE55,classifications!$I$2:$K$28,3,FALSE))</f>
        <v>Predominantly Urban</v>
      </c>
      <c r="AE55" t="s">
        <v>1290</v>
      </c>
      <c r="AG55">
        <v>19029</v>
      </c>
      <c r="AH55">
        <v>7290</v>
      </c>
      <c r="AI55">
        <v>0</v>
      </c>
      <c r="AJ55">
        <v>86112.149686520381</v>
      </c>
      <c r="AK55">
        <v>112431.14968652038</v>
      </c>
      <c r="BB55" t="s">
        <v>112</v>
      </c>
      <c r="BC55" t="str">
        <f>VLOOKUP(BE55,class!$A$1:$B$455,2,FALSE)</f>
        <v>Unitary Authority</v>
      </c>
      <c r="BD55" t="str">
        <f>IFERROR(VLOOKUP(BE55,classifications!$A$3:$C$334,3,FALSE),VLOOKUP(BE55,classifications!$I$2:$K$28,3,FALSE))</f>
        <v>Predominantly Urban</v>
      </c>
      <c r="BE55" t="s">
        <v>1290</v>
      </c>
      <c r="BG55">
        <v>18918</v>
      </c>
      <c r="BH55">
        <v>7372</v>
      </c>
      <c r="BI55">
        <v>0</v>
      </c>
      <c r="BJ55">
        <v>86629.149686520381</v>
      </c>
      <c r="BK55">
        <v>112919.14968652038</v>
      </c>
      <c r="CB55" t="s">
        <v>112</v>
      </c>
      <c r="CC55" t="str">
        <f>VLOOKUP(CE55,class!$A$1:$B$455,2,FALSE)</f>
        <v>Unitary Authority</v>
      </c>
      <c r="CD55" t="str">
        <f>IFERROR(VLOOKUP(CE55,classifications!$A$3:$C$334,3,FALSE),VLOOKUP(CE55,classifications!$I$2:$K$28,3,FALSE))</f>
        <v>Predominantly Urban</v>
      </c>
      <c r="CE55" t="s">
        <v>1290</v>
      </c>
      <c r="CG55">
        <v>18713</v>
      </c>
      <c r="CH55">
        <v>7608</v>
      </c>
      <c r="CI55">
        <v>0</v>
      </c>
      <c r="CJ55">
        <v>87113.149686520381</v>
      </c>
      <c r="CK55">
        <v>113434.14968652038</v>
      </c>
      <c r="DB55" t="s">
        <v>112</v>
      </c>
      <c r="DC55" t="str">
        <f>VLOOKUP(DE55,class!$A$1:$B$455,2,FALSE)</f>
        <v>Unitary Authority</v>
      </c>
      <c r="DD55" t="str">
        <f>IFERROR(VLOOKUP(DE55,classifications!$A$3:$C$334,3,FALSE),VLOOKUP(DE55,classifications!$I$2:$K$28,3,FALSE))</f>
        <v>Predominantly Urban</v>
      </c>
      <c r="DE55" t="s">
        <v>1290</v>
      </c>
      <c r="DG55">
        <v>18564</v>
      </c>
      <c r="DH55">
        <v>7750</v>
      </c>
      <c r="DI55">
        <v>0</v>
      </c>
      <c r="DJ55">
        <v>87565.149686520381</v>
      </c>
      <c r="DK55">
        <v>113879.14968652038</v>
      </c>
      <c r="EB55" t="s">
        <v>112</v>
      </c>
      <c r="EC55" t="str">
        <f>VLOOKUP(EE55,class!$A$1:$B$455,2,FALSE)</f>
        <v>Unitary Authority</v>
      </c>
      <c r="ED55" t="str">
        <f>IFERROR(VLOOKUP(EE55,classifications!$A$3:$C$334,3,FALSE),VLOOKUP(EE55,classifications!$I$2:$K$28,3,FALSE))</f>
        <v>Predominantly Urban</v>
      </c>
      <c r="EE55" t="s">
        <v>1290</v>
      </c>
      <c r="EG55">
        <v>18409</v>
      </c>
      <c r="EH55">
        <v>7996</v>
      </c>
      <c r="EI55">
        <v>0</v>
      </c>
      <c r="EJ55">
        <v>88222.149686520381</v>
      </c>
      <c r="EK55">
        <v>114627.14968652038</v>
      </c>
      <c r="FB55" t="s">
        <v>112</v>
      </c>
      <c r="FC55" t="str">
        <f>VLOOKUP(FE55,class!$A$1:$B$455,2,FALSE)</f>
        <v>Unitary Authority</v>
      </c>
      <c r="FD55" t="str">
        <f>IFERROR(VLOOKUP(FE55,classifications!$A$3:$C$334,3,FALSE),VLOOKUP(FE55,classifications!$I$2:$K$28,3,FALSE))</f>
        <v>Predominantly Urban</v>
      </c>
      <c r="FE55" t="s">
        <v>1290</v>
      </c>
      <c r="FG55">
        <v>18179</v>
      </c>
      <c r="FH55">
        <v>8158</v>
      </c>
      <c r="FI55">
        <v>0</v>
      </c>
      <c r="FJ55">
        <v>88965.149686520381</v>
      </c>
      <c r="FK55">
        <v>115302.14968652038</v>
      </c>
      <c r="GB55" t="s">
        <v>112</v>
      </c>
      <c r="GC55" t="str">
        <f>VLOOKUP(GE55,class!$A$1:$B$455,2,FALSE)</f>
        <v>Unitary Authority</v>
      </c>
      <c r="GD55" t="str">
        <f>IFERROR(VLOOKUP(GE55,classifications!$A$3:$C$334,3,FALSE),VLOOKUP(GE55,classifications!$I$2:$K$28,3,FALSE))</f>
        <v>Predominantly Urban</v>
      </c>
      <c r="GE55" t="s">
        <v>1290</v>
      </c>
      <c r="GG55">
        <v>17994</v>
      </c>
      <c r="GH55">
        <v>8241</v>
      </c>
      <c r="GI55">
        <v>0</v>
      </c>
      <c r="GJ55">
        <v>90075.149686520381</v>
      </c>
      <c r="GK55">
        <v>116310.14968652038</v>
      </c>
    </row>
    <row r="56" spans="2:193" x14ac:dyDescent="0.3">
      <c r="B56" t="s">
        <v>114</v>
      </c>
      <c r="C56" t="str">
        <f>VLOOKUP(E56,class!$A$1:$B$455,2,FALSE)</f>
        <v>Unitary Authority</v>
      </c>
      <c r="D56" t="str">
        <f>IFERROR(VLOOKUP(E56,classifications!$A$3:$C$334,3,FALSE),VLOOKUP(E56,classifications!$I$2:$K$28,3,FALSE))</f>
        <v>Predominantly Urban</v>
      </c>
      <c r="E56" t="s">
        <v>1291</v>
      </c>
      <c r="G56">
        <v>10507</v>
      </c>
      <c r="H56">
        <v>4585</v>
      </c>
      <c r="I56">
        <v>232</v>
      </c>
      <c r="J56">
        <v>76693</v>
      </c>
      <c r="K56">
        <v>92017</v>
      </c>
      <c r="AB56" t="s">
        <v>114</v>
      </c>
      <c r="AC56" t="str">
        <f>VLOOKUP(AE56,class!$A$1:$B$455,2,FALSE)</f>
        <v>Unitary Authority</v>
      </c>
      <c r="AD56" t="str">
        <f>IFERROR(VLOOKUP(AE56,classifications!$A$3:$C$334,3,FALSE),VLOOKUP(AE56,classifications!$I$2:$K$28,3,FALSE))</f>
        <v>Predominantly Urban</v>
      </c>
      <c r="AE56" t="s">
        <v>1291</v>
      </c>
      <c r="AG56">
        <v>10468</v>
      </c>
      <c r="AH56">
        <v>4698</v>
      </c>
      <c r="AI56">
        <v>232</v>
      </c>
      <c r="AJ56">
        <v>77219</v>
      </c>
      <c r="AK56">
        <v>92617</v>
      </c>
      <c r="BB56" t="s">
        <v>114</v>
      </c>
      <c r="BC56" t="str">
        <f>VLOOKUP(BE56,class!$A$1:$B$455,2,FALSE)</f>
        <v>Unitary Authority</v>
      </c>
      <c r="BD56" t="str">
        <f>IFERROR(VLOOKUP(BE56,classifications!$A$3:$C$334,3,FALSE),VLOOKUP(BE56,classifications!$I$2:$K$28,3,FALSE))</f>
        <v>Predominantly Urban</v>
      </c>
      <c r="BE56" t="s">
        <v>1291</v>
      </c>
      <c r="BG56">
        <v>10404</v>
      </c>
      <c r="BH56">
        <v>4761</v>
      </c>
      <c r="BI56">
        <v>0</v>
      </c>
      <c r="BJ56">
        <v>78048</v>
      </c>
      <c r="BK56">
        <v>93213</v>
      </c>
      <c r="CB56" t="s">
        <v>114</v>
      </c>
      <c r="CC56" t="str">
        <f>VLOOKUP(CE56,class!$A$1:$B$455,2,FALSE)</f>
        <v>Unitary Authority</v>
      </c>
      <c r="CD56" t="str">
        <f>IFERROR(VLOOKUP(CE56,classifications!$A$3:$C$334,3,FALSE),VLOOKUP(CE56,classifications!$I$2:$K$28,3,FALSE))</f>
        <v>Predominantly Urban</v>
      </c>
      <c r="CE56" t="s">
        <v>1291</v>
      </c>
      <c r="CG56">
        <v>10345</v>
      </c>
      <c r="CH56">
        <v>4844</v>
      </c>
      <c r="CI56">
        <v>0</v>
      </c>
      <c r="CJ56">
        <v>78711</v>
      </c>
      <c r="CK56">
        <v>93900</v>
      </c>
      <c r="DB56" t="s">
        <v>114</v>
      </c>
      <c r="DC56" t="str">
        <f>VLOOKUP(DE56,class!$A$1:$B$455,2,FALSE)</f>
        <v>Unitary Authority</v>
      </c>
      <c r="DD56" t="str">
        <f>IFERROR(VLOOKUP(DE56,classifications!$A$3:$C$334,3,FALSE),VLOOKUP(DE56,classifications!$I$2:$K$28,3,FALSE))</f>
        <v>Predominantly Urban</v>
      </c>
      <c r="DE56" t="s">
        <v>1291</v>
      </c>
      <c r="DG56">
        <v>10298</v>
      </c>
      <c r="DH56">
        <v>4985</v>
      </c>
      <c r="DI56">
        <v>0</v>
      </c>
      <c r="DJ56">
        <v>80059</v>
      </c>
      <c r="DK56">
        <v>95342</v>
      </c>
      <c r="EB56" t="s">
        <v>114</v>
      </c>
      <c r="EC56" t="str">
        <f>VLOOKUP(EE56,class!$A$1:$B$455,2,FALSE)</f>
        <v>Unitary Authority</v>
      </c>
      <c r="ED56" t="str">
        <f>IFERROR(VLOOKUP(EE56,classifications!$A$3:$C$334,3,FALSE),VLOOKUP(EE56,classifications!$I$2:$K$28,3,FALSE))</f>
        <v>Predominantly Urban</v>
      </c>
      <c r="EE56" t="s">
        <v>1291</v>
      </c>
      <c r="EG56">
        <v>10277</v>
      </c>
      <c r="EH56">
        <v>5077</v>
      </c>
      <c r="EI56">
        <v>0</v>
      </c>
      <c r="EJ56">
        <v>81687</v>
      </c>
      <c r="EK56">
        <v>97041</v>
      </c>
      <c r="FB56" t="s">
        <v>114</v>
      </c>
      <c r="FC56" t="str">
        <f>VLOOKUP(FE56,class!$A$1:$B$455,2,FALSE)</f>
        <v>Unitary Authority</v>
      </c>
      <c r="FD56" t="str">
        <f>IFERROR(VLOOKUP(FE56,classifications!$A$3:$C$334,3,FALSE),VLOOKUP(FE56,classifications!$I$2:$K$28,3,FALSE))</f>
        <v>Predominantly Urban</v>
      </c>
      <c r="FE56" t="s">
        <v>1291</v>
      </c>
      <c r="FG56">
        <v>10299</v>
      </c>
      <c r="FH56">
        <v>5237</v>
      </c>
      <c r="FI56">
        <v>0</v>
      </c>
      <c r="FJ56">
        <v>82319</v>
      </c>
      <c r="FK56">
        <v>97855</v>
      </c>
      <c r="GB56" t="s">
        <v>114</v>
      </c>
      <c r="GC56" t="str">
        <f>VLOOKUP(GE56,class!$A$1:$B$455,2,FALSE)</f>
        <v>Unitary Authority</v>
      </c>
      <c r="GD56" t="str">
        <f>IFERROR(VLOOKUP(GE56,classifications!$A$3:$C$334,3,FALSE),VLOOKUP(GE56,classifications!$I$2:$K$28,3,FALSE))</f>
        <v>Predominantly Urban</v>
      </c>
      <c r="GE56" t="s">
        <v>1291</v>
      </c>
      <c r="GG56">
        <v>10300</v>
      </c>
      <c r="GH56">
        <v>5333</v>
      </c>
      <c r="GI56">
        <v>0</v>
      </c>
      <c r="GJ56">
        <v>83346</v>
      </c>
      <c r="GK56">
        <v>98979</v>
      </c>
    </row>
    <row r="57" spans="2:193" x14ac:dyDescent="0.3">
      <c r="B57" t="s">
        <v>116</v>
      </c>
      <c r="C57" t="str">
        <f>VLOOKUP(E57,class!$A$1:$B$455,2,FALSE)</f>
        <v>Unitary Authority</v>
      </c>
      <c r="D57" t="str">
        <f>IFERROR(VLOOKUP(E57,classifications!$A$3:$C$334,3,FALSE),VLOOKUP(E57,classifications!$I$2:$K$28,3,FALSE))</f>
        <v>Predominantly Urban</v>
      </c>
      <c r="E57" t="s">
        <v>1292</v>
      </c>
      <c r="G57">
        <v>17</v>
      </c>
      <c r="H57">
        <v>13491</v>
      </c>
      <c r="I57">
        <v>2000</v>
      </c>
      <c r="J57">
        <v>53926</v>
      </c>
      <c r="K57">
        <v>69434</v>
      </c>
      <c r="AB57" t="s">
        <v>116</v>
      </c>
      <c r="AC57" t="str">
        <f>VLOOKUP(AE57,class!$A$1:$B$455,2,FALSE)</f>
        <v>Unitary Authority</v>
      </c>
      <c r="AD57" t="str">
        <f>IFERROR(VLOOKUP(AE57,classifications!$A$3:$C$334,3,FALSE),VLOOKUP(AE57,classifications!$I$2:$K$28,3,FALSE))</f>
        <v>Predominantly Urban</v>
      </c>
      <c r="AE57" t="s">
        <v>1292</v>
      </c>
      <c r="AG57">
        <v>37</v>
      </c>
      <c r="AH57">
        <v>13420</v>
      </c>
      <c r="AI57">
        <v>2000</v>
      </c>
      <c r="AJ57">
        <v>54584</v>
      </c>
      <c r="AK57">
        <v>70041</v>
      </c>
      <c r="BB57" t="s">
        <v>116</v>
      </c>
      <c r="BC57" t="str">
        <f>VLOOKUP(BE57,class!$A$1:$B$455,2,FALSE)</f>
        <v>Unitary Authority</v>
      </c>
      <c r="BD57" t="str">
        <f>IFERROR(VLOOKUP(BE57,classifications!$A$3:$C$334,3,FALSE),VLOOKUP(BE57,classifications!$I$2:$K$28,3,FALSE))</f>
        <v>Predominantly Urban</v>
      </c>
      <c r="BE57" t="s">
        <v>1292</v>
      </c>
      <c r="BG57">
        <v>0</v>
      </c>
      <c r="BH57">
        <v>13311</v>
      </c>
      <c r="BI57">
        <v>2000</v>
      </c>
      <c r="BJ57">
        <v>55572</v>
      </c>
      <c r="BK57">
        <v>70883</v>
      </c>
      <c r="CB57" t="s">
        <v>116</v>
      </c>
      <c r="CC57" t="str">
        <f>VLOOKUP(CE57,class!$A$1:$B$455,2,FALSE)</f>
        <v>Unitary Authority</v>
      </c>
      <c r="CD57" t="str">
        <f>IFERROR(VLOOKUP(CE57,classifications!$A$3:$C$334,3,FALSE),VLOOKUP(CE57,classifications!$I$2:$K$28,3,FALSE))</f>
        <v>Predominantly Urban</v>
      </c>
      <c r="CE57" t="s">
        <v>1292</v>
      </c>
      <c r="CG57">
        <v>0</v>
      </c>
      <c r="CH57">
        <v>13459</v>
      </c>
      <c r="CI57">
        <v>2000</v>
      </c>
      <c r="CJ57">
        <v>56498</v>
      </c>
      <c r="CK57">
        <v>71957</v>
      </c>
      <c r="DB57" t="s">
        <v>116</v>
      </c>
      <c r="DC57" t="str">
        <f>VLOOKUP(DE57,class!$A$1:$B$455,2,FALSE)</f>
        <v>Unitary Authority</v>
      </c>
      <c r="DD57" t="str">
        <f>IFERROR(VLOOKUP(DE57,classifications!$A$3:$C$334,3,FALSE),VLOOKUP(DE57,classifications!$I$2:$K$28,3,FALSE))</f>
        <v>Predominantly Urban</v>
      </c>
      <c r="DE57" t="s">
        <v>1292</v>
      </c>
      <c r="DG57">
        <v>0</v>
      </c>
      <c r="DH57">
        <v>13368</v>
      </c>
      <c r="DI57">
        <v>2000</v>
      </c>
      <c r="DJ57">
        <v>57844</v>
      </c>
      <c r="DK57">
        <v>73212</v>
      </c>
      <c r="EB57" t="s">
        <v>116</v>
      </c>
      <c r="EC57" t="str">
        <f>VLOOKUP(EE57,class!$A$1:$B$455,2,FALSE)</f>
        <v>Unitary Authority</v>
      </c>
      <c r="ED57" t="str">
        <f>IFERROR(VLOOKUP(EE57,classifications!$A$3:$C$334,3,FALSE),VLOOKUP(EE57,classifications!$I$2:$K$28,3,FALSE))</f>
        <v>Predominantly Urban</v>
      </c>
      <c r="EE57" t="s">
        <v>1292</v>
      </c>
      <c r="EG57">
        <v>0</v>
      </c>
      <c r="EH57">
        <v>13480</v>
      </c>
      <c r="EI57">
        <v>2000</v>
      </c>
      <c r="EJ57">
        <v>58880</v>
      </c>
      <c r="EK57">
        <v>74360</v>
      </c>
      <c r="FB57" t="s">
        <v>116</v>
      </c>
      <c r="FC57" t="str">
        <f>VLOOKUP(FE57,class!$A$1:$B$455,2,FALSE)</f>
        <v>Unitary Authority</v>
      </c>
      <c r="FD57" t="str">
        <f>IFERROR(VLOOKUP(FE57,classifications!$A$3:$C$334,3,FALSE),VLOOKUP(FE57,classifications!$I$2:$K$28,3,FALSE))</f>
        <v>Predominantly Urban</v>
      </c>
      <c r="FE57" t="s">
        <v>1292</v>
      </c>
      <c r="FG57">
        <v>0</v>
      </c>
      <c r="FH57">
        <v>13444</v>
      </c>
      <c r="FI57">
        <v>270</v>
      </c>
      <c r="FJ57">
        <v>61693</v>
      </c>
      <c r="FK57">
        <v>75407</v>
      </c>
      <c r="GB57" t="s">
        <v>116</v>
      </c>
      <c r="GC57" t="str">
        <f>VLOOKUP(GE57,class!$A$1:$B$455,2,FALSE)</f>
        <v>Unitary Authority</v>
      </c>
      <c r="GD57" t="str">
        <f>IFERROR(VLOOKUP(GE57,classifications!$A$3:$C$334,3,FALSE),VLOOKUP(GE57,classifications!$I$2:$K$28,3,FALSE))</f>
        <v>Predominantly Urban</v>
      </c>
      <c r="GE57" t="s">
        <v>1292</v>
      </c>
      <c r="GG57">
        <v>0</v>
      </c>
      <c r="GH57">
        <v>13497</v>
      </c>
      <c r="GI57">
        <v>270</v>
      </c>
      <c r="GJ57">
        <v>62996</v>
      </c>
      <c r="GK57">
        <v>76763</v>
      </c>
    </row>
    <row r="58" spans="2:193" x14ac:dyDescent="0.3">
      <c r="B58" t="s">
        <v>118</v>
      </c>
      <c r="C58" t="str">
        <f>VLOOKUP(E58,class!$A$1:$B$455,2,FALSE)</f>
        <v>Unitary Authority</v>
      </c>
      <c r="D58" t="str">
        <f>IFERROR(VLOOKUP(E58,classifications!$A$3:$C$334,3,FALSE),VLOOKUP(E58,classifications!$I$2:$K$28,3,FALSE))</f>
        <v>Predominantly Urban</v>
      </c>
      <c r="E58" t="s">
        <v>1293</v>
      </c>
      <c r="G58">
        <v>10291</v>
      </c>
      <c r="H58">
        <v>1428</v>
      </c>
      <c r="I58">
        <v>0</v>
      </c>
      <c r="J58">
        <v>52493</v>
      </c>
      <c r="K58">
        <v>64212</v>
      </c>
      <c r="AB58" t="s">
        <v>118</v>
      </c>
      <c r="AC58" t="str">
        <f>VLOOKUP(AE58,class!$A$1:$B$455,2,FALSE)</f>
        <v>Unitary Authority</v>
      </c>
      <c r="AD58" t="str">
        <f>IFERROR(VLOOKUP(AE58,classifications!$A$3:$C$334,3,FALSE),VLOOKUP(AE58,classifications!$I$2:$K$28,3,FALSE))</f>
        <v>Predominantly Urban</v>
      </c>
      <c r="AE58" t="s">
        <v>1293</v>
      </c>
      <c r="AG58">
        <v>10297</v>
      </c>
      <c r="AH58">
        <v>1473</v>
      </c>
      <c r="AI58">
        <v>0</v>
      </c>
      <c r="AJ58">
        <v>52753</v>
      </c>
      <c r="AK58">
        <v>64523</v>
      </c>
      <c r="BB58" t="s">
        <v>118</v>
      </c>
      <c r="BC58" t="str">
        <f>VLOOKUP(BE58,class!$A$1:$B$455,2,FALSE)</f>
        <v>Unitary Authority</v>
      </c>
      <c r="BD58" t="str">
        <f>IFERROR(VLOOKUP(BE58,classifications!$A$3:$C$334,3,FALSE),VLOOKUP(BE58,classifications!$I$2:$K$28,3,FALSE))</f>
        <v>Predominantly Urban</v>
      </c>
      <c r="BE58" t="s">
        <v>1293</v>
      </c>
      <c r="BG58">
        <v>10293</v>
      </c>
      <c r="BH58">
        <v>1536</v>
      </c>
      <c r="BI58">
        <v>0</v>
      </c>
      <c r="BJ58">
        <v>53017</v>
      </c>
      <c r="BK58">
        <v>64846</v>
      </c>
      <c r="CB58" t="s">
        <v>118</v>
      </c>
      <c r="CC58" t="str">
        <f>VLOOKUP(CE58,class!$A$1:$B$455,2,FALSE)</f>
        <v>Unitary Authority</v>
      </c>
      <c r="CD58" t="str">
        <f>IFERROR(VLOOKUP(CE58,classifications!$A$3:$C$334,3,FALSE),VLOOKUP(CE58,classifications!$I$2:$K$28,3,FALSE))</f>
        <v>Predominantly Urban</v>
      </c>
      <c r="CE58" t="s">
        <v>1293</v>
      </c>
      <c r="CG58">
        <v>10104</v>
      </c>
      <c r="CH58">
        <v>1637</v>
      </c>
      <c r="CI58">
        <v>0</v>
      </c>
      <c r="CJ58">
        <v>53414</v>
      </c>
      <c r="CK58">
        <v>65155</v>
      </c>
      <c r="DB58" t="s">
        <v>118</v>
      </c>
      <c r="DC58" t="str">
        <f>VLOOKUP(DE58,class!$A$1:$B$455,2,FALSE)</f>
        <v>Unitary Authority</v>
      </c>
      <c r="DD58" t="str">
        <f>IFERROR(VLOOKUP(DE58,classifications!$A$3:$C$334,3,FALSE),VLOOKUP(DE58,classifications!$I$2:$K$28,3,FALSE))</f>
        <v>Predominantly Urban</v>
      </c>
      <c r="DE58" t="s">
        <v>1293</v>
      </c>
      <c r="DG58">
        <v>10041</v>
      </c>
      <c r="DH58">
        <v>1789</v>
      </c>
      <c r="DI58">
        <v>0</v>
      </c>
      <c r="DJ58">
        <v>54036</v>
      </c>
      <c r="DK58">
        <v>65866</v>
      </c>
      <c r="EB58" t="s">
        <v>118</v>
      </c>
      <c r="EC58" t="str">
        <f>VLOOKUP(EE58,class!$A$1:$B$455,2,FALSE)</f>
        <v>Unitary Authority</v>
      </c>
      <c r="ED58" t="str">
        <f>IFERROR(VLOOKUP(EE58,classifications!$A$3:$C$334,3,FALSE),VLOOKUP(EE58,classifications!$I$2:$K$28,3,FALSE))</f>
        <v>Predominantly Urban</v>
      </c>
      <c r="EE58" t="s">
        <v>1293</v>
      </c>
      <c r="EG58">
        <v>10038</v>
      </c>
      <c r="EH58">
        <v>1810</v>
      </c>
      <c r="EI58">
        <v>0</v>
      </c>
      <c r="EJ58">
        <v>54621</v>
      </c>
      <c r="EK58">
        <v>66469</v>
      </c>
      <c r="FB58" t="s">
        <v>118</v>
      </c>
      <c r="FC58" t="str">
        <f>VLOOKUP(FE58,class!$A$1:$B$455,2,FALSE)</f>
        <v>Unitary Authority</v>
      </c>
      <c r="FD58" t="str">
        <f>IFERROR(VLOOKUP(FE58,classifications!$A$3:$C$334,3,FALSE),VLOOKUP(FE58,classifications!$I$2:$K$28,3,FALSE))</f>
        <v>Predominantly Urban</v>
      </c>
      <c r="FE58" t="s">
        <v>1293</v>
      </c>
      <c r="FG58">
        <v>9935</v>
      </c>
      <c r="FH58">
        <v>2001</v>
      </c>
      <c r="FI58">
        <v>0</v>
      </c>
      <c r="FJ58">
        <v>55390</v>
      </c>
      <c r="FK58">
        <v>67326</v>
      </c>
      <c r="GB58" t="s">
        <v>118</v>
      </c>
      <c r="GC58" t="str">
        <f>VLOOKUP(GE58,class!$A$1:$B$455,2,FALSE)</f>
        <v>Unitary Authority</v>
      </c>
      <c r="GD58" t="str">
        <f>IFERROR(VLOOKUP(GE58,classifications!$A$3:$C$334,3,FALSE),VLOOKUP(GE58,classifications!$I$2:$K$28,3,FALSE))</f>
        <v>Predominantly Urban</v>
      </c>
      <c r="GE58" t="s">
        <v>1293</v>
      </c>
      <c r="GG58">
        <v>9847</v>
      </c>
      <c r="GH58">
        <v>2045</v>
      </c>
      <c r="GI58">
        <v>0</v>
      </c>
      <c r="GJ58">
        <v>55842</v>
      </c>
      <c r="GK58">
        <v>67734</v>
      </c>
    </row>
    <row r="59" spans="2:193" x14ac:dyDescent="0.3">
      <c r="B59" t="s">
        <v>120</v>
      </c>
      <c r="C59" t="str">
        <f>VLOOKUP(E59,class!$A$1:$B$455,2,FALSE)</f>
        <v>Unitary Authority</v>
      </c>
      <c r="D59" t="str">
        <f>IFERROR(VLOOKUP(E59,classifications!$A$3:$C$334,3,FALSE),VLOOKUP(E59,classifications!$I$2:$K$28,3,FALSE))</f>
        <v>Predominantly Urban</v>
      </c>
      <c r="E59" t="s">
        <v>1294</v>
      </c>
      <c r="G59">
        <v>0</v>
      </c>
      <c r="H59">
        <v>5042</v>
      </c>
      <c r="I59">
        <v>0</v>
      </c>
      <c r="J59">
        <v>59182</v>
      </c>
      <c r="K59">
        <v>64224</v>
      </c>
      <c r="AB59" t="s">
        <v>120</v>
      </c>
      <c r="AC59" t="str">
        <f>VLOOKUP(AE59,class!$A$1:$B$455,2,FALSE)</f>
        <v>Unitary Authority</v>
      </c>
      <c r="AD59" t="str">
        <f>IFERROR(VLOOKUP(AE59,classifications!$A$3:$C$334,3,FALSE),VLOOKUP(AE59,classifications!$I$2:$K$28,3,FALSE))</f>
        <v>Predominantly Urban</v>
      </c>
      <c r="AE59" t="s">
        <v>1294</v>
      </c>
      <c r="AG59">
        <v>0</v>
      </c>
      <c r="AH59">
        <v>5158</v>
      </c>
      <c r="AI59">
        <v>0</v>
      </c>
      <c r="AJ59">
        <v>59315</v>
      </c>
      <c r="AK59">
        <v>64473</v>
      </c>
      <c r="BB59" t="s">
        <v>120</v>
      </c>
      <c r="BC59" t="str">
        <f>VLOOKUP(BE59,class!$A$1:$B$455,2,FALSE)</f>
        <v>Unitary Authority</v>
      </c>
      <c r="BD59" t="str">
        <f>IFERROR(VLOOKUP(BE59,classifications!$A$3:$C$334,3,FALSE),VLOOKUP(BE59,classifications!$I$2:$K$28,3,FALSE))</f>
        <v>Predominantly Urban</v>
      </c>
      <c r="BE59" t="s">
        <v>1294</v>
      </c>
      <c r="BG59">
        <v>4</v>
      </c>
      <c r="BH59">
        <v>5362</v>
      </c>
      <c r="BI59">
        <v>0</v>
      </c>
      <c r="BJ59">
        <v>59509</v>
      </c>
      <c r="BK59">
        <v>64875</v>
      </c>
      <c r="CB59" t="s">
        <v>120</v>
      </c>
      <c r="CC59" t="str">
        <f>VLOOKUP(CE59,class!$A$1:$B$455,2,FALSE)</f>
        <v>Unitary Authority</v>
      </c>
      <c r="CD59" t="str">
        <f>IFERROR(VLOOKUP(CE59,classifications!$A$3:$C$334,3,FALSE),VLOOKUP(CE59,classifications!$I$2:$K$28,3,FALSE))</f>
        <v>Predominantly Urban</v>
      </c>
      <c r="CE59" t="s">
        <v>1294</v>
      </c>
      <c r="CG59">
        <v>0</v>
      </c>
      <c r="CH59">
        <v>5400</v>
      </c>
      <c r="CI59">
        <v>0</v>
      </c>
      <c r="CJ59">
        <v>59774</v>
      </c>
      <c r="CK59">
        <v>65174</v>
      </c>
      <c r="DB59" t="s">
        <v>120</v>
      </c>
      <c r="DC59" t="str">
        <f>VLOOKUP(DE59,class!$A$1:$B$455,2,FALSE)</f>
        <v>Unitary Authority</v>
      </c>
      <c r="DD59" t="str">
        <f>IFERROR(VLOOKUP(DE59,classifications!$A$3:$C$334,3,FALSE),VLOOKUP(DE59,classifications!$I$2:$K$28,3,FALSE))</f>
        <v>Predominantly Urban</v>
      </c>
      <c r="DE59" t="s">
        <v>1294</v>
      </c>
      <c r="DG59">
        <v>0</v>
      </c>
      <c r="DH59">
        <v>5395</v>
      </c>
      <c r="DI59">
        <v>0</v>
      </c>
      <c r="DJ59">
        <v>60187</v>
      </c>
      <c r="DK59">
        <v>65582</v>
      </c>
      <c r="EB59" t="s">
        <v>120</v>
      </c>
      <c r="EC59" t="str">
        <f>VLOOKUP(EE59,class!$A$1:$B$455,2,FALSE)</f>
        <v>Unitary Authority</v>
      </c>
      <c r="ED59" t="str">
        <f>IFERROR(VLOOKUP(EE59,classifications!$A$3:$C$334,3,FALSE),VLOOKUP(EE59,classifications!$I$2:$K$28,3,FALSE))</f>
        <v>Predominantly Urban</v>
      </c>
      <c r="EE59" t="s">
        <v>1294</v>
      </c>
      <c r="EG59">
        <v>0</v>
      </c>
      <c r="EH59">
        <v>5398</v>
      </c>
      <c r="EI59">
        <v>0</v>
      </c>
      <c r="EJ59">
        <v>60510</v>
      </c>
      <c r="EK59">
        <v>65908</v>
      </c>
      <c r="FB59" t="s">
        <v>120</v>
      </c>
      <c r="FC59" t="str">
        <f>VLOOKUP(FE59,class!$A$1:$B$455,2,FALSE)</f>
        <v>Unitary Authority</v>
      </c>
      <c r="FD59" t="str">
        <f>IFERROR(VLOOKUP(FE59,classifications!$A$3:$C$334,3,FALSE),VLOOKUP(FE59,classifications!$I$2:$K$28,3,FALSE))</f>
        <v>Predominantly Urban</v>
      </c>
      <c r="FE59" t="s">
        <v>1294</v>
      </c>
      <c r="FG59">
        <v>0</v>
      </c>
      <c r="FH59">
        <v>5440</v>
      </c>
      <c r="FI59">
        <v>0</v>
      </c>
      <c r="FJ59">
        <v>60882</v>
      </c>
      <c r="FK59">
        <v>66322</v>
      </c>
      <c r="GB59" t="s">
        <v>120</v>
      </c>
      <c r="GC59" t="str">
        <f>VLOOKUP(GE59,class!$A$1:$B$455,2,FALSE)</f>
        <v>Unitary Authority</v>
      </c>
      <c r="GD59" t="str">
        <f>IFERROR(VLOOKUP(GE59,classifications!$A$3:$C$334,3,FALSE),VLOOKUP(GE59,classifications!$I$2:$K$28,3,FALSE))</f>
        <v>Predominantly Urban</v>
      </c>
      <c r="GE59" t="s">
        <v>1294</v>
      </c>
      <c r="GG59">
        <v>0</v>
      </c>
      <c r="GH59">
        <v>5495</v>
      </c>
      <c r="GI59">
        <v>0</v>
      </c>
      <c r="GJ59">
        <v>61358</v>
      </c>
      <c r="GK59">
        <v>66853</v>
      </c>
    </row>
    <row r="60" spans="2:193" x14ac:dyDescent="0.3">
      <c r="B60" t="s">
        <v>122</v>
      </c>
      <c r="C60" t="str">
        <f>VLOOKUP(E60,class!$A$1:$B$455,2,FALSE)</f>
        <v>Unitary Authority</v>
      </c>
      <c r="D60" t="str">
        <f>IFERROR(VLOOKUP(E60,classifications!$A$3:$C$334,3,FALSE),VLOOKUP(E60,classifications!$I$2:$K$28,3,FALSE))</f>
        <v>Predominantly Urban</v>
      </c>
      <c r="E60" t="s">
        <v>1295</v>
      </c>
      <c r="G60">
        <v>20</v>
      </c>
      <c r="H60">
        <v>14222</v>
      </c>
      <c r="I60">
        <v>0</v>
      </c>
      <c r="J60">
        <v>74301</v>
      </c>
      <c r="K60">
        <v>88543</v>
      </c>
      <c r="AB60" t="s">
        <v>122</v>
      </c>
      <c r="AC60" t="str">
        <f>VLOOKUP(AE60,class!$A$1:$B$455,2,FALSE)</f>
        <v>Unitary Authority</v>
      </c>
      <c r="AD60" t="str">
        <f>IFERROR(VLOOKUP(AE60,classifications!$A$3:$C$334,3,FALSE),VLOOKUP(AE60,classifications!$I$2:$K$28,3,FALSE))</f>
        <v>Predominantly Urban</v>
      </c>
      <c r="AE60" t="s">
        <v>1295</v>
      </c>
      <c r="AG60">
        <v>16</v>
      </c>
      <c r="AH60">
        <v>14352</v>
      </c>
      <c r="AI60">
        <v>0</v>
      </c>
      <c r="AJ60">
        <v>74822</v>
      </c>
      <c r="AK60">
        <v>89190</v>
      </c>
      <c r="BB60" t="s">
        <v>122</v>
      </c>
      <c r="BC60" t="str">
        <f>VLOOKUP(BE60,class!$A$1:$B$455,2,FALSE)</f>
        <v>Unitary Authority</v>
      </c>
      <c r="BD60" t="str">
        <f>IFERROR(VLOOKUP(BE60,classifications!$A$3:$C$334,3,FALSE),VLOOKUP(BE60,classifications!$I$2:$K$28,3,FALSE))</f>
        <v>Predominantly Urban</v>
      </c>
      <c r="BE60" t="s">
        <v>1295</v>
      </c>
      <c r="BG60">
        <v>20</v>
      </c>
      <c r="BH60">
        <v>14471</v>
      </c>
      <c r="BI60">
        <v>0</v>
      </c>
      <c r="BJ60">
        <v>75392</v>
      </c>
      <c r="BK60">
        <v>89883</v>
      </c>
      <c r="CB60" t="s">
        <v>122</v>
      </c>
      <c r="CC60" t="str">
        <f>VLOOKUP(CE60,class!$A$1:$B$455,2,FALSE)</f>
        <v>Unitary Authority</v>
      </c>
      <c r="CD60" t="str">
        <f>IFERROR(VLOOKUP(CE60,classifications!$A$3:$C$334,3,FALSE),VLOOKUP(CE60,classifications!$I$2:$K$28,3,FALSE))</f>
        <v>Predominantly Urban</v>
      </c>
      <c r="CE60" t="s">
        <v>1295</v>
      </c>
      <c r="CG60">
        <v>20</v>
      </c>
      <c r="CH60">
        <v>14544</v>
      </c>
      <c r="CI60">
        <v>0</v>
      </c>
      <c r="CJ60">
        <v>76006</v>
      </c>
      <c r="CK60">
        <v>90570</v>
      </c>
      <c r="DB60" t="s">
        <v>122</v>
      </c>
      <c r="DC60" t="str">
        <f>VLOOKUP(DE60,class!$A$1:$B$455,2,FALSE)</f>
        <v>Unitary Authority</v>
      </c>
      <c r="DD60" t="str">
        <f>IFERROR(VLOOKUP(DE60,classifications!$A$3:$C$334,3,FALSE),VLOOKUP(DE60,classifications!$I$2:$K$28,3,FALSE))</f>
        <v>Predominantly Urban</v>
      </c>
      <c r="DE60" t="s">
        <v>1295</v>
      </c>
      <c r="DG60">
        <v>87</v>
      </c>
      <c r="DH60">
        <v>14534</v>
      </c>
      <c r="DI60">
        <v>0</v>
      </c>
      <c r="DJ60">
        <v>76544</v>
      </c>
      <c r="DK60">
        <v>91165</v>
      </c>
      <c r="EB60" t="s">
        <v>122</v>
      </c>
      <c r="EC60" t="str">
        <f>VLOOKUP(EE60,class!$A$1:$B$455,2,FALSE)</f>
        <v>Unitary Authority</v>
      </c>
      <c r="ED60" t="str">
        <f>IFERROR(VLOOKUP(EE60,classifications!$A$3:$C$334,3,FALSE),VLOOKUP(EE60,classifications!$I$2:$K$28,3,FALSE))</f>
        <v>Predominantly Urban</v>
      </c>
      <c r="EE60" t="s">
        <v>1295</v>
      </c>
      <c r="EG60">
        <v>78</v>
      </c>
      <c r="EH60">
        <v>14429</v>
      </c>
      <c r="EI60">
        <v>0</v>
      </c>
      <c r="EJ60">
        <v>77150</v>
      </c>
      <c r="EK60">
        <v>91657</v>
      </c>
      <c r="FB60" t="s">
        <v>122</v>
      </c>
      <c r="FC60" t="str">
        <f>VLOOKUP(FE60,class!$A$1:$B$455,2,FALSE)</f>
        <v>Unitary Authority</v>
      </c>
      <c r="FD60" t="str">
        <f>IFERROR(VLOOKUP(FE60,classifications!$A$3:$C$334,3,FALSE),VLOOKUP(FE60,classifications!$I$2:$K$28,3,FALSE))</f>
        <v>Predominantly Urban</v>
      </c>
      <c r="FE60" t="s">
        <v>1295</v>
      </c>
      <c r="FG60">
        <v>82</v>
      </c>
      <c r="FH60">
        <v>14417</v>
      </c>
      <c r="FI60">
        <v>0</v>
      </c>
      <c r="FJ60">
        <v>77517</v>
      </c>
      <c r="FK60">
        <v>92016</v>
      </c>
      <c r="GB60" t="s">
        <v>122</v>
      </c>
      <c r="GC60" t="str">
        <f>VLOOKUP(GE60,class!$A$1:$B$455,2,FALSE)</f>
        <v>Unitary Authority</v>
      </c>
      <c r="GD60" t="str">
        <f>IFERROR(VLOOKUP(GE60,classifications!$A$3:$C$334,3,FALSE),VLOOKUP(GE60,classifications!$I$2:$K$28,3,FALSE))</f>
        <v>Predominantly Urban</v>
      </c>
      <c r="GE60" t="s">
        <v>1295</v>
      </c>
      <c r="GG60">
        <v>90</v>
      </c>
      <c r="GH60">
        <v>14496</v>
      </c>
      <c r="GI60">
        <v>0</v>
      </c>
      <c r="GJ60">
        <v>77933</v>
      </c>
      <c r="GK60">
        <v>92519</v>
      </c>
    </row>
    <row r="61" spans="2:193" x14ac:dyDescent="0.3">
      <c r="B61" t="s">
        <v>124</v>
      </c>
      <c r="C61" t="str">
        <f>VLOOKUP(E61,class!$A$1:$B$455,2,FALSE)</f>
        <v>Unitary Authority</v>
      </c>
      <c r="D61" t="str">
        <f>IFERROR(VLOOKUP(E61,classifications!$A$3:$C$334,3,FALSE),VLOOKUP(E61,classifications!$I$2:$K$28,3,FALSE))</f>
        <v>Urban with Significant Rural</v>
      </c>
      <c r="E61" t="s">
        <v>1296</v>
      </c>
      <c r="G61">
        <v>88</v>
      </c>
      <c r="H61">
        <v>8693</v>
      </c>
      <c r="I61">
        <v>362</v>
      </c>
      <c r="J61">
        <v>55622</v>
      </c>
      <c r="K61">
        <v>64765</v>
      </c>
      <c r="AB61" t="s">
        <v>124</v>
      </c>
      <c r="AC61" t="str">
        <f>VLOOKUP(AE61,class!$A$1:$B$455,2,FALSE)</f>
        <v>Unitary Authority</v>
      </c>
      <c r="AD61" t="str">
        <f>IFERROR(VLOOKUP(AE61,classifications!$A$3:$C$334,3,FALSE),VLOOKUP(AE61,classifications!$I$2:$K$28,3,FALSE))</f>
        <v>Urban with Significant Rural</v>
      </c>
      <c r="AE61" t="s">
        <v>1296</v>
      </c>
      <c r="AG61">
        <v>82</v>
      </c>
      <c r="AH61">
        <v>8830</v>
      </c>
      <c r="AI61">
        <v>358</v>
      </c>
      <c r="AJ61">
        <v>56047</v>
      </c>
      <c r="AK61">
        <v>65317</v>
      </c>
      <c r="BB61" t="s">
        <v>124</v>
      </c>
      <c r="BC61" t="str">
        <f>VLOOKUP(BE61,class!$A$1:$B$455,2,FALSE)</f>
        <v>Unitary Authority</v>
      </c>
      <c r="BD61" t="str">
        <f>IFERROR(VLOOKUP(BE61,classifications!$A$3:$C$334,3,FALSE),VLOOKUP(BE61,classifications!$I$2:$K$28,3,FALSE))</f>
        <v>Urban with Significant Rural</v>
      </c>
      <c r="BE61" t="s">
        <v>1296</v>
      </c>
      <c r="BG61">
        <v>82</v>
      </c>
      <c r="BH61">
        <v>8867</v>
      </c>
      <c r="BI61">
        <v>351</v>
      </c>
      <c r="BJ61">
        <v>56464</v>
      </c>
      <c r="BK61">
        <v>65764</v>
      </c>
      <c r="CB61" t="s">
        <v>124</v>
      </c>
      <c r="CC61" t="str">
        <f>VLOOKUP(CE61,class!$A$1:$B$455,2,FALSE)</f>
        <v>Unitary Authority</v>
      </c>
      <c r="CD61" t="str">
        <f>IFERROR(VLOOKUP(CE61,classifications!$A$3:$C$334,3,FALSE),VLOOKUP(CE61,classifications!$I$2:$K$28,3,FALSE))</f>
        <v>Urban with Significant Rural</v>
      </c>
      <c r="CE61" t="s">
        <v>1296</v>
      </c>
      <c r="CG61">
        <v>84</v>
      </c>
      <c r="CH61">
        <v>8911</v>
      </c>
      <c r="CI61">
        <v>354</v>
      </c>
      <c r="CJ61">
        <v>56911</v>
      </c>
      <c r="CK61">
        <v>66260</v>
      </c>
      <c r="DB61" t="s">
        <v>124</v>
      </c>
      <c r="DC61" t="str">
        <f>VLOOKUP(DE61,class!$A$1:$B$455,2,FALSE)</f>
        <v>Unitary Authority</v>
      </c>
      <c r="DD61" t="str">
        <f>IFERROR(VLOOKUP(DE61,classifications!$A$3:$C$334,3,FALSE),VLOOKUP(DE61,classifications!$I$2:$K$28,3,FALSE))</f>
        <v>Urban with Significant Rural</v>
      </c>
      <c r="DE61" t="s">
        <v>1296</v>
      </c>
      <c r="DG61">
        <v>26</v>
      </c>
      <c r="DH61">
        <v>8979</v>
      </c>
      <c r="DI61">
        <v>389</v>
      </c>
      <c r="DJ61">
        <v>57491</v>
      </c>
      <c r="DK61">
        <v>66885</v>
      </c>
      <c r="EB61" t="s">
        <v>124</v>
      </c>
      <c r="EC61" t="str">
        <f>VLOOKUP(EE61,class!$A$1:$B$455,2,FALSE)</f>
        <v>Unitary Authority</v>
      </c>
      <c r="ED61" t="str">
        <f>IFERROR(VLOOKUP(EE61,classifications!$A$3:$C$334,3,FALSE),VLOOKUP(EE61,classifications!$I$2:$K$28,3,FALSE))</f>
        <v>Urban with Significant Rural</v>
      </c>
      <c r="EE61" t="s">
        <v>1296</v>
      </c>
      <c r="EG61">
        <v>26</v>
      </c>
      <c r="EH61">
        <v>9048</v>
      </c>
      <c r="EI61">
        <v>389</v>
      </c>
      <c r="EJ61">
        <v>57907</v>
      </c>
      <c r="EK61">
        <v>67370</v>
      </c>
      <c r="FB61" t="s">
        <v>124</v>
      </c>
      <c r="FC61" t="str">
        <f>VLOOKUP(FE61,class!$A$1:$B$455,2,FALSE)</f>
        <v>Unitary Authority</v>
      </c>
      <c r="FD61" t="str">
        <f>IFERROR(VLOOKUP(FE61,classifications!$A$3:$C$334,3,FALSE),VLOOKUP(FE61,classifications!$I$2:$K$28,3,FALSE))</f>
        <v>Urban with Significant Rural</v>
      </c>
      <c r="FE61" t="s">
        <v>1296</v>
      </c>
      <c r="FG61">
        <v>54</v>
      </c>
      <c r="FH61">
        <v>9083</v>
      </c>
      <c r="FI61">
        <v>351</v>
      </c>
      <c r="FJ61">
        <v>58408</v>
      </c>
      <c r="FK61">
        <v>67896</v>
      </c>
      <c r="GB61" t="s">
        <v>124</v>
      </c>
      <c r="GC61" t="str">
        <f>VLOOKUP(GE61,class!$A$1:$B$455,2,FALSE)</f>
        <v>Unitary Authority</v>
      </c>
      <c r="GD61" t="str">
        <f>IFERROR(VLOOKUP(GE61,classifications!$A$3:$C$334,3,FALSE),VLOOKUP(GE61,classifications!$I$2:$K$28,3,FALSE))</f>
        <v>Urban with Significant Rural</v>
      </c>
      <c r="GE61" t="s">
        <v>1296</v>
      </c>
      <c r="GG61">
        <v>58</v>
      </c>
      <c r="GH61">
        <v>9122</v>
      </c>
      <c r="GI61">
        <v>350</v>
      </c>
      <c r="GJ61">
        <v>58893</v>
      </c>
      <c r="GK61">
        <v>68423</v>
      </c>
    </row>
    <row r="62" spans="2:193" x14ac:dyDescent="0.3">
      <c r="B62" t="s">
        <v>126</v>
      </c>
      <c r="C62" t="str">
        <f>VLOOKUP(E62,class!$A$1:$B$455,2,FALSE)</f>
        <v>Unitary Authority</v>
      </c>
      <c r="D62" t="str">
        <f>IFERROR(VLOOKUP(E62,classifications!$A$3:$C$334,3,FALSE),VLOOKUP(E62,classifications!$I$2:$K$28,3,FALSE))</f>
        <v>Predominantly Rural</v>
      </c>
      <c r="E62" t="s">
        <v>1167</v>
      </c>
      <c r="G62">
        <v>5421</v>
      </c>
      <c r="H62">
        <v>23590</v>
      </c>
      <c r="I62">
        <v>5690</v>
      </c>
      <c r="J62">
        <v>169035</v>
      </c>
      <c r="K62">
        <v>203736</v>
      </c>
      <c r="AB62" t="s">
        <v>126</v>
      </c>
      <c r="AC62" t="str">
        <f>VLOOKUP(AE62,class!$A$1:$B$455,2,FALSE)</f>
        <v>Unitary Authority</v>
      </c>
      <c r="AD62" t="str">
        <f>IFERROR(VLOOKUP(AE62,classifications!$A$3:$C$334,3,FALSE),VLOOKUP(AE62,classifications!$I$2:$K$28,3,FALSE))</f>
        <v>Predominantly Rural</v>
      </c>
      <c r="AE62" t="s">
        <v>1167</v>
      </c>
      <c r="AG62">
        <v>5400</v>
      </c>
      <c r="AH62">
        <v>23987</v>
      </c>
      <c r="AI62">
        <v>5687</v>
      </c>
      <c r="AJ62">
        <v>170361</v>
      </c>
      <c r="AK62">
        <v>205435</v>
      </c>
      <c r="BB62" t="s">
        <v>126</v>
      </c>
      <c r="BC62" t="str">
        <f>VLOOKUP(BE62,class!$A$1:$B$455,2,FALSE)</f>
        <v>Unitary Authority</v>
      </c>
      <c r="BD62" t="str">
        <f>IFERROR(VLOOKUP(BE62,classifications!$A$3:$C$334,3,FALSE),VLOOKUP(BE62,classifications!$I$2:$K$28,3,FALSE))</f>
        <v>Predominantly Rural</v>
      </c>
      <c r="BE62" t="s">
        <v>1167</v>
      </c>
      <c r="BG62">
        <v>5361</v>
      </c>
      <c r="BH62">
        <v>24370</v>
      </c>
      <c r="BI62">
        <v>5947</v>
      </c>
      <c r="BJ62">
        <v>171986</v>
      </c>
      <c r="BK62">
        <v>207664</v>
      </c>
      <c r="CB62" t="s">
        <v>126</v>
      </c>
      <c r="CC62" t="str">
        <f>VLOOKUP(CE62,class!$A$1:$B$455,2,FALSE)</f>
        <v>Unitary Authority</v>
      </c>
      <c r="CD62" t="str">
        <f>IFERROR(VLOOKUP(CE62,classifications!$A$3:$C$334,3,FALSE),VLOOKUP(CE62,classifications!$I$2:$K$28,3,FALSE))</f>
        <v>Predominantly Rural</v>
      </c>
      <c r="CE62" t="s">
        <v>1167</v>
      </c>
      <c r="CG62">
        <v>5321</v>
      </c>
      <c r="CH62">
        <v>24731</v>
      </c>
      <c r="CI62">
        <v>5986</v>
      </c>
      <c r="CJ62">
        <v>173747</v>
      </c>
      <c r="CK62">
        <v>209785</v>
      </c>
      <c r="DB62" t="s">
        <v>126</v>
      </c>
      <c r="DC62" t="str">
        <f>VLOOKUP(DE62,class!$A$1:$B$455,2,FALSE)</f>
        <v>Unitary Authority</v>
      </c>
      <c r="DD62" t="str">
        <f>IFERROR(VLOOKUP(DE62,classifications!$A$3:$C$334,3,FALSE),VLOOKUP(DE62,classifications!$I$2:$K$28,3,FALSE))</f>
        <v>Predominantly Rural</v>
      </c>
      <c r="DE62" t="s">
        <v>1167</v>
      </c>
      <c r="DG62">
        <v>5296</v>
      </c>
      <c r="DH62">
        <v>24994</v>
      </c>
      <c r="DI62">
        <v>5994</v>
      </c>
      <c r="DJ62">
        <v>175297</v>
      </c>
      <c r="DK62">
        <v>211581</v>
      </c>
      <c r="EB62" t="s">
        <v>126</v>
      </c>
      <c r="EC62" t="str">
        <f>VLOOKUP(EE62,class!$A$1:$B$455,2,FALSE)</f>
        <v>Unitary Authority</v>
      </c>
      <c r="ED62" t="str">
        <f>IFERROR(VLOOKUP(EE62,classifications!$A$3:$C$334,3,FALSE),VLOOKUP(EE62,classifications!$I$2:$K$28,3,FALSE))</f>
        <v>Predominantly Rural</v>
      </c>
      <c r="EE62" t="s">
        <v>1167</v>
      </c>
      <c r="EG62">
        <v>5261</v>
      </c>
      <c r="EH62">
        <v>25134</v>
      </c>
      <c r="EI62">
        <v>5994</v>
      </c>
      <c r="EJ62">
        <v>178033</v>
      </c>
      <c r="EK62">
        <v>214422</v>
      </c>
      <c r="FB62" t="s">
        <v>126</v>
      </c>
      <c r="FC62" t="str">
        <f>VLOOKUP(FE62,class!$A$1:$B$455,2,FALSE)</f>
        <v>Unitary Authority</v>
      </c>
      <c r="FD62" t="str">
        <f>IFERROR(VLOOKUP(FE62,classifications!$A$3:$C$334,3,FALSE),VLOOKUP(FE62,classifications!$I$2:$K$28,3,FALSE))</f>
        <v>Predominantly Rural</v>
      </c>
      <c r="FE62" t="s">
        <v>1167</v>
      </c>
      <c r="FG62">
        <v>5296</v>
      </c>
      <c r="FH62">
        <v>25458</v>
      </c>
      <c r="FI62">
        <v>68</v>
      </c>
      <c r="FJ62">
        <v>186027</v>
      </c>
      <c r="FK62">
        <v>216849</v>
      </c>
      <c r="GB62" t="s">
        <v>126</v>
      </c>
      <c r="GC62" t="str">
        <f>VLOOKUP(GE62,class!$A$1:$B$455,2,FALSE)</f>
        <v>Unitary Authority</v>
      </c>
      <c r="GD62" t="str">
        <f>IFERROR(VLOOKUP(GE62,classifications!$A$3:$C$334,3,FALSE),VLOOKUP(GE62,classifications!$I$2:$K$28,3,FALSE))</f>
        <v>Predominantly Rural</v>
      </c>
      <c r="GE62" t="s">
        <v>1167</v>
      </c>
      <c r="GG62">
        <v>5318</v>
      </c>
      <c r="GH62">
        <v>25753</v>
      </c>
      <c r="GI62">
        <v>52</v>
      </c>
      <c r="GJ62">
        <v>188425</v>
      </c>
      <c r="GK62">
        <v>219548</v>
      </c>
    </row>
    <row r="63" spans="2:193" x14ac:dyDescent="0.3">
      <c r="B63" t="s">
        <v>128</v>
      </c>
      <c r="C63" t="str">
        <f>VLOOKUP(E63,class!$A$1:$B$455,2,FALSE)</f>
        <v>Unitary Authority</v>
      </c>
      <c r="D63" t="str">
        <f>IFERROR(VLOOKUP(E63,classifications!$A$3:$C$334,3,FALSE),VLOOKUP(E63,classifications!$I$2:$K$28,3,FALSE))</f>
        <v>Predominantly Urban</v>
      </c>
      <c r="E63" t="s">
        <v>1297</v>
      </c>
      <c r="G63">
        <v>38</v>
      </c>
      <c r="H63">
        <v>7609</v>
      </c>
      <c r="I63">
        <v>923</v>
      </c>
      <c r="J63">
        <v>52508</v>
      </c>
      <c r="K63">
        <v>61078</v>
      </c>
      <c r="AB63" t="s">
        <v>128</v>
      </c>
      <c r="AC63" t="str">
        <f>VLOOKUP(AE63,class!$A$1:$B$455,2,FALSE)</f>
        <v>Unitary Authority</v>
      </c>
      <c r="AD63" t="str">
        <f>IFERROR(VLOOKUP(AE63,classifications!$A$3:$C$334,3,FALSE),VLOOKUP(AE63,classifications!$I$2:$K$28,3,FALSE))</f>
        <v>Predominantly Urban</v>
      </c>
      <c r="AE63" t="s">
        <v>1297</v>
      </c>
      <c r="AG63">
        <v>31</v>
      </c>
      <c r="AH63">
        <v>7717</v>
      </c>
      <c r="AI63">
        <v>923</v>
      </c>
      <c r="AJ63">
        <v>52600</v>
      </c>
      <c r="AK63">
        <v>61271</v>
      </c>
      <c r="BB63" t="s">
        <v>128</v>
      </c>
      <c r="BC63" t="str">
        <f>VLOOKUP(BE63,class!$A$1:$B$455,2,FALSE)</f>
        <v>Unitary Authority</v>
      </c>
      <c r="BD63" t="str">
        <f>IFERROR(VLOOKUP(BE63,classifications!$A$3:$C$334,3,FALSE),VLOOKUP(BE63,classifications!$I$2:$K$28,3,FALSE))</f>
        <v>Predominantly Urban</v>
      </c>
      <c r="BE63" t="s">
        <v>1297</v>
      </c>
      <c r="BG63">
        <v>31</v>
      </c>
      <c r="BH63">
        <v>7620</v>
      </c>
      <c r="BI63">
        <v>899</v>
      </c>
      <c r="BJ63">
        <v>53081</v>
      </c>
      <c r="BK63">
        <v>61631</v>
      </c>
      <c r="CB63" t="s">
        <v>128</v>
      </c>
      <c r="CC63" t="str">
        <f>VLOOKUP(CE63,class!$A$1:$B$455,2,FALSE)</f>
        <v>Unitary Authority</v>
      </c>
      <c r="CD63" t="str">
        <f>IFERROR(VLOOKUP(CE63,classifications!$A$3:$C$334,3,FALSE),VLOOKUP(CE63,classifications!$I$2:$K$28,3,FALSE))</f>
        <v>Predominantly Urban</v>
      </c>
      <c r="CE63" t="s">
        <v>1297</v>
      </c>
      <c r="CG63">
        <v>18</v>
      </c>
      <c r="CH63">
        <v>7854</v>
      </c>
      <c r="CI63">
        <v>899</v>
      </c>
      <c r="CJ63">
        <v>53374</v>
      </c>
      <c r="CK63">
        <v>62145</v>
      </c>
      <c r="DB63" t="s">
        <v>128</v>
      </c>
      <c r="DC63" t="str">
        <f>VLOOKUP(DE63,class!$A$1:$B$455,2,FALSE)</f>
        <v>Unitary Authority</v>
      </c>
      <c r="DD63" t="str">
        <f>IFERROR(VLOOKUP(DE63,classifications!$A$3:$C$334,3,FALSE),VLOOKUP(DE63,classifications!$I$2:$K$28,3,FALSE))</f>
        <v>Predominantly Urban</v>
      </c>
      <c r="DE63" t="s">
        <v>1297</v>
      </c>
      <c r="DG63">
        <v>0</v>
      </c>
      <c r="DH63">
        <v>7848</v>
      </c>
      <c r="DI63">
        <v>0</v>
      </c>
      <c r="DJ63">
        <v>54899</v>
      </c>
      <c r="DK63">
        <v>62747</v>
      </c>
      <c r="EB63" t="s">
        <v>128</v>
      </c>
      <c r="EC63" t="str">
        <f>VLOOKUP(EE63,class!$A$1:$B$455,2,FALSE)</f>
        <v>Unitary Authority</v>
      </c>
      <c r="ED63" t="str">
        <f>IFERROR(VLOOKUP(EE63,classifications!$A$3:$C$334,3,FALSE),VLOOKUP(EE63,classifications!$I$2:$K$28,3,FALSE))</f>
        <v>Predominantly Urban</v>
      </c>
      <c r="EE63" t="s">
        <v>1297</v>
      </c>
      <c r="EG63">
        <v>0</v>
      </c>
      <c r="EH63">
        <v>7812</v>
      </c>
      <c r="EI63">
        <v>0</v>
      </c>
      <c r="EJ63">
        <v>55519</v>
      </c>
      <c r="EK63">
        <v>63331</v>
      </c>
      <c r="FB63" t="s">
        <v>128</v>
      </c>
      <c r="FC63" t="str">
        <f>VLOOKUP(FE63,class!$A$1:$B$455,2,FALSE)</f>
        <v>Unitary Authority</v>
      </c>
      <c r="FD63" t="str">
        <f>IFERROR(VLOOKUP(FE63,classifications!$A$3:$C$334,3,FALSE),VLOOKUP(FE63,classifications!$I$2:$K$28,3,FALSE))</f>
        <v>Predominantly Urban</v>
      </c>
      <c r="FE63" t="s">
        <v>1297</v>
      </c>
      <c r="FG63">
        <v>0</v>
      </c>
      <c r="FH63">
        <v>7785</v>
      </c>
      <c r="FI63">
        <v>0</v>
      </c>
      <c r="FJ63">
        <v>56061</v>
      </c>
      <c r="FK63">
        <v>63846</v>
      </c>
      <c r="GB63" t="s">
        <v>128</v>
      </c>
      <c r="GC63" t="str">
        <f>VLOOKUP(GE63,class!$A$1:$B$455,2,FALSE)</f>
        <v>Unitary Authority</v>
      </c>
      <c r="GD63" t="str">
        <f>IFERROR(VLOOKUP(GE63,classifications!$A$3:$C$334,3,FALSE),VLOOKUP(GE63,classifications!$I$2:$K$28,3,FALSE))</f>
        <v>Predominantly Urban</v>
      </c>
      <c r="GE63" t="s">
        <v>1297</v>
      </c>
      <c r="GG63">
        <v>0</v>
      </c>
      <c r="GH63">
        <v>7875</v>
      </c>
      <c r="GI63">
        <v>0</v>
      </c>
      <c r="GJ63">
        <v>56625</v>
      </c>
      <c r="GK63">
        <v>64500</v>
      </c>
    </row>
    <row r="64" spans="2:193" x14ac:dyDescent="0.3">
      <c r="B64" t="s">
        <v>130</v>
      </c>
      <c r="C64" t="str">
        <f>VLOOKUP(E64,class!$A$1:$B$455,2,FALSE)</f>
        <v>Unitary Authority</v>
      </c>
      <c r="D64" t="str">
        <f>IFERROR(VLOOKUP(E64,classifications!$A$3:$C$334,3,FALSE),VLOOKUP(E64,classifications!$I$2:$K$28,3,FALSE))</f>
        <v>Predominantly Urban</v>
      </c>
      <c r="E64" t="s">
        <v>1298</v>
      </c>
      <c r="G64">
        <v>2718</v>
      </c>
      <c r="H64">
        <v>1432</v>
      </c>
      <c r="I64">
        <v>487</v>
      </c>
      <c r="J64">
        <v>58110</v>
      </c>
      <c r="K64">
        <v>62747</v>
      </c>
      <c r="AB64" t="s">
        <v>130</v>
      </c>
      <c r="AC64" t="str">
        <f>VLOOKUP(AE64,class!$A$1:$B$455,2,FALSE)</f>
        <v>Unitary Authority</v>
      </c>
      <c r="AD64" t="str">
        <f>IFERROR(VLOOKUP(AE64,classifications!$A$3:$C$334,3,FALSE),VLOOKUP(AE64,classifications!$I$2:$K$28,3,FALSE))</f>
        <v>Predominantly Urban</v>
      </c>
      <c r="AE64" t="s">
        <v>1298</v>
      </c>
      <c r="AG64">
        <v>2715</v>
      </c>
      <c r="AH64">
        <v>1468</v>
      </c>
      <c r="AI64">
        <v>2043</v>
      </c>
      <c r="AJ64">
        <v>56922</v>
      </c>
      <c r="AK64">
        <v>63148</v>
      </c>
      <c r="BB64" t="s">
        <v>130</v>
      </c>
      <c r="BC64" t="str">
        <f>VLOOKUP(BE64,class!$A$1:$B$455,2,FALSE)</f>
        <v>Unitary Authority</v>
      </c>
      <c r="BD64" t="str">
        <f>IFERROR(VLOOKUP(BE64,classifications!$A$3:$C$334,3,FALSE),VLOOKUP(BE64,classifications!$I$2:$K$28,3,FALSE))</f>
        <v>Predominantly Urban</v>
      </c>
      <c r="BE64" t="s">
        <v>1298</v>
      </c>
      <c r="BG64">
        <v>2697</v>
      </c>
      <c r="BH64">
        <v>1518</v>
      </c>
      <c r="BI64">
        <v>2135</v>
      </c>
      <c r="BJ64">
        <v>57291</v>
      </c>
      <c r="BK64">
        <v>63641</v>
      </c>
      <c r="CB64" t="s">
        <v>130</v>
      </c>
      <c r="CC64" t="str">
        <f>VLOOKUP(CE64,class!$A$1:$B$455,2,FALSE)</f>
        <v>Unitary Authority</v>
      </c>
      <c r="CD64" t="str">
        <f>IFERROR(VLOOKUP(CE64,classifications!$A$3:$C$334,3,FALSE),VLOOKUP(CE64,classifications!$I$2:$K$28,3,FALSE))</f>
        <v>Predominantly Urban</v>
      </c>
      <c r="CE64" t="s">
        <v>1298</v>
      </c>
      <c r="CG64">
        <v>2690</v>
      </c>
      <c r="CH64">
        <v>1564</v>
      </c>
      <c r="CI64">
        <v>2243</v>
      </c>
      <c r="CJ64">
        <v>57598</v>
      </c>
      <c r="CK64">
        <v>64095</v>
      </c>
      <c r="DB64" t="s">
        <v>130</v>
      </c>
      <c r="DC64" t="str">
        <f>VLOOKUP(DE64,class!$A$1:$B$455,2,FALSE)</f>
        <v>Unitary Authority</v>
      </c>
      <c r="DD64" t="str">
        <f>IFERROR(VLOOKUP(DE64,classifications!$A$3:$C$334,3,FALSE),VLOOKUP(DE64,classifications!$I$2:$K$28,3,FALSE))</f>
        <v>Predominantly Urban</v>
      </c>
      <c r="DE64" t="s">
        <v>1298</v>
      </c>
      <c r="DG64">
        <v>2610</v>
      </c>
      <c r="DH64">
        <v>1653</v>
      </c>
      <c r="DI64">
        <v>2340</v>
      </c>
      <c r="DJ64">
        <v>58130</v>
      </c>
      <c r="DK64">
        <v>64733</v>
      </c>
      <c r="EB64" t="s">
        <v>130</v>
      </c>
      <c r="EC64" t="str">
        <f>VLOOKUP(EE64,class!$A$1:$B$455,2,FALSE)</f>
        <v>Unitary Authority</v>
      </c>
      <c r="ED64" t="str">
        <f>IFERROR(VLOOKUP(EE64,classifications!$A$3:$C$334,3,FALSE),VLOOKUP(EE64,classifications!$I$2:$K$28,3,FALSE))</f>
        <v>Predominantly Urban</v>
      </c>
      <c r="EE64" t="s">
        <v>1298</v>
      </c>
      <c r="EG64">
        <v>2598</v>
      </c>
      <c r="EH64">
        <v>1781</v>
      </c>
      <c r="EI64">
        <v>2506</v>
      </c>
      <c r="EJ64">
        <v>58781</v>
      </c>
      <c r="EK64">
        <v>65666</v>
      </c>
      <c r="FB64" t="s">
        <v>130</v>
      </c>
      <c r="FC64" t="str">
        <f>VLOOKUP(FE64,class!$A$1:$B$455,2,FALSE)</f>
        <v>Unitary Authority</v>
      </c>
      <c r="FD64" t="str">
        <f>IFERROR(VLOOKUP(FE64,classifications!$A$3:$C$334,3,FALSE),VLOOKUP(FE64,classifications!$I$2:$K$28,3,FALSE))</f>
        <v>Predominantly Urban</v>
      </c>
      <c r="FE64" t="s">
        <v>1298</v>
      </c>
      <c r="FG64">
        <v>2600</v>
      </c>
      <c r="FH64">
        <v>2007</v>
      </c>
      <c r="FI64">
        <v>102</v>
      </c>
      <c r="FJ64">
        <v>62466</v>
      </c>
      <c r="FK64">
        <v>67175</v>
      </c>
      <c r="GB64" t="s">
        <v>130</v>
      </c>
      <c r="GC64" t="str">
        <f>VLOOKUP(GE64,class!$A$1:$B$455,2,FALSE)</f>
        <v>Unitary Authority</v>
      </c>
      <c r="GD64" t="str">
        <f>IFERROR(VLOOKUP(GE64,classifications!$A$3:$C$334,3,FALSE),VLOOKUP(GE64,classifications!$I$2:$K$28,3,FALSE))</f>
        <v>Predominantly Urban</v>
      </c>
      <c r="GE64" t="s">
        <v>1298</v>
      </c>
      <c r="GG64">
        <v>2603</v>
      </c>
      <c r="GH64">
        <v>2185</v>
      </c>
      <c r="GI64">
        <v>102</v>
      </c>
      <c r="GJ64">
        <v>63535</v>
      </c>
      <c r="GK64">
        <v>68425</v>
      </c>
    </row>
    <row r="65" spans="1:193" x14ac:dyDescent="0.3">
      <c r="B65" t="s">
        <v>132</v>
      </c>
      <c r="C65" t="str">
        <f>VLOOKUP(E65,class!$A$1:$B$455,2,FALSE)</f>
        <v>Unitary Authority</v>
      </c>
      <c r="D65" t="str">
        <f>IFERROR(VLOOKUP(E65,classifications!$A$3:$C$334,3,FALSE),VLOOKUP(E65,classifications!$I$2:$K$28,3,FALSE))</f>
        <v>Predominantly Urban</v>
      </c>
      <c r="E65" t="s">
        <v>1299</v>
      </c>
      <c r="G65">
        <v>7902</v>
      </c>
      <c r="H65">
        <v>4653</v>
      </c>
      <c r="I65">
        <v>435</v>
      </c>
      <c r="J65">
        <v>73782</v>
      </c>
      <c r="K65">
        <v>86772</v>
      </c>
      <c r="AB65" t="s">
        <v>132</v>
      </c>
      <c r="AC65" t="str">
        <f>VLOOKUP(AE65,class!$A$1:$B$455,2,FALSE)</f>
        <v>Unitary Authority</v>
      </c>
      <c r="AD65" t="str">
        <f>IFERROR(VLOOKUP(AE65,classifications!$A$3:$C$334,3,FALSE),VLOOKUP(AE65,classifications!$I$2:$K$28,3,FALSE))</f>
        <v>Predominantly Urban</v>
      </c>
      <c r="AE65" t="s">
        <v>1299</v>
      </c>
      <c r="AG65">
        <v>7861</v>
      </c>
      <c r="AH65">
        <v>4745</v>
      </c>
      <c r="AI65">
        <v>340</v>
      </c>
      <c r="AJ65">
        <v>73914</v>
      </c>
      <c r="AK65">
        <v>86860</v>
      </c>
      <c r="BB65" t="s">
        <v>132</v>
      </c>
      <c r="BC65" t="str">
        <f>VLOOKUP(BE65,class!$A$1:$B$455,2,FALSE)</f>
        <v>Unitary Authority</v>
      </c>
      <c r="BD65" t="str">
        <f>IFERROR(VLOOKUP(BE65,classifications!$A$3:$C$334,3,FALSE),VLOOKUP(BE65,classifications!$I$2:$K$28,3,FALSE))</f>
        <v>Predominantly Urban</v>
      </c>
      <c r="BE65" t="s">
        <v>1299</v>
      </c>
      <c r="BG65">
        <v>7809</v>
      </c>
      <c r="BH65">
        <v>4751</v>
      </c>
      <c r="BI65">
        <v>340</v>
      </c>
      <c r="BJ65">
        <v>74029</v>
      </c>
      <c r="BK65">
        <v>86929</v>
      </c>
      <c r="CB65" t="s">
        <v>132</v>
      </c>
      <c r="CC65" t="str">
        <f>VLOOKUP(CE65,class!$A$1:$B$455,2,FALSE)</f>
        <v>Unitary Authority</v>
      </c>
      <c r="CD65" t="str">
        <f>IFERROR(VLOOKUP(CE65,classifications!$A$3:$C$334,3,FALSE),VLOOKUP(CE65,classifications!$I$2:$K$28,3,FALSE))</f>
        <v>Predominantly Urban</v>
      </c>
      <c r="CE65" t="s">
        <v>1299</v>
      </c>
      <c r="CG65">
        <v>7757</v>
      </c>
      <c r="CH65">
        <v>4846</v>
      </c>
      <c r="CI65">
        <v>346</v>
      </c>
      <c r="CJ65">
        <v>74264</v>
      </c>
      <c r="CK65">
        <v>87213</v>
      </c>
      <c r="DB65" t="s">
        <v>132</v>
      </c>
      <c r="DC65" t="str">
        <f>VLOOKUP(DE65,class!$A$1:$B$455,2,FALSE)</f>
        <v>Unitary Authority</v>
      </c>
      <c r="DD65" t="str">
        <f>IFERROR(VLOOKUP(DE65,classifications!$A$3:$C$334,3,FALSE),VLOOKUP(DE65,classifications!$I$2:$K$28,3,FALSE))</f>
        <v>Predominantly Urban</v>
      </c>
      <c r="DE65" t="s">
        <v>1299</v>
      </c>
      <c r="DG65">
        <v>7728</v>
      </c>
      <c r="DH65">
        <v>4912</v>
      </c>
      <c r="DI65">
        <v>359</v>
      </c>
      <c r="DJ65">
        <v>74905</v>
      </c>
      <c r="DK65">
        <v>87904</v>
      </c>
      <c r="EB65" t="s">
        <v>132</v>
      </c>
      <c r="EC65" t="str">
        <f>VLOOKUP(EE65,class!$A$1:$B$455,2,FALSE)</f>
        <v>Unitary Authority</v>
      </c>
      <c r="ED65" t="str">
        <f>IFERROR(VLOOKUP(EE65,classifications!$A$3:$C$334,3,FALSE),VLOOKUP(EE65,classifications!$I$2:$K$28,3,FALSE))</f>
        <v>Predominantly Urban</v>
      </c>
      <c r="EE65" t="s">
        <v>1299</v>
      </c>
      <c r="EG65">
        <v>7655</v>
      </c>
      <c r="EH65">
        <v>4953</v>
      </c>
      <c r="EI65">
        <v>359</v>
      </c>
      <c r="EJ65">
        <v>75315</v>
      </c>
      <c r="EK65">
        <v>88282</v>
      </c>
      <c r="FB65" t="s">
        <v>132</v>
      </c>
      <c r="FC65" t="str">
        <f>VLOOKUP(FE65,class!$A$1:$B$455,2,FALSE)</f>
        <v>Unitary Authority</v>
      </c>
      <c r="FD65" t="str">
        <f>IFERROR(VLOOKUP(FE65,classifications!$A$3:$C$334,3,FALSE),VLOOKUP(FE65,classifications!$I$2:$K$28,3,FALSE))</f>
        <v>Predominantly Urban</v>
      </c>
      <c r="FE65" t="s">
        <v>1299</v>
      </c>
      <c r="FG65">
        <v>7617</v>
      </c>
      <c r="FH65">
        <v>4947</v>
      </c>
      <c r="FI65">
        <v>348</v>
      </c>
      <c r="FJ65">
        <v>76666</v>
      </c>
      <c r="FK65">
        <v>89578</v>
      </c>
      <c r="GB65" t="s">
        <v>132</v>
      </c>
      <c r="GC65" t="str">
        <f>VLOOKUP(GE65,class!$A$1:$B$455,2,FALSE)</f>
        <v>Unitary Authority</v>
      </c>
      <c r="GD65" t="str">
        <f>IFERROR(VLOOKUP(GE65,classifications!$A$3:$C$334,3,FALSE),VLOOKUP(GE65,classifications!$I$2:$K$28,3,FALSE))</f>
        <v>Predominantly Urban</v>
      </c>
      <c r="GE65" t="s">
        <v>1299</v>
      </c>
      <c r="GG65">
        <v>7573</v>
      </c>
      <c r="GH65">
        <v>4973</v>
      </c>
      <c r="GI65">
        <v>348</v>
      </c>
      <c r="GJ65">
        <v>77133</v>
      </c>
      <c r="GK65">
        <v>90027</v>
      </c>
    </row>
    <row r="66" spans="1:193" x14ac:dyDescent="0.3">
      <c r="C66" t="str">
        <f>VLOOKUP(E66,class!$A$1:$B$455,2,FALSE)</f>
        <v>Unitary Authority</v>
      </c>
      <c r="D66" t="str">
        <f>IFERROR(VLOOKUP(E66,classifications!$A$3:$C$334,3,FALSE),VLOOKUP(E66,classifications!$I$2:$K$28,3,FALSE))</f>
        <v>Predominantly Urban</v>
      </c>
      <c r="E66" t="s">
        <v>1247</v>
      </c>
      <c r="G66">
        <f>G14+G44+G219</f>
        <v>9736</v>
      </c>
      <c r="H66">
        <f t="shared" ref="H66:K66" si="0">H14+H44+H219</f>
        <v>8597</v>
      </c>
      <c r="I66">
        <f t="shared" si="0"/>
        <v>5480</v>
      </c>
      <c r="J66">
        <f t="shared" si="0"/>
        <v>152006</v>
      </c>
      <c r="K66">
        <f t="shared" si="0"/>
        <v>175819</v>
      </c>
      <c r="AC66" t="str">
        <f>VLOOKUP(AE66,class!$A$1:$B$455,2,FALSE)</f>
        <v>Unitary Authority</v>
      </c>
      <c r="AD66" t="str">
        <f>IFERROR(VLOOKUP(AE66,classifications!$A$3:$C$334,3,FALSE),VLOOKUP(AE66,classifications!$I$2:$K$28,3,FALSE))</f>
        <v>Predominantly Urban</v>
      </c>
      <c r="AE66" t="s">
        <v>1247</v>
      </c>
      <c r="AG66">
        <f>AG14+AG44+AG219</f>
        <v>9719</v>
      </c>
      <c r="AH66">
        <f t="shared" ref="AH66:AK66" si="1">AH14+AH44+AH219</f>
        <v>8756</v>
      </c>
      <c r="AI66">
        <f t="shared" si="1"/>
        <v>0</v>
      </c>
      <c r="AJ66">
        <f t="shared" si="1"/>
        <v>158262</v>
      </c>
      <c r="AK66">
        <f t="shared" si="1"/>
        <v>176737</v>
      </c>
      <c r="BC66" t="str">
        <f>VLOOKUP(BE66,class!$A$1:$B$455,2,FALSE)</f>
        <v>Unitary Authority</v>
      </c>
      <c r="BD66" t="str">
        <f>IFERROR(VLOOKUP(BE66,classifications!$A$3:$C$334,3,FALSE),VLOOKUP(BE66,classifications!$I$2:$K$28,3,FALSE))</f>
        <v>Predominantly Urban</v>
      </c>
      <c r="BE66" t="s">
        <v>1247</v>
      </c>
      <c r="BG66">
        <f>BG14+BG44+BG219</f>
        <v>9634</v>
      </c>
      <c r="BH66">
        <f t="shared" ref="BH66:BK66" si="2">BH14+BH44+BH219</f>
        <v>8874</v>
      </c>
      <c r="BI66">
        <f t="shared" si="2"/>
        <v>0</v>
      </c>
      <c r="BJ66">
        <f t="shared" si="2"/>
        <v>158948</v>
      </c>
      <c r="BK66">
        <f t="shared" si="2"/>
        <v>177456</v>
      </c>
      <c r="CC66" t="str">
        <f>VLOOKUP(CE66,class!$A$1:$B$455,2,FALSE)</f>
        <v>Unitary Authority</v>
      </c>
      <c r="CD66" t="str">
        <f>IFERROR(VLOOKUP(CE66,classifications!$A$3:$C$334,3,FALSE),VLOOKUP(CE66,classifications!$I$2:$K$28,3,FALSE))</f>
        <v>Predominantly Urban</v>
      </c>
      <c r="CE66" t="s">
        <v>1247</v>
      </c>
      <c r="CG66">
        <f>CG14+CG44+CG219</f>
        <v>9656</v>
      </c>
      <c r="CH66">
        <f t="shared" ref="CH66:CK66" si="3">CH14+CH44+CH219</f>
        <v>8874</v>
      </c>
      <c r="CI66">
        <f t="shared" si="3"/>
        <v>0</v>
      </c>
      <c r="CJ66">
        <f t="shared" si="3"/>
        <v>160343</v>
      </c>
      <c r="CK66">
        <f t="shared" si="3"/>
        <v>178873</v>
      </c>
      <c r="DC66" t="str">
        <f>VLOOKUP(DE66,class!$A$1:$B$455,2,FALSE)</f>
        <v>Unitary Authority</v>
      </c>
      <c r="DD66" t="str">
        <f>IFERROR(VLOOKUP(DE66,classifications!$A$3:$C$334,3,FALSE),VLOOKUP(DE66,classifications!$I$2:$K$28,3,FALSE))</f>
        <v>Predominantly Urban</v>
      </c>
      <c r="DE66" t="s">
        <v>1247</v>
      </c>
      <c r="DG66">
        <f>DG14+DG44+DG219</f>
        <v>9688</v>
      </c>
      <c r="DH66">
        <f t="shared" ref="DH66:DK66" si="4">DH14+DH44+DH219</f>
        <v>8874</v>
      </c>
      <c r="DI66">
        <f t="shared" si="4"/>
        <v>0</v>
      </c>
      <c r="DJ66">
        <f t="shared" si="4"/>
        <v>161478</v>
      </c>
      <c r="DK66">
        <f t="shared" si="4"/>
        <v>180040</v>
      </c>
      <c r="EC66" t="str">
        <f>VLOOKUP(EE66,class!$A$1:$B$455,2,FALSE)</f>
        <v>Unitary Authority</v>
      </c>
      <c r="ED66" t="str">
        <f>IFERROR(VLOOKUP(EE66,classifications!$A$3:$C$334,3,FALSE),VLOOKUP(EE66,classifications!$I$2:$K$28,3,FALSE))</f>
        <v>Predominantly Urban</v>
      </c>
      <c r="EE66" t="s">
        <v>1247</v>
      </c>
      <c r="EG66">
        <f>EG14+EG44+EG219</f>
        <v>9851</v>
      </c>
      <c r="EH66">
        <f t="shared" ref="EH66:EK66" si="5">EH14+EH44+EH219</f>
        <v>8986</v>
      </c>
      <c r="EI66">
        <f t="shared" si="5"/>
        <v>0</v>
      </c>
      <c r="EJ66">
        <f t="shared" si="5"/>
        <v>162608</v>
      </c>
      <c r="EK66">
        <f t="shared" si="5"/>
        <v>181445</v>
      </c>
      <c r="FC66" t="str">
        <f>VLOOKUP(FE66,class!$A$1:$B$455,2,FALSE)</f>
        <v>Unitary Authority</v>
      </c>
      <c r="FD66" t="str">
        <f>IFERROR(VLOOKUP(FE66,classifications!$A$3:$C$334,3,FALSE),VLOOKUP(FE66,classifications!$I$2:$K$28,3,FALSE))</f>
        <v>Predominantly Urban</v>
      </c>
      <c r="FE66" t="s">
        <v>1247</v>
      </c>
      <c r="FG66">
        <f>FG14+FG44+FG219</f>
        <v>9775</v>
      </c>
      <c r="FH66">
        <f t="shared" ref="FH66:FK66" si="6">FH14+FH44+FH219</f>
        <v>9010</v>
      </c>
      <c r="FI66">
        <f t="shared" si="6"/>
        <v>0</v>
      </c>
      <c r="FJ66">
        <f t="shared" si="6"/>
        <v>163702</v>
      </c>
      <c r="FK66">
        <f t="shared" si="6"/>
        <v>182487</v>
      </c>
      <c r="GC66" t="str">
        <f>VLOOKUP(GE66,class!$A$1:$B$455,2,FALSE)</f>
        <v>Unitary Authority</v>
      </c>
      <c r="GD66" t="str">
        <f>IFERROR(VLOOKUP(GE66,classifications!$A$3:$C$334,3,FALSE),VLOOKUP(GE66,classifications!$I$2:$K$28,3,FALSE))</f>
        <v>Predominantly Urban</v>
      </c>
      <c r="GE66" t="s">
        <v>1247</v>
      </c>
      <c r="GG66">
        <f>GG14+GG44+GG219</f>
        <v>9741</v>
      </c>
      <c r="GH66">
        <f t="shared" ref="GH66:GK66" si="7">GH14+GH44+GH219</f>
        <v>9156</v>
      </c>
      <c r="GI66">
        <f t="shared" si="7"/>
        <v>0</v>
      </c>
      <c r="GJ66">
        <f t="shared" si="7"/>
        <v>164862</v>
      </c>
      <c r="GK66">
        <f t="shared" si="7"/>
        <v>183759</v>
      </c>
    </row>
    <row r="67" spans="1:193" x14ac:dyDescent="0.3">
      <c r="A67" t="s">
        <v>134</v>
      </c>
      <c r="G67">
        <v>412822</v>
      </c>
      <c r="H67">
        <v>384999</v>
      </c>
      <c r="I67">
        <v>12512</v>
      </c>
      <c r="J67">
        <v>2572696.3766071736</v>
      </c>
      <c r="K67">
        <v>3383029.3766071736</v>
      </c>
      <c r="AA67" t="s">
        <v>134</v>
      </c>
      <c r="AG67">
        <v>410011</v>
      </c>
      <c r="AH67">
        <v>390773</v>
      </c>
      <c r="AI67">
        <v>11318</v>
      </c>
      <c r="AJ67">
        <v>2591966.3766071736</v>
      </c>
      <c r="AK67">
        <v>3404068.3766071736</v>
      </c>
      <c r="BA67" t="s">
        <v>134</v>
      </c>
      <c r="BG67">
        <v>406387</v>
      </c>
      <c r="BH67">
        <v>392434</v>
      </c>
      <c r="BI67">
        <v>11256</v>
      </c>
      <c r="BJ67">
        <v>2617568.3766071736</v>
      </c>
      <c r="BK67">
        <v>3427645.3766071736</v>
      </c>
      <c r="CA67" t="s">
        <v>134</v>
      </c>
      <c r="CG67">
        <v>401725</v>
      </c>
      <c r="CH67">
        <v>397675</v>
      </c>
      <c r="CI67">
        <v>5360</v>
      </c>
      <c r="CJ67">
        <v>2649728.3766071736</v>
      </c>
      <c r="CK67">
        <v>3454488.3766071736</v>
      </c>
      <c r="DA67" t="s">
        <v>134</v>
      </c>
      <c r="DG67">
        <v>397558</v>
      </c>
      <c r="DH67">
        <v>405328</v>
      </c>
      <c r="DI67">
        <v>9621</v>
      </c>
      <c r="DJ67">
        <v>2672371.3766071736</v>
      </c>
      <c r="DK67">
        <v>3484878.3766071736</v>
      </c>
      <c r="EA67" t="s">
        <v>134</v>
      </c>
      <c r="EG67">
        <v>393938</v>
      </c>
      <c r="EH67">
        <v>407244</v>
      </c>
      <c r="EI67">
        <v>9117</v>
      </c>
      <c r="EJ67">
        <v>2714139.3766071736</v>
      </c>
      <c r="EK67">
        <v>3524438.3766071736</v>
      </c>
      <c r="FA67" t="s">
        <v>134</v>
      </c>
      <c r="FG67">
        <v>392770</v>
      </c>
      <c r="FH67">
        <v>410469</v>
      </c>
      <c r="FI67">
        <v>9136</v>
      </c>
      <c r="FJ67">
        <v>2743786.3766071736</v>
      </c>
      <c r="FK67">
        <v>3556161.3766071736</v>
      </c>
      <c r="GA67" t="s">
        <v>134</v>
      </c>
      <c r="GG67">
        <v>390987</v>
      </c>
      <c r="GH67">
        <v>413268</v>
      </c>
      <c r="GI67">
        <v>9133</v>
      </c>
      <c r="GJ67">
        <v>2779391.3766071736</v>
      </c>
      <c r="GK67">
        <v>3592779.3766071736</v>
      </c>
    </row>
    <row r="69" spans="1:193" x14ac:dyDescent="0.3">
      <c r="B69" t="s">
        <v>135</v>
      </c>
      <c r="C69" t="str">
        <f>VLOOKUP(E69,class!$A$1:$B$455,2,FALSE)</f>
        <v>London Borough</v>
      </c>
      <c r="D69" t="str">
        <f>IFERROR(VLOOKUP(E69,classifications!$A$3:$C$334,3,FALSE),VLOOKUP(E69,classifications!$I$2:$K$28,3,FALSE))</f>
        <v>Predominantly Urban</v>
      </c>
      <c r="E69" t="s">
        <v>137</v>
      </c>
      <c r="G69">
        <v>19144</v>
      </c>
      <c r="H69">
        <v>3873</v>
      </c>
      <c r="I69">
        <v>0</v>
      </c>
      <c r="J69">
        <v>48414</v>
      </c>
      <c r="K69">
        <v>71431</v>
      </c>
      <c r="AB69" t="s">
        <v>135</v>
      </c>
      <c r="AC69" t="str">
        <f>VLOOKUP(AE69,class!$A$1:$B$455,2,FALSE)</f>
        <v>London Borough</v>
      </c>
      <c r="AD69" t="str">
        <f>IFERROR(VLOOKUP(AE69,classifications!$A$3:$C$334,3,FALSE),VLOOKUP(AE69,classifications!$I$2:$K$28,3,FALSE))</f>
        <v>Predominantly Urban</v>
      </c>
      <c r="AE69" t="s">
        <v>137</v>
      </c>
      <c r="AG69">
        <v>19018</v>
      </c>
      <c r="AH69">
        <v>4062</v>
      </c>
      <c r="AI69">
        <v>0</v>
      </c>
      <c r="AJ69">
        <v>48857</v>
      </c>
      <c r="AK69">
        <v>71937</v>
      </c>
      <c r="BB69" t="s">
        <v>135</v>
      </c>
      <c r="BC69" t="str">
        <f>VLOOKUP(BE69,class!$A$1:$B$455,2,FALSE)</f>
        <v>London Borough</v>
      </c>
      <c r="BD69" t="str">
        <f>IFERROR(VLOOKUP(BE69,classifications!$A$3:$C$334,3,FALSE),VLOOKUP(BE69,classifications!$I$2:$K$28,3,FALSE))</f>
        <v>Predominantly Urban</v>
      </c>
      <c r="BE69" t="s">
        <v>137</v>
      </c>
      <c r="BG69">
        <v>18434</v>
      </c>
      <c r="BH69">
        <v>4164</v>
      </c>
      <c r="BI69">
        <v>0</v>
      </c>
      <c r="BJ69">
        <v>50070</v>
      </c>
      <c r="BK69">
        <v>72668</v>
      </c>
      <c r="CB69" t="s">
        <v>135</v>
      </c>
      <c r="CC69" t="str">
        <f>VLOOKUP(CE69,class!$A$1:$B$455,2,FALSE)</f>
        <v>London Borough</v>
      </c>
      <c r="CD69" t="str">
        <f>IFERROR(VLOOKUP(CE69,classifications!$A$3:$C$334,3,FALSE),VLOOKUP(CE69,classifications!$I$2:$K$28,3,FALSE))</f>
        <v>Predominantly Urban</v>
      </c>
      <c r="CE69" t="s">
        <v>137</v>
      </c>
      <c r="CG69">
        <v>18506</v>
      </c>
      <c r="CH69">
        <v>4430</v>
      </c>
      <c r="CI69">
        <v>0</v>
      </c>
      <c r="CJ69">
        <v>50246</v>
      </c>
      <c r="CK69">
        <v>73182</v>
      </c>
      <c r="DB69" t="s">
        <v>135</v>
      </c>
      <c r="DC69" t="str">
        <f>VLOOKUP(DE69,class!$A$1:$B$455,2,FALSE)</f>
        <v>London Borough</v>
      </c>
      <c r="DD69" t="str">
        <f>IFERROR(VLOOKUP(DE69,classifications!$A$3:$C$334,3,FALSE),VLOOKUP(DE69,classifications!$I$2:$K$28,3,FALSE))</f>
        <v>Predominantly Urban</v>
      </c>
      <c r="DE69" t="s">
        <v>137</v>
      </c>
      <c r="DG69">
        <v>18115</v>
      </c>
      <c r="DH69">
        <v>4732</v>
      </c>
      <c r="DI69">
        <v>0</v>
      </c>
      <c r="DJ69">
        <v>51067</v>
      </c>
      <c r="DK69">
        <v>73914</v>
      </c>
      <c r="EB69" t="s">
        <v>135</v>
      </c>
      <c r="EC69" t="str">
        <f>VLOOKUP(EE69,class!$A$1:$B$455,2,FALSE)</f>
        <v>London Borough</v>
      </c>
      <c r="ED69" t="str">
        <f>IFERROR(VLOOKUP(EE69,classifications!$A$3:$C$334,3,FALSE),VLOOKUP(EE69,classifications!$I$2:$K$28,3,FALSE))</f>
        <v>Predominantly Urban</v>
      </c>
      <c r="EE69" t="s">
        <v>137</v>
      </c>
      <c r="EG69">
        <v>17922</v>
      </c>
      <c r="EH69">
        <v>5054</v>
      </c>
      <c r="EI69">
        <v>0</v>
      </c>
      <c r="EJ69">
        <v>51534</v>
      </c>
      <c r="EK69">
        <v>74510</v>
      </c>
      <c r="FB69" t="s">
        <v>135</v>
      </c>
      <c r="FC69" t="str">
        <f>VLOOKUP(FE69,class!$A$1:$B$455,2,FALSE)</f>
        <v>London Borough</v>
      </c>
      <c r="FD69" t="str">
        <f>IFERROR(VLOOKUP(FE69,classifications!$A$3:$C$334,3,FALSE),VLOOKUP(FE69,classifications!$I$2:$K$28,3,FALSE))</f>
        <v>Predominantly Urban</v>
      </c>
      <c r="FE69" t="s">
        <v>137</v>
      </c>
      <c r="FG69">
        <v>17773</v>
      </c>
      <c r="FH69">
        <v>5139</v>
      </c>
      <c r="FI69">
        <v>0</v>
      </c>
      <c r="FJ69">
        <v>52011</v>
      </c>
      <c r="FK69">
        <v>74923</v>
      </c>
      <c r="GB69" t="s">
        <v>135</v>
      </c>
      <c r="GC69" t="str">
        <f>VLOOKUP(GE69,class!$A$1:$B$455,2,FALSE)</f>
        <v>London Borough</v>
      </c>
      <c r="GD69" t="str">
        <f>IFERROR(VLOOKUP(GE69,classifications!$A$3:$C$334,3,FALSE),VLOOKUP(GE69,classifications!$I$2:$K$28,3,FALSE))</f>
        <v>Predominantly Urban</v>
      </c>
      <c r="GE69" t="s">
        <v>137</v>
      </c>
      <c r="GG69">
        <v>17077</v>
      </c>
      <c r="GH69">
        <v>5063</v>
      </c>
      <c r="GI69">
        <v>0</v>
      </c>
      <c r="GJ69">
        <v>53689</v>
      </c>
      <c r="GK69">
        <v>75829</v>
      </c>
    </row>
    <row r="70" spans="1:193" x14ac:dyDescent="0.3">
      <c r="B70" t="s">
        <v>138</v>
      </c>
      <c r="C70" t="str">
        <f>VLOOKUP(E70,class!$A$1:$B$455,2,FALSE)</f>
        <v>London Borough</v>
      </c>
      <c r="D70" t="str">
        <f>IFERROR(VLOOKUP(E70,classifications!$A$3:$C$334,3,FALSE),VLOOKUP(E70,classifications!$I$2:$K$28,3,FALSE))</f>
        <v>Predominantly Urban</v>
      </c>
      <c r="E70" t="s">
        <v>140</v>
      </c>
      <c r="G70">
        <v>11043</v>
      </c>
      <c r="H70">
        <v>7468</v>
      </c>
      <c r="I70">
        <v>366</v>
      </c>
      <c r="J70">
        <v>122583.6454816286</v>
      </c>
      <c r="K70">
        <v>141460.6454816286</v>
      </c>
      <c r="AB70" t="s">
        <v>138</v>
      </c>
      <c r="AC70" t="str">
        <f>VLOOKUP(AE70,class!$A$1:$B$455,2,FALSE)</f>
        <v>London Borough</v>
      </c>
      <c r="AD70" t="str">
        <f>IFERROR(VLOOKUP(AE70,classifications!$A$3:$C$334,3,FALSE),VLOOKUP(AE70,classifications!$I$2:$K$28,3,FALSE))</f>
        <v>Predominantly Urban</v>
      </c>
      <c r="AE70" t="s">
        <v>140</v>
      </c>
      <c r="AG70">
        <v>11022</v>
      </c>
      <c r="AH70">
        <v>7750</v>
      </c>
      <c r="AI70">
        <v>374</v>
      </c>
      <c r="AJ70">
        <v>123688.6454816286</v>
      </c>
      <c r="AK70">
        <v>142834.6454816286</v>
      </c>
      <c r="BB70" t="s">
        <v>138</v>
      </c>
      <c r="BC70" t="str">
        <f>VLOOKUP(BE70,class!$A$1:$B$455,2,FALSE)</f>
        <v>London Borough</v>
      </c>
      <c r="BD70" t="str">
        <f>IFERROR(VLOOKUP(BE70,classifications!$A$3:$C$334,3,FALSE),VLOOKUP(BE70,classifications!$I$2:$K$28,3,FALSE))</f>
        <v>Predominantly Urban</v>
      </c>
      <c r="BE70" t="s">
        <v>140</v>
      </c>
      <c r="BG70">
        <v>10978</v>
      </c>
      <c r="BH70">
        <v>7763</v>
      </c>
      <c r="BI70">
        <v>373</v>
      </c>
      <c r="BJ70">
        <v>124833.6454816286</v>
      </c>
      <c r="BK70">
        <v>143947.6454816286</v>
      </c>
      <c r="CB70" t="s">
        <v>138</v>
      </c>
      <c r="CC70" t="str">
        <f>VLOOKUP(CE70,class!$A$1:$B$455,2,FALSE)</f>
        <v>London Borough</v>
      </c>
      <c r="CD70" t="str">
        <f>IFERROR(VLOOKUP(CE70,classifications!$A$3:$C$334,3,FALSE),VLOOKUP(CE70,classifications!$I$2:$K$28,3,FALSE))</f>
        <v>Predominantly Urban</v>
      </c>
      <c r="CE70" t="s">
        <v>140</v>
      </c>
      <c r="CG70">
        <v>10736</v>
      </c>
      <c r="CH70">
        <v>7863</v>
      </c>
      <c r="CI70">
        <v>278</v>
      </c>
      <c r="CJ70">
        <v>126394.6454816286</v>
      </c>
      <c r="CK70">
        <v>145271.6454816286</v>
      </c>
      <c r="DB70" t="s">
        <v>138</v>
      </c>
      <c r="DC70" t="str">
        <f>VLOOKUP(DE70,class!$A$1:$B$455,2,FALSE)</f>
        <v>London Borough</v>
      </c>
      <c r="DD70" t="str">
        <f>IFERROR(VLOOKUP(DE70,classifications!$A$3:$C$334,3,FALSE),VLOOKUP(DE70,classifications!$I$2:$K$28,3,FALSE))</f>
        <v>Predominantly Urban</v>
      </c>
      <c r="DE70" t="s">
        <v>140</v>
      </c>
      <c r="DG70">
        <v>10426</v>
      </c>
      <c r="DH70">
        <v>8116</v>
      </c>
      <c r="DI70">
        <v>295</v>
      </c>
      <c r="DJ70">
        <v>127892.6454816286</v>
      </c>
      <c r="DK70">
        <v>146729.6454816286</v>
      </c>
      <c r="EB70" t="s">
        <v>138</v>
      </c>
      <c r="EC70" t="str">
        <f>VLOOKUP(EE70,class!$A$1:$B$455,2,FALSE)</f>
        <v>London Borough</v>
      </c>
      <c r="ED70" t="str">
        <f>IFERROR(VLOOKUP(EE70,classifications!$A$3:$C$334,3,FALSE),VLOOKUP(EE70,classifications!$I$2:$K$28,3,FALSE))</f>
        <v>Predominantly Urban</v>
      </c>
      <c r="EE70" t="s">
        <v>140</v>
      </c>
      <c r="EG70">
        <v>10017</v>
      </c>
      <c r="EH70">
        <v>8504</v>
      </c>
      <c r="EI70">
        <v>27</v>
      </c>
      <c r="EJ70">
        <v>129980.6454816286</v>
      </c>
      <c r="EK70">
        <v>148528.6454816286</v>
      </c>
      <c r="FB70" t="s">
        <v>138</v>
      </c>
      <c r="FC70" t="str">
        <f>VLOOKUP(FE70,class!$A$1:$B$455,2,FALSE)</f>
        <v>London Borough</v>
      </c>
      <c r="FD70" t="str">
        <f>IFERROR(VLOOKUP(FE70,classifications!$A$3:$C$334,3,FALSE),VLOOKUP(FE70,classifications!$I$2:$K$28,3,FALSE))</f>
        <v>Predominantly Urban</v>
      </c>
      <c r="FE70" t="s">
        <v>140</v>
      </c>
      <c r="FG70">
        <v>10062</v>
      </c>
      <c r="FH70">
        <v>8705</v>
      </c>
      <c r="FI70">
        <v>13</v>
      </c>
      <c r="FJ70">
        <v>131956.6454816286</v>
      </c>
      <c r="FK70">
        <v>150736.6454816286</v>
      </c>
      <c r="GB70" t="s">
        <v>138</v>
      </c>
      <c r="GC70" t="str">
        <f>VLOOKUP(GE70,class!$A$1:$B$455,2,FALSE)</f>
        <v>London Borough</v>
      </c>
      <c r="GD70" t="str">
        <f>IFERROR(VLOOKUP(GE70,classifications!$A$3:$C$334,3,FALSE),VLOOKUP(GE70,classifications!$I$2:$K$28,3,FALSE))</f>
        <v>Predominantly Urban</v>
      </c>
      <c r="GE70" t="s">
        <v>140</v>
      </c>
      <c r="GG70">
        <v>9938</v>
      </c>
      <c r="GH70">
        <v>8901</v>
      </c>
      <c r="GI70">
        <v>0</v>
      </c>
      <c r="GJ70">
        <v>134106.6454816286</v>
      </c>
      <c r="GK70">
        <v>152945.6454816286</v>
      </c>
    </row>
    <row r="71" spans="1:193" x14ac:dyDescent="0.3">
      <c r="B71" t="s">
        <v>141</v>
      </c>
      <c r="C71" t="str">
        <f>VLOOKUP(E71,class!$A$1:$B$455,2,FALSE)</f>
        <v>London Borough</v>
      </c>
      <c r="D71" t="str">
        <f>IFERROR(VLOOKUP(E71,classifications!$A$3:$C$334,3,FALSE),VLOOKUP(E71,classifications!$I$2:$K$28,3,FALSE))</f>
        <v>Predominantly Urban</v>
      </c>
      <c r="E71" t="s">
        <v>143</v>
      </c>
      <c r="G71">
        <v>13</v>
      </c>
      <c r="H71">
        <v>13663</v>
      </c>
      <c r="I71">
        <v>4</v>
      </c>
      <c r="J71">
        <v>81560</v>
      </c>
      <c r="K71">
        <v>95240</v>
      </c>
      <c r="AB71" t="s">
        <v>141</v>
      </c>
      <c r="AC71" t="str">
        <f>VLOOKUP(AE71,class!$A$1:$B$455,2,FALSE)</f>
        <v>London Borough</v>
      </c>
      <c r="AD71" t="str">
        <f>IFERROR(VLOOKUP(AE71,classifications!$A$3:$C$334,3,FALSE),VLOOKUP(AE71,classifications!$I$2:$K$28,3,FALSE))</f>
        <v>Predominantly Urban</v>
      </c>
      <c r="AE71" t="s">
        <v>143</v>
      </c>
      <c r="AG71">
        <v>13</v>
      </c>
      <c r="AH71">
        <v>13769</v>
      </c>
      <c r="AI71">
        <v>4</v>
      </c>
      <c r="AJ71">
        <v>81872</v>
      </c>
      <c r="AK71">
        <v>95658</v>
      </c>
      <c r="BB71" t="s">
        <v>141</v>
      </c>
      <c r="BC71" t="str">
        <f>VLOOKUP(BE71,class!$A$1:$B$455,2,FALSE)</f>
        <v>London Borough</v>
      </c>
      <c r="BD71" t="str">
        <f>IFERROR(VLOOKUP(BE71,classifications!$A$3:$C$334,3,FALSE),VLOOKUP(BE71,classifications!$I$2:$K$28,3,FALSE))</f>
        <v>Predominantly Urban</v>
      </c>
      <c r="BE71" t="s">
        <v>143</v>
      </c>
      <c r="BG71">
        <v>19</v>
      </c>
      <c r="BH71">
        <v>13357</v>
      </c>
      <c r="BI71">
        <v>4</v>
      </c>
      <c r="BJ71">
        <v>82806</v>
      </c>
      <c r="BK71">
        <v>96186</v>
      </c>
      <c r="CB71" t="s">
        <v>141</v>
      </c>
      <c r="CC71" t="str">
        <f>VLOOKUP(CE71,class!$A$1:$B$455,2,FALSE)</f>
        <v>London Borough</v>
      </c>
      <c r="CD71" t="str">
        <f>IFERROR(VLOOKUP(CE71,classifications!$A$3:$C$334,3,FALSE),VLOOKUP(CE71,classifications!$I$2:$K$28,3,FALSE))</f>
        <v>Predominantly Urban</v>
      </c>
      <c r="CE71" t="s">
        <v>143</v>
      </c>
      <c r="CG71">
        <v>19</v>
      </c>
      <c r="CH71">
        <v>13588</v>
      </c>
      <c r="CI71">
        <v>4</v>
      </c>
      <c r="CJ71">
        <v>83385</v>
      </c>
      <c r="CK71">
        <v>96996</v>
      </c>
      <c r="DB71" t="s">
        <v>141</v>
      </c>
      <c r="DC71" t="str">
        <f>VLOOKUP(DE71,class!$A$1:$B$455,2,FALSE)</f>
        <v>London Borough</v>
      </c>
      <c r="DD71" t="str">
        <f>IFERROR(VLOOKUP(DE71,classifications!$A$3:$C$334,3,FALSE),VLOOKUP(DE71,classifications!$I$2:$K$28,3,FALSE))</f>
        <v>Predominantly Urban</v>
      </c>
      <c r="DE71" t="s">
        <v>143</v>
      </c>
      <c r="DG71">
        <v>0</v>
      </c>
      <c r="DH71">
        <v>13491</v>
      </c>
      <c r="DI71">
        <v>0</v>
      </c>
      <c r="DJ71">
        <v>83373</v>
      </c>
      <c r="DK71">
        <v>96864</v>
      </c>
      <c r="EB71" t="s">
        <v>141</v>
      </c>
      <c r="EC71" t="str">
        <f>VLOOKUP(EE71,class!$A$1:$B$455,2,FALSE)</f>
        <v>London Borough</v>
      </c>
      <c r="ED71" t="str">
        <f>IFERROR(VLOOKUP(EE71,classifications!$A$3:$C$334,3,FALSE),VLOOKUP(EE71,classifications!$I$2:$K$28,3,FALSE))</f>
        <v>Predominantly Urban</v>
      </c>
      <c r="EE71" t="s">
        <v>143</v>
      </c>
      <c r="EG71">
        <v>87</v>
      </c>
      <c r="EH71">
        <v>13550</v>
      </c>
      <c r="EI71">
        <v>0</v>
      </c>
      <c r="EJ71">
        <v>83991</v>
      </c>
      <c r="EK71">
        <v>97628</v>
      </c>
      <c r="FB71" t="s">
        <v>141</v>
      </c>
      <c r="FC71" t="str">
        <f>VLOOKUP(FE71,class!$A$1:$B$455,2,FALSE)</f>
        <v>London Borough</v>
      </c>
      <c r="FD71" t="str">
        <f>IFERROR(VLOOKUP(FE71,classifications!$A$3:$C$334,3,FALSE),VLOOKUP(FE71,classifications!$I$2:$K$28,3,FALSE))</f>
        <v>Predominantly Urban</v>
      </c>
      <c r="FE71" t="s">
        <v>143</v>
      </c>
      <c r="FG71">
        <v>195</v>
      </c>
      <c r="FH71">
        <v>13771</v>
      </c>
      <c r="FI71">
        <v>0</v>
      </c>
      <c r="FJ71">
        <v>83939</v>
      </c>
      <c r="FK71">
        <v>97905</v>
      </c>
      <c r="GB71" t="s">
        <v>141</v>
      </c>
      <c r="GC71" t="str">
        <f>VLOOKUP(GE71,class!$A$1:$B$455,2,FALSE)</f>
        <v>London Borough</v>
      </c>
      <c r="GD71" t="str">
        <f>IFERROR(VLOOKUP(GE71,classifications!$A$3:$C$334,3,FALSE),VLOOKUP(GE71,classifications!$I$2:$K$28,3,FALSE))</f>
        <v>Predominantly Urban</v>
      </c>
      <c r="GE71" t="s">
        <v>143</v>
      </c>
      <c r="GG71">
        <v>207</v>
      </c>
      <c r="GH71">
        <v>13997</v>
      </c>
      <c r="GI71">
        <v>0</v>
      </c>
      <c r="GJ71">
        <v>84187</v>
      </c>
      <c r="GK71">
        <v>98391</v>
      </c>
    </row>
    <row r="72" spans="1:193" x14ac:dyDescent="0.3">
      <c r="B72" t="s">
        <v>144</v>
      </c>
      <c r="C72" t="str">
        <f>VLOOKUP(E72,class!$A$1:$B$455,2,FALSE)</f>
        <v>London Borough</v>
      </c>
      <c r="D72" t="str">
        <f>IFERROR(VLOOKUP(E72,classifications!$A$3:$C$334,3,FALSE),VLOOKUP(E72,classifications!$I$2:$K$28,3,FALSE))</f>
        <v>Predominantly Urban</v>
      </c>
      <c r="E72" t="s">
        <v>146</v>
      </c>
      <c r="G72">
        <v>9040</v>
      </c>
      <c r="H72">
        <v>16382</v>
      </c>
      <c r="I72">
        <v>133</v>
      </c>
      <c r="J72">
        <v>87088</v>
      </c>
      <c r="K72">
        <v>112643</v>
      </c>
      <c r="AB72" t="s">
        <v>144</v>
      </c>
      <c r="AC72" t="str">
        <f>VLOOKUP(AE72,class!$A$1:$B$455,2,FALSE)</f>
        <v>London Borough</v>
      </c>
      <c r="AD72" t="str">
        <f>IFERROR(VLOOKUP(AE72,classifications!$A$3:$C$334,3,FALSE),VLOOKUP(AE72,classifications!$I$2:$K$28,3,FALSE))</f>
        <v>Predominantly Urban</v>
      </c>
      <c r="AE72" t="s">
        <v>146</v>
      </c>
      <c r="AG72">
        <v>8659</v>
      </c>
      <c r="AH72">
        <v>16722</v>
      </c>
      <c r="AI72">
        <v>130</v>
      </c>
      <c r="AJ72">
        <v>87794</v>
      </c>
      <c r="AK72">
        <v>113305</v>
      </c>
      <c r="BB72" t="s">
        <v>144</v>
      </c>
      <c r="BC72" t="str">
        <f>VLOOKUP(BE72,class!$A$1:$B$455,2,FALSE)</f>
        <v>London Borough</v>
      </c>
      <c r="BD72" t="str">
        <f>IFERROR(VLOOKUP(BE72,classifications!$A$3:$C$334,3,FALSE),VLOOKUP(BE72,classifications!$I$2:$K$28,3,FALSE))</f>
        <v>Predominantly Urban</v>
      </c>
      <c r="BE72" t="s">
        <v>146</v>
      </c>
      <c r="BG72">
        <v>8668</v>
      </c>
      <c r="BH72">
        <v>16915</v>
      </c>
      <c r="BI72">
        <v>123</v>
      </c>
      <c r="BJ72">
        <v>88333</v>
      </c>
      <c r="BK72">
        <v>114039</v>
      </c>
      <c r="CB72" t="s">
        <v>144</v>
      </c>
      <c r="CC72" t="str">
        <f>VLOOKUP(CE72,class!$A$1:$B$455,2,FALSE)</f>
        <v>London Borough</v>
      </c>
      <c r="CD72" t="str">
        <f>IFERROR(VLOOKUP(CE72,classifications!$A$3:$C$334,3,FALSE),VLOOKUP(CE72,classifications!$I$2:$K$28,3,FALSE))</f>
        <v>Predominantly Urban</v>
      </c>
      <c r="CE72" t="s">
        <v>146</v>
      </c>
      <c r="CG72">
        <v>8254</v>
      </c>
      <c r="CH72">
        <v>17023</v>
      </c>
      <c r="CI72">
        <v>462</v>
      </c>
      <c r="CJ72">
        <v>89859</v>
      </c>
      <c r="CK72">
        <v>115598</v>
      </c>
      <c r="DB72" t="s">
        <v>144</v>
      </c>
      <c r="DC72" t="str">
        <f>VLOOKUP(DE72,class!$A$1:$B$455,2,FALSE)</f>
        <v>London Borough</v>
      </c>
      <c r="DD72" t="str">
        <f>IFERROR(VLOOKUP(DE72,classifications!$A$3:$C$334,3,FALSE),VLOOKUP(DE72,classifications!$I$2:$K$28,3,FALSE))</f>
        <v>Predominantly Urban</v>
      </c>
      <c r="DE72" t="s">
        <v>146</v>
      </c>
      <c r="DG72">
        <v>8250</v>
      </c>
      <c r="DH72">
        <v>17825</v>
      </c>
      <c r="DI72">
        <v>461</v>
      </c>
      <c r="DJ72">
        <v>90113</v>
      </c>
      <c r="DK72">
        <v>116649</v>
      </c>
      <c r="EB72" t="s">
        <v>144</v>
      </c>
      <c r="EC72" t="str">
        <f>VLOOKUP(EE72,class!$A$1:$B$455,2,FALSE)</f>
        <v>London Borough</v>
      </c>
      <c r="ED72" t="str">
        <f>IFERROR(VLOOKUP(EE72,classifications!$A$3:$C$334,3,FALSE),VLOOKUP(EE72,classifications!$I$2:$K$28,3,FALSE))</f>
        <v>Predominantly Urban</v>
      </c>
      <c r="EE72" t="s">
        <v>146</v>
      </c>
      <c r="EG72">
        <v>8292</v>
      </c>
      <c r="EH72">
        <v>17793</v>
      </c>
      <c r="EI72">
        <v>468</v>
      </c>
      <c r="EJ72">
        <v>91460</v>
      </c>
      <c r="EK72">
        <v>118013</v>
      </c>
      <c r="FB72" t="s">
        <v>144</v>
      </c>
      <c r="FC72" t="str">
        <f>VLOOKUP(FE72,class!$A$1:$B$455,2,FALSE)</f>
        <v>London Borough</v>
      </c>
      <c r="FD72" t="str">
        <f>IFERROR(VLOOKUP(FE72,classifications!$A$3:$C$334,3,FALSE),VLOOKUP(FE72,classifications!$I$2:$K$28,3,FALSE))</f>
        <v>Predominantly Urban</v>
      </c>
      <c r="FE72" t="s">
        <v>146</v>
      </c>
      <c r="FG72">
        <v>8351</v>
      </c>
      <c r="FH72">
        <v>17935</v>
      </c>
      <c r="FI72">
        <v>468</v>
      </c>
      <c r="FJ72">
        <v>91953</v>
      </c>
      <c r="FK72">
        <v>118707</v>
      </c>
      <c r="GB72" t="s">
        <v>144</v>
      </c>
      <c r="GC72" t="str">
        <f>VLOOKUP(GE72,class!$A$1:$B$455,2,FALSE)</f>
        <v>London Borough</v>
      </c>
      <c r="GD72" t="str">
        <f>IFERROR(VLOOKUP(GE72,classifications!$A$3:$C$334,3,FALSE),VLOOKUP(GE72,classifications!$I$2:$K$28,3,FALSE))</f>
        <v>Predominantly Urban</v>
      </c>
      <c r="GE72" t="s">
        <v>146</v>
      </c>
      <c r="GG72">
        <v>8345</v>
      </c>
      <c r="GH72">
        <v>18585</v>
      </c>
      <c r="GI72">
        <v>507</v>
      </c>
      <c r="GJ72">
        <v>93011</v>
      </c>
      <c r="GK72">
        <v>120448</v>
      </c>
    </row>
    <row r="73" spans="1:193" x14ac:dyDescent="0.3">
      <c r="B73" t="s">
        <v>147</v>
      </c>
      <c r="C73" t="str">
        <f>VLOOKUP(E73,class!$A$1:$B$455,2,FALSE)</f>
        <v>London Borough</v>
      </c>
      <c r="D73" t="str">
        <f>IFERROR(VLOOKUP(E73,classifications!$A$3:$C$334,3,FALSE),VLOOKUP(E73,classifications!$I$2:$K$28,3,FALSE))</f>
        <v>Predominantly Urban</v>
      </c>
      <c r="E73" t="s">
        <v>149</v>
      </c>
      <c r="G73">
        <v>62</v>
      </c>
      <c r="H73">
        <v>19101</v>
      </c>
      <c r="I73">
        <v>18</v>
      </c>
      <c r="J73">
        <v>116431</v>
      </c>
      <c r="K73">
        <v>135612</v>
      </c>
      <c r="AB73" t="s">
        <v>147</v>
      </c>
      <c r="AC73" t="str">
        <f>VLOOKUP(AE73,class!$A$1:$B$455,2,FALSE)</f>
        <v>London Borough</v>
      </c>
      <c r="AD73" t="str">
        <f>IFERROR(VLOOKUP(AE73,classifications!$A$3:$C$334,3,FALSE),VLOOKUP(AE73,classifications!$I$2:$K$28,3,FALSE))</f>
        <v>Predominantly Urban</v>
      </c>
      <c r="AE73" t="s">
        <v>149</v>
      </c>
      <c r="AG73">
        <v>62</v>
      </c>
      <c r="AH73">
        <v>19096</v>
      </c>
      <c r="AI73">
        <v>24</v>
      </c>
      <c r="AJ73">
        <v>117122</v>
      </c>
      <c r="AK73">
        <v>136304</v>
      </c>
      <c r="BB73" t="s">
        <v>147</v>
      </c>
      <c r="BC73" t="str">
        <f>VLOOKUP(BE73,class!$A$1:$B$455,2,FALSE)</f>
        <v>London Borough</v>
      </c>
      <c r="BD73" t="str">
        <f>IFERROR(VLOOKUP(BE73,classifications!$A$3:$C$334,3,FALSE),VLOOKUP(BE73,classifications!$I$2:$K$28,3,FALSE))</f>
        <v>Predominantly Urban</v>
      </c>
      <c r="BE73" t="s">
        <v>149</v>
      </c>
      <c r="BG73">
        <v>62</v>
      </c>
      <c r="BH73">
        <v>18931</v>
      </c>
      <c r="BI73">
        <v>33</v>
      </c>
      <c r="BJ73">
        <v>117427</v>
      </c>
      <c r="BK73">
        <v>136453</v>
      </c>
      <c r="CB73" t="s">
        <v>147</v>
      </c>
      <c r="CC73" t="str">
        <f>VLOOKUP(CE73,class!$A$1:$B$455,2,FALSE)</f>
        <v>London Borough</v>
      </c>
      <c r="CD73" t="str">
        <f>IFERROR(VLOOKUP(CE73,classifications!$A$3:$C$334,3,FALSE),VLOOKUP(CE73,classifications!$I$2:$K$28,3,FALSE))</f>
        <v>Predominantly Urban</v>
      </c>
      <c r="CE73" t="s">
        <v>149</v>
      </c>
      <c r="CG73">
        <v>62</v>
      </c>
      <c r="CH73">
        <v>18870</v>
      </c>
      <c r="CI73">
        <v>21</v>
      </c>
      <c r="CJ73">
        <v>117911</v>
      </c>
      <c r="CK73">
        <v>136864</v>
      </c>
      <c r="DB73" t="s">
        <v>147</v>
      </c>
      <c r="DC73" t="str">
        <f>VLOOKUP(DE73,class!$A$1:$B$455,2,FALSE)</f>
        <v>London Borough</v>
      </c>
      <c r="DD73" t="str">
        <f>IFERROR(VLOOKUP(DE73,classifications!$A$3:$C$334,3,FALSE),VLOOKUP(DE73,classifications!$I$2:$K$28,3,FALSE))</f>
        <v>Predominantly Urban</v>
      </c>
      <c r="DE73" t="s">
        <v>149</v>
      </c>
      <c r="DG73">
        <v>62</v>
      </c>
      <c r="DH73">
        <v>18876</v>
      </c>
      <c r="DI73">
        <v>9</v>
      </c>
      <c r="DJ73">
        <v>118617</v>
      </c>
      <c r="DK73">
        <v>137564</v>
      </c>
      <c r="EB73" t="s">
        <v>147</v>
      </c>
      <c r="EC73" t="str">
        <f>VLOOKUP(EE73,class!$A$1:$B$455,2,FALSE)</f>
        <v>London Borough</v>
      </c>
      <c r="ED73" t="str">
        <f>IFERROR(VLOOKUP(EE73,classifications!$A$3:$C$334,3,FALSE),VLOOKUP(EE73,classifications!$I$2:$K$28,3,FALSE))</f>
        <v>Predominantly Urban</v>
      </c>
      <c r="EE73" t="s">
        <v>149</v>
      </c>
      <c r="EG73">
        <v>62</v>
      </c>
      <c r="EH73">
        <v>18931</v>
      </c>
      <c r="EI73">
        <v>16</v>
      </c>
      <c r="EJ73">
        <v>119413</v>
      </c>
      <c r="EK73">
        <v>138422</v>
      </c>
      <c r="FB73" t="s">
        <v>147</v>
      </c>
      <c r="FC73" t="str">
        <f>VLOOKUP(FE73,class!$A$1:$B$455,2,FALSE)</f>
        <v>London Borough</v>
      </c>
      <c r="FD73" t="str">
        <f>IFERROR(VLOOKUP(FE73,classifications!$A$3:$C$334,3,FALSE),VLOOKUP(FE73,classifications!$I$2:$K$28,3,FALSE))</f>
        <v>Predominantly Urban</v>
      </c>
      <c r="FE73" t="s">
        <v>149</v>
      </c>
      <c r="FG73">
        <v>62</v>
      </c>
      <c r="FH73">
        <v>18959</v>
      </c>
      <c r="FI73">
        <v>13</v>
      </c>
      <c r="FJ73">
        <v>119942</v>
      </c>
      <c r="FK73">
        <v>138976</v>
      </c>
      <c r="GB73" t="s">
        <v>147</v>
      </c>
      <c r="GC73" t="str">
        <f>VLOOKUP(GE73,class!$A$1:$B$455,2,FALSE)</f>
        <v>London Borough</v>
      </c>
      <c r="GD73" t="str">
        <f>IFERROR(VLOOKUP(GE73,classifications!$A$3:$C$334,3,FALSE),VLOOKUP(GE73,classifications!$I$2:$K$28,3,FALSE))</f>
        <v>Predominantly Urban</v>
      </c>
      <c r="GE73" t="s">
        <v>149</v>
      </c>
      <c r="GG73">
        <v>62</v>
      </c>
      <c r="GH73">
        <v>19073</v>
      </c>
      <c r="GI73">
        <v>0</v>
      </c>
      <c r="GJ73">
        <v>120549</v>
      </c>
      <c r="GK73">
        <v>139684</v>
      </c>
    </row>
    <row r="74" spans="1:193" x14ac:dyDescent="0.3">
      <c r="B74" t="s">
        <v>150</v>
      </c>
      <c r="C74" t="str">
        <f>VLOOKUP(E74,class!$A$1:$B$455,2,FALSE)</f>
        <v>London Borough</v>
      </c>
      <c r="D74" t="str">
        <f>IFERROR(VLOOKUP(E74,classifications!$A$3:$C$334,3,FALSE),VLOOKUP(E74,classifications!$I$2:$K$28,3,FALSE))</f>
        <v>Predominantly Urban</v>
      </c>
      <c r="E74" t="s">
        <v>152</v>
      </c>
      <c r="G74">
        <v>23630</v>
      </c>
      <c r="H74">
        <v>11185</v>
      </c>
      <c r="I74">
        <v>0</v>
      </c>
      <c r="J74">
        <v>65381</v>
      </c>
      <c r="K74">
        <v>100196</v>
      </c>
      <c r="AB74" t="s">
        <v>150</v>
      </c>
      <c r="AC74" t="str">
        <f>VLOOKUP(AE74,class!$A$1:$B$455,2,FALSE)</f>
        <v>London Borough</v>
      </c>
      <c r="AD74" t="str">
        <f>IFERROR(VLOOKUP(AE74,classifications!$A$3:$C$334,3,FALSE),VLOOKUP(AE74,classifications!$I$2:$K$28,3,FALSE))</f>
        <v>Predominantly Urban</v>
      </c>
      <c r="AE74" t="s">
        <v>152</v>
      </c>
      <c r="AG74">
        <v>23508</v>
      </c>
      <c r="AH74">
        <v>11471</v>
      </c>
      <c r="AI74">
        <v>0</v>
      </c>
      <c r="AJ74">
        <v>65781</v>
      </c>
      <c r="AK74">
        <v>100760</v>
      </c>
      <c r="BB74" t="s">
        <v>150</v>
      </c>
      <c r="BC74" t="str">
        <f>VLOOKUP(BE74,class!$A$1:$B$455,2,FALSE)</f>
        <v>London Borough</v>
      </c>
      <c r="BD74" t="str">
        <f>IFERROR(VLOOKUP(BE74,classifications!$A$3:$C$334,3,FALSE),VLOOKUP(BE74,classifications!$I$2:$K$28,3,FALSE))</f>
        <v>Predominantly Urban</v>
      </c>
      <c r="BE74" t="s">
        <v>152</v>
      </c>
      <c r="BG74">
        <v>23508</v>
      </c>
      <c r="BH74">
        <v>11554</v>
      </c>
      <c r="BI74">
        <v>0</v>
      </c>
      <c r="BJ74">
        <v>66152</v>
      </c>
      <c r="BK74">
        <v>101214</v>
      </c>
      <c r="CB74" t="s">
        <v>150</v>
      </c>
      <c r="CC74" t="str">
        <f>VLOOKUP(CE74,class!$A$1:$B$455,2,FALSE)</f>
        <v>London Borough</v>
      </c>
      <c r="CD74" t="str">
        <f>IFERROR(VLOOKUP(CE74,classifications!$A$3:$C$334,3,FALSE),VLOOKUP(CE74,classifications!$I$2:$K$28,3,FALSE))</f>
        <v>Predominantly Urban</v>
      </c>
      <c r="CE74" t="s">
        <v>152</v>
      </c>
      <c r="CG74">
        <v>23256</v>
      </c>
      <c r="CH74">
        <v>11298</v>
      </c>
      <c r="CI74">
        <v>0</v>
      </c>
      <c r="CJ74">
        <v>67099</v>
      </c>
      <c r="CK74">
        <v>101653</v>
      </c>
      <c r="DB74" t="s">
        <v>150</v>
      </c>
      <c r="DC74" t="str">
        <f>VLOOKUP(DE74,class!$A$1:$B$455,2,FALSE)</f>
        <v>London Borough</v>
      </c>
      <c r="DD74" t="str">
        <f>IFERROR(VLOOKUP(DE74,classifications!$A$3:$C$334,3,FALSE),VLOOKUP(DE74,classifications!$I$2:$K$28,3,FALSE))</f>
        <v>Predominantly Urban</v>
      </c>
      <c r="DE74" t="s">
        <v>152</v>
      </c>
      <c r="DG74">
        <v>23197</v>
      </c>
      <c r="DH74">
        <v>11260</v>
      </c>
      <c r="DI74">
        <v>0</v>
      </c>
      <c r="DJ74">
        <v>68161</v>
      </c>
      <c r="DK74">
        <v>102618</v>
      </c>
      <c r="EB74" t="s">
        <v>150</v>
      </c>
      <c r="EC74" t="str">
        <f>VLOOKUP(EE74,class!$A$1:$B$455,2,FALSE)</f>
        <v>London Borough</v>
      </c>
      <c r="ED74" t="str">
        <f>IFERROR(VLOOKUP(EE74,classifications!$A$3:$C$334,3,FALSE),VLOOKUP(EE74,classifications!$I$2:$K$28,3,FALSE))</f>
        <v>Predominantly Urban</v>
      </c>
      <c r="EE74" t="s">
        <v>152</v>
      </c>
      <c r="EG74">
        <v>23075</v>
      </c>
      <c r="EH74">
        <v>11218</v>
      </c>
      <c r="EI74">
        <v>0</v>
      </c>
      <c r="EJ74">
        <v>69533</v>
      </c>
      <c r="EK74">
        <v>103826</v>
      </c>
      <c r="FB74" t="s">
        <v>150</v>
      </c>
      <c r="FC74" t="str">
        <f>VLOOKUP(FE74,class!$A$1:$B$455,2,FALSE)</f>
        <v>London Borough</v>
      </c>
      <c r="FD74" t="str">
        <f>IFERROR(VLOOKUP(FE74,classifications!$A$3:$C$334,3,FALSE),VLOOKUP(FE74,classifications!$I$2:$K$28,3,FALSE))</f>
        <v>Predominantly Urban</v>
      </c>
      <c r="FE74" t="s">
        <v>152</v>
      </c>
      <c r="FG74">
        <v>23173</v>
      </c>
      <c r="FH74">
        <v>11604</v>
      </c>
      <c r="FI74">
        <v>0</v>
      </c>
      <c r="FJ74">
        <v>69994</v>
      </c>
      <c r="FK74">
        <v>104771</v>
      </c>
      <c r="GB74" t="s">
        <v>150</v>
      </c>
      <c r="GC74" t="str">
        <f>VLOOKUP(GE74,class!$A$1:$B$455,2,FALSE)</f>
        <v>London Borough</v>
      </c>
      <c r="GD74" t="str">
        <f>IFERROR(VLOOKUP(GE74,classifications!$A$3:$C$334,3,FALSE),VLOOKUP(GE74,classifications!$I$2:$K$28,3,FALSE))</f>
        <v>Predominantly Urban</v>
      </c>
      <c r="GE74" t="s">
        <v>152</v>
      </c>
      <c r="GG74">
        <v>23446</v>
      </c>
      <c r="GH74">
        <v>12025</v>
      </c>
      <c r="GI74">
        <v>0</v>
      </c>
      <c r="GJ74">
        <v>70127</v>
      </c>
      <c r="GK74">
        <v>105598</v>
      </c>
    </row>
    <row r="75" spans="1:193" x14ac:dyDescent="0.3">
      <c r="B75" t="s">
        <v>153</v>
      </c>
      <c r="C75" t="str">
        <f>VLOOKUP(E75,class!$A$1:$B$455,2,FALSE)</f>
        <v>London Borough</v>
      </c>
      <c r="D75" t="str">
        <f>IFERROR(VLOOKUP(E75,classifications!$A$3:$C$334,3,FALSE),VLOOKUP(E75,classifications!$I$2:$K$28,3,FALSE))</f>
        <v>Predominantly Urban</v>
      </c>
      <c r="E75" t="s">
        <v>155</v>
      </c>
      <c r="G75">
        <v>430</v>
      </c>
      <c r="H75">
        <v>488</v>
      </c>
      <c r="I75">
        <v>118</v>
      </c>
      <c r="J75">
        <v>4495</v>
      </c>
      <c r="K75">
        <v>5531</v>
      </c>
      <c r="AB75" t="s">
        <v>153</v>
      </c>
      <c r="AC75" t="str">
        <f>VLOOKUP(AE75,class!$A$1:$B$455,2,FALSE)</f>
        <v>London Borough</v>
      </c>
      <c r="AD75" t="str">
        <f>IFERROR(VLOOKUP(AE75,classifications!$A$3:$C$334,3,FALSE),VLOOKUP(AE75,classifications!$I$2:$K$28,3,FALSE))</f>
        <v>Predominantly Urban</v>
      </c>
      <c r="AE75" t="s">
        <v>155</v>
      </c>
      <c r="AG75">
        <v>430</v>
      </c>
      <c r="AH75">
        <v>233</v>
      </c>
      <c r="AI75">
        <v>118</v>
      </c>
      <c r="AJ75">
        <v>4785</v>
      </c>
      <c r="AK75">
        <v>5566</v>
      </c>
      <c r="BB75" t="s">
        <v>153</v>
      </c>
      <c r="BC75" t="str">
        <f>VLOOKUP(BE75,class!$A$1:$B$455,2,FALSE)</f>
        <v>London Borough</v>
      </c>
      <c r="BD75" t="str">
        <f>IFERROR(VLOOKUP(BE75,classifications!$A$3:$C$334,3,FALSE),VLOOKUP(BE75,classifications!$I$2:$K$28,3,FALSE))</f>
        <v>Predominantly Urban</v>
      </c>
      <c r="BE75" t="s">
        <v>155</v>
      </c>
      <c r="BG75">
        <v>450</v>
      </c>
      <c r="BH75">
        <v>232</v>
      </c>
      <c r="BI75">
        <v>118</v>
      </c>
      <c r="BJ75">
        <v>5203</v>
      </c>
      <c r="BK75">
        <v>6003</v>
      </c>
      <c r="CB75" t="s">
        <v>153</v>
      </c>
      <c r="CC75" t="str">
        <f>VLOOKUP(CE75,class!$A$1:$B$455,2,FALSE)</f>
        <v>London Borough</v>
      </c>
      <c r="CD75" t="str">
        <f>IFERROR(VLOOKUP(CE75,classifications!$A$3:$C$334,3,FALSE),VLOOKUP(CE75,classifications!$I$2:$K$28,3,FALSE))</f>
        <v>Predominantly Urban</v>
      </c>
      <c r="CE75" t="s">
        <v>155</v>
      </c>
      <c r="CG75">
        <v>450</v>
      </c>
      <c r="CH75">
        <v>232</v>
      </c>
      <c r="CI75">
        <v>0</v>
      </c>
      <c r="CJ75">
        <v>5547</v>
      </c>
      <c r="CK75">
        <v>6229</v>
      </c>
      <c r="DB75" t="s">
        <v>153</v>
      </c>
      <c r="DC75" t="str">
        <f>VLOOKUP(DE75,class!$A$1:$B$455,2,FALSE)</f>
        <v>London Borough</v>
      </c>
      <c r="DD75" t="str">
        <f>IFERROR(VLOOKUP(DE75,classifications!$A$3:$C$334,3,FALSE),VLOOKUP(DE75,classifications!$I$2:$K$28,3,FALSE))</f>
        <v>Predominantly Urban</v>
      </c>
      <c r="DE75" t="s">
        <v>155</v>
      </c>
      <c r="DG75">
        <v>444</v>
      </c>
      <c r="DH75">
        <v>232</v>
      </c>
      <c r="DI75">
        <v>0</v>
      </c>
      <c r="DJ75">
        <v>5630</v>
      </c>
      <c r="DK75">
        <v>6306</v>
      </c>
      <c r="EB75" t="s">
        <v>153</v>
      </c>
      <c r="EC75" t="str">
        <f>VLOOKUP(EE75,class!$A$1:$B$455,2,FALSE)</f>
        <v>London Borough</v>
      </c>
      <c r="ED75" t="str">
        <f>IFERROR(VLOOKUP(EE75,classifications!$A$3:$C$334,3,FALSE),VLOOKUP(EE75,classifications!$I$2:$K$28,3,FALSE))</f>
        <v>Predominantly Urban</v>
      </c>
      <c r="EE75" t="s">
        <v>155</v>
      </c>
      <c r="EG75">
        <v>438</v>
      </c>
      <c r="EH75">
        <v>212</v>
      </c>
      <c r="EI75">
        <v>0</v>
      </c>
      <c r="EJ75">
        <v>5663</v>
      </c>
      <c r="EK75">
        <v>6313</v>
      </c>
      <c r="FB75" t="s">
        <v>153</v>
      </c>
      <c r="FC75" t="str">
        <f>VLOOKUP(FE75,class!$A$1:$B$455,2,FALSE)</f>
        <v>London Borough</v>
      </c>
      <c r="FD75" t="str">
        <f>IFERROR(VLOOKUP(FE75,classifications!$A$3:$C$334,3,FALSE),VLOOKUP(FE75,classifications!$I$2:$K$28,3,FALSE))</f>
        <v>Predominantly Urban</v>
      </c>
      <c r="FE75" t="s">
        <v>155</v>
      </c>
      <c r="FG75">
        <v>438</v>
      </c>
      <c r="FH75">
        <v>230</v>
      </c>
      <c r="FI75">
        <v>0</v>
      </c>
      <c r="FJ75">
        <v>5783</v>
      </c>
      <c r="FK75">
        <v>6451</v>
      </c>
      <c r="GB75" t="s">
        <v>153</v>
      </c>
      <c r="GC75" t="str">
        <f>VLOOKUP(GE75,class!$A$1:$B$455,2,FALSE)</f>
        <v>London Borough</v>
      </c>
      <c r="GD75" t="str">
        <f>IFERROR(VLOOKUP(GE75,classifications!$A$3:$C$334,3,FALSE),VLOOKUP(GE75,classifications!$I$2:$K$28,3,FALSE))</f>
        <v>Predominantly Urban</v>
      </c>
      <c r="GE75" t="s">
        <v>155</v>
      </c>
      <c r="GG75">
        <v>456</v>
      </c>
      <c r="GH75">
        <v>230</v>
      </c>
      <c r="GI75">
        <v>0</v>
      </c>
      <c r="GJ75">
        <v>6116</v>
      </c>
      <c r="GK75">
        <v>6802</v>
      </c>
    </row>
    <row r="76" spans="1:193" x14ac:dyDescent="0.3">
      <c r="B76" t="s">
        <v>156</v>
      </c>
      <c r="C76" t="str">
        <f>VLOOKUP(E76,class!$A$1:$B$455,2,FALSE)</f>
        <v>London Borough</v>
      </c>
      <c r="D76" t="str">
        <f>IFERROR(VLOOKUP(E76,classifications!$A$3:$C$334,3,FALSE),VLOOKUP(E76,classifications!$I$2:$K$28,3,FALSE))</f>
        <v>Predominantly Urban</v>
      </c>
      <c r="E76" t="s">
        <v>158</v>
      </c>
      <c r="G76">
        <v>14089</v>
      </c>
      <c r="H76">
        <v>11614</v>
      </c>
      <c r="I76">
        <v>17</v>
      </c>
      <c r="J76">
        <v>123086</v>
      </c>
      <c r="K76">
        <v>148806</v>
      </c>
      <c r="AB76" t="s">
        <v>156</v>
      </c>
      <c r="AC76" t="str">
        <f>VLOOKUP(AE76,class!$A$1:$B$455,2,FALSE)</f>
        <v>London Borough</v>
      </c>
      <c r="AD76" t="str">
        <f>IFERROR(VLOOKUP(AE76,classifications!$A$3:$C$334,3,FALSE),VLOOKUP(AE76,classifications!$I$2:$K$28,3,FALSE))</f>
        <v>Predominantly Urban</v>
      </c>
      <c r="AE76" t="s">
        <v>158</v>
      </c>
      <c r="AG76">
        <v>14030</v>
      </c>
      <c r="AH76">
        <v>11932</v>
      </c>
      <c r="AI76">
        <v>15</v>
      </c>
      <c r="AJ76">
        <v>123720</v>
      </c>
      <c r="AK76">
        <v>149697</v>
      </c>
      <c r="BB76" t="s">
        <v>156</v>
      </c>
      <c r="BC76" t="str">
        <f>VLOOKUP(BE76,class!$A$1:$B$455,2,FALSE)</f>
        <v>London Borough</v>
      </c>
      <c r="BD76" t="str">
        <f>IFERROR(VLOOKUP(BE76,classifications!$A$3:$C$334,3,FALSE),VLOOKUP(BE76,classifications!$I$2:$K$28,3,FALSE))</f>
        <v>Predominantly Urban</v>
      </c>
      <c r="BE76" t="s">
        <v>158</v>
      </c>
      <c r="BG76">
        <v>13993</v>
      </c>
      <c r="BH76">
        <v>12065</v>
      </c>
      <c r="BI76">
        <v>15</v>
      </c>
      <c r="BJ76">
        <v>124919</v>
      </c>
      <c r="BK76">
        <v>150992</v>
      </c>
      <c r="CB76" t="s">
        <v>156</v>
      </c>
      <c r="CC76" t="str">
        <f>VLOOKUP(CE76,class!$A$1:$B$455,2,FALSE)</f>
        <v>London Borough</v>
      </c>
      <c r="CD76" t="str">
        <f>IFERROR(VLOOKUP(CE76,classifications!$A$3:$C$334,3,FALSE),VLOOKUP(CE76,classifications!$I$2:$K$28,3,FALSE))</f>
        <v>Predominantly Urban</v>
      </c>
      <c r="CE76" t="s">
        <v>158</v>
      </c>
      <c r="CG76">
        <v>13872</v>
      </c>
      <c r="CH76">
        <v>12399</v>
      </c>
      <c r="CI76">
        <v>30</v>
      </c>
      <c r="CJ76">
        <v>126214</v>
      </c>
      <c r="CK76">
        <v>152515</v>
      </c>
      <c r="DB76" t="s">
        <v>156</v>
      </c>
      <c r="DC76" t="str">
        <f>VLOOKUP(DE76,class!$A$1:$B$455,2,FALSE)</f>
        <v>London Borough</v>
      </c>
      <c r="DD76" t="str">
        <f>IFERROR(VLOOKUP(DE76,classifications!$A$3:$C$334,3,FALSE),VLOOKUP(DE76,classifications!$I$2:$K$28,3,FALSE))</f>
        <v>Predominantly Urban</v>
      </c>
      <c r="DE76" t="s">
        <v>158</v>
      </c>
      <c r="DG76">
        <v>13801</v>
      </c>
      <c r="DH76">
        <v>12713</v>
      </c>
      <c r="DI76">
        <v>2</v>
      </c>
      <c r="DJ76">
        <v>128043</v>
      </c>
      <c r="DK76">
        <v>154559</v>
      </c>
      <c r="EB76" t="s">
        <v>156</v>
      </c>
      <c r="EC76" t="str">
        <f>VLOOKUP(EE76,class!$A$1:$B$455,2,FALSE)</f>
        <v>London Borough</v>
      </c>
      <c r="ED76" t="str">
        <f>IFERROR(VLOOKUP(EE76,classifications!$A$3:$C$334,3,FALSE),VLOOKUP(EE76,classifications!$I$2:$K$28,3,FALSE))</f>
        <v>Predominantly Urban</v>
      </c>
      <c r="EE76" t="s">
        <v>158</v>
      </c>
      <c r="EG76">
        <v>13660</v>
      </c>
      <c r="EH76">
        <v>12754</v>
      </c>
      <c r="EI76">
        <v>2</v>
      </c>
      <c r="EJ76">
        <v>130978</v>
      </c>
      <c r="EK76">
        <v>157394</v>
      </c>
      <c r="FB76" t="s">
        <v>156</v>
      </c>
      <c r="FC76" t="str">
        <f>VLOOKUP(FE76,class!$A$1:$B$455,2,FALSE)</f>
        <v>London Borough</v>
      </c>
      <c r="FD76" t="str">
        <f>IFERROR(VLOOKUP(FE76,classifications!$A$3:$C$334,3,FALSE),VLOOKUP(FE76,classifications!$I$2:$K$28,3,FALSE))</f>
        <v>Predominantly Urban</v>
      </c>
      <c r="FE76" t="s">
        <v>158</v>
      </c>
      <c r="FG76">
        <v>13571</v>
      </c>
      <c r="FH76">
        <v>13009</v>
      </c>
      <c r="FI76">
        <v>2</v>
      </c>
      <c r="FJ76">
        <v>132888</v>
      </c>
      <c r="FK76">
        <v>159470</v>
      </c>
      <c r="GB76" t="s">
        <v>156</v>
      </c>
      <c r="GC76" t="str">
        <f>VLOOKUP(GE76,class!$A$1:$B$455,2,FALSE)</f>
        <v>London Borough</v>
      </c>
      <c r="GD76" t="str">
        <f>IFERROR(VLOOKUP(GE76,classifications!$A$3:$C$334,3,FALSE),VLOOKUP(GE76,classifications!$I$2:$K$28,3,FALSE))</f>
        <v>Predominantly Urban</v>
      </c>
      <c r="GE76" t="s">
        <v>158</v>
      </c>
      <c r="GG76">
        <v>13475</v>
      </c>
      <c r="GH76">
        <v>13103</v>
      </c>
      <c r="GI76">
        <v>1</v>
      </c>
      <c r="GJ76">
        <v>134481</v>
      </c>
      <c r="GK76">
        <v>161060</v>
      </c>
    </row>
    <row r="77" spans="1:193" x14ac:dyDescent="0.3">
      <c r="B77" t="s">
        <v>159</v>
      </c>
      <c r="C77" t="str">
        <f>VLOOKUP(E77,class!$A$1:$B$455,2,FALSE)</f>
        <v>London Borough</v>
      </c>
      <c r="D77" t="str">
        <f>IFERROR(VLOOKUP(E77,classifications!$A$3:$C$334,3,FALSE),VLOOKUP(E77,classifications!$I$2:$K$28,3,FALSE))</f>
        <v>Predominantly Urban</v>
      </c>
      <c r="E77" t="s">
        <v>161</v>
      </c>
      <c r="G77">
        <v>12861</v>
      </c>
      <c r="H77">
        <v>10124</v>
      </c>
      <c r="I77">
        <v>90</v>
      </c>
      <c r="J77">
        <v>104797</v>
      </c>
      <c r="K77">
        <v>127872</v>
      </c>
      <c r="AB77" t="s">
        <v>159</v>
      </c>
      <c r="AC77" t="str">
        <f>VLOOKUP(AE77,class!$A$1:$B$455,2,FALSE)</f>
        <v>London Borough</v>
      </c>
      <c r="AD77" t="str">
        <f>IFERROR(VLOOKUP(AE77,classifications!$A$3:$C$334,3,FALSE),VLOOKUP(AE77,classifications!$I$2:$K$28,3,FALSE))</f>
        <v>Predominantly Urban</v>
      </c>
      <c r="AE77" t="s">
        <v>161</v>
      </c>
      <c r="AG77">
        <v>12924</v>
      </c>
      <c r="AH77">
        <v>10264</v>
      </c>
      <c r="AI77">
        <v>87</v>
      </c>
      <c r="AJ77">
        <v>105587</v>
      </c>
      <c r="AK77">
        <v>128862</v>
      </c>
      <c r="BB77" t="s">
        <v>159</v>
      </c>
      <c r="BC77" t="str">
        <f>VLOOKUP(BE77,class!$A$1:$B$455,2,FALSE)</f>
        <v>London Borough</v>
      </c>
      <c r="BD77" t="str">
        <f>IFERROR(VLOOKUP(BE77,classifications!$A$3:$C$334,3,FALSE),VLOOKUP(BE77,classifications!$I$2:$K$28,3,FALSE))</f>
        <v>Predominantly Urban</v>
      </c>
      <c r="BE77" t="s">
        <v>161</v>
      </c>
      <c r="BG77">
        <v>12567</v>
      </c>
      <c r="BH77">
        <v>10551</v>
      </c>
      <c r="BI77">
        <v>68</v>
      </c>
      <c r="BJ77">
        <v>106445</v>
      </c>
      <c r="BK77">
        <v>129631</v>
      </c>
      <c r="CB77" t="s">
        <v>159</v>
      </c>
      <c r="CC77" t="str">
        <f>VLOOKUP(CE77,class!$A$1:$B$455,2,FALSE)</f>
        <v>London Borough</v>
      </c>
      <c r="CD77" t="str">
        <f>IFERROR(VLOOKUP(CE77,classifications!$A$3:$C$334,3,FALSE),VLOOKUP(CE77,classifications!$I$2:$K$28,3,FALSE))</f>
        <v>Predominantly Urban</v>
      </c>
      <c r="CE77" t="s">
        <v>161</v>
      </c>
      <c r="CG77">
        <v>12533</v>
      </c>
      <c r="CH77">
        <v>10619</v>
      </c>
      <c r="CI77">
        <v>26</v>
      </c>
      <c r="CJ77">
        <v>107350</v>
      </c>
      <c r="CK77">
        <v>130528</v>
      </c>
      <c r="DB77" t="s">
        <v>159</v>
      </c>
      <c r="DC77" t="str">
        <f>VLOOKUP(DE77,class!$A$1:$B$455,2,FALSE)</f>
        <v>London Borough</v>
      </c>
      <c r="DD77" t="str">
        <f>IFERROR(VLOOKUP(DE77,classifications!$A$3:$C$334,3,FALSE),VLOOKUP(DE77,classifications!$I$2:$K$28,3,FALSE))</f>
        <v>Predominantly Urban</v>
      </c>
      <c r="DE77" t="s">
        <v>161</v>
      </c>
      <c r="DG77">
        <v>12578</v>
      </c>
      <c r="DH77">
        <v>11323</v>
      </c>
      <c r="DI77">
        <v>50</v>
      </c>
      <c r="DJ77">
        <v>107298</v>
      </c>
      <c r="DK77">
        <v>131249</v>
      </c>
      <c r="EB77" t="s">
        <v>159</v>
      </c>
      <c r="EC77" t="str">
        <f>VLOOKUP(EE77,class!$A$1:$B$455,2,FALSE)</f>
        <v>London Borough</v>
      </c>
      <c r="ED77" t="str">
        <f>IFERROR(VLOOKUP(EE77,classifications!$A$3:$C$334,3,FALSE),VLOOKUP(EE77,classifications!$I$2:$K$28,3,FALSE))</f>
        <v>Predominantly Urban</v>
      </c>
      <c r="EE77" t="s">
        <v>161</v>
      </c>
      <c r="EG77">
        <v>11913</v>
      </c>
      <c r="EH77">
        <v>11457</v>
      </c>
      <c r="EI77">
        <v>223</v>
      </c>
      <c r="EJ77">
        <v>108501</v>
      </c>
      <c r="EK77">
        <v>132094</v>
      </c>
      <c r="FB77" t="s">
        <v>159</v>
      </c>
      <c r="FC77" t="str">
        <f>VLOOKUP(FE77,class!$A$1:$B$455,2,FALSE)</f>
        <v>London Borough</v>
      </c>
      <c r="FD77" t="str">
        <f>IFERROR(VLOOKUP(FE77,classifications!$A$3:$C$334,3,FALSE),VLOOKUP(FE77,classifications!$I$2:$K$28,3,FALSE))</f>
        <v>Predominantly Urban</v>
      </c>
      <c r="FE77" t="s">
        <v>161</v>
      </c>
      <c r="FG77">
        <v>11947</v>
      </c>
      <c r="FH77">
        <v>11651</v>
      </c>
      <c r="FI77">
        <v>51</v>
      </c>
      <c r="FJ77">
        <v>109902</v>
      </c>
      <c r="FK77">
        <v>133551</v>
      </c>
      <c r="GB77" t="s">
        <v>159</v>
      </c>
      <c r="GC77" t="str">
        <f>VLOOKUP(GE77,class!$A$1:$B$455,2,FALSE)</f>
        <v>London Borough</v>
      </c>
      <c r="GD77" t="str">
        <f>IFERROR(VLOOKUP(GE77,classifications!$A$3:$C$334,3,FALSE),VLOOKUP(GE77,classifications!$I$2:$K$28,3,FALSE))</f>
        <v>Predominantly Urban</v>
      </c>
      <c r="GE77" t="s">
        <v>161</v>
      </c>
      <c r="GG77">
        <v>11747</v>
      </c>
      <c r="GH77">
        <v>12171</v>
      </c>
      <c r="GI77">
        <v>49</v>
      </c>
      <c r="GJ77">
        <v>111338</v>
      </c>
      <c r="GK77">
        <v>135305</v>
      </c>
    </row>
    <row r="78" spans="1:193" x14ac:dyDescent="0.3">
      <c r="B78" t="s">
        <v>162</v>
      </c>
      <c r="C78" t="str">
        <f>VLOOKUP(E78,class!$A$1:$B$455,2,FALSE)</f>
        <v>London Borough</v>
      </c>
      <c r="D78" t="str">
        <f>IFERROR(VLOOKUP(E78,classifications!$A$3:$C$334,3,FALSE),VLOOKUP(E78,classifications!$I$2:$K$28,3,FALSE))</f>
        <v>Predominantly Urban</v>
      </c>
      <c r="E78" t="s">
        <v>164</v>
      </c>
      <c r="G78">
        <v>11317</v>
      </c>
      <c r="H78">
        <v>7703</v>
      </c>
      <c r="I78">
        <v>93</v>
      </c>
      <c r="J78">
        <v>103226</v>
      </c>
      <c r="K78">
        <v>122339</v>
      </c>
      <c r="AB78" t="s">
        <v>162</v>
      </c>
      <c r="AC78" t="str">
        <f>VLOOKUP(AE78,class!$A$1:$B$455,2,FALSE)</f>
        <v>London Borough</v>
      </c>
      <c r="AD78" t="str">
        <f>IFERROR(VLOOKUP(AE78,classifications!$A$3:$C$334,3,FALSE),VLOOKUP(AE78,classifications!$I$2:$K$28,3,FALSE))</f>
        <v>Predominantly Urban</v>
      </c>
      <c r="AE78" t="s">
        <v>164</v>
      </c>
      <c r="AG78">
        <v>10859</v>
      </c>
      <c r="AH78">
        <v>7859</v>
      </c>
      <c r="AI78">
        <v>93</v>
      </c>
      <c r="AJ78">
        <v>104077</v>
      </c>
      <c r="AK78">
        <v>122888</v>
      </c>
      <c r="BB78" t="s">
        <v>162</v>
      </c>
      <c r="BC78" t="str">
        <f>VLOOKUP(BE78,class!$A$1:$B$455,2,FALSE)</f>
        <v>London Borough</v>
      </c>
      <c r="BD78" t="str">
        <f>IFERROR(VLOOKUP(BE78,classifications!$A$3:$C$334,3,FALSE),VLOOKUP(BE78,classifications!$I$2:$K$28,3,FALSE))</f>
        <v>Predominantly Urban</v>
      </c>
      <c r="BE78" t="s">
        <v>164</v>
      </c>
      <c r="BG78">
        <v>10665</v>
      </c>
      <c r="BH78">
        <v>7801</v>
      </c>
      <c r="BI78">
        <v>93</v>
      </c>
      <c r="BJ78">
        <v>104841</v>
      </c>
      <c r="BK78">
        <v>123400</v>
      </c>
      <c r="CB78" t="s">
        <v>162</v>
      </c>
      <c r="CC78" t="str">
        <f>VLOOKUP(CE78,class!$A$1:$B$455,2,FALSE)</f>
        <v>London Borough</v>
      </c>
      <c r="CD78" t="str">
        <f>IFERROR(VLOOKUP(CE78,classifications!$A$3:$C$334,3,FALSE),VLOOKUP(CE78,classifications!$I$2:$K$28,3,FALSE))</f>
        <v>Predominantly Urban</v>
      </c>
      <c r="CE78" t="s">
        <v>164</v>
      </c>
      <c r="CG78">
        <v>10408</v>
      </c>
      <c r="CH78">
        <v>7925</v>
      </c>
      <c r="CI78">
        <v>90</v>
      </c>
      <c r="CJ78">
        <v>105376</v>
      </c>
      <c r="CK78">
        <v>123799</v>
      </c>
      <c r="DB78" t="s">
        <v>162</v>
      </c>
      <c r="DC78" t="str">
        <f>VLOOKUP(DE78,class!$A$1:$B$455,2,FALSE)</f>
        <v>London Borough</v>
      </c>
      <c r="DD78" t="str">
        <f>IFERROR(VLOOKUP(DE78,classifications!$A$3:$C$334,3,FALSE),VLOOKUP(DE78,classifications!$I$2:$K$28,3,FALSE))</f>
        <v>Predominantly Urban</v>
      </c>
      <c r="DE78" t="s">
        <v>164</v>
      </c>
      <c r="DG78">
        <v>10257</v>
      </c>
      <c r="DH78">
        <v>8365</v>
      </c>
      <c r="DI78">
        <v>90</v>
      </c>
      <c r="DJ78">
        <v>105759</v>
      </c>
      <c r="DK78">
        <v>124471</v>
      </c>
      <c r="EB78" t="s">
        <v>162</v>
      </c>
      <c r="EC78" t="str">
        <f>VLOOKUP(EE78,class!$A$1:$B$455,2,FALSE)</f>
        <v>London Borough</v>
      </c>
      <c r="ED78" t="str">
        <f>IFERROR(VLOOKUP(EE78,classifications!$A$3:$C$334,3,FALSE),VLOOKUP(EE78,classifications!$I$2:$K$28,3,FALSE))</f>
        <v>Predominantly Urban</v>
      </c>
      <c r="EE78" t="s">
        <v>164</v>
      </c>
      <c r="EG78">
        <v>10075</v>
      </c>
      <c r="EH78">
        <v>8435</v>
      </c>
      <c r="EI78">
        <v>29</v>
      </c>
      <c r="EJ78">
        <v>106830</v>
      </c>
      <c r="EK78">
        <v>125369</v>
      </c>
      <c r="FB78" t="s">
        <v>162</v>
      </c>
      <c r="FC78" t="str">
        <f>VLOOKUP(FE78,class!$A$1:$B$455,2,FALSE)</f>
        <v>London Borough</v>
      </c>
      <c r="FD78" t="str">
        <f>IFERROR(VLOOKUP(FE78,classifications!$A$3:$C$334,3,FALSE),VLOOKUP(FE78,classifications!$I$2:$K$28,3,FALSE))</f>
        <v>Predominantly Urban</v>
      </c>
      <c r="FE78" t="s">
        <v>164</v>
      </c>
      <c r="FG78">
        <v>10189</v>
      </c>
      <c r="FH78">
        <v>8561</v>
      </c>
      <c r="FI78">
        <v>38</v>
      </c>
      <c r="FJ78">
        <v>106967</v>
      </c>
      <c r="FK78">
        <v>125755</v>
      </c>
      <c r="GB78" t="s">
        <v>162</v>
      </c>
      <c r="GC78" t="str">
        <f>VLOOKUP(GE78,class!$A$1:$B$455,2,FALSE)</f>
        <v>London Borough</v>
      </c>
      <c r="GD78" t="str">
        <f>IFERROR(VLOOKUP(GE78,classifications!$A$3:$C$334,3,FALSE),VLOOKUP(GE78,classifications!$I$2:$K$28,3,FALSE))</f>
        <v>Predominantly Urban</v>
      </c>
      <c r="GE78" t="s">
        <v>164</v>
      </c>
      <c r="GG78">
        <v>10157</v>
      </c>
      <c r="GH78">
        <v>8566</v>
      </c>
      <c r="GI78">
        <v>31</v>
      </c>
      <c r="GJ78">
        <v>107501</v>
      </c>
      <c r="GK78">
        <v>126255</v>
      </c>
    </row>
    <row r="79" spans="1:193" x14ac:dyDescent="0.3">
      <c r="B79" t="s">
        <v>165</v>
      </c>
      <c r="C79" t="str">
        <f>VLOOKUP(E79,class!$A$1:$B$455,2,FALSE)</f>
        <v>London Borough</v>
      </c>
      <c r="D79" t="str">
        <f>IFERROR(VLOOKUP(E79,classifications!$A$3:$C$334,3,FALSE),VLOOKUP(E79,classifications!$I$2:$K$28,3,FALSE))</f>
        <v>Predominantly Urban</v>
      </c>
      <c r="E79" t="s">
        <v>167</v>
      </c>
      <c r="G79">
        <v>22854</v>
      </c>
      <c r="H79">
        <v>12048</v>
      </c>
      <c r="I79">
        <v>7172</v>
      </c>
      <c r="J79">
        <v>62435</v>
      </c>
      <c r="K79">
        <v>104509</v>
      </c>
      <c r="AB79" t="s">
        <v>165</v>
      </c>
      <c r="AC79" t="str">
        <f>VLOOKUP(AE79,class!$A$1:$B$455,2,FALSE)</f>
        <v>London Borough</v>
      </c>
      <c r="AD79" t="str">
        <f>IFERROR(VLOOKUP(AE79,classifications!$A$3:$C$334,3,FALSE),VLOOKUP(AE79,classifications!$I$2:$K$28,3,FALSE))</f>
        <v>Predominantly Urban</v>
      </c>
      <c r="AE79" t="s">
        <v>167</v>
      </c>
      <c r="AG79">
        <v>23104</v>
      </c>
      <c r="AH79">
        <v>11967</v>
      </c>
      <c r="AI79">
        <v>280</v>
      </c>
      <c r="AJ79">
        <v>69272</v>
      </c>
      <c r="AK79">
        <v>104623</v>
      </c>
      <c r="BB79" t="s">
        <v>165</v>
      </c>
      <c r="BC79" t="str">
        <f>VLOOKUP(BE79,class!$A$1:$B$455,2,FALSE)</f>
        <v>London Borough</v>
      </c>
      <c r="BD79" t="str">
        <f>IFERROR(VLOOKUP(BE79,classifications!$A$3:$C$334,3,FALSE),VLOOKUP(BE79,classifications!$I$2:$K$28,3,FALSE))</f>
        <v>Predominantly Urban</v>
      </c>
      <c r="BE79" t="s">
        <v>167</v>
      </c>
      <c r="BG79">
        <v>22832</v>
      </c>
      <c r="BH79">
        <v>12513</v>
      </c>
      <c r="BI79">
        <v>392</v>
      </c>
      <c r="BJ79">
        <v>69998</v>
      </c>
      <c r="BK79">
        <v>105735</v>
      </c>
      <c r="CB79" t="s">
        <v>165</v>
      </c>
      <c r="CC79" t="str">
        <f>VLOOKUP(CE79,class!$A$1:$B$455,2,FALSE)</f>
        <v>London Borough</v>
      </c>
      <c r="CD79" t="str">
        <f>IFERROR(VLOOKUP(CE79,classifications!$A$3:$C$334,3,FALSE),VLOOKUP(CE79,classifications!$I$2:$K$28,3,FALSE))</f>
        <v>Predominantly Urban</v>
      </c>
      <c r="CE79" t="s">
        <v>167</v>
      </c>
      <c r="CG79">
        <v>22419</v>
      </c>
      <c r="CH79">
        <v>12898</v>
      </c>
      <c r="CI79">
        <v>392</v>
      </c>
      <c r="CJ79">
        <v>71174</v>
      </c>
      <c r="CK79">
        <v>106883</v>
      </c>
      <c r="DB79" t="s">
        <v>165</v>
      </c>
      <c r="DC79" t="str">
        <f>VLOOKUP(DE79,class!$A$1:$B$455,2,FALSE)</f>
        <v>London Borough</v>
      </c>
      <c r="DD79" t="str">
        <f>IFERROR(VLOOKUP(DE79,classifications!$A$3:$C$334,3,FALSE),VLOOKUP(DE79,classifications!$I$2:$K$28,3,FALSE))</f>
        <v>Predominantly Urban</v>
      </c>
      <c r="DE79" t="s">
        <v>167</v>
      </c>
      <c r="DG79">
        <v>21836</v>
      </c>
      <c r="DH79">
        <v>13858</v>
      </c>
      <c r="DI79">
        <v>401</v>
      </c>
      <c r="DJ79">
        <v>72508</v>
      </c>
      <c r="DK79">
        <v>108603</v>
      </c>
      <c r="EB79" t="s">
        <v>165</v>
      </c>
      <c r="EC79" t="str">
        <f>VLOOKUP(EE79,class!$A$1:$B$455,2,FALSE)</f>
        <v>London Borough</v>
      </c>
      <c r="ED79" t="str">
        <f>IFERROR(VLOOKUP(EE79,classifications!$A$3:$C$334,3,FALSE),VLOOKUP(EE79,classifications!$I$2:$K$28,3,FALSE))</f>
        <v>Predominantly Urban</v>
      </c>
      <c r="EE79" t="s">
        <v>167</v>
      </c>
      <c r="EG79">
        <v>21545</v>
      </c>
      <c r="EH79">
        <v>14174</v>
      </c>
      <c r="EI79">
        <v>402</v>
      </c>
      <c r="EJ79">
        <v>74862</v>
      </c>
      <c r="EK79">
        <v>110983</v>
      </c>
      <c r="FB79" t="s">
        <v>165</v>
      </c>
      <c r="FC79" t="str">
        <f>VLOOKUP(FE79,class!$A$1:$B$455,2,FALSE)</f>
        <v>London Borough</v>
      </c>
      <c r="FD79" t="str">
        <f>IFERROR(VLOOKUP(FE79,classifications!$A$3:$C$334,3,FALSE),VLOOKUP(FE79,classifications!$I$2:$K$28,3,FALSE))</f>
        <v>Predominantly Urban</v>
      </c>
      <c r="FE79" t="s">
        <v>167</v>
      </c>
      <c r="FG79">
        <v>21082</v>
      </c>
      <c r="FH79">
        <v>14426</v>
      </c>
      <c r="FI79">
        <v>408</v>
      </c>
      <c r="FJ79">
        <v>76968</v>
      </c>
      <c r="FK79">
        <v>112884</v>
      </c>
      <c r="GB79" t="s">
        <v>165</v>
      </c>
      <c r="GC79" t="str">
        <f>VLOOKUP(GE79,class!$A$1:$B$455,2,FALSE)</f>
        <v>London Borough</v>
      </c>
      <c r="GD79" t="str">
        <f>IFERROR(VLOOKUP(GE79,classifications!$A$3:$C$334,3,FALSE),VLOOKUP(GE79,classifications!$I$2:$K$28,3,FALSE))</f>
        <v>Predominantly Urban</v>
      </c>
      <c r="GE79" t="s">
        <v>167</v>
      </c>
      <c r="GG79">
        <v>20883</v>
      </c>
      <c r="GH79">
        <v>14630</v>
      </c>
      <c r="GI79">
        <v>393</v>
      </c>
      <c r="GJ79">
        <v>78492</v>
      </c>
      <c r="GK79">
        <v>114398</v>
      </c>
    </row>
    <row r="80" spans="1:193" x14ac:dyDescent="0.3">
      <c r="B80" t="s">
        <v>168</v>
      </c>
      <c r="C80" t="str">
        <f>VLOOKUP(E80,class!$A$1:$B$455,2,FALSE)</f>
        <v>London Borough</v>
      </c>
      <c r="D80" t="str">
        <f>IFERROR(VLOOKUP(E80,classifications!$A$3:$C$334,3,FALSE),VLOOKUP(E80,classifications!$I$2:$K$28,3,FALSE))</f>
        <v>Predominantly Urban</v>
      </c>
      <c r="E80" t="s">
        <v>170</v>
      </c>
      <c r="G80">
        <v>22733</v>
      </c>
      <c r="H80">
        <v>22939</v>
      </c>
      <c r="I80">
        <v>0</v>
      </c>
      <c r="J80">
        <v>57892.601864181095</v>
      </c>
      <c r="K80">
        <v>103564.6018641811</v>
      </c>
      <c r="AB80" t="s">
        <v>168</v>
      </c>
      <c r="AC80" t="str">
        <f>VLOOKUP(AE80,class!$A$1:$B$455,2,FALSE)</f>
        <v>London Borough</v>
      </c>
      <c r="AD80" t="str">
        <f>IFERROR(VLOOKUP(AE80,classifications!$A$3:$C$334,3,FALSE),VLOOKUP(AE80,classifications!$I$2:$K$28,3,FALSE))</f>
        <v>Predominantly Urban</v>
      </c>
      <c r="AE80" t="s">
        <v>170</v>
      </c>
      <c r="AG80">
        <v>22812</v>
      </c>
      <c r="AH80">
        <v>23311</v>
      </c>
      <c r="AI80">
        <v>0</v>
      </c>
      <c r="AJ80">
        <v>58241.601864181095</v>
      </c>
      <c r="AK80">
        <v>104364.6018641811</v>
      </c>
      <c r="BB80" t="s">
        <v>168</v>
      </c>
      <c r="BC80" t="str">
        <f>VLOOKUP(BE80,class!$A$1:$B$455,2,FALSE)</f>
        <v>London Borough</v>
      </c>
      <c r="BD80" t="str">
        <f>IFERROR(VLOOKUP(BE80,classifications!$A$3:$C$334,3,FALSE),VLOOKUP(BE80,classifications!$I$2:$K$28,3,FALSE))</f>
        <v>Predominantly Urban</v>
      </c>
      <c r="BE80" t="s">
        <v>170</v>
      </c>
      <c r="BG80">
        <v>22382</v>
      </c>
      <c r="BH80">
        <v>23320</v>
      </c>
      <c r="BI80">
        <v>0</v>
      </c>
      <c r="BJ80">
        <v>59787.601864181095</v>
      </c>
      <c r="BK80">
        <v>105489.6018641811</v>
      </c>
      <c r="CB80" t="s">
        <v>168</v>
      </c>
      <c r="CC80" t="str">
        <f>VLOOKUP(CE80,class!$A$1:$B$455,2,FALSE)</f>
        <v>London Borough</v>
      </c>
      <c r="CD80" t="str">
        <f>IFERROR(VLOOKUP(CE80,classifications!$A$3:$C$334,3,FALSE),VLOOKUP(CE80,classifications!$I$2:$K$28,3,FALSE))</f>
        <v>Predominantly Urban</v>
      </c>
      <c r="CE80" t="s">
        <v>170</v>
      </c>
      <c r="CG80">
        <v>22438</v>
      </c>
      <c r="CH80">
        <v>23736</v>
      </c>
      <c r="CI80">
        <v>0</v>
      </c>
      <c r="CJ80">
        <v>60573.601864181095</v>
      </c>
      <c r="CK80">
        <v>106747.6018641811</v>
      </c>
      <c r="DB80" t="s">
        <v>168</v>
      </c>
      <c r="DC80" t="str">
        <f>VLOOKUP(DE80,class!$A$1:$B$455,2,FALSE)</f>
        <v>London Borough</v>
      </c>
      <c r="DD80" t="str">
        <f>IFERROR(VLOOKUP(DE80,classifications!$A$3:$C$334,3,FALSE),VLOOKUP(DE80,classifications!$I$2:$K$28,3,FALSE))</f>
        <v>Predominantly Urban</v>
      </c>
      <c r="DE80" t="s">
        <v>170</v>
      </c>
      <c r="DG80">
        <v>22164</v>
      </c>
      <c r="DH80">
        <v>23994</v>
      </c>
      <c r="DI80">
        <v>0</v>
      </c>
      <c r="DJ80">
        <v>61415.601864181095</v>
      </c>
      <c r="DK80">
        <v>107573.6018641811</v>
      </c>
      <c r="EB80" t="s">
        <v>168</v>
      </c>
      <c r="EC80" t="str">
        <f>VLOOKUP(EE80,class!$A$1:$B$455,2,FALSE)</f>
        <v>London Borough</v>
      </c>
      <c r="ED80" t="str">
        <f>IFERROR(VLOOKUP(EE80,classifications!$A$3:$C$334,3,FALSE),VLOOKUP(EE80,classifications!$I$2:$K$28,3,FALSE))</f>
        <v>Predominantly Urban</v>
      </c>
      <c r="EE80" t="s">
        <v>170</v>
      </c>
      <c r="EG80">
        <v>21784</v>
      </c>
      <c r="EH80">
        <v>23984</v>
      </c>
      <c r="EI80">
        <v>0</v>
      </c>
      <c r="EJ80">
        <v>63001.601864181095</v>
      </c>
      <c r="EK80">
        <v>108769.6018641811</v>
      </c>
      <c r="FB80" t="s">
        <v>168</v>
      </c>
      <c r="FC80" t="str">
        <f>VLOOKUP(FE80,class!$A$1:$B$455,2,FALSE)</f>
        <v>London Borough</v>
      </c>
      <c r="FD80" t="str">
        <f>IFERROR(VLOOKUP(FE80,classifications!$A$3:$C$334,3,FALSE),VLOOKUP(FE80,classifications!$I$2:$K$28,3,FALSE))</f>
        <v>Predominantly Urban</v>
      </c>
      <c r="FE80" t="s">
        <v>170</v>
      </c>
      <c r="FG80">
        <v>21780</v>
      </c>
      <c r="FH80">
        <v>23754</v>
      </c>
      <c r="FI80">
        <v>0</v>
      </c>
      <c r="FJ80">
        <v>64502.601864181095</v>
      </c>
      <c r="FK80">
        <v>110036.6018641811</v>
      </c>
      <c r="GB80" t="s">
        <v>168</v>
      </c>
      <c r="GC80" t="str">
        <f>VLOOKUP(GE80,class!$A$1:$B$455,2,FALSE)</f>
        <v>London Borough</v>
      </c>
      <c r="GD80" t="str">
        <f>IFERROR(VLOOKUP(GE80,classifications!$A$3:$C$334,3,FALSE),VLOOKUP(GE80,classifications!$I$2:$K$28,3,FALSE))</f>
        <v>Predominantly Urban</v>
      </c>
      <c r="GE80" t="s">
        <v>170</v>
      </c>
      <c r="GG80">
        <v>21723</v>
      </c>
      <c r="GH80">
        <v>23739</v>
      </c>
      <c r="GI80">
        <v>0</v>
      </c>
      <c r="GJ80">
        <v>66096.601864181095</v>
      </c>
      <c r="GK80">
        <v>111558.6018641811</v>
      </c>
    </row>
    <row r="81" spans="2:193" x14ac:dyDescent="0.3">
      <c r="B81" t="s">
        <v>171</v>
      </c>
      <c r="C81" t="str">
        <f>VLOOKUP(E81,class!$A$1:$B$455,2,FALSE)</f>
        <v>London Borough</v>
      </c>
      <c r="D81" t="str">
        <f>IFERROR(VLOOKUP(E81,classifications!$A$3:$C$334,3,FALSE),VLOOKUP(E81,classifications!$I$2:$K$28,3,FALSE))</f>
        <v>Predominantly Urban</v>
      </c>
      <c r="E81" t="s">
        <v>173</v>
      </c>
      <c r="G81">
        <v>12948</v>
      </c>
      <c r="H81">
        <v>13001</v>
      </c>
      <c r="I81">
        <v>46</v>
      </c>
      <c r="J81">
        <v>56866</v>
      </c>
      <c r="K81">
        <v>82861</v>
      </c>
      <c r="AB81" t="s">
        <v>171</v>
      </c>
      <c r="AC81" t="str">
        <f>VLOOKUP(AE81,class!$A$1:$B$455,2,FALSE)</f>
        <v>London Borough</v>
      </c>
      <c r="AD81" t="str">
        <f>IFERROR(VLOOKUP(AE81,classifications!$A$3:$C$334,3,FALSE),VLOOKUP(AE81,classifications!$I$2:$K$28,3,FALSE))</f>
        <v>Predominantly Urban</v>
      </c>
      <c r="AE81" t="s">
        <v>173</v>
      </c>
      <c r="AG81">
        <v>12770</v>
      </c>
      <c r="AH81">
        <v>12952</v>
      </c>
      <c r="AI81">
        <v>46</v>
      </c>
      <c r="AJ81">
        <v>57513</v>
      </c>
      <c r="AK81">
        <v>83281</v>
      </c>
      <c r="BB81" t="s">
        <v>171</v>
      </c>
      <c r="BC81" t="str">
        <f>VLOOKUP(BE81,class!$A$1:$B$455,2,FALSE)</f>
        <v>London Borough</v>
      </c>
      <c r="BD81" t="str">
        <f>IFERROR(VLOOKUP(BE81,classifications!$A$3:$C$334,3,FALSE),VLOOKUP(BE81,classifications!$I$2:$K$28,3,FALSE))</f>
        <v>Predominantly Urban</v>
      </c>
      <c r="BE81" t="s">
        <v>173</v>
      </c>
      <c r="BG81">
        <v>12536</v>
      </c>
      <c r="BH81">
        <v>12908</v>
      </c>
      <c r="BI81">
        <v>44</v>
      </c>
      <c r="BJ81">
        <v>58419</v>
      </c>
      <c r="BK81">
        <v>83907</v>
      </c>
      <c r="CB81" t="s">
        <v>171</v>
      </c>
      <c r="CC81" t="str">
        <f>VLOOKUP(CE81,class!$A$1:$B$455,2,FALSE)</f>
        <v>London Borough</v>
      </c>
      <c r="CD81" t="str">
        <f>IFERROR(VLOOKUP(CE81,classifications!$A$3:$C$334,3,FALSE),VLOOKUP(CE81,classifications!$I$2:$K$28,3,FALSE))</f>
        <v>Predominantly Urban</v>
      </c>
      <c r="CE81" t="s">
        <v>173</v>
      </c>
      <c r="CG81">
        <v>12384</v>
      </c>
      <c r="CH81">
        <v>13183</v>
      </c>
      <c r="CI81">
        <v>43</v>
      </c>
      <c r="CJ81">
        <v>59657</v>
      </c>
      <c r="CK81">
        <v>85267</v>
      </c>
      <c r="DB81" t="s">
        <v>171</v>
      </c>
      <c r="DC81" t="str">
        <f>VLOOKUP(DE81,class!$A$1:$B$455,2,FALSE)</f>
        <v>London Borough</v>
      </c>
      <c r="DD81" t="str">
        <f>IFERROR(VLOOKUP(DE81,classifications!$A$3:$C$334,3,FALSE),VLOOKUP(DE81,classifications!$I$2:$K$28,3,FALSE))</f>
        <v>Predominantly Urban</v>
      </c>
      <c r="DE81" t="s">
        <v>173</v>
      </c>
      <c r="DG81">
        <v>12351</v>
      </c>
      <c r="DH81">
        <v>13317</v>
      </c>
      <c r="DI81">
        <v>43</v>
      </c>
      <c r="DJ81">
        <v>59924</v>
      </c>
      <c r="DK81">
        <v>85635</v>
      </c>
      <c r="EB81" t="s">
        <v>171</v>
      </c>
      <c r="EC81" t="str">
        <f>VLOOKUP(EE81,class!$A$1:$B$455,2,FALSE)</f>
        <v>London Borough</v>
      </c>
      <c r="ED81" t="str">
        <f>IFERROR(VLOOKUP(EE81,classifications!$A$3:$C$334,3,FALSE),VLOOKUP(EE81,classifications!$I$2:$K$28,3,FALSE))</f>
        <v>Predominantly Urban</v>
      </c>
      <c r="EE81" t="s">
        <v>173</v>
      </c>
      <c r="EG81">
        <v>12297</v>
      </c>
      <c r="EH81">
        <v>13418</v>
      </c>
      <c r="EI81">
        <v>43</v>
      </c>
      <c r="EJ81">
        <v>60851</v>
      </c>
      <c r="EK81">
        <v>86609</v>
      </c>
      <c r="FB81" t="s">
        <v>171</v>
      </c>
      <c r="FC81" t="str">
        <f>VLOOKUP(FE81,class!$A$1:$B$455,2,FALSE)</f>
        <v>London Borough</v>
      </c>
      <c r="FD81" t="str">
        <f>IFERROR(VLOOKUP(FE81,classifications!$A$3:$C$334,3,FALSE),VLOOKUP(FE81,classifications!$I$2:$K$28,3,FALSE))</f>
        <v>Predominantly Urban</v>
      </c>
      <c r="FE81" t="s">
        <v>173</v>
      </c>
      <c r="FG81">
        <v>12227</v>
      </c>
      <c r="FH81">
        <v>13273</v>
      </c>
      <c r="FI81">
        <v>43</v>
      </c>
      <c r="FJ81">
        <v>62597</v>
      </c>
      <c r="FK81">
        <v>88140</v>
      </c>
      <c r="GB81" t="s">
        <v>171</v>
      </c>
      <c r="GC81" t="str">
        <f>VLOOKUP(GE81,class!$A$1:$B$455,2,FALSE)</f>
        <v>London Borough</v>
      </c>
      <c r="GD81" t="str">
        <f>IFERROR(VLOOKUP(GE81,classifications!$A$3:$C$334,3,FALSE),VLOOKUP(GE81,classifications!$I$2:$K$28,3,FALSE))</f>
        <v>Predominantly Urban</v>
      </c>
      <c r="GE81" t="s">
        <v>173</v>
      </c>
      <c r="GG81">
        <v>12141</v>
      </c>
      <c r="GH81">
        <v>13243</v>
      </c>
      <c r="GI81">
        <v>43</v>
      </c>
      <c r="GJ81">
        <v>63759</v>
      </c>
      <c r="GK81">
        <v>89186</v>
      </c>
    </row>
    <row r="82" spans="2:193" x14ac:dyDescent="0.3">
      <c r="B82" t="s">
        <v>174</v>
      </c>
      <c r="C82" t="str">
        <f>VLOOKUP(E82,class!$A$1:$B$455,2,FALSE)</f>
        <v>London Borough</v>
      </c>
      <c r="D82" t="str">
        <f>IFERROR(VLOOKUP(E82,classifications!$A$3:$C$334,3,FALSE),VLOOKUP(E82,classifications!$I$2:$K$28,3,FALSE))</f>
        <v>Predominantly Urban</v>
      </c>
      <c r="E82" t="s">
        <v>176</v>
      </c>
      <c r="G82">
        <v>15911</v>
      </c>
      <c r="H82">
        <v>11012</v>
      </c>
      <c r="I82">
        <v>77</v>
      </c>
      <c r="J82">
        <v>78456</v>
      </c>
      <c r="K82">
        <v>105456</v>
      </c>
      <c r="AB82" t="s">
        <v>174</v>
      </c>
      <c r="AC82" t="str">
        <f>VLOOKUP(AE82,class!$A$1:$B$455,2,FALSE)</f>
        <v>London Borough</v>
      </c>
      <c r="AD82" t="str">
        <f>IFERROR(VLOOKUP(AE82,classifications!$A$3:$C$334,3,FALSE),VLOOKUP(AE82,classifications!$I$2:$K$28,3,FALSE))</f>
        <v>Predominantly Urban</v>
      </c>
      <c r="AE82" t="s">
        <v>176</v>
      </c>
      <c r="AG82">
        <v>15830</v>
      </c>
      <c r="AH82">
        <v>11390</v>
      </c>
      <c r="AI82">
        <v>80</v>
      </c>
      <c r="AJ82">
        <v>78733</v>
      </c>
      <c r="AK82">
        <v>106033</v>
      </c>
      <c r="BB82" t="s">
        <v>174</v>
      </c>
      <c r="BC82" t="str">
        <f>VLOOKUP(BE82,class!$A$1:$B$455,2,FALSE)</f>
        <v>London Borough</v>
      </c>
      <c r="BD82" t="str">
        <f>IFERROR(VLOOKUP(BE82,classifications!$A$3:$C$334,3,FALSE),VLOOKUP(BE82,classifications!$I$2:$K$28,3,FALSE))</f>
        <v>Predominantly Urban</v>
      </c>
      <c r="BE82" t="s">
        <v>176</v>
      </c>
      <c r="BG82">
        <v>15646</v>
      </c>
      <c r="BH82">
        <v>11458</v>
      </c>
      <c r="BI82">
        <v>80</v>
      </c>
      <c r="BJ82">
        <v>79323</v>
      </c>
      <c r="BK82">
        <v>106507</v>
      </c>
      <c r="CB82" t="s">
        <v>174</v>
      </c>
      <c r="CC82" t="str">
        <f>VLOOKUP(CE82,class!$A$1:$B$455,2,FALSE)</f>
        <v>London Borough</v>
      </c>
      <c r="CD82" t="str">
        <f>IFERROR(VLOOKUP(CE82,classifications!$A$3:$C$334,3,FALSE),VLOOKUP(CE82,classifications!$I$2:$K$28,3,FALSE))</f>
        <v>Predominantly Urban</v>
      </c>
      <c r="CE82" t="s">
        <v>176</v>
      </c>
      <c r="CG82">
        <v>15439</v>
      </c>
      <c r="CH82">
        <v>11558</v>
      </c>
      <c r="CI82">
        <v>80</v>
      </c>
      <c r="CJ82">
        <v>79563</v>
      </c>
      <c r="CK82">
        <v>106640</v>
      </c>
      <c r="DB82" t="s">
        <v>174</v>
      </c>
      <c r="DC82" t="str">
        <f>VLOOKUP(DE82,class!$A$1:$B$455,2,FALSE)</f>
        <v>London Borough</v>
      </c>
      <c r="DD82" t="str">
        <f>IFERROR(VLOOKUP(DE82,classifications!$A$3:$C$334,3,FALSE),VLOOKUP(DE82,classifications!$I$2:$K$28,3,FALSE))</f>
        <v>Predominantly Urban</v>
      </c>
      <c r="DE82" t="s">
        <v>176</v>
      </c>
      <c r="DG82">
        <v>15311</v>
      </c>
      <c r="DH82">
        <v>11801</v>
      </c>
      <c r="DI82">
        <v>80</v>
      </c>
      <c r="DJ82">
        <v>79687</v>
      </c>
      <c r="DK82">
        <v>106879</v>
      </c>
      <c r="EB82" t="s">
        <v>174</v>
      </c>
      <c r="EC82" t="str">
        <f>VLOOKUP(EE82,class!$A$1:$B$455,2,FALSE)</f>
        <v>London Borough</v>
      </c>
      <c r="ED82" t="str">
        <f>IFERROR(VLOOKUP(EE82,classifications!$A$3:$C$334,3,FALSE),VLOOKUP(EE82,classifications!$I$2:$K$28,3,FALSE))</f>
        <v>Predominantly Urban</v>
      </c>
      <c r="EE82" t="s">
        <v>176</v>
      </c>
      <c r="EG82">
        <v>15423</v>
      </c>
      <c r="EH82">
        <v>11870</v>
      </c>
      <c r="EI82">
        <v>80</v>
      </c>
      <c r="EJ82">
        <v>80247</v>
      </c>
      <c r="EK82">
        <v>107620</v>
      </c>
      <c r="FB82" t="s">
        <v>174</v>
      </c>
      <c r="FC82" t="str">
        <f>VLOOKUP(FE82,class!$A$1:$B$455,2,FALSE)</f>
        <v>London Borough</v>
      </c>
      <c r="FD82" t="str">
        <f>IFERROR(VLOOKUP(FE82,classifications!$A$3:$C$334,3,FALSE),VLOOKUP(FE82,classifications!$I$2:$K$28,3,FALSE))</f>
        <v>Predominantly Urban</v>
      </c>
      <c r="FE82" t="s">
        <v>176</v>
      </c>
      <c r="FG82">
        <v>15097</v>
      </c>
      <c r="FH82">
        <v>11928</v>
      </c>
      <c r="FI82">
        <v>80</v>
      </c>
      <c r="FJ82">
        <v>81715</v>
      </c>
      <c r="FK82">
        <v>108820</v>
      </c>
      <c r="GB82" t="s">
        <v>174</v>
      </c>
      <c r="GC82" t="str">
        <f>VLOOKUP(GE82,class!$A$1:$B$455,2,FALSE)</f>
        <v>London Borough</v>
      </c>
      <c r="GD82" t="str">
        <f>IFERROR(VLOOKUP(GE82,classifications!$A$3:$C$334,3,FALSE),VLOOKUP(GE82,classifications!$I$2:$K$28,3,FALSE))</f>
        <v>Predominantly Urban</v>
      </c>
      <c r="GE82" t="s">
        <v>176</v>
      </c>
      <c r="GG82">
        <v>15049</v>
      </c>
      <c r="GH82">
        <v>11907</v>
      </c>
      <c r="GI82">
        <v>80</v>
      </c>
      <c r="GJ82">
        <v>82352</v>
      </c>
      <c r="GK82">
        <v>109388</v>
      </c>
    </row>
    <row r="83" spans="2:193" x14ac:dyDescent="0.3">
      <c r="B83" t="s">
        <v>177</v>
      </c>
      <c r="C83" t="str">
        <f>VLOOKUP(E83,class!$A$1:$B$455,2,FALSE)</f>
        <v>London Borough</v>
      </c>
      <c r="D83" t="str">
        <f>IFERROR(VLOOKUP(E83,classifications!$A$3:$C$334,3,FALSE),VLOOKUP(E83,classifications!$I$2:$K$28,3,FALSE))</f>
        <v>Predominantly Urban</v>
      </c>
      <c r="E83" t="s">
        <v>179</v>
      </c>
      <c r="G83">
        <v>4965</v>
      </c>
      <c r="H83">
        <v>3968</v>
      </c>
      <c r="I83">
        <v>175</v>
      </c>
      <c r="J83">
        <v>77886</v>
      </c>
      <c r="K83">
        <v>86994</v>
      </c>
      <c r="AB83" t="s">
        <v>177</v>
      </c>
      <c r="AC83" t="str">
        <f>VLOOKUP(AE83,class!$A$1:$B$455,2,FALSE)</f>
        <v>London Borough</v>
      </c>
      <c r="AD83" t="str">
        <f>IFERROR(VLOOKUP(AE83,classifications!$A$3:$C$334,3,FALSE),VLOOKUP(AE83,classifications!$I$2:$K$28,3,FALSE))</f>
        <v>Predominantly Urban</v>
      </c>
      <c r="AE83" t="s">
        <v>179</v>
      </c>
      <c r="AG83">
        <v>4951</v>
      </c>
      <c r="AH83">
        <v>4111</v>
      </c>
      <c r="AI83">
        <v>175</v>
      </c>
      <c r="AJ83">
        <v>78472</v>
      </c>
      <c r="AK83">
        <v>87709</v>
      </c>
      <c r="BB83" t="s">
        <v>177</v>
      </c>
      <c r="BC83" t="str">
        <f>VLOOKUP(BE83,class!$A$1:$B$455,2,FALSE)</f>
        <v>London Borough</v>
      </c>
      <c r="BD83" t="str">
        <f>IFERROR(VLOOKUP(BE83,classifications!$A$3:$C$334,3,FALSE),VLOOKUP(BE83,classifications!$I$2:$K$28,3,FALSE))</f>
        <v>Predominantly Urban</v>
      </c>
      <c r="BE83" t="s">
        <v>179</v>
      </c>
      <c r="BG83">
        <v>4915</v>
      </c>
      <c r="BH83">
        <v>4025</v>
      </c>
      <c r="BI83">
        <v>175</v>
      </c>
      <c r="BJ83">
        <v>78889</v>
      </c>
      <c r="BK83">
        <v>88004</v>
      </c>
      <c r="CB83" t="s">
        <v>177</v>
      </c>
      <c r="CC83" t="str">
        <f>VLOOKUP(CE83,class!$A$1:$B$455,2,FALSE)</f>
        <v>London Borough</v>
      </c>
      <c r="CD83" t="str">
        <f>IFERROR(VLOOKUP(CE83,classifications!$A$3:$C$334,3,FALSE),VLOOKUP(CE83,classifications!$I$2:$K$28,3,FALSE))</f>
        <v>Predominantly Urban</v>
      </c>
      <c r="CE83" t="s">
        <v>179</v>
      </c>
      <c r="CG83">
        <v>4878</v>
      </c>
      <c r="CH83">
        <v>4070</v>
      </c>
      <c r="CI83">
        <v>100</v>
      </c>
      <c r="CJ83">
        <v>79366</v>
      </c>
      <c r="CK83">
        <v>88414</v>
      </c>
      <c r="DB83" t="s">
        <v>177</v>
      </c>
      <c r="DC83" t="str">
        <f>VLOOKUP(DE83,class!$A$1:$B$455,2,FALSE)</f>
        <v>London Borough</v>
      </c>
      <c r="DD83" t="str">
        <f>IFERROR(VLOOKUP(DE83,classifications!$A$3:$C$334,3,FALSE),VLOOKUP(DE83,classifications!$I$2:$K$28,3,FALSE))</f>
        <v>Predominantly Urban</v>
      </c>
      <c r="DE83" t="s">
        <v>179</v>
      </c>
      <c r="DG83">
        <v>4856</v>
      </c>
      <c r="DH83">
        <v>4259</v>
      </c>
      <c r="DI83">
        <v>75</v>
      </c>
      <c r="DJ83">
        <v>80134</v>
      </c>
      <c r="DK83">
        <v>89324</v>
      </c>
      <c r="EB83" t="s">
        <v>177</v>
      </c>
      <c r="EC83" t="str">
        <f>VLOOKUP(EE83,class!$A$1:$B$455,2,FALSE)</f>
        <v>London Borough</v>
      </c>
      <c r="ED83" t="str">
        <f>IFERROR(VLOOKUP(EE83,classifications!$A$3:$C$334,3,FALSE),VLOOKUP(EE83,classifications!$I$2:$K$28,3,FALSE))</f>
        <v>Predominantly Urban</v>
      </c>
      <c r="EE83" t="s">
        <v>179</v>
      </c>
      <c r="EG83">
        <v>4838</v>
      </c>
      <c r="EH83">
        <v>4223</v>
      </c>
      <c r="EI83">
        <v>65</v>
      </c>
      <c r="EJ83">
        <v>80854</v>
      </c>
      <c r="EK83">
        <v>89980</v>
      </c>
      <c r="FB83" t="s">
        <v>177</v>
      </c>
      <c r="FC83" t="str">
        <f>VLOOKUP(FE83,class!$A$1:$B$455,2,FALSE)</f>
        <v>London Borough</v>
      </c>
      <c r="FD83" t="str">
        <f>IFERROR(VLOOKUP(FE83,classifications!$A$3:$C$334,3,FALSE),VLOOKUP(FE83,classifications!$I$2:$K$28,3,FALSE))</f>
        <v>Predominantly Urban</v>
      </c>
      <c r="FE83" t="s">
        <v>179</v>
      </c>
      <c r="FG83">
        <v>4813</v>
      </c>
      <c r="FH83">
        <v>4262</v>
      </c>
      <c r="FI83">
        <v>171</v>
      </c>
      <c r="FJ83">
        <v>81434</v>
      </c>
      <c r="FK83">
        <v>90680</v>
      </c>
      <c r="GB83" t="s">
        <v>177</v>
      </c>
      <c r="GC83" t="str">
        <f>VLOOKUP(GE83,class!$A$1:$B$455,2,FALSE)</f>
        <v>London Borough</v>
      </c>
      <c r="GD83" t="str">
        <f>IFERROR(VLOOKUP(GE83,classifications!$A$3:$C$334,3,FALSE),VLOOKUP(GE83,classifications!$I$2:$K$28,3,FALSE))</f>
        <v>Predominantly Urban</v>
      </c>
      <c r="GE83" t="s">
        <v>179</v>
      </c>
      <c r="GG83">
        <v>4773</v>
      </c>
      <c r="GH83">
        <v>4364</v>
      </c>
      <c r="GI83">
        <v>187</v>
      </c>
      <c r="GJ83">
        <v>82585</v>
      </c>
      <c r="GK83">
        <v>91909</v>
      </c>
    </row>
    <row r="84" spans="2:193" x14ac:dyDescent="0.3">
      <c r="B84" t="s">
        <v>180</v>
      </c>
      <c r="C84" t="str">
        <f>VLOOKUP(E84,class!$A$1:$B$455,2,FALSE)</f>
        <v>London Borough</v>
      </c>
      <c r="D84" t="str">
        <f>IFERROR(VLOOKUP(E84,classifications!$A$3:$C$334,3,FALSE),VLOOKUP(E84,classifications!$I$2:$K$28,3,FALSE))</f>
        <v>Predominantly Urban</v>
      </c>
      <c r="E84" t="s">
        <v>182</v>
      </c>
      <c r="G84">
        <v>10017</v>
      </c>
      <c r="H84">
        <v>3737</v>
      </c>
      <c r="I84">
        <v>39</v>
      </c>
      <c r="J84">
        <v>85433</v>
      </c>
      <c r="K84">
        <v>99226</v>
      </c>
      <c r="AB84" t="s">
        <v>180</v>
      </c>
      <c r="AC84" t="str">
        <f>VLOOKUP(AE84,class!$A$1:$B$455,2,FALSE)</f>
        <v>London Borough</v>
      </c>
      <c r="AD84" t="str">
        <f>IFERROR(VLOOKUP(AE84,classifications!$A$3:$C$334,3,FALSE),VLOOKUP(AE84,classifications!$I$2:$K$28,3,FALSE))</f>
        <v>Predominantly Urban</v>
      </c>
      <c r="AE84" t="s">
        <v>182</v>
      </c>
      <c r="AG84">
        <v>10052</v>
      </c>
      <c r="AH84">
        <v>4201</v>
      </c>
      <c r="AI84">
        <v>39</v>
      </c>
      <c r="AJ84">
        <v>85171</v>
      </c>
      <c r="AK84">
        <v>99463</v>
      </c>
      <c r="BB84" t="s">
        <v>180</v>
      </c>
      <c r="BC84" t="str">
        <f>VLOOKUP(BE84,class!$A$1:$B$455,2,FALSE)</f>
        <v>London Borough</v>
      </c>
      <c r="BD84" t="str">
        <f>IFERROR(VLOOKUP(BE84,classifications!$A$3:$C$334,3,FALSE),VLOOKUP(BE84,classifications!$I$2:$K$28,3,FALSE))</f>
        <v>Predominantly Urban</v>
      </c>
      <c r="BE84" t="s">
        <v>182</v>
      </c>
      <c r="BG84">
        <v>9992</v>
      </c>
      <c r="BH84">
        <v>4380</v>
      </c>
      <c r="BI84">
        <v>0</v>
      </c>
      <c r="BJ84">
        <v>85247</v>
      </c>
      <c r="BK84">
        <v>99619</v>
      </c>
      <c r="CB84" t="s">
        <v>180</v>
      </c>
      <c r="CC84" t="str">
        <f>VLOOKUP(CE84,class!$A$1:$B$455,2,FALSE)</f>
        <v>London Borough</v>
      </c>
      <c r="CD84" t="str">
        <f>IFERROR(VLOOKUP(CE84,classifications!$A$3:$C$334,3,FALSE),VLOOKUP(CE84,classifications!$I$2:$K$28,3,FALSE))</f>
        <v>Predominantly Urban</v>
      </c>
      <c r="CE84" t="s">
        <v>182</v>
      </c>
      <c r="CG84">
        <v>9873</v>
      </c>
      <c r="CH84">
        <v>4550</v>
      </c>
      <c r="CI84">
        <v>0</v>
      </c>
      <c r="CJ84">
        <v>85838</v>
      </c>
      <c r="CK84">
        <v>100261</v>
      </c>
      <c r="DB84" t="s">
        <v>180</v>
      </c>
      <c r="DC84" t="str">
        <f>VLOOKUP(DE84,class!$A$1:$B$455,2,FALSE)</f>
        <v>London Borough</v>
      </c>
      <c r="DD84" t="str">
        <f>IFERROR(VLOOKUP(DE84,classifications!$A$3:$C$334,3,FALSE),VLOOKUP(DE84,classifications!$I$2:$K$28,3,FALSE))</f>
        <v>Predominantly Urban</v>
      </c>
      <c r="DE84" t="s">
        <v>182</v>
      </c>
      <c r="DG84">
        <v>9741</v>
      </c>
      <c r="DH84">
        <v>4845</v>
      </c>
      <c r="DI84">
        <v>0</v>
      </c>
      <c r="DJ84">
        <v>86687</v>
      </c>
      <c r="DK84">
        <v>101273</v>
      </c>
      <c r="EB84" t="s">
        <v>180</v>
      </c>
      <c r="EC84" t="str">
        <f>VLOOKUP(EE84,class!$A$1:$B$455,2,FALSE)</f>
        <v>London Borough</v>
      </c>
      <c r="ED84" t="str">
        <f>IFERROR(VLOOKUP(EE84,classifications!$A$3:$C$334,3,FALSE),VLOOKUP(EE84,classifications!$I$2:$K$28,3,FALSE))</f>
        <v>Predominantly Urban</v>
      </c>
      <c r="EE84" t="s">
        <v>182</v>
      </c>
      <c r="EG84">
        <v>9725</v>
      </c>
      <c r="EH84">
        <v>4597</v>
      </c>
      <c r="EI84">
        <v>0</v>
      </c>
      <c r="EJ84">
        <v>87394</v>
      </c>
      <c r="EK84">
        <v>101716</v>
      </c>
      <c r="FB84" t="s">
        <v>180</v>
      </c>
      <c r="FC84" t="str">
        <f>VLOOKUP(FE84,class!$A$1:$B$455,2,FALSE)</f>
        <v>London Borough</v>
      </c>
      <c r="FD84" t="str">
        <f>IFERROR(VLOOKUP(FE84,classifications!$A$3:$C$334,3,FALSE),VLOOKUP(FE84,classifications!$I$2:$K$28,3,FALSE))</f>
        <v>Predominantly Urban</v>
      </c>
      <c r="FE84" t="s">
        <v>182</v>
      </c>
      <c r="FG84">
        <v>9629</v>
      </c>
      <c r="FH84">
        <v>4596</v>
      </c>
      <c r="FI84">
        <v>0</v>
      </c>
      <c r="FJ84">
        <v>87768</v>
      </c>
      <c r="FK84">
        <v>101993</v>
      </c>
      <c r="GB84" t="s">
        <v>180</v>
      </c>
      <c r="GC84" t="str">
        <f>VLOOKUP(GE84,class!$A$1:$B$455,2,FALSE)</f>
        <v>London Borough</v>
      </c>
      <c r="GD84" t="str">
        <f>IFERROR(VLOOKUP(GE84,classifications!$A$3:$C$334,3,FALSE),VLOOKUP(GE84,classifications!$I$2:$K$28,3,FALSE))</f>
        <v>Predominantly Urban</v>
      </c>
      <c r="GE84" t="s">
        <v>182</v>
      </c>
      <c r="GG84">
        <v>9298</v>
      </c>
      <c r="GH84">
        <v>4589</v>
      </c>
      <c r="GI84">
        <v>0</v>
      </c>
      <c r="GJ84">
        <v>88572</v>
      </c>
      <c r="GK84">
        <v>102459</v>
      </c>
    </row>
    <row r="85" spans="2:193" x14ac:dyDescent="0.3">
      <c r="B85" t="s">
        <v>183</v>
      </c>
      <c r="C85" t="str">
        <f>VLOOKUP(E85,class!$A$1:$B$455,2,FALSE)</f>
        <v>London Borough</v>
      </c>
      <c r="D85" t="str">
        <f>IFERROR(VLOOKUP(E85,classifications!$A$3:$C$334,3,FALSE),VLOOKUP(E85,classifications!$I$2:$K$28,3,FALSE))</f>
        <v>Predominantly Urban</v>
      </c>
      <c r="E85" t="s">
        <v>185</v>
      </c>
      <c r="G85">
        <v>10501</v>
      </c>
      <c r="H85">
        <v>6664</v>
      </c>
      <c r="I85">
        <v>1382</v>
      </c>
      <c r="J85">
        <v>86349</v>
      </c>
      <c r="K85">
        <v>104896</v>
      </c>
      <c r="AB85" t="s">
        <v>183</v>
      </c>
      <c r="AC85" t="str">
        <f>VLOOKUP(AE85,class!$A$1:$B$455,2,FALSE)</f>
        <v>London Borough</v>
      </c>
      <c r="AD85" t="str">
        <f>IFERROR(VLOOKUP(AE85,classifications!$A$3:$C$334,3,FALSE),VLOOKUP(AE85,classifications!$I$2:$K$28,3,FALSE))</f>
        <v>Predominantly Urban</v>
      </c>
      <c r="AE85" t="s">
        <v>185</v>
      </c>
      <c r="AG85">
        <v>10499</v>
      </c>
      <c r="AH85">
        <v>6722</v>
      </c>
      <c r="AI85">
        <v>1382</v>
      </c>
      <c r="AJ85">
        <v>87760</v>
      </c>
      <c r="AK85">
        <v>106363</v>
      </c>
      <c r="BB85" t="s">
        <v>183</v>
      </c>
      <c r="BC85" t="str">
        <f>VLOOKUP(BE85,class!$A$1:$B$455,2,FALSE)</f>
        <v>London Borough</v>
      </c>
      <c r="BD85" t="str">
        <f>IFERROR(VLOOKUP(BE85,classifications!$A$3:$C$334,3,FALSE),VLOOKUP(BE85,classifications!$I$2:$K$28,3,FALSE))</f>
        <v>Predominantly Urban</v>
      </c>
      <c r="BE85" t="s">
        <v>185</v>
      </c>
      <c r="BG85">
        <v>10243</v>
      </c>
      <c r="BH85">
        <v>6882</v>
      </c>
      <c r="BI85">
        <v>1382</v>
      </c>
      <c r="BJ85">
        <v>88410</v>
      </c>
      <c r="BK85">
        <v>106917</v>
      </c>
      <c r="CB85" t="s">
        <v>183</v>
      </c>
      <c r="CC85" t="str">
        <f>VLOOKUP(CE85,class!$A$1:$B$455,2,FALSE)</f>
        <v>London Borough</v>
      </c>
      <c r="CD85" t="str">
        <f>IFERROR(VLOOKUP(CE85,classifications!$A$3:$C$334,3,FALSE),VLOOKUP(CE85,classifications!$I$2:$K$28,3,FALSE))</f>
        <v>Predominantly Urban</v>
      </c>
      <c r="CE85" t="s">
        <v>185</v>
      </c>
      <c r="CG85">
        <v>10051</v>
      </c>
      <c r="CH85">
        <v>7393</v>
      </c>
      <c r="CI85">
        <v>1382</v>
      </c>
      <c r="CJ85">
        <v>88636</v>
      </c>
      <c r="CK85">
        <v>107462</v>
      </c>
      <c r="DB85" t="s">
        <v>183</v>
      </c>
      <c r="DC85" t="str">
        <f>VLOOKUP(DE85,class!$A$1:$B$455,2,FALSE)</f>
        <v>London Borough</v>
      </c>
      <c r="DD85" t="str">
        <f>IFERROR(VLOOKUP(DE85,classifications!$A$3:$C$334,3,FALSE),VLOOKUP(DE85,classifications!$I$2:$K$28,3,FALSE))</f>
        <v>Predominantly Urban</v>
      </c>
      <c r="DE85" t="s">
        <v>185</v>
      </c>
      <c r="DG85">
        <v>9918</v>
      </c>
      <c r="DH85">
        <v>7484</v>
      </c>
      <c r="DI85">
        <v>1076</v>
      </c>
      <c r="DJ85">
        <v>89693</v>
      </c>
      <c r="DK85">
        <v>108171</v>
      </c>
      <c r="EB85" t="s">
        <v>183</v>
      </c>
      <c r="EC85" t="str">
        <f>VLOOKUP(EE85,class!$A$1:$B$455,2,FALSE)</f>
        <v>London Borough</v>
      </c>
      <c r="ED85" t="str">
        <f>IFERROR(VLOOKUP(EE85,classifications!$A$3:$C$334,3,FALSE),VLOOKUP(EE85,classifications!$I$2:$K$28,3,FALSE))</f>
        <v>Predominantly Urban</v>
      </c>
      <c r="EE85" t="s">
        <v>185</v>
      </c>
      <c r="EG85">
        <v>9937</v>
      </c>
      <c r="EH85">
        <v>7481</v>
      </c>
      <c r="EI85">
        <v>794</v>
      </c>
      <c r="EJ85">
        <v>90723</v>
      </c>
      <c r="EK85">
        <v>108935</v>
      </c>
      <c r="FB85" t="s">
        <v>183</v>
      </c>
      <c r="FC85" t="str">
        <f>VLOOKUP(FE85,class!$A$1:$B$455,2,FALSE)</f>
        <v>London Borough</v>
      </c>
      <c r="FD85" t="str">
        <f>IFERROR(VLOOKUP(FE85,classifications!$A$3:$C$334,3,FALSE),VLOOKUP(FE85,classifications!$I$2:$K$28,3,FALSE))</f>
        <v>Predominantly Urban</v>
      </c>
      <c r="FE85" t="s">
        <v>185</v>
      </c>
      <c r="FG85">
        <v>9925</v>
      </c>
      <c r="FH85">
        <v>7589</v>
      </c>
      <c r="FI85">
        <v>792</v>
      </c>
      <c r="FJ85">
        <v>91471</v>
      </c>
      <c r="FK85">
        <v>109777</v>
      </c>
      <c r="GB85" t="s">
        <v>183</v>
      </c>
      <c r="GC85" t="str">
        <f>VLOOKUP(GE85,class!$A$1:$B$455,2,FALSE)</f>
        <v>London Borough</v>
      </c>
      <c r="GD85" t="str">
        <f>IFERROR(VLOOKUP(GE85,classifications!$A$3:$C$334,3,FALSE),VLOOKUP(GE85,classifications!$I$2:$K$28,3,FALSE))</f>
        <v>Predominantly Urban</v>
      </c>
      <c r="GE85" t="s">
        <v>185</v>
      </c>
      <c r="GG85">
        <v>10086</v>
      </c>
      <c r="GH85">
        <v>7622</v>
      </c>
      <c r="GI85">
        <v>797</v>
      </c>
      <c r="GJ85">
        <v>92229</v>
      </c>
      <c r="GK85">
        <v>110734</v>
      </c>
    </row>
    <row r="86" spans="2:193" x14ac:dyDescent="0.3">
      <c r="B86" t="s">
        <v>186</v>
      </c>
      <c r="C86" t="str">
        <f>VLOOKUP(E86,class!$A$1:$B$455,2,FALSE)</f>
        <v>London Borough</v>
      </c>
      <c r="D86" t="str">
        <f>IFERROR(VLOOKUP(E86,classifications!$A$3:$C$334,3,FALSE),VLOOKUP(E86,classifications!$I$2:$K$28,3,FALSE))</f>
        <v>Predominantly Urban</v>
      </c>
      <c r="E86" t="s">
        <v>188</v>
      </c>
      <c r="G86">
        <v>13416</v>
      </c>
      <c r="H86">
        <v>7388</v>
      </c>
      <c r="I86">
        <v>0</v>
      </c>
      <c r="J86">
        <v>76668</v>
      </c>
      <c r="K86">
        <v>97472</v>
      </c>
      <c r="AB86" t="s">
        <v>186</v>
      </c>
      <c r="AC86" t="str">
        <f>VLOOKUP(AE86,class!$A$1:$B$455,2,FALSE)</f>
        <v>London Borough</v>
      </c>
      <c r="AD86" t="str">
        <f>IFERROR(VLOOKUP(AE86,classifications!$A$3:$C$334,3,FALSE),VLOOKUP(AE86,classifications!$I$2:$K$28,3,FALSE))</f>
        <v>Predominantly Urban</v>
      </c>
      <c r="AE86" t="s">
        <v>188</v>
      </c>
      <c r="AG86">
        <v>13325</v>
      </c>
      <c r="AH86">
        <v>7509</v>
      </c>
      <c r="AI86">
        <v>0</v>
      </c>
      <c r="AJ86">
        <v>76870</v>
      </c>
      <c r="AK86">
        <v>97704</v>
      </c>
      <c r="BB86" t="s">
        <v>186</v>
      </c>
      <c r="BC86" t="str">
        <f>VLOOKUP(BE86,class!$A$1:$B$455,2,FALSE)</f>
        <v>London Borough</v>
      </c>
      <c r="BD86" t="str">
        <f>IFERROR(VLOOKUP(BE86,classifications!$A$3:$C$334,3,FALSE),VLOOKUP(BE86,classifications!$I$2:$K$28,3,FALSE))</f>
        <v>Predominantly Urban</v>
      </c>
      <c r="BE86" t="s">
        <v>188</v>
      </c>
      <c r="BG86">
        <v>13269</v>
      </c>
      <c r="BH86">
        <v>7685</v>
      </c>
      <c r="BI86">
        <v>0</v>
      </c>
      <c r="BJ86">
        <v>77436</v>
      </c>
      <c r="BK86">
        <v>98390</v>
      </c>
      <c r="CB86" t="s">
        <v>186</v>
      </c>
      <c r="CC86" t="str">
        <f>VLOOKUP(CE86,class!$A$1:$B$455,2,FALSE)</f>
        <v>London Borough</v>
      </c>
      <c r="CD86" t="str">
        <f>IFERROR(VLOOKUP(CE86,classifications!$A$3:$C$334,3,FALSE),VLOOKUP(CE86,classifications!$I$2:$K$28,3,FALSE))</f>
        <v>Predominantly Urban</v>
      </c>
      <c r="CE86" t="s">
        <v>188</v>
      </c>
      <c r="CG86">
        <v>13086</v>
      </c>
      <c r="CH86">
        <v>7822</v>
      </c>
      <c r="CI86">
        <v>0</v>
      </c>
      <c r="CJ86">
        <v>77879</v>
      </c>
      <c r="CK86">
        <v>98787</v>
      </c>
      <c r="DB86" t="s">
        <v>186</v>
      </c>
      <c r="DC86" t="str">
        <f>VLOOKUP(DE86,class!$A$1:$B$455,2,FALSE)</f>
        <v>London Borough</v>
      </c>
      <c r="DD86" t="str">
        <f>IFERROR(VLOOKUP(DE86,classifications!$A$3:$C$334,3,FALSE),VLOOKUP(DE86,classifications!$I$2:$K$28,3,FALSE))</f>
        <v>Predominantly Urban</v>
      </c>
      <c r="DE86" t="s">
        <v>188</v>
      </c>
      <c r="DG86">
        <v>13080</v>
      </c>
      <c r="DH86">
        <v>8013</v>
      </c>
      <c r="DI86">
        <v>5556</v>
      </c>
      <c r="DJ86">
        <v>72618</v>
      </c>
      <c r="DK86">
        <v>99267</v>
      </c>
      <c r="EB86" t="s">
        <v>186</v>
      </c>
      <c r="EC86" t="str">
        <f>VLOOKUP(EE86,class!$A$1:$B$455,2,FALSE)</f>
        <v>London Borough</v>
      </c>
      <c r="ED86" t="str">
        <f>IFERROR(VLOOKUP(EE86,classifications!$A$3:$C$334,3,FALSE),VLOOKUP(EE86,classifications!$I$2:$K$28,3,FALSE))</f>
        <v>Predominantly Urban</v>
      </c>
      <c r="EE86" t="s">
        <v>188</v>
      </c>
      <c r="EG86">
        <v>12921</v>
      </c>
      <c r="EH86">
        <v>8078</v>
      </c>
      <c r="EI86">
        <v>5556</v>
      </c>
      <c r="EJ86">
        <v>73269</v>
      </c>
      <c r="EK86">
        <v>99824</v>
      </c>
      <c r="FB86" t="s">
        <v>186</v>
      </c>
      <c r="FC86" t="str">
        <f>VLOOKUP(FE86,class!$A$1:$B$455,2,FALSE)</f>
        <v>London Borough</v>
      </c>
      <c r="FD86" t="str">
        <f>IFERROR(VLOOKUP(FE86,classifications!$A$3:$C$334,3,FALSE),VLOOKUP(FE86,classifications!$I$2:$K$28,3,FALSE))</f>
        <v>Predominantly Urban</v>
      </c>
      <c r="FE86" t="s">
        <v>188</v>
      </c>
      <c r="FG86">
        <v>13129</v>
      </c>
      <c r="FH86">
        <v>8254</v>
      </c>
      <c r="FI86">
        <v>5606</v>
      </c>
      <c r="FJ86">
        <v>73746</v>
      </c>
      <c r="FK86">
        <v>100735</v>
      </c>
      <c r="GB86" t="s">
        <v>186</v>
      </c>
      <c r="GC86" t="str">
        <f>VLOOKUP(GE86,class!$A$1:$B$455,2,FALSE)</f>
        <v>London Borough</v>
      </c>
      <c r="GD86" t="str">
        <f>IFERROR(VLOOKUP(GE86,classifications!$A$3:$C$334,3,FALSE),VLOOKUP(GE86,classifications!$I$2:$K$28,3,FALSE))</f>
        <v>Predominantly Urban</v>
      </c>
      <c r="GE86" t="s">
        <v>188</v>
      </c>
      <c r="GG86">
        <v>13085</v>
      </c>
      <c r="GH86">
        <v>8488</v>
      </c>
      <c r="GI86">
        <v>5606</v>
      </c>
      <c r="GJ86">
        <v>74820</v>
      </c>
      <c r="GK86">
        <v>101999</v>
      </c>
    </row>
    <row r="87" spans="2:193" x14ac:dyDescent="0.3">
      <c r="B87" t="s">
        <v>189</v>
      </c>
      <c r="C87" t="str">
        <f>VLOOKUP(E87,class!$A$1:$B$455,2,FALSE)</f>
        <v>London Borough</v>
      </c>
      <c r="D87" t="str">
        <f>IFERROR(VLOOKUP(E87,classifications!$A$3:$C$334,3,FALSE),VLOOKUP(E87,classifications!$I$2:$K$28,3,FALSE))</f>
        <v>Predominantly Urban</v>
      </c>
      <c r="E87" t="s">
        <v>191</v>
      </c>
      <c r="G87">
        <v>26256</v>
      </c>
      <c r="H87">
        <v>15020</v>
      </c>
      <c r="I87">
        <v>12</v>
      </c>
      <c r="J87">
        <v>56808</v>
      </c>
      <c r="K87">
        <v>98096</v>
      </c>
      <c r="AB87" t="s">
        <v>189</v>
      </c>
      <c r="AC87" t="str">
        <f>VLOOKUP(AE87,class!$A$1:$B$455,2,FALSE)</f>
        <v>London Borough</v>
      </c>
      <c r="AD87" t="str">
        <f>IFERROR(VLOOKUP(AE87,classifications!$A$3:$C$334,3,FALSE),VLOOKUP(AE87,classifications!$I$2:$K$28,3,FALSE))</f>
        <v>Predominantly Urban</v>
      </c>
      <c r="AE87" t="s">
        <v>191</v>
      </c>
      <c r="AG87">
        <v>26235</v>
      </c>
      <c r="AH87">
        <v>15347</v>
      </c>
      <c r="AI87">
        <v>12</v>
      </c>
      <c r="AJ87">
        <v>57421</v>
      </c>
      <c r="AK87">
        <v>99015</v>
      </c>
      <c r="BB87" t="s">
        <v>189</v>
      </c>
      <c r="BC87" t="str">
        <f>VLOOKUP(BE87,class!$A$1:$B$455,2,FALSE)</f>
        <v>London Borough</v>
      </c>
      <c r="BD87" t="str">
        <f>IFERROR(VLOOKUP(BE87,classifications!$A$3:$C$334,3,FALSE),VLOOKUP(BE87,classifications!$I$2:$K$28,3,FALSE))</f>
        <v>Predominantly Urban</v>
      </c>
      <c r="BE87" t="s">
        <v>191</v>
      </c>
      <c r="BG87">
        <v>26264</v>
      </c>
      <c r="BH87">
        <v>15618</v>
      </c>
      <c r="BI87">
        <v>12</v>
      </c>
      <c r="BJ87">
        <v>58364</v>
      </c>
      <c r="BK87">
        <v>100258</v>
      </c>
      <c r="CB87" t="s">
        <v>189</v>
      </c>
      <c r="CC87" t="str">
        <f>VLOOKUP(CE87,class!$A$1:$B$455,2,FALSE)</f>
        <v>London Borough</v>
      </c>
      <c r="CD87" t="str">
        <f>IFERROR(VLOOKUP(CE87,classifications!$A$3:$C$334,3,FALSE),VLOOKUP(CE87,classifications!$I$2:$K$28,3,FALSE))</f>
        <v>Predominantly Urban</v>
      </c>
      <c r="CE87" t="s">
        <v>191</v>
      </c>
      <c r="CG87">
        <v>26053</v>
      </c>
      <c r="CH87">
        <v>15623</v>
      </c>
      <c r="CI87">
        <v>12</v>
      </c>
      <c r="CJ87">
        <v>59068</v>
      </c>
      <c r="CK87">
        <v>100756</v>
      </c>
      <c r="DB87" t="s">
        <v>189</v>
      </c>
      <c r="DC87" t="str">
        <f>VLOOKUP(DE87,class!$A$1:$B$455,2,FALSE)</f>
        <v>London Borough</v>
      </c>
      <c r="DD87" t="str">
        <f>IFERROR(VLOOKUP(DE87,classifications!$A$3:$C$334,3,FALSE),VLOOKUP(DE87,classifications!$I$2:$K$28,3,FALSE))</f>
        <v>Predominantly Urban</v>
      </c>
      <c r="DE87" t="s">
        <v>191</v>
      </c>
      <c r="DG87">
        <v>25847</v>
      </c>
      <c r="DH87">
        <v>15617</v>
      </c>
      <c r="DI87">
        <v>12</v>
      </c>
      <c r="DJ87">
        <v>60307</v>
      </c>
      <c r="DK87">
        <v>101783</v>
      </c>
      <c r="EB87" t="s">
        <v>189</v>
      </c>
      <c r="EC87" t="str">
        <f>VLOOKUP(EE87,class!$A$1:$B$455,2,FALSE)</f>
        <v>London Borough</v>
      </c>
      <c r="ED87" t="str">
        <f>IFERROR(VLOOKUP(EE87,classifications!$A$3:$C$334,3,FALSE),VLOOKUP(EE87,classifications!$I$2:$K$28,3,FALSE))</f>
        <v>Predominantly Urban</v>
      </c>
      <c r="EE87" t="s">
        <v>191</v>
      </c>
      <c r="EG87">
        <v>25290</v>
      </c>
      <c r="EH87">
        <v>15903</v>
      </c>
      <c r="EI87">
        <v>12</v>
      </c>
      <c r="EJ87">
        <v>61252</v>
      </c>
      <c r="EK87">
        <v>102457</v>
      </c>
      <c r="FB87" t="s">
        <v>189</v>
      </c>
      <c r="FC87" t="str">
        <f>VLOOKUP(FE87,class!$A$1:$B$455,2,FALSE)</f>
        <v>London Borough</v>
      </c>
      <c r="FD87" t="str">
        <f>IFERROR(VLOOKUP(FE87,classifications!$A$3:$C$334,3,FALSE),VLOOKUP(FE87,classifications!$I$2:$K$28,3,FALSE))</f>
        <v>Predominantly Urban</v>
      </c>
      <c r="FE87" t="s">
        <v>191</v>
      </c>
      <c r="FG87">
        <v>25009</v>
      </c>
      <c r="FH87">
        <v>15901</v>
      </c>
      <c r="FI87">
        <v>0</v>
      </c>
      <c r="FJ87">
        <v>61914</v>
      </c>
      <c r="FK87">
        <v>102824</v>
      </c>
      <c r="GB87" t="s">
        <v>189</v>
      </c>
      <c r="GC87" t="str">
        <f>VLOOKUP(GE87,class!$A$1:$B$455,2,FALSE)</f>
        <v>London Borough</v>
      </c>
      <c r="GD87" t="str">
        <f>IFERROR(VLOOKUP(GE87,classifications!$A$3:$C$334,3,FALSE),VLOOKUP(GE87,classifications!$I$2:$K$28,3,FALSE))</f>
        <v>Predominantly Urban</v>
      </c>
      <c r="GE87" t="s">
        <v>191</v>
      </c>
      <c r="GG87">
        <v>25336</v>
      </c>
      <c r="GH87">
        <v>16093</v>
      </c>
      <c r="GI87">
        <v>0</v>
      </c>
      <c r="GJ87">
        <v>62311</v>
      </c>
      <c r="GK87">
        <v>103740</v>
      </c>
    </row>
    <row r="88" spans="2:193" x14ac:dyDescent="0.3">
      <c r="B88" t="s">
        <v>192</v>
      </c>
      <c r="C88" t="str">
        <f>VLOOKUP(E88,class!$A$1:$B$455,2,FALSE)</f>
        <v>London Borough</v>
      </c>
      <c r="D88" t="str">
        <f>IFERROR(VLOOKUP(E88,classifications!$A$3:$C$334,3,FALSE),VLOOKUP(E88,classifications!$I$2:$K$28,3,FALSE))</f>
        <v>Predominantly Urban</v>
      </c>
      <c r="E88" t="s">
        <v>194</v>
      </c>
      <c r="G88">
        <v>6873</v>
      </c>
      <c r="H88">
        <v>13525</v>
      </c>
      <c r="I88">
        <v>0</v>
      </c>
      <c r="J88">
        <v>64502</v>
      </c>
      <c r="K88">
        <v>84900</v>
      </c>
      <c r="AB88" t="s">
        <v>192</v>
      </c>
      <c r="AC88" t="str">
        <f>VLOOKUP(AE88,class!$A$1:$B$455,2,FALSE)</f>
        <v>London Borough</v>
      </c>
      <c r="AD88" t="str">
        <f>IFERROR(VLOOKUP(AE88,classifications!$A$3:$C$334,3,FALSE),VLOOKUP(AE88,classifications!$I$2:$K$28,3,FALSE))</f>
        <v>Predominantly Urban</v>
      </c>
      <c r="AE88" t="s">
        <v>194</v>
      </c>
      <c r="AG88">
        <v>6920</v>
      </c>
      <c r="AH88">
        <v>13297</v>
      </c>
      <c r="AI88">
        <v>0</v>
      </c>
      <c r="AJ88">
        <v>64740</v>
      </c>
      <c r="AK88">
        <v>84957</v>
      </c>
      <c r="BB88" t="s">
        <v>192</v>
      </c>
      <c r="BC88" t="str">
        <f>VLOOKUP(BE88,class!$A$1:$B$455,2,FALSE)</f>
        <v>London Borough</v>
      </c>
      <c r="BD88" t="str">
        <f>IFERROR(VLOOKUP(BE88,classifications!$A$3:$C$334,3,FALSE),VLOOKUP(BE88,classifications!$I$2:$K$28,3,FALSE))</f>
        <v>Predominantly Urban</v>
      </c>
      <c r="BE88" t="s">
        <v>194</v>
      </c>
      <c r="BG88">
        <v>6845</v>
      </c>
      <c r="BH88">
        <v>13028</v>
      </c>
      <c r="BI88">
        <v>0</v>
      </c>
      <c r="BJ88">
        <v>65680</v>
      </c>
      <c r="BK88">
        <v>85553</v>
      </c>
      <c r="CB88" t="s">
        <v>192</v>
      </c>
      <c r="CC88" t="str">
        <f>VLOOKUP(CE88,class!$A$1:$B$455,2,FALSE)</f>
        <v>London Borough</v>
      </c>
      <c r="CD88" t="str">
        <f>IFERROR(VLOOKUP(CE88,classifications!$A$3:$C$334,3,FALSE),VLOOKUP(CE88,classifications!$I$2:$K$28,3,FALSE))</f>
        <v>Predominantly Urban</v>
      </c>
      <c r="CE88" t="s">
        <v>194</v>
      </c>
      <c r="CG88">
        <v>6809</v>
      </c>
      <c r="CH88">
        <v>12964</v>
      </c>
      <c r="CI88">
        <v>0</v>
      </c>
      <c r="CJ88">
        <v>66764</v>
      </c>
      <c r="CK88">
        <v>86537</v>
      </c>
      <c r="DB88" t="s">
        <v>192</v>
      </c>
      <c r="DC88" t="str">
        <f>VLOOKUP(DE88,class!$A$1:$B$455,2,FALSE)</f>
        <v>London Borough</v>
      </c>
      <c r="DD88" t="str">
        <f>IFERROR(VLOOKUP(DE88,classifications!$A$3:$C$334,3,FALSE),VLOOKUP(DE88,classifications!$I$2:$K$28,3,FALSE))</f>
        <v>Predominantly Urban</v>
      </c>
      <c r="DE88" t="s">
        <v>194</v>
      </c>
      <c r="DG88">
        <v>6837</v>
      </c>
      <c r="DH88">
        <v>13034</v>
      </c>
      <c r="DI88">
        <v>0</v>
      </c>
      <c r="DJ88">
        <v>67050</v>
      </c>
      <c r="DK88">
        <v>86921</v>
      </c>
      <c r="EB88" t="s">
        <v>192</v>
      </c>
      <c r="EC88" t="str">
        <f>VLOOKUP(EE88,class!$A$1:$B$455,2,FALSE)</f>
        <v>London Borough</v>
      </c>
      <c r="ED88" t="str">
        <f>IFERROR(VLOOKUP(EE88,classifications!$A$3:$C$334,3,FALSE),VLOOKUP(EE88,classifications!$I$2:$K$28,3,FALSE))</f>
        <v>Predominantly Urban</v>
      </c>
      <c r="EE88" t="s">
        <v>194</v>
      </c>
      <c r="EG88">
        <v>6829</v>
      </c>
      <c r="EH88">
        <v>12724</v>
      </c>
      <c r="EI88">
        <v>0</v>
      </c>
      <c r="EJ88">
        <v>67723</v>
      </c>
      <c r="EK88">
        <v>87276</v>
      </c>
      <c r="FB88" t="s">
        <v>192</v>
      </c>
      <c r="FC88" t="str">
        <f>VLOOKUP(FE88,class!$A$1:$B$455,2,FALSE)</f>
        <v>London Borough</v>
      </c>
      <c r="FD88" t="str">
        <f>IFERROR(VLOOKUP(FE88,classifications!$A$3:$C$334,3,FALSE),VLOOKUP(FE88,classifications!$I$2:$K$28,3,FALSE))</f>
        <v>Predominantly Urban</v>
      </c>
      <c r="FE88" t="s">
        <v>194</v>
      </c>
      <c r="FG88">
        <v>6790</v>
      </c>
      <c r="FH88">
        <v>12923</v>
      </c>
      <c r="FI88">
        <v>0</v>
      </c>
      <c r="FJ88">
        <v>67898</v>
      </c>
      <c r="FK88">
        <v>87611</v>
      </c>
      <c r="GB88" t="s">
        <v>192</v>
      </c>
      <c r="GC88" t="str">
        <f>VLOOKUP(GE88,class!$A$1:$B$455,2,FALSE)</f>
        <v>London Borough</v>
      </c>
      <c r="GD88" t="str">
        <f>IFERROR(VLOOKUP(GE88,classifications!$A$3:$C$334,3,FALSE),VLOOKUP(GE88,classifications!$I$2:$K$28,3,FALSE))</f>
        <v>Predominantly Urban</v>
      </c>
      <c r="GE88" t="s">
        <v>194</v>
      </c>
      <c r="GG88">
        <v>6883</v>
      </c>
      <c r="GH88">
        <v>12888</v>
      </c>
      <c r="GI88">
        <v>0</v>
      </c>
      <c r="GJ88">
        <v>67955</v>
      </c>
      <c r="GK88">
        <v>87726</v>
      </c>
    </row>
    <row r="89" spans="2:193" x14ac:dyDescent="0.3">
      <c r="B89" t="s">
        <v>195</v>
      </c>
      <c r="C89" t="str">
        <f>VLOOKUP(E89,class!$A$1:$B$455,2,FALSE)</f>
        <v>London Borough</v>
      </c>
      <c r="D89" t="str">
        <f>IFERROR(VLOOKUP(E89,classifications!$A$3:$C$334,3,FALSE),VLOOKUP(E89,classifications!$I$2:$K$28,3,FALSE))</f>
        <v>Predominantly Urban</v>
      </c>
      <c r="E89" t="s">
        <v>197</v>
      </c>
      <c r="G89">
        <v>4841</v>
      </c>
      <c r="H89">
        <v>2362</v>
      </c>
      <c r="I89">
        <v>0</v>
      </c>
      <c r="J89">
        <v>58219</v>
      </c>
      <c r="K89">
        <v>65422</v>
      </c>
      <c r="AB89" t="s">
        <v>195</v>
      </c>
      <c r="AC89" t="str">
        <f>VLOOKUP(AE89,class!$A$1:$B$455,2,FALSE)</f>
        <v>London Borough</v>
      </c>
      <c r="AD89" t="str">
        <f>IFERROR(VLOOKUP(AE89,classifications!$A$3:$C$334,3,FALSE),VLOOKUP(AE89,classifications!$I$2:$K$28,3,FALSE))</f>
        <v>Predominantly Urban</v>
      </c>
      <c r="AE89" t="s">
        <v>197</v>
      </c>
      <c r="AG89">
        <v>4841</v>
      </c>
      <c r="AH89">
        <v>2439</v>
      </c>
      <c r="AI89">
        <v>0</v>
      </c>
      <c r="AJ89">
        <v>58345</v>
      </c>
      <c r="AK89">
        <v>65625</v>
      </c>
      <c r="BB89" t="s">
        <v>195</v>
      </c>
      <c r="BC89" t="str">
        <f>VLOOKUP(BE89,class!$A$1:$B$455,2,FALSE)</f>
        <v>London Borough</v>
      </c>
      <c r="BD89" t="str">
        <f>IFERROR(VLOOKUP(BE89,classifications!$A$3:$C$334,3,FALSE),VLOOKUP(BE89,classifications!$I$2:$K$28,3,FALSE))</f>
        <v>Predominantly Urban</v>
      </c>
      <c r="BE89" t="s">
        <v>197</v>
      </c>
      <c r="BG89">
        <v>4790</v>
      </c>
      <c r="BH89">
        <v>2457</v>
      </c>
      <c r="BI89">
        <v>0</v>
      </c>
      <c r="BJ89">
        <v>58639</v>
      </c>
      <c r="BK89">
        <v>65886</v>
      </c>
      <c r="CB89" t="s">
        <v>195</v>
      </c>
      <c r="CC89" t="str">
        <f>VLOOKUP(CE89,class!$A$1:$B$455,2,FALSE)</f>
        <v>London Borough</v>
      </c>
      <c r="CD89" t="str">
        <f>IFERROR(VLOOKUP(CE89,classifications!$A$3:$C$334,3,FALSE),VLOOKUP(CE89,classifications!$I$2:$K$28,3,FALSE))</f>
        <v>Predominantly Urban</v>
      </c>
      <c r="CE89" t="s">
        <v>197</v>
      </c>
      <c r="CG89">
        <v>4790</v>
      </c>
      <c r="CH89">
        <v>2609</v>
      </c>
      <c r="CI89">
        <v>0</v>
      </c>
      <c r="CJ89">
        <v>59013</v>
      </c>
      <c r="CK89">
        <v>66412</v>
      </c>
      <c r="DB89" t="s">
        <v>195</v>
      </c>
      <c r="DC89" t="str">
        <f>VLOOKUP(DE89,class!$A$1:$B$455,2,FALSE)</f>
        <v>London Borough</v>
      </c>
      <c r="DD89" t="str">
        <f>IFERROR(VLOOKUP(DE89,classifications!$A$3:$C$334,3,FALSE),VLOOKUP(DE89,classifications!$I$2:$K$28,3,FALSE))</f>
        <v>Predominantly Urban</v>
      </c>
      <c r="DE89" t="s">
        <v>197</v>
      </c>
      <c r="DG89">
        <v>4790</v>
      </c>
      <c r="DH89">
        <v>2634</v>
      </c>
      <c r="DI89">
        <v>0</v>
      </c>
      <c r="DJ89">
        <v>59227</v>
      </c>
      <c r="DK89">
        <v>66651</v>
      </c>
      <c r="EB89" t="s">
        <v>195</v>
      </c>
      <c r="EC89" t="str">
        <f>VLOOKUP(EE89,class!$A$1:$B$455,2,FALSE)</f>
        <v>London Borough</v>
      </c>
      <c r="ED89" t="str">
        <f>IFERROR(VLOOKUP(EE89,classifications!$A$3:$C$334,3,FALSE),VLOOKUP(EE89,classifications!$I$2:$K$28,3,FALSE))</f>
        <v>Predominantly Urban</v>
      </c>
      <c r="EE89" t="s">
        <v>197</v>
      </c>
      <c r="EG89">
        <v>4685</v>
      </c>
      <c r="EH89">
        <v>2710</v>
      </c>
      <c r="EI89">
        <v>0</v>
      </c>
      <c r="EJ89">
        <v>59529</v>
      </c>
      <c r="EK89">
        <v>66924</v>
      </c>
      <c r="FB89" t="s">
        <v>195</v>
      </c>
      <c r="FC89" t="str">
        <f>VLOOKUP(FE89,class!$A$1:$B$455,2,FALSE)</f>
        <v>London Borough</v>
      </c>
      <c r="FD89" t="str">
        <f>IFERROR(VLOOKUP(FE89,classifications!$A$3:$C$334,3,FALSE),VLOOKUP(FE89,classifications!$I$2:$K$28,3,FALSE))</f>
        <v>Predominantly Urban</v>
      </c>
      <c r="FE89" t="s">
        <v>197</v>
      </c>
      <c r="FG89">
        <v>4597</v>
      </c>
      <c r="FH89">
        <v>2800</v>
      </c>
      <c r="FI89">
        <v>0</v>
      </c>
      <c r="FJ89">
        <v>59744</v>
      </c>
      <c r="FK89">
        <v>67141</v>
      </c>
      <c r="GB89" t="s">
        <v>195</v>
      </c>
      <c r="GC89" t="str">
        <f>VLOOKUP(GE89,class!$A$1:$B$455,2,FALSE)</f>
        <v>London Borough</v>
      </c>
      <c r="GD89" t="str">
        <f>IFERROR(VLOOKUP(GE89,classifications!$A$3:$C$334,3,FALSE),VLOOKUP(GE89,classifications!$I$2:$K$28,3,FALSE))</f>
        <v>Predominantly Urban</v>
      </c>
      <c r="GE89" t="s">
        <v>197</v>
      </c>
      <c r="GG89">
        <v>4613</v>
      </c>
      <c r="GH89">
        <v>2789</v>
      </c>
      <c r="GI89">
        <v>0</v>
      </c>
      <c r="GJ89">
        <v>60240</v>
      </c>
      <c r="GK89">
        <v>67642</v>
      </c>
    </row>
    <row r="90" spans="2:193" x14ac:dyDescent="0.3">
      <c r="B90" t="s">
        <v>198</v>
      </c>
      <c r="C90" t="str">
        <f>VLOOKUP(E90,class!$A$1:$B$455,2,FALSE)</f>
        <v>London Borough</v>
      </c>
      <c r="D90" t="str">
        <f>IFERROR(VLOOKUP(E90,classifications!$A$3:$C$334,3,FALSE),VLOOKUP(E90,classifications!$I$2:$K$28,3,FALSE))</f>
        <v>Predominantly Urban</v>
      </c>
      <c r="E90" t="s">
        <v>200</v>
      </c>
      <c r="G90">
        <v>24978</v>
      </c>
      <c r="H90">
        <v>23733</v>
      </c>
      <c r="I90">
        <v>324</v>
      </c>
      <c r="J90">
        <v>84028</v>
      </c>
      <c r="K90">
        <v>133063</v>
      </c>
      <c r="AB90" t="s">
        <v>198</v>
      </c>
      <c r="AC90" t="str">
        <f>VLOOKUP(AE90,class!$A$1:$B$455,2,FALSE)</f>
        <v>London Borough</v>
      </c>
      <c r="AD90" t="str">
        <f>IFERROR(VLOOKUP(AE90,classifications!$A$3:$C$334,3,FALSE),VLOOKUP(AE90,classifications!$I$2:$K$28,3,FALSE))</f>
        <v>Predominantly Urban</v>
      </c>
      <c r="AE90" t="s">
        <v>200</v>
      </c>
      <c r="AG90">
        <v>24908</v>
      </c>
      <c r="AH90">
        <v>23911</v>
      </c>
      <c r="AI90">
        <v>327</v>
      </c>
      <c r="AJ90">
        <v>84452</v>
      </c>
      <c r="AK90">
        <v>133598</v>
      </c>
      <c r="BB90" t="s">
        <v>198</v>
      </c>
      <c r="BC90" t="str">
        <f>VLOOKUP(BE90,class!$A$1:$B$455,2,FALSE)</f>
        <v>London Borough</v>
      </c>
      <c r="BD90" t="str">
        <f>IFERROR(VLOOKUP(BE90,classifications!$A$3:$C$334,3,FALSE),VLOOKUP(BE90,classifications!$I$2:$K$28,3,FALSE))</f>
        <v>Predominantly Urban</v>
      </c>
      <c r="BE90" t="s">
        <v>200</v>
      </c>
      <c r="BG90">
        <v>24653</v>
      </c>
      <c r="BH90">
        <v>23912</v>
      </c>
      <c r="BI90">
        <v>223</v>
      </c>
      <c r="BJ90">
        <v>86064</v>
      </c>
      <c r="BK90">
        <v>134852</v>
      </c>
      <c r="CB90" t="s">
        <v>198</v>
      </c>
      <c r="CC90" t="str">
        <f>VLOOKUP(CE90,class!$A$1:$B$455,2,FALSE)</f>
        <v>London Borough</v>
      </c>
      <c r="CD90" t="str">
        <f>IFERROR(VLOOKUP(CE90,classifications!$A$3:$C$334,3,FALSE),VLOOKUP(CE90,classifications!$I$2:$K$28,3,FALSE))</f>
        <v>Predominantly Urban</v>
      </c>
      <c r="CE90" t="s">
        <v>200</v>
      </c>
      <c r="CG90">
        <v>24215</v>
      </c>
      <c r="CH90">
        <v>24055</v>
      </c>
      <c r="CI90">
        <v>319</v>
      </c>
      <c r="CJ90">
        <v>87674</v>
      </c>
      <c r="CK90">
        <v>136263</v>
      </c>
      <c r="DB90" t="s">
        <v>198</v>
      </c>
      <c r="DC90" t="str">
        <f>VLOOKUP(DE90,class!$A$1:$B$455,2,FALSE)</f>
        <v>London Borough</v>
      </c>
      <c r="DD90" t="str">
        <f>IFERROR(VLOOKUP(DE90,classifications!$A$3:$C$334,3,FALSE),VLOOKUP(DE90,classifications!$I$2:$K$28,3,FALSE))</f>
        <v>Predominantly Urban</v>
      </c>
      <c r="DE90" t="s">
        <v>200</v>
      </c>
      <c r="DG90">
        <v>23790</v>
      </c>
      <c r="DH90">
        <v>24011</v>
      </c>
      <c r="DI90">
        <v>309</v>
      </c>
      <c r="DJ90">
        <v>89500</v>
      </c>
      <c r="DK90">
        <v>137610</v>
      </c>
      <c r="EB90" t="s">
        <v>198</v>
      </c>
      <c r="EC90" t="str">
        <f>VLOOKUP(EE90,class!$A$1:$B$455,2,FALSE)</f>
        <v>London Borough</v>
      </c>
      <c r="ED90" t="str">
        <f>IFERROR(VLOOKUP(EE90,classifications!$A$3:$C$334,3,FALSE),VLOOKUP(EE90,classifications!$I$2:$K$28,3,FALSE))</f>
        <v>Predominantly Urban</v>
      </c>
      <c r="EE90" t="s">
        <v>200</v>
      </c>
      <c r="EG90">
        <v>23715</v>
      </c>
      <c r="EH90">
        <v>24049</v>
      </c>
      <c r="EI90">
        <v>297</v>
      </c>
      <c r="EJ90">
        <v>90684</v>
      </c>
      <c r="EK90">
        <v>138745</v>
      </c>
      <c r="FB90" t="s">
        <v>198</v>
      </c>
      <c r="FC90" t="str">
        <f>VLOOKUP(FE90,class!$A$1:$B$455,2,FALSE)</f>
        <v>London Borough</v>
      </c>
      <c r="FD90" t="str">
        <f>IFERROR(VLOOKUP(FE90,classifications!$A$3:$C$334,3,FALSE),VLOOKUP(FE90,classifications!$I$2:$K$28,3,FALSE))</f>
        <v>Predominantly Urban</v>
      </c>
      <c r="FE90" t="s">
        <v>200</v>
      </c>
      <c r="FG90">
        <v>24179</v>
      </c>
      <c r="FH90">
        <v>24175</v>
      </c>
      <c r="FI90">
        <v>297</v>
      </c>
      <c r="FJ90">
        <v>91637</v>
      </c>
      <c r="FK90">
        <v>140288</v>
      </c>
      <c r="GB90" t="s">
        <v>198</v>
      </c>
      <c r="GC90" t="str">
        <f>VLOOKUP(GE90,class!$A$1:$B$455,2,FALSE)</f>
        <v>London Borough</v>
      </c>
      <c r="GD90" t="str">
        <f>IFERROR(VLOOKUP(GE90,classifications!$A$3:$C$334,3,FALSE),VLOOKUP(GE90,classifications!$I$2:$K$28,3,FALSE))</f>
        <v>Predominantly Urban</v>
      </c>
      <c r="GE90" t="s">
        <v>200</v>
      </c>
      <c r="GG90">
        <v>24047</v>
      </c>
      <c r="GH90">
        <v>24465</v>
      </c>
      <c r="GI90">
        <v>297</v>
      </c>
      <c r="GJ90">
        <v>92698</v>
      </c>
      <c r="GK90">
        <v>141507</v>
      </c>
    </row>
    <row r="91" spans="2:193" x14ac:dyDescent="0.3">
      <c r="B91" t="s">
        <v>201</v>
      </c>
      <c r="C91" t="str">
        <f>VLOOKUP(E91,class!$A$1:$B$455,2,FALSE)</f>
        <v>London Borough</v>
      </c>
      <c r="D91" t="str">
        <f>IFERROR(VLOOKUP(E91,classifications!$A$3:$C$334,3,FALSE),VLOOKUP(E91,classifications!$I$2:$K$28,3,FALSE))</f>
        <v>Predominantly Urban</v>
      </c>
      <c r="E91" t="s">
        <v>203</v>
      </c>
      <c r="G91">
        <v>15364</v>
      </c>
      <c r="H91">
        <v>21377</v>
      </c>
      <c r="I91">
        <v>795</v>
      </c>
      <c r="J91">
        <v>81303</v>
      </c>
      <c r="K91">
        <v>118839</v>
      </c>
      <c r="AB91" t="s">
        <v>201</v>
      </c>
      <c r="AC91" t="str">
        <f>VLOOKUP(AE91,class!$A$1:$B$455,2,FALSE)</f>
        <v>London Borough</v>
      </c>
      <c r="AD91" t="str">
        <f>IFERROR(VLOOKUP(AE91,classifications!$A$3:$C$334,3,FALSE),VLOOKUP(AE91,classifications!$I$2:$K$28,3,FALSE))</f>
        <v>Predominantly Urban</v>
      </c>
      <c r="AE91" t="s">
        <v>203</v>
      </c>
      <c r="AG91">
        <v>15101</v>
      </c>
      <c r="AH91">
        <v>22340</v>
      </c>
      <c r="AI91">
        <v>795</v>
      </c>
      <c r="AJ91">
        <v>82401</v>
      </c>
      <c r="AK91">
        <v>120637</v>
      </c>
      <c r="BB91" t="s">
        <v>201</v>
      </c>
      <c r="BC91" t="str">
        <f>VLOOKUP(BE91,class!$A$1:$B$455,2,FALSE)</f>
        <v>London Borough</v>
      </c>
      <c r="BD91" t="str">
        <f>IFERROR(VLOOKUP(BE91,classifications!$A$3:$C$334,3,FALSE),VLOOKUP(BE91,classifications!$I$2:$K$28,3,FALSE))</f>
        <v>Predominantly Urban</v>
      </c>
      <c r="BE91" t="s">
        <v>203</v>
      </c>
      <c r="BG91">
        <v>14923</v>
      </c>
      <c r="BH91">
        <v>22367</v>
      </c>
      <c r="BI91">
        <v>795</v>
      </c>
      <c r="BJ91">
        <v>83265</v>
      </c>
      <c r="BK91">
        <v>121350</v>
      </c>
      <c r="CB91" t="s">
        <v>201</v>
      </c>
      <c r="CC91" t="str">
        <f>VLOOKUP(CE91,class!$A$1:$B$455,2,FALSE)</f>
        <v>London Borough</v>
      </c>
      <c r="CD91" t="str">
        <f>IFERROR(VLOOKUP(CE91,classifications!$A$3:$C$334,3,FALSE),VLOOKUP(CE91,classifications!$I$2:$K$28,3,FALSE))</f>
        <v>Predominantly Urban</v>
      </c>
      <c r="CE91" t="s">
        <v>203</v>
      </c>
      <c r="CG91">
        <v>14720</v>
      </c>
      <c r="CH91">
        <v>22508</v>
      </c>
      <c r="CI91">
        <v>795</v>
      </c>
      <c r="CJ91">
        <v>84795</v>
      </c>
      <c r="CK91">
        <v>122818</v>
      </c>
      <c r="DB91" t="s">
        <v>201</v>
      </c>
      <c r="DC91" t="str">
        <f>VLOOKUP(DE91,class!$A$1:$B$455,2,FALSE)</f>
        <v>London Borough</v>
      </c>
      <c r="DD91" t="str">
        <f>IFERROR(VLOOKUP(DE91,classifications!$A$3:$C$334,3,FALSE),VLOOKUP(DE91,classifications!$I$2:$K$28,3,FALSE))</f>
        <v>Predominantly Urban</v>
      </c>
      <c r="DE91" t="s">
        <v>203</v>
      </c>
      <c r="DG91">
        <v>14559</v>
      </c>
      <c r="DH91">
        <v>22864</v>
      </c>
      <c r="DI91">
        <v>0</v>
      </c>
      <c r="DJ91">
        <v>86934</v>
      </c>
      <c r="DK91">
        <v>124357</v>
      </c>
      <c r="EB91" t="s">
        <v>201</v>
      </c>
      <c r="EC91" t="str">
        <f>VLOOKUP(EE91,class!$A$1:$B$455,2,FALSE)</f>
        <v>London Borough</v>
      </c>
      <c r="ED91" t="str">
        <f>IFERROR(VLOOKUP(EE91,classifications!$A$3:$C$334,3,FALSE),VLOOKUP(EE91,classifications!$I$2:$K$28,3,FALSE))</f>
        <v>Predominantly Urban</v>
      </c>
      <c r="EE91" t="s">
        <v>203</v>
      </c>
      <c r="EG91">
        <v>14417</v>
      </c>
      <c r="EH91">
        <v>22876</v>
      </c>
      <c r="EI91">
        <v>0</v>
      </c>
      <c r="EJ91">
        <v>88668</v>
      </c>
      <c r="EK91">
        <v>125961</v>
      </c>
      <c r="FB91" t="s">
        <v>201</v>
      </c>
      <c r="FC91" t="str">
        <f>VLOOKUP(FE91,class!$A$1:$B$455,2,FALSE)</f>
        <v>London Borough</v>
      </c>
      <c r="FD91" t="str">
        <f>IFERROR(VLOOKUP(FE91,classifications!$A$3:$C$334,3,FALSE),VLOOKUP(FE91,classifications!$I$2:$K$28,3,FALSE))</f>
        <v>Predominantly Urban</v>
      </c>
      <c r="FE91" t="s">
        <v>203</v>
      </c>
      <c r="FG91">
        <v>14227</v>
      </c>
      <c r="FH91">
        <v>22982</v>
      </c>
      <c r="FI91">
        <v>0</v>
      </c>
      <c r="FJ91">
        <v>89278</v>
      </c>
      <c r="FK91">
        <v>126487</v>
      </c>
      <c r="GB91" t="s">
        <v>201</v>
      </c>
      <c r="GC91" t="str">
        <f>VLOOKUP(GE91,class!$A$1:$B$455,2,FALSE)</f>
        <v>London Borough</v>
      </c>
      <c r="GD91" t="str">
        <f>IFERROR(VLOOKUP(GE91,classifications!$A$3:$C$334,3,FALSE),VLOOKUP(GE91,classifications!$I$2:$K$28,3,FALSE))</f>
        <v>Predominantly Urban</v>
      </c>
      <c r="GE91" t="s">
        <v>203</v>
      </c>
      <c r="GG91">
        <v>14117</v>
      </c>
      <c r="GH91">
        <v>23104</v>
      </c>
      <c r="GI91">
        <v>0</v>
      </c>
      <c r="GJ91">
        <v>90894</v>
      </c>
      <c r="GK91">
        <v>128115</v>
      </c>
    </row>
    <row r="92" spans="2:193" x14ac:dyDescent="0.3">
      <c r="B92" t="s">
        <v>204</v>
      </c>
      <c r="C92" t="str">
        <f>VLOOKUP(E92,class!$A$1:$B$455,2,FALSE)</f>
        <v>London Borough</v>
      </c>
      <c r="D92" t="str">
        <f>IFERROR(VLOOKUP(E92,classifications!$A$3:$C$334,3,FALSE),VLOOKUP(E92,classifications!$I$2:$K$28,3,FALSE))</f>
        <v>Predominantly Urban</v>
      </c>
      <c r="E92" t="s">
        <v>206</v>
      </c>
      <c r="G92">
        <v>0</v>
      </c>
      <c r="H92">
        <v>11347</v>
      </c>
      <c r="I92">
        <v>39</v>
      </c>
      <c r="J92">
        <v>70043</v>
      </c>
      <c r="K92">
        <v>81429</v>
      </c>
      <c r="AB92" t="s">
        <v>204</v>
      </c>
      <c r="AC92" t="str">
        <f>VLOOKUP(AE92,class!$A$1:$B$455,2,FALSE)</f>
        <v>London Borough</v>
      </c>
      <c r="AD92" t="str">
        <f>IFERROR(VLOOKUP(AE92,classifications!$A$3:$C$334,3,FALSE),VLOOKUP(AE92,classifications!$I$2:$K$28,3,FALSE))</f>
        <v>Predominantly Urban</v>
      </c>
      <c r="AE92" t="s">
        <v>206</v>
      </c>
      <c r="AG92">
        <v>0</v>
      </c>
      <c r="AH92">
        <v>11440</v>
      </c>
      <c r="AI92">
        <v>39</v>
      </c>
      <c r="AJ92">
        <v>70363</v>
      </c>
      <c r="AK92">
        <v>81842</v>
      </c>
      <c r="BB92" t="s">
        <v>204</v>
      </c>
      <c r="BC92" t="str">
        <f>VLOOKUP(BE92,class!$A$1:$B$455,2,FALSE)</f>
        <v>London Borough</v>
      </c>
      <c r="BD92" t="str">
        <f>IFERROR(VLOOKUP(BE92,classifications!$A$3:$C$334,3,FALSE),VLOOKUP(BE92,classifications!$I$2:$K$28,3,FALSE))</f>
        <v>Predominantly Urban</v>
      </c>
      <c r="BE92" t="s">
        <v>206</v>
      </c>
      <c r="BG92">
        <v>0</v>
      </c>
      <c r="BH92">
        <v>11292</v>
      </c>
      <c r="BI92">
        <v>39</v>
      </c>
      <c r="BJ92">
        <v>70951</v>
      </c>
      <c r="BK92">
        <v>82282</v>
      </c>
      <c r="CB92" t="s">
        <v>204</v>
      </c>
      <c r="CC92" t="str">
        <f>VLOOKUP(CE92,class!$A$1:$B$455,2,FALSE)</f>
        <v>London Borough</v>
      </c>
      <c r="CD92" t="str">
        <f>IFERROR(VLOOKUP(CE92,classifications!$A$3:$C$334,3,FALSE),VLOOKUP(CE92,classifications!$I$2:$K$28,3,FALSE))</f>
        <v>Predominantly Urban</v>
      </c>
      <c r="CE92" t="s">
        <v>206</v>
      </c>
      <c r="CG92">
        <v>34</v>
      </c>
      <c r="CH92">
        <v>11380</v>
      </c>
      <c r="CI92">
        <v>30</v>
      </c>
      <c r="CJ92">
        <v>71263</v>
      </c>
      <c r="CK92">
        <v>82707</v>
      </c>
      <c r="DB92" t="s">
        <v>204</v>
      </c>
      <c r="DC92" t="str">
        <f>VLOOKUP(DE92,class!$A$1:$B$455,2,FALSE)</f>
        <v>London Borough</v>
      </c>
      <c r="DD92" t="str">
        <f>IFERROR(VLOOKUP(DE92,classifications!$A$3:$C$334,3,FALSE),VLOOKUP(DE92,classifications!$I$2:$K$28,3,FALSE))</f>
        <v>Predominantly Urban</v>
      </c>
      <c r="DE92" t="s">
        <v>206</v>
      </c>
      <c r="DG92">
        <v>56</v>
      </c>
      <c r="DH92">
        <v>11349</v>
      </c>
      <c r="DI92">
        <v>30</v>
      </c>
      <c r="DJ92">
        <v>71780</v>
      </c>
      <c r="DK92">
        <v>83215</v>
      </c>
      <c r="EB92" t="s">
        <v>204</v>
      </c>
      <c r="EC92" t="str">
        <f>VLOOKUP(EE92,class!$A$1:$B$455,2,FALSE)</f>
        <v>London Borough</v>
      </c>
      <c r="ED92" t="str">
        <f>IFERROR(VLOOKUP(EE92,classifications!$A$3:$C$334,3,FALSE),VLOOKUP(EE92,classifications!$I$2:$K$28,3,FALSE))</f>
        <v>Predominantly Urban</v>
      </c>
      <c r="EE92" t="s">
        <v>206</v>
      </c>
      <c r="EG92">
        <v>55</v>
      </c>
      <c r="EH92">
        <v>11310</v>
      </c>
      <c r="EI92">
        <v>30</v>
      </c>
      <c r="EJ92">
        <v>72254</v>
      </c>
      <c r="EK92">
        <v>83649</v>
      </c>
      <c r="FB92" t="s">
        <v>204</v>
      </c>
      <c r="FC92" t="str">
        <f>VLOOKUP(FE92,class!$A$1:$B$455,2,FALSE)</f>
        <v>London Borough</v>
      </c>
      <c r="FD92" t="str">
        <f>IFERROR(VLOOKUP(FE92,classifications!$A$3:$C$334,3,FALSE),VLOOKUP(FE92,classifications!$I$2:$K$28,3,FALSE))</f>
        <v>Predominantly Urban</v>
      </c>
      <c r="FE92" t="s">
        <v>206</v>
      </c>
      <c r="FG92">
        <v>81</v>
      </c>
      <c r="FH92">
        <v>11434</v>
      </c>
      <c r="FI92">
        <v>30</v>
      </c>
      <c r="FJ92">
        <v>72752</v>
      </c>
      <c r="FK92">
        <v>84297</v>
      </c>
      <c r="GB92" t="s">
        <v>204</v>
      </c>
      <c r="GC92" t="str">
        <f>VLOOKUP(GE92,class!$A$1:$B$455,2,FALSE)</f>
        <v>London Borough</v>
      </c>
      <c r="GD92" t="str">
        <f>IFERROR(VLOOKUP(GE92,classifications!$A$3:$C$334,3,FALSE),VLOOKUP(GE92,classifications!$I$2:$K$28,3,FALSE))</f>
        <v>Predominantly Urban</v>
      </c>
      <c r="GE92" t="s">
        <v>206</v>
      </c>
      <c r="GG92">
        <v>83</v>
      </c>
      <c r="GH92">
        <v>11361</v>
      </c>
      <c r="GI92">
        <v>30</v>
      </c>
      <c r="GJ92">
        <v>73096</v>
      </c>
      <c r="GK92">
        <v>84570</v>
      </c>
    </row>
    <row r="93" spans="2:193" x14ac:dyDescent="0.3">
      <c r="B93" t="s">
        <v>207</v>
      </c>
      <c r="C93" t="str">
        <f>VLOOKUP(E93,class!$A$1:$B$455,2,FALSE)</f>
        <v>London Borough</v>
      </c>
      <c r="D93" t="str">
        <f>IFERROR(VLOOKUP(E93,classifications!$A$3:$C$334,3,FALSE),VLOOKUP(E93,classifications!$I$2:$K$28,3,FALSE))</f>
        <v>Predominantly Urban</v>
      </c>
      <c r="E93" t="s">
        <v>209</v>
      </c>
      <c r="G93">
        <v>16816</v>
      </c>
      <c r="H93">
        <v>14143</v>
      </c>
      <c r="I93">
        <v>293</v>
      </c>
      <c r="J93">
        <v>72869</v>
      </c>
      <c r="K93">
        <v>104121</v>
      </c>
      <c r="AB93" t="s">
        <v>207</v>
      </c>
      <c r="AC93" t="str">
        <f>VLOOKUP(AE93,class!$A$1:$B$455,2,FALSE)</f>
        <v>London Borough</v>
      </c>
      <c r="AD93" t="str">
        <f>IFERROR(VLOOKUP(AE93,classifications!$A$3:$C$334,3,FALSE),VLOOKUP(AE93,classifications!$I$2:$K$28,3,FALSE))</f>
        <v>Predominantly Urban</v>
      </c>
      <c r="AE93" t="s">
        <v>209</v>
      </c>
      <c r="AG93">
        <v>16716</v>
      </c>
      <c r="AH93">
        <v>13840</v>
      </c>
      <c r="AI93">
        <v>293</v>
      </c>
      <c r="AJ93">
        <v>73942</v>
      </c>
      <c r="AK93">
        <v>104791</v>
      </c>
      <c r="BB93" t="s">
        <v>207</v>
      </c>
      <c r="BC93" t="str">
        <f>VLOOKUP(BE93,class!$A$1:$B$455,2,FALSE)</f>
        <v>London Borough</v>
      </c>
      <c r="BD93" t="str">
        <f>IFERROR(VLOOKUP(BE93,classifications!$A$3:$C$334,3,FALSE),VLOOKUP(BE93,classifications!$I$2:$K$28,3,FALSE))</f>
        <v>Predominantly Urban</v>
      </c>
      <c r="BE93" t="s">
        <v>209</v>
      </c>
      <c r="BG93">
        <v>16602</v>
      </c>
      <c r="BH93">
        <v>13920</v>
      </c>
      <c r="BI93">
        <v>293</v>
      </c>
      <c r="BJ93">
        <v>75945</v>
      </c>
      <c r="BK93">
        <v>106760</v>
      </c>
      <c r="CB93" t="s">
        <v>207</v>
      </c>
      <c r="CC93" t="str">
        <f>VLOOKUP(CE93,class!$A$1:$B$455,2,FALSE)</f>
        <v>London Borough</v>
      </c>
      <c r="CD93" t="str">
        <f>IFERROR(VLOOKUP(CE93,classifications!$A$3:$C$334,3,FALSE),VLOOKUP(CE93,classifications!$I$2:$K$28,3,FALSE))</f>
        <v>Predominantly Urban</v>
      </c>
      <c r="CE93" t="s">
        <v>209</v>
      </c>
      <c r="CG93">
        <v>16356</v>
      </c>
      <c r="CH93">
        <v>14067</v>
      </c>
      <c r="CI93">
        <v>293</v>
      </c>
      <c r="CJ93">
        <v>78094</v>
      </c>
      <c r="CK93">
        <v>108810</v>
      </c>
      <c r="DB93" t="s">
        <v>207</v>
      </c>
      <c r="DC93" t="str">
        <f>VLOOKUP(DE93,class!$A$1:$B$455,2,FALSE)</f>
        <v>London Borough</v>
      </c>
      <c r="DD93" t="str">
        <f>IFERROR(VLOOKUP(DE93,classifications!$A$3:$C$334,3,FALSE),VLOOKUP(DE93,classifications!$I$2:$K$28,3,FALSE))</f>
        <v>Predominantly Urban</v>
      </c>
      <c r="DE93" t="s">
        <v>209</v>
      </c>
      <c r="DG93">
        <v>15958</v>
      </c>
      <c r="DH93">
        <v>14074</v>
      </c>
      <c r="DI93">
        <v>293</v>
      </c>
      <c r="DJ93">
        <v>79926</v>
      </c>
      <c r="DK93">
        <v>110251</v>
      </c>
      <c r="EB93" t="s">
        <v>207</v>
      </c>
      <c r="EC93" t="str">
        <f>VLOOKUP(EE93,class!$A$1:$B$455,2,FALSE)</f>
        <v>London Borough</v>
      </c>
      <c r="ED93" t="str">
        <f>IFERROR(VLOOKUP(EE93,classifications!$A$3:$C$334,3,FALSE),VLOOKUP(EE93,classifications!$I$2:$K$28,3,FALSE))</f>
        <v>Predominantly Urban</v>
      </c>
      <c r="EE93" t="s">
        <v>209</v>
      </c>
      <c r="EG93">
        <v>15813</v>
      </c>
      <c r="EH93">
        <v>14243</v>
      </c>
      <c r="EI93">
        <v>293</v>
      </c>
      <c r="EJ93">
        <v>82279</v>
      </c>
      <c r="EK93">
        <v>112628</v>
      </c>
      <c r="FB93" t="s">
        <v>207</v>
      </c>
      <c r="FC93" t="str">
        <f>VLOOKUP(FE93,class!$A$1:$B$455,2,FALSE)</f>
        <v>London Borough</v>
      </c>
      <c r="FD93" t="str">
        <f>IFERROR(VLOOKUP(FE93,classifications!$A$3:$C$334,3,FALSE),VLOOKUP(FE93,classifications!$I$2:$K$28,3,FALSE))</f>
        <v>Predominantly Urban</v>
      </c>
      <c r="FE93" t="s">
        <v>209</v>
      </c>
      <c r="FG93">
        <v>15706</v>
      </c>
      <c r="FH93">
        <v>14397</v>
      </c>
      <c r="FI93">
        <v>293</v>
      </c>
      <c r="FJ93">
        <v>84078</v>
      </c>
      <c r="FK93">
        <v>114474</v>
      </c>
      <c r="GB93" t="s">
        <v>207</v>
      </c>
      <c r="GC93" t="str">
        <f>VLOOKUP(GE93,class!$A$1:$B$455,2,FALSE)</f>
        <v>London Borough</v>
      </c>
      <c r="GD93" t="str">
        <f>IFERROR(VLOOKUP(GE93,classifications!$A$3:$C$334,3,FALSE),VLOOKUP(GE93,classifications!$I$2:$K$28,3,FALSE))</f>
        <v>Predominantly Urban</v>
      </c>
      <c r="GE93" t="s">
        <v>209</v>
      </c>
      <c r="GG93">
        <v>15397</v>
      </c>
      <c r="GH93">
        <v>13897</v>
      </c>
      <c r="GI93">
        <v>293</v>
      </c>
      <c r="GJ93">
        <v>87392</v>
      </c>
      <c r="GK93">
        <v>116979</v>
      </c>
    </row>
    <row r="94" spans="2:193" x14ac:dyDescent="0.3">
      <c r="B94" t="s">
        <v>210</v>
      </c>
      <c r="C94" t="str">
        <f>VLOOKUP(E94,class!$A$1:$B$455,2,FALSE)</f>
        <v>London Borough</v>
      </c>
      <c r="D94" t="str">
        <f>IFERROR(VLOOKUP(E94,classifications!$A$3:$C$334,3,FALSE),VLOOKUP(E94,classifications!$I$2:$K$28,3,FALSE))</f>
        <v>Predominantly Urban</v>
      </c>
      <c r="E94" t="s">
        <v>212</v>
      </c>
      <c r="G94">
        <v>4683</v>
      </c>
      <c r="H94">
        <v>4687</v>
      </c>
      <c r="I94">
        <v>53</v>
      </c>
      <c r="J94">
        <v>92451</v>
      </c>
      <c r="K94">
        <v>101874</v>
      </c>
      <c r="AB94" t="s">
        <v>210</v>
      </c>
      <c r="AC94" t="str">
        <f>VLOOKUP(AE94,class!$A$1:$B$455,2,FALSE)</f>
        <v>London Borough</v>
      </c>
      <c r="AD94" t="str">
        <f>IFERROR(VLOOKUP(AE94,classifications!$A$3:$C$334,3,FALSE),VLOOKUP(AE94,classifications!$I$2:$K$28,3,FALSE))</f>
        <v>Predominantly Urban</v>
      </c>
      <c r="AE94" t="s">
        <v>212</v>
      </c>
      <c r="AG94">
        <v>4619</v>
      </c>
      <c r="AH94">
        <v>4803</v>
      </c>
      <c r="AI94">
        <v>5650</v>
      </c>
      <c r="AJ94">
        <v>87066</v>
      </c>
      <c r="AK94">
        <v>102138</v>
      </c>
      <c r="BB94" t="s">
        <v>210</v>
      </c>
      <c r="BC94" t="str">
        <f>VLOOKUP(BE94,class!$A$1:$B$455,2,FALSE)</f>
        <v>London Borough</v>
      </c>
      <c r="BD94" t="str">
        <f>IFERROR(VLOOKUP(BE94,classifications!$A$3:$C$334,3,FALSE),VLOOKUP(BE94,classifications!$I$2:$K$28,3,FALSE))</f>
        <v>Predominantly Urban</v>
      </c>
      <c r="BE94" t="s">
        <v>212</v>
      </c>
      <c r="BG94">
        <v>4558</v>
      </c>
      <c r="BH94">
        <v>4834</v>
      </c>
      <c r="BI94">
        <v>5650</v>
      </c>
      <c r="BJ94">
        <v>87354</v>
      </c>
      <c r="BK94">
        <v>102396</v>
      </c>
      <c r="CB94" t="s">
        <v>210</v>
      </c>
      <c r="CC94" t="str">
        <f>VLOOKUP(CE94,class!$A$1:$B$455,2,FALSE)</f>
        <v>London Borough</v>
      </c>
      <c r="CD94" t="str">
        <f>IFERROR(VLOOKUP(CE94,classifications!$A$3:$C$334,3,FALSE),VLOOKUP(CE94,classifications!$I$2:$K$28,3,FALSE))</f>
        <v>Predominantly Urban</v>
      </c>
      <c r="CE94" t="s">
        <v>212</v>
      </c>
      <c r="CG94">
        <v>4511</v>
      </c>
      <c r="CH94">
        <v>4809</v>
      </c>
      <c r="CI94">
        <v>0</v>
      </c>
      <c r="CJ94">
        <v>93333</v>
      </c>
      <c r="CK94">
        <v>102653</v>
      </c>
      <c r="DB94" t="s">
        <v>210</v>
      </c>
      <c r="DC94" t="str">
        <f>VLOOKUP(DE94,class!$A$1:$B$455,2,FALSE)</f>
        <v>London Borough</v>
      </c>
      <c r="DD94" t="str">
        <f>IFERROR(VLOOKUP(DE94,classifications!$A$3:$C$334,3,FALSE),VLOOKUP(DE94,classifications!$I$2:$K$28,3,FALSE))</f>
        <v>Predominantly Urban</v>
      </c>
      <c r="DE94" t="s">
        <v>212</v>
      </c>
      <c r="DG94">
        <v>4476</v>
      </c>
      <c r="DH94">
        <v>4940</v>
      </c>
      <c r="DI94">
        <v>0</v>
      </c>
      <c r="DJ94">
        <v>93291</v>
      </c>
      <c r="DK94">
        <v>102707</v>
      </c>
      <c r="EB94" t="s">
        <v>210</v>
      </c>
      <c r="EC94" t="str">
        <f>VLOOKUP(EE94,class!$A$1:$B$455,2,FALSE)</f>
        <v>London Borough</v>
      </c>
      <c r="ED94" t="str">
        <f>IFERROR(VLOOKUP(EE94,classifications!$A$3:$C$334,3,FALSE),VLOOKUP(EE94,classifications!$I$2:$K$28,3,FALSE))</f>
        <v>Predominantly Urban</v>
      </c>
      <c r="EE94" t="s">
        <v>212</v>
      </c>
      <c r="EG94">
        <v>4461</v>
      </c>
      <c r="EH94">
        <v>4837</v>
      </c>
      <c r="EI94">
        <v>0</v>
      </c>
      <c r="EJ94">
        <v>94164</v>
      </c>
      <c r="EK94">
        <v>103462</v>
      </c>
      <c r="FB94" t="s">
        <v>210</v>
      </c>
      <c r="FC94" t="str">
        <f>VLOOKUP(FE94,class!$A$1:$B$455,2,FALSE)</f>
        <v>London Borough</v>
      </c>
      <c r="FD94" t="str">
        <f>IFERROR(VLOOKUP(FE94,classifications!$A$3:$C$334,3,FALSE),VLOOKUP(FE94,classifications!$I$2:$K$28,3,FALSE))</f>
        <v>Predominantly Urban</v>
      </c>
      <c r="FE94" t="s">
        <v>212</v>
      </c>
      <c r="FG94">
        <v>4445</v>
      </c>
      <c r="FH94">
        <v>4907</v>
      </c>
      <c r="FI94">
        <v>0</v>
      </c>
      <c r="FJ94">
        <v>94572</v>
      </c>
      <c r="FK94">
        <v>103924</v>
      </c>
      <c r="GB94" t="s">
        <v>210</v>
      </c>
      <c r="GC94" t="str">
        <f>VLOOKUP(GE94,class!$A$1:$B$455,2,FALSE)</f>
        <v>London Borough</v>
      </c>
      <c r="GD94" t="str">
        <f>IFERROR(VLOOKUP(GE94,classifications!$A$3:$C$334,3,FALSE),VLOOKUP(GE94,classifications!$I$2:$K$28,3,FALSE))</f>
        <v>Predominantly Urban</v>
      </c>
      <c r="GE94" t="s">
        <v>212</v>
      </c>
      <c r="GG94">
        <v>4457</v>
      </c>
      <c r="GH94">
        <v>4847</v>
      </c>
      <c r="GI94">
        <v>0</v>
      </c>
      <c r="GJ94">
        <v>95384</v>
      </c>
      <c r="GK94">
        <v>104688</v>
      </c>
    </row>
    <row r="95" spans="2:193" x14ac:dyDescent="0.3">
      <c r="B95" t="s">
        <v>213</v>
      </c>
      <c r="C95" t="str">
        <f>VLOOKUP(E95,class!$A$1:$B$455,2,FALSE)</f>
        <v>London Borough</v>
      </c>
      <c r="D95" t="str">
        <f>IFERROR(VLOOKUP(E95,classifications!$A$3:$C$334,3,FALSE),VLOOKUP(E95,classifications!$I$2:$K$28,3,FALSE))</f>
        <v>Predominantly Urban</v>
      </c>
      <c r="E95" t="s">
        <v>215</v>
      </c>
      <c r="G95">
        <v>0</v>
      </c>
      <c r="H95">
        <v>9620</v>
      </c>
      <c r="I95">
        <v>186</v>
      </c>
      <c r="J95">
        <v>72885</v>
      </c>
      <c r="K95">
        <v>82691</v>
      </c>
      <c r="AB95" t="s">
        <v>213</v>
      </c>
      <c r="AC95" t="str">
        <f>VLOOKUP(AE95,class!$A$1:$B$455,2,FALSE)</f>
        <v>London Borough</v>
      </c>
      <c r="AD95" t="str">
        <f>IFERROR(VLOOKUP(AE95,classifications!$A$3:$C$334,3,FALSE),VLOOKUP(AE95,classifications!$I$2:$K$28,3,FALSE))</f>
        <v>Predominantly Urban</v>
      </c>
      <c r="AE95" t="s">
        <v>215</v>
      </c>
      <c r="AG95">
        <v>0</v>
      </c>
      <c r="AH95">
        <v>9774</v>
      </c>
      <c r="AI95">
        <v>191</v>
      </c>
      <c r="AJ95">
        <v>73211</v>
      </c>
      <c r="AK95">
        <v>83176</v>
      </c>
      <c r="BB95" t="s">
        <v>213</v>
      </c>
      <c r="BC95" t="str">
        <f>VLOOKUP(BE95,class!$A$1:$B$455,2,FALSE)</f>
        <v>London Borough</v>
      </c>
      <c r="BD95" t="str">
        <f>IFERROR(VLOOKUP(BE95,classifications!$A$3:$C$334,3,FALSE),VLOOKUP(BE95,classifications!$I$2:$K$28,3,FALSE))</f>
        <v>Predominantly Urban</v>
      </c>
      <c r="BE95" t="s">
        <v>215</v>
      </c>
      <c r="BG95">
        <v>0</v>
      </c>
      <c r="BH95">
        <v>9810</v>
      </c>
      <c r="BI95">
        <v>184</v>
      </c>
      <c r="BJ95">
        <v>73546</v>
      </c>
      <c r="BK95">
        <v>83540</v>
      </c>
      <c r="CB95" t="s">
        <v>213</v>
      </c>
      <c r="CC95" t="str">
        <f>VLOOKUP(CE95,class!$A$1:$B$455,2,FALSE)</f>
        <v>London Borough</v>
      </c>
      <c r="CD95" t="str">
        <f>IFERROR(VLOOKUP(CE95,classifications!$A$3:$C$334,3,FALSE),VLOOKUP(CE95,classifications!$I$2:$K$28,3,FALSE))</f>
        <v>Predominantly Urban</v>
      </c>
      <c r="CE95" t="s">
        <v>215</v>
      </c>
      <c r="CG95">
        <v>0</v>
      </c>
      <c r="CH95">
        <v>9849</v>
      </c>
      <c r="CI95">
        <v>190</v>
      </c>
      <c r="CJ95">
        <v>73742</v>
      </c>
      <c r="CK95">
        <v>83781</v>
      </c>
      <c r="DB95" t="s">
        <v>213</v>
      </c>
      <c r="DC95" t="str">
        <f>VLOOKUP(DE95,class!$A$1:$B$455,2,FALSE)</f>
        <v>London Borough</v>
      </c>
      <c r="DD95" t="str">
        <f>IFERROR(VLOOKUP(DE95,classifications!$A$3:$C$334,3,FALSE),VLOOKUP(DE95,classifications!$I$2:$K$28,3,FALSE))</f>
        <v>Predominantly Urban</v>
      </c>
      <c r="DE95" t="s">
        <v>215</v>
      </c>
      <c r="DG95">
        <v>0</v>
      </c>
      <c r="DH95">
        <v>9924</v>
      </c>
      <c r="DI95">
        <v>85</v>
      </c>
      <c r="DJ95">
        <v>74285</v>
      </c>
      <c r="DK95">
        <v>84294</v>
      </c>
      <c r="EB95" t="s">
        <v>213</v>
      </c>
      <c r="EC95" t="str">
        <f>VLOOKUP(EE95,class!$A$1:$B$455,2,FALSE)</f>
        <v>London Borough</v>
      </c>
      <c r="ED95" t="str">
        <f>IFERROR(VLOOKUP(EE95,classifications!$A$3:$C$334,3,FALSE),VLOOKUP(EE95,classifications!$I$2:$K$28,3,FALSE))</f>
        <v>Predominantly Urban</v>
      </c>
      <c r="EE95" t="s">
        <v>215</v>
      </c>
      <c r="EG95">
        <v>0</v>
      </c>
      <c r="EH95">
        <v>9947</v>
      </c>
      <c r="EI95">
        <v>22</v>
      </c>
      <c r="EJ95">
        <v>74790</v>
      </c>
      <c r="EK95">
        <v>84759</v>
      </c>
      <c r="FB95" t="s">
        <v>213</v>
      </c>
      <c r="FC95" t="str">
        <f>VLOOKUP(FE95,class!$A$1:$B$455,2,FALSE)</f>
        <v>London Borough</v>
      </c>
      <c r="FD95" t="str">
        <f>IFERROR(VLOOKUP(FE95,classifications!$A$3:$C$334,3,FALSE),VLOOKUP(FE95,classifications!$I$2:$K$28,3,FALSE))</f>
        <v>Predominantly Urban</v>
      </c>
      <c r="FE95" t="s">
        <v>215</v>
      </c>
      <c r="FG95">
        <v>0</v>
      </c>
      <c r="FH95">
        <v>9936</v>
      </c>
      <c r="FI95">
        <v>48</v>
      </c>
      <c r="FJ95">
        <v>75157</v>
      </c>
      <c r="FK95">
        <v>85141</v>
      </c>
      <c r="GB95" t="s">
        <v>213</v>
      </c>
      <c r="GC95" t="str">
        <f>VLOOKUP(GE95,class!$A$1:$B$455,2,FALSE)</f>
        <v>London Borough</v>
      </c>
      <c r="GD95" t="str">
        <f>IFERROR(VLOOKUP(GE95,classifications!$A$3:$C$334,3,FALSE),VLOOKUP(GE95,classifications!$I$2:$K$28,3,FALSE))</f>
        <v>Predominantly Urban</v>
      </c>
      <c r="GE95" t="s">
        <v>215</v>
      </c>
      <c r="GG95">
        <v>0</v>
      </c>
      <c r="GH95">
        <v>9932</v>
      </c>
      <c r="GI95">
        <v>40</v>
      </c>
      <c r="GJ95">
        <v>75592</v>
      </c>
      <c r="GK95">
        <v>85564</v>
      </c>
    </row>
    <row r="96" spans="2:193" x14ac:dyDescent="0.3">
      <c r="B96" t="s">
        <v>216</v>
      </c>
      <c r="C96" t="str">
        <f>VLOOKUP(E96,class!$A$1:$B$455,2,FALSE)</f>
        <v>London Borough</v>
      </c>
      <c r="D96" t="str">
        <f>IFERROR(VLOOKUP(E96,classifications!$A$3:$C$334,3,FALSE),VLOOKUP(E96,classifications!$I$2:$K$28,3,FALSE))</f>
        <v>Predominantly Urban</v>
      </c>
      <c r="E96" t="s">
        <v>218</v>
      </c>
      <c r="G96">
        <v>39781</v>
      </c>
      <c r="H96">
        <v>15527</v>
      </c>
      <c r="I96">
        <v>4</v>
      </c>
      <c r="J96">
        <v>69007</v>
      </c>
      <c r="K96">
        <v>124319</v>
      </c>
      <c r="AB96" t="s">
        <v>216</v>
      </c>
      <c r="AC96" t="str">
        <f>VLOOKUP(AE96,class!$A$1:$B$455,2,FALSE)</f>
        <v>London Borough</v>
      </c>
      <c r="AD96" t="str">
        <f>IFERROR(VLOOKUP(AE96,classifications!$A$3:$C$334,3,FALSE),VLOOKUP(AE96,classifications!$I$2:$K$28,3,FALSE))</f>
        <v>Predominantly Urban</v>
      </c>
      <c r="AE96" t="s">
        <v>218</v>
      </c>
      <c r="AG96">
        <v>38578</v>
      </c>
      <c r="AH96">
        <v>15924</v>
      </c>
      <c r="AI96">
        <v>4</v>
      </c>
      <c r="AJ96">
        <v>71060</v>
      </c>
      <c r="AK96">
        <v>125566</v>
      </c>
      <c r="BB96" t="s">
        <v>216</v>
      </c>
      <c r="BC96" t="str">
        <f>VLOOKUP(BE96,class!$A$1:$B$455,2,FALSE)</f>
        <v>London Borough</v>
      </c>
      <c r="BD96" t="str">
        <f>IFERROR(VLOOKUP(BE96,classifications!$A$3:$C$334,3,FALSE),VLOOKUP(BE96,classifications!$I$2:$K$28,3,FALSE))</f>
        <v>Predominantly Urban</v>
      </c>
      <c r="BE96" t="s">
        <v>218</v>
      </c>
      <c r="BG96">
        <v>39029</v>
      </c>
      <c r="BH96">
        <v>16284</v>
      </c>
      <c r="BI96">
        <v>0</v>
      </c>
      <c r="BJ96">
        <v>71904</v>
      </c>
      <c r="BK96">
        <v>127217</v>
      </c>
      <c r="CB96" t="s">
        <v>216</v>
      </c>
      <c r="CC96" t="str">
        <f>VLOOKUP(CE96,class!$A$1:$B$455,2,FALSE)</f>
        <v>London Borough</v>
      </c>
      <c r="CD96" t="str">
        <f>IFERROR(VLOOKUP(CE96,classifications!$A$3:$C$334,3,FALSE),VLOOKUP(CE96,classifications!$I$2:$K$28,3,FALSE))</f>
        <v>Predominantly Urban</v>
      </c>
      <c r="CE96" t="s">
        <v>218</v>
      </c>
      <c r="CG96">
        <v>38687</v>
      </c>
      <c r="CH96">
        <v>16766</v>
      </c>
      <c r="CI96">
        <v>2</v>
      </c>
      <c r="CJ96">
        <v>72903</v>
      </c>
      <c r="CK96">
        <v>128358</v>
      </c>
      <c r="DB96" t="s">
        <v>216</v>
      </c>
      <c r="DC96" t="str">
        <f>VLOOKUP(DE96,class!$A$1:$B$455,2,FALSE)</f>
        <v>London Borough</v>
      </c>
      <c r="DD96" t="str">
        <f>IFERROR(VLOOKUP(DE96,classifications!$A$3:$C$334,3,FALSE),VLOOKUP(DE96,classifications!$I$2:$K$28,3,FALSE))</f>
        <v>Predominantly Urban</v>
      </c>
      <c r="DE96" t="s">
        <v>218</v>
      </c>
      <c r="DG96">
        <v>38522</v>
      </c>
      <c r="DH96">
        <v>16756</v>
      </c>
      <c r="DI96">
        <v>135</v>
      </c>
      <c r="DJ96">
        <v>74327</v>
      </c>
      <c r="DK96">
        <v>129740</v>
      </c>
      <c r="EB96" t="s">
        <v>216</v>
      </c>
      <c r="EC96" t="str">
        <f>VLOOKUP(EE96,class!$A$1:$B$455,2,FALSE)</f>
        <v>London Borough</v>
      </c>
      <c r="ED96" t="str">
        <f>IFERROR(VLOOKUP(EE96,classifications!$A$3:$C$334,3,FALSE),VLOOKUP(EE96,classifications!$I$2:$K$28,3,FALSE))</f>
        <v>Predominantly Urban</v>
      </c>
      <c r="EE96" t="s">
        <v>218</v>
      </c>
      <c r="EG96">
        <v>38553</v>
      </c>
      <c r="EH96">
        <v>17034</v>
      </c>
      <c r="EI96">
        <v>135</v>
      </c>
      <c r="EJ96">
        <v>76430</v>
      </c>
      <c r="EK96">
        <v>132152</v>
      </c>
      <c r="FB96" t="s">
        <v>216</v>
      </c>
      <c r="FC96" t="str">
        <f>VLOOKUP(FE96,class!$A$1:$B$455,2,FALSE)</f>
        <v>London Borough</v>
      </c>
      <c r="FD96" t="str">
        <f>IFERROR(VLOOKUP(FE96,classifications!$A$3:$C$334,3,FALSE),VLOOKUP(FE96,classifications!$I$2:$K$28,3,FALSE))</f>
        <v>Predominantly Urban</v>
      </c>
      <c r="FE96" t="s">
        <v>218</v>
      </c>
      <c r="FG96">
        <v>38489</v>
      </c>
      <c r="FH96">
        <v>17114</v>
      </c>
      <c r="FI96">
        <v>135</v>
      </c>
      <c r="FJ96">
        <v>77232</v>
      </c>
      <c r="FK96">
        <v>132970</v>
      </c>
      <c r="GB96" t="s">
        <v>216</v>
      </c>
      <c r="GC96" t="str">
        <f>VLOOKUP(GE96,class!$A$1:$B$455,2,FALSE)</f>
        <v>London Borough</v>
      </c>
      <c r="GD96" t="str">
        <f>IFERROR(VLOOKUP(GE96,classifications!$A$3:$C$334,3,FALSE),VLOOKUP(GE96,classifications!$I$2:$K$28,3,FALSE))</f>
        <v>Predominantly Urban</v>
      </c>
      <c r="GE96" t="s">
        <v>218</v>
      </c>
      <c r="GG96">
        <v>38104</v>
      </c>
      <c r="GH96">
        <v>17282</v>
      </c>
      <c r="GI96">
        <v>135</v>
      </c>
      <c r="GJ96">
        <v>80657</v>
      </c>
      <c r="GK96">
        <v>136178</v>
      </c>
    </row>
    <row r="97" spans="1:193" x14ac:dyDescent="0.3">
      <c r="B97" t="s">
        <v>219</v>
      </c>
      <c r="C97" t="str">
        <f>VLOOKUP(E97,class!$A$1:$B$455,2,FALSE)</f>
        <v>London Borough</v>
      </c>
      <c r="D97" t="str">
        <f>IFERROR(VLOOKUP(E97,classifications!$A$3:$C$334,3,FALSE),VLOOKUP(E97,classifications!$I$2:$K$28,3,FALSE))</f>
        <v>Predominantly Urban</v>
      </c>
      <c r="E97" t="s">
        <v>221</v>
      </c>
      <c r="G97">
        <v>6325</v>
      </c>
      <c r="H97">
        <v>4728</v>
      </c>
      <c r="I97">
        <v>30</v>
      </c>
      <c r="J97">
        <v>69200</v>
      </c>
      <c r="K97">
        <v>80283</v>
      </c>
      <c r="AB97" t="s">
        <v>219</v>
      </c>
      <c r="AC97" t="str">
        <f>VLOOKUP(AE97,class!$A$1:$B$455,2,FALSE)</f>
        <v>London Borough</v>
      </c>
      <c r="AD97" t="str">
        <f>IFERROR(VLOOKUP(AE97,classifications!$A$3:$C$334,3,FALSE),VLOOKUP(AE97,classifications!$I$2:$K$28,3,FALSE))</f>
        <v>Predominantly Urban</v>
      </c>
      <c r="AE97" t="s">
        <v>221</v>
      </c>
      <c r="AG97">
        <v>6308</v>
      </c>
      <c r="AH97">
        <v>4802</v>
      </c>
      <c r="AI97">
        <v>30</v>
      </c>
      <c r="AJ97">
        <v>69370</v>
      </c>
      <c r="AK97">
        <v>80510</v>
      </c>
      <c r="BB97" t="s">
        <v>219</v>
      </c>
      <c r="BC97" t="str">
        <f>VLOOKUP(BE97,class!$A$1:$B$455,2,FALSE)</f>
        <v>London Borough</v>
      </c>
      <c r="BD97" t="str">
        <f>IFERROR(VLOOKUP(BE97,classifications!$A$3:$C$334,3,FALSE),VLOOKUP(BE97,classifications!$I$2:$K$28,3,FALSE))</f>
        <v>Predominantly Urban</v>
      </c>
      <c r="BE97" t="s">
        <v>221</v>
      </c>
      <c r="BG97">
        <v>6120</v>
      </c>
      <c r="BH97">
        <v>4845</v>
      </c>
      <c r="BI97">
        <v>31</v>
      </c>
      <c r="BJ97">
        <v>69814</v>
      </c>
      <c r="BK97">
        <v>80810</v>
      </c>
      <c r="CB97" t="s">
        <v>219</v>
      </c>
      <c r="CC97" t="str">
        <f>VLOOKUP(CE97,class!$A$1:$B$455,2,FALSE)</f>
        <v>London Borough</v>
      </c>
      <c r="CD97" t="str">
        <f>IFERROR(VLOOKUP(CE97,classifications!$A$3:$C$334,3,FALSE),VLOOKUP(CE97,classifications!$I$2:$K$28,3,FALSE))</f>
        <v>Predominantly Urban</v>
      </c>
      <c r="CE97" t="s">
        <v>221</v>
      </c>
      <c r="CG97">
        <v>6006</v>
      </c>
      <c r="CH97">
        <v>5084</v>
      </c>
      <c r="CI97">
        <v>31</v>
      </c>
      <c r="CJ97">
        <v>70116</v>
      </c>
      <c r="CK97">
        <v>81237</v>
      </c>
      <c r="DB97" t="s">
        <v>219</v>
      </c>
      <c r="DC97" t="str">
        <f>VLOOKUP(DE97,class!$A$1:$B$455,2,FALSE)</f>
        <v>London Borough</v>
      </c>
      <c r="DD97" t="str">
        <f>IFERROR(VLOOKUP(DE97,classifications!$A$3:$C$334,3,FALSE),VLOOKUP(DE97,classifications!$I$2:$K$28,3,FALSE))</f>
        <v>Predominantly Urban</v>
      </c>
      <c r="DE97" t="s">
        <v>221</v>
      </c>
      <c r="DG97">
        <v>5983</v>
      </c>
      <c r="DH97">
        <v>5828</v>
      </c>
      <c r="DI97">
        <v>31</v>
      </c>
      <c r="DJ97">
        <v>69786</v>
      </c>
      <c r="DK97">
        <v>81628</v>
      </c>
      <c r="EB97" t="s">
        <v>219</v>
      </c>
      <c r="EC97" t="str">
        <f>VLOOKUP(EE97,class!$A$1:$B$455,2,FALSE)</f>
        <v>London Borough</v>
      </c>
      <c r="ED97" t="str">
        <f>IFERROR(VLOOKUP(EE97,classifications!$A$3:$C$334,3,FALSE),VLOOKUP(EE97,classifications!$I$2:$K$28,3,FALSE))</f>
        <v>Predominantly Urban</v>
      </c>
      <c r="EE97" t="s">
        <v>221</v>
      </c>
      <c r="EG97">
        <v>5983</v>
      </c>
      <c r="EH97">
        <v>5890</v>
      </c>
      <c r="EI97">
        <v>31</v>
      </c>
      <c r="EJ97">
        <v>70377</v>
      </c>
      <c r="EK97">
        <v>82281</v>
      </c>
      <c r="FB97" t="s">
        <v>219</v>
      </c>
      <c r="FC97" t="str">
        <f>VLOOKUP(FE97,class!$A$1:$B$455,2,FALSE)</f>
        <v>London Borough</v>
      </c>
      <c r="FD97" t="str">
        <f>IFERROR(VLOOKUP(FE97,classifications!$A$3:$C$334,3,FALSE),VLOOKUP(FE97,classifications!$I$2:$K$28,3,FALSE))</f>
        <v>Predominantly Urban</v>
      </c>
      <c r="FE97" t="s">
        <v>221</v>
      </c>
      <c r="FG97">
        <v>5875</v>
      </c>
      <c r="FH97">
        <v>5911</v>
      </c>
      <c r="FI97">
        <v>31</v>
      </c>
      <c r="FJ97">
        <v>71161</v>
      </c>
      <c r="FK97">
        <v>82978</v>
      </c>
      <c r="GB97" t="s">
        <v>219</v>
      </c>
      <c r="GC97" t="str">
        <f>VLOOKUP(GE97,class!$A$1:$B$455,2,FALSE)</f>
        <v>London Borough</v>
      </c>
      <c r="GD97" t="str">
        <f>IFERROR(VLOOKUP(GE97,classifications!$A$3:$C$334,3,FALSE),VLOOKUP(GE97,classifications!$I$2:$K$28,3,FALSE))</f>
        <v>Predominantly Urban</v>
      </c>
      <c r="GE97" t="s">
        <v>221</v>
      </c>
      <c r="GG97">
        <v>5926</v>
      </c>
      <c r="GH97">
        <v>5957</v>
      </c>
      <c r="GI97">
        <v>31</v>
      </c>
      <c r="GJ97">
        <v>71639</v>
      </c>
      <c r="GK97">
        <v>83553</v>
      </c>
    </row>
    <row r="98" spans="1:193" x14ac:dyDescent="0.3">
      <c r="B98" t="s">
        <v>222</v>
      </c>
      <c r="C98" t="str">
        <f>VLOOKUP(E98,class!$A$1:$B$455,2,FALSE)</f>
        <v>London Borough</v>
      </c>
      <c r="D98" t="str">
        <f>IFERROR(VLOOKUP(E98,classifications!$A$3:$C$334,3,FALSE),VLOOKUP(E98,classifications!$I$2:$K$28,3,FALSE))</f>
        <v>Predominantly Urban</v>
      </c>
      <c r="E98" t="s">
        <v>224</v>
      </c>
      <c r="G98">
        <v>12517</v>
      </c>
      <c r="H98">
        <v>30133</v>
      </c>
      <c r="I98">
        <v>164</v>
      </c>
      <c r="J98">
        <v>65440.129261363632</v>
      </c>
      <c r="K98">
        <v>108254.12926136363</v>
      </c>
      <c r="AB98" t="s">
        <v>222</v>
      </c>
      <c r="AC98" t="str">
        <f>VLOOKUP(AE98,class!$A$1:$B$455,2,FALSE)</f>
        <v>London Borough</v>
      </c>
      <c r="AD98" t="str">
        <f>IFERROR(VLOOKUP(AE98,classifications!$A$3:$C$334,3,FALSE),VLOOKUP(AE98,classifications!$I$2:$K$28,3,FALSE))</f>
        <v>Predominantly Urban</v>
      </c>
      <c r="AE98" t="s">
        <v>224</v>
      </c>
      <c r="AG98">
        <v>12613</v>
      </c>
      <c r="AH98">
        <v>30544</v>
      </c>
      <c r="AI98">
        <v>164</v>
      </c>
      <c r="AJ98">
        <v>65894.129261363632</v>
      </c>
      <c r="AK98">
        <v>109215.12926136363</v>
      </c>
      <c r="BB98" t="s">
        <v>222</v>
      </c>
      <c r="BC98" t="str">
        <f>VLOOKUP(BE98,class!$A$1:$B$455,2,FALSE)</f>
        <v>London Borough</v>
      </c>
      <c r="BD98" t="str">
        <f>IFERROR(VLOOKUP(BE98,classifications!$A$3:$C$334,3,FALSE),VLOOKUP(BE98,classifications!$I$2:$K$28,3,FALSE))</f>
        <v>Predominantly Urban</v>
      </c>
      <c r="BE98" t="s">
        <v>224</v>
      </c>
      <c r="BG98">
        <v>12424</v>
      </c>
      <c r="BH98">
        <v>30770</v>
      </c>
      <c r="BI98">
        <v>164</v>
      </c>
      <c r="BJ98">
        <v>66517.129261363632</v>
      </c>
      <c r="BK98">
        <v>109875.12926136363</v>
      </c>
      <c r="CB98" t="s">
        <v>222</v>
      </c>
      <c r="CC98" t="str">
        <f>VLOOKUP(CE98,class!$A$1:$B$455,2,FALSE)</f>
        <v>London Borough</v>
      </c>
      <c r="CD98" t="str">
        <f>IFERROR(VLOOKUP(CE98,classifications!$A$3:$C$334,3,FALSE),VLOOKUP(CE98,classifications!$I$2:$K$28,3,FALSE))</f>
        <v>Predominantly Urban</v>
      </c>
      <c r="CE98" t="s">
        <v>224</v>
      </c>
      <c r="CG98">
        <v>12084</v>
      </c>
      <c r="CH98">
        <v>30805</v>
      </c>
      <c r="CI98">
        <v>164</v>
      </c>
      <c r="CJ98">
        <v>67738.129261363632</v>
      </c>
      <c r="CK98">
        <v>110791.12926136363</v>
      </c>
      <c r="DB98" t="s">
        <v>222</v>
      </c>
      <c r="DC98" t="str">
        <f>VLOOKUP(DE98,class!$A$1:$B$455,2,FALSE)</f>
        <v>London Borough</v>
      </c>
      <c r="DD98" t="str">
        <f>IFERROR(VLOOKUP(DE98,classifications!$A$3:$C$334,3,FALSE),VLOOKUP(DE98,classifications!$I$2:$K$28,3,FALSE))</f>
        <v>Predominantly Urban</v>
      </c>
      <c r="DE98" t="s">
        <v>224</v>
      </c>
      <c r="DG98">
        <v>11884</v>
      </c>
      <c r="DH98">
        <v>31447</v>
      </c>
      <c r="DI98">
        <v>0</v>
      </c>
      <c r="DJ98">
        <v>69854.129261363632</v>
      </c>
      <c r="DK98">
        <v>113185.12926136363</v>
      </c>
      <c r="EB98" t="s">
        <v>222</v>
      </c>
      <c r="EC98" t="str">
        <f>VLOOKUP(EE98,class!$A$1:$B$455,2,FALSE)</f>
        <v>London Borough</v>
      </c>
      <c r="ED98" t="str">
        <f>IFERROR(VLOOKUP(EE98,classifications!$A$3:$C$334,3,FALSE),VLOOKUP(EE98,classifications!$I$2:$K$28,3,FALSE))</f>
        <v>Predominantly Urban</v>
      </c>
      <c r="EE98" t="s">
        <v>224</v>
      </c>
      <c r="EG98">
        <v>11692</v>
      </c>
      <c r="EH98">
        <v>31493</v>
      </c>
      <c r="EI98">
        <v>0</v>
      </c>
      <c r="EJ98">
        <v>74827.129261363632</v>
      </c>
      <c r="EK98">
        <v>118012.12926136363</v>
      </c>
      <c r="FB98" t="s">
        <v>222</v>
      </c>
      <c r="FC98" t="str">
        <f>VLOOKUP(FE98,class!$A$1:$B$455,2,FALSE)</f>
        <v>London Borough</v>
      </c>
      <c r="FD98" t="str">
        <f>IFERROR(VLOOKUP(FE98,classifications!$A$3:$C$334,3,FALSE),VLOOKUP(FE98,classifications!$I$2:$K$28,3,FALSE))</f>
        <v>Predominantly Urban</v>
      </c>
      <c r="FE98" t="s">
        <v>224</v>
      </c>
      <c r="FG98">
        <v>11568</v>
      </c>
      <c r="FH98">
        <v>31712</v>
      </c>
      <c r="FI98">
        <v>0</v>
      </c>
      <c r="FJ98">
        <v>76735.129261363632</v>
      </c>
      <c r="FK98">
        <v>120015.12926136363</v>
      </c>
      <c r="GB98" t="s">
        <v>222</v>
      </c>
      <c r="GC98" t="str">
        <f>VLOOKUP(GE98,class!$A$1:$B$455,2,FALSE)</f>
        <v>London Borough</v>
      </c>
      <c r="GD98" t="str">
        <f>IFERROR(VLOOKUP(GE98,classifications!$A$3:$C$334,3,FALSE),VLOOKUP(GE98,classifications!$I$2:$K$28,3,FALSE))</f>
        <v>Predominantly Urban</v>
      </c>
      <c r="GE98" t="s">
        <v>224</v>
      </c>
      <c r="GG98">
        <v>11476</v>
      </c>
      <c r="GH98">
        <v>32023</v>
      </c>
      <c r="GI98">
        <v>0</v>
      </c>
      <c r="GJ98">
        <v>78040.129261363632</v>
      </c>
      <c r="GK98">
        <v>121539.12926136363</v>
      </c>
    </row>
    <row r="99" spans="1:193" x14ac:dyDescent="0.3">
      <c r="B99" t="s">
        <v>225</v>
      </c>
      <c r="C99" t="str">
        <f>VLOOKUP(E99,class!$A$1:$B$455,2,FALSE)</f>
        <v>London Borough</v>
      </c>
      <c r="D99" t="str">
        <f>IFERROR(VLOOKUP(E99,classifications!$A$3:$C$334,3,FALSE),VLOOKUP(E99,classifications!$I$2:$K$28,3,FALSE))</f>
        <v>Predominantly Urban</v>
      </c>
      <c r="E99" t="s">
        <v>227</v>
      </c>
      <c r="G99">
        <v>10125</v>
      </c>
      <c r="H99">
        <v>11428</v>
      </c>
      <c r="I99">
        <v>41</v>
      </c>
      <c r="J99">
        <v>77189</v>
      </c>
      <c r="K99">
        <v>98783</v>
      </c>
      <c r="AB99" t="s">
        <v>225</v>
      </c>
      <c r="AC99" t="str">
        <f>VLOOKUP(AE99,class!$A$1:$B$455,2,FALSE)</f>
        <v>London Borough</v>
      </c>
      <c r="AD99" t="str">
        <f>IFERROR(VLOOKUP(AE99,classifications!$A$3:$C$334,3,FALSE),VLOOKUP(AE99,classifications!$I$2:$K$28,3,FALSE))</f>
        <v>Predominantly Urban</v>
      </c>
      <c r="AE99" t="s">
        <v>227</v>
      </c>
      <c r="AG99">
        <v>10103</v>
      </c>
      <c r="AH99">
        <v>11713</v>
      </c>
      <c r="AI99">
        <v>0</v>
      </c>
      <c r="AJ99">
        <v>77435</v>
      </c>
      <c r="AK99">
        <v>99251</v>
      </c>
      <c r="BB99" t="s">
        <v>225</v>
      </c>
      <c r="BC99" t="str">
        <f>VLOOKUP(BE99,class!$A$1:$B$455,2,FALSE)</f>
        <v>London Borough</v>
      </c>
      <c r="BD99" t="str">
        <f>IFERROR(VLOOKUP(BE99,classifications!$A$3:$C$334,3,FALSE),VLOOKUP(BE99,classifications!$I$2:$K$28,3,FALSE))</f>
        <v>Predominantly Urban</v>
      </c>
      <c r="BE99" t="s">
        <v>227</v>
      </c>
      <c r="BG99">
        <v>9926</v>
      </c>
      <c r="BH99">
        <v>11693</v>
      </c>
      <c r="BI99">
        <v>0</v>
      </c>
      <c r="BJ99">
        <v>78021</v>
      </c>
      <c r="BK99">
        <v>99640</v>
      </c>
      <c r="CB99" t="s">
        <v>225</v>
      </c>
      <c r="CC99" t="str">
        <f>VLOOKUP(CE99,class!$A$1:$B$455,2,FALSE)</f>
        <v>London Borough</v>
      </c>
      <c r="CD99" t="str">
        <f>IFERROR(VLOOKUP(CE99,classifications!$A$3:$C$334,3,FALSE),VLOOKUP(CE99,classifications!$I$2:$K$28,3,FALSE))</f>
        <v>Predominantly Urban</v>
      </c>
      <c r="CE99" t="s">
        <v>227</v>
      </c>
      <c r="CG99">
        <v>9863</v>
      </c>
      <c r="CH99">
        <v>11892</v>
      </c>
      <c r="CI99">
        <v>0</v>
      </c>
      <c r="CJ99">
        <v>78556</v>
      </c>
      <c r="CK99">
        <v>100311</v>
      </c>
      <c r="DB99" t="s">
        <v>225</v>
      </c>
      <c r="DC99" t="str">
        <f>VLOOKUP(DE99,class!$A$1:$B$455,2,FALSE)</f>
        <v>London Borough</v>
      </c>
      <c r="DD99" t="str">
        <f>IFERROR(VLOOKUP(DE99,classifications!$A$3:$C$334,3,FALSE),VLOOKUP(DE99,classifications!$I$2:$K$28,3,FALSE))</f>
        <v>Predominantly Urban</v>
      </c>
      <c r="DE99" t="s">
        <v>227</v>
      </c>
      <c r="DG99">
        <v>9832</v>
      </c>
      <c r="DH99">
        <v>12410</v>
      </c>
      <c r="DI99">
        <v>0</v>
      </c>
      <c r="DJ99">
        <v>79042</v>
      </c>
      <c r="DK99">
        <v>101284</v>
      </c>
      <c r="EB99" t="s">
        <v>225</v>
      </c>
      <c r="EC99" t="str">
        <f>VLOOKUP(EE99,class!$A$1:$B$455,2,FALSE)</f>
        <v>London Borough</v>
      </c>
      <c r="ED99" t="str">
        <f>IFERROR(VLOOKUP(EE99,classifications!$A$3:$C$334,3,FALSE),VLOOKUP(EE99,classifications!$I$2:$K$28,3,FALSE))</f>
        <v>Predominantly Urban</v>
      </c>
      <c r="EE99" t="s">
        <v>227</v>
      </c>
      <c r="EG99">
        <v>9743</v>
      </c>
      <c r="EH99">
        <v>12508</v>
      </c>
      <c r="EI99">
        <v>0</v>
      </c>
      <c r="EJ99">
        <v>80066</v>
      </c>
      <c r="EK99">
        <v>102317</v>
      </c>
      <c r="FB99" t="s">
        <v>225</v>
      </c>
      <c r="FC99" t="str">
        <f>VLOOKUP(FE99,class!$A$1:$B$455,2,FALSE)</f>
        <v>London Borough</v>
      </c>
      <c r="FD99" t="str">
        <f>IFERROR(VLOOKUP(FE99,classifications!$A$3:$C$334,3,FALSE),VLOOKUP(FE99,classifications!$I$2:$K$28,3,FALSE))</f>
        <v>Predominantly Urban</v>
      </c>
      <c r="FE99" t="s">
        <v>227</v>
      </c>
      <c r="FG99">
        <v>9692</v>
      </c>
      <c r="FH99">
        <v>12519</v>
      </c>
      <c r="FI99">
        <v>0</v>
      </c>
      <c r="FJ99">
        <v>80818</v>
      </c>
      <c r="FK99">
        <v>103029</v>
      </c>
      <c r="GB99" t="s">
        <v>225</v>
      </c>
      <c r="GC99" t="str">
        <f>VLOOKUP(GE99,class!$A$1:$B$455,2,FALSE)</f>
        <v>London Borough</v>
      </c>
      <c r="GD99" t="str">
        <f>IFERROR(VLOOKUP(GE99,classifications!$A$3:$C$334,3,FALSE),VLOOKUP(GE99,classifications!$I$2:$K$28,3,FALSE))</f>
        <v>Predominantly Urban</v>
      </c>
      <c r="GE99" t="s">
        <v>227</v>
      </c>
      <c r="GG99">
        <v>9749</v>
      </c>
      <c r="GH99">
        <v>12373</v>
      </c>
      <c r="GI99">
        <v>0</v>
      </c>
      <c r="GJ99">
        <v>81520</v>
      </c>
      <c r="GK99">
        <v>103642</v>
      </c>
    </row>
    <row r="100" spans="1:193" x14ac:dyDescent="0.3">
      <c r="B100" t="s">
        <v>228</v>
      </c>
      <c r="C100" t="str">
        <f>VLOOKUP(E100,class!$A$1:$B$455,2,FALSE)</f>
        <v>London Borough</v>
      </c>
      <c r="D100" t="str">
        <f>IFERROR(VLOOKUP(E100,classifications!$A$3:$C$334,3,FALSE),VLOOKUP(E100,classifications!$I$2:$K$28,3,FALSE))</f>
        <v>Predominantly Urban</v>
      </c>
      <c r="E100" t="s">
        <v>230</v>
      </c>
      <c r="G100">
        <v>17048</v>
      </c>
      <c r="H100">
        <v>9876</v>
      </c>
      <c r="I100">
        <v>601</v>
      </c>
      <c r="J100">
        <v>108076</v>
      </c>
      <c r="K100">
        <v>135601</v>
      </c>
      <c r="AB100" t="s">
        <v>228</v>
      </c>
      <c r="AC100" t="str">
        <f>VLOOKUP(AE100,class!$A$1:$B$455,2,FALSE)</f>
        <v>London Borough</v>
      </c>
      <c r="AD100" t="str">
        <f>IFERROR(VLOOKUP(AE100,classifications!$A$3:$C$334,3,FALSE),VLOOKUP(AE100,classifications!$I$2:$K$28,3,FALSE))</f>
        <v>Predominantly Urban</v>
      </c>
      <c r="AE100" t="s">
        <v>230</v>
      </c>
      <c r="AG100">
        <v>17065</v>
      </c>
      <c r="AH100">
        <v>10078</v>
      </c>
      <c r="AI100">
        <v>600</v>
      </c>
      <c r="AJ100">
        <v>108815</v>
      </c>
      <c r="AK100">
        <v>136558</v>
      </c>
      <c r="BB100" t="s">
        <v>228</v>
      </c>
      <c r="BC100" t="str">
        <f>VLOOKUP(BE100,class!$A$1:$B$455,2,FALSE)</f>
        <v>London Borough</v>
      </c>
      <c r="BD100" t="str">
        <f>IFERROR(VLOOKUP(BE100,classifications!$A$3:$C$334,3,FALSE),VLOOKUP(BE100,classifications!$I$2:$K$28,3,FALSE))</f>
        <v>Predominantly Urban</v>
      </c>
      <c r="BE100" t="s">
        <v>230</v>
      </c>
      <c r="BG100">
        <v>17003</v>
      </c>
      <c r="BH100">
        <v>9912</v>
      </c>
      <c r="BI100">
        <v>600</v>
      </c>
      <c r="BJ100">
        <v>110242</v>
      </c>
      <c r="BK100">
        <v>137757</v>
      </c>
      <c r="CB100" t="s">
        <v>228</v>
      </c>
      <c r="CC100" t="str">
        <f>VLOOKUP(CE100,class!$A$1:$B$455,2,FALSE)</f>
        <v>London Borough</v>
      </c>
      <c r="CD100" t="str">
        <f>IFERROR(VLOOKUP(CE100,classifications!$A$3:$C$334,3,FALSE),VLOOKUP(CE100,classifications!$I$2:$K$28,3,FALSE))</f>
        <v>Predominantly Urban</v>
      </c>
      <c r="CE100" t="s">
        <v>230</v>
      </c>
      <c r="CG100">
        <v>16895</v>
      </c>
      <c r="CH100">
        <v>10546</v>
      </c>
      <c r="CI100">
        <v>368</v>
      </c>
      <c r="CJ100">
        <v>111032</v>
      </c>
      <c r="CK100">
        <v>138841</v>
      </c>
      <c r="DB100" t="s">
        <v>228</v>
      </c>
      <c r="DC100" t="str">
        <f>VLOOKUP(DE100,class!$A$1:$B$455,2,FALSE)</f>
        <v>London Borough</v>
      </c>
      <c r="DD100" t="str">
        <f>IFERROR(VLOOKUP(DE100,classifications!$A$3:$C$334,3,FALSE),VLOOKUP(DE100,classifications!$I$2:$K$28,3,FALSE))</f>
        <v>Predominantly Urban</v>
      </c>
      <c r="DE100" t="s">
        <v>230</v>
      </c>
      <c r="DG100">
        <v>16796</v>
      </c>
      <c r="DH100">
        <v>10624</v>
      </c>
      <c r="DI100">
        <v>340</v>
      </c>
      <c r="DJ100">
        <v>113819</v>
      </c>
      <c r="DK100">
        <v>141579</v>
      </c>
      <c r="EB100" t="s">
        <v>228</v>
      </c>
      <c r="EC100" t="str">
        <f>VLOOKUP(EE100,class!$A$1:$B$455,2,FALSE)</f>
        <v>London Borough</v>
      </c>
      <c r="ED100" t="str">
        <f>IFERROR(VLOOKUP(EE100,classifications!$A$3:$C$334,3,FALSE),VLOOKUP(EE100,classifications!$I$2:$K$28,3,FALSE))</f>
        <v>Predominantly Urban</v>
      </c>
      <c r="EE100" t="s">
        <v>230</v>
      </c>
      <c r="EG100">
        <v>16804</v>
      </c>
      <c r="EH100">
        <v>10640</v>
      </c>
      <c r="EI100">
        <v>389</v>
      </c>
      <c r="EJ100">
        <v>116082</v>
      </c>
      <c r="EK100">
        <v>143915</v>
      </c>
      <c r="FB100" t="s">
        <v>228</v>
      </c>
      <c r="FC100" t="str">
        <f>VLOOKUP(FE100,class!$A$1:$B$455,2,FALSE)</f>
        <v>London Borough</v>
      </c>
      <c r="FD100" t="str">
        <f>IFERROR(VLOOKUP(FE100,classifications!$A$3:$C$334,3,FALSE),VLOOKUP(FE100,classifications!$I$2:$K$28,3,FALSE))</f>
        <v>Predominantly Urban</v>
      </c>
      <c r="FE100" t="s">
        <v>230</v>
      </c>
      <c r="FG100">
        <v>16800</v>
      </c>
      <c r="FH100">
        <v>10799</v>
      </c>
      <c r="FI100">
        <v>412</v>
      </c>
      <c r="FJ100">
        <v>118151</v>
      </c>
      <c r="FK100">
        <v>146162</v>
      </c>
      <c r="GB100" t="s">
        <v>228</v>
      </c>
      <c r="GC100" t="str">
        <f>VLOOKUP(GE100,class!$A$1:$B$455,2,FALSE)</f>
        <v>London Borough</v>
      </c>
      <c r="GD100" t="str">
        <f>IFERROR(VLOOKUP(GE100,classifications!$A$3:$C$334,3,FALSE),VLOOKUP(GE100,classifications!$I$2:$K$28,3,FALSE))</f>
        <v>Predominantly Urban</v>
      </c>
      <c r="GE100" t="s">
        <v>230</v>
      </c>
      <c r="GG100">
        <v>16979</v>
      </c>
      <c r="GH100">
        <v>10886</v>
      </c>
      <c r="GI100">
        <v>408</v>
      </c>
      <c r="GJ100">
        <v>119802</v>
      </c>
      <c r="GK100">
        <v>148075</v>
      </c>
    </row>
    <row r="101" spans="1:193" x14ac:dyDescent="0.3">
      <c r="B101" t="s">
        <v>231</v>
      </c>
      <c r="C101" t="str">
        <f>VLOOKUP(E101,class!$A$1:$B$455,2,FALSE)</f>
        <v>London Borough</v>
      </c>
      <c r="D101" t="str">
        <f>IFERROR(VLOOKUP(E101,classifications!$A$3:$C$334,3,FALSE),VLOOKUP(E101,classifications!$I$2:$K$28,3,FALSE))</f>
        <v>Predominantly Urban</v>
      </c>
      <c r="E101" t="s">
        <v>233</v>
      </c>
      <c r="G101">
        <v>12241</v>
      </c>
      <c r="H101">
        <v>15135</v>
      </c>
      <c r="I101">
        <v>240</v>
      </c>
      <c r="J101">
        <v>91629</v>
      </c>
      <c r="K101">
        <v>119245</v>
      </c>
      <c r="AB101" t="s">
        <v>231</v>
      </c>
      <c r="AC101" t="str">
        <f>VLOOKUP(AE101,class!$A$1:$B$455,2,FALSE)</f>
        <v>London Borough</v>
      </c>
      <c r="AD101" t="str">
        <f>IFERROR(VLOOKUP(AE101,classifications!$A$3:$C$334,3,FALSE),VLOOKUP(AE101,classifications!$I$2:$K$28,3,FALSE))</f>
        <v>Predominantly Urban</v>
      </c>
      <c r="AE101" t="s">
        <v>233</v>
      </c>
      <c r="AG101">
        <v>12136</v>
      </c>
      <c r="AH101">
        <v>15200</v>
      </c>
      <c r="AI101">
        <v>366</v>
      </c>
      <c r="AJ101">
        <v>92135</v>
      </c>
      <c r="AK101">
        <v>119837</v>
      </c>
      <c r="BB101" t="s">
        <v>231</v>
      </c>
      <c r="BC101" t="str">
        <f>VLOOKUP(BE101,class!$A$1:$B$455,2,FALSE)</f>
        <v>London Borough</v>
      </c>
      <c r="BD101" t="str">
        <f>IFERROR(VLOOKUP(BE101,classifications!$A$3:$C$334,3,FALSE),VLOOKUP(BE101,classifications!$I$2:$K$28,3,FALSE))</f>
        <v>Predominantly Urban</v>
      </c>
      <c r="BE101" t="s">
        <v>233</v>
      </c>
      <c r="BG101">
        <v>12091</v>
      </c>
      <c r="BH101">
        <v>15188</v>
      </c>
      <c r="BI101">
        <v>365</v>
      </c>
      <c r="BJ101">
        <v>92723</v>
      </c>
      <c r="BK101">
        <v>120367</v>
      </c>
      <c r="CB101" t="s">
        <v>231</v>
      </c>
      <c r="CC101" t="str">
        <f>VLOOKUP(CE101,class!$A$1:$B$455,2,FALSE)</f>
        <v>London Borough</v>
      </c>
      <c r="CD101" t="str">
        <f>IFERROR(VLOOKUP(CE101,classifications!$A$3:$C$334,3,FALSE),VLOOKUP(CE101,classifications!$I$2:$K$28,3,FALSE))</f>
        <v>Predominantly Urban</v>
      </c>
      <c r="CE101" t="s">
        <v>233</v>
      </c>
      <c r="CG101">
        <v>12038</v>
      </c>
      <c r="CH101">
        <v>15261</v>
      </c>
      <c r="CI101">
        <v>248</v>
      </c>
      <c r="CJ101">
        <v>93569</v>
      </c>
      <c r="CK101">
        <v>121116</v>
      </c>
      <c r="DB101" t="s">
        <v>231</v>
      </c>
      <c r="DC101" t="str">
        <f>VLOOKUP(DE101,class!$A$1:$B$455,2,FALSE)</f>
        <v>London Borough</v>
      </c>
      <c r="DD101" t="str">
        <f>IFERROR(VLOOKUP(DE101,classifications!$A$3:$C$334,3,FALSE),VLOOKUP(DE101,classifications!$I$2:$K$28,3,FALSE))</f>
        <v>Predominantly Urban</v>
      </c>
      <c r="DE101" t="s">
        <v>233</v>
      </c>
      <c r="DG101">
        <v>11841</v>
      </c>
      <c r="DH101">
        <v>15312</v>
      </c>
      <c r="DI101">
        <v>248</v>
      </c>
      <c r="DJ101">
        <v>94623</v>
      </c>
      <c r="DK101">
        <v>122024</v>
      </c>
      <c r="EB101" t="s">
        <v>231</v>
      </c>
      <c r="EC101" t="str">
        <f>VLOOKUP(EE101,class!$A$1:$B$455,2,FALSE)</f>
        <v>London Borough</v>
      </c>
      <c r="ED101" t="str">
        <f>IFERROR(VLOOKUP(EE101,classifications!$A$3:$C$334,3,FALSE),VLOOKUP(EE101,classifications!$I$2:$K$28,3,FALSE))</f>
        <v>Predominantly Urban</v>
      </c>
      <c r="EE101" t="s">
        <v>233</v>
      </c>
      <c r="EG101">
        <v>11887</v>
      </c>
      <c r="EH101">
        <v>15347</v>
      </c>
      <c r="EI101">
        <v>203</v>
      </c>
      <c r="EJ101">
        <v>95929</v>
      </c>
      <c r="EK101">
        <v>123366</v>
      </c>
      <c r="FB101" t="s">
        <v>231</v>
      </c>
      <c r="FC101" t="str">
        <f>VLOOKUP(FE101,class!$A$1:$B$455,2,FALSE)</f>
        <v>London Borough</v>
      </c>
      <c r="FD101" t="str">
        <f>IFERROR(VLOOKUP(FE101,classifications!$A$3:$C$334,3,FALSE),VLOOKUP(FE101,classifications!$I$2:$K$28,3,FALSE))</f>
        <v>Predominantly Urban</v>
      </c>
      <c r="FE101" t="s">
        <v>233</v>
      </c>
      <c r="FG101">
        <v>11869</v>
      </c>
      <c r="FH101">
        <v>15313</v>
      </c>
      <c r="FI101">
        <v>205</v>
      </c>
      <c r="FJ101">
        <v>97122</v>
      </c>
      <c r="FK101">
        <v>124509</v>
      </c>
      <c r="GB101" t="s">
        <v>231</v>
      </c>
      <c r="GC101" t="str">
        <f>VLOOKUP(GE101,class!$A$1:$B$455,2,FALSE)</f>
        <v>London Borough</v>
      </c>
      <c r="GD101" t="str">
        <f>IFERROR(VLOOKUP(GE101,classifications!$A$3:$C$334,3,FALSE),VLOOKUP(GE101,classifications!$I$2:$K$28,3,FALSE))</f>
        <v>Predominantly Urban</v>
      </c>
      <c r="GE101" t="s">
        <v>233</v>
      </c>
      <c r="GG101">
        <v>11872</v>
      </c>
      <c r="GH101">
        <v>15075</v>
      </c>
      <c r="GI101">
        <v>205</v>
      </c>
      <c r="GJ101">
        <v>98160</v>
      </c>
      <c r="GK101">
        <v>125312</v>
      </c>
    </row>
    <row r="103" spans="1:193" x14ac:dyDescent="0.3">
      <c r="A103" t="s">
        <v>234</v>
      </c>
      <c r="G103">
        <v>490072</v>
      </c>
      <c r="H103">
        <v>619796</v>
      </c>
      <c r="I103">
        <v>3250</v>
      </c>
      <c r="J103">
        <v>3870447.1133221849</v>
      </c>
      <c r="K103">
        <v>4983565.1133221854</v>
      </c>
      <c r="AA103" t="s">
        <v>234</v>
      </c>
      <c r="AG103">
        <v>485779</v>
      </c>
      <c r="AH103">
        <v>625686</v>
      </c>
      <c r="AI103">
        <v>2994</v>
      </c>
      <c r="AJ103">
        <v>3888671.1133221849</v>
      </c>
      <c r="AK103">
        <v>5003130.1133221854</v>
      </c>
      <c r="BA103" t="s">
        <v>234</v>
      </c>
      <c r="BG103">
        <v>481898</v>
      </c>
      <c r="BH103">
        <v>629070</v>
      </c>
      <c r="BI103">
        <v>3071</v>
      </c>
      <c r="BJ103">
        <v>3910756.1133221849</v>
      </c>
      <c r="BK103">
        <v>5024795.1133221854</v>
      </c>
      <c r="CA103" t="s">
        <v>234</v>
      </c>
      <c r="CG103">
        <v>470497</v>
      </c>
      <c r="CH103">
        <v>643180</v>
      </c>
      <c r="CI103">
        <v>3472</v>
      </c>
      <c r="CJ103">
        <v>3935094.1133221849</v>
      </c>
      <c r="CK103">
        <v>5052243.1133221854</v>
      </c>
      <c r="DA103" t="s">
        <v>234</v>
      </c>
      <c r="DG103">
        <v>467660</v>
      </c>
      <c r="DH103">
        <v>645534</v>
      </c>
      <c r="DI103">
        <v>3419</v>
      </c>
      <c r="DJ103">
        <v>3966592.1133221849</v>
      </c>
      <c r="DK103">
        <v>5083205.1133221854</v>
      </c>
      <c r="EA103" t="s">
        <v>234</v>
      </c>
      <c r="EG103">
        <v>464697</v>
      </c>
      <c r="EH103">
        <v>648153</v>
      </c>
      <c r="EI103">
        <v>3408</v>
      </c>
      <c r="EJ103">
        <v>4003654.1133221849</v>
      </c>
      <c r="EK103">
        <v>5119912.1133221854</v>
      </c>
      <c r="FA103" t="s">
        <v>234</v>
      </c>
      <c r="FG103">
        <v>459854</v>
      </c>
      <c r="FH103">
        <v>652898</v>
      </c>
      <c r="FI103">
        <v>3336</v>
      </c>
      <c r="FJ103">
        <v>4042561.1133221849</v>
      </c>
      <c r="FK103">
        <v>5158649.1133221854</v>
      </c>
      <c r="GA103" t="s">
        <v>234</v>
      </c>
      <c r="GG103">
        <v>456355</v>
      </c>
      <c r="GH103">
        <v>655686</v>
      </c>
      <c r="GI103">
        <v>3273</v>
      </c>
      <c r="GJ103">
        <v>4087412.1133221849</v>
      </c>
      <c r="GK103">
        <v>5202726.1133221854</v>
      </c>
    </row>
    <row r="105" spans="1:193" x14ac:dyDescent="0.3">
      <c r="C105" t="s">
        <v>235</v>
      </c>
      <c r="D105" t="s">
        <v>236</v>
      </c>
      <c r="G105">
        <v>72034</v>
      </c>
      <c r="H105">
        <v>189605</v>
      </c>
      <c r="I105">
        <v>476</v>
      </c>
      <c r="J105">
        <v>912204.78473878175</v>
      </c>
      <c r="K105">
        <v>1174319.7847387819</v>
      </c>
      <c r="AC105" t="s">
        <v>235</v>
      </c>
      <c r="AD105" t="s">
        <v>236</v>
      </c>
      <c r="AG105">
        <v>71175</v>
      </c>
      <c r="AH105">
        <v>190225</v>
      </c>
      <c r="AI105">
        <v>419</v>
      </c>
      <c r="AJ105">
        <v>917845.78473878175</v>
      </c>
      <c r="AK105">
        <v>1179664.7847387819</v>
      </c>
      <c r="BC105" t="s">
        <v>235</v>
      </c>
      <c r="BD105" t="s">
        <v>236</v>
      </c>
      <c r="BG105">
        <v>70859</v>
      </c>
      <c r="BH105">
        <v>190723</v>
      </c>
      <c r="BI105">
        <v>419</v>
      </c>
      <c r="BJ105">
        <v>921824.78473878175</v>
      </c>
      <c r="BK105">
        <v>1183825.7847387819</v>
      </c>
      <c r="CC105" t="s">
        <v>235</v>
      </c>
      <c r="CD105" t="s">
        <v>236</v>
      </c>
      <c r="CG105">
        <v>61690</v>
      </c>
      <c r="CH105">
        <v>199828</v>
      </c>
      <c r="CI105">
        <v>371</v>
      </c>
      <c r="CJ105">
        <v>927353.78473878175</v>
      </c>
      <c r="CK105">
        <v>1189242.7847387819</v>
      </c>
      <c r="DC105" t="s">
        <v>235</v>
      </c>
      <c r="DD105" t="s">
        <v>236</v>
      </c>
      <c r="DG105">
        <v>61273</v>
      </c>
      <c r="DH105">
        <v>199551</v>
      </c>
      <c r="DI105">
        <v>371</v>
      </c>
      <c r="DJ105">
        <v>934233.78473878175</v>
      </c>
      <c r="DK105">
        <v>1195428.7847387819</v>
      </c>
      <c r="EC105" t="s">
        <v>235</v>
      </c>
      <c r="ED105" t="s">
        <v>236</v>
      </c>
      <c r="EG105">
        <v>60861</v>
      </c>
      <c r="EH105">
        <v>198879</v>
      </c>
      <c r="EI105">
        <v>371</v>
      </c>
      <c r="EJ105">
        <v>943209.78473878175</v>
      </c>
      <c r="EK105">
        <v>1203320.7847387819</v>
      </c>
      <c r="FC105" t="s">
        <v>235</v>
      </c>
      <c r="FD105" t="s">
        <v>236</v>
      </c>
      <c r="FG105">
        <v>60354</v>
      </c>
      <c r="FH105">
        <v>198997</v>
      </c>
      <c r="FI105">
        <v>321</v>
      </c>
      <c r="FJ105">
        <v>952641.78473878175</v>
      </c>
      <c r="FK105">
        <v>1212313.7847387819</v>
      </c>
      <c r="GC105" t="s">
        <v>235</v>
      </c>
      <c r="GD105" t="s">
        <v>236</v>
      </c>
      <c r="GG105">
        <v>60276</v>
      </c>
      <c r="GH105">
        <v>199146</v>
      </c>
      <c r="GI105">
        <v>296</v>
      </c>
      <c r="GJ105">
        <v>964121.78473878175</v>
      </c>
      <c r="GK105">
        <v>1223839.7847387819</v>
      </c>
    </row>
    <row r="106" spans="1:193" x14ac:dyDescent="0.3">
      <c r="B106" t="s">
        <v>237</v>
      </c>
      <c r="C106" t="str">
        <f>VLOOKUP(E106,class!$A$1:$B$455,2,FALSE)</f>
        <v>Metropolitan District</v>
      </c>
      <c r="D106" t="str">
        <f>IFERROR(VLOOKUP(E106,classifications!$A$3:$C$334,3,FALSE),VLOOKUP(E106,classifications!$I$2:$K$28,3,FALSE))</f>
        <v>Predominantly Urban</v>
      </c>
      <c r="E106" t="s">
        <v>239</v>
      </c>
      <c r="G106">
        <v>0</v>
      </c>
      <c r="H106">
        <v>25547</v>
      </c>
      <c r="I106">
        <v>0</v>
      </c>
      <c r="J106">
        <v>95781</v>
      </c>
      <c r="K106">
        <v>121328</v>
      </c>
      <c r="AB106" t="s">
        <v>237</v>
      </c>
      <c r="AC106" t="str">
        <f>VLOOKUP(AE106,class!$A$1:$B$455,2,FALSE)</f>
        <v>Metropolitan District</v>
      </c>
      <c r="AD106" t="str">
        <f>IFERROR(VLOOKUP(AE106,classifications!$A$3:$C$334,3,FALSE),VLOOKUP(AE106,classifications!$I$2:$K$28,3,FALSE))</f>
        <v>Predominantly Urban</v>
      </c>
      <c r="AE106" t="s">
        <v>239</v>
      </c>
      <c r="AG106">
        <v>0</v>
      </c>
      <c r="AH106">
        <v>25528</v>
      </c>
      <c r="AI106">
        <v>0</v>
      </c>
      <c r="AJ106">
        <v>96143</v>
      </c>
      <c r="AK106">
        <v>121671</v>
      </c>
      <c r="BB106" t="s">
        <v>237</v>
      </c>
      <c r="BC106" t="str">
        <f>VLOOKUP(BE106,class!$A$1:$B$455,2,FALSE)</f>
        <v>Metropolitan District</v>
      </c>
      <c r="BD106" t="str">
        <f>IFERROR(VLOOKUP(BE106,classifications!$A$3:$C$334,3,FALSE),VLOOKUP(BE106,classifications!$I$2:$K$28,3,FALSE))</f>
        <v>Predominantly Urban</v>
      </c>
      <c r="BE106" t="s">
        <v>239</v>
      </c>
      <c r="BG106">
        <v>0</v>
      </c>
      <c r="BH106">
        <v>25604</v>
      </c>
      <c r="BI106">
        <v>0</v>
      </c>
      <c r="BJ106">
        <v>96395</v>
      </c>
      <c r="BK106">
        <v>121999</v>
      </c>
      <c r="CB106" t="s">
        <v>237</v>
      </c>
      <c r="CC106" t="str">
        <f>VLOOKUP(CE106,class!$A$1:$B$455,2,FALSE)</f>
        <v>Metropolitan District</v>
      </c>
      <c r="CD106" t="str">
        <f>IFERROR(VLOOKUP(CE106,classifications!$A$3:$C$334,3,FALSE),VLOOKUP(CE106,classifications!$I$2:$K$28,3,FALSE))</f>
        <v>Predominantly Urban</v>
      </c>
      <c r="CE106" t="s">
        <v>239</v>
      </c>
      <c r="CG106">
        <v>0</v>
      </c>
      <c r="CH106">
        <v>25667</v>
      </c>
      <c r="CI106">
        <v>0</v>
      </c>
      <c r="CJ106">
        <v>96801</v>
      </c>
      <c r="CK106">
        <v>122468</v>
      </c>
      <c r="DB106" t="s">
        <v>237</v>
      </c>
      <c r="DC106" t="str">
        <f>VLOOKUP(DE106,class!$A$1:$B$455,2,FALSE)</f>
        <v>Metropolitan District</v>
      </c>
      <c r="DD106" t="str">
        <f>IFERROR(VLOOKUP(DE106,classifications!$A$3:$C$334,3,FALSE),VLOOKUP(DE106,classifications!$I$2:$K$28,3,FALSE))</f>
        <v>Predominantly Urban</v>
      </c>
      <c r="DE106" t="s">
        <v>239</v>
      </c>
      <c r="DG106">
        <v>0</v>
      </c>
      <c r="DH106">
        <v>25630</v>
      </c>
      <c r="DI106">
        <v>0</v>
      </c>
      <c r="DJ106">
        <v>97350</v>
      </c>
      <c r="DK106">
        <v>122980</v>
      </c>
      <c r="EB106" t="s">
        <v>237</v>
      </c>
      <c r="EC106" t="str">
        <f>VLOOKUP(EE106,class!$A$1:$B$455,2,FALSE)</f>
        <v>Metropolitan District</v>
      </c>
      <c r="ED106" t="str">
        <f>IFERROR(VLOOKUP(EE106,classifications!$A$3:$C$334,3,FALSE),VLOOKUP(EE106,classifications!$I$2:$K$28,3,FALSE))</f>
        <v>Predominantly Urban</v>
      </c>
      <c r="EE106" t="s">
        <v>239</v>
      </c>
      <c r="EG106">
        <v>0</v>
      </c>
      <c r="EH106">
        <v>25606</v>
      </c>
      <c r="EI106">
        <v>0</v>
      </c>
      <c r="EJ106">
        <v>97811</v>
      </c>
      <c r="EK106">
        <v>123417</v>
      </c>
      <c r="FB106" t="s">
        <v>237</v>
      </c>
      <c r="FC106" t="str">
        <f>VLOOKUP(FE106,class!$A$1:$B$455,2,FALSE)</f>
        <v>Metropolitan District</v>
      </c>
      <c r="FD106" t="str">
        <f>IFERROR(VLOOKUP(FE106,classifications!$A$3:$C$334,3,FALSE),VLOOKUP(FE106,classifications!$I$2:$K$28,3,FALSE))</f>
        <v>Predominantly Urban</v>
      </c>
      <c r="FE106" t="s">
        <v>239</v>
      </c>
      <c r="FG106">
        <v>0</v>
      </c>
      <c r="FH106">
        <v>25501</v>
      </c>
      <c r="FI106">
        <v>0</v>
      </c>
      <c r="FJ106">
        <v>98399</v>
      </c>
      <c r="FK106">
        <v>123900</v>
      </c>
      <c r="GB106" t="s">
        <v>237</v>
      </c>
      <c r="GC106" t="str">
        <f>VLOOKUP(GE106,class!$A$1:$B$455,2,FALSE)</f>
        <v>Metropolitan District</v>
      </c>
      <c r="GD106" t="str">
        <f>IFERROR(VLOOKUP(GE106,classifications!$A$3:$C$334,3,FALSE),VLOOKUP(GE106,classifications!$I$2:$K$28,3,FALSE))</f>
        <v>Predominantly Urban</v>
      </c>
      <c r="GE106" t="s">
        <v>239</v>
      </c>
      <c r="GG106">
        <v>0</v>
      </c>
      <c r="GH106">
        <v>25561</v>
      </c>
      <c r="GI106">
        <v>0</v>
      </c>
      <c r="GJ106">
        <v>98883</v>
      </c>
      <c r="GK106">
        <v>124444</v>
      </c>
    </row>
    <row r="107" spans="1:193" x14ac:dyDescent="0.3">
      <c r="B107" t="s">
        <v>240</v>
      </c>
      <c r="C107" t="str">
        <f>VLOOKUP(E107,class!$A$1:$B$455,2,FALSE)</f>
        <v>Metropolitan District</v>
      </c>
      <c r="D107" t="str">
        <f>IFERROR(VLOOKUP(E107,classifications!$A$3:$C$334,3,FALSE),VLOOKUP(E107,classifications!$I$2:$K$28,3,FALSE))</f>
        <v>Predominantly Urban</v>
      </c>
      <c r="E107" t="s">
        <v>242</v>
      </c>
      <c r="G107">
        <v>8325</v>
      </c>
      <c r="H107">
        <v>4379</v>
      </c>
      <c r="I107">
        <v>0</v>
      </c>
      <c r="J107">
        <v>68939</v>
      </c>
      <c r="K107">
        <v>81643</v>
      </c>
      <c r="AB107" t="s">
        <v>240</v>
      </c>
      <c r="AC107" t="str">
        <f>VLOOKUP(AE107,class!$A$1:$B$455,2,FALSE)</f>
        <v>Metropolitan District</v>
      </c>
      <c r="AD107" t="str">
        <f>IFERROR(VLOOKUP(AE107,classifications!$A$3:$C$334,3,FALSE),VLOOKUP(AE107,classifications!$I$2:$K$28,3,FALSE))</f>
        <v>Predominantly Urban</v>
      </c>
      <c r="AE107" t="s">
        <v>242</v>
      </c>
      <c r="AG107">
        <v>8274</v>
      </c>
      <c r="AH107">
        <v>4513</v>
      </c>
      <c r="AI107">
        <v>0</v>
      </c>
      <c r="AJ107">
        <v>69130</v>
      </c>
      <c r="AK107">
        <v>81917</v>
      </c>
      <c r="BB107" t="s">
        <v>240</v>
      </c>
      <c r="BC107" t="str">
        <f>VLOOKUP(BE107,class!$A$1:$B$455,2,FALSE)</f>
        <v>Metropolitan District</v>
      </c>
      <c r="BD107" t="str">
        <f>IFERROR(VLOOKUP(BE107,classifications!$A$3:$C$334,3,FALSE),VLOOKUP(BE107,classifications!$I$2:$K$28,3,FALSE))</f>
        <v>Predominantly Urban</v>
      </c>
      <c r="BE107" t="s">
        <v>242</v>
      </c>
      <c r="BG107">
        <v>8233</v>
      </c>
      <c r="BH107">
        <v>4571</v>
      </c>
      <c r="BI107">
        <v>0</v>
      </c>
      <c r="BJ107">
        <v>69379</v>
      </c>
      <c r="BK107">
        <v>82183</v>
      </c>
      <c r="CB107" t="s">
        <v>240</v>
      </c>
      <c r="CC107" t="str">
        <f>VLOOKUP(CE107,class!$A$1:$B$455,2,FALSE)</f>
        <v>Metropolitan District</v>
      </c>
      <c r="CD107" t="str">
        <f>IFERROR(VLOOKUP(CE107,classifications!$A$3:$C$334,3,FALSE),VLOOKUP(CE107,classifications!$I$2:$K$28,3,FALSE))</f>
        <v>Predominantly Urban</v>
      </c>
      <c r="CE107" t="s">
        <v>242</v>
      </c>
      <c r="CG107">
        <v>8099</v>
      </c>
      <c r="CH107">
        <v>4671</v>
      </c>
      <c r="CI107">
        <v>0</v>
      </c>
      <c r="CJ107">
        <v>69956</v>
      </c>
      <c r="CK107">
        <v>82726</v>
      </c>
      <c r="DB107" t="s">
        <v>240</v>
      </c>
      <c r="DC107" t="str">
        <f>VLOOKUP(DE107,class!$A$1:$B$455,2,FALSE)</f>
        <v>Metropolitan District</v>
      </c>
      <c r="DD107" t="str">
        <f>IFERROR(VLOOKUP(DE107,classifications!$A$3:$C$334,3,FALSE),VLOOKUP(DE107,classifications!$I$2:$K$28,3,FALSE))</f>
        <v>Predominantly Urban</v>
      </c>
      <c r="DE107" t="s">
        <v>242</v>
      </c>
      <c r="DG107">
        <v>8052</v>
      </c>
      <c r="DH107">
        <v>4639</v>
      </c>
      <c r="DI107">
        <v>0</v>
      </c>
      <c r="DJ107">
        <v>70370</v>
      </c>
      <c r="DK107">
        <v>83061</v>
      </c>
      <c r="EB107" t="s">
        <v>240</v>
      </c>
      <c r="EC107" t="str">
        <f>VLOOKUP(EE107,class!$A$1:$B$455,2,FALSE)</f>
        <v>Metropolitan District</v>
      </c>
      <c r="ED107" t="str">
        <f>IFERROR(VLOOKUP(EE107,classifications!$A$3:$C$334,3,FALSE),VLOOKUP(EE107,classifications!$I$2:$K$28,3,FALSE))</f>
        <v>Predominantly Urban</v>
      </c>
      <c r="EE107" t="s">
        <v>242</v>
      </c>
      <c r="EG107">
        <v>8000</v>
      </c>
      <c r="EH107">
        <v>4746</v>
      </c>
      <c r="EI107">
        <v>0</v>
      </c>
      <c r="EJ107">
        <v>70683</v>
      </c>
      <c r="EK107">
        <v>83429</v>
      </c>
      <c r="FB107" t="s">
        <v>240</v>
      </c>
      <c r="FC107" t="str">
        <f>VLOOKUP(FE107,class!$A$1:$B$455,2,FALSE)</f>
        <v>Metropolitan District</v>
      </c>
      <c r="FD107" t="str">
        <f>IFERROR(VLOOKUP(FE107,classifications!$A$3:$C$334,3,FALSE),VLOOKUP(FE107,classifications!$I$2:$K$28,3,FALSE))</f>
        <v>Predominantly Urban</v>
      </c>
      <c r="FE107" t="s">
        <v>242</v>
      </c>
      <c r="FG107">
        <v>7935</v>
      </c>
      <c r="FH107">
        <v>4773</v>
      </c>
      <c r="FI107">
        <v>0</v>
      </c>
      <c r="FJ107">
        <v>70996</v>
      </c>
      <c r="FK107">
        <v>83704</v>
      </c>
      <c r="GB107" t="s">
        <v>240</v>
      </c>
      <c r="GC107" t="str">
        <f>VLOOKUP(GE107,class!$A$1:$B$455,2,FALSE)</f>
        <v>Metropolitan District</v>
      </c>
      <c r="GD107" t="str">
        <f>IFERROR(VLOOKUP(GE107,classifications!$A$3:$C$334,3,FALSE),VLOOKUP(GE107,classifications!$I$2:$K$28,3,FALSE))</f>
        <v>Predominantly Urban</v>
      </c>
      <c r="GE107" t="s">
        <v>242</v>
      </c>
      <c r="GG107">
        <v>7940</v>
      </c>
      <c r="GH107">
        <v>4903</v>
      </c>
      <c r="GI107">
        <v>0</v>
      </c>
      <c r="GJ107">
        <v>71251</v>
      </c>
      <c r="GK107">
        <v>84094</v>
      </c>
    </row>
    <row r="108" spans="1:193" x14ac:dyDescent="0.3">
      <c r="B108" t="s">
        <v>243</v>
      </c>
      <c r="C108" t="str">
        <f>VLOOKUP(E108,class!$A$1:$B$455,2,FALSE)</f>
        <v>Metropolitan District</v>
      </c>
      <c r="D108" t="str">
        <f>IFERROR(VLOOKUP(E108,classifications!$A$3:$C$334,3,FALSE),VLOOKUP(E108,classifications!$I$2:$K$28,3,FALSE))</f>
        <v>Predominantly Urban</v>
      </c>
      <c r="E108" t="s">
        <v>245</v>
      </c>
      <c r="G108">
        <v>17064</v>
      </c>
      <c r="H108">
        <v>51902</v>
      </c>
      <c r="I108">
        <v>450</v>
      </c>
      <c r="J108">
        <v>144981</v>
      </c>
      <c r="K108">
        <v>214397</v>
      </c>
      <c r="AB108" t="s">
        <v>243</v>
      </c>
      <c r="AC108" t="str">
        <f>VLOOKUP(AE108,class!$A$1:$B$455,2,FALSE)</f>
        <v>Metropolitan District</v>
      </c>
      <c r="AD108" t="str">
        <f>IFERROR(VLOOKUP(AE108,classifications!$A$3:$C$334,3,FALSE),VLOOKUP(AE108,classifications!$I$2:$K$28,3,FALSE))</f>
        <v>Predominantly Urban</v>
      </c>
      <c r="AE108" t="s">
        <v>245</v>
      </c>
      <c r="AG108">
        <v>16711</v>
      </c>
      <c r="AH108">
        <v>52017</v>
      </c>
      <c r="AI108">
        <v>400</v>
      </c>
      <c r="AJ108">
        <v>147501</v>
      </c>
      <c r="AK108">
        <v>216629</v>
      </c>
      <c r="BB108" t="s">
        <v>243</v>
      </c>
      <c r="BC108" t="str">
        <f>VLOOKUP(BE108,class!$A$1:$B$455,2,FALSE)</f>
        <v>Metropolitan District</v>
      </c>
      <c r="BD108" t="str">
        <f>IFERROR(VLOOKUP(BE108,classifications!$A$3:$C$334,3,FALSE),VLOOKUP(BE108,classifications!$I$2:$K$28,3,FALSE))</f>
        <v>Predominantly Urban</v>
      </c>
      <c r="BE108" t="s">
        <v>245</v>
      </c>
      <c r="BG108">
        <v>16625</v>
      </c>
      <c r="BH108">
        <v>51914</v>
      </c>
      <c r="BI108">
        <v>400</v>
      </c>
      <c r="BJ108">
        <v>148303</v>
      </c>
      <c r="BK108">
        <v>217242</v>
      </c>
      <c r="CB108" t="s">
        <v>243</v>
      </c>
      <c r="CC108" t="str">
        <f>VLOOKUP(CE108,class!$A$1:$B$455,2,FALSE)</f>
        <v>Metropolitan District</v>
      </c>
      <c r="CD108" t="str">
        <f>IFERROR(VLOOKUP(CE108,classifications!$A$3:$C$334,3,FALSE),VLOOKUP(CE108,classifications!$I$2:$K$28,3,FALSE))</f>
        <v>Predominantly Urban</v>
      </c>
      <c r="CE108" t="s">
        <v>245</v>
      </c>
      <c r="CG108">
        <v>16409</v>
      </c>
      <c r="CH108">
        <v>51701</v>
      </c>
      <c r="CI108">
        <v>350</v>
      </c>
      <c r="CJ108">
        <v>149668</v>
      </c>
      <c r="CK108">
        <v>218128</v>
      </c>
      <c r="DB108" t="s">
        <v>243</v>
      </c>
      <c r="DC108" t="str">
        <f>VLOOKUP(DE108,class!$A$1:$B$455,2,FALSE)</f>
        <v>Metropolitan District</v>
      </c>
      <c r="DD108" t="str">
        <f>IFERROR(VLOOKUP(DE108,classifications!$A$3:$C$334,3,FALSE),VLOOKUP(DE108,classifications!$I$2:$K$28,3,FALSE))</f>
        <v>Predominantly Urban</v>
      </c>
      <c r="DE108" t="s">
        <v>245</v>
      </c>
      <c r="DG108">
        <v>16306</v>
      </c>
      <c r="DH108">
        <v>51546</v>
      </c>
      <c r="DI108">
        <v>350</v>
      </c>
      <c r="DJ108">
        <v>151683</v>
      </c>
      <c r="DK108">
        <v>219885</v>
      </c>
      <c r="EB108" t="s">
        <v>243</v>
      </c>
      <c r="EC108" t="str">
        <f>VLOOKUP(EE108,class!$A$1:$B$455,2,FALSE)</f>
        <v>Metropolitan District</v>
      </c>
      <c r="ED108" t="str">
        <f>IFERROR(VLOOKUP(EE108,classifications!$A$3:$C$334,3,FALSE),VLOOKUP(EE108,classifications!$I$2:$K$28,3,FALSE))</f>
        <v>Predominantly Urban</v>
      </c>
      <c r="EE108" t="s">
        <v>245</v>
      </c>
      <c r="EG108">
        <v>16110</v>
      </c>
      <c r="EH108">
        <v>51354</v>
      </c>
      <c r="EI108">
        <v>350</v>
      </c>
      <c r="EJ108">
        <v>153863</v>
      </c>
      <c r="EK108">
        <v>221677</v>
      </c>
      <c r="FB108" t="s">
        <v>243</v>
      </c>
      <c r="FC108" t="str">
        <f>VLOOKUP(FE108,class!$A$1:$B$455,2,FALSE)</f>
        <v>Metropolitan District</v>
      </c>
      <c r="FD108" t="str">
        <f>IFERROR(VLOOKUP(FE108,classifications!$A$3:$C$334,3,FALSE),VLOOKUP(FE108,classifications!$I$2:$K$28,3,FALSE))</f>
        <v>Predominantly Urban</v>
      </c>
      <c r="FE108" t="s">
        <v>245</v>
      </c>
      <c r="FG108">
        <v>15937</v>
      </c>
      <c r="FH108">
        <v>51260</v>
      </c>
      <c r="FI108">
        <v>300</v>
      </c>
      <c r="FJ108">
        <v>157154</v>
      </c>
      <c r="FK108">
        <v>224651</v>
      </c>
      <c r="GB108" t="s">
        <v>243</v>
      </c>
      <c r="GC108" t="str">
        <f>VLOOKUP(GE108,class!$A$1:$B$455,2,FALSE)</f>
        <v>Metropolitan District</v>
      </c>
      <c r="GD108" t="str">
        <f>IFERROR(VLOOKUP(GE108,classifications!$A$3:$C$334,3,FALSE),VLOOKUP(GE108,classifications!$I$2:$K$28,3,FALSE))</f>
        <v>Predominantly Urban</v>
      </c>
      <c r="GE108" t="s">
        <v>245</v>
      </c>
      <c r="GG108">
        <v>15845</v>
      </c>
      <c r="GH108">
        <v>51113</v>
      </c>
      <c r="GI108">
        <v>275</v>
      </c>
      <c r="GJ108">
        <v>159762</v>
      </c>
      <c r="GK108">
        <v>226995</v>
      </c>
    </row>
    <row r="109" spans="1:193" x14ac:dyDescent="0.3">
      <c r="B109" t="s">
        <v>246</v>
      </c>
      <c r="C109" t="str">
        <f>VLOOKUP(E109,class!$A$1:$B$455,2,FALSE)</f>
        <v>Metropolitan District</v>
      </c>
      <c r="D109" t="str">
        <f>IFERROR(VLOOKUP(E109,classifications!$A$3:$C$334,3,FALSE),VLOOKUP(E109,classifications!$I$2:$K$28,3,FALSE))</f>
        <v>Predominantly Urban</v>
      </c>
      <c r="E109" t="s">
        <v>248</v>
      </c>
      <c r="G109">
        <v>1765</v>
      </c>
      <c r="H109">
        <v>18630</v>
      </c>
      <c r="I109">
        <v>0</v>
      </c>
      <c r="J109">
        <v>72611</v>
      </c>
      <c r="K109">
        <v>93006</v>
      </c>
      <c r="AB109" t="s">
        <v>246</v>
      </c>
      <c r="AC109" t="str">
        <f>VLOOKUP(AE109,class!$A$1:$B$455,2,FALSE)</f>
        <v>Metropolitan District</v>
      </c>
      <c r="AD109" t="str">
        <f>IFERROR(VLOOKUP(AE109,classifications!$A$3:$C$334,3,FALSE),VLOOKUP(AE109,classifications!$I$2:$K$28,3,FALSE))</f>
        <v>Predominantly Urban</v>
      </c>
      <c r="AE109" t="s">
        <v>248</v>
      </c>
      <c r="AG109">
        <v>1770</v>
      </c>
      <c r="AH109">
        <v>18740</v>
      </c>
      <c r="AI109">
        <v>0</v>
      </c>
      <c r="AJ109">
        <v>72748</v>
      </c>
      <c r="AK109">
        <v>93258</v>
      </c>
      <c r="BB109" t="s">
        <v>246</v>
      </c>
      <c r="BC109" t="str">
        <f>VLOOKUP(BE109,class!$A$1:$B$455,2,FALSE)</f>
        <v>Metropolitan District</v>
      </c>
      <c r="BD109" t="str">
        <f>IFERROR(VLOOKUP(BE109,classifications!$A$3:$C$334,3,FALSE),VLOOKUP(BE109,classifications!$I$2:$K$28,3,FALSE))</f>
        <v>Predominantly Urban</v>
      </c>
      <c r="BE109" t="s">
        <v>248</v>
      </c>
      <c r="BG109">
        <v>1859</v>
      </c>
      <c r="BH109">
        <v>18813</v>
      </c>
      <c r="BI109">
        <v>0</v>
      </c>
      <c r="BJ109">
        <v>72912</v>
      </c>
      <c r="BK109">
        <v>93584</v>
      </c>
      <c r="CB109" t="s">
        <v>246</v>
      </c>
      <c r="CC109" t="str">
        <f>VLOOKUP(CE109,class!$A$1:$B$455,2,FALSE)</f>
        <v>Metropolitan District</v>
      </c>
      <c r="CD109" t="str">
        <f>IFERROR(VLOOKUP(CE109,classifications!$A$3:$C$334,3,FALSE),VLOOKUP(CE109,classifications!$I$2:$K$28,3,FALSE))</f>
        <v>Predominantly Urban</v>
      </c>
      <c r="CE109" t="s">
        <v>248</v>
      </c>
      <c r="CG109">
        <v>2067</v>
      </c>
      <c r="CH109">
        <v>18835</v>
      </c>
      <c r="CI109">
        <v>0</v>
      </c>
      <c r="CJ109">
        <v>73175</v>
      </c>
      <c r="CK109">
        <v>94077</v>
      </c>
      <c r="DB109" t="s">
        <v>246</v>
      </c>
      <c r="DC109" t="str">
        <f>VLOOKUP(DE109,class!$A$1:$B$455,2,FALSE)</f>
        <v>Metropolitan District</v>
      </c>
      <c r="DD109" t="str">
        <f>IFERROR(VLOOKUP(DE109,classifications!$A$3:$C$334,3,FALSE),VLOOKUP(DE109,classifications!$I$2:$K$28,3,FALSE))</f>
        <v>Predominantly Urban</v>
      </c>
      <c r="DE109" t="s">
        <v>248</v>
      </c>
      <c r="DG109">
        <v>2066</v>
      </c>
      <c r="DH109">
        <v>18841</v>
      </c>
      <c r="DI109">
        <v>0</v>
      </c>
      <c r="DJ109">
        <v>73430</v>
      </c>
      <c r="DK109">
        <v>94337</v>
      </c>
      <c r="EB109" t="s">
        <v>246</v>
      </c>
      <c r="EC109" t="str">
        <f>VLOOKUP(EE109,class!$A$1:$B$455,2,FALSE)</f>
        <v>Metropolitan District</v>
      </c>
      <c r="ED109" t="str">
        <f>IFERROR(VLOOKUP(EE109,classifications!$A$3:$C$334,3,FALSE),VLOOKUP(EE109,classifications!$I$2:$K$28,3,FALSE))</f>
        <v>Predominantly Urban</v>
      </c>
      <c r="EE109" t="s">
        <v>248</v>
      </c>
      <c r="EG109">
        <v>2065</v>
      </c>
      <c r="EH109">
        <v>18714</v>
      </c>
      <c r="EI109">
        <v>0</v>
      </c>
      <c r="EJ109">
        <v>73884</v>
      </c>
      <c r="EK109">
        <v>94663</v>
      </c>
      <c r="FB109" t="s">
        <v>246</v>
      </c>
      <c r="FC109" t="str">
        <f>VLOOKUP(FE109,class!$A$1:$B$455,2,FALSE)</f>
        <v>Metropolitan District</v>
      </c>
      <c r="FD109" t="str">
        <f>IFERROR(VLOOKUP(FE109,classifications!$A$3:$C$334,3,FALSE),VLOOKUP(FE109,classifications!$I$2:$K$28,3,FALSE))</f>
        <v>Predominantly Urban</v>
      </c>
      <c r="FE109" t="s">
        <v>248</v>
      </c>
      <c r="FG109">
        <v>2063</v>
      </c>
      <c r="FH109">
        <v>18709</v>
      </c>
      <c r="FI109">
        <v>0</v>
      </c>
      <c r="FJ109">
        <v>74236</v>
      </c>
      <c r="FK109">
        <v>95008</v>
      </c>
      <c r="GB109" t="s">
        <v>246</v>
      </c>
      <c r="GC109" t="str">
        <f>VLOOKUP(GE109,class!$A$1:$B$455,2,FALSE)</f>
        <v>Metropolitan District</v>
      </c>
      <c r="GD109" t="str">
        <f>IFERROR(VLOOKUP(GE109,classifications!$A$3:$C$334,3,FALSE),VLOOKUP(GE109,classifications!$I$2:$K$28,3,FALSE))</f>
        <v>Predominantly Urban</v>
      </c>
      <c r="GE109" t="s">
        <v>248</v>
      </c>
      <c r="GG109">
        <v>2062</v>
      </c>
      <c r="GH109">
        <v>18723</v>
      </c>
      <c r="GI109">
        <v>0</v>
      </c>
      <c r="GJ109">
        <v>74752</v>
      </c>
      <c r="GK109">
        <v>95537</v>
      </c>
    </row>
    <row r="110" spans="1:193" x14ac:dyDescent="0.3">
      <c r="B110" t="s">
        <v>249</v>
      </c>
      <c r="C110" t="str">
        <f>VLOOKUP(E110,class!$A$1:$B$455,2,FALSE)</f>
        <v>Metropolitan District</v>
      </c>
      <c r="D110" t="str">
        <f>IFERROR(VLOOKUP(E110,classifications!$A$3:$C$334,3,FALSE),VLOOKUP(E110,classifications!$I$2:$K$28,3,FALSE))</f>
        <v>Predominantly Urban</v>
      </c>
      <c r="E110" t="s">
        <v>251</v>
      </c>
      <c r="G110">
        <v>5</v>
      </c>
      <c r="H110">
        <v>21281</v>
      </c>
      <c r="I110">
        <v>0</v>
      </c>
      <c r="J110">
        <v>69134</v>
      </c>
      <c r="K110">
        <v>90420</v>
      </c>
      <c r="AB110" t="s">
        <v>249</v>
      </c>
      <c r="AC110" t="str">
        <f>VLOOKUP(AE110,class!$A$1:$B$455,2,FALSE)</f>
        <v>Metropolitan District</v>
      </c>
      <c r="AD110" t="str">
        <f>IFERROR(VLOOKUP(AE110,classifications!$A$3:$C$334,3,FALSE),VLOOKUP(AE110,classifications!$I$2:$K$28,3,FALSE))</f>
        <v>Predominantly Urban</v>
      </c>
      <c r="AE110" t="s">
        <v>251</v>
      </c>
      <c r="AG110">
        <v>4</v>
      </c>
      <c r="AH110">
        <v>21344</v>
      </c>
      <c r="AI110">
        <v>0</v>
      </c>
      <c r="AJ110">
        <v>69520</v>
      </c>
      <c r="AK110">
        <v>90868</v>
      </c>
      <c r="BB110" t="s">
        <v>249</v>
      </c>
      <c r="BC110" t="str">
        <f>VLOOKUP(BE110,class!$A$1:$B$455,2,FALSE)</f>
        <v>Metropolitan District</v>
      </c>
      <c r="BD110" t="str">
        <f>IFERROR(VLOOKUP(BE110,classifications!$A$3:$C$334,3,FALSE),VLOOKUP(BE110,classifications!$I$2:$K$28,3,FALSE))</f>
        <v>Predominantly Urban</v>
      </c>
      <c r="BE110" t="s">
        <v>251</v>
      </c>
      <c r="BG110">
        <v>4</v>
      </c>
      <c r="BH110">
        <v>21383</v>
      </c>
      <c r="BI110">
        <v>0</v>
      </c>
      <c r="BJ110">
        <v>69748</v>
      </c>
      <c r="BK110">
        <v>91135</v>
      </c>
      <c r="CB110" t="s">
        <v>249</v>
      </c>
      <c r="CC110" t="str">
        <f>VLOOKUP(CE110,class!$A$1:$B$455,2,FALSE)</f>
        <v>Metropolitan District</v>
      </c>
      <c r="CD110" t="str">
        <f>IFERROR(VLOOKUP(CE110,classifications!$A$3:$C$334,3,FALSE),VLOOKUP(CE110,classifications!$I$2:$K$28,3,FALSE))</f>
        <v>Predominantly Urban</v>
      </c>
      <c r="CE110" t="s">
        <v>251</v>
      </c>
      <c r="CG110">
        <v>4</v>
      </c>
      <c r="CH110">
        <v>21372</v>
      </c>
      <c r="CI110">
        <v>0</v>
      </c>
      <c r="CJ110">
        <v>70072</v>
      </c>
      <c r="CK110">
        <v>91448</v>
      </c>
      <c r="DB110" t="s">
        <v>249</v>
      </c>
      <c r="DC110" t="str">
        <f>VLOOKUP(DE110,class!$A$1:$B$455,2,FALSE)</f>
        <v>Metropolitan District</v>
      </c>
      <c r="DD110" t="str">
        <f>IFERROR(VLOOKUP(DE110,classifications!$A$3:$C$334,3,FALSE),VLOOKUP(DE110,classifications!$I$2:$K$28,3,FALSE))</f>
        <v>Predominantly Urban</v>
      </c>
      <c r="DE110" t="s">
        <v>251</v>
      </c>
      <c r="DG110">
        <v>0</v>
      </c>
      <c r="DH110">
        <v>21348</v>
      </c>
      <c r="DI110">
        <v>0</v>
      </c>
      <c r="DJ110">
        <v>70408</v>
      </c>
      <c r="DK110">
        <v>91756</v>
      </c>
      <c r="EB110" t="s">
        <v>249</v>
      </c>
      <c r="EC110" t="str">
        <f>VLOOKUP(EE110,class!$A$1:$B$455,2,FALSE)</f>
        <v>Metropolitan District</v>
      </c>
      <c r="ED110" t="str">
        <f>IFERROR(VLOOKUP(EE110,classifications!$A$3:$C$334,3,FALSE),VLOOKUP(EE110,classifications!$I$2:$K$28,3,FALSE))</f>
        <v>Predominantly Urban</v>
      </c>
      <c r="EE110" t="s">
        <v>251</v>
      </c>
      <c r="EG110">
        <v>0</v>
      </c>
      <c r="EH110">
        <v>20949</v>
      </c>
      <c r="EI110">
        <v>0</v>
      </c>
      <c r="EJ110">
        <v>71122</v>
      </c>
      <c r="EK110">
        <v>92071</v>
      </c>
      <c r="FB110" t="s">
        <v>249</v>
      </c>
      <c r="FC110" t="str">
        <f>VLOOKUP(FE110,class!$A$1:$B$455,2,FALSE)</f>
        <v>Metropolitan District</v>
      </c>
      <c r="FD110" t="str">
        <f>IFERROR(VLOOKUP(FE110,classifications!$A$3:$C$334,3,FALSE),VLOOKUP(FE110,classifications!$I$2:$K$28,3,FALSE))</f>
        <v>Predominantly Urban</v>
      </c>
      <c r="FE110" t="s">
        <v>251</v>
      </c>
      <c r="FG110">
        <v>0</v>
      </c>
      <c r="FH110">
        <v>20877</v>
      </c>
      <c r="FI110">
        <v>0</v>
      </c>
      <c r="FJ110">
        <v>71993</v>
      </c>
      <c r="FK110">
        <v>92870</v>
      </c>
      <c r="GB110" t="s">
        <v>249</v>
      </c>
      <c r="GC110" t="str">
        <f>VLOOKUP(GE110,class!$A$1:$B$455,2,FALSE)</f>
        <v>Metropolitan District</v>
      </c>
      <c r="GD110" t="str">
        <f>IFERROR(VLOOKUP(GE110,classifications!$A$3:$C$334,3,FALSE),VLOOKUP(GE110,classifications!$I$2:$K$28,3,FALSE))</f>
        <v>Predominantly Urban</v>
      </c>
      <c r="GE110" t="s">
        <v>251</v>
      </c>
      <c r="GG110">
        <v>0</v>
      </c>
      <c r="GH110">
        <v>20922</v>
      </c>
      <c r="GI110">
        <v>0</v>
      </c>
      <c r="GJ110">
        <v>72781</v>
      </c>
      <c r="GK110">
        <v>93703</v>
      </c>
    </row>
    <row r="111" spans="1:193" x14ac:dyDescent="0.3">
      <c r="B111" t="s">
        <v>252</v>
      </c>
      <c r="C111" t="str">
        <f>VLOOKUP(E111,class!$A$1:$B$455,2,FALSE)</f>
        <v>Metropolitan District</v>
      </c>
      <c r="D111" t="str">
        <f>IFERROR(VLOOKUP(E111,classifications!$A$3:$C$334,3,FALSE),VLOOKUP(E111,classifications!$I$2:$K$28,3,FALSE))</f>
        <v>Predominantly Urban</v>
      </c>
      <c r="E111" t="s">
        <v>254</v>
      </c>
      <c r="G111">
        <v>10561</v>
      </c>
      <c r="H111">
        <v>21215</v>
      </c>
      <c r="I111">
        <v>0</v>
      </c>
      <c r="J111">
        <v>76979</v>
      </c>
      <c r="K111">
        <v>108755</v>
      </c>
      <c r="AB111" t="s">
        <v>252</v>
      </c>
      <c r="AC111" t="str">
        <f>VLOOKUP(AE111,class!$A$1:$B$455,2,FALSE)</f>
        <v>Metropolitan District</v>
      </c>
      <c r="AD111" t="str">
        <f>IFERROR(VLOOKUP(AE111,classifications!$A$3:$C$334,3,FALSE),VLOOKUP(AE111,classifications!$I$2:$K$28,3,FALSE))</f>
        <v>Predominantly Urban</v>
      </c>
      <c r="AE111" t="s">
        <v>254</v>
      </c>
      <c r="AG111">
        <v>10413</v>
      </c>
      <c r="AH111">
        <v>21269</v>
      </c>
      <c r="AI111">
        <v>0</v>
      </c>
      <c r="AJ111">
        <v>77622</v>
      </c>
      <c r="AK111">
        <v>109304</v>
      </c>
      <c r="BB111" t="s">
        <v>252</v>
      </c>
      <c r="BC111" t="str">
        <f>VLOOKUP(BE111,class!$A$1:$B$455,2,FALSE)</f>
        <v>Metropolitan District</v>
      </c>
      <c r="BD111" t="str">
        <f>IFERROR(VLOOKUP(BE111,classifications!$A$3:$C$334,3,FALSE),VLOOKUP(BE111,classifications!$I$2:$K$28,3,FALSE))</f>
        <v>Predominantly Urban</v>
      </c>
      <c r="BE111" t="s">
        <v>254</v>
      </c>
      <c r="BG111">
        <v>10259</v>
      </c>
      <c r="BH111">
        <v>21426</v>
      </c>
      <c r="BI111">
        <v>0</v>
      </c>
      <c r="BJ111">
        <v>78462</v>
      </c>
      <c r="BK111">
        <v>110147</v>
      </c>
      <c r="CB111" t="s">
        <v>252</v>
      </c>
      <c r="CC111" t="str">
        <f>VLOOKUP(CE111,class!$A$1:$B$455,2,FALSE)</f>
        <v>Metropolitan District</v>
      </c>
      <c r="CD111" t="str">
        <f>IFERROR(VLOOKUP(CE111,classifications!$A$3:$C$334,3,FALSE),VLOOKUP(CE111,classifications!$I$2:$K$28,3,FALSE))</f>
        <v>Predominantly Urban</v>
      </c>
      <c r="CE111" t="s">
        <v>254</v>
      </c>
      <c r="CG111">
        <v>1250</v>
      </c>
      <c r="CH111">
        <v>30212</v>
      </c>
      <c r="CI111">
        <v>0</v>
      </c>
      <c r="CJ111">
        <v>79660</v>
      </c>
      <c r="CK111">
        <v>111122</v>
      </c>
      <c r="DB111" t="s">
        <v>252</v>
      </c>
      <c r="DC111" t="str">
        <f>VLOOKUP(DE111,class!$A$1:$B$455,2,FALSE)</f>
        <v>Metropolitan District</v>
      </c>
      <c r="DD111" t="str">
        <f>IFERROR(VLOOKUP(DE111,classifications!$A$3:$C$334,3,FALSE),VLOOKUP(DE111,classifications!$I$2:$K$28,3,FALSE))</f>
        <v>Predominantly Urban</v>
      </c>
      <c r="DE111" t="s">
        <v>254</v>
      </c>
      <c r="DG111">
        <v>1241</v>
      </c>
      <c r="DH111">
        <v>30100</v>
      </c>
      <c r="DI111">
        <v>0</v>
      </c>
      <c r="DJ111">
        <v>80879</v>
      </c>
      <c r="DK111">
        <v>112220</v>
      </c>
      <c r="EB111" t="s">
        <v>252</v>
      </c>
      <c r="EC111" t="str">
        <f>VLOOKUP(EE111,class!$A$1:$B$455,2,FALSE)</f>
        <v>Metropolitan District</v>
      </c>
      <c r="ED111" t="str">
        <f>IFERROR(VLOOKUP(EE111,classifications!$A$3:$C$334,3,FALSE),VLOOKUP(EE111,classifications!$I$2:$K$28,3,FALSE))</f>
        <v>Predominantly Urban</v>
      </c>
      <c r="EE111" t="s">
        <v>254</v>
      </c>
      <c r="EG111">
        <v>1235</v>
      </c>
      <c r="EH111">
        <v>30127</v>
      </c>
      <c r="EI111">
        <v>0</v>
      </c>
      <c r="EJ111">
        <v>83340</v>
      </c>
      <c r="EK111">
        <v>114702</v>
      </c>
      <c r="FB111" t="s">
        <v>252</v>
      </c>
      <c r="FC111" t="str">
        <f>VLOOKUP(FE111,class!$A$1:$B$455,2,FALSE)</f>
        <v>Metropolitan District</v>
      </c>
      <c r="FD111" t="str">
        <f>IFERROR(VLOOKUP(FE111,classifications!$A$3:$C$334,3,FALSE),VLOOKUP(FE111,classifications!$I$2:$K$28,3,FALSE))</f>
        <v>Predominantly Urban</v>
      </c>
      <c r="FE111" t="s">
        <v>254</v>
      </c>
      <c r="FG111">
        <v>1230</v>
      </c>
      <c r="FH111">
        <v>30018</v>
      </c>
      <c r="FI111">
        <v>0</v>
      </c>
      <c r="FJ111">
        <v>84933</v>
      </c>
      <c r="FK111">
        <v>116181</v>
      </c>
      <c r="GB111" t="s">
        <v>252</v>
      </c>
      <c r="GC111" t="str">
        <f>VLOOKUP(GE111,class!$A$1:$B$455,2,FALSE)</f>
        <v>Metropolitan District</v>
      </c>
      <c r="GD111" t="str">
        <f>IFERROR(VLOOKUP(GE111,classifications!$A$3:$C$334,3,FALSE),VLOOKUP(GE111,classifications!$I$2:$K$28,3,FALSE))</f>
        <v>Predominantly Urban</v>
      </c>
      <c r="GE111" t="s">
        <v>254</v>
      </c>
      <c r="GG111">
        <v>1227</v>
      </c>
      <c r="GH111">
        <v>29810</v>
      </c>
      <c r="GI111">
        <v>0</v>
      </c>
      <c r="GJ111">
        <v>88352</v>
      </c>
      <c r="GK111">
        <v>119389</v>
      </c>
    </row>
    <row r="112" spans="1:193" x14ac:dyDescent="0.3">
      <c r="B112" t="s">
        <v>255</v>
      </c>
      <c r="C112" t="str">
        <f>VLOOKUP(E112,class!$A$1:$B$455,2,FALSE)</f>
        <v>Metropolitan District</v>
      </c>
      <c r="D112" t="str">
        <f>IFERROR(VLOOKUP(E112,classifications!$A$3:$C$334,3,FALSE),VLOOKUP(E112,classifications!$I$2:$K$28,3,FALSE))</f>
        <v>Predominantly Urban</v>
      </c>
      <c r="E112" t="s">
        <v>257</v>
      </c>
      <c r="G112">
        <v>11553</v>
      </c>
      <c r="H112">
        <v>5825</v>
      </c>
      <c r="I112">
        <v>0</v>
      </c>
      <c r="J112">
        <v>108631</v>
      </c>
      <c r="K112">
        <v>126009</v>
      </c>
      <c r="AB112" t="s">
        <v>255</v>
      </c>
      <c r="AC112" t="str">
        <f>VLOOKUP(AE112,class!$A$1:$B$455,2,FALSE)</f>
        <v>Metropolitan District</v>
      </c>
      <c r="AD112" t="str">
        <f>IFERROR(VLOOKUP(AE112,classifications!$A$3:$C$334,3,FALSE),VLOOKUP(AE112,classifications!$I$2:$K$28,3,FALSE))</f>
        <v>Predominantly Urban</v>
      </c>
      <c r="AE112" t="s">
        <v>257</v>
      </c>
      <c r="AG112">
        <v>11350</v>
      </c>
      <c r="AH112">
        <v>5908</v>
      </c>
      <c r="AI112">
        <v>0</v>
      </c>
      <c r="AJ112">
        <v>109126</v>
      </c>
      <c r="AK112">
        <v>126384</v>
      </c>
      <c r="BB112" t="s">
        <v>255</v>
      </c>
      <c r="BC112" t="str">
        <f>VLOOKUP(BE112,class!$A$1:$B$455,2,FALSE)</f>
        <v>Metropolitan District</v>
      </c>
      <c r="BD112" t="str">
        <f>IFERROR(VLOOKUP(BE112,classifications!$A$3:$C$334,3,FALSE),VLOOKUP(BE112,classifications!$I$2:$K$28,3,FALSE))</f>
        <v>Predominantly Urban</v>
      </c>
      <c r="BE112" t="s">
        <v>257</v>
      </c>
      <c r="BG112">
        <v>11376</v>
      </c>
      <c r="BH112">
        <v>6025</v>
      </c>
      <c r="BI112">
        <v>0</v>
      </c>
      <c r="BJ112">
        <v>109356</v>
      </c>
      <c r="BK112">
        <v>126757</v>
      </c>
      <c r="CB112" t="s">
        <v>255</v>
      </c>
      <c r="CC112" t="str">
        <f>VLOOKUP(CE112,class!$A$1:$B$455,2,FALSE)</f>
        <v>Metropolitan District</v>
      </c>
      <c r="CD112" t="str">
        <f>IFERROR(VLOOKUP(CE112,classifications!$A$3:$C$334,3,FALSE),VLOOKUP(CE112,classifications!$I$2:$K$28,3,FALSE))</f>
        <v>Predominantly Urban</v>
      </c>
      <c r="CE112" t="s">
        <v>257</v>
      </c>
      <c r="CG112">
        <v>11438</v>
      </c>
      <c r="CH112">
        <v>6101</v>
      </c>
      <c r="CI112">
        <v>0</v>
      </c>
      <c r="CJ112">
        <v>109649</v>
      </c>
      <c r="CK112">
        <v>127188</v>
      </c>
      <c r="DB112" t="s">
        <v>255</v>
      </c>
      <c r="DC112" t="str">
        <f>VLOOKUP(DE112,class!$A$1:$B$455,2,FALSE)</f>
        <v>Metropolitan District</v>
      </c>
      <c r="DD112" t="str">
        <f>IFERROR(VLOOKUP(DE112,classifications!$A$3:$C$334,3,FALSE),VLOOKUP(DE112,classifications!$I$2:$K$28,3,FALSE))</f>
        <v>Predominantly Urban</v>
      </c>
      <c r="DE112" t="s">
        <v>257</v>
      </c>
      <c r="DG112">
        <v>11340</v>
      </c>
      <c r="DH112">
        <v>6156</v>
      </c>
      <c r="DI112">
        <v>0</v>
      </c>
      <c r="DJ112">
        <v>110015</v>
      </c>
      <c r="DK112">
        <v>127511</v>
      </c>
      <c r="EB112" t="s">
        <v>255</v>
      </c>
      <c r="EC112" t="str">
        <f>VLOOKUP(EE112,class!$A$1:$B$455,2,FALSE)</f>
        <v>Metropolitan District</v>
      </c>
      <c r="ED112" t="str">
        <f>IFERROR(VLOOKUP(EE112,classifications!$A$3:$C$334,3,FALSE),VLOOKUP(EE112,classifications!$I$2:$K$28,3,FALSE))</f>
        <v>Predominantly Urban</v>
      </c>
      <c r="EE112" t="s">
        <v>257</v>
      </c>
      <c r="EG112">
        <v>11286</v>
      </c>
      <c r="EH112">
        <v>6053</v>
      </c>
      <c r="EI112">
        <v>0</v>
      </c>
      <c r="EJ112">
        <v>110832</v>
      </c>
      <c r="EK112">
        <v>128171</v>
      </c>
      <c r="FB112" t="s">
        <v>255</v>
      </c>
      <c r="FC112" t="str">
        <f>VLOOKUP(FE112,class!$A$1:$B$455,2,FALSE)</f>
        <v>Metropolitan District</v>
      </c>
      <c r="FD112" t="str">
        <f>IFERROR(VLOOKUP(FE112,classifications!$A$3:$C$334,3,FALSE),VLOOKUP(FE112,classifications!$I$2:$K$28,3,FALSE))</f>
        <v>Predominantly Urban</v>
      </c>
      <c r="FE112" t="s">
        <v>257</v>
      </c>
      <c r="FG112">
        <v>11190</v>
      </c>
      <c r="FH112">
        <v>6227</v>
      </c>
      <c r="FI112">
        <v>0</v>
      </c>
      <c r="FJ112">
        <v>111492</v>
      </c>
      <c r="FK112">
        <v>128909</v>
      </c>
      <c r="GB112" t="s">
        <v>255</v>
      </c>
      <c r="GC112" t="str">
        <f>VLOOKUP(GE112,class!$A$1:$B$455,2,FALSE)</f>
        <v>Metropolitan District</v>
      </c>
      <c r="GD112" t="str">
        <f>IFERROR(VLOOKUP(GE112,classifications!$A$3:$C$334,3,FALSE),VLOOKUP(GE112,classifications!$I$2:$K$28,3,FALSE))</f>
        <v>Predominantly Urban</v>
      </c>
      <c r="GE112" t="s">
        <v>257</v>
      </c>
      <c r="GG112">
        <v>11306</v>
      </c>
      <c r="GH112">
        <v>6317</v>
      </c>
      <c r="GI112">
        <v>0</v>
      </c>
      <c r="GJ112">
        <v>112015</v>
      </c>
      <c r="GK112">
        <v>129638</v>
      </c>
    </row>
    <row r="113" spans="2:193" x14ac:dyDescent="0.3">
      <c r="B113" t="s">
        <v>258</v>
      </c>
      <c r="C113" t="str">
        <f>VLOOKUP(E113,class!$A$1:$B$455,2,FALSE)</f>
        <v>Metropolitan District</v>
      </c>
      <c r="D113" t="str">
        <f>IFERROR(VLOOKUP(E113,classifications!$A$3:$C$334,3,FALSE),VLOOKUP(E113,classifications!$I$2:$K$28,3,FALSE))</f>
        <v>Predominantly Urban</v>
      </c>
      <c r="E113" t="s">
        <v>260</v>
      </c>
      <c r="G113">
        <v>0</v>
      </c>
      <c r="H113">
        <v>21611</v>
      </c>
      <c r="I113">
        <v>7</v>
      </c>
      <c r="J113">
        <v>77935.784738781702</v>
      </c>
      <c r="K113">
        <v>99553.784738781702</v>
      </c>
      <c r="AB113" t="s">
        <v>258</v>
      </c>
      <c r="AC113" t="str">
        <f>VLOOKUP(AE113,class!$A$1:$B$455,2,FALSE)</f>
        <v>Metropolitan District</v>
      </c>
      <c r="AD113" t="str">
        <f>IFERROR(VLOOKUP(AE113,classifications!$A$3:$C$334,3,FALSE),VLOOKUP(AE113,classifications!$I$2:$K$28,3,FALSE))</f>
        <v>Predominantly Urban</v>
      </c>
      <c r="AE113" t="s">
        <v>260</v>
      </c>
      <c r="AG113">
        <v>3</v>
      </c>
      <c r="AH113">
        <v>21778</v>
      </c>
      <c r="AI113">
        <v>0</v>
      </c>
      <c r="AJ113">
        <v>78321.784738781702</v>
      </c>
      <c r="AK113">
        <v>100102.7847387817</v>
      </c>
      <c r="BB113" t="s">
        <v>258</v>
      </c>
      <c r="BC113" t="str">
        <f>VLOOKUP(BE113,class!$A$1:$B$455,2,FALSE)</f>
        <v>Metropolitan District</v>
      </c>
      <c r="BD113" t="str">
        <f>IFERROR(VLOOKUP(BE113,classifications!$A$3:$C$334,3,FALSE),VLOOKUP(BE113,classifications!$I$2:$K$28,3,FALSE))</f>
        <v>Predominantly Urban</v>
      </c>
      <c r="BE113" t="s">
        <v>260</v>
      </c>
      <c r="BG113">
        <v>0</v>
      </c>
      <c r="BH113">
        <v>21948</v>
      </c>
      <c r="BI113">
        <v>0</v>
      </c>
      <c r="BJ113">
        <v>78557.784738781702</v>
      </c>
      <c r="BK113">
        <v>100505.7847387817</v>
      </c>
      <c r="CB113" t="s">
        <v>258</v>
      </c>
      <c r="CC113" t="str">
        <f>VLOOKUP(CE113,class!$A$1:$B$455,2,FALSE)</f>
        <v>Metropolitan District</v>
      </c>
      <c r="CD113" t="str">
        <f>IFERROR(VLOOKUP(CE113,classifications!$A$3:$C$334,3,FALSE),VLOOKUP(CE113,classifications!$I$2:$K$28,3,FALSE))</f>
        <v>Predominantly Urban</v>
      </c>
      <c r="CE113" t="s">
        <v>260</v>
      </c>
      <c r="CG113">
        <v>0</v>
      </c>
      <c r="CH113">
        <v>22146</v>
      </c>
      <c r="CI113">
        <v>0</v>
      </c>
      <c r="CJ113">
        <v>78758.784738781702</v>
      </c>
      <c r="CK113">
        <v>100904.7847387817</v>
      </c>
      <c r="DB113" t="s">
        <v>258</v>
      </c>
      <c r="DC113" t="str">
        <f>VLOOKUP(DE113,class!$A$1:$B$455,2,FALSE)</f>
        <v>Metropolitan District</v>
      </c>
      <c r="DD113" t="str">
        <f>IFERROR(VLOOKUP(DE113,classifications!$A$3:$C$334,3,FALSE),VLOOKUP(DE113,classifications!$I$2:$K$28,3,FALSE))</f>
        <v>Predominantly Urban</v>
      </c>
      <c r="DE113" t="s">
        <v>260</v>
      </c>
      <c r="DG113">
        <v>0</v>
      </c>
      <c r="DH113">
        <v>22270</v>
      </c>
      <c r="DI113">
        <v>0</v>
      </c>
      <c r="DJ113">
        <v>79227.784738781702</v>
      </c>
      <c r="DK113">
        <v>101497.7847387817</v>
      </c>
      <c r="EB113" t="s">
        <v>258</v>
      </c>
      <c r="EC113" t="str">
        <f>VLOOKUP(EE113,class!$A$1:$B$455,2,FALSE)</f>
        <v>Metropolitan District</v>
      </c>
      <c r="ED113" t="str">
        <f>IFERROR(VLOOKUP(EE113,classifications!$A$3:$C$334,3,FALSE),VLOOKUP(EE113,classifications!$I$2:$K$28,3,FALSE))</f>
        <v>Predominantly Urban</v>
      </c>
      <c r="EE113" t="s">
        <v>260</v>
      </c>
      <c r="EG113">
        <v>0</v>
      </c>
      <c r="EH113">
        <v>22221</v>
      </c>
      <c r="EI113">
        <v>0</v>
      </c>
      <c r="EJ113">
        <v>79641.784738781702</v>
      </c>
      <c r="EK113">
        <v>101862.7847387817</v>
      </c>
      <c r="FB113" t="s">
        <v>258</v>
      </c>
      <c r="FC113" t="str">
        <f>VLOOKUP(FE113,class!$A$1:$B$455,2,FALSE)</f>
        <v>Metropolitan District</v>
      </c>
      <c r="FD113" t="str">
        <f>IFERROR(VLOOKUP(FE113,classifications!$A$3:$C$334,3,FALSE),VLOOKUP(FE113,classifications!$I$2:$K$28,3,FALSE))</f>
        <v>Predominantly Urban</v>
      </c>
      <c r="FE113" t="s">
        <v>260</v>
      </c>
      <c r="FG113">
        <v>0</v>
      </c>
      <c r="FH113">
        <v>22250</v>
      </c>
      <c r="FI113">
        <v>0</v>
      </c>
      <c r="FJ113">
        <v>80096.784738781702</v>
      </c>
      <c r="FK113">
        <v>102346.7847387817</v>
      </c>
      <c r="GB113" t="s">
        <v>258</v>
      </c>
      <c r="GC113" t="str">
        <f>VLOOKUP(GE113,class!$A$1:$B$455,2,FALSE)</f>
        <v>Metropolitan District</v>
      </c>
      <c r="GD113" t="str">
        <f>IFERROR(VLOOKUP(GE113,classifications!$A$3:$C$334,3,FALSE),VLOOKUP(GE113,classifications!$I$2:$K$28,3,FALSE))</f>
        <v>Predominantly Urban</v>
      </c>
      <c r="GE113" t="s">
        <v>260</v>
      </c>
      <c r="GG113">
        <v>0</v>
      </c>
      <c r="GH113">
        <v>22221</v>
      </c>
      <c r="GI113">
        <v>0</v>
      </c>
      <c r="GJ113">
        <v>80771.784738781702</v>
      </c>
      <c r="GK113">
        <v>102992.7847387817</v>
      </c>
    </row>
    <row r="114" spans="2:193" x14ac:dyDescent="0.3">
      <c r="B114" t="s">
        <v>261</v>
      </c>
      <c r="C114" t="str">
        <f>VLOOKUP(E114,class!$A$1:$B$455,2,FALSE)</f>
        <v>Metropolitan District</v>
      </c>
      <c r="D114" t="str">
        <f>IFERROR(VLOOKUP(E114,classifications!$A$3:$C$334,3,FALSE),VLOOKUP(E114,classifications!$I$2:$K$28,3,FALSE))</f>
        <v>Predominantly Urban</v>
      </c>
      <c r="E114" t="s">
        <v>263</v>
      </c>
      <c r="G114">
        <v>0</v>
      </c>
      <c r="H114">
        <v>15905</v>
      </c>
      <c r="I114">
        <v>0</v>
      </c>
      <c r="J114">
        <v>81424</v>
      </c>
      <c r="K114">
        <v>97329</v>
      </c>
      <c r="AB114" t="s">
        <v>261</v>
      </c>
      <c r="AC114" t="str">
        <f>VLOOKUP(AE114,class!$A$1:$B$455,2,FALSE)</f>
        <v>Metropolitan District</v>
      </c>
      <c r="AD114" t="str">
        <f>IFERROR(VLOOKUP(AE114,classifications!$A$3:$C$334,3,FALSE),VLOOKUP(AE114,classifications!$I$2:$K$28,3,FALSE))</f>
        <v>Predominantly Urban</v>
      </c>
      <c r="AE114" t="s">
        <v>263</v>
      </c>
      <c r="AG114">
        <v>0</v>
      </c>
      <c r="AH114">
        <v>15803</v>
      </c>
      <c r="AI114">
        <v>0</v>
      </c>
      <c r="AJ114">
        <v>81631</v>
      </c>
      <c r="AK114">
        <v>97434</v>
      </c>
      <c r="BB114" t="s">
        <v>261</v>
      </c>
      <c r="BC114" t="str">
        <f>VLOOKUP(BE114,class!$A$1:$B$455,2,FALSE)</f>
        <v>Metropolitan District</v>
      </c>
      <c r="BD114" t="str">
        <f>IFERROR(VLOOKUP(BE114,classifications!$A$3:$C$334,3,FALSE),VLOOKUP(BE114,classifications!$I$2:$K$28,3,FALSE))</f>
        <v>Predominantly Urban</v>
      </c>
      <c r="BE114" t="s">
        <v>263</v>
      </c>
      <c r="BG114">
        <v>0</v>
      </c>
      <c r="BH114">
        <v>15629</v>
      </c>
      <c r="BI114">
        <v>0</v>
      </c>
      <c r="BJ114">
        <v>81950</v>
      </c>
      <c r="BK114">
        <v>97579</v>
      </c>
      <c r="CB114" t="s">
        <v>261</v>
      </c>
      <c r="CC114" t="str">
        <f>VLOOKUP(CE114,class!$A$1:$B$455,2,FALSE)</f>
        <v>Metropolitan District</v>
      </c>
      <c r="CD114" t="str">
        <f>IFERROR(VLOOKUP(CE114,classifications!$A$3:$C$334,3,FALSE),VLOOKUP(CE114,classifications!$I$2:$K$28,3,FALSE))</f>
        <v>Predominantly Urban</v>
      </c>
      <c r="CE114" t="s">
        <v>263</v>
      </c>
      <c r="CG114">
        <v>0</v>
      </c>
      <c r="CH114">
        <v>15561</v>
      </c>
      <c r="CI114">
        <v>0</v>
      </c>
      <c r="CJ114">
        <v>82397</v>
      </c>
      <c r="CK114">
        <v>97958</v>
      </c>
      <c r="DB114" t="s">
        <v>261</v>
      </c>
      <c r="DC114" t="str">
        <f>VLOOKUP(DE114,class!$A$1:$B$455,2,FALSE)</f>
        <v>Metropolitan District</v>
      </c>
      <c r="DD114" t="str">
        <f>IFERROR(VLOOKUP(DE114,classifications!$A$3:$C$334,3,FALSE),VLOOKUP(DE114,classifications!$I$2:$K$28,3,FALSE))</f>
        <v>Predominantly Urban</v>
      </c>
      <c r="DE114" t="s">
        <v>263</v>
      </c>
      <c r="DG114">
        <v>0</v>
      </c>
      <c r="DH114">
        <v>15490</v>
      </c>
      <c r="DI114">
        <v>0</v>
      </c>
      <c r="DJ114">
        <v>82829</v>
      </c>
      <c r="DK114">
        <v>98319</v>
      </c>
      <c r="EB114" t="s">
        <v>261</v>
      </c>
      <c r="EC114" t="str">
        <f>VLOOKUP(EE114,class!$A$1:$B$455,2,FALSE)</f>
        <v>Metropolitan District</v>
      </c>
      <c r="ED114" t="str">
        <f>IFERROR(VLOOKUP(EE114,classifications!$A$3:$C$334,3,FALSE),VLOOKUP(EE114,classifications!$I$2:$K$28,3,FALSE))</f>
        <v>Predominantly Urban</v>
      </c>
      <c r="EE114" t="s">
        <v>263</v>
      </c>
      <c r="EG114">
        <v>0</v>
      </c>
      <c r="EH114">
        <v>15527</v>
      </c>
      <c r="EI114">
        <v>0</v>
      </c>
      <c r="EJ114">
        <v>83122</v>
      </c>
      <c r="EK114">
        <v>98649</v>
      </c>
      <c r="FB114" t="s">
        <v>261</v>
      </c>
      <c r="FC114" t="str">
        <f>VLOOKUP(FE114,class!$A$1:$B$455,2,FALSE)</f>
        <v>Metropolitan District</v>
      </c>
      <c r="FD114" t="str">
        <f>IFERROR(VLOOKUP(FE114,classifications!$A$3:$C$334,3,FALSE),VLOOKUP(FE114,classifications!$I$2:$K$28,3,FALSE))</f>
        <v>Predominantly Urban</v>
      </c>
      <c r="FE114" t="s">
        <v>263</v>
      </c>
      <c r="FG114">
        <v>0</v>
      </c>
      <c r="FH114">
        <v>15583</v>
      </c>
      <c r="FI114">
        <v>0</v>
      </c>
      <c r="FJ114">
        <v>83534</v>
      </c>
      <c r="FK114">
        <v>99117</v>
      </c>
      <c r="GB114" t="s">
        <v>261</v>
      </c>
      <c r="GC114" t="str">
        <f>VLOOKUP(GE114,class!$A$1:$B$455,2,FALSE)</f>
        <v>Metropolitan District</v>
      </c>
      <c r="GD114" t="str">
        <f>IFERROR(VLOOKUP(GE114,classifications!$A$3:$C$334,3,FALSE),VLOOKUP(GE114,classifications!$I$2:$K$28,3,FALSE))</f>
        <v>Predominantly Urban</v>
      </c>
      <c r="GE114" t="s">
        <v>263</v>
      </c>
      <c r="GG114">
        <v>0</v>
      </c>
      <c r="GH114">
        <v>15554</v>
      </c>
      <c r="GI114">
        <v>0</v>
      </c>
      <c r="GJ114">
        <v>84516</v>
      </c>
      <c r="GK114">
        <v>100070</v>
      </c>
    </row>
    <row r="115" spans="2:193" x14ac:dyDescent="0.3">
      <c r="B115" t="s">
        <v>264</v>
      </c>
      <c r="C115" t="str">
        <f>VLOOKUP(E115,class!$A$1:$B$455,2,FALSE)</f>
        <v>Metropolitan District</v>
      </c>
      <c r="D115" t="str">
        <f>IFERROR(VLOOKUP(E115,classifications!$A$3:$C$334,3,FALSE),VLOOKUP(E115,classifications!$I$2:$K$28,3,FALSE))</f>
        <v>Predominantly Urban</v>
      </c>
      <c r="E115" t="s">
        <v>266</v>
      </c>
      <c r="G115">
        <v>22761</v>
      </c>
      <c r="H115">
        <v>3310</v>
      </c>
      <c r="I115">
        <v>19</v>
      </c>
      <c r="J115">
        <v>115789</v>
      </c>
      <c r="K115">
        <v>141879</v>
      </c>
      <c r="AB115" t="s">
        <v>264</v>
      </c>
      <c r="AC115" t="str">
        <f>VLOOKUP(AE115,class!$A$1:$B$455,2,FALSE)</f>
        <v>Metropolitan District</v>
      </c>
      <c r="AD115" t="str">
        <f>IFERROR(VLOOKUP(AE115,classifications!$A$3:$C$334,3,FALSE),VLOOKUP(AE115,classifications!$I$2:$K$28,3,FALSE))</f>
        <v>Predominantly Urban</v>
      </c>
      <c r="AE115" t="s">
        <v>266</v>
      </c>
      <c r="AG115">
        <v>22650</v>
      </c>
      <c r="AH115">
        <v>3325</v>
      </c>
      <c r="AI115">
        <v>19</v>
      </c>
      <c r="AJ115">
        <v>116103</v>
      </c>
      <c r="AK115">
        <v>142097</v>
      </c>
      <c r="BB115" t="s">
        <v>264</v>
      </c>
      <c r="BC115" t="str">
        <f>VLOOKUP(BE115,class!$A$1:$B$455,2,FALSE)</f>
        <v>Metropolitan District</v>
      </c>
      <c r="BD115" t="str">
        <f>IFERROR(VLOOKUP(BE115,classifications!$A$3:$C$334,3,FALSE),VLOOKUP(BE115,classifications!$I$2:$K$28,3,FALSE))</f>
        <v>Predominantly Urban</v>
      </c>
      <c r="BE115" t="s">
        <v>266</v>
      </c>
      <c r="BG115">
        <v>22503</v>
      </c>
      <c r="BH115">
        <v>3410</v>
      </c>
      <c r="BI115">
        <v>19</v>
      </c>
      <c r="BJ115">
        <v>116762</v>
      </c>
      <c r="BK115">
        <v>142694</v>
      </c>
      <c r="CB115" t="s">
        <v>264</v>
      </c>
      <c r="CC115" t="str">
        <f>VLOOKUP(CE115,class!$A$1:$B$455,2,FALSE)</f>
        <v>Metropolitan District</v>
      </c>
      <c r="CD115" t="str">
        <f>IFERROR(VLOOKUP(CE115,classifications!$A$3:$C$334,3,FALSE),VLOOKUP(CE115,classifications!$I$2:$K$28,3,FALSE))</f>
        <v>Predominantly Urban</v>
      </c>
      <c r="CE115" t="s">
        <v>266</v>
      </c>
      <c r="CG115">
        <v>22423</v>
      </c>
      <c r="CH115">
        <v>3562</v>
      </c>
      <c r="CI115">
        <v>21</v>
      </c>
      <c r="CJ115">
        <v>117217</v>
      </c>
      <c r="CK115">
        <v>143223</v>
      </c>
      <c r="DB115" t="s">
        <v>264</v>
      </c>
      <c r="DC115" t="str">
        <f>VLOOKUP(DE115,class!$A$1:$B$455,2,FALSE)</f>
        <v>Metropolitan District</v>
      </c>
      <c r="DD115" t="str">
        <f>IFERROR(VLOOKUP(DE115,classifications!$A$3:$C$334,3,FALSE),VLOOKUP(DE115,classifications!$I$2:$K$28,3,FALSE))</f>
        <v>Predominantly Urban</v>
      </c>
      <c r="DE115" t="s">
        <v>266</v>
      </c>
      <c r="DG115">
        <v>22268</v>
      </c>
      <c r="DH115">
        <v>3531</v>
      </c>
      <c r="DI115">
        <v>21</v>
      </c>
      <c r="DJ115">
        <v>118042</v>
      </c>
      <c r="DK115">
        <v>143862</v>
      </c>
      <c r="EB115" t="s">
        <v>264</v>
      </c>
      <c r="EC115" t="str">
        <f>VLOOKUP(EE115,class!$A$1:$B$455,2,FALSE)</f>
        <v>Metropolitan District</v>
      </c>
      <c r="ED115" t="str">
        <f>IFERROR(VLOOKUP(EE115,classifications!$A$3:$C$334,3,FALSE),VLOOKUP(EE115,classifications!$I$2:$K$28,3,FALSE))</f>
        <v>Predominantly Urban</v>
      </c>
      <c r="EE115" t="s">
        <v>266</v>
      </c>
      <c r="EG115">
        <v>22165</v>
      </c>
      <c r="EH115">
        <v>3582</v>
      </c>
      <c r="EI115">
        <v>21</v>
      </c>
      <c r="EJ115">
        <v>118911</v>
      </c>
      <c r="EK115">
        <v>144679</v>
      </c>
      <c r="FB115" t="s">
        <v>264</v>
      </c>
      <c r="FC115" t="str">
        <f>VLOOKUP(FE115,class!$A$1:$B$455,2,FALSE)</f>
        <v>Metropolitan District</v>
      </c>
      <c r="FD115" t="str">
        <f>IFERROR(VLOOKUP(FE115,classifications!$A$3:$C$334,3,FALSE),VLOOKUP(FE115,classifications!$I$2:$K$28,3,FALSE))</f>
        <v>Predominantly Urban</v>
      </c>
      <c r="FE115" t="s">
        <v>266</v>
      </c>
      <c r="FG115">
        <v>21999</v>
      </c>
      <c r="FH115">
        <v>3799</v>
      </c>
      <c r="FI115">
        <v>21</v>
      </c>
      <c r="FJ115">
        <v>119808</v>
      </c>
      <c r="FK115">
        <v>145627</v>
      </c>
      <c r="GB115" t="s">
        <v>264</v>
      </c>
      <c r="GC115" t="str">
        <f>VLOOKUP(GE115,class!$A$1:$B$455,2,FALSE)</f>
        <v>Metropolitan District</v>
      </c>
      <c r="GD115" t="str">
        <f>IFERROR(VLOOKUP(GE115,classifications!$A$3:$C$334,3,FALSE),VLOOKUP(GE115,classifications!$I$2:$K$28,3,FALSE))</f>
        <v>Predominantly Urban</v>
      </c>
      <c r="GE115" t="s">
        <v>266</v>
      </c>
      <c r="GG115">
        <v>21896</v>
      </c>
      <c r="GH115">
        <v>4022</v>
      </c>
      <c r="GI115">
        <v>21</v>
      </c>
      <c r="GJ115">
        <v>121038</v>
      </c>
      <c r="GK115">
        <v>146977</v>
      </c>
    </row>
    <row r="117" spans="2:193" x14ac:dyDescent="0.3">
      <c r="C117" t="s">
        <v>267</v>
      </c>
      <c r="D117" t="s">
        <v>268</v>
      </c>
      <c r="G117">
        <v>116</v>
      </c>
      <c r="H117">
        <v>134465</v>
      </c>
      <c r="I117">
        <v>64</v>
      </c>
      <c r="J117">
        <v>493420</v>
      </c>
      <c r="K117">
        <v>628065</v>
      </c>
      <c r="AC117" t="s">
        <v>267</v>
      </c>
      <c r="AD117" t="s">
        <v>268</v>
      </c>
      <c r="AG117">
        <v>1213</v>
      </c>
      <c r="AH117">
        <v>135101</v>
      </c>
      <c r="AI117">
        <v>54</v>
      </c>
      <c r="AJ117">
        <v>493679</v>
      </c>
      <c r="AK117">
        <v>630047</v>
      </c>
      <c r="BC117" t="s">
        <v>267</v>
      </c>
      <c r="BD117" t="s">
        <v>268</v>
      </c>
      <c r="BG117">
        <v>1096</v>
      </c>
      <c r="BH117">
        <v>135168</v>
      </c>
      <c r="BI117">
        <v>2</v>
      </c>
      <c r="BJ117">
        <v>496308</v>
      </c>
      <c r="BK117">
        <v>632574</v>
      </c>
      <c r="CC117" t="s">
        <v>267</v>
      </c>
      <c r="CD117" t="s">
        <v>268</v>
      </c>
      <c r="CG117">
        <v>1100</v>
      </c>
      <c r="CH117">
        <v>136025</v>
      </c>
      <c r="CI117">
        <v>4</v>
      </c>
      <c r="CJ117">
        <v>499110</v>
      </c>
      <c r="CK117">
        <v>636239</v>
      </c>
      <c r="DC117" t="s">
        <v>267</v>
      </c>
      <c r="DD117" t="s">
        <v>268</v>
      </c>
      <c r="DG117">
        <v>770</v>
      </c>
      <c r="DH117">
        <v>135863</v>
      </c>
      <c r="DI117">
        <v>6</v>
      </c>
      <c r="DJ117">
        <v>502797</v>
      </c>
      <c r="DK117">
        <v>639436</v>
      </c>
      <c r="EC117" t="s">
        <v>267</v>
      </c>
      <c r="ED117" t="s">
        <v>268</v>
      </c>
      <c r="EG117">
        <v>690</v>
      </c>
      <c r="EH117">
        <v>135045</v>
      </c>
      <c r="EI117">
        <v>5</v>
      </c>
      <c r="EJ117">
        <v>509077</v>
      </c>
      <c r="EK117">
        <v>644817</v>
      </c>
      <c r="FC117" t="s">
        <v>267</v>
      </c>
      <c r="FD117" t="s">
        <v>268</v>
      </c>
      <c r="FG117">
        <v>388</v>
      </c>
      <c r="FH117">
        <v>135549</v>
      </c>
      <c r="FI117">
        <v>4</v>
      </c>
      <c r="FJ117">
        <v>513781</v>
      </c>
      <c r="FK117">
        <v>649722</v>
      </c>
      <c r="GC117" t="s">
        <v>267</v>
      </c>
      <c r="GD117" t="s">
        <v>268</v>
      </c>
      <c r="GG117">
        <v>319</v>
      </c>
      <c r="GH117">
        <v>135264</v>
      </c>
      <c r="GI117">
        <v>4</v>
      </c>
      <c r="GJ117">
        <v>519187</v>
      </c>
      <c r="GK117">
        <v>654774</v>
      </c>
    </row>
    <row r="118" spans="2:193" x14ac:dyDescent="0.3">
      <c r="B118" t="s">
        <v>269</v>
      </c>
      <c r="C118" t="str">
        <f>VLOOKUP(E118,class!$A$1:$B$455,2,FALSE)</f>
        <v>Metropolitan District</v>
      </c>
      <c r="D118" t="str">
        <f>IFERROR(VLOOKUP(E118,classifications!$A$3:$C$334,3,FALSE),VLOOKUP(E118,classifications!$I$2:$K$28,3,FALSE))</f>
        <v>Predominantly Urban</v>
      </c>
      <c r="E118" t="s">
        <v>271</v>
      </c>
      <c r="G118">
        <v>0</v>
      </c>
      <c r="H118">
        <v>17943</v>
      </c>
      <c r="I118">
        <v>52</v>
      </c>
      <c r="J118">
        <v>45202</v>
      </c>
      <c r="K118">
        <v>63197</v>
      </c>
      <c r="AB118" t="s">
        <v>269</v>
      </c>
      <c r="AC118" t="str">
        <f>VLOOKUP(AE118,class!$A$1:$B$455,2,FALSE)</f>
        <v>Metropolitan District</v>
      </c>
      <c r="AD118" t="str">
        <f>IFERROR(VLOOKUP(AE118,classifications!$A$3:$C$334,3,FALSE),VLOOKUP(AE118,classifications!$I$2:$K$28,3,FALSE))</f>
        <v>Predominantly Urban</v>
      </c>
      <c r="AE118" t="s">
        <v>271</v>
      </c>
      <c r="AG118">
        <v>0</v>
      </c>
      <c r="AH118">
        <v>17980</v>
      </c>
      <c r="AI118">
        <v>52</v>
      </c>
      <c r="AJ118">
        <v>45360</v>
      </c>
      <c r="AK118">
        <v>63392</v>
      </c>
      <c r="BB118" t="s">
        <v>269</v>
      </c>
      <c r="BC118" t="str">
        <f>VLOOKUP(BE118,class!$A$1:$B$455,2,FALSE)</f>
        <v>Metropolitan District</v>
      </c>
      <c r="BD118" t="str">
        <f>IFERROR(VLOOKUP(BE118,classifications!$A$3:$C$334,3,FALSE),VLOOKUP(BE118,classifications!$I$2:$K$28,3,FALSE))</f>
        <v>Predominantly Urban</v>
      </c>
      <c r="BE118" t="s">
        <v>271</v>
      </c>
      <c r="BG118">
        <v>0</v>
      </c>
      <c r="BH118">
        <v>18141</v>
      </c>
      <c r="BI118">
        <v>0</v>
      </c>
      <c r="BJ118">
        <v>45611</v>
      </c>
      <c r="BK118">
        <v>63752</v>
      </c>
      <c r="CB118" t="s">
        <v>269</v>
      </c>
      <c r="CC118" t="str">
        <f>VLOOKUP(CE118,class!$A$1:$B$455,2,FALSE)</f>
        <v>Metropolitan District</v>
      </c>
      <c r="CD118" t="str">
        <f>IFERROR(VLOOKUP(CE118,classifications!$A$3:$C$334,3,FALSE),VLOOKUP(CE118,classifications!$I$2:$K$28,3,FALSE))</f>
        <v>Predominantly Urban</v>
      </c>
      <c r="CE118" t="s">
        <v>271</v>
      </c>
      <c r="CG118">
        <v>0</v>
      </c>
      <c r="CH118">
        <v>18399</v>
      </c>
      <c r="CI118">
        <v>0</v>
      </c>
      <c r="CJ118">
        <v>45886</v>
      </c>
      <c r="CK118">
        <v>64285</v>
      </c>
      <c r="DB118" t="s">
        <v>269</v>
      </c>
      <c r="DC118" t="str">
        <f>VLOOKUP(DE118,class!$A$1:$B$455,2,FALSE)</f>
        <v>Metropolitan District</v>
      </c>
      <c r="DD118" t="str">
        <f>IFERROR(VLOOKUP(DE118,classifications!$A$3:$C$334,3,FALSE),VLOOKUP(DE118,classifications!$I$2:$K$28,3,FALSE))</f>
        <v>Predominantly Urban</v>
      </c>
      <c r="DE118" t="s">
        <v>271</v>
      </c>
      <c r="DG118">
        <v>0</v>
      </c>
      <c r="DH118">
        <v>18367</v>
      </c>
      <c r="DI118">
        <v>0</v>
      </c>
      <c r="DJ118">
        <v>46211</v>
      </c>
      <c r="DK118">
        <v>64578</v>
      </c>
      <c r="EB118" t="s">
        <v>269</v>
      </c>
      <c r="EC118" t="str">
        <f>VLOOKUP(EE118,class!$A$1:$B$455,2,FALSE)</f>
        <v>Metropolitan District</v>
      </c>
      <c r="ED118" t="str">
        <f>IFERROR(VLOOKUP(EE118,classifications!$A$3:$C$334,3,FALSE),VLOOKUP(EE118,classifications!$I$2:$K$28,3,FALSE))</f>
        <v>Predominantly Urban</v>
      </c>
      <c r="EE118" t="s">
        <v>271</v>
      </c>
      <c r="EG118">
        <v>15</v>
      </c>
      <c r="EH118">
        <v>18050</v>
      </c>
      <c r="EI118">
        <v>0</v>
      </c>
      <c r="EJ118">
        <v>46988</v>
      </c>
      <c r="EK118">
        <v>65053</v>
      </c>
      <c r="FB118" t="s">
        <v>269</v>
      </c>
      <c r="FC118" t="str">
        <f>VLOOKUP(FE118,class!$A$1:$B$455,2,FALSE)</f>
        <v>Metropolitan District</v>
      </c>
      <c r="FD118" t="str">
        <f>IFERROR(VLOOKUP(FE118,classifications!$A$3:$C$334,3,FALSE),VLOOKUP(FE118,classifications!$I$2:$K$28,3,FALSE))</f>
        <v>Predominantly Urban</v>
      </c>
      <c r="FE118" t="s">
        <v>271</v>
      </c>
      <c r="FG118">
        <v>17</v>
      </c>
      <c r="FH118">
        <v>18153</v>
      </c>
      <c r="FI118">
        <v>0</v>
      </c>
      <c r="FJ118">
        <v>47509</v>
      </c>
      <c r="FK118">
        <v>65679</v>
      </c>
      <c r="GB118" t="s">
        <v>269</v>
      </c>
      <c r="GC118" t="str">
        <f>VLOOKUP(GE118,class!$A$1:$B$455,2,FALSE)</f>
        <v>Metropolitan District</v>
      </c>
      <c r="GD118" t="str">
        <f>IFERROR(VLOOKUP(GE118,classifications!$A$3:$C$334,3,FALSE),VLOOKUP(GE118,classifications!$I$2:$K$28,3,FALSE))</f>
        <v>Predominantly Urban</v>
      </c>
      <c r="GE118" t="s">
        <v>271</v>
      </c>
      <c r="GG118">
        <v>18</v>
      </c>
      <c r="GH118">
        <v>18154</v>
      </c>
      <c r="GI118">
        <v>0</v>
      </c>
      <c r="GJ118">
        <v>48347</v>
      </c>
      <c r="GK118">
        <v>66519</v>
      </c>
    </row>
    <row r="119" spans="2:193" x14ac:dyDescent="0.3">
      <c r="B119" t="s">
        <v>272</v>
      </c>
      <c r="C119" t="str">
        <f>VLOOKUP(E119,class!$A$1:$B$455,2,FALSE)</f>
        <v>Metropolitan District</v>
      </c>
      <c r="D119" t="str">
        <f>IFERROR(VLOOKUP(E119,classifications!$A$3:$C$334,3,FALSE),VLOOKUP(E119,classifications!$I$2:$K$28,3,FALSE))</f>
        <v>Predominantly Urban</v>
      </c>
      <c r="E119" t="s">
        <v>274</v>
      </c>
      <c r="G119">
        <v>83</v>
      </c>
      <c r="H119">
        <v>58497</v>
      </c>
      <c r="I119">
        <v>0</v>
      </c>
      <c r="J119">
        <v>156511</v>
      </c>
      <c r="K119">
        <v>215091</v>
      </c>
      <c r="AB119" t="s">
        <v>272</v>
      </c>
      <c r="AC119" t="str">
        <f>VLOOKUP(AE119,class!$A$1:$B$455,2,FALSE)</f>
        <v>Metropolitan District</v>
      </c>
      <c r="AD119" t="str">
        <f>IFERROR(VLOOKUP(AE119,classifications!$A$3:$C$334,3,FALSE),VLOOKUP(AE119,classifications!$I$2:$K$28,3,FALSE))</f>
        <v>Predominantly Urban</v>
      </c>
      <c r="AE119" t="s">
        <v>274</v>
      </c>
      <c r="AG119">
        <v>1067</v>
      </c>
      <c r="AH119">
        <v>58434</v>
      </c>
      <c r="AI119">
        <v>0</v>
      </c>
      <c r="AJ119">
        <v>156486</v>
      </c>
      <c r="AK119">
        <v>215987</v>
      </c>
      <c r="BB119" t="s">
        <v>272</v>
      </c>
      <c r="BC119" t="str">
        <f>VLOOKUP(BE119,class!$A$1:$B$455,2,FALSE)</f>
        <v>Metropolitan District</v>
      </c>
      <c r="BD119" t="str">
        <f>IFERROR(VLOOKUP(BE119,classifications!$A$3:$C$334,3,FALSE),VLOOKUP(BE119,classifications!$I$2:$K$28,3,FALSE))</f>
        <v>Predominantly Urban</v>
      </c>
      <c r="BE119" t="s">
        <v>274</v>
      </c>
      <c r="BG119">
        <v>1012</v>
      </c>
      <c r="BH119">
        <v>58303</v>
      </c>
      <c r="BI119">
        <v>0</v>
      </c>
      <c r="BJ119">
        <v>157674</v>
      </c>
      <c r="BK119">
        <v>216989</v>
      </c>
      <c r="CB119" t="s">
        <v>272</v>
      </c>
      <c r="CC119" t="str">
        <f>VLOOKUP(CE119,class!$A$1:$B$455,2,FALSE)</f>
        <v>Metropolitan District</v>
      </c>
      <c r="CD119" t="str">
        <f>IFERROR(VLOOKUP(CE119,classifications!$A$3:$C$334,3,FALSE),VLOOKUP(CE119,classifications!$I$2:$K$28,3,FALSE))</f>
        <v>Predominantly Urban</v>
      </c>
      <c r="CE119" t="s">
        <v>274</v>
      </c>
      <c r="CG119">
        <v>981</v>
      </c>
      <c r="CH119">
        <v>58556</v>
      </c>
      <c r="CI119">
        <v>0</v>
      </c>
      <c r="CJ119">
        <v>158961</v>
      </c>
      <c r="CK119">
        <v>218498</v>
      </c>
      <c r="DB119" t="s">
        <v>272</v>
      </c>
      <c r="DC119" t="str">
        <f>VLOOKUP(DE119,class!$A$1:$B$455,2,FALSE)</f>
        <v>Metropolitan District</v>
      </c>
      <c r="DD119" t="str">
        <f>IFERROR(VLOOKUP(DE119,classifications!$A$3:$C$334,3,FALSE),VLOOKUP(DE119,classifications!$I$2:$K$28,3,FALSE))</f>
        <v>Predominantly Urban</v>
      </c>
      <c r="DE119" t="s">
        <v>274</v>
      </c>
      <c r="DG119">
        <v>682</v>
      </c>
      <c r="DH119">
        <v>58611</v>
      </c>
      <c r="DI119">
        <v>0</v>
      </c>
      <c r="DJ119">
        <v>161225</v>
      </c>
      <c r="DK119">
        <v>220518</v>
      </c>
      <c r="EB119" t="s">
        <v>272</v>
      </c>
      <c r="EC119" t="str">
        <f>VLOOKUP(EE119,class!$A$1:$B$455,2,FALSE)</f>
        <v>Metropolitan District</v>
      </c>
      <c r="ED119" t="str">
        <f>IFERROR(VLOOKUP(EE119,classifications!$A$3:$C$334,3,FALSE),VLOOKUP(EE119,classifications!$I$2:$K$28,3,FALSE))</f>
        <v>Predominantly Urban</v>
      </c>
      <c r="EE119" t="s">
        <v>274</v>
      </c>
      <c r="EG119">
        <v>593</v>
      </c>
      <c r="EH119">
        <v>58358</v>
      </c>
      <c r="EI119">
        <v>0</v>
      </c>
      <c r="EJ119">
        <v>165052</v>
      </c>
      <c r="EK119">
        <v>224003</v>
      </c>
      <c r="FB119" t="s">
        <v>272</v>
      </c>
      <c r="FC119" t="str">
        <f>VLOOKUP(FE119,class!$A$1:$B$455,2,FALSE)</f>
        <v>Metropolitan District</v>
      </c>
      <c r="FD119" t="str">
        <f>IFERROR(VLOOKUP(FE119,classifications!$A$3:$C$334,3,FALSE),VLOOKUP(FE119,classifications!$I$2:$K$28,3,FALSE))</f>
        <v>Predominantly Urban</v>
      </c>
      <c r="FE119" t="s">
        <v>274</v>
      </c>
      <c r="FG119">
        <v>262</v>
      </c>
      <c r="FH119">
        <v>58749</v>
      </c>
      <c r="FI119">
        <v>0</v>
      </c>
      <c r="FJ119">
        <v>167740</v>
      </c>
      <c r="FK119">
        <v>226751</v>
      </c>
      <c r="GB119" t="s">
        <v>272</v>
      </c>
      <c r="GC119" t="str">
        <f>VLOOKUP(GE119,class!$A$1:$B$455,2,FALSE)</f>
        <v>Metropolitan District</v>
      </c>
      <c r="GD119" t="str">
        <f>IFERROR(VLOOKUP(GE119,classifications!$A$3:$C$334,3,FALSE),VLOOKUP(GE119,classifications!$I$2:$K$28,3,FALSE))</f>
        <v>Predominantly Urban</v>
      </c>
      <c r="GE119" t="s">
        <v>274</v>
      </c>
      <c r="GG119">
        <v>193</v>
      </c>
      <c r="GH119">
        <v>58635</v>
      </c>
      <c r="GI119">
        <v>0</v>
      </c>
      <c r="GJ119">
        <v>170140</v>
      </c>
      <c r="GK119">
        <v>228968</v>
      </c>
    </row>
    <row r="120" spans="2:193" x14ac:dyDescent="0.3">
      <c r="B120" t="s">
        <v>275</v>
      </c>
      <c r="C120" t="str">
        <f>VLOOKUP(E120,class!$A$1:$B$455,2,FALSE)</f>
        <v>Metropolitan District</v>
      </c>
      <c r="D120" t="str">
        <f>IFERROR(VLOOKUP(E120,classifications!$A$3:$C$334,3,FALSE),VLOOKUP(E120,classifications!$I$2:$K$28,3,FALSE))</f>
        <v>Predominantly Urban</v>
      </c>
      <c r="E120" t="s">
        <v>277</v>
      </c>
      <c r="G120">
        <v>0</v>
      </c>
      <c r="H120">
        <v>18871</v>
      </c>
      <c r="I120">
        <v>0</v>
      </c>
      <c r="J120">
        <v>105540</v>
      </c>
      <c r="K120">
        <v>124411</v>
      </c>
      <c r="AB120" t="s">
        <v>275</v>
      </c>
      <c r="AC120" t="str">
        <f>VLOOKUP(AE120,class!$A$1:$B$455,2,FALSE)</f>
        <v>Metropolitan District</v>
      </c>
      <c r="AD120" t="str">
        <f>IFERROR(VLOOKUP(AE120,classifications!$A$3:$C$334,3,FALSE),VLOOKUP(AE120,classifications!$I$2:$K$28,3,FALSE))</f>
        <v>Predominantly Urban</v>
      </c>
      <c r="AE120" t="s">
        <v>277</v>
      </c>
      <c r="AG120">
        <v>0</v>
      </c>
      <c r="AH120">
        <v>19055</v>
      </c>
      <c r="AI120">
        <v>0</v>
      </c>
      <c r="AJ120">
        <v>105731</v>
      </c>
      <c r="AK120">
        <v>124786</v>
      </c>
      <c r="BB120" t="s">
        <v>275</v>
      </c>
      <c r="BC120" t="str">
        <f>VLOOKUP(BE120,class!$A$1:$B$455,2,FALSE)</f>
        <v>Metropolitan District</v>
      </c>
      <c r="BD120" t="str">
        <f>IFERROR(VLOOKUP(BE120,classifications!$A$3:$C$334,3,FALSE),VLOOKUP(BE120,classifications!$I$2:$K$28,3,FALSE))</f>
        <v>Predominantly Urban</v>
      </c>
      <c r="BE120" t="s">
        <v>277</v>
      </c>
      <c r="BG120">
        <v>0</v>
      </c>
      <c r="BH120">
        <v>19002</v>
      </c>
      <c r="BI120">
        <v>0</v>
      </c>
      <c r="BJ120">
        <v>106096</v>
      </c>
      <c r="BK120">
        <v>125098</v>
      </c>
      <c r="CB120" t="s">
        <v>275</v>
      </c>
      <c r="CC120" t="str">
        <f>VLOOKUP(CE120,class!$A$1:$B$455,2,FALSE)</f>
        <v>Metropolitan District</v>
      </c>
      <c r="CD120" t="str">
        <f>IFERROR(VLOOKUP(CE120,classifications!$A$3:$C$334,3,FALSE),VLOOKUP(CE120,classifications!$I$2:$K$28,3,FALSE))</f>
        <v>Predominantly Urban</v>
      </c>
      <c r="CE120" t="s">
        <v>277</v>
      </c>
      <c r="CG120">
        <v>48</v>
      </c>
      <c r="CH120">
        <v>19014</v>
      </c>
      <c r="CI120">
        <v>0</v>
      </c>
      <c r="CJ120">
        <v>106490</v>
      </c>
      <c r="CK120">
        <v>125552</v>
      </c>
      <c r="DB120" t="s">
        <v>275</v>
      </c>
      <c r="DC120" t="str">
        <f>VLOOKUP(DE120,class!$A$1:$B$455,2,FALSE)</f>
        <v>Metropolitan District</v>
      </c>
      <c r="DD120" t="str">
        <f>IFERROR(VLOOKUP(DE120,classifications!$A$3:$C$334,3,FALSE),VLOOKUP(DE120,classifications!$I$2:$K$28,3,FALSE))</f>
        <v>Predominantly Urban</v>
      </c>
      <c r="DE120" t="s">
        <v>277</v>
      </c>
      <c r="DG120">
        <v>47</v>
      </c>
      <c r="DH120">
        <v>18663</v>
      </c>
      <c r="DI120">
        <v>0</v>
      </c>
      <c r="DJ120">
        <v>106653</v>
      </c>
      <c r="DK120">
        <v>125363</v>
      </c>
      <c r="EB120" t="s">
        <v>275</v>
      </c>
      <c r="EC120" t="str">
        <f>VLOOKUP(EE120,class!$A$1:$B$455,2,FALSE)</f>
        <v>Metropolitan District</v>
      </c>
      <c r="ED120" t="str">
        <f>IFERROR(VLOOKUP(EE120,classifications!$A$3:$C$334,3,FALSE),VLOOKUP(EE120,classifications!$I$2:$K$28,3,FALSE))</f>
        <v>Predominantly Urban</v>
      </c>
      <c r="EE120" t="s">
        <v>277</v>
      </c>
      <c r="EG120">
        <v>49</v>
      </c>
      <c r="EH120">
        <v>18567</v>
      </c>
      <c r="EI120">
        <v>0</v>
      </c>
      <c r="EJ120">
        <v>107353</v>
      </c>
      <c r="EK120">
        <v>125969</v>
      </c>
      <c r="FB120" t="s">
        <v>278</v>
      </c>
      <c r="FC120" t="str">
        <f>VLOOKUP(FE120,class!$A$1:$B$455,2,FALSE)</f>
        <v>Metropolitan District</v>
      </c>
      <c r="FD120" t="str">
        <f>IFERROR(VLOOKUP(FE120,classifications!$A$3:$C$334,3,FALSE),VLOOKUP(FE120,classifications!$I$2:$K$28,3,FALSE))</f>
        <v>Predominantly Urban</v>
      </c>
      <c r="FE120" t="s">
        <v>1304</v>
      </c>
      <c r="FG120">
        <v>2</v>
      </c>
      <c r="FH120">
        <v>17173</v>
      </c>
      <c r="FI120">
        <v>0</v>
      </c>
      <c r="FJ120">
        <v>65393</v>
      </c>
      <c r="FK120">
        <v>82568</v>
      </c>
      <c r="GB120" t="s">
        <v>278</v>
      </c>
      <c r="GC120" t="str">
        <f>VLOOKUP(GE120,class!$A$1:$B$455,2,FALSE)</f>
        <v>Metropolitan District</v>
      </c>
      <c r="GD120" t="str">
        <f>IFERROR(VLOOKUP(GE120,classifications!$A$3:$C$334,3,FALSE),VLOOKUP(GE120,classifications!$I$2:$K$28,3,FALSE))</f>
        <v>Predominantly Urban</v>
      </c>
      <c r="GE120" t="s">
        <v>1304</v>
      </c>
      <c r="GG120">
        <v>77</v>
      </c>
      <c r="GH120">
        <v>18701</v>
      </c>
      <c r="GI120">
        <v>0</v>
      </c>
      <c r="GJ120">
        <v>108187</v>
      </c>
      <c r="GK120">
        <v>126965</v>
      </c>
    </row>
    <row r="121" spans="2:193" x14ac:dyDescent="0.3">
      <c r="B121" t="s">
        <v>278</v>
      </c>
      <c r="C121" t="str">
        <f>VLOOKUP(E121,class!$A$1:$B$455,2,FALSE)</f>
        <v>Metropolitan District</v>
      </c>
      <c r="D121" t="str">
        <f>IFERROR(VLOOKUP(E121,classifications!$A$3:$C$334,3,FALSE),VLOOKUP(E121,classifications!$I$2:$K$28,3,FALSE))</f>
        <v>Predominantly Urban</v>
      </c>
      <c r="E121" t="s">
        <v>1304</v>
      </c>
      <c r="G121">
        <v>0</v>
      </c>
      <c r="H121">
        <v>17276</v>
      </c>
      <c r="I121">
        <v>0</v>
      </c>
      <c r="J121">
        <v>62375</v>
      </c>
      <c r="K121">
        <v>79651</v>
      </c>
      <c r="AB121" t="s">
        <v>278</v>
      </c>
      <c r="AC121" t="str">
        <f>VLOOKUP(AE121,class!$A$1:$B$455,2,FALSE)</f>
        <v>Metropolitan District</v>
      </c>
      <c r="AD121" t="str">
        <f>IFERROR(VLOOKUP(AE121,classifications!$A$3:$C$334,3,FALSE),VLOOKUP(AE121,classifications!$I$2:$K$28,3,FALSE))</f>
        <v>Predominantly Urban</v>
      </c>
      <c r="AE121" t="s">
        <v>1304</v>
      </c>
      <c r="AG121">
        <v>0</v>
      </c>
      <c r="AH121">
        <v>17420</v>
      </c>
      <c r="AI121">
        <v>0</v>
      </c>
      <c r="AJ121">
        <v>62495</v>
      </c>
      <c r="AK121">
        <v>79915</v>
      </c>
      <c r="BB121" t="s">
        <v>278</v>
      </c>
      <c r="BC121" t="str">
        <f>VLOOKUP(BE121,class!$A$1:$B$455,2,FALSE)</f>
        <v>Metropolitan District</v>
      </c>
      <c r="BD121" t="str">
        <f>IFERROR(VLOOKUP(BE121,classifications!$A$3:$C$334,3,FALSE),VLOOKUP(BE121,classifications!$I$2:$K$28,3,FALSE))</f>
        <v>Predominantly Urban</v>
      </c>
      <c r="BE121" t="s">
        <v>1304</v>
      </c>
      <c r="BG121">
        <v>0</v>
      </c>
      <c r="BH121">
        <v>17355</v>
      </c>
      <c r="BI121">
        <v>0</v>
      </c>
      <c r="BJ121">
        <v>63111</v>
      </c>
      <c r="BK121">
        <v>80466</v>
      </c>
      <c r="CB121" t="s">
        <v>278</v>
      </c>
      <c r="CC121" t="str">
        <f>VLOOKUP(CE121,class!$A$1:$B$455,2,FALSE)</f>
        <v>Metropolitan District</v>
      </c>
      <c r="CD121" t="str">
        <f>IFERROR(VLOOKUP(CE121,classifications!$A$3:$C$334,3,FALSE),VLOOKUP(CE121,classifications!$I$2:$K$28,3,FALSE))</f>
        <v>Predominantly Urban</v>
      </c>
      <c r="CE121" t="s">
        <v>1304</v>
      </c>
      <c r="CG121">
        <v>0</v>
      </c>
      <c r="CH121">
        <v>17385</v>
      </c>
      <c r="CI121">
        <v>0</v>
      </c>
      <c r="CJ121">
        <v>63713</v>
      </c>
      <c r="CK121">
        <v>81098</v>
      </c>
      <c r="DB121" t="s">
        <v>278</v>
      </c>
      <c r="DC121" t="str">
        <f>VLOOKUP(DE121,class!$A$1:$B$455,2,FALSE)</f>
        <v>Metropolitan District</v>
      </c>
      <c r="DD121" t="str">
        <f>IFERROR(VLOOKUP(DE121,classifications!$A$3:$C$334,3,FALSE),VLOOKUP(DE121,classifications!$I$2:$K$28,3,FALSE))</f>
        <v>Predominantly Urban</v>
      </c>
      <c r="DE121" t="s">
        <v>1304</v>
      </c>
      <c r="DG121">
        <v>2</v>
      </c>
      <c r="DH121">
        <v>17402</v>
      </c>
      <c r="DI121">
        <v>0</v>
      </c>
      <c r="DJ121">
        <v>64269</v>
      </c>
      <c r="DK121">
        <v>81673</v>
      </c>
      <c r="EB121" t="s">
        <v>278</v>
      </c>
      <c r="EC121" t="str">
        <f>VLOOKUP(EE121,class!$A$1:$B$455,2,FALSE)</f>
        <v>Metropolitan District</v>
      </c>
      <c r="ED121" t="str">
        <f>IFERROR(VLOOKUP(EE121,classifications!$A$3:$C$334,3,FALSE),VLOOKUP(EE121,classifications!$I$2:$K$28,3,FALSE))</f>
        <v>Predominantly Urban</v>
      </c>
      <c r="EE121" t="s">
        <v>1304</v>
      </c>
      <c r="EG121">
        <v>2</v>
      </c>
      <c r="EH121">
        <v>17302</v>
      </c>
      <c r="EI121">
        <v>0</v>
      </c>
      <c r="EJ121">
        <v>64856</v>
      </c>
      <c r="EK121">
        <v>82160</v>
      </c>
      <c r="FB121" t="s">
        <v>275</v>
      </c>
      <c r="FC121" t="str">
        <f>VLOOKUP(FE121,class!$A$1:$B$455,2,FALSE)</f>
        <v>Metropolitan District</v>
      </c>
      <c r="FD121" t="str">
        <f>IFERROR(VLOOKUP(FE121,classifications!$A$3:$C$334,3,FALSE),VLOOKUP(FE121,classifications!$I$2:$K$28,3,FALSE))</f>
        <v>Predominantly Urban</v>
      </c>
      <c r="FE121" t="s">
        <v>277</v>
      </c>
      <c r="FG121">
        <v>77</v>
      </c>
      <c r="FH121">
        <v>18651</v>
      </c>
      <c r="FI121">
        <v>0</v>
      </c>
      <c r="FJ121">
        <v>107660</v>
      </c>
      <c r="FK121">
        <v>126388</v>
      </c>
      <c r="GB121" t="s">
        <v>275</v>
      </c>
      <c r="GC121" t="str">
        <f>VLOOKUP(GE121,class!$A$1:$B$455,2,FALSE)</f>
        <v>Metropolitan District</v>
      </c>
      <c r="GD121" t="str">
        <f>IFERROR(VLOOKUP(GE121,classifications!$A$3:$C$334,3,FALSE),VLOOKUP(GE121,classifications!$I$2:$K$28,3,FALSE))</f>
        <v>Predominantly Urban</v>
      </c>
      <c r="GE121" t="s">
        <v>277</v>
      </c>
      <c r="GG121">
        <v>2</v>
      </c>
      <c r="GH121">
        <v>17107</v>
      </c>
      <c r="GI121">
        <v>0</v>
      </c>
      <c r="GJ121">
        <v>66234</v>
      </c>
      <c r="GK121">
        <v>83343</v>
      </c>
    </row>
    <row r="122" spans="2:193" x14ac:dyDescent="0.3">
      <c r="B122" t="s">
        <v>280</v>
      </c>
      <c r="C122" t="str">
        <f>VLOOKUP(E122,class!$A$1:$B$455,2,FALSE)</f>
        <v>Metropolitan District</v>
      </c>
      <c r="D122" t="str">
        <f>IFERROR(VLOOKUP(E122,classifications!$A$3:$C$334,3,FALSE),VLOOKUP(E122,classifications!$I$2:$K$28,3,FALSE))</f>
        <v>Predominantly Urban</v>
      </c>
      <c r="E122" t="s">
        <v>282</v>
      </c>
      <c r="G122">
        <v>33</v>
      </c>
      <c r="H122">
        <v>21878</v>
      </c>
      <c r="I122">
        <v>12</v>
      </c>
      <c r="J122">
        <v>123792</v>
      </c>
      <c r="K122">
        <v>145715</v>
      </c>
      <c r="AB122" t="s">
        <v>280</v>
      </c>
      <c r="AC122" t="str">
        <f>VLOOKUP(AE122,class!$A$1:$B$455,2,FALSE)</f>
        <v>Metropolitan District</v>
      </c>
      <c r="AD122" t="str">
        <f>IFERROR(VLOOKUP(AE122,classifications!$A$3:$C$334,3,FALSE),VLOOKUP(AE122,classifications!$I$2:$K$28,3,FALSE))</f>
        <v>Predominantly Urban</v>
      </c>
      <c r="AE122" t="s">
        <v>282</v>
      </c>
      <c r="AG122">
        <v>146</v>
      </c>
      <c r="AH122">
        <v>22212</v>
      </c>
      <c r="AI122">
        <v>2</v>
      </c>
      <c r="AJ122">
        <v>123607</v>
      </c>
      <c r="AK122">
        <v>145967</v>
      </c>
      <c r="BB122" t="s">
        <v>280</v>
      </c>
      <c r="BC122" t="str">
        <f>VLOOKUP(BE122,class!$A$1:$B$455,2,FALSE)</f>
        <v>Metropolitan District</v>
      </c>
      <c r="BD122" t="str">
        <f>IFERROR(VLOOKUP(BE122,classifications!$A$3:$C$334,3,FALSE),VLOOKUP(BE122,classifications!$I$2:$K$28,3,FALSE))</f>
        <v>Predominantly Urban</v>
      </c>
      <c r="BE122" t="s">
        <v>282</v>
      </c>
      <c r="BG122">
        <v>84</v>
      </c>
      <c r="BH122">
        <v>22367</v>
      </c>
      <c r="BI122">
        <v>2</v>
      </c>
      <c r="BJ122">
        <v>123816</v>
      </c>
      <c r="BK122">
        <v>146269</v>
      </c>
      <c r="CB122" t="s">
        <v>280</v>
      </c>
      <c r="CC122" t="str">
        <f>VLOOKUP(CE122,class!$A$1:$B$455,2,FALSE)</f>
        <v>Metropolitan District</v>
      </c>
      <c r="CD122" t="str">
        <f>IFERROR(VLOOKUP(CE122,classifications!$A$3:$C$334,3,FALSE),VLOOKUP(CE122,classifications!$I$2:$K$28,3,FALSE))</f>
        <v>Predominantly Urban</v>
      </c>
      <c r="CE122" t="s">
        <v>282</v>
      </c>
      <c r="CG122">
        <v>71</v>
      </c>
      <c r="CH122">
        <v>22671</v>
      </c>
      <c r="CI122">
        <v>4</v>
      </c>
      <c r="CJ122">
        <v>124060</v>
      </c>
      <c r="CK122">
        <v>146806</v>
      </c>
      <c r="DB122" t="s">
        <v>280</v>
      </c>
      <c r="DC122" t="str">
        <f>VLOOKUP(DE122,class!$A$1:$B$455,2,FALSE)</f>
        <v>Metropolitan District</v>
      </c>
      <c r="DD122" t="str">
        <f>IFERROR(VLOOKUP(DE122,classifications!$A$3:$C$334,3,FALSE),VLOOKUP(DE122,classifications!$I$2:$K$28,3,FALSE))</f>
        <v>Predominantly Urban</v>
      </c>
      <c r="DE122" t="s">
        <v>282</v>
      </c>
      <c r="DG122">
        <v>39</v>
      </c>
      <c r="DH122">
        <v>22820</v>
      </c>
      <c r="DI122">
        <v>6</v>
      </c>
      <c r="DJ122">
        <v>124439</v>
      </c>
      <c r="DK122">
        <v>147304</v>
      </c>
      <c r="EB122" t="s">
        <v>280</v>
      </c>
      <c r="EC122" t="str">
        <f>VLOOKUP(EE122,class!$A$1:$B$455,2,FALSE)</f>
        <v>Metropolitan District</v>
      </c>
      <c r="ED122" t="str">
        <f>IFERROR(VLOOKUP(EE122,classifications!$A$3:$C$334,3,FALSE),VLOOKUP(EE122,classifications!$I$2:$K$28,3,FALSE))</f>
        <v>Predominantly Urban</v>
      </c>
      <c r="EE122" t="s">
        <v>282</v>
      </c>
      <c r="EG122">
        <v>31</v>
      </c>
      <c r="EH122">
        <v>22768</v>
      </c>
      <c r="EI122">
        <v>5</v>
      </c>
      <c r="EJ122">
        <v>124828</v>
      </c>
      <c r="EK122">
        <v>147632</v>
      </c>
      <c r="FB122" t="s">
        <v>280</v>
      </c>
      <c r="FC122" t="str">
        <f>VLOOKUP(FE122,class!$A$1:$B$455,2,FALSE)</f>
        <v>Metropolitan District</v>
      </c>
      <c r="FD122" t="str">
        <f>IFERROR(VLOOKUP(FE122,classifications!$A$3:$C$334,3,FALSE),VLOOKUP(FE122,classifications!$I$2:$K$28,3,FALSE))</f>
        <v>Predominantly Urban</v>
      </c>
      <c r="FE122" t="s">
        <v>282</v>
      </c>
      <c r="FG122">
        <v>30</v>
      </c>
      <c r="FH122">
        <v>22823</v>
      </c>
      <c r="FI122">
        <v>4</v>
      </c>
      <c r="FJ122">
        <v>125479</v>
      </c>
      <c r="FK122">
        <v>148336</v>
      </c>
      <c r="GB122" t="s">
        <v>280</v>
      </c>
      <c r="GC122" t="str">
        <f>VLOOKUP(GE122,class!$A$1:$B$455,2,FALSE)</f>
        <v>Metropolitan District</v>
      </c>
      <c r="GD122" t="str">
        <f>IFERROR(VLOOKUP(GE122,classifications!$A$3:$C$334,3,FALSE),VLOOKUP(GE122,classifications!$I$2:$K$28,3,FALSE))</f>
        <v>Predominantly Urban</v>
      </c>
      <c r="GE122" t="s">
        <v>282</v>
      </c>
      <c r="GG122">
        <v>29</v>
      </c>
      <c r="GH122">
        <v>22667</v>
      </c>
      <c r="GI122">
        <v>4</v>
      </c>
      <c r="GJ122">
        <v>126279</v>
      </c>
      <c r="GK122">
        <v>148979</v>
      </c>
    </row>
    <row r="124" spans="2:193" x14ac:dyDescent="0.3">
      <c r="C124" t="s">
        <v>283</v>
      </c>
      <c r="D124" t="s">
        <v>284</v>
      </c>
      <c r="G124">
        <v>102090</v>
      </c>
      <c r="H124">
        <v>27502</v>
      </c>
      <c r="I124">
        <v>333</v>
      </c>
      <c r="J124">
        <v>457016</v>
      </c>
      <c r="K124">
        <v>586941</v>
      </c>
      <c r="AC124" t="s">
        <v>283</v>
      </c>
      <c r="AD124" t="s">
        <v>284</v>
      </c>
      <c r="AG124">
        <v>101599</v>
      </c>
      <c r="AH124">
        <v>27931</v>
      </c>
      <c r="AI124">
        <v>276</v>
      </c>
      <c r="AJ124">
        <v>459378</v>
      </c>
      <c r="AK124">
        <v>589184</v>
      </c>
      <c r="BC124" t="s">
        <v>283</v>
      </c>
      <c r="BD124" t="s">
        <v>284</v>
      </c>
      <c r="BG124">
        <v>101069</v>
      </c>
      <c r="BH124">
        <v>28476</v>
      </c>
      <c r="BI124">
        <v>272</v>
      </c>
      <c r="BJ124">
        <v>462240</v>
      </c>
      <c r="BK124">
        <v>592057</v>
      </c>
      <c r="CC124" t="s">
        <v>283</v>
      </c>
      <c r="CD124" t="s">
        <v>284</v>
      </c>
      <c r="CG124">
        <v>100496</v>
      </c>
      <c r="CH124">
        <v>29215</v>
      </c>
      <c r="CI124">
        <v>396</v>
      </c>
      <c r="CJ124">
        <v>465760</v>
      </c>
      <c r="CK124">
        <v>595867</v>
      </c>
      <c r="DC124" t="s">
        <v>283</v>
      </c>
      <c r="DD124" t="s">
        <v>284</v>
      </c>
      <c r="DG124">
        <v>100029</v>
      </c>
      <c r="DH124">
        <v>29641</v>
      </c>
      <c r="DI124">
        <v>393</v>
      </c>
      <c r="DJ124">
        <v>469846</v>
      </c>
      <c r="DK124">
        <v>599909</v>
      </c>
      <c r="EC124" t="s">
        <v>283</v>
      </c>
      <c r="ED124" t="s">
        <v>284</v>
      </c>
      <c r="EG124">
        <v>99429</v>
      </c>
      <c r="EH124">
        <v>30076</v>
      </c>
      <c r="EI124">
        <v>393</v>
      </c>
      <c r="EJ124">
        <v>474763</v>
      </c>
      <c r="EK124">
        <v>604661</v>
      </c>
      <c r="FC124" t="s">
        <v>283</v>
      </c>
      <c r="FD124" t="s">
        <v>284</v>
      </c>
      <c r="FG124">
        <v>98644</v>
      </c>
      <c r="FH124">
        <v>30198</v>
      </c>
      <c r="FI124">
        <v>389</v>
      </c>
      <c r="FJ124">
        <v>480423</v>
      </c>
      <c r="FK124">
        <v>609654</v>
      </c>
      <c r="GC124" t="s">
        <v>283</v>
      </c>
      <c r="GD124" t="s">
        <v>284</v>
      </c>
      <c r="GG124">
        <v>98105</v>
      </c>
      <c r="GH124">
        <v>30450</v>
      </c>
      <c r="GI124">
        <v>381</v>
      </c>
      <c r="GJ124">
        <v>485431</v>
      </c>
      <c r="GK124">
        <v>614367</v>
      </c>
    </row>
    <row r="125" spans="2:193" x14ac:dyDescent="0.3">
      <c r="B125" t="s">
        <v>285</v>
      </c>
      <c r="C125" t="str">
        <f>VLOOKUP(E125,class!$A$1:$B$455,2,FALSE)</f>
        <v>Metropolitan District</v>
      </c>
      <c r="D125" t="str">
        <f>IFERROR(VLOOKUP(E125,classifications!$A$3:$C$334,3,FALSE),VLOOKUP(E125,classifications!$I$2:$K$28,3,FALSE))</f>
        <v>Predominantly Urban</v>
      </c>
      <c r="E125" t="s">
        <v>287</v>
      </c>
      <c r="G125">
        <v>19096</v>
      </c>
      <c r="H125">
        <v>3219</v>
      </c>
      <c r="I125">
        <v>0</v>
      </c>
      <c r="J125">
        <v>83486</v>
      </c>
      <c r="K125">
        <v>105801</v>
      </c>
      <c r="AB125" t="s">
        <v>285</v>
      </c>
      <c r="AC125" t="str">
        <f>VLOOKUP(AE125,class!$A$1:$B$455,2,FALSE)</f>
        <v>Metropolitan District</v>
      </c>
      <c r="AD125" t="str">
        <f>IFERROR(VLOOKUP(AE125,classifications!$A$3:$C$334,3,FALSE),VLOOKUP(AE125,classifications!$I$2:$K$28,3,FALSE))</f>
        <v>Predominantly Urban</v>
      </c>
      <c r="AE125" t="s">
        <v>287</v>
      </c>
      <c r="AG125">
        <v>18944</v>
      </c>
      <c r="AH125">
        <v>3223</v>
      </c>
      <c r="AI125">
        <v>0</v>
      </c>
      <c r="AJ125">
        <v>84291</v>
      </c>
      <c r="AK125">
        <v>106458</v>
      </c>
      <c r="BB125" t="s">
        <v>285</v>
      </c>
      <c r="BC125" t="str">
        <f>VLOOKUP(BE125,class!$A$1:$B$455,2,FALSE)</f>
        <v>Metropolitan District</v>
      </c>
      <c r="BD125" t="str">
        <f>IFERROR(VLOOKUP(BE125,classifications!$A$3:$C$334,3,FALSE),VLOOKUP(BE125,classifications!$I$2:$K$28,3,FALSE))</f>
        <v>Predominantly Urban</v>
      </c>
      <c r="BE125" t="s">
        <v>287</v>
      </c>
      <c r="BG125">
        <v>18875</v>
      </c>
      <c r="BH125">
        <v>3382</v>
      </c>
      <c r="BI125">
        <v>0</v>
      </c>
      <c r="BJ125">
        <v>84950</v>
      </c>
      <c r="BK125">
        <v>107207</v>
      </c>
      <c r="CB125" t="s">
        <v>285</v>
      </c>
      <c r="CC125" t="str">
        <f>VLOOKUP(CE125,class!$A$1:$B$455,2,FALSE)</f>
        <v>Metropolitan District</v>
      </c>
      <c r="CD125" t="str">
        <f>IFERROR(VLOOKUP(CE125,classifications!$A$3:$C$334,3,FALSE),VLOOKUP(CE125,classifications!$I$2:$K$28,3,FALSE))</f>
        <v>Predominantly Urban</v>
      </c>
      <c r="CE125" t="s">
        <v>287</v>
      </c>
      <c r="CG125">
        <v>18818</v>
      </c>
      <c r="CH125">
        <v>3511</v>
      </c>
      <c r="CI125">
        <v>0</v>
      </c>
      <c r="CJ125">
        <v>85498</v>
      </c>
      <c r="CK125">
        <v>107827</v>
      </c>
      <c r="DB125" t="s">
        <v>285</v>
      </c>
      <c r="DC125" t="str">
        <f>VLOOKUP(DE125,class!$A$1:$B$455,2,FALSE)</f>
        <v>Metropolitan District</v>
      </c>
      <c r="DD125" t="str">
        <f>IFERROR(VLOOKUP(DE125,classifications!$A$3:$C$334,3,FALSE),VLOOKUP(DE125,classifications!$I$2:$K$28,3,FALSE))</f>
        <v>Predominantly Urban</v>
      </c>
      <c r="DE125" t="s">
        <v>287</v>
      </c>
      <c r="DG125">
        <v>18709</v>
      </c>
      <c r="DH125">
        <v>3703</v>
      </c>
      <c r="DI125">
        <v>0</v>
      </c>
      <c r="DJ125">
        <v>86121</v>
      </c>
      <c r="DK125">
        <v>108533</v>
      </c>
      <c r="EB125" t="s">
        <v>285</v>
      </c>
      <c r="EC125" t="str">
        <f>VLOOKUP(EE125,class!$A$1:$B$455,2,FALSE)</f>
        <v>Metropolitan District</v>
      </c>
      <c r="ED125" t="str">
        <f>IFERROR(VLOOKUP(EE125,classifications!$A$3:$C$334,3,FALSE),VLOOKUP(EE125,classifications!$I$2:$K$28,3,FALSE))</f>
        <v>Predominantly Urban</v>
      </c>
      <c r="EE125" t="s">
        <v>287</v>
      </c>
      <c r="EG125">
        <v>18599</v>
      </c>
      <c r="EH125">
        <v>3806</v>
      </c>
      <c r="EI125">
        <v>0</v>
      </c>
      <c r="EJ125">
        <v>86978</v>
      </c>
      <c r="EK125">
        <v>109383</v>
      </c>
      <c r="FB125" t="s">
        <v>285</v>
      </c>
      <c r="FC125" t="str">
        <f>VLOOKUP(FE125,class!$A$1:$B$455,2,FALSE)</f>
        <v>Metropolitan District</v>
      </c>
      <c r="FD125" t="str">
        <f>IFERROR(VLOOKUP(FE125,classifications!$A$3:$C$334,3,FALSE),VLOOKUP(FE125,classifications!$I$2:$K$28,3,FALSE))</f>
        <v>Predominantly Urban</v>
      </c>
      <c r="FE125" t="s">
        <v>287</v>
      </c>
      <c r="FG125">
        <v>18498</v>
      </c>
      <c r="FH125">
        <v>3827</v>
      </c>
      <c r="FI125">
        <v>0</v>
      </c>
      <c r="FJ125">
        <v>88067</v>
      </c>
      <c r="FK125">
        <v>110392</v>
      </c>
      <c r="GB125" t="s">
        <v>285</v>
      </c>
      <c r="GC125" t="str">
        <f>VLOOKUP(GE125,class!$A$1:$B$455,2,FALSE)</f>
        <v>Metropolitan District</v>
      </c>
      <c r="GD125" t="str">
        <f>IFERROR(VLOOKUP(GE125,classifications!$A$3:$C$334,3,FALSE),VLOOKUP(GE125,classifications!$I$2:$K$28,3,FALSE))</f>
        <v>Predominantly Urban</v>
      </c>
      <c r="GE125" t="s">
        <v>287</v>
      </c>
      <c r="GG125">
        <v>18400</v>
      </c>
      <c r="GH125">
        <v>3897</v>
      </c>
      <c r="GI125">
        <v>0</v>
      </c>
      <c r="GJ125">
        <v>89083</v>
      </c>
      <c r="GK125">
        <v>111380</v>
      </c>
    </row>
    <row r="126" spans="2:193" x14ac:dyDescent="0.3">
      <c r="B126" t="s">
        <v>288</v>
      </c>
      <c r="C126" t="str">
        <f>VLOOKUP(E126,class!$A$1:$B$455,2,FALSE)</f>
        <v>Metropolitan District</v>
      </c>
      <c r="D126" t="str">
        <f>IFERROR(VLOOKUP(E126,classifications!$A$3:$C$334,3,FALSE),VLOOKUP(E126,classifications!$I$2:$K$28,3,FALSE))</f>
        <v>Predominantly Urban</v>
      </c>
      <c r="E126" t="s">
        <v>290</v>
      </c>
      <c r="G126">
        <v>20635</v>
      </c>
      <c r="H126">
        <v>3195</v>
      </c>
      <c r="I126">
        <v>0</v>
      </c>
      <c r="J126">
        <v>107446</v>
      </c>
      <c r="K126">
        <v>131276</v>
      </c>
      <c r="AB126" t="s">
        <v>288</v>
      </c>
      <c r="AC126" t="str">
        <f>VLOOKUP(AE126,class!$A$1:$B$455,2,FALSE)</f>
        <v>Metropolitan District</v>
      </c>
      <c r="AD126" t="str">
        <f>IFERROR(VLOOKUP(AE126,classifications!$A$3:$C$334,3,FALSE),VLOOKUP(AE126,classifications!$I$2:$K$28,3,FALSE))</f>
        <v>Predominantly Urban</v>
      </c>
      <c r="AE126" t="s">
        <v>290</v>
      </c>
      <c r="AG126">
        <v>20646</v>
      </c>
      <c r="AH126">
        <v>3222</v>
      </c>
      <c r="AI126">
        <v>0</v>
      </c>
      <c r="AJ126">
        <v>107724</v>
      </c>
      <c r="AK126">
        <v>131592</v>
      </c>
      <c r="BB126" t="s">
        <v>288</v>
      </c>
      <c r="BC126" t="str">
        <f>VLOOKUP(BE126,class!$A$1:$B$455,2,FALSE)</f>
        <v>Metropolitan District</v>
      </c>
      <c r="BD126" t="str">
        <f>IFERROR(VLOOKUP(BE126,classifications!$A$3:$C$334,3,FALSE),VLOOKUP(BE126,classifications!$I$2:$K$28,3,FALSE))</f>
        <v>Predominantly Urban</v>
      </c>
      <c r="BE126" t="s">
        <v>290</v>
      </c>
      <c r="BG126">
        <v>20595</v>
      </c>
      <c r="BH126">
        <v>3375</v>
      </c>
      <c r="BI126">
        <v>0</v>
      </c>
      <c r="BJ126">
        <v>108276</v>
      </c>
      <c r="BK126">
        <v>132246</v>
      </c>
      <c r="CB126" t="s">
        <v>288</v>
      </c>
      <c r="CC126" t="str">
        <f>VLOOKUP(CE126,class!$A$1:$B$455,2,FALSE)</f>
        <v>Metropolitan District</v>
      </c>
      <c r="CD126" t="str">
        <f>IFERROR(VLOOKUP(CE126,classifications!$A$3:$C$334,3,FALSE),VLOOKUP(CE126,classifications!$I$2:$K$28,3,FALSE))</f>
        <v>Predominantly Urban</v>
      </c>
      <c r="CE126" t="s">
        <v>290</v>
      </c>
      <c r="CG126">
        <v>20508</v>
      </c>
      <c r="CH126">
        <v>3555</v>
      </c>
      <c r="CI126">
        <v>0</v>
      </c>
      <c r="CJ126">
        <v>108975</v>
      </c>
      <c r="CK126">
        <v>133038</v>
      </c>
      <c r="DB126" t="s">
        <v>288</v>
      </c>
      <c r="DC126" t="str">
        <f>VLOOKUP(DE126,class!$A$1:$B$455,2,FALSE)</f>
        <v>Metropolitan District</v>
      </c>
      <c r="DD126" t="str">
        <f>IFERROR(VLOOKUP(DE126,classifications!$A$3:$C$334,3,FALSE),VLOOKUP(DE126,classifications!$I$2:$K$28,3,FALSE))</f>
        <v>Predominantly Urban</v>
      </c>
      <c r="DE126" t="s">
        <v>290</v>
      </c>
      <c r="DG126">
        <v>20440</v>
      </c>
      <c r="DH126">
        <v>3716</v>
      </c>
      <c r="DI126">
        <v>0</v>
      </c>
      <c r="DJ126">
        <v>110044</v>
      </c>
      <c r="DK126">
        <v>134200</v>
      </c>
      <c r="EB126" t="s">
        <v>288</v>
      </c>
      <c r="EC126" t="str">
        <f>VLOOKUP(EE126,class!$A$1:$B$455,2,FALSE)</f>
        <v>Metropolitan District</v>
      </c>
      <c r="ED126" t="str">
        <f>IFERROR(VLOOKUP(EE126,classifications!$A$3:$C$334,3,FALSE),VLOOKUP(EE126,classifications!$I$2:$K$28,3,FALSE))</f>
        <v>Predominantly Urban</v>
      </c>
      <c r="EE126" t="s">
        <v>290</v>
      </c>
      <c r="EG126">
        <v>20338</v>
      </c>
      <c r="EH126">
        <v>3841</v>
      </c>
      <c r="EI126">
        <v>0</v>
      </c>
      <c r="EJ126">
        <v>111070</v>
      </c>
      <c r="EK126">
        <v>135249</v>
      </c>
      <c r="FB126" t="s">
        <v>288</v>
      </c>
      <c r="FC126" t="str">
        <f>VLOOKUP(FE126,class!$A$1:$B$455,2,FALSE)</f>
        <v>Metropolitan District</v>
      </c>
      <c r="FD126" t="str">
        <f>IFERROR(VLOOKUP(FE126,classifications!$A$3:$C$334,3,FALSE),VLOOKUP(FE126,classifications!$I$2:$K$28,3,FALSE))</f>
        <v>Predominantly Urban</v>
      </c>
      <c r="FE126" t="s">
        <v>290</v>
      </c>
      <c r="FG126">
        <v>20170</v>
      </c>
      <c r="FH126">
        <v>3841</v>
      </c>
      <c r="FI126">
        <v>0</v>
      </c>
      <c r="FJ126">
        <v>112446</v>
      </c>
      <c r="FK126">
        <v>136457</v>
      </c>
      <c r="GB126" t="s">
        <v>288</v>
      </c>
      <c r="GC126" t="str">
        <f>VLOOKUP(GE126,class!$A$1:$B$455,2,FALSE)</f>
        <v>Metropolitan District</v>
      </c>
      <c r="GD126" t="str">
        <f>IFERROR(VLOOKUP(GE126,classifications!$A$3:$C$334,3,FALSE),VLOOKUP(GE126,classifications!$I$2:$K$28,3,FALSE))</f>
        <v>Predominantly Urban</v>
      </c>
      <c r="GE126" t="s">
        <v>290</v>
      </c>
      <c r="GG126">
        <v>20125</v>
      </c>
      <c r="GH126">
        <v>3969</v>
      </c>
      <c r="GI126">
        <v>0</v>
      </c>
      <c r="GJ126">
        <v>113690</v>
      </c>
      <c r="GK126">
        <v>137784</v>
      </c>
    </row>
    <row r="127" spans="2:193" x14ac:dyDescent="0.3">
      <c r="B127" t="s">
        <v>291</v>
      </c>
      <c r="C127" t="str">
        <f>VLOOKUP(E127,class!$A$1:$B$455,2,FALSE)</f>
        <v>Metropolitan District</v>
      </c>
      <c r="D127" t="str">
        <f>IFERROR(VLOOKUP(E127,classifications!$A$3:$C$334,3,FALSE),VLOOKUP(E127,classifications!$I$2:$K$28,3,FALSE))</f>
        <v>Predominantly Urban</v>
      </c>
      <c r="E127" t="s">
        <v>293</v>
      </c>
      <c r="G127">
        <v>20993</v>
      </c>
      <c r="H127">
        <v>4221</v>
      </c>
      <c r="I127">
        <v>178</v>
      </c>
      <c r="J127">
        <v>87228</v>
      </c>
      <c r="K127">
        <v>112620</v>
      </c>
      <c r="AB127" t="s">
        <v>291</v>
      </c>
      <c r="AC127" t="str">
        <f>VLOOKUP(AE127,class!$A$1:$B$455,2,FALSE)</f>
        <v>Metropolitan District</v>
      </c>
      <c r="AD127" t="str">
        <f>IFERROR(VLOOKUP(AE127,classifications!$A$3:$C$334,3,FALSE),VLOOKUP(AE127,classifications!$I$2:$K$28,3,FALSE))</f>
        <v>Predominantly Urban</v>
      </c>
      <c r="AE127" t="s">
        <v>293</v>
      </c>
      <c r="AG127">
        <v>20950</v>
      </c>
      <c r="AH127">
        <v>4298</v>
      </c>
      <c r="AI127">
        <v>178</v>
      </c>
      <c r="AJ127">
        <v>87703</v>
      </c>
      <c r="AK127">
        <v>113129</v>
      </c>
      <c r="BB127" t="s">
        <v>291</v>
      </c>
      <c r="BC127" t="str">
        <f>VLOOKUP(BE127,class!$A$1:$B$455,2,FALSE)</f>
        <v>Metropolitan District</v>
      </c>
      <c r="BD127" t="str">
        <f>IFERROR(VLOOKUP(BE127,classifications!$A$3:$C$334,3,FALSE),VLOOKUP(BE127,classifications!$I$2:$K$28,3,FALSE))</f>
        <v>Predominantly Urban</v>
      </c>
      <c r="BE127" t="s">
        <v>293</v>
      </c>
      <c r="BG127">
        <v>20866</v>
      </c>
      <c r="BH127">
        <v>4484</v>
      </c>
      <c r="BI127">
        <v>178</v>
      </c>
      <c r="BJ127">
        <v>88154</v>
      </c>
      <c r="BK127">
        <v>113682</v>
      </c>
      <c r="CB127" t="s">
        <v>291</v>
      </c>
      <c r="CC127" t="str">
        <f>VLOOKUP(CE127,class!$A$1:$B$455,2,FALSE)</f>
        <v>Metropolitan District</v>
      </c>
      <c r="CD127" t="str">
        <f>IFERROR(VLOOKUP(CE127,classifications!$A$3:$C$334,3,FALSE),VLOOKUP(CE127,classifications!$I$2:$K$28,3,FALSE))</f>
        <v>Predominantly Urban</v>
      </c>
      <c r="CE127" t="s">
        <v>293</v>
      </c>
      <c r="CG127">
        <v>20787</v>
      </c>
      <c r="CH127">
        <v>4581</v>
      </c>
      <c r="CI127">
        <v>318</v>
      </c>
      <c r="CJ127">
        <v>88629</v>
      </c>
      <c r="CK127">
        <v>114315</v>
      </c>
      <c r="DB127" t="s">
        <v>291</v>
      </c>
      <c r="DC127" t="str">
        <f>VLOOKUP(DE127,class!$A$1:$B$455,2,FALSE)</f>
        <v>Metropolitan District</v>
      </c>
      <c r="DD127" t="str">
        <f>IFERROR(VLOOKUP(DE127,classifications!$A$3:$C$334,3,FALSE),VLOOKUP(DE127,classifications!$I$2:$K$28,3,FALSE))</f>
        <v>Predominantly Urban</v>
      </c>
      <c r="DE127" t="s">
        <v>293</v>
      </c>
      <c r="DG127">
        <v>20685</v>
      </c>
      <c r="DH127">
        <v>4585</v>
      </c>
      <c r="DI127">
        <v>318</v>
      </c>
      <c r="DJ127">
        <v>89312</v>
      </c>
      <c r="DK127">
        <v>114900</v>
      </c>
      <c r="EB127" t="s">
        <v>291</v>
      </c>
      <c r="EC127" t="str">
        <f>VLOOKUP(EE127,class!$A$1:$B$455,2,FALSE)</f>
        <v>Metropolitan District</v>
      </c>
      <c r="ED127" t="str">
        <f>IFERROR(VLOOKUP(EE127,classifications!$A$3:$C$334,3,FALSE),VLOOKUP(EE127,classifications!$I$2:$K$28,3,FALSE))</f>
        <v>Predominantly Urban</v>
      </c>
      <c r="EE127" t="s">
        <v>293</v>
      </c>
      <c r="EG127">
        <v>20562</v>
      </c>
      <c r="EH127">
        <v>4666</v>
      </c>
      <c r="EI127">
        <v>318</v>
      </c>
      <c r="EJ127">
        <v>89959</v>
      </c>
      <c r="EK127">
        <v>115505</v>
      </c>
      <c r="FB127" t="s">
        <v>291</v>
      </c>
      <c r="FC127" t="str">
        <f>VLOOKUP(FE127,class!$A$1:$B$455,2,FALSE)</f>
        <v>Metropolitan District</v>
      </c>
      <c r="FD127" t="str">
        <f>IFERROR(VLOOKUP(FE127,classifications!$A$3:$C$334,3,FALSE),VLOOKUP(FE127,classifications!$I$2:$K$28,3,FALSE))</f>
        <v>Predominantly Urban</v>
      </c>
      <c r="FE127" t="s">
        <v>293</v>
      </c>
      <c r="FG127">
        <v>20417</v>
      </c>
      <c r="FH127">
        <v>4676</v>
      </c>
      <c r="FI127">
        <v>318</v>
      </c>
      <c r="FJ127">
        <v>90566</v>
      </c>
      <c r="FK127">
        <v>115977</v>
      </c>
      <c r="GB127" t="s">
        <v>291</v>
      </c>
      <c r="GC127" t="str">
        <f>VLOOKUP(GE127,class!$A$1:$B$455,2,FALSE)</f>
        <v>Metropolitan District</v>
      </c>
      <c r="GD127" t="str">
        <f>IFERROR(VLOOKUP(GE127,classifications!$A$3:$C$334,3,FALSE),VLOOKUP(GE127,classifications!$I$2:$K$28,3,FALSE))</f>
        <v>Predominantly Urban</v>
      </c>
      <c r="GE127" t="s">
        <v>293</v>
      </c>
      <c r="GG127">
        <v>20320</v>
      </c>
      <c r="GH127">
        <v>4687</v>
      </c>
      <c r="GI127">
        <v>318</v>
      </c>
      <c r="GJ127">
        <v>91074</v>
      </c>
      <c r="GK127">
        <v>116399</v>
      </c>
    </row>
    <row r="128" spans="2:193" x14ac:dyDescent="0.3">
      <c r="B128" t="s">
        <v>294</v>
      </c>
      <c r="C128" t="str">
        <f>VLOOKUP(E128,class!$A$1:$B$455,2,FALSE)</f>
        <v>Metropolitan District</v>
      </c>
      <c r="D128" t="str">
        <f>IFERROR(VLOOKUP(E128,classifications!$A$3:$C$334,3,FALSE),VLOOKUP(E128,classifications!$I$2:$K$28,3,FALSE))</f>
        <v>Predominantly Urban</v>
      </c>
      <c r="E128" t="s">
        <v>296</v>
      </c>
      <c r="G128">
        <v>41366</v>
      </c>
      <c r="H128">
        <v>16867</v>
      </c>
      <c r="I128">
        <v>155</v>
      </c>
      <c r="J128">
        <v>178856</v>
      </c>
      <c r="K128">
        <v>237244</v>
      </c>
      <c r="AB128" t="s">
        <v>294</v>
      </c>
      <c r="AC128" t="str">
        <f>VLOOKUP(AE128,class!$A$1:$B$455,2,FALSE)</f>
        <v>Metropolitan District</v>
      </c>
      <c r="AD128" t="str">
        <f>IFERROR(VLOOKUP(AE128,classifications!$A$3:$C$334,3,FALSE),VLOOKUP(AE128,classifications!$I$2:$K$28,3,FALSE))</f>
        <v>Predominantly Urban</v>
      </c>
      <c r="AE128" t="s">
        <v>296</v>
      </c>
      <c r="AG128">
        <v>41059</v>
      </c>
      <c r="AH128">
        <v>17188</v>
      </c>
      <c r="AI128">
        <v>98</v>
      </c>
      <c r="AJ128">
        <v>179660</v>
      </c>
      <c r="AK128">
        <v>238005</v>
      </c>
      <c r="BB128" t="s">
        <v>294</v>
      </c>
      <c r="BC128" t="str">
        <f>VLOOKUP(BE128,class!$A$1:$B$455,2,FALSE)</f>
        <v>Metropolitan District</v>
      </c>
      <c r="BD128" t="str">
        <f>IFERROR(VLOOKUP(BE128,classifications!$A$3:$C$334,3,FALSE),VLOOKUP(BE128,classifications!$I$2:$K$28,3,FALSE))</f>
        <v>Predominantly Urban</v>
      </c>
      <c r="BE128" t="s">
        <v>296</v>
      </c>
      <c r="BG128">
        <v>40733</v>
      </c>
      <c r="BH128">
        <v>17235</v>
      </c>
      <c r="BI128">
        <v>94</v>
      </c>
      <c r="BJ128">
        <v>180860</v>
      </c>
      <c r="BK128">
        <v>238922</v>
      </c>
      <c r="CB128" t="s">
        <v>294</v>
      </c>
      <c r="CC128" t="str">
        <f>VLOOKUP(CE128,class!$A$1:$B$455,2,FALSE)</f>
        <v>Metropolitan District</v>
      </c>
      <c r="CD128" t="str">
        <f>IFERROR(VLOOKUP(CE128,classifications!$A$3:$C$334,3,FALSE),VLOOKUP(CE128,classifications!$I$2:$K$28,3,FALSE))</f>
        <v>Predominantly Urban</v>
      </c>
      <c r="CE128" t="s">
        <v>296</v>
      </c>
      <c r="CG128">
        <v>40383</v>
      </c>
      <c r="CH128">
        <v>17568</v>
      </c>
      <c r="CI128">
        <v>78</v>
      </c>
      <c r="CJ128">
        <v>182658</v>
      </c>
      <c r="CK128">
        <v>240687</v>
      </c>
      <c r="DB128" t="s">
        <v>294</v>
      </c>
      <c r="DC128" t="str">
        <f>VLOOKUP(DE128,class!$A$1:$B$455,2,FALSE)</f>
        <v>Metropolitan District</v>
      </c>
      <c r="DD128" t="str">
        <f>IFERROR(VLOOKUP(DE128,classifications!$A$3:$C$334,3,FALSE),VLOOKUP(DE128,classifications!$I$2:$K$28,3,FALSE))</f>
        <v>Predominantly Urban</v>
      </c>
      <c r="DE128" t="s">
        <v>296</v>
      </c>
      <c r="DG128">
        <v>40195</v>
      </c>
      <c r="DH128">
        <v>17637</v>
      </c>
      <c r="DI128">
        <v>75</v>
      </c>
      <c r="DJ128">
        <v>184369</v>
      </c>
      <c r="DK128">
        <v>242276</v>
      </c>
      <c r="EB128" t="s">
        <v>294</v>
      </c>
      <c r="EC128" t="str">
        <f>VLOOKUP(EE128,class!$A$1:$B$455,2,FALSE)</f>
        <v>Metropolitan District</v>
      </c>
      <c r="ED128" t="str">
        <f>IFERROR(VLOOKUP(EE128,classifications!$A$3:$C$334,3,FALSE),VLOOKUP(EE128,classifications!$I$2:$K$28,3,FALSE))</f>
        <v>Predominantly Urban</v>
      </c>
      <c r="EE128" t="s">
        <v>296</v>
      </c>
      <c r="EG128">
        <v>39930</v>
      </c>
      <c r="EH128">
        <v>17763</v>
      </c>
      <c r="EI128">
        <v>75</v>
      </c>
      <c r="EJ128">
        <v>186756</v>
      </c>
      <c r="EK128">
        <v>244524</v>
      </c>
      <c r="FB128" t="s">
        <v>294</v>
      </c>
      <c r="FC128" t="str">
        <f>VLOOKUP(FE128,class!$A$1:$B$455,2,FALSE)</f>
        <v>Metropolitan District</v>
      </c>
      <c r="FD128" t="str">
        <f>IFERROR(VLOOKUP(FE128,classifications!$A$3:$C$334,3,FALSE),VLOOKUP(FE128,classifications!$I$2:$K$28,3,FALSE))</f>
        <v>Predominantly Urban</v>
      </c>
      <c r="FE128" t="s">
        <v>296</v>
      </c>
      <c r="FG128">
        <v>39559</v>
      </c>
      <c r="FH128">
        <v>17854</v>
      </c>
      <c r="FI128">
        <v>71</v>
      </c>
      <c r="FJ128">
        <v>189344</v>
      </c>
      <c r="FK128">
        <v>246828</v>
      </c>
      <c r="GB128" t="s">
        <v>294</v>
      </c>
      <c r="GC128" t="str">
        <f>VLOOKUP(GE128,class!$A$1:$B$455,2,FALSE)</f>
        <v>Metropolitan District</v>
      </c>
      <c r="GD128" t="str">
        <f>IFERROR(VLOOKUP(GE128,classifications!$A$3:$C$334,3,FALSE),VLOOKUP(GE128,classifications!$I$2:$K$28,3,FALSE))</f>
        <v>Predominantly Urban</v>
      </c>
      <c r="GE128" t="s">
        <v>296</v>
      </c>
      <c r="GG128">
        <v>39260</v>
      </c>
      <c r="GH128">
        <v>17897</v>
      </c>
      <c r="GI128">
        <v>63</v>
      </c>
      <c r="GJ128">
        <v>191584</v>
      </c>
      <c r="GK128">
        <v>248804</v>
      </c>
    </row>
    <row r="130" spans="2:193" x14ac:dyDescent="0.3">
      <c r="C130" t="s">
        <v>297</v>
      </c>
      <c r="D130" t="s">
        <v>298</v>
      </c>
      <c r="G130">
        <v>83217</v>
      </c>
      <c r="H130">
        <v>56257</v>
      </c>
      <c r="I130">
        <v>1069</v>
      </c>
      <c r="J130">
        <v>362814.3285834032</v>
      </c>
      <c r="K130">
        <v>503357.3285834032</v>
      </c>
      <c r="AC130" t="s">
        <v>297</v>
      </c>
      <c r="AD130" t="s">
        <v>298</v>
      </c>
      <c r="AG130">
        <v>80254</v>
      </c>
      <c r="AH130">
        <v>58133</v>
      </c>
      <c r="AI130">
        <v>1058</v>
      </c>
      <c r="AJ130">
        <v>365135.3285834032</v>
      </c>
      <c r="AK130">
        <v>504580.3285834032</v>
      </c>
      <c r="BC130" t="s">
        <v>297</v>
      </c>
      <c r="BD130" t="s">
        <v>298</v>
      </c>
      <c r="BG130">
        <v>79406</v>
      </c>
      <c r="BH130">
        <v>58516</v>
      </c>
      <c r="BI130">
        <v>1002</v>
      </c>
      <c r="BJ130">
        <v>367312.3285834032</v>
      </c>
      <c r="BK130">
        <v>506236.3285834032</v>
      </c>
      <c r="CC130" t="s">
        <v>297</v>
      </c>
      <c r="CD130" t="s">
        <v>298</v>
      </c>
      <c r="CG130">
        <v>78929</v>
      </c>
      <c r="CH130">
        <v>59105</v>
      </c>
      <c r="CI130">
        <v>1404</v>
      </c>
      <c r="CJ130">
        <v>369358.3285834032</v>
      </c>
      <c r="CK130">
        <v>508796.3285834032</v>
      </c>
      <c r="DC130" t="s">
        <v>297</v>
      </c>
      <c r="DD130" t="s">
        <v>298</v>
      </c>
      <c r="DG130">
        <v>78374</v>
      </c>
      <c r="DH130">
        <v>59592</v>
      </c>
      <c r="DI130">
        <v>1400</v>
      </c>
      <c r="DJ130">
        <v>372736.3285834032</v>
      </c>
      <c r="DK130">
        <v>512102.3285834032</v>
      </c>
      <c r="EC130" t="s">
        <v>297</v>
      </c>
      <c r="ED130" t="s">
        <v>298</v>
      </c>
      <c r="EG130">
        <v>77587</v>
      </c>
      <c r="EH130">
        <v>60131</v>
      </c>
      <c r="EI130">
        <v>1400</v>
      </c>
      <c r="EJ130">
        <v>378191.3285834032</v>
      </c>
      <c r="EK130">
        <v>517309.3285834032</v>
      </c>
      <c r="FC130" t="s">
        <v>297</v>
      </c>
      <c r="FD130" t="s">
        <v>298</v>
      </c>
      <c r="FG130">
        <v>77012</v>
      </c>
      <c r="FH130">
        <v>60742</v>
      </c>
      <c r="FI130">
        <v>1400</v>
      </c>
      <c r="FJ130">
        <v>382802.3285834032</v>
      </c>
      <c r="FK130">
        <v>521956.3285834032</v>
      </c>
      <c r="GC130" t="s">
        <v>297</v>
      </c>
      <c r="GD130" t="s">
        <v>298</v>
      </c>
      <c r="GG130">
        <v>75885</v>
      </c>
      <c r="GH130">
        <v>61106</v>
      </c>
      <c r="GI130">
        <v>1400</v>
      </c>
      <c r="GJ130">
        <v>387597.3285834032</v>
      </c>
      <c r="GK130">
        <v>525988.32858340326</v>
      </c>
    </row>
    <row r="131" spans="2:193" x14ac:dyDescent="0.3">
      <c r="B131" t="s">
        <v>299</v>
      </c>
      <c r="C131" t="str">
        <f>VLOOKUP(E131,class!$A$1:$B$455,2,FALSE)</f>
        <v>Metropolitan District</v>
      </c>
      <c r="D131" t="str">
        <f>IFERROR(VLOOKUP(E131,classifications!$A$3:$C$334,3,FALSE),VLOOKUP(E131,classifications!$I$2:$K$28,3,FALSE))</f>
        <v>Predominantly Urban</v>
      </c>
      <c r="E131" t="s">
        <v>301</v>
      </c>
      <c r="G131">
        <v>21015</v>
      </c>
      <c r="H131">
        <v>4677</v>
      </c>
      <c r="I131">
        <v>56</v>
      </c>
      <c r="J131">
        <v>67038</v>
      </c>
      <c r="K131">
        <v>92786</v>
      </c>
      <c r="AB131" t="s">
        <v>299</v>
      </c>
      <c r="AC131" t="str">
        <f>VLOOKUP(AE131,class!$A$1:$B$455,2,FALSE)</f>
        <v>Metropolitan District</v>
      </c>
      <c r="AD131" t="str">
        <f>IFERROR(VLOOKUP(AE131,classifications!$A$3:$C$334,3,FALSE),VLOOKUP(AE131,classifications!$I$2:$K$28,3,FALSE))</f>
        <v>Predominantly Urban</v>
      </c>
      <c r="AE131" t="s">
        <v>301</v>
      </c>
      <c r="AG131">
        <v>20256</v>
      </c>
      <c r="AH131">
        <v>4772</v>
      </c>
      <c r="AI131">
        <v>56</v>
      </c>
      <c r="AJ131">
        <v>67980</v>
      </c>
      <c r="AK131">
        <v>93064</v>
      </c>
      <c r="BB131" t="s">
        <v>299</v>
      </c>
      <c r="BC131" t="str">
        <f>VLOOKUP(BE131,class!$A$1:$B$455,2,FALSE)</f>
        <v>Metropolitan District</v>
      </c>
      <c r="BD131" t="str">
        <f>IFERROR(VLOOKUP(BE131,classifications!$A$3:$C$334,3,FALSE),VLOOKUP(BE131,classifications!$I$2:$K$28,3,FALSE))</f>
        <v>Predominantly Urban</v>
      </c>
      <c r="BE131" t="s">
        <v>301</v>
      </c>
      <c r="BG131">
        <v>19847</v>
      </c>
      <c r="BH131">
        <v>4874</v>
      </c>
      <c r="BI131">
        <v>1</v>
      </c>
      <c r="BJ131">
        <v>68432</v>
      </c>
      <c r="BK131">
        <v>93154</v>
      </c>
      <c r="CB131" t="s">
        <v>299</v>
      </c>
      <c r="CC131" t="str">
        <f>VLOOKUP(CE131,class!$A$1:$B$455,2,FALSE)</f>
        <v>Metropolitan District</v>
      </c>
      <c r="CD131" t="str">
        <f>IFERROR(VLOOKUP(CE131,classifications!$A$3:$C$334,3,FALSE),VLOOKUP(CE131,classifications!$I$2:$K$28,3,FALSE))</f>
        <v>Predominantly Urban</v>
      </c>
      <c r="CE131" t="s">
        <v>301</v>
      </c>
      <c r="CG131">
        <v>19725</v>
      </c>
      <c r="CH131">
        <v>5063</v>
      </c>
      <c r="CI131">
        <v>403</v>
      </c>
      <c r="CJ131">
        <v>68036</v>
      </c>
      <c r="CK131">
        <v>93227</v>
      </c>
      <c r="DB131" t="s">
        <v>299</v>
      </c>
      <c r="DC131" t="str">
        <f>VLOOKUP(DE131,class!$A$1:$B$455,2,FALSE)</f>
        <v>Metropolitan District</v>
      </c>
      <c r="DD131" t="str">
        <f>IFERROR(VLOOKUP(DE131,classifications!$A$3:$C$334,3,FALSE),VLOOKUP(DE131,classifications!$I$2:$K$28,3,FALSE))</f>
        <v>Predominantly Urban</v>
      </c>
      <c r="DE131" t="s">
        <v>301</v>
      </c>
      <c r="DG131">
        <v>19686</v>
      </c>
      <c r="DH131">
        <v>5090</v>
      </c>
      <c r="DI131">
        <v>400</v>
      </c>
      <c r="DJ131">
        <v>68302</v>
      </c>
      <c r="DK131">
        <v>93478</v>
      </c>
      <c r="EB131" t="s">
        <v>299</v>
      </c>
      <c r="EC131" t="str">
        <f>VLOOKUP(EE131,class!$A$1:$B$455,2,FALSE)</f>
        <v>Metropolitan District</v>
      </c>
      <c r="ED131" t="str">
        <f>IFERROR(VLOOKUP(EE131,classifications!$A$3:$C$334,3,FALSE),VLOOKUP(EE131,classifications!$I$2:$K$28,3,FALSE))</f>
        <v>Predominantly Urban</v>
      </c>
      <c r="EE131" t="s">
        <v>301</v>
      </c>
      <c r="EG131">
        <v>19544</v>
      </c>
      <c r="EH131">
        <v>5147</v>
      </c>
      <c r="EI131">
        <v>400</v>
      </c>
      <c r="EJ131">
        <v>68656</v>
      </c>
      <c r="EK131">
        <v>93747</v>
      </c>
      <c r="FB131" t="s">
        <v>299</v>
      </c>
      <c r="FC131" t="str">
        <f>VLOOKUP(FE131,class!$A$1:$B$455,2,FALSE)</f>
        <v>Metropolitan District</v>
      </c>
      <c r="FD131" t="str">
        <f>IFERROR(VLOOKUP(FE131,classifications!$A$3:$C$334,3,FALSE),VLOOKUP(FE131,classifications!$I$2:$K$28,3,FALSE))</f>
        <v>Predominantly Urban</v>
      </c>
      <c r="FE131" t="s">
        <v>301</v>
      </c>
      <c r="FG131">
        <v>19293</v>
      </c>
      <c r="FH131">
        <v>5216</v>
      </c>
      <c r="FI131">
        <v>400</v>
      </c>
      <c r="FJ131">
        <v>68999</v>
      </c>
      <c r="FK131">
        <v>93908</v>
      </c>
      <c r="GB131" t="s">
        <v>299</v>
      </c>
      <c r="GC131" t="str">
        <f>VLOOKUP(GE131,class!$A$1:$B$455,2,FALSE)</f>
        <v>Metropolitan District</v>
      </c>
      <c r="GD131" t="str">
        <f>IFERROR(VLOOKUP(GE131,classifications!$A$3:$C$334,3,FALSE),VLOOKUP(GE131,classifications!$I$2:$K$28,3,FALSE))</f>
        <v>Predominantly Urban</v>
      </c>
      <c r="GE131" t="s">
        <v>301</v>
      </c>
      <c r="GG131">
        <v>19127</v>
      </c>
      <c r="GH131">
        <v>5287</v>
      </c>
      <c r="GI131">
        <v>400</v>
      </c>
      <c r="GJ131">
        <v>69488</v>
      </c>
      <c r="GK131">
        <v>94302</v>
      </c>
    </row>
    <row r="132" spans="2:193" x14ac:dyDescent="0.3">
      <c r="B132" t="s">
        <v>302</v>
      </c>
      <c r="C132" t="str">
        <f>VLOOKUP(E132,class!$A$1:$B$455,2,FALSE)</f>
        <v>Metropolitan District</v>
      </c>
      <c r="D132" t="str">
        <f>IFERROR(VLOOKUP(E132,classifications!$A$3:$C$334,3,FALSE),VLOOKUP(E132,classifications!$I$2:$K$28,3,FALSE))</f>
        <v>Predominantly Urban</v>
      </c>
      <c r="E132" t="s">
        <v>304</v>
      </c>
      <c r="G132">
        <v>28579</v>
      </c>
      <c r="H132">
        <v>7613</v>
      </c>
      <c r="I132">
        <v>1000</v>
      </c>
      <c r="J132">
        <v>84961.328583403185</v>
      </c>
      <c r="K132">
        <v>122153.32858340318</v>
      </c>
      <c r="AB132" t="s">
        <v>302</v>
      </c>
      <c r="AC132" t="str">
        <f>VLOOKUP(AE132,class!$A$1:$B$455,2,FALSE)</f>
        <v>Metropolitan District</v>
      </c>
      <c r="AD132" t="str">
        <f>IFERROR(VLOOKUP(AE132,classifications!$A$3:$C$334,3,FALSE),VLOOKUP(AE132,classifications!$I$2:$K$28,3,FALSE))</f>
        <v>Predominantly Urban</v>
      </c>
      <c r="AE132" t="s">
        <v>304</v>
      </c>
      <c r="AG132">
        <v>26628</v>
      </c>
      <c r="AH132">
        <v>9419</v>
      </c>
      <c r="AI132">
        <v>1000</v>
      </c>
      <c r="AJ132">
        <v>85171.328583403185</v>
      </c>
      <c r="AK132">
        <v>122218.32858340318</v>
      </c>
      <c r="BB132" t="s">
        <v>302</v>
      </c>
      <c r="BC132" t="str">
        <f>VLOOKUP(BE132,class!$A$1:$B$455,2,FALSE)</f>
        <v>Metropolitan District</v>
      </c>
      <c r="BD132" t="str">
        <f>IFERROR(VLOOKUP(BE132,classifications!$A$3:$C$334,3,FALSE),VLOOKUP(BE132,classifications!$I$2:$K$28,3,FALSE))</f>
        <v>Predominantly Urban</v>
      </c>
      <c r="BE132" t="s">
        <v>304</v>
      </c>
      <c r="BG132">
        <v>26380</v>
      </c>
      <c r="BH132">
        <v>9613</v>
      </c>
      <c r="BI132">
        <v>1000</v>
      </c>
      <c r="BJ132">
        <v>85722.328583403185</v>
      </c>
      <c r="BK132">
        <v>122715.32858340318</v>
      </c>
      <c r="CB132" t="s">
        <v>302</v>
      </c>
      <c r="CC132" t="str">
        <f>VLOOKUP(CE132,class!$A$1:$B$455,2,FALSE)</f>
        <v>Metropolitan District</v>
      </c>
      <c r="CD132" t="str">
        <f>IFERROR(VLOOKUP(CE132,classifications!$A$3:$C$334,3,FALSE),VLOOKUP(CE132,classifications!$I$2:$K$28,3,FALSE))</f>
        <v>Predominantly Urban</v>
      </c>
      <c r="CE132" t="s">
        <v>304</v>
      </c>
      <c r="CG132">
        <v>26138</v>
      </c>
      <c r="CH132">
        <v>9596</v>
      </c>
      <c r="CI132">
        <v>1000</v>
      </c>
      <c r="CJ132">
        <v>86719.328583403185</v>
      </c>
      <c r="CK132">
        <v>123453.32858340318</v>
      </c>
      <c r="DB132" t="s">
        <v>302</v>
      </c>
      <c r="DC132" t="str">
        <f>VLOOKUP(DE132,class!$A$1:$B$455,2,FALSE)</f>
        <v>Metropolitan District</v>
      </c>
      <c r="DD132" t="str">
        <f>IFERROR(VLOOKUP(DE132,classifications!$A$3:$C$334,3,FALSE),VLOOKUP(DE132,classifications!$I$2:$K$28,3,FALSE))</f>
        <v>Predominantly Urban</v>
      </c>
      <c r="DE132" t="s">
        <v>304</v>
      </c>
      <c r="DG132">
        <v>25963</v>
      </c>
      <c r="DH132">
        <v>9846</v>
      </c>
      <c r="DI132">
        <v>1000</v>
      </c>
      <c r="DJ132">
        <v>87881.328583403185</v>
      </c>
      <c r="DK132">
        <v>124690.32858340318</v>
      </c>
      <c r="EB132" t="s">
        <v>302</v>
      </c>
      <c r="EC132" t="str">
        <f>VLOOKUP(EE132,class!$A$1:$B$455,2,FALSE)</f>
        <v>Metropolitan District</v>
      </c>
      <c r="ED132" t="str">
        <f>IFERROR(VLOOKUP(EE132,classifications!$A$3:$C$334,3,FALSE),VLOOKUP(EE132,classifications!$I$2:$K$28,3,FALSE))</f>
        <v>Predominantly Urban</v>
      </c>
      <c r="EE132" t="s">
        <v>304</v>
      </c>
      <c r="EG132">
        <v>25795</v>
      </c>
      <c r="EH132">
        <v>10021</v>
      </c>
      <c r="EI132">
        <v>1000</v>
      </c>
      <c r="EJ132">
        <v>90641.328583403185</v>
      </c>
      <c r="EK132">
        <v>127457.32858340318</v>
      </c>
      <c r="FB132" t="s">
        <v>302</v>
      </c>
      <c r="FC132" t="str">
        <f>VLOOKUP(FE132,class!$A$1:$B$455,2,FALSE)</f>
        <v>Metropolitan District</v>
      </c>
      <c r="FD132" t="str">
        <f>IFERROR(VLOOKUP(FE132,classifications!$A$3:$C$334,3,FALSE),VLOOKUP(FE132,classifications!$I$2:$K$28,3,FALSE))</f>
        <v>Predominantly Urban</v>
      </c>
      <c r="FE132" t="s">
        <v>304</v>
      </c>
      <c r="FG132">
        <v>25698</v>
      </c>
      <c r="FH132">
        <v>10235</v>
      </c>
      <c r="FI132">
        <v>1000</v>
      </c>
      <c r="FJ132">
        <v>92850.328583403185</v>
      </c>
      <c r="FK132">
        <v>129783.32858340318</v>
      </c>
      <c r="GB132" t="s">
        <v>302</v>
      </c>
      <c r="GC132" t="str">
        <f>VLOOKUP(GE132,class!$A$1:$B$455,2,FALSE)</f>
        <v>Metropolitan District</v>
      </c>
      <c r="GD132" t="str">
        <f>IFERROR(VLOOKUP(GE132,classifications!$A$3:$C$334,3,FALSE),VLOOKUP(GE132,classifications!$I$2:$K$28,3,FALSE))</f>
        <v>Predominantly Urban</v>
      </c>
      <c r="GE132" t="s">
        <v>304</v>
      </c>
      <c r="GG132">
        <v>25261</v>
      </c>
      <c r="GH132">
        <v>10297</v>
      </c>
      <c r="GI132">
        <v>1000</v>
      </c>
      <c r="GJ132">
        <v>94977.328583403199</v>
      </c>
      <c r="GK132">
        <v>131535.3285834032</v>
      </c>
    </row>
    <row r="133" spans="2:193" x14ac:dyDescent="0.3">
      <c r="B133" t="s">
        <v>305</v>
      </c>
      <c r="C133" t="str">
        <f>VLOOKUP(E133,class!$A$1:$B$455,2,FALSE)</f>
        <v>Metropolitan District</v>
      </c>
      <c r="D133" t="str">
        <f>IFERROR(VLOOKUP(E133,classifications!$A$3:$C$334,3,FALSE),VLOOKUP(E133,classifications!$I$2:$K$28,3,FALSE))</f>
        <v>Predominantly Urban</v>
      </c>
      <c r="E133" t="s">
        <v>307</v>
      </c>
      <c r="G133">
        <v>15568</v>
      </c>
      <c r="H133">
        <v>5389</v>
      </c>
      <c r="I133">
        <v>2</v>
      </c>
      <c r="J133">
        <v>73965</v>
      </c>
      <c r="K133">
        <v>94924</v>
      </c>
      <c r="AB133" t="s">
        <v>305</v>
      </c>
      <c r="AC133" t="str">
        <f>VLOOKUP(AE133,class!$A$1:$B$455,2,FALSE)</f>
        <v>Metropolitan District</v>
      </c>
      <c r="AD133" t="str">
        <f>IFERROR(VLOOKUP(AE133,classifications!$A$3:$C$334,3,FALSE),VLOOKUP(AE133,classifications!$I$2:$K$28,3,FALSE))</f>
        <v>Predominantly Urban</v>
      </c>
      <c r="AE133" t="s">
        <v>307</v>
      </c>
      <c r="AG133">
        <v>15433</v>
      </c>
      <c r="AH133">
        <v>5431</v>
      </c>
      <c r="AI133">
        <v>2</v>
      </c>
      <c r="AJ133">
        <v>74509</v>
      </c>
      <c r="AK133">
        <v>95375</v>
      </c>
      <c r="BB133" t="s">
        <v>305</v>
      </c>
      <c r="BC133" t="str">
        <f>VLOOKUP(BE133,class!$A$1:$B$455,2,FALSE)</f>
        <v>Metropolitan District</v>
      </c>
      <c r="BD133" t="str">
        <f>IFERROR(VLOOKUP(BE133,classifications!$A$3:$C$334,3,FALSE),VLOOKUP(BE133,classifications!$I$2:$K$28,3,FALSE))</f>
        <v>Predominantly Urban</v>
      </c>
      <c r="BE133" t="s">
        <v>307</v>
      </c>
      <c r="BG133">
        <v>15433</v>
      </c>
      <c r="BH133">
        <v>5502</v>
      </c>
      <c r="BI133">
        <v>1</v>
      </c>
      <c r="BJ133">
        <v>74818</v>
      </c>
      <c r="BK133">
        <v>95754</v>
      </c>
      <c r="CB133" t="s">
        <v>305</v>
      </c>
      <c r="CC133" t="str">
        <f>VLOOKUP(CE133,class!$A$1:$B$455,2,FALSE)</f>
        <v>Metropolitan District</v>
      </c>
      <c r="CD133" t="str">
        <f>IFERROR(VLOOKUP(CE133,classifications!$A$3:$C$334,3,FALSE),VLOOKUP(CE133,classifications!$I$2:$K$28,3,FALSE))</f>
        <v>Predominantly Urban</v>
      </c>
      <c r="CE133" t="s">
        <v>307</v>
      </c>
      <c r="CG133">
        <v>15455</v>
      </c>
      <c r="CH133">
        <v>5607</v>
      </c>
      <c r="CI133">
        <v>1</v>
      </c>
      <c r="CJ133">
        <v>75105</v>
      </c>
      <c r="CK133">
        <v>96168</v>
      </c>
      <c r="DB133" t="s">
        <v>305</v>
      </c>
      <c r="DC133" t="str">
        <f>VLOOKUP(DE133,class!$A$1:$B$455,2,FALSE)</f>
        <v>Metropolitan District</v>
      </c>
      <c r="DD133" t="str">
        <f>IFERROR(VLOOKUP(DE133,classifications!$A$3:$C$334,3,FALSE),VLOOKUP(DE133,classifications!$I$2:$K$28,3,FALSE))</f>
        <v>Predominantly Urban</v>
      </c>
      <c r="DE133" t="s">
        <v>307</v>
      </c>
      <c r="DG133">
        <v>15388</v>
      </c>
      <c r="DH133">
        <v>5664</v>
      </c>
      <c r="DI133">
        <v>0</v>
      </c>
      <c r="DJ133">
        <v>75652</v>
      </c>
      <c r="DK133">
        <v>96704</v>
      </c>
      <c r="EB133" t="s">
        <v>305</v>
      </c>
      <c r="EC133" t="str">
        <f>VLOOKUP(EE133,class!$A$1:$B$455,2,FALSE)</f>
        <v>Metropolitan District</v>
      </c>
      <c r="ED133" t="str">
        <f>IFERROR(VLOOKUP(EE133,classifications!$A$3:$C$334,3,FALSE),VLOOKUP(EE133,classifications!$I$2:$K$28,3,FALSE))</f>
        <v>Predominantly Urban</v>
      </c>
      <c r="EE133" t="s">
        <v>307</v>
      </c>
      <c r="EG133">
        <v>15121</v>
      </c>
      <c r="EH133">
        <v>5804</v>
      </c>
      <c r="EI133">
        <v>0</v>
      </c>
      <c r="EJ133">
        <v>76671</v>
      </c>
      <c r="EK133">
        <v>97596</v>
      </c>
      <c r="FB133" t="s">
        <v>305</v>
      </c>
      <c r="FC133" t="str">
        <f>VLOOKUP(FE133,class!$A$1:$B$455,2,FALSE)</f>
        <v>Metropolitan District</v>
      </c>
      <c r="FD133" t="str">
        <f>IFERROR(VLOOKUP(FE133,classifications!$A$3:$C$334,3,FALSE),VLOOKUP(FE133,classifications!$I$2:$K$28,3,FALSE))</f>
        <v>Predominantly Urban</v>
      </c>
      <c r="FE133" t="s">
        <v>307</v>
      </c>
      <c r="FG133">
        <v>14970</v>
      </c>
      <c r="FH133">
        <v>5938</v>
      </c>
      <c r="FI133">
        <v>0</v>
      </c>
      <c r="FJ133">
        <v>77653</v>
      </c>
      <c r="FK133">
        <v>98561</v>
      </c>
      <c r="GB133" t="s">
        <v>305</v>
      </c>
      <c r="GC133" t="str">
        <f>VLOOKUP(GE133,class!$A$1:$B$455,2,FALSE)</f>
        <v>Metropolitan District</v>
      </c>
      <c r="GD133" t="str">
        <f>IFERROR(VLOOKUP(GE133,classifications!$A$3:$C$334,3,FALSE),VLOOKUP(GE133,classifications!$I$2:$K$28,3,FALSE))</f>
        <v>Predominantly Urban</v>
      </c>
      <c r="GE133" t="s">
        <v>307</v>
      </c>
      <c r="GG133">
        <v>14907</v>
      </c>
      <c r="GH133">
        <v>6075</v>
      </c>
      <c r="GI133">
        <v>0</v>
      </c>
      <c r="GJ133">
        <v>78512</v>
      </c>
      <c r="GK133">
        <v>99494</v>
      </c>
    </row>
    <row r="134" spans="2:193" x14ac:dyDescent="0.3">
      <c r="B134" t="s">
        <v>308</v>
      </c>
      <c r="C134" t="str">
        <f>VLOOKUP(E134,class!$A$1:$B$455,2,FALSE)</f>
        <v>Metropolitan District</v>
      </c>
      <c r="D134" t="str">
        <f>IFERROR(VLOOKUP(E134,classifications!$A$3:$C$334,3,FALSE),VLOOKUP(E134,classifications!$I$2:$K$28,3,FALSE))</f>
        <v>Predominantly Urban</v>
      </c>
      <c r="E134" t="s">
        <v>310</v>
      </c>
      <c r="G134">
        <v>18055</v>
      </c>
      <c r="H134">
        <v>4516</v>
      </c>
      <c r="I134">
        <v>11</v>
      </c>
      <c r="J134">
        <v>47371</v>
      </c>
      <c r="K134">
        <v>69953</v>
      </c>
      <c r="AB134" t="s">
        <v>308</v>
      </c>
      <c r="AC134" t="str">
        <f>VLOOKUP(AE134,class!$A$1:$B$455,2,FALSE)</f>
        <v>Metropolitan District</v>
      </c>
      <c r="AD134" t="str">
        <f>IFERROR(VLOOKUP(AE134,classifications!$A$3:$C$334,3,FALSE),VLOOKUP(AE134,classifications!$I$2:$K$28,3,FALSE))</f>
        <v>Predominantly Urban</v>
      </c>
      <c r="AE134" t="s">
        <v>310</v>
      </c>
      <c r="AG134">
        <v>17937</v>
      </c>
      <c r="AH134">
        <v>4596</v>
      </c>
      <c r="AI134">
        <v>0</v>
      </c>
      <c r="AJ134">
        <v>47599</v>
      </c>
      <c r="AK134">
        <v>70132</v>
      </c>
      <c r="BB134" t="s">
        <v>308</v>
      </c>
      <c r="BC134" t="str">
        <f>VLOOKUP(BE134,class!$A$1:$B$455,2,FALSE)</f>
        <v>Metropolitan District</v>
      </c>
      <c r="BD134" t="str">
        <f>IFERROR(VLOOKUP(BE134,classifications!$A$3:$C$334,3,FALSE),VLOOKUP(BE134,classifications!$I$2:$K$28,3,FALSE))</f>
        <v>Predominantly Urban</v>
      </c>
      <c r="BE134" t="s">
        <v>310</v>
      </c>
      <c r="BG134">
        <v>17746</v>
      </c>
      <c r="BH134">
        <v>4626</v>
      </c>
      <c r="BI134">
        <v>0</v>
      </c>
      <c r="BJ134">
        <v>47929</v>
      </c>
      <c r="BK134">
        <v>70301</v>
      </c>
      <c r="CB134" t="s">
        <v>308</v>
      </c>
      <c r="CC134" t="str">
        <f>VLOOKUP(CE134,class!$A$1:$B$455,2,FALSE)</f>
        <v>Metropolitan District</v>
      </c>
      <c r="CD134" t="str">
        <f>IFERROR(VLOOKUP(CE134,classifications!$A$3:$C$334,3,FALSE),VLOOKUP(CE134,classifications!$I$2:$K$28,3,FALSE))</f>
        <v>Predominantly Urban</v>
      </c>
      <c r="CE134" t="s">
        <v>310</v>
      </c>
      <c r="CG134">
        <v>17611</v>
      </c>
      <c r="CH134">
        <v>4707</v>
      </c>
      <c r="CI134">
        <v>0</v>
      </c>
      <c r="CJ134">
        <v>48411</v>
      </c>
      <c r="CK134">
        <v>70729</v>
      </c>
      <c r="DB134" t="s">
        <v>308</v>
      </c>
      <c r="DC134" t="str">
        <f>VLOOKUP(DE134,class!$A$1:$B$455,2,FALSE)</f>
        <v>Metropolitan District</v>
      </c>
      <c r="DD134" t="str">
        <f>IFERROR(VLOOKUP(DE134,classifications!$A$3:$C$334,3,FALSE),VLOOKUP(DE134,classifications!$I$2:$K$28,3,FALSE))</f>
        <v>Predominantly Urban</v>
      </c>
      <c r="DE134" t="s">
        <v>310</v>
      </c>
      <c r="DG134">
        <v>17337</v>
      </c>
      <c r="DH134">
        <v>4755</v>
      </c>
      <c r="DI134">
        <v>0</v>
      </c>
      <c r="DJ134">
        <v>49024</v>
      </c>
      <c r="DK134">
        <v>71116</v>
      </c>
      <c r="EB134" t="s">
        <v>308</v>
      </c>
      <c r="EC134" t="str">
        <f>VLOOKUP(EE134,class!$A$1:$B$455,2,FALSE)</f>
        <v>Metropolitan District</v>
      </c>
      <c r="ED134" t="str">
        <f>IFERROR(VLOOKUP(EE134,classifications!$A$3:$C$334,3,FALSE),VLOOKUP(EE134,classifications!$I$2:$K$28,3,FALSE))</f>
        <v>Predominantly Urban</v>
      </c>
      <c r="EE134" t="s">
        <v>310</v>
      </c>
      <c r="EG134">
        <v>17127</v>
      </c>
      <c r="EH134">
        <v>4912</v>
      </c>
      <c r="EI134">
        <v>0</v>
      </c>
      <c r="EJ134">
        <v>49527</v>
      </c>
      <c r="EK134">
        <v>71566</v>
      </c>
      <c r="FB134" t="s">
        <v>308</v>
      </c>
      <c r="FC134" t="str">
        <f>VLOOKUP(FE134,class!$A$1:$B$455,2,FALSE)</f>
        <v>Metropolitan District</v>
      </c>
      <c r="FD134" t="str">
        <f>IFERROR(VLOOKUP(FE134,classifications!$A$3:$C$334,3,FALSE),VLOOKUP(FE134,classifications!$I$2:$K$28,3,FALSE))</f>
        <v>Predominantly Urban</v>
      </c>
      <c r="FE134" t="s">
        <v>310</v>
      </c>
      <c r="FG134">
        <v>17051</v>
      </c>
      <c r="FH134">
        <v>5089</v>
      </c>
      <c r="FI134">
        <v>0</v>
      </c>
      <c r="FJ134">
        <v>49730</v>
      </c>
      <c r="FK134">
        <v>71870</v>
      </c>
      <c r="GB134" t="s">
        <v>308</v>
      </c>
      <c r="GC134" t="str">
        <f>VLOOKUP(GE134,class!$A$1:$B$455,2,FALSE)</f>
        <v>Metropolitan District</v>
      </c>
      <c r="GD134" t="str">
        <f>IFERROR(VLOOKUP(GE134,classifications!$A$3:$C$334,3,FALSE),VLOOKUP(GE134,classifications!$I$2:$K$28,3,FALSE))</f>
        <v>Predominantly Urban</v>
      </c>
      <c r="GE134" t="s">
        <v>310</v>
      </c>
      <c r="GG134">
        <v>16590</v>
      </c>
      <c r="GH134">
        <v>5141</v>
      </c>
      <c r="GI134">
        <v>0</v>
      </c>
      <c r="GJ134">
        <v>50386</v>
      </c>
      <c r="GK134">
        <v>72117</v>
      </c>
    </row>
    <row r="135" spans="2:193" x14ac:dyDescent="0.3">
      <c r="B135" t="s">
        <v>311</v>
      </c>
      <c r="C135" t="str">
        <f>VLOOKUP(E135,class!$A$1:$B$455,2,FALSE)</f>
        <v>Metropolitan District</v>
      </c>
      <c r="D135" t="str">
        <f>IFERROR(VLOOKUP(E135,classifications!$A$3:$C$334,3,FALSE),VLOOKUP(E135,classifications!$I$2:$K$28,3,FALSE))</f>
        <v>Predominantly Urban</v>
      </c>
      <c r="E135" t="s">
        <v>313</v>
      </c>
      <c r="G135">
        <v>0</v>
      </c>
      <c r="H135">
        <v>34062</v>
      </c>
      <c r="I135">
        <v>0</v>
      </c>
      <c r="J135">
        <v>89479</v>
      </c>
      <c r="K135">
        <v>123541</v>
      </c>
      <c r="AB135" t="s">
        <v>311</v>
      </c>
      <c r="AC135" t="str">
        <f>VLOOKUP(AE135,class!$A$1:$B$455,2,FALSE)</f>
        <v>Metropolitan District</v>
      </c>
      <c r="AD135" t="str">
        <f>IFERROR(VLOOKUP(AE135,classifications!$A$3:$C$334,3,FALSE),VLOOKUP(AE135,classifications!$I$2:$K$28,3,FALSE))</f>
        <v>Predominantly Urban</v>
      </c>
      <c r="AE135" t="s">
        <v>313</v>
      </c>
      <c r="AG135">
        <v>0</v>
      </c>
      <c r="AH135">
        <v>33915</v>
      </c>
      <c r="AI135">
        <v>0</v>
      </c>
      <c r="AJ135">
        <v>89876</v>
      </c>
      <c r="AK135">
        <v>123791</v>
      </c>
      <c r="BB135" t="s">
        <v>311</v>
      </c>
      <c r="BC135" t="str">
        <f>VLOOKUP(BE135,class!$A$1:$B$455,2,FALSE)</f>
        <v>Metropolitan District</v>
      </c>
      <c r="BD135" t="str">
        <f>IFERROR(VLOOKUP(BE135,classifications!$A$3:$C$334,3,FALSE),VLOOKUP(BE135,classifications!$I$2:$K$28,3,FALSE))</f>
        <v>Predominantly Urban</v>
      </c>
      <c r="BE135" t="s">
        <v>313</v>
      </c>
      <c r="BG135">
        <v>0</v>
      </c>
      <c r="BH135">
        <v>33901</v>
      </c>
      <c r="BI135">
        <v>0</v>
      </c>
      <c r="BJ135">
        <v>90411</v>
      </c>
      <c r="BK135">
        <v>124312</v>
      </c>
      <c r="CB135" t="s">
        <v>311</v>
      </c>
      <c r="CC135" t="str">
        <f>VLOOKUP(CE135,class!$A$1:$B$455,2,FALSE)</f>
        <v>Metropolitan District</v>
      </c>
      <c r="CD135" t="str">
        <f>IFERROR(VLOOKUP(CE135,classifications!$A$3:$C$334,3,FALSE),VLOOKUP(CE135,classifications!$I$2:$K$28,3,FALSE))</f>
        <v>Predominantly Urban</v>
      </c>
      <c r="CE135" t="s">
        <v>313</v>
      </c>
      <c r="CG135">
        <v>0</v>
      </c>
      <c r="CH135">
        <v>34132</v>
      </c>
      <c r="CI135">
        <v>0</v>
      </c>
      <c r="CJ135">
        <v>91087</v>
      </c>
      <c r="CK135">
        <v>125219</v>
      </c>
      <c r="DB135" t="s">
        <v>311</v>
      </c>
      <c r="DC135" t="str">
        <f>VLOOKUP(DE135,class!$A$1:$B$455,2,FALSE)</f>
        <v>Metropolitan District</v>
      </c>
      <c r="DD135" t="str">
        <f>IFERROR(VLOOKUP(DE135,classifications!$A$3:$C$334,3,FALSE),VLOOKUP(DE135,classifications!$I$2:$K$28,3,FALSE))</f>
        <v>Predominantly Urban</v>
      </c>
      <c r="DE135" t="s">
        <v>313</v>
      </c>
      <c r="DG135">
        <v>0</v>
      </c>
      <c r="DH135">
        <v>34237</v>
      </c>
      <c r="DI135">
        <v>0</v>
      </c>
      <c r="DJ135">
        <v>91877</v>
      </c>
      <c r="DK135">
        <v>126114</v>
      </c>
      <c r="EB135" t="s">
        <v>311</v>
      </c>
      <c r="EC135" t="str">
        <f>VLOOKUP(EE135,class!$A$1:$B$455,2,FALSE)</f>
        <v>Metropolitan District</v>
      </c>
      <c r="ED135" t="str">
        <f>IFERROR(VLOOKUP(EE135,classifications!$A$3:$C$334,3,FALSE),VLOOKUP(EE135,classifications!$I$2:$K$28,3,FALSE))</f>
        <v>Predominantly Urban</v>
      </c>
      <c r="EE135" t="s">
        <v>313</v>
      </c>
      <c r="EG135">
        <v>0</v>
      </c>
      <c r="EH135">
        <v>34247</v>
      </c>
      <c r="EI135">
        <v>0</v>
      </c>
      <c r="EJ135">
        <v>92696</v>
      </c>
      <c r="EK135">
        <v>126943</v>
      </c>
      <c r="FB135" t="s">
        <v>311</v>
      </c>
      <c r="FC135" t="str">
        <f>VLOOKUP(FE135,class!$A$1:$B$455,2,FALSE)</f>
        <v>Metropolitan District</v>
      </c>
      <c r="FD135" t="str">
        <f>IFERROR(VLOOKUP(FE135,classifications!$A$3:$C$334,3,FALSE),VLOOKUP(FE135,classifications!$I$2:$K$28,3,FALSE))</f>
        <v>Predominantly Urban</v>
      </c>
      <c r="FE135" t="s">
        <v>313</v>
      </c>
      <c r="FG135">
        <v>0</v>
      </c>
      <c r="FH135">
        <v>34264</v>
      </c>
      <c r="FI135">
        <v>0</v>
      </c>
      <c r="FJ135">
        <v>93570</v>
      </c>
      <c r="FK135">
        <v>127834</v>
      </c>
      <c r="GB135" t="s">
        <v>311</v>
      </c>
      <c r="GC135" t="str">
        <f>VLOOKUP(GE135,class!$A$1:$B$455,2,FALSE)</f>
        <v>Metropolitan District</v>
      </c>
      <c r="GD135" t="str">
        <f>IFERROR(VLOOKUP(GE135,classifications!$A$3:$C$334,3,FALSE),VLOOKUP(GE135,classifications!$I$2:$K$28,3,FALSE))</f>
        <v>Predominantly Urban</v>
      </c>
      <c r="GE135" t="s">
        <v>313</v>
      </c>
      <c r="GG135">
        <v>0</v>
      </c>
      <c r="GH135">
        <v>34306</v>
      </c>
      <c r="GI135">
        <v>0</v>
      </c>
      <c r="GJ135">
        <v>94234</v>
      </c>
      <c r="GK135">
        <v>128540</v>
      </c>
    </row>
    <row r="137" spans="2:193" x14ac:dyDescent="0.3">
      <c r="C137" t="s">
        <v>314</v>
      </c>
      <c r="D137" t="s">
        <v>315</v>
      </c>
      <c r="G137">
        <v>151499</v>
      </c>
      <c r="H137">
        <v>109487</v>
      </c>
      <c r="I137">
        <v>1254</v>
      </c>
      <c r="J137">
        <v>865085</v>
      </c>
      <c r="K137">
        <v>1127325</v>
      </c>
      <c r="AC137" t="s">
        <v>314</v>
      </c>
      <c r="AD137" t="s">
        <v>315</v>
      </c>
      <c r="AG137">
        <v>150638</v>
      </c>
      <c r="AH137">
        <v>111539</v>
      </c>
      <c r="AI137">
        <v>1106</v>
      </c>
      <c r="AJ137">
        <v>868925</v>
      </c>
      <c r="AK137">
        <v>1132208</v>
      </c>
      <c r="BC137" t="s">
        <v>314</v>
      </c>
      <c r="BD137" t="s">
        <v>315</v>
      </c>
      <c r="BG137">
        <v>149246</v>
      </c>
      <c r="BH137">
        <v>113291</v>
      </c>
      <c r="BI137">
        <v>1351</v>
      </c>
      <c r="BJ137">
        <v>873496</v>
      </c>
      <c r="BK137">
        <v>1137384</v>
      </c>
      <c r="CC137" t="s">
        <v>314</v>
      </c>
      <c r="CD137" t="s">
        <v>315</v>
      </c>
      <c r="CG137">
        <v>148232</v>
      </c>
      <c r="CH137">
        <v>115282</v>
      </c>
      <c r="CI137">
        <v>1273</v>
      </c>
      <c r="CJ137">
        <v>879263</v>
      </c>
      <c r="CK137">
        <v>1144050</v>
      </c>
      <c r="DC137" t="s">
        <v>314</v>
      </c>
      <c r="DD137" t="s">
        <v>315</v>
      </c>
      <c r="DG137">
        <v>147310</v>
      </c>
      <c r="DH137">
        <v>117000</v>
      </c>
      <c r="DI137">
        <v>1227</v>
      </c>
      <c r="DJ137">
        <v>885979</v>
      </c>
      <c r="DK137">
        <v>1151516</v>
      </c>
      <c r="EC137" t="s">
        <v>314</v>
      </c>
      <c r="ED137" t="s">
        <v>315</v>
      </c>
      <c r="EG137">
        <v>146202</v>
      </c>
      <c r="EH137">
        <v>119786</v>
      </c>
      <c r="EI137">
        <v>1220</v>
      </c>
      <c r="EJ137">
        <v>890296</v>
      </c>
      <c r="EK137">
        <v>1157504</v>
      </c>
      <c r="FC137" t="s">
        <v>314</v>
      </c>
      <c r="FD137" t="s">
        <v>315</v>
      </c>
      <c r="FG137">
        <v>144591</v>
      </c>
      <c r="FH137">
        <v>123326</v>
      </c>
      <c r="FI137">
        <v>1197</v>
      </c>
      <c r="FJ137">
        <v>896302</v>
      </c>
      <c r="FK137">
        <v>1165416</v>
      </c>
      <c r="GC137" t="s">
        <v>314</v>
      </c>
      <c r="GD137" t="s">
        <v>315</v>
      </c>
      <c r="GG137">
        <v>143638</v>
      </c>
      <c r="GH137">
        <v>125355</v>
      </c>
      <c r="GI137">
        <v>1166</v>
      </c>
      <c r="GJ137">
        <v>904750</v>
      </c>
      <c r="GK137">
        <v>1174909</v>
      </c>
    </row>
    <row r="138" spans="2:193" x14ac:dyDescent="0.3">
      <c r="B138" t="s">
        <v>316</v>
      </c>
      <c r="C138" t="str">
        <f>VLOOKUP(E138,class!$A$1:$B$455,2,FALSE)</f>
        <v>Metropolitan District</v>
      </c>
      <c r="D138" t="str">
        <f>IFERROR(VLOOKUP(E138,classifications!$A$3:$C$334,3,FALSE),VLOOKUP(E138,classifications!$I$2:$K$28,3,FALSE))</f>
        <v>Predominantly Urban</v>
      </c>
      <c r="E138" t="s">
        <v>318</v>
      </c>
      <c r="G138">
        <v>64424</v>
      </c>
      <c r="H138">
        <v>39781</v>
      </c>
      <c r="I138">
        <v>1054</v>
      </c>
      <c r="J138">
        <v>319561</v>
      </c>
      <c r="K138">
        <v>424820</v>
      </c>
      <c r="AB138" t="s">
        <v>316</v>
      </c>
      <c r="AC138" t="str">
        <f>VLOOKUP(AE138,class!$A$1:$B$455,2,FALSE)</f>
        <v>Metropolitan District</v>
      </c>
      <c r="AD138" t="str">
        <f>IFERROR(VLOOKUP(AE138,classifications!$A$3:$C$334,3,FALSE),VLOOKUP(AE138,classifications!$I$2:$K$28,3,FALSE))</f>
        <v>Predominantly Urban</v>
      </c>
      <c r="AE138" t="s">
        <v>318</v>
      </c>
      <c r="AG138">
        <v>63891</v>
      </c>
      <c r="AH138">
        <v>40503</v>
      </c>
      <c r="AI138">
        <v>925</v>
      </c>
      <c r="AJ138">
        <v>320873</v>
      </c>
      <c r="AK138">
        <v>426192</v>
      </c>
      <c r="BB138" t="s">
        <v>316</v>
      </c>
      <c r="BC138" t="str">
        <f>VLOOKUP(BE138,class!$A$1:$B$455,2,FALSE)</f>
        <v>Metropolitan District</v>
      </c>
      <c r="BD138" t="str">
        <f>IFERROR(VLOOKUP(BE138,classifications!$A$3:$C$334,3,FALSE),VLOOKUP(BE138,classifications!$I$2:$K$28,3,FALSE))</f>
        <v>Predominantly Urban</v>
      </c>
      <c r="BE138" t="s">
        <v>318</v>
      </c>
      <c r="BG138">
        <v>63393</v>
      </c>
      <c r="BH138">
        <v>41502</v>
      </c>
      <c r="BI138">
        <v>889</v>
      </c>
      <c r="BJ138">
        <v>322006</v>
      </c>
      <c r="BK138">
        <v>427790</v>
      </c>
      <c r="CB138" t="s">
        <v>316</v>
      </c>
      <c r="CC138" t="str">
        <f>VLOOKUP(CE138,class!$A$1:$B$455,2,FALSE)</f>
        <v>Metropolitan District</v>
      </c>
      <c r="CD138" t="str">
        <f>IFERROR(VLOOKUP(CE138,classifications!$A$3:$C$334,3,FALSE),VLOOKUP(CE138,classifications!$I$2:$K$28,3,FALSE))</f>
        <v>Predominantly Urban</v>
      </c>
      <c r="CE138" t="s">
        <v>318</v>
      </c>
      <c r="CG138">
        <v>62918</v>
      </c>
      <c r="CH138">
        <v>42311</v>
      </c>
      <c r="CI138">
        <v>1150</v>
      </c>
      <c r="CJ138">
        <v>323220</v>
      </c>
      <c r="CK138">
        <v>429599</v>
      </c>
      <c r="DB138" t="s">
        <v>316</v>
      </c>
      <c r="DC138" t="str">
        <f>VLOOKUP(DE138,class!$A$1:$B$455,2,FALSE)</f>
        <v>Metropolitan District</v>
      </c>
      <c r="DD138" t="str">
        <f>IFERROR(VLOOKUP(DE138,classifications!$A$3:$C$334,3,FALSE),VLOOKUP(DE138,classifications!$I$2:$K$28,3,FALSE))</f>
        <v>Predominantly Urban</v>
      </c>
      <c r="DE138" t="s">
        <v>318</v>
      </c>
      <c r="DG138">
        <v>62609</v>
      </c>
      <c r="DH138">
        <v>43411</v>
      </c>
      <c r="DI138">
        <v>1125</v>
      </c>
      <c r="DJ138">
        <v>325293</v>
      </c>
      <c r="DK138">
        <v>432438</v>
      </c>
      <c r="EB138" t="s">
        <v>316</v>
      </c>
      <c r="EC138" t="str">
        <f>VLOOKUP(EE138,class!$A$1:$B$455,2,FALSE)</f>
        <v>Metropolitan District</v>
      </c>
      <c r="ED138" t="str">
        <f>IFERROR(VLOOKUP(EE138,classifications!$A$3:$C$334,3,FALSE),VLOOKUP(EE138,classifications!$I$2:$K$28,3,FALSE))</f>
        <v>Predominantly Urban</v>
      </c>
      <c r="EE138" t="s">
        <v>318</v>
      </c>
      <c r="EG138">
        <v>62483</v>
      </c>
      <c r="EH138">
        <v>45792</v>
      </c>
      <c r="EI138">
        <v>1120</v>
      </c>
      <c r="EJ138">
        <v>324794</v>
      </c>
      <c r="EK138">
        <v>434189</v>
      </c>
      <c r="FB138" t="s">
        <v>316</v>
      </c>
      <c r="FC138" t="str">
        <f>VLOOKUP(FE138,class!$A$1:$B$455,2,FALSE)</f>
        <v>Metropolitan District</v>
      </c>
      <c r="FD138" t="str">
        <f>IFERROR(VLOOKUP(FE138,classifications!$A$3:$C$334,3,FALSE),VLOOKUP(FE138,classifications!$I$2:$K$28,3,FALSE))</f>
        <v>Predominantly Urban</v>
      </c>
      <c r="FE138" t="s">
        <v>318</v>
      </c>
      <c r="FG138">
        <v>61431</v>
      </c>
      <c r="FH138">
        <v>48789</v>
      </c>
      <c r="FI138">
        <v>1100</v>
      </c>
      <c r="FJ138">
        <v>326029</v>
      </c>
      <c r="FK138">
        <v>437349</v>
      </c>
      <c r="GB138" t="s">
        <v>316</v>
      </c>
      <c r="GC138" t="str">
        <f>VLOOKUP(GE138,class!$A$1:$B$455,2,FALSE)</f>
        <v>Metropolitan District</v>
      </c>
      <c r="GD138" t="str">
        <f>IFERROR(VLOOKUP(GE138,classifications!$A$3:$C$334,3,FALSE),VLOOKUP(GE138,classifications!$I$2:$K$28,3,FALSE))</f>
        <v>Predominantly Urban</v>
      </c>
      <c r="GE138" t="s">
        <v>318</v>
      </c>
      <c r="GG138">
        <v>60898</v>
      </c>
      <c r="GH138">
        <v>50464</v>
      </c>
      <c r="GI138">
        <v>1080</v>
      </c>
      <c r="GJ138">
        <v>329094</v>
      </c>
      <c r="GK138">
        <v>441536</v>
      </c>
    </row>
    <row r="139" spans="2:193" x14ac:dyDescent="0.3">
      <c r="B139" t="s">
        <v>319</v>
      </c>
      <c r="C139" t="str">
        <f>VLOOKUP(E139,class!$A$1:$B$455,2,FALSE)</f>
        <v>Metropolitan District</v>
      </c>
      <c r="D139" t="str">
        <f>IFERROR(VLOOKUP(E139,classifications!$A$3:$C$334,3,FALSE),VLOOKUP(E139,classifications!$I$2:$K$28,3,FALSE))</f>
        <v>Predominantly Urban</v>
      </c>
      <c r="E139" t="s">
        <v>321</v>
      </c>
      <c r="G139">
        <v>122</v>
      </c>
      <c r="H139">
        <v>24330</v>
      </c>
      <c r="I139">
        <v>27</v>
      </c>
      <c r="J139">
        <v>109324</v>
      </c>
      <c r="K139">
        <v>133803</v>
      </c>
      <c r="AB139" t="s">
        <v>319</v>
      </c>
      <c r="AC139" t="str">
        <f>VLOOKUP(AE139,class!$A$1:$B$455,2,FALSE)</f>
        <v>Metropolitan District</v>
      </c>
      <c r="AD139" t="str">
        <f>IFERROR(VLOOKUP(AE139,classifications!$A$3:$C$334,3,FALSE),VLOOKUP(AE139,classifications!$I$2:$K$28,3,FALSE))</f>
        <v>Predominantly Urban</v>
      </c>
      <c r="AE139" t="s">
        <v>321</v>
      </c>
      <c r="AG139">
        <v>121</v>
      </c>
      <c r="AH139">
        <v>24641</v>
      </c>
      <c r="AI139">
        <v>22</v>
      </c>
      <c r="AJ139">
        <v>109998</v>
      </c>
      <c r="AK139">
        <v>134782</v>
      </c>
      <c r="BB139" t="s">
        <v>319</v>
      </c>
      <c r="BC139" t="str">
        <f>VLOOKUP(BE139,class!$A$1:$B$455,2,FALSE)</f>
        <v>Metropolitan District</v>
      </c>
      <c r="BD139" t="str">
        <f>IFERROR(VLOOKUP(BE139,classifications!$A$3:$C$334,3,FALSE),VLOOKUP(BE139,classifications!$I$2:$K$28,3,FALSE))</f>
        <v>Predominantly Urban</v>
      </c>
      <c r="BE139" t="s">
        <v>321</v>
      </c>
      <c r="BG139">
        <v>121</v>
      </c>
      <c r="BH139">
        <v>24538</v>
      </c>
      <c r="BI139">
        <v>21</v>
      </c>
      <c r="BJ139">
        <v>111191</v>
      </c>
      <c r="BK139">
        <v>135871</v>
      </c>
      <c r="CB139" t="s">
        <v>319</v>
      </c>
      <c r="CC139" t="str">
        <f>VLOOKUP(CE139,class!$A$1:$B$455,2,FALSE)</f>
        <v>Metropolitan District</v>
      </c>
      <c r="CD139" t="str">
        <f>IFERROR(VLOOKUP(CE139,classifications!$A$3:$C$334,3,FALSE),VLOOKUP(CE139,classifications!$I$2:$K$28,3,FALSE))</f>
        <v>Predominantly Urban</v>
      </c>
      <c r="CE139" t="s">
        <v>321</v>
      </c>
      <c r="CG139">
        <v>117</v>
      </c>
      <c r="CH139">
        <v>24597</v>
      </c>
      <c r="CI139">
        <v>21</v>
      </c>
      <c r="CJ139">
        <v>112245</v>
      </c>
      <c r="CK139">
        <v>136980</v>
      </c>
      <c r="DB139" t="s">
        <v>319</v>
      </c>
      <c r="DC139" t="str">
        <f>VLOOKUP(DE139,class!$A$1:$B$455,2,FALSE)</f>
        <v>Metropolitan District</v>
      </c>
      <c r="DD139" t="str">
        <f>IFERROR(VLOOKUP(DE139,classifications!$A$3:$C$334,3,FALSE),VLOOKUP(DE139,classifications!$I$2:$K$28,3,FALSE))</f>
        <v>Predominantly Urban</v>
      </c>
      <c r="DE139" t="s">
        <v>321</v>
      </c>
      <c r="DG139">
        <v>116</v>
      </c>
      <c r="DH139">
        <v>24726</v>
      </c>
      <c r="DI139">
        <v>21</v>
      </c>
      <c r="DJ139">
        <v>113523</v>
      </c>
      <c r="DK139">
        <v>138386</v>
      </c>
      <c r="EB139" t="s">
        <v>319</v>
      </c>
      <c r="EC139" t="str">
        <f>VLOOKUP(EE139,class!$A$1:$B$455,2,FALSE)</f>
        <v>Metropolitan District</v>
      </c>
      <c r="ED139" t="str">
        <f>IFERROR(VLOOKUP(EE139,classifications!$A$3:$C$334,3,FALSE),VLOOKUP(EE139,classifications!$I$2:$K$28,3,FALSE))</f>
        <v>Predominantly Urban</v>
      </c>
      <c r="EE139" t="s">
        <v>321</v>
      </c>
      <c r="EG139">
        <v>116</v>
      </c>
      <c r="EH139">
        <v>24786</v>
      </c>
      <c r="EI139">
        <v>21</v>
      </c>
      <c r="EJ139">
        <v>114592</v>
      </c>
      <c r="EK139">
        <v>139515</v>
      </c>
      <c r="FB139" t="s">
        <v>319</v>
      </c>
      <c r="FC139" t="str">
        <f>VLOOKUP(FE139,class!$A$1:$B$455,2,FALSE)</f>
        <v>Metropolitan District</v>
      </c>
      <c r="FD139" t="str">
        <f>IFERROR(VLOOKUP(FE139,classifications!$A$3:$C$334,3,FALSE),VLOOKUP(FE139,classifications!$I$2:$K$28,3,FALSE))</f>
        <v>Predominantly Urban</v>
      </c>
      <c r="FE139" t="s">
        <v>321</v>
      </c>
      <c r="FG139">
        <v>118</v>
      </c>
      <c r="FH139">
        <v>24746</v>
      </c>
      <c r="FI139">
        <v>21</v>
      </c>
      <c r="FJ139">
        <v>115725</v>
      </c>
      <c r="FK139">
        <v>140610</v>
      </c>
      <c r="GB139" t="s">
        <v>319</v>
      </c>
      <c r="GC139" t="str">
        <f>VLOOKUP(GE139,class!$A$1:$B$455,2,FALSE)</f>
        <v>Metropolitan District</v>
      </c>
      <c r="GD139" t="str">
        <f>IFERROR(VLOOKUP(GE139,classifications!$A$3:$C$334,3,FALSE),VLOOKUP(GE139,classifications!$I$2:$K$28,3,FALSE))</f>
        <v>Predominantly Urban</v>
      </c>
      <c r="GE139" t="s">
        <v>321</v>
      </c>
      <c r="GG139">
        <v>118</v>
      </c>
      <c r="GH139">
        <v>24860</v>
      </c>
      <c r="GI139">
        <v>21</v>
      </c>
      <c r="GJ139">
        <v>117110</v>
      </c>
      <c r="GK139">
        <v>142109</v>
      </c>
    </row>
    <row r="140" spans="2:193" x14ac:dyDescent="0.3">
      <c r="B140" t="s">
        <v>322</v>
      </c>
      <c r="C140" t="str">
        <f>VLOOKUP(E140,class!$A$1:$B$455,2,FALSE)</f>
        <v>Metropolitan District</v>
      </c>
      <c r="D140" t="str">
        <f>IFERROR(VLOOKUP(E140,classifications!$A$3:$C$334,3,FALSE),VLOOKUP(E140,classifications!$I$2:$K$28,3,FALSE))</f>
        <v>Predominantly Urban</v>
      </c>
      <c r="E140" t="s">
        <v>324</v>
      </c>
      <c r="G140">
        <v>23055</v>
      </c>
      <c r="H140">
        <v>4413</v>
      </c>
      <c r="I140">
        <v>55</v>
      </c>
      <c r="J140">
        <v>106982</v>
      </c>
      <c r="K140">
        <v>134505</v>
      </c>
      <c r="AB140" t="s">
        <v>322</v>
      </c>
      <c r="AC140" t="str">
        <f>VLOOKUP(AE140,class!$A$1:$B$455,2,FALSE)</f>
        <v>Metropolitan District</v>
      </c>
      <c r="AD140" t="str">
        <f>IFERROR(VLOOKUP(AE140,classifications!$A$3:$C$334,3,FALSE),VLOOKUP(AE140,classifications!$I$2:$K$28,3,FALSE))</f>
        <v>Predominantly Urban</v>
      </c>
      <c r="AE140" t="s">
        <v>324</v>
      </c>
      <c r="AG140">
        <v>22935</v>
      </c>
      <c r="AH140">
        <v>4499</v>
      </c>
      <c r="AI140">
        <v>53</v>
      </c>
      <c r="AJ140">
        <v>107739</v>
      </c>
      <c r="AK140">
        <v>135226</v>
      </c>
      <c r="BB140" t="s">
        <v>322</v>
      </c>
      <c r="BC140" t="str">
        <f>VLOOKUP(BE140,class!$A$1:$B$455,2,FALSE)</f>
        <v>Metropolitan District</v>
      </c>
      <c r="BD140" t="str">
        <f>IFERROR(VLOOKUP(BE140,classifications!$A$3:$C$334,3,FALSE),VLOOKUP(BE140,classifications!$I$2:$K$28,3,FALSE))</f>
        <v>Predominantly Urban</v>
      </c>
      <c r="BE140" t="s">
        <v>324</v>
      </c>
      <c r="BG140">
        <v>22731</v>
      </c>
      <c r="BH140">
        <v>4423</v>
      </c>
      <c r="BI140">
        <v>359</v>
      </c>
      <c r="BJ140">
        <v>108399</v>
      </c>
      <c r="BK140">
        <v>135912</v>
      </c>
      <c r="CB140" t="s">
        <v>322</v>
      </c>
      <c r="CC140" t="str">
        <f>VLOOKUP(CE140,class!$A$1:$B$455,2,FALSE)</f>
        <v>Metropolitan District</v>
      </c>
      <c r="CD140" t="str">
        <f>IFERROR(VLOOKUP(CE140,classifications!$A$3:$C$334,3,FALSE),VLOOKUP(CE140,classifications!$I$2:$K$28,3,FALSE))</f>
        <v>Predominantly Urban</v>
      </c>
      <c r="CE140" t="s">
        <v>324</v>
      </c>
      <c r="CG140">
        <v>22560</v>
      </c>
      <c r="CH140">
        <v>4722</v>
      </c>
      <c r="CI140">
        <v>22</v>
      </c>
      <c r="CJ140">
        <v>109326</v>
      </c>
      <c r="CK140">
        <v>136630</v>
      </c>
      <c r="DB140" t="s">
        <v>322</v>
      </c>
      <c r="DC140" t="str">
        <f>VLOOKUP(DE140,class!$A$1:$B$455,2,FALSE)</f>
        <v>Metropolitan District</v>
      </c>
      <c r="DD140" t="str">
        <f>IFERROR(VLOOKUP(DE140,classifications!$A$3:$C$334,3,FALSE),VLOOKUP(DE140,classifications!$I$2:$K$28,3,FALSE))</f>
        <v>Predominantly Urban</v>
      </c>
      <c r="DE140" t="s">
        <v>324</v>
      </c>
      <c r="DG140">
        <v>22386</v>
      </c>
      <c r="DH140">
        <v>4760</v>
      </c>
      <c r="DI140">
        <v>11</v>
      </c>
      <c r="DJ140">
        <v>109975</v>
      </c>
      <c r="DK140">
        <v>137132</v>
      </c>
      <c r="EB140" t="s">
        <v>322</v>
      </c>
      <c r="EC140" t="str">
        <f>VLOOKUP(EE140,class!$A$1:$B$455,2,FALSE)</f>
        <v>Metropolitan District</v>
      </c>
      <c r="ED140" t="str">
        <f>IFERROR(VLOOKUP(EE140,classifications!$A$3:$C$334,3,FALSE),VLOOKUP(EE140,classifications!$I$2:$K$28,3,FALSE))</f>
        <v>Predominantly Urban</v>
      </c>
      <c r="EE140" t="s">
        <v>324</v>
      </c>
      <c r="EG140">
        <v>22222</v>
      </c>
      <c r="EH140">
        <v>4787</v>
      </c>
      <c r="EI140">
        <v>11</v>
      </c>
      <c r="EJ140">
        <v>110723</v>
      </c>
      <c r="EK140">
        <v>137743</v>
      </c>
      <c r="FB140" t="s">
        <v>322</v>
      </c>
      <c r="FC140" t="str">
        <f>VLOOKUP(FE140,class!$A$1:$B$455,2,FALSE)</f>
        <v>Metropolitan District</v>
      </c>
      <c r="FD140" t="str">
        <f>IFERROR(VLOOKUP(FE140,classifications!$A$3:$C$334,3,FALSE),VLOOKUP(FE140,classifications!$I$2:$K$28,3,FALSE))</f>
        <v>Predominantly Urban</v>
      </c>
      <c r="FE140" t="s">
        <v>324</v>
      </c>
      <c r="FG140">
        <v>21943</v>
      </c>
      <c r="FH140">
        <v>4849</v>
      </c>
      <c r="FI140">
        <v>9</v>
      </c>
      <c r="FJ140">
        <v>111654</v>
      </c>
      <c r="FK140">
        <v>138455</v>
      </c>
      <c r="GB140" t="s">
        <v>322</v>
      </c>
      <c r="GC140" t="str">
        <f>VLOOKUP(GE140,class!$A$1:$B$455,2,FALSE)</f>
        <v>Metropolitan District</v>
      </c>
      <c r="GD140" t="str">
        <f>IFERROR(VLOOKUP(GE140,classifications!$A$3:$C$334,3,FALSE),VLOOKUP(GE140,classifications!$I$2:$K$28,3,FALSE))</f>
        <v>Predominantly Urban</v>
      </c>
      <c r="GE140" t="s">
        <v>324</v>
      </c>
      <c r="GG140">
        <v>21884</v>
      </c>
      <c r="GH140">
        <v>4909</v>
      </c>
      <c r="GI140">
        <v>0</v>
      </c>
      <c r="GJ140">
        <v>112415</v>
      </c>
      <c r="GK140">
        <v>139208</v>
      </c>
    </row>
    <row r="141" spans="2:193" x14ac:dyDescent="0.3">
      <c r="B141" t="s">
        <v>325</v>
      </c>
      <c r="C141" t="str">
        <f>VLOOKUP(E141,class!$A$1:$B$455,2,FALSE)</f>
        <v>Metropolitan District</v>
      </c>
      <c r="D141" t="str">
        <f>IFERROR(VLOOKUP(E141,classifications!$A$3:$C$334,3,FALSE),VLOOKUP(E141,classifications!$I$2:$K$28,3,FALSE))</f>
        <v>Predominantly Urban</v>
      </c>
      <c r="E141" t="s">
        <v>327</v>
      </c>
      <c r="G141">
        <v>30093</v>
      </c>
      <c r="H141">
        <v>5809</v>
      </c>
      <c r="I141">
        <v>0</v>
      </c>
      <c r="J141">
        <v>91769</v>
      </c>
      <c r="K141">
        <v>127671</v>
      </c>
      <c r="AB141" t="s">
        <v>325</v>
      </c>
      <c r="AC141" t="str">
        <f>VLOOKUP(AE141,class!$A$1:$B$455,2,FALSE)</f>
        <v>Metropolitan District</v>
      </c>
      <c r="AD141" t="str">
        <f>IFERROR(VLOOKUP(AE141,classifications!$A$3:$C$334,3,FALSE),VLOOKUP(AE141,classifications!$I$2:$K$28,3,FALSE))</f>
        <v>Predominantly Urban</v>
      </c>
      <c r="AE141" t="s">
        <v>327</v>
      </c>
      <c r="AG141">
        <v>30090</v>
      </c>
      <c r="AH141">
        <v>6247</v>
      </c>
      <c r="AI141">
        <v>0</v>
      </c>
      <c r="AJ141">
        <v>91922</v>
      </c>
      <c r="AK141">
        <v>128259</v>
      </c>
      <c r="BB141" t="s">
        <v>325</v>
      </c>
      <c r="BC141" t="str">
        <f>VLOOKUP(BE141,class!$A$1:$B$455,2,FALSE)</f>
        <v>Metropolitan District</v>
      </c>
      <c r="BD141" t="str">
        <f>IFERROR(VLOOKUP(BE141,classifications!$A$3:$C$334,3,FALSE),VLOOKUP(BE141,classifications!$I$2:$K$28,3,FALSE))</f>
        <v>Predominantly Urban</v>
      </c>
      <c r="BE141" t="s">
        <v>327</v>
      </c>
      <c r="BG141">
        <v>29640</v>
      </c>
      <c r="BH141">
        <v>6729</v>
      </c>
      <c r="BI141">
        <v>0</v>
      </c>
      <c r="BJ141">
        <v>92421</v>
      </c>
      <c r="BK141">
        <v>128790</v>
      </c>
      <c r="CB141" t="s">
        <v>325</v>
      </c>
      <c r="CC141" t="str">
        <f>VLOOKUP(CE141,class!$A$1:$B$455,2,FALSE)</f>
        <v>Metropolitan District</v>
      </c>
      <c r="CD141" t="str">
        <f>IFERROR(VLOOKUP(CE141,classifications!$A$3:$C$334,3,FALSE),VLOOKUP(CE141,classifications!$I$2:$K$28,3,FALSE))</f>
        <v>Predominantly Urban</v>
      </c>
      <c r="CE141" t="s">
        <v>327</v>
      </c>
      <c r="CG141">
        <v>29414</v>
      </c>
      <c r="CH141">
        <v>6954</v>
      </c>
      <c r="CI141">
        <v>0</v>
      </c>
      <c r="CJ141">
        <v>93341</v>
      </c>
      <c r="CK141">
        <v>129709</v>
      </c>
      <c r="DB141" t="s">
        <v>325</v>
      </c>
      <c r="DC141" t="str">
        <f>VLOOKUP(DE141,class!$A$1:$B$455,2,FALSE)</f>
        <v>Metropolitan District</v>
      </c>
      <c r="DD141" t="str">
        <f>IFERROR(VLOOKUP(DE141,classifications!$A$3:$C$334,3,FALSE),VLOOKUP(DE141,classifications!$I$2:$K$28,3,FALSE))</f>
        <v>Predominantly Urban</v>
      </c>
      <c r="DE141" t="s">
        <v>327</v>
      </c>
      <c r="DG141">
        <v>29198</v>
      </c>
      <c r="DH141">
        <v>7078</v>
      </c>
      <c r="DI141">
        <v>0</v>
      </c>
      <c r="DJ141">
        <v>93991</v>
      </c>
      <c r="DK141">
        <v>130267</v>
      </c>
      <c r="EB141" t="s">
        <v>325</v>
      </c>
      <c r="EC141" t="str">
        <f>VLOOKUP(EE141,class!$A$1:$B$455,2,FALSE)</f>
        <v>Metropolitan District</v>
      </c>
      <c r="ED141" t="str">
        <f>IFERROR(VLOOKUP(EE141,classifications!$A$3:$C$334,3,FALSE),VLOOKUP(EE141,classifications!$I$2:$K$28,3,FALSE))</f>
        <v>Predominantly Urban</v>
      </c>
      <c r="EE141" t="s">
        <v>327</v>
      </c>
      <c r="EG141">
        <v>28977</v>
      </c>
      <c r="EH141">
        <v>7185</v>
      </c>
      <c r="EI141">
        <v>0</v>
      </c>
      <c r="EJ141">
        <v>94986</v>
      </c>
      <c r="EK141">
        <v>131148</v>
      </c>
      <c r="FB141" t="s">
        <v>325</v>
      </c>
      <c r="FC141" t="str">
        <f>VLOOKUP(FE141,class!$A$1:$B$455,2,FALSE)</f>
        <v>Metropolitan District</v>
      </c>
      <c r="FD141" t="str">
        <f>IFERROR(VLOOKUP(FE141,classifications!$A$3:$C$334,3,FALSE),VLOOKUP(FE141,classifications!$I$2:$K$28,3,FALSE))</f>
        <v>Predominantly Urban</v>
      </c>
      <c r="FE141" t="s">
        <v>327</v>
      </c>
      <c r="FG141">
        <v>28771</v>
      </c>
      <c r="FH141">
        <v>7306</v>
      </c>
      <c r="FI141">
        <v>0</v>
      </c>
      <c r="FJ141">
        <v>95747</v>
      </c>
      <c r="FK141">
        <v>131824</v>
      </c>
      <c r="GB141" t="s">
        <v>325</v>
      </c>
      <c r="GC141" t="str">
        <f>VLOOKUP(GE141,class!$A$1:$B$455,2,FALSE)</f>
        <v>Metropolitan District</v>
      </c>
      <c r="GD141" t="str">
        <f>IFERROR(VLOOKUP(GE141,classifications!$A$3:$C$334,3,FALSE),VLOOKUP(GE141,classifications!$I$2:$K$28,3,FALSE))</f>
        <v>Predominantly Urban</v>
      </c>
      <c r="GE141" t="s">
        <v>327</v>
      </c>
      <c r="GG141">
        <v>28615</v>
      </c>
      <c r="GH141">
        <v>7279</v>
      </c>
      <c r="GI141">
        <v>0</v>
      </c>
      <c r="GJ141">
        <v>96724</v>
      </c>
      <c r="GK141">
        <v>132618</v>
      </c>
    </row>
    <row r="142" spans="2:193" x14ac:dyDescent="0.3">
      <c r="B142" t="s">
        <v>328</v>
      </c>
      <c r="C142" t="str">
        <f>VLOOKUP(E142,class!$A$1:$B$455,2,FALSE)</f>
        <v>Metropolitan District</v>
      </c>
      <c r="D142" t="str">
        <f>IFERROR(VLOOKUP(E142,classifications!$A$3:$C$334,3,FALSE),VLOOKUP(E142,classifications!$I$2:$K$28,3,FALSE))</f>
        <v>Predominantly Urban</v>
      </c>
      <c r="E142" t="s">
        <v>330</v>
      </c>
      <c r="G142">
        <v>10380</v>
      </c>
      <c r="H142">
        <v>2305</v>
      </c>
      <c r="I142">
        <v>50</v>
      </c>
      <c r="J142">
        <v>75762</v>
      </c>
      <c r="K142">
        <v>88497</v>
      </c>
      <c r="AB142" t="s">
        <v>328</v>
      </c>
      <c r="AC142" t="str">
        <f>VLOOKUP(AE142,class!$A$1:$B$455,2,FALSE)</f>
        <v>Metropolitan District</v>
      </c>
      <c r="AD142" t="str">
        <f>IFERROR(VLOOKUP(AE142,classifications!$A$3:$C$334,3,FALSE),VLOOKUP(AE142,classifications!$I$2:$K$28,3,FALSE))</f>
        <v>Predominantly Urban</v>
      </c>
      <c r="AE142" t="s">
        <v>330</v>
      </c>
      <c r="AG142">
        <v>10305</v>
      </c>
      <c r="AH142">
        <v>2463</v>
      </c>
      <c r="AI142">
        <v>40</v>
      </c>
      <c r="AJ142">
        <v>76025</v>
      </c>
      <c r="AK142">
        <v>88833</v>
      </c>
      <c r="BB142" t="s">
        <v>328</v>
      </c>
      <c r="BC142" t="str">
        <f>VLOOKUP(BE142,class!$A$1:$B$455,2,FALSE)</f>
        <v>Metropolitan District</v>
      </c>
      <c r="BD142" t="str">
        <f>IFERROR(VLOOKUP(BE142,classifications!$A$3:$C$334,3,FALSE),VLOOKUP(BE142,classifications!$I$2:$K$28,3,FALSE))</f>
        <v>Predominantly Urban</v>
      </c>
      <c r="BE142" t="s">
        <v>330</v>
      </c>
      <c r="BG142">
        <v>10268</v>
      </c>
      <c r="BH142">
        <v>2630</v>
      </c>
      <c r="BI142">
        <v>42</v>
      </c>
      <c r="BJ142">
        <v>76026</v>
      </c>
      <c r="BK142">
        <v>88966</v>
      </c>
      <c r="CB142" t="s">
        <v>328</v>
      </c>
      <c r="CC142" t="str">
        <f>VLOOKUP(CE142,class!$A$1:$B$455,2,FALSE)</f>
        <v>Metropolitan District</v>
      </c>
      <c r="CD142" t="str">
        <f>IFERROR(VLOOKUP(CE142,classifications!$A$3:$C$334,3,FALSE),VLOOKUP(CE142,classifications!$I$2:$K$28,3,FALSE))</f>
        <v>Predominantly Urban</v>
      </c>
      <c r="CE142" t="s">
        <v>330</v>
      </c>
      <c r="CG142">
        <v>10263</v>
      </c>
      <c r="CH142">
        <v>2827</v>
      </c>
      <c r="CI142">
        <v>40</v>
      </c>
      <c r="CJ142">
        <v>76511</v>
      </c>
      <c r="CK142">
        <v>89641</v>
      </c>
      <c r="DB142" t="s">
        <v>328</v>
      </c>
      <c r="DC142" t="str">
        <f>VLOOKUP(DE142,class!$A$1:$B$455,2,FALSE)</f>
        <v>Metropolitan District</v>
      </c>
      <c r="DD142" t="str">
        <f>IFERROR(VLOOKUP(DE142,classifications!$A$3:$C$334,3,FALSE),VLOOKUP(DE142,classifications!$I$2:$K$28,3,FALSE))</f>
        <v>Predominantly Urban</v>
      </c>
      <c r="DE142" t="s">
        <v>330</v>
      </c>
      <c r="DG142">
        <v>10228</v>
      </c>
      <c r="DH142">
        <v>2896</v>
      </c>
      <c r="DI142">
        <v>30</v>
      </c>
      <c r="DJ142">
        <v>77174</v>
      </c>
      <c r="DK142">
        <v>90328</v>
      </c>
      <c r="EB142" t="s">
        <v>328</v>
      </c>
      <c r="EC142" t="str">
        <f>VLOOKUP(EE142,class!$A$1:$B$455,2,FALSE)</f>
        <v>Metropolitan District</v>
      </c>
      <c r="ED142" t="str">
        <f>IFERROR(VLOOKUP(EE142,classifications!$A$3:$C$334,3,FALSE),VLOOKUP(EE142,classifications!$I$2:$K$28,3,FALSE))</f>
        <v>Predominantly Urban</v>
      </c>
      <c r="EE142" t="s">
        <v>330</v>
      </c>
      <c r="EG142">
        <v>10154</v>
      </c>
      <c r="EH142">
        <v>2983</v>
      </c>
      <c r="EI142">
        <v>28</v>
      </c>
      <c r="EJ142">
        <v>77742</v>
      </c>
      <c r="EK142">
        <v>90907</v>
      </c>
      <c r="FB142" t="s">
        <v>328</v>
      </c>
      <c r="FC142" t="str">
        <f>VLOOKUP(FE142,class!$A$1:$B$455,2,FALSE)</f>
        <v>Metropolitan District</v>
      </c>
      <c r="FD142" t="str">
        <f>IFERROR(VLOOKUP(FE142,classifications!$A$3:$C$334,3,FALSE),VLOOKUP(FE142,classifications!$I$2:$K$28,3,FALSE))</f>
        <v>Predominantly Urban</v>
      </c>
      <c r="FE142" t="s">
        <v>330</v>
      </c>
      <c r="FG142">
        <v>10114</v>
      </c>
      <c r="FH142">
        <v>3188</v>
      </c>
      <c r="FI142">
        <v>27</v>
      </c>
      <c r="FJ142">
        <v>78293</v>
      </c>
      <c r="FK142">
        <v>91622</v>
      </c>
      <c r="GB142" t="s">
        <v>328</v>
      </c>
      <c r="GC142" t="str">
        <f>VLOOKUP(GE142,class!$A$1:$B$455,2,FALSE)</f>
        <v>Metropolitan District</v>
      </c>
      <c r="GD142" t="str">
        <f>IFERROR(VLOOKUP(GE142,classifications!$A$3:$C$334,3,FALSE),VLOOKUP(GE142,classifications!$I$2:$K$28,3,FALSE))</f>
        <v>Predominantly Urban</v>
      </c>
      <c r="GE142" t="s">
        <v>330</v>
      </c>
      <c r="GG142">
        <v>10141</v>
      </c>
      <c r="GH142">
        <v>3233</v>
      </c>
      <c r="GI142">
        <v>25</v>
      </c>
      <c r="GJ142">
        <v>79021</v>
      </c>
      <c r="GK142">
        <v>92420</v>
      </c>
    </row>
    <row r="143" spans="2:193" x14ac:dyDescent="0.3">
      <c r="B143" t="s">
        <v>331</v>
      </c>
      <c r="C143" t="str">
        <f>VLOOKUP(E143,class!$A$1:$B$455,2,FALSE)</f>
        <v>Metropolitan District</v>
      </c>
      <c r="D143" t="str">
        <f>IFERROR(VLOOKUP(E143,classifications!$A$3:$C$334,3,FALSE),VLOOKUP(E143,classifications!$I$2:$K$28,3,FALSE))</f>
        <v>Predominantly Urban</v>
      </c>
      <c r="E143" t="s">
        <v>333</v>
      </c>
      <c r="G143">
        <v>10</v>
      </c>
      <c r="H143">
        <v>27126</v>
      </c>
      <c r="I143">
        <v>40</v>
      </c>
      <c r="J143">
        <v>84298</v>
      </c>
      <c r="K143">
        <v>111474</v>
      </c>
      <c r="AB143" t="s">
        <v>331</v>
      </c>
      <c r="AC143" t="str">
        <f>VLOOKUP(AE143,class!$A$1:$B$455,2,FALSE)</f>
        <v>Metropolitan District</v>
      </c>
      <c r="AD143" t="str">
        <f>IFERROR(VLOOKUP(AE143,classifications!$A$3:$C$334,3,FALSE),VLOOKUP(AE143,classifications!$I$2:$K$28,3,FALSE))</f>
        <v>Predominantly Urban</v>
      </c>
      <c r="AE143" t="s">
        <v>333</v>
      </c>
      <c r="AG143">
        <v>0</v>
      </c>
      <c r="AH143">
        <v>27242</v>
      </c>
      <c r="AI143">
        <v>40</v>
      </c>
      <c r="AJ143">
        <v>84598</v>
      </c>
      <c r="AK143">
        <v>111880</v>
      </c>
      <c r="BB143" t="s">
        <v>331</v>
      </c>
      <c r="BC143" t="str">
        <f>VLOOKUP(BE143,class!$A$1:$B$455,2,FALSE)</f>
        <v>Metropolitan District</v>
      </c>
      <c r="BD143" t="str">
        <f>IFERROR(VLOOKUP(BE143,classifications!$A$3:$C$334,3,FALSE),VLOOKUP(BE143,classifications!$I$2:$K$28,3,FALSE))</f>
        <v>Predominantly Urban</v>
      </c>
      <c r="BE143" t="s">
        <v>333</v>
      </c>
      <c r="BG143">
        <v>0</v>
      </c>
      <c r="BH143">
        <v>27481</v>
      </c>
      <c r="BI143">
        <v>40</v>
      </c>
      <c r="BJ143">
        <v>85069</v>
      </c>
      <c r="BK143">
        <v>112590</v>
      </c>
      <c r="CB143" t="s">
        <v>331</v>
      </c>
      <c r="CC143" t="str">
        <f>VLOOKUP(CE143,class!$A$1:$B$455,2,FALSE)</f>
        <v>Metropolitan District</v>
      </c>
      <c r="CD143" t="str">
        <f>IFERROR(VLOOKUP(CE143,classifications!$A$3:$C$334,3,FALSE),VLOOKUP(CE143,classifications!$I$2:$K$28,3,FALSE))</f>
        <v>Predominantly Urban</v>
      </c>
      <c r="CE143" t="s">
        <v>333</v>
      </c>
      <c r="CG143">
        <v>0</v>
      </c>
      <c r="CH143">
        <v>27823</v>
      </c>
      <c r="CI143">
        <v>40</v>
      </c>
      <c r="CJ143">
        <v>85486</v>
      </c>
      <c r="CK143">
        <v>113349</v>
      </c>
      <c r="DB143" t="s">
        <v>331</v>
      </c>
      <c r="DC143" t="str">
        <f>VLOOKUP(DE143,class!$A$1:$B$455,2,FALSE)</f>
        <v>Metropolitan District</v>
      </c>
      <c r="DD143" t="str">
        <f>IFERROR(VLOOKUP(DE143,classifications!$A$3:$C$334,3,FALSE),VLOOKUP(DE143,classifications!$I$2:$K$28,3,FALSE))</f>
        <v>Predominantly Urban</v>
      </c>
      <c r="DE143" t="s">
        <v>333</v>
      </c>
      <c r="DG143">
        <v>0</v>
      </c>
      <c r="DH143">
        <v>27947</v>
      </c>
      <c r="DI143">
        <v>40</v>
      </c>
      <c r="DJ143">
        <v>86273</v>
      </c>
      <c r="DK143">
        <v>114260</v>
      </c>
      <c r="EB143" t="s">
        <v>331</v>
      </c>
      <c r="EC143" t="str">
        <f>VLOOKUP(EE143,class!$A$1:$B$455,2,FALSE)</f>
        <v>Metropolitan District</v>
      </c>
      <c r="ED143" t="str">
        <f>IFERROR(VLOOKUP(EE143,classifications!$A$3:$C$334,3,FALSE),VLOOKUP(EE143,classifications!$I$2:$K$28,3,FALSE))</f>
        <v>Predominantly Urban</v>
      </c>
      <c r="EE143" t="s">
        <v>333</v>
      </c>
      <c r="EG143">
        <v>0</v>
      </c>
      <c r="EH143">
        <v>28025</v>
      </c>
      <c r="EI143">
        <v>40</v>
      </c>
      <c r="EJ143">
        <v>86655</v>
      </c>
      <c r="EK143">
        <v>114720</v>
      </c>
      <c r="FB143" t="s">
        <v>331</v>
      </c>
      <c r="FC143" t="str">
        <f>VLOOKUP(FE143,class!$A$1:$B$455,2,FALSE)</f>
        <v>Metropolitan District</v>
      </c>
      <c r="FD143" t="str">
        <f>IFERROR(VLOOKUP(FE143,classifications!$A$3:$C$334,3,FALSE),VLOOKUP(FE143,classifications!$I$2:$K$28,3,FALSE))</f>
        <v>Predominantly Urban</v>
      </c>
      <c r="FE143" t="s">
        <v>333</v>
      </c>
      <c r="FG143">
        <v>0</v>
      </c>
      <c r="FH143">
        <v>28009</v>
      </c>
      <c r="FI143">
        <v>40</v>
      </c>
      <c r="FJ143">
        <v>87429</v>
      </c>
      <c r="FK143">
        <v>115478</v>
      </c>
      <c r="GB143" t="s">
        <v>331</v>
      </c>
      <c r="GC143" t="str">
        <f>VLOOKUP(GE143,class!$A$1:$B$455,2,FALSE)</f>
        <v>Metropolitan District</v>
      </c>
      <c r="GD143" t="str">
        <f>IFERROR(VLOOKUP(GE143,classifications!$A$3:$C$334,3,FALSE),VLOOKUP(GE143,classifications!$I$2:$K$28,3,FALSE))</f>
        <v>Predominantly Urban</v>
      </c>
      <c r="GE143" t="s">
        <v>333</v>
      </c>
      <c r="GG143">
        <v>0</v>
      </c>
      <c r="GH143">
        <v>28057</v>
      </c>
      <c r="GI143">
        <v>40</v>
      </c>
      <c r="GJ143">
        <v>88151</v>
      </c>
      <c r="GK143">
        <v>116248</v>
      </c>
    </row>
    <row r="144" spans="2:193" x14ac:dyDescent="0.3">
      <c r="B144" t="s">
        <v>334</v>
      </c>
      <c r="C144" t="str">
        <f>VLOOKUP(E144,class!$A$1:$B$455,2,FALSE)</f>
        <v>Metropolitan District</v>
      </c>
      <c r="D144" t="str">
        <f>IFERROR(VLOOKUP(E144,classifications!$A$3:$C$334,3,FALSE),VLOOKUP(E144,classifications!$I$2:$K$28,3,FALSE))</f>
        <v>Predominantly Urban</v>
      </c>
      <c r="E144" t="s">
        <v>336</v>
      </c>
      <c r="G144">
        <v>23415</v>
      </c>
      <c r="H144">
        <v>5723</v>
      </c>
      <c r="I144">
        <v>28</v>
      </c>
      <c r="J144">
        <v>77389</v>
      </c>
      <c r="K144">
        <v>106555</v>
      </c>
      <c r="AB144" t="s">
        <v>334</v>
      </c>
      <c r="AC144" t="str">
        <f>VLOOKUP(AE144,class!$A$1:$B$455,2,FALSE)</f>
        <v>Metropolitan District</v>
      </c>
      <c r="AD144" t="str">
        <f>IFERROR(VLOOKUP(AE144,classifications!$A$3:$C$334,3,FALSE),VLOOKUP(AE144,classifications!$I$2:$K$28,3,FALSE))</f>
        <v>Predominantly Urban</v>
      </c>
      <c r="AE144" t="s">
        <v>336</v>
      </c>
      <c r="AG144">
        <v>23296</v>
      </c>
      <c r="AH144">
        <v>5944</v>
      </c>
      <c r="AI144">
        <v>26</v>
      </c>
      <c r="AJ144">
        <v>77770</v>
      </c>
      <c r="AK144">
        <v>107036</v>
      </c>
      <c r="BB144" t="s">
        <v>334</v>
      </c>
      <c r="BC144" t="str">
        <f>VLOOKUP(BE144,class!$A$1:$B$455,2,FALSE)</f>
        <v>Metropolitan District</v>
      </c>
      <c r="BD144" t="str">
        <f>IFERROR(VLOOKUP(BE144,classifications!$A$3:$C$334,3,FALSE),VLOOKUP(BE144,classifications!$I$2:$K$28,3,FALSE))</f>
        <v>Predominantly Urban</v>
      </c>
      <c r="BE144" t="s">
        <v>336</v>
      </c>
      <c r="BG144">
        <v>23093</v>
      </c>
      <c r="BH144">
        <v>5988</v>
      </c>
      <c r="BI144">
        <v>0</v>
      </c>
      <c r="BJ144">
        <v>78384</v>
      </c>
      <c r="BK144">
        <v>107465</v>
      </c>
      <c r="CB144" t="s">
        <v>334</v>
      </c>
      <c r="CC144" t="str">
        <f>VLOOKUP(CE144,class!$A$1:$B$455,2,FALSE)</f>
        <v>Metropolitan District</v>
      </c>
      <c r="CD144" t="str">
        <f>IFERROR(VLOOKUP(CE144,classifications!$A$3:$C$334,3,FALSE),VLOOKUP(CE144,classifications!$I$2:$K$28,3,FALSE))</f>
        <v>Predominantly Urban</v>
      </c>
      <c r="CE144" t="s">
        <v>336</v>
      </c>
      <c r="CG144">
        <v>22960</v>
      </c>
      <c r="CH144">
        <v>6048</v>
      </c>
      <c r="CI144">
        <v>0</v>
      </c>
      <c r="CJ144">
        <v>79134</v>
      </c>
      <c r="CK144">
        <v>108142</v>
      </c>
      <c r="DB144" t="s">
        <v>334</v>
      </c>
      <c r="DC144" t="str">
        <f>VLOOKUP(DE144,class!$A$1:$B$455,2,FALSE)</f>
        <v>Metropolitan District</v>
      </c>
      <c r="DD144" t="str">
        <f>IFERROR(VLOOKUP(DE144,classifications!$A$3:$C$334,3,FALSE),VLOOKUP(DE144,classifications!$I$2:$K$28,3,FALSE))</f>
        <v>Predominantly Urban</v>
      </c>
      <c r="DE144" t="s">
        <v>336</v>
      </c>
      <c r="DG144">
        <v>22773</v>
      </c>
      <c r="DH144">
        <v>6182</v>
      </c>
      <c r="DI144">
        <v>0</v>
      </c>
      <c r="DJ144">
        <v>79750</v>
      </c>
      <c r="DK144">
        <v>108705</v>
      </c>
      <c r="EB144" t="s">
        <v>334</v>
      </c>
      <c r="EC144" t="str">
        <f>VLOOKUP(EE144,class!$A$1:$B$455,2,FALSE)</f>
        <v>Metropolitan District</v>
      </c>
      <c r="ED144" t="str">
        <f>IFERROR(VLOOKUP(EE144,classifications!$A$3:$C$334,3,FALSE),VLOOKUP(EE144,classifications!$I$2:$K$28,3,FALSE))</f>
        <v>Predominantly Urban</v>
      </c>
      <c r="EE144" t="s">
        <v>336</v>
      </c>
      <c r="EG144">
        <v>22250</v>
      </c>
      <c r="EH144">
        <v>6228</v>
      </c>
      <c r="EI144">
        <v>0</v>
      </c>
      <c r="EJ144">
        <v>80804</v>
      </c>
      <c r="EK144">
        <v>109282</v>
      </c>
      <c r="FB144" t="s">
        <v>334</v>
      </c>
      <c r="FC144" t="str">
        <f>VLOOKUP(FE144,class!$A$1:$B$455,2,FALSE)</f>
        <v>Metropolitan District</v>
      </c>
      <c r="FD144" t="str">
        <f>IFERROR(VLOOKUP(FE144,classifications!$A$3:$C$334,3,FALSE),VLOOKUP(FE144,classifications!$I$2:$K$28,3,FALSE))</f>
        <v>Predominantly Urban</v>
      </c>
      <c r="FE144" t="s">
        <v>336</v>
      </c>
      <c r="FG144">
        <v>22214</v>
      </c>
      <c r="FH144">
        <v>6439</v>
      </c>
      <c r="FI144">
        <v>0</v>
      </c>
      <c r="FJ144">
        <v>81425</v>
      </c>
      <c r="FK144">
        <v>110078</v>
      </c>
      <c r="GB144" t="s">
        <v>334</v>
      </c>
      <c r="GC144" t="str">
        <f>VLOOKUP(GE144,class!$A$1:$B$455,2,FALSE)</f>
        <v>Metropolitan District</v>
      </c>
      <c r="GD144" t="str">
        <f>IFERROR(VLOOKUP(GE144,classifications!$A$3:$C$334,3,FALSE),VLOOKUP(GE144,classifications!$I$2:$K$28,3,FALSE))</f>
        <v>Predominantly Urban</v>
      </c>
      <c r="GE144" t="s">
        <v>336</v>
      </c>
      <c r="GG144">
        <v>21982</v>
      </c>
      <c r="GH144">
        <v>6553</v>
      </c>
      <c r="GI144">
        <v>0</v>
      </c>
      <c r="GJ144">
        <v>82235</v>
      </c>
      <c r="GK144">
        <v>110770</v>
      </c>
    </row>
    <row r="146" spans="1:193" x14ac:dyDescent="0.3">
      <c r="C146" t="s">
        <v>337</v>
      </c>
      <c r="D146" t="s">
        <v>338</v>
      </c>
      <c r="G146">
        <v>81116</v>
      </c>
      <c r="H146">
        <v>102480</v>
      </c>
      <c r="I146">
        <v>54</v>
      </c>
      <c r="J146">
        <v>779907</v>
      </c>
      <c r="K146">
        <v>963557</v>
      </c>
      <c r="AC146" t="s">
        <v>337</v>
      </c>
      <c r="AD146" t="s">
        <v>338</v>
      </c>
      <c r="AG146">
        <v>80900</v>
      </c>
      <c r="AH146">
        <v>102757</v>
      </c>
      <c r="AI146">
        <v>81</v>
      </c>
      <c r="AJ146">
        <v>783708</v>
      </c>
      <c r="AK146">
        <v>967446</v>
      </c>
      <c r="BC146" t="s">
        <v>337</v>
      </c>
      <c r="BD146" t="s">
        <v>338</v>
      </c>
      <c r="BG146">
        <v>80222</v>
      </c>
      <c r="BH146">
        <v>102896</v>
      </c>
      <c r="BI146">
        <v>25</v>
      </c>
      <c r="BJ146">
        <v>789575</v>
      </c>
      <c r="BK146">
        <v>972718</v>
      </c>
      <c r="CC146" t="s">
        <v>337</v>
      </c>
      <c r="CD146" t="s">
        <v>338</v>
      </c>
      <c r="CG146">
        <v>80050</v>
      </c>
      <c r="CH146">
        <v>103725</v>
      </c>
      <c r="CI146">
        <v>24</v>
      </c>
      <c r="CJ146">
        <v>794249</v>
      </c>
      <c r="CK146">
        <v>978048</v>
      </c>
      <c r="DC146" t="s">
        <v>337</v>
      </c>
      <c r="DD146" t="s">
        <v>338</v>
      </c>
      <c r="DG146">
        <v>79904</v>
      </c>
      <c r="DH146">
        <v>103887</v>
      </c>
      <c r="DI146">
        <v>22</v>
      </c>
      <c r="DJ146">
        <v>801000</v>
      </c>
      <c r="DK146">
        <v>984813</v>
      </c>
      <c r="EC146" t="s">
        <v>337</v>
      </c>
      <c r="ED146" t="s">
        <v>338</v>
      </c>
      <c r="EG146">
        <v>79928</v>
      </c>
      <c r="EH146">
        <v>104236</v>
      </c>
      <c r="EI146">
        <v>19</v>
      </c>
      <c r="EJ146">
        <v>808117</v>
      </c>
      <c r="EK146">
        <v>992300</v>
      </c>
      <c r="FC146" t="s">
        <v>337</v>
      </c>
      <c r="FD146" t="s">
        <v>338</v>
      </c>
      <c r="FG146">
        <v>78865</v>
      </c>
      <c r="FH146">
        <v>104086</v>
      </c>
      <c r="FI146">
        <v>25</v>
      </c>
      <c r="FJ146">
        <v>816611</v>
      </c>
      <c r="FK146">
        <v>999587</v>
      </c>
      <c r="GC146" t="s">
        <v>337</v>
      </c>
      <c r="GD146" t="s">
        <v>338</v>
      </c>
      <c r="GG146">
        <v>78132</v>
      </c>
      <c r="GH146">
        <v>104365</v>
      </c>
      <c r="GI146">
        <v>26</v>
      </c>
      <c r="GJ146">
        <v>826325</v>
      </c>
      <c r="GK146">
        <v>1008848</v>
      </c>
    </row>
    <row r="147" spans="1:193" x14ac:dyDescent="0.3">
      <c r="B147" t="s">
        <v>339</v>
      </c>
      <c r="C147" t="str">
        <f>VLOOKUP(E147,class!$A$1:$B$455,2,FALSE)</f>
        <v>Metropolitan District</v>
      </c>
      <c r="D147" t="str">
        <f>IFERROR(VLOOKUP(E147,classifications!$A$3:$C$334,3,FALSE),VLOOKUP(E147,classifications!$I$2:$K$28,3,FALSE))</f>
        <v>Predominantly Urban</v>
      </c>
      <c r="E147" t="s">
        <v>341</v>
      </c>
      <c r="G147">
        <v>45</v>
      </c>
      <c r="H147">
        <v>31948</v>
      </c>
      <c r="I147">
        <v>0</v>
      </c>
      <c r="J147">
        <v>176008</v>
      </c>
      <c r="K147">
        <v>208001</v>
      </c>
      <c r="AB147" t="s">
        <v>339</v>
      </c>
      <c r="AC147" t="str">
        <f>VLOOKUP(AE147,class!$A$1:$B$455,2,FALSE)</f>
        <v>Metropolitan District</v>
      </c>
      <c r="AD147" t="str">
        <f>IFERROR(VLOOKUP(AE147,classifications!$A$3:$C$334,3,FALSE),VLOOKUP(AE147,classifications!$I$2:$K$28,3,FALSE))</f>
        <v>Predominantly Urban</v>
      </c>
      <c r="AE147" t="s">
        <v>341</v>
      </c>
      <c r="AG147">
        <v>95</v>
      </c>
      <c r="AH147">
        <v>31995</v>
      </c>
      <c r="AI147">
        <v>0</v>
      </c>
      <c r="AJ147">
        <v>176632</v>
      </c>
      <c r="AK147">
        <v>208722</v>
      </c>
      <c r="BB147" t="s">
        <v>339</v>
      </c>
      <c r="BC147" t="str">
        <f>VLOOKUP(BE147,class!$A$1:$B$455,2,FALSE)</f>
        <v>Metropolitan District</v>
      </c>
      <c r="BD147" t="str">
        <f>IFERROR(VLOOKUP(BE147,classifications!$A$3:$C$334,3,FALSE),VLOOKUP(BE147,classifications!$I$2:$K$28,3,FALSE))</f>
        <v>Predominantly Urban</v>
      </c>
      <c r="BE147" t="s">
        <v>341</v>
      </c>
      <c r="BG147">
        <v>95</v>
      </c>
      <c r="BH147">
        <v>31634</v>
      </c>
      <c r="BI147">
        <v>0</v>
      </c>
      <c r="BJ147">
        <v>177867</v>
      </c>
      <c r="BK147">
        <v>209596</v>
      </c>
      <c r="CB147" t="s">
        <v>339</v>
      </c>
      <c r="CC147" t="str">
        <f>VLOOKUP(CE147,class!$A$1:$B$455,2,FALSE)</f>
        <v>Metropolitan District</v>
      </c>
      <c r="CD147" t="str">
        <f>IFERROR(VLOOKUP(CE147,classifications!$A$3:$C$334,3,FALSE),VLOOKUP(CE147,classifications!$I$2:$K$28,3,FALSE))</f>
        <v>Predominantly Urban</v>
      </c>
      <c r="CE147" t="s">
        <v>341</v>
      </c>
      <c r="CG147">
        <v>155</v>
      </c>
      <c r="CH147">
        <v>31787</v>
      </c>
      <c r="CI147">
        <v>0</v>
      </c>
      <c r="CJ147">
        <v>178788</v>
      </c>
      <c r="CK147">
        <v>210730</v>
      </c>
      <c r="DB147" t="s">
        <v>339</v>
      </c>
      <c r="DC147" t="str">
        <f>VLOOKUP(DE147,class!$A$1:$B$455,2,FALSE)</f>
        <v>Metropolitan District</v>
      </c>
      <c r="DD147" t="str">
        <f>IFERROR(VLOOKUP(DE147,classifications!$A$3:$C$334,3,FALSE),VLOOKUP(DE147,classifications!$I$2:$K$28,3,FALSE))</f>
        <v>Predominantly Urban</v>
      </c>
      <c r="DE147" t="s">
        <v>341</v>
      </c>
      <c r="DG147">
        <v>176</v>
      </c>
      <c r="DH147">
        <v>31699</v>
      </c>
      <c r="DI147">
        <v>0</v>
      </c>
      <c r="DJ147">
        <v>179762</v>
      </c>
      <c r="DK147">
        <v>211637</v>
      </c>
      <c r="EB147" t="s">
        <v>339</v>
      </c>
      <c r="EC147" t="str">
        <f>VLOOKUP(EE147,class!$A$1:$B$455,2,FALSE)</f>
        <v>Metropolitan District</v>
      </c>
      <c r="ED147" t="str">
        <f>IFERROR(VLOOKUP(EE147,classifications!$A$3:$C$334,3,FALSE),VLOOKUP(EE147,classifications!$I$2:$K$28,3,FALSE))</f>
        <v>Predominantly Urban</v>
      </c>
      <c r="EE147" t="s">
        <v>341</v>
      </c>
      <c r="EG147">
        <v>241</v>
      </c>
      <c r="EH147">
        <v>31867</v>
      </c>
      <c r="EI147">
        <v>0</v>
      </c>
      <c r="EJ147">
        <v>181017</v>
      </c>
      <c r="EK147">
        <v>213125</v>
      </c>
      <c r="FB147" t="s">
        <v>339</v>
      </c>
      <c r="FC147" t="str">
        <f>VLOOKUP(FE147,class!$A$1:$B$455,2,FALSE)</f>
        <v>Metropolitan District</v>
      </c>
      <c r="FD147" t="str">
        <f>IFERROR(VLOOKUP(FE147,classifications!$A$3:$C$334,3,FALSE),VLOOKUP(FE147,classifications!$I$2:$K$28,3,FALSE))</f>
        <v>Predominantly Urban</v>
      </c>
      <c r="FE147" t="s">
        <v>341</v>
      </c>
      <c r="FG147">
        <v>241</v>
      </c>
      <c r="FH147">
        <v>31870</v>
      </c>
      <c r="FI147">
        <v>0</v>
      </c>
      <c r="FJ147">
        <v>182635</v>
      </c>
      <c r="FK147">
        <v>214746</v>
      </c>
      <c r="GB147" t="s">
        <v>339</v>
      </c>
      <c r="GC147" t="str">
        <f>VLOOKUP(GE147,class!$A$1:$B$455,2,FALSE)</f>
        <v>Metropolitan District</v>
      </c>
      <c r="GD147" t="str">
        <f>IFERROR(VLOOKUP(GE147,classifications!$A$3:$C$334,3,FALSE),VLOOKUP(GE147,classifications!$I$2:$K$28,3,FALSE))</f>
        <v>Predominantly Urban</v>
      </c>
      <c r="GE147" t="s">
        <v>341</v>
      </c>
      <c r="GG147">
        <v>289</v>
      </c>
      <c r="GH147">
        <v>31855</v>
      </c>
      <c r="GI147">
        <v>0</v>
      </c>
      <c r="GJ147">
        <v>184216</v>
      </c>
      <c r="GK147">
        <v>216360</v>
      </c>
    </row>
    <row r="148" spans="1:193" x14ac:dyDescent="0.3">
      <c r="B148" t="s">
        <v>342</v>
      </c>
      <c r="C148" t="str">
        <f>VLOOKUP(E148,class!$A$1:$B$455,2,FALSE)</f>
        <v>Metropolitan District</v>
      </c>
      <c r="D148" t="str">
        <f>IFERROR(VLOOKUP(E148,classifications!$A$3:$C$334,3,FALSE),VLOOKUP(E148,classifications!$I$2:$K$28,3,FALSE))</f>
        <v>Predominantly Urban</v>
      </c>
      <c r="E148" t="s">
        <v>344</v>
      </c>
      <c r="G148">
        <v>22</v>
      </c>
      <c r="H148">
        <v>14196</v>
      </c>
      <c r="I148">
        <v>31</v>
      </c>
      <c r="J148">
        <v>78296</v>
      </c>
      <c r="K148">
        <v>92545</v>
      </c>
      <c r="AB148" t="s">
        <v>342</v>
      </c>
      <c r="AC148" t="str">
        <f>VLOOKUP(AE148,class!$A$1:$B$455,2,FALSE)</f>
        <v>Metropolitan District</v>
      </c>
      <c r="AD148" t="str">
        <f>IFERROR(VLOOKUP(AE148,classifications!$A$3:$C$334,3,FALSE),VLOOKUP(AE148,classifications!$I$2:$K$28,3,FALSE))</f>
        <v>Predominantly Urban</v>
      </c>
      <c r="AE148" t="s">
        <v>344</v>
      </c>
      <c r="AG148">
        <v>22</v>
      </c>
      <c r="AH148">
        <v>14302</v>
      </c>
      <c r="AI148">
        <v>33</v>
      </c>
      <c r="AJ148">
        <v>78683</v>
      </c>
      <c r="AK148">
        <v>93040</v>
      </c>
      <c r="BB148" t="s">
        <v>342</v>
      </c>
      <c r="BC148" t="str">
        <f>VLOOKUP(BE148,class!$A$1:$B$455,2,FALSE)</f>
        <v>Metropolitan District</v>
      </c>
      <c r="BD148" t="str">
        <f>IFERROR(VLOOKUP(BE148,classifications!$A$3:$C$334,3,FALSE),VLOOKUP(BE148,classifications!$I$2:$K$28,3,FALSE))</f>
        <v>Predominantly Urban</v>
      </c>
      <c r="BE148" t="s">
        <v>344</v>
      </c>
      <c r="BG148">
        <v>22</v>
      </c>
      <c r="BH148">
        <v>14373</v>
      </c>
      <c r="BI148">
        <v>0</v>
      </c>
      <c r="BJ148">
        <v>78972</v>
      </c>
      <c r="BK148">
        <v>93367</v>
      </c>
      <c r="CB148" t="s">
        <v>342</v>
      </c>
      <c r="CC148" t="str">
        <f>VLOOKUP(CE148,class!$A$1:$B$455,2,FALSE)</f>
        <v>Metropolitan District</v>
      </c>
      <c r="CD148" t="str">
        <f>IFERROR(VLOOKUP(CE148,classifications!$A$3:$C$334,3,FALSE),VLOOKUP(CE148,classifications!$I$2:$K$28,3,FALSE))</f>
        <v>Predominantly Urban</v>
      </c>
      <c r="CE148" t="s">
        <v>344</v>
      </c>
      <c r="CG148">
        <v>0</v>
      </c>
      <c r="CH148">
        <v>14332</v>
      </c>
      <c r="CI148">
        <v>0</v>
      </c>
      <c r="CJ148">
        <v>79599</v>
      </c>
      <c r="CK148">
        <v>93931</v>
      </c>
      <c r="DB148" t="s">
        <v>342</v>
      </c>
      <c r="DC148" t="str">
        <f>VLOOKUP(DE148,class!$A$1:$B$455,2,FALSE)</f>
        <v>Metropolitan District</v>
      </c>
      <c r="DD148" t="str">
        <f>IFERROR(VLOOKUP(DE148,classifications!$A$3:$C$334,3,FALSE),VLOOKUP(DE148,classifications!$I$2:$K$28,3,FALSE))</f>
        <v>Predominantly Urban</v>
      </c>
      <c r="DE148" t="s">
        <v>344</v>
      </c>
      <c r="DG148">
        <v>22</v>
      </c>
      <c r="DH148">
        <v>14225</v>
      </c>
      <c r="DI148">
        <v>0</v>
      </c>
      <c r="DJ148">
        <v>80013</v>
      </c>
      <c r="DK148">
        <v>94260</v>
      </c>
      <c r="EB148" t="s">
        <v>342</v>
      </c>
      <c r="EC148" t="str">
        <f>VLOOKUP(EE148,class!$A$1:$B$455,2,FALSE)</f>
        <v>Metropolitan District</v>
      </c>
      <c r="ED148" t="str">
        <f>IFERROR(VLOOKUP(EE148,classifications!$A$3:$C$334,3,FALSE),VLOOKUP(EE148,classifications!$I$2:$K$28,3,FALSE))</f>
        <v>Predominantly Urban</v>
      </c>
      <c r="EE148" t="s">
        <v>344</v>
      </c>
      <c r="EG148">
        <v>0</v>
      </c>
      <c r="EH148">
        <v>14150</v>
      </c>
      <c r="EI148">
        <v>0</v>
      </c>
      <c r="EJ148">
        <v>80486</v>
      </c>
      <c r="EK148">
        <v>94636</v>
      </c>
      <c r="FB148" t="s">
        <v>342</v>
      </c>
      <c r="FC148" t="str">
        <f>VLOOKUP(FE148,class!$A$1:$B$455,2,FALSE)</f>
        <v>Metropolitan District</v>
      </c>
      <c r="FD148" t="str">
        <f>IFERROR(VLOOKUP(FE148,classifications!$A$3:$C$334,3,FALSE),VLOOKUP(FE148,classifications!$I$2:$K$28,3,FALSE))</f>
        <v>Predominantly Urban</v>
      </c>
      <c r="FE148" t="s">
        <v>344</v>
      </c>
      <c r="FG148">
        <v>0</v>
      </c>
      <c r="FH148">
        <v>14071</v>
      </c>
      <c r="FI148">
        <v>0</v>
      </c>
      <c r="FJ148">
        <v>80859</v>
      </c>
      <c r="FK148">
        <v>94930</v>
      </c>
      <c r="GB148" t="s">
        <v>342</v>
      </c>
      <c r="GC148" t="str">
        <f>VLOOKUP(GE148,class!$A$1:$B$455,2,FALSE)</f>
        <v>Metropolitan District</v>
      </c>
      <c r="GD148" t="str">
        <f>IFERROR(VLOOKUP(GE148,classifications!$A$3:$C$334,3,FALSE),VLOOKUP(GE148,classifications!$I$2:$K$28,3,FALSE))</f>
        <v>Predominantly Urban</v>
      </c>
      <c r="GE148" t="s">
        <v>344</v>
      </c>
      <c r="GG148">
        <v>0</v>
      </c>
      <c r="GH148">
        <v>14021</v>
      </c>
      <c r="GI148">
        <v>0</v>
      </c>
      <c r="GJ148">
        <v>81465</v>
      </c>
      <c r="GK148">
        <v>95486</v>
      </c>
    </row>
    <row r="149" spans="1:193" x14ac:dyDescent="0.3">
      <c r="B149" t="s">
        <v>345</v>
      </c>
      <c r="C149" t="str">
        <f>VLOOKUP(E149,class!$A$1:$B$455,2,FALSE)</f>
        <v>Metropolitan District</v>
      </c>
      <c r="D149" t="str">
        <f>IFERROR(VLOOKUP(E149,classifications!$A$3:$C$334,3,FALSE),VLOOKUP(E149,classifications!$I$2:$K$28,3,FALSE))</f>
        <v>Predominantly Urban</v>
      </c>
      <c r="E149" t="s">
        <v>347</v>
      </c>
      <c r="G149">
        <v>23004</v>
      </c>
      <c r="H149">
        <v>5407</v>
      </c>
      <c r="I149">
        <v>0</v>
      </c>
      <c r="J149">
        <v>153636</v>
      </c>
      <c r="K149">
        <v>182047</v>
      </c>
      <c r="AB149" t="s">
        <v>345</v>
      </c>
      <c r="AC149" t="str">
        <f>VLOOKUP(AE149,class!$A$1:$B$455,2,FALSE)</f>
        <v>Metropolitan District</v>
      </c>
      <c r="AD149" t="str">
        <f>IFERROR(VLOOKUP(AE149,classifications!$A$3:$C$334,3,FALSE),VLOOKUP(AE149,classifications!$I$2:$K$28,3,FALSE))</f>
        <v>Predominantly Urban</v>
      </c>
      <c r="AE149" t="s">
        <v>347</v>
      </c>
      <c r="AG149">
        <v>23052</v>
      </c>
      <c r="AH149">
        <v>5465</v>
      </c>
      <c r="AI149">
        <v>0</v>
      </c>
      <c r="AJ149">
        <v>154111</v>
      </c>
      <c r="AK149">
        <v>182628</v>
      </c>
      <c r="BB149" t="s">
        <v>345</v>
      </c>
      <c r="BC149" t="str">
        <f>VLOOKUP(BE149,class!$A$1:$B$455,2,FALSE)</f>
        <v>Metropolitan District</v>
      </c>
      <c r="BD149" t="str">
        <f>IFERROR(VLOOKUP(BE149,classifications!$A$3:$C$334,3,FALSE),VLOOKUP(BE149,classifications!$I$2:$K$28,3,FALSE))</f>
        <v>Predominantly Urban</v>
      </c>
      <c r="BE149" t="s">
        <v>347</v>
      </c>
      <c r="BG149">
        <v>23156</v>
      </c>
      <c r="BH149">
        <v>5547</v>
      </c>
      <c r="BI149">
        <v>0</v>
      </c>
      <c r="BJ149">
        <v>154961</v>
      </c>
      <c r="BK149">
        <v>183664</v>
      </c>
      <c r="CB149" t="s">
        <v>345</v>
      </c>
      <c r="CC149" t="str">
        <f>VLOOKUP(CE149,class!$A$1:$B$455,2,FALSE)</f>
        <v>Metropolitan District</v>
      </c>
      <c r="CD149" t="str">
        <f>IFERROR(VLOOKUP(CE149,classifications!$A$3:$C$334,3,FALSE),VLOOKUP(CE149,classifications!$I$2:$K$28,3,FALSE))</f>
        <v>Predominantly Urban</v>
      </c>
      <c r="CE149" t="s">
        <v>347</v>
      </c>
      <c r="CG149">
        <v>23055</v>
      </c>
      <c r="CH149">
        <v>5675</v>
      </c>
      <c r="CI149">
        <v>0</v>
      </c>
      <c r="CJ149">
        <v>155455</v>
      </c>
      <c r="CK149">
        <v>184185</v>
      </c>
      <c r="DB149" t="s">
        <v>345</v>
      </c>
      <c r="DC149" t="str">
        <f>VLOOKUP(DE149,class!$A$1:$B$455,2,FALSE)</f>
        <v>Metropolitan District</v>
      </c>
      <c r="DD149" t="str">
        <f>IFERROR(VLOOKUP(DE149,classifications!$A$3:$C$334,3,FALSE),VLOOKUP(DE149,classifications!$I$2:$K$28,3,FALSE))</f>
        <v>Predominantly Urban</v>
      </c>
      <c r="DE149" t="s">
        <v>347</v>
      </c>
      <c r="DG149">
        <v>22970</v>
      </c>
      <c r="DH149">
        <v>5744</v>
      </c>
      <c r="DI149">
        <v>0</v>
      </c>
      <c r="DJ149">
        <v>156605</v>
      </c>
      <c r="DK149">
        <v>185319</v>
      </c>
      <c r="EB149" t="s">
        <v>345</v>
      </c>
      <c r="EC149" t="str">
        <f>VLOOKUP(EE149,class!$A$1:$B$455,2,FALSE)</f>
        <v>Metropolitan District</v>
      </c>
      <c r="ED149" t="str">
        <f>IFERROR(VLOOKUP(EE149,classifications!$A$3:$C$334,3,FALSE),VLOOKUP(EE149,classifications!$I$2:$K$28,3,FALSE))</f>
        <v>Predominantly Urban</v>
      </c>
      <c r="EE149" t="s">
        <v>347</v>
      </c>
      <c r="EG149">
        <v>22800</v>
      </c>
      <c r="EH149">
        <v>5843</v>
      </c>
      <c r="EI149">
        <v>0</v>
      </c>
      <c r="EJ149">
        <v>157659</v>
      </c>
      <c r="EK149">
        <v>186302</v>
      </c>
      <c r="FB149" t="s">
        <v>345</v>
      </c>
      <c r="FC149" t="str">
        <f>VLOOKUP(FE149,class!$A$1:$B$455,2,FALSE)</f>
        <v>Metropolitan District</v>
      </c>
      <c r="FD149" t="str">
        <f>IFERROR(VLOOKUP(FE149,classifications!$A$3:$C$334,3,FALSE),VLOOKUP(FE149,classifications!$I$2:$K$28,3,FALSE))</f>
        <v>Predominantly Urban</v>
      </c>
      <c r="FE149" t="s">
        <v>347</v>
      </c>
      <c r="FG149">
        <v>22581</v>
      </c>
      <c r="FH149">
        <v>5807</v>
      </c>
      <c r="FI149">
        <v>0</v>
      </c>
      <c r="FJ149">
        <v>159244</v>
      </c>
      <c r="FK149">
        <v>187632</v>
      </c>
      <c r="GB149" t="s">
        <v>345</v>
      </c>
      <c r="GC149" t="str">
        <f>VLOOKUP(GE149,class!$A$1:$B$455,2,FALSE)</f>
        <v>Metropolitan District</v>
      </c>
      <c r="GD149" t="str">
        <f>IFERROR(VLOOKUP(GE149,classifications!$A$3:$C$334,3,FALSE),VLOOKUP(GE149,classifications!$I$2:$K$28,3,FALSE))</f>
        <v>Predominantly Urban</v>
      </c>
      <c r="GE149" t="s">
        <v>347</v>
      </c>
      <c r="GG149">
        <v>22407</v>
      </c>
      <c r="GH149">
        <v>5862</v>
      </c>
      <c r="GI149">
        <v>0</v>
      </c>
      <c r="GJ149">
        <v>160913</v>
      </c>
      <c r="GK149">
        <v>189182</v>
      </c>
    </row>
    <row r="150" spans="1:193" x14ac:dyDescent="0.3">
      <c r="B150" t="s">
        <v>348</v>
      </c>
      <c r="C150" t="str">
        <f>VLOOKUP(E150,class!$A$1:$B$455,2,FALSE)</f>
        <v>Metropolitan District</v>
      </c>
      <c r="D150" t="str">
        <f>IFERROR(VLOOKUP(E150,classifications!$A$3:$C$334,3,FALSE),VLOOKUP(E150,classifications!$I$2:$K$28,3,FALSE))</f>
        <v>Predominantly Urban</v>
      </c>
      <c r="E150" t="s">
        <v>350</v>
      </c>
      <c r="G150">
        <v>57953</v>
      </c>
      <c r="H150">
        <v>15831</v>
      </c>
      <c r="I150">
        <v>17</v>
      </c>
      <c r="J150">
        <v>259949</v>
      </c>
      <c r="K150">
        <v>333750</v>
      </c>
      <c r="AB150" t="s">
        <v>348</v>
      </c>
      <c r="AC150" t="str">
        <f>VLOOKUP(AE150,class!$A$1:$B$455,2,FALSE)</f>
        <v>Metropolitan District</v>
      </c>
      <c r="AD150" t="str">
        <f>IFERROR(VLOOKUP(AE150,classifications!$A$3:$C$334,3,FALSE),VLOOKUP(AE150,classifications!$I$2:$K$28,3,FALSE))</f>
        <v>Predominantly Urban</v>
      </c>
      <c r="AE150" t="s">
        <v>350</v>
      </c>
      <c r="AG150">
        <v>57662</v>
      </c>
      <c r="AH150">
        <v>16014</v>
      </c>
      <c r="AI150">
        <v>14</v>
      </c>
      <c r="AJ150">
        <v>261618</v>
      </c>
      <c r="AK150">
        <v>335308</v>
      </c>
      <c r="BB150" t="s">
        <v>348</v>
      </c>
      <c r="BC150" t="str">
        <f>VLOOKUP(BE150,class!$A$1:$B$455,2,FALSE)</f>
        <v>Metropolitan District</v>
      </c>
      <c r="BD150" t="str">
        <f>IFERROR(VLOOKUP(BE150,classifications!$A$3:$C$334,3,FALSE),VLOOKUP(BE150,classifications!$I$2:$K$28,3,FALSE))</f>
        <v>Predominantly Urban</v>
      </c>
      <c r="BE150" t="s">
        <v>350</v>
      </c>
      <c r="BG150">
        <v>56888</v>
      </c>
      <c r="BH150">
        <v>16278</v>
      </c>
      <c r="BI150">
        <v>12</v>
      </c>
      <c r="BJ150">
        <v>264359</v>
      </c>
      <c r="BK150">
        <v>337537</v>
      </c>
      <c r="CB150" t="s">
        <v>348</v>
      </c>
      <c r="CC150" t="str">
        <f>VLOOKUP(CE150,class!$A$1:$B$455,2,FALSE)</f>
        <v>Metropolitan District</v>
      </c>
      <c r="CD150" t="str">
        <f>IFERROR(VLOOKUP(CE150,classifications!$A$3:$C$334,3,FALSE),VLOOKUP(CE150,classifications!$I$2:$K$28,3,FALSE))</f>
        <v>Predominantly Urban</v>
      </c>
      <c r="CE150" t="s">
        <v>350</v>
      </c>
      <c r="CG150">
        <v>56785</v>
      </c>
      <c r="CH150">
        <v>16833</v>
      </c>
      <c r="CI150">
        <v>13</v>
      </c>
      <c r="CJ150">
        <v>265885</v>
      </c>
      <c r="CK150">
        <v>339516</v>
      </c>
      <c r="DB150" t="s">
        <v>348</v>
      </c>
      <c r="DC150" t="str">
        <f>VLOOKUP(DE150,class!$A$1:$B$455,2,FALSE)</f>
        <v>Metropolitan District</v>
      </c>
      <c r="DD150" t="str">
        <f>IFERROR(VLOOKUP(DE150,classifications!$A$3:$C$334,3,FALSE),VLOOKUP(DE150,classifications!$I$2:$K$28,3,FALSE))</f>
        <v>Predominantly Urban</v>
      </c>
      <c r="DE150" t="s">
        <v>350</v>
      </c>
      <c r="DG150">
        <v>56672</v>
      </c>
      <c r="DH150">
        <v>16740</v>
      </c>
      <c r="DI150">
        <v>11</v>
      </c>
      <c r="DJ150">
        <v>268567</v>
      </c>
      <c r="DK150">
        <v>341990</v>
      </c>
      <c r="EB150" t="s">
        <v>348</v>
      </c>
      <c r="EC150" t="str">
        <f>VLOOKUP(EE150,class!$A$1:$B$455,2,FALSE)</f>
        <v>Metropolitan District</v>
      </c>
      <c r="ED150" t="str">
        <f>IFERROR(VLOOKUP(EE150,classifications!$A$3:$C$334,3,FALSE),VLOOKUP(EE150,classifications!$I$2:$K$28,3,FALSE))</f>
        <v>Predominantly Urban</v>
      </c>
      <c r="EE150" t="s">
        <v>350</v>
      </c>
      <c r="EG150">
        <v>56826</v>
      </c>
      <c r="EH150">
        <v>17040</v>
      </c>
      <c r="EI150">
        <v>10</v>
      </c>
      <c r="EJ150">
        <v>270938</v>
      </c>
      <c r="EK150">
        <v>344814</v>
      </c>
      <c r="FB150" t="s">
        <v>348</v>
      </c>
      <c r="FC150" t="str">
        <f>VLOOKUP(FE150,class!$A$1:$B$455,2,FALSE)</f>
        <v>Metropolitan District</v>
      </c>
      <c r="FD150" t="str">
        <f>IFERROR(VLOOKUP(FE150,classifications!$A$3:$C$334,3,FALSE),VLOOKUP(FE150,classifications!$I$2:$K$28,3,FALSE))</f>
        <v>Predominantly Urban</v>
      </c>
      <c r="FE150" t="s">
        <v>350</v>
      </c>
      <c r="FG150">
        <v>55986</v>
      </c>
      <c r="FH150">
        <v>17085</v>
      </c>
      <c r="FI150">
        <v>16</v>
      </c>
      <c r="FJ150">
        <v>274010</v>
      </c>
      <c r="FK150">
        <v>347097</v>
      </c>
      <c r="GB150" t="s">
        <v>348</v>
      </c>
      <c r="GC150" t="str">
        <f>VLOOKUP(GE150,class!$A$1:$B$455,2,FALSE)</f>
        <v>Metropolitan District</v>
      </c>
      <c r="GD150" t="str">
        <f>IFERROR(VLOOKUP(GE150,classifications!$A$3:$C$334,3,FALSE),VLOOKUP(GE150,classifications!$I$2:$K$28,3,FALSE))</f>
        <v>Predominantly Urban</v>
      </c>
      <c r="GE150" t="s">
        <v>350</v>
      </c>
      <c r="GG150">
        <v>55382</v>
      </c>
      <c r="GH150">
        <v>17287</v>
      </c>
      <c r="GI150">
        <v>17</v>
      </c>
      <c r="GJ150">
        <v>277838</v>
      </c>
      <c r="GK150">
        <v>350524</v>
      </c>
    </row>
    <row r="151" spans="1:193" x14ac:dyDescent="0.3">
      <c r="B151" t="s">
        <v>351</v>
      </c>
      <c r="C151" t="str">
        <f>VLOOKUP(E151,class!$A$1:$B$455,2,FALSE)</f>
        <v>Metropolitan District</v>
      </c>
      <c r="D151" t="str">
        <f>IFERROR(VLOOKUP(E151,classifications!$A$3:$C$334,3,FALSE),VLOOKUP(E151,classifications!$I$2:$K$28,3,FALSE))</f>
        <v>Predominantly Urban</v>
      </c>
      <c r="E151" t="s">
        <v>353</v>
      </c>
      <c r="G151">
        <v>92</v>
      </c>
      <c r="H151">
        <v>35098</v>
      </c>
      <c r="I151">
        <v>6</v>
      </c>
      <c r="J151">
        <v>112018</v>
      </c>
      <c r="K151">
        <v>147214</v>
      </c>
      <c r="AB151" t="s">
        <v>351</v>
      </c>
      <c r="AC151" t="str">
        <f>VLOOKUP(AE151,class!$A$1:$B$455,2,FALSE)</f>
        <v>Metropolitan District</v>
      </c>
      <c r="AD151" t="str">
        <f>IFERROR(VLOOKUP(AE151,classifications!$A$3:$C$334,3,FALSE),VLOOKUP(AE151,classifications!$I$2:$K$28,3,FALSE))</f>
        <v>Predominantly Urban</v>
      </c>
      <c r="AE151" t="s">
        <v>353</v>
      </c>
      <c r="AG151">
        <v>69</v>
      </c>
      <c r="AH151">
        <v>34981</v>
      </c>
      <c r="AI151">
        <v>34</v>
      </c>
      <c r="AJ151">
        <v>112664</v>
      </c>
      <c r="AK151">
        <v>147748</v>
      </c>
      <c r="BB151" t="s">
        <v>351</v>
      </c>
      <c r="BC151" t="str">
        <f>VLOOKUP(BE151,class!$A$1:$B$455,2,FALSE)</f>
        <v>Metropolitan District</v>
      </c>
      <c r="BD151" t="str">
        <f>IFERROR(VLOOKUP(BE151,classifications!$A$3:$C$334,3,FALSE),VLOOKUP(BE151,classifications!$I$2:$K$28,3,FALSE))</f>
        <v>Predominantly Urban</v>
      </c>
      <c r="BE151" t="s">
        <v>353</v>
      </c>
      <c r="BG151">
        <v>61</v>
      </c>
      <c r="BH151">
        <v>35064</v>
      </c>
      <c r="BI151">
        <v>13</v>
      </c>
      <c r="BJ151">
        <v>113416</v>
      </c>
      <c r="BK151">
        <v>148554</v>
      </c>
      <c r="CB151" t="s">
        <v>351</v>
      </c>
      <c r="CC151" t="str">
        <f>VLOOKUP(CE151,class!$A$1:$B$455,2,FALSE)</f>
        <v>Metropolitan District</v>
      </c>
      <c r="CD151" t="str">
        <f>IFERROR(VLOOKUP(CE151,classifications!$A$3:$C$334,3,FALSE),VLOOKUP(CE151,classifications!$I$2:$K$28,3,FALSE))</f>
        <v>Predominantly Urban</v>
      </c>
      <c r="CE151" t="s">
        <v>353</v>
      </c>
      <c r="CG151">
        <v>55</v>
      </c>
      <c r="CH151">
        <v>35098</v>
      </c>
      <c r="CI151">
        <v>11</v>
      </c>
      <c r="CJ151">
        <v>114522</v>
      </c>
      <c r="CK151">
        <v>149686</v>
      </c>
      <c r="DB151" t="s">
        <v>351</v>
      </c>
      <c r="DC151" t="str">
        <f>VLOOKUP(DE151,class!$A$1:$B$455,2,FALSE)</f>
        <v>Metropolitan District</v>
      </c>
      <c r="DD151" t="str">
        <f>IFERROR(VLOOKUP(DE151,classifications!$A$3:$C$334,3,FALSE),VLOOKUP(DE151,classifications!$I$2:$K$28,3,FALSE))</f>
        <v>Predominantly Urban</v>
      </c>
      <c r="DE151" t="s">
        <v>353</v>
      </c>
      <c r="DG151">
        <v>64</v>
      </c>
      <c r="DH151">
        <v>35479</v>
      </c>
      <c r="DI151">
        <v>11</v>
      </c>
      <c r="DJ151">
        <v>116053</v>
      </c>
      <c r="DK151">
        <v>151607</v>
      </c>
      <c r="EB151" t="s">
        <v>351</v>
      </c>
      <c r="EC151" t="str">
        <f>VLOOKUP(EE151,class!$A$1:$B$455,2,FALSE)</f>
        <v>Metropolitan District</v>
      </c>
      <c r="ED151" t="str">
        <f>IFERROR(VLOOKUP(EE151,classifications!$A$3:$C$334,3,FALSE),VLOOKUP(EE151,classifications!$I$2:$K$28,3,FALSE))</f>
        <v>Predominantly Urban</v>
      </c>
      <c r="EE151" t="s">
        <v>353</v>
      </c>
      <c r="EG151">
        <v>61</v>
      </c>
      <c r="EH151">
        <v>35336</v>
      </c>
      <c r="EI151">
        <v>9</v>
      </c>
      <c r="EJ151">
        <v>118017</v>
      </c>
      <c r="EK151">
        <v>153423</v>
      </c>
      <c r="FB151" t="s">
        <v>351</v>
      </c>
      <c r="FC151" t="str">
        <f>VLOOKUP(FE151,class!$A$1:$B$455,2,FALSE)</f>
        <v>Metropolitan District</v>
      </c>
      <c r="FD151" t="str">
        <f>IFERROR(VLOOKUP(FE151,classifications!$A$3:$C$334,3,FALSE),VLOOKUP(FE151,classifications!$I$2:$K$28,3,FALSE))</f>
        <v>Predominantly Urban</v>
      </c>
      <c r="FE151" t="s">
        <v>353</v>
      </c>
      <c r="FG151">
        <v>57</v>
      </c>
      <c r="FH151">
        <v>35253</v>
      </c>
      <c r="FI151">
        <v>9</v>
      </c>
      <c r="FJ151">
        <v>119863</v>
      </c>
      <c r="FK151">
        <v>155182</v>
      </c>
      <c r="GB151" t="s">
        <v>351</v>
      </c>
      <c r="GC151" t="str">
        <f>VLOOKUP(GE151,class!$A$1:$B$455,2,FALSE)</f>
        <v>Metropolitan District</v>
      </c>
      <c r="GD151" t="str">
        <f>IFERROR(VLOOKUP(GE151,classifications!$A$3:$C$334,3,FALSE),VLOOKUP(GE151,classifications!$I$2:$K$28,3,FALSE))</f>
        <v>Predominantly Urban</v>
      </c>
      <c r="GE151" t="s">
        <v>353</v>
      </c>
      <c r="GG151">
        <v>54</v>
      </c>
      <c r="GH151">
        <v>35340</v>
      </c>
      <c r="GI151">
        <v>9</v>
      </c>
      <c r="GJ151">
        <v>121893</v>
      </c>
      <c r="GK151">
        <v>157296</v>
      </c>
    </row>
    <row r="153" spans="1:193" x14ac:dyDescent="0.3">
      <c r="A153" t="s">
        <v>354</v>
      </c>
      <c r="G153">
        <v>449600</v>
      </c>
      <c r="H153">
        <v>827536</v>
      </c>
      <c r="I153">
        <v>33590</v>
      </c>
      <c r="J153">
        <v>8097090.1261292435</v>
      </c>
      <c r="K153">
        <v>9407816.1261292435</v>
      </c>
      <c r="AA153" t="s">
        <v>354</v>
      </c>
      <c r="AG153">
        <v>447550</v>
      </c>
      <c r="AH153">
        <v>841888</v>
      </c>
      <c r="AI153">
        <v>32134</v>
      </c>
      <c r="AJ153">
        <v>8139211.1261292435</v>
      </c>
      <c r="AK153">
        <v>9460783.1261292435</v>
      </c>
      <c r="BA153" t="s">
        <v>354</v>
      </c>
      <c r="BG153">
        <v>444354</v>
      </c>
      <c r="BH153">
        <v>848733</v>
      </c>
      <c r="BI153">
        <v>29270</v>
      </c>
      <c r="BJ153">
        <v>8197385.1261292435</v>
      </c>
      <c r="BK153">
        <v>9519742.1261292435</v>
      </c>
      <c r="CA153" t="s">
        <v>354</v>
      </c>
      <c r="CG153">
        <v>436938</v>
      </c>
      <c r="CH153">
        <v>867244</v>
      </c>
      <c r="CI153">
        <v>26261</v>
      </c>
      <c r="CJ153">
        <v>8263910.1261292435</v>
      </c>
      <c r="CK153">
        <v>9594353.1261292435</v>
      </c>
      <c r="DA153" t="s">
        <v>354</v>
      </c>
      <c r="DG153">
        <v>434436</v>
      </c>
      <c r="DH153">
        <v>876494</v>
      </c>
      <c r="DI153">
        <v>24583</v>
      </c>
      <c r="DJ153">
        <v>8343162.1261292435</v>
      </c>
      <c r="DK153">
        <v>9678675.1261292435</v>
      </c>
      <c r="EA153" t="s">
        <v>354</v>
      </c>
      <c r="EG153">
        <v>432366</v>
      </c>
      <c r="EH153">
        <v>885940</v>
      </c>
      <c r="EI153">
        <v>23992</v>
      </c>
      <c r="EJ153">
        <v>8428115.1261292435</v>
      </c>
      <c r="EK153">
        <v>9770413.1261292435</v>
      </c>
      <c r="FA153" t="s">
        <v>354</v>
      </c>
      <c r="FG153">
        <v>430330</v>
      </c>
      <c r="FH153">
        <v>899587</v>
      </c>
      <c r="FI153">
        <v>21810</v>
      </c>
      <c r="FJ153">
        <v>8516192.1261292435</v>
      </c>
      <c r="FK153">
        <v>9867919.1261292435</v>
      </c>
      <c r="GA153" t="s">
        <v>354</v>
      </c>
      <c r="GG153">
        <v>430663</v>
      </c>
      <c r="GH153">
        <v>912019</v>
      </c>
      <c r="GI153">
        <v>20409</v>
      </c>
      <c r="GJ153">
        <v>8611111.1261292435</v>
      </c>
      <c r="GK153">
        <v>9974202.1261292435</v>
      </c>
    </row>
    <row r="155" spans="1:193" x14ac:dyDescent="0.3">
      <c r="C155" t="s">
        <v>1054</v>
      </c>
      <c r="D155" t="s">
        <v>1055</v>
      </c>
      <c r="AC155" t="s">
        <v>1054</v>
      </c>
      <c r="AD155" t="s">
        <v>1055</v>
      </c>
      <c r="BC155" t="s">
        <v>1054</v>
      </c>
      <c r="BD155" t="s">
        <v>1055</v>
      </c>
      <c r="CC155" t="s">
        <v>1054</v>
      </c>
      <c r="CD155" t="s">
        <v>1055</v>
      </c>
      <c r="DC155" t="s">
        <v>1054</v>
      </c>
      <c r="DD155" t="s">
        <v>1055</v>
      </c>
      <c r="EC155" t="s">
        <v>1054</v>
      </c>
      <c r="ED155" t="s">
        <v>1055</v>
      </c>
      <c r="FC155" t="s">
        <v>1054</v>
      </c>
      <c r="FD155" t="s">
        <v>1055</v>
      </c>
      <c r="GC155" t="s">
        <v>1054</v>
      </c>
      <c r="GD155" t="s">
        <v>1055</v>
      </c>
    </row>
    <row r="156" spans="1:193" x14ac:dyDescent="0.3">
      <c r="B156" t="s">
        <v>1056</v>
      </c>
      <c r="C156" t="s">
        <v>1057</v>
      </c>
      <c r="E156" t="s">
        <v>1058</v>
      </c>
      <c r="AB156" t="s">
        <v>1056</v>
      </c>
      <c r="AC156" t="s">
        <v>1057</v>
      </c>
      <c r="AE156" t="s">
        <v>1058</v>
      </c>
      <c r="BB156" t="s">
        <v>1056</v>
      </c>
      <c r="BC156" t="s">
        <v>1057</v>
      </c>
      <c r="BE156" t="s">
        <v>1058</v>
      </c>
      <c r="CB156" t="s">
        <v>1056</v>
      </c>
      <c r="CC156" t="s">
        <v>1057</v>
      </c>
      <c r="CE156" t="s">
        <v>1058</v>
      </c>
      <c r="DB156" t="s">
        <v>1056</v>
      </c>
      <c r="DC156" t="s">
        <v>1057</v>
      </c>
      <c r="DE156" t="s">
        <v>1058</v>
      </c>
      <c r="EB156" t="s">
        <v>1056</v>
      </c>
      <c r="EC156" t="s">
        <v>1057</v>
      </c>
      <c r="EE156" t="s">
        <v>1058</v>
      </c>
      <c r="FB156" t="s">
        <v>1059</v>
      </c>
      <c r="FC156" t="s">
        <v>1060</v>
      </c>
      <c r="FE156" t="s">
        <v>1061</v>
      </c>
      <c r="GB156" t="s">
        <v>1059</v>
      </c>
      <c r="GC156" t="s">
        <v>1060</v>
      </c>
      <c r="GE156" t="s">
        <v>1061</v>
      </c>
    </row>
    <row r="157" spans="1:193" x14ac:dyDescent="0.3">
      <c r="B157" t="s">
        <v>1059</v>
      </c>
      <c r="C157" t="s">
        <v>1060</v>
      </c>
      <c r="E157" t="s">
        <v>1061</v>
      </c>
      <c r="AB157" t="s">
        <v>1059</v>
      </c>
      <c r="AC157" t="s">
        <v>1060</v>
      </c>
      <c r="AE157" t="s">
        <v>1061</v>
      </c>
      <c r="BB157" t="s">
        <v>1059</v>
      </c>
      <c r="BC157" t="s">
        <v>1060</v>
      </c>
      <c r="BE157" t="s">
        <v>1061</v>
      </c>
      <c r="CB157" t="s">
        <v>1059</v>
      </c>
      <c r="CC157" t="s">
        <v>1060</v>
      </c>
      <c r="CE157" t="s">
        <v>1061</v>
      </c>
      <c r="DB157" t="s">
        <v>1059</v>
      </c>
      <c r="DC157" t="s">
        <v>1060</v>
      </c>
      <c r="DE157" t="s">
        <v>1061</v>
      </c>
      <c r="EB157" t="s">
        <v>1059</v>
      </c>
      <c r="EC157" t="s">
        <v>1060</v>
      </c>
      <c r="EE157" t="s">
        <v>1061</v>
      </c>
      <c r="FB157" t="s">
        <v>1056</v>
      </c>
      <c r="FC157" t="s">
        <v>1057</v>
      </c>
      <c r="FE157" t="s">
        <v>1058</v>
      </c>
      <c r="GB157" t="s">
        <v>1056</v>
      </c>
      <c r="GC157" t="s">
        <v>1057</v>
      </c>
      <c r="GE157" t="s">
        <v>1058</v>
      </c>
    </row>
    <row r="158" spans="1:193" x14ac:dyDescent="0.3">
      <c r="B158" t="s">
        <v>1062</v>
      </c>
      <c r="C158" t="s">
        <v>1063</v>
      </c>
      <c r="E158" t="s">
        <v>1064</v>
      </c>
      <c r="AB158" t="s">
        <v>1062</v>
      </c>
      <c r="AC158" t="s">
        <v>1063</v>
      </c>
      <c r="AE158" t="s">
        <v>1064</v>
      </c>
      <c r="BB158" t="s">
        <v>1062</v>
      </c>
      <c r="BC158" t="s">
        <v>1063</v>
      </c>
      <c r="BE158" t="s">
        <v>1064</v>
      </c>
      <c r="CB158" t="s">
        <v>1062</v>
      </c>
      <c r="CC158" t="s">
        <v>1063</v>
      </c>
      <c r="CE158" t="s">
        <v>1064</v>
      </c>
      <c r="DB158" t="s">
        <v>1062</v>
      </c>
      <c r="DC158" t="s">
        <v>1063</v>
      </c>
      <c r="DE158" t="s">
        <v>1064</v>
      </c>
      <c r="EB158" t="s">
        <v>1062</v>
      </c>
      <c r="EC158" t="s">
        <v>1063</v>
      </c>
      <c r="EE158" t="s">
        <v>1064</v>
      </c>
      <c r="FB158" t="s">
        <v>1062</v>
      </c>
      <c r="FC158" t="s">
        <v>1063</v>
      </c>
      <c r="FE158" t="s">
        <v>1064</v>
      </c>
      <c r="GB158" t="s">
        <v>1062</v>
      </c>
      <c r="GC158" t="s">
        <v>1063</v>
      </c>
      <c r="GE158" t="s">
        <v>1064</v>
      </c>
    </row>
    <row r="160" spans="1:193" x14ac:dyDescent="0.3">
      <c r="C160" t="str">
        <f>VLOOKUP(E160,class!$A$1:$B$455,2,FALSE)</f>
        <v>Shire County</v>
      </c>
      <c r="D160" t="str">
        <f>IFERROR(VLOOKUP(E160,classifications!$A$3:$C$334,3,FALSE),VLOOKUP(E160,classifications!$I$2:$K$28,3,FALSE))</f>
        <v>Urban with Significant Rural</v>
      </c>
      <c r="E160" t="s">
        <v>355</v>
      </c>
      <c r="G160">
        <v>15</v>
      </c>
      <c r="H160">
        <v>27209</v>
      </c>
      <c r="I160">
        <v>1002</v>
      </c>
      <c r="J160">
        <v>181662</v>
      </c>
      <c r="K160">
        <v>209888</v>
      </c>
      <c r="AC160" t="str">
        <f>VLOOKUP(AE160,class!$A$1:$B$455,2,FALSE)</f>
        <v>Shire County</v>
      </c>
      <c r="AD160" t="str">
        <f>IFERROR(VLOOKUP(AE160,classifications!$A$3:$C$334,3,FALSE),VLOOKUP(AE160,classifications!$I$2:$K$28,3,FALSE))</f>
        <v>Urban with Significant Rural</v>
      </c>
      <c r="AE160" t="s">
        <v>355</v>
      </c>
      <c r="AG160">
        <v>10</v>
      </c>
      <c r="AH160">
        <v>27569</v>
      </c>
      <c r="AI160">
        <v>990</v>
      </c>
      <c r="AJ160">
        <v>183010</v>
      </c>
      <c r="AK160">
        <v>211579</v>
      </c>
      <c r="BC160" t="str">
        <f>VLOOKUP(BE160,class!$A$1:$B$455,2,FALSE)</f>
        <v>Shire County</v>
      </c>
      <c r="BD160" t="str">
        <f>IFERROR(VLOOKUP(BE160,classifications!$A$3:$C$334,3,FALSE),VLOOKUP(BE160,classifications!$I$2:$K$28,3,FALSE))</f>
        <v>Urban with Significant Rural</v>
      </c>
      <c r="BE160" t="s">
        <v>355</v>
      </c>
      <c r="BG160">
        <v>6</v>
      </c>
      <c r="BH160">
        <v>27814</v>
      </c>
      <c r="BI160">
        <v>989</v>
      </c>
      <c r="BJ160">
        <v>184330</v>
      </c>
      <c r="BK160">
        <v>213139</v>
      </c>
      <c r="CC160" t="str">
        <f>VLOOKUP(CE160,class!$A$1:$B$455,2,FALSE)</f>
        <v>Shire County</v>
      </c>
      <c r="CD160" t="str">
        <f>IFERROR(VLOOKUP(CE160,classifications!$A$3:$C$334,3,FALSE),VLOOKUP(CE160,classifications!$I$2:$K$28,3,FALSE))</f>
        <v>Urban with Significant Rural</v>
      </c>
      <c r="CE160" t="s">
        <v>355</v>
      </c>
      <c r="CG160">
        <v>6</v>
      </c>
      <c r="CH160">
        <v>28272</v>
      </c>
      <c r="CI160">
        <v>967</v>
      </c>
      <c r="CJ160">
        <v>185995</v>
      </c>
      <c r="CK160">
        <v>215240</v>
      </c>
      <c r="DC160" t="str">
        <f>VLOOKUP(DE160,class!$A$1:$B$455,2,FALSE)</f>
        <v>Shire County</v>
      </c>
      <c r="DD160" t="str">
        <f>IFERROR(VLOOKUP(DE160,classifications!$A$3:$C$334,3,FALSE),VLOOKUP(DE160,classifications!$I$2:$K$28,3,FALSE))</f>
        <v>Urban with Significant Rural</v>
      </c>
      <c r="DE160" t="s">
        <v>355</v>
      </c>
      <c r="DG160">
        <v>5</v>
      </c>
      <c r="DH160">
        <v>28250</v>
      </c>
      <c r="DI160">
        <v>967</v>
      </c>
      <c r="DJ160">
        <v>187842</v>
      </c>
      <c r="DK160">
        <v>217064</v>
      </c>
      <c r="EC160" t="str">
        <f>VLOOKUP(EE160,class!$A$1:$B$455,2,FALSE)</f>
        <v>Shire County</v>
      </c>
      <c r="ED160" t="str">
        <f>IFERROR(VLOOKUP(EE160,classifications!$A$3:$C$334,3,FALSE),VLOOKUP(EE160,classifications!$I$2:$K$28,3,FALSE))</f>
        <v>Urban with Significant Rural</v>
      </c>
      <c r="EE160" t="s">
        <v>355</v>
      </c>
      <c r="EG160">
        <v>5</v>
      </c>
      <c r="EH160">
        <v>28359</v>
      </c>
      <c r="EI160">
        <v>968</v>
      </c>
      <c r="EJ160">
        <v>190646</v>
      </c>
      <c r="EK160">
        <v>219978</v>
      </c>
      <c r="FC160" t="str">
        <f>VLOOKUP(FE160,class!$A$1:$B$455,2,FALSE)</f>
        <v>Shire County</v>
      </c>
      <c r="FD160" t="str">
        <f>IFERROR(VLOOKUP(FE160,classifications!$A$3:$C$334,3,FALSE),VLOOKUP(FE160,classifications!$I$2:$K$28,3,FALSE))</f>
        <v>Urban with Significant Rural</v>
      </c>
      <c r="FE160" t="s">
        <v>355</v>
      </c>
      <c r="FG160">
        <v>12</v>
      </c>
      <c r="FH160">
        <v>28748</v>
      </c>
      <c r="FI160">
        <v>979</v>
      </c>
      <c r="FJ160">
        <v>192789</v>
      </c>
      <c r="FK160">
        <v>222528</v>
      </c>
      <c r="GC160" t="str">
        <f>VLOOKUP(GE160,class!$A$1:$B$455,2,FALSE)</f>
        <v>Shire County</v>
      </c>
      <c r="GD160" t="str">
        <f>IFERROR(VLOOKUP(GE160,classifications!$A$3:$C$334,3,FALSE),VLOOKUP(GE160,classifications!$I$2:$K$28,3,FALSE))</f>
        <v>Urban with Significant Rural</v>
      </c>
      <c r="GE160" t="s">
        <v>355</v>
      </c>
      <c r="GG160">
        <v>16</v>
      </c>
      <c r="GH160">
        <v>29128</v>
      </c>
      <c r="GI160">
        <v>978</v>
      </c>
      <c r="GJ160">
        <v>195663</v>
      </c>
      <c r="GK160">
        <v>225785</v>
      </c>
    </row>
    <row r="161" spans="2:193" x14ac:dyDescent="0.3">
      <c r="B161" t="s">
        <v>356</v>
      </c>
      <c r="C161" t="str">
        <f>VLOOKUP(E161,class!$A$1:$B$455,2,FALSE)</f>
        <v>Shire District</v>
      </c>
      <c r="D161" t="str">
        <f>IFERROR(VLOOKUP(E161,classifications!$A$3:$C$334,3,FALSE),VLOOKUP(E161,classifications!$I$2:$K$28,3,FALSE))</f>
        <v>Predominantly Rural</v>
      </c>
      <c r="E161" t="s">
        <v>358</v>
      </c>
      <c r="G161">
        <v>0</v>
      </c>
      <c r="H161">
        <v>9845</v>
      </c>
      <c r="I161">
        <v>439</v>
      </c>
      <c r="J161">
        <v>62702</v>
      </c>
      <c r="K161">
        <v>72986</v>
      </c>
      <c r="AB161" t="s">
        <v>356</v>
      </c>
      <c r="AC161" t="str">
        <f>VLOOKUP(AE161,class!$A$1:$B$455,2,FALSE)</f>
        <v>Shire District</v>
      </c>
      <c r="AD161" t="str">
        <f>IFERROR(VLOOKUP(AE161,classifications!$A$3:$C$334,3,FALSE),VLOOKUP(AE161,classifications!$I$2:$K$28,3,FALSE))</f>
        <v>Predominantly Rural</v>
      </c>
      <c r="AE161" t="s">
        <v>358</v>
      </c>
      <c r="AG161">
        <v>0</v>
      </c>
      <c r="AH161">
        <v>10113</v>
      </c>
      <c r="AI161">
        <v>432</v>
      </c>
      <c r="AJ161">
        <v>63374</v>
      </c>
      <c r="AK161">
        <v>73919</v>
      </c>
      <c r="BB161" t="s">
        <v>356</v>
      </c>
      <c r="BC161" t="str">
        <f>VLOOKUP(BE161,class!$A$1:$B$455,2,FALSE)</f>
        <v>Shire District</v>
      </c>
      <c r="BD161" t="str">
        <f>IFERROR(VLOOKUP(BE161,classifications!$A$3:$C$334,3,FALSE),VLOOKUP(BE161,classifications!$I$2:$K$28,3,FALSE))</f>
        <v>Predominantly Rural</v>
      </c>
      <c r="BE161" t="s">
        <v>358</v>
      </c>
      <c r="BG161">
        <v>0</v>
      </c>
      <c r="BH161">
        <v>10333</v>
      </c>
      <c r="BI161">
        <v>431</v>
      </c>
      <c r="BJ161">
        <v>64145</v>
      </c>
      <c r="BK161">
        <v>74909</v>
      </c>
      <c r="CB161" t="s">
        <v>356</v>
      </c>
      <c r="CC161" t="str">
        <f>VLOOKUP(CE161,class!$A$1:$B$455,2,FALSE)</f>
        <v>Shire District</v>
      </c>
      <c r="CD161" t="str">
        <f>IFERROR(VLOOKUP(CE161,classifications!$A$3:$C$334,3,FALSE),VLOOKUP(CE161,classifications!$I$2:$K$28,3,FALSE))</f>
        <v>Predominantly Rural</v>
      </c>
      <c r="CE161" t="s">
        <v>358</v>
      </c>
      <c r="CG161">
        <v>0</v>
      </c>
      <c r="CH161">
        <v>10774</v>
      </c>
      <c r="CI161">
        <v>409</v>
      </c>
      <c r="CJ161">
        <v>65149</v>
      </c>
      <c r="CK161">
        <v>76332</v>
      </c>
      <c r="DB161" t="s">
        <v>356</v>
      </c>
      <c r="DC161" t="str">
        <f>VLOOKUP(DE161,class!$A$1:$B$455,2,FALSE)</f>
        <v>Shire District</v>
      </c>
      <c r="DD161" t="str">
        <f>IFERROR(VLOOKUP(DE161,classifications!$A$3:$C$334,3,FALSE),VLOOKUP(DE161,classifications!$I$2:$K$28,3,FALSE))</f>
        <v>Predominantly Rural</v>
      </c>
      <c r="DE161" t="s">
        <v>358</v>
      </c>
      <c r="DG161">
        <v>0</v>
      </c>
      <c r="DH161">
        <v>10820</v>
      </c>
      <c r="DI161">
        <v>409</v>
      </c>
      <c r="DJ161">
        <v>66294</v>
      </c>
      <c r="DK161">
        <v>77523</v>
      </c>
      <c r="EB161" t="s">
        <v>356</v>
      </c>
      <c r="EC161" t="str">
        <f>VLOOKUP(EE161,class!$A$1:$B$455,2,FALSE)</f>
        <v>Shire District</v>
      </c>
      <c r="ED161" t="str">
        <f>IFERROR(VLOOKUP(EE161,classifications!$A$3:$C$334,3,FALSE),VLOOKUP(EE161,classifications!$I$2:$K$28,3,FALSE))</f>
        <v>Predominantly Rural</v>
      </c>
      <c r="EE161" t="s">
        <v>358</v>
      </c>
      <c r="EG161">
        <v>0</v>
      </c>
      <c r="EH161">
        <v>10935</v>
      </c>
      <c r="EI161">
        <v>410</v>
      </c>
      <c r="EJ161">
        <v>67501</v>
      </c>
      <c r="EK161">
        <v>78846</v>
      </c>
      <c r="FB161" t="s">
        <v>356</v>
      </c>
      <c r="FC161" t="str">
        <f>VLOOKUP(FE161,class!$A$1:$B$455,2,FALSE)</f>
        <v>Shire District</v>
      </c>
      <c r="FD161" t="str">
        <f>IFERROR(VLOOKUP(FE161,classifications!$A$3:$C$334,3,FALSE),VLOOKUP(FE161,classifications!$I$2:$K$28,3,FALSE))</f>
        <v>Predominantly Rural</v>
      </c>
      <c r="FE161" t="s">
        <v>358</v>
      </c>
      <c r="FG161">
        <v>0</v>
      </c>
      <c r="FH161">
        <v>11195</v>
      </c>
      <c r="FI161">
        <v>421</v>
      </c>
      <c r="FJ161">
        <v>68644</v>
      </c>
      <c r="FK161">
        <v>80260</v>
      </c>
      <c r="GB161" t="s">
        <v>356</v>
      </c>
      <c r="GC161" t="str">
        <f>VLOOKUP(GE161,class!$A$1:$B$455,2,FALSE)</f>
        <v>Shire District</v>
      </c>
      <c r="GD161" t="str">
        <f>IFERROR(VLOOKUP(GE161,classifications!$A$3:$C$334,3,FALSE),VLOOKUP(GE161,classifications!$I$2:$K$28,3,FALSE))</f>
        <v>Predominantly Rural</v>
      </c>
      <c r="GE161" t="s">
        <v>358</v>
      </c>
      <c r="GG161">
        <v>0</v>
      </c>
      <c r="GH161">
        <v>11469</v>
      </c>
      <c r="GI161">
        <v>420</v>
      </c>
      <c r="GJ161">
        <v>70129</v>
      </c>
      <c r="GK161">
        <v>82018</v>
      </c>
    </row>
    <row r="162" spans="2:193" x14ac:dyDescent="0.3">
      <c r="B162" t="s">
        <v>359</v>
      </c>
      <c r="C162" t="str">
        <f>VLOOKUP(E162,class!$A$1:$B$455,2,FALSE)</f>
        <v>Shire District</v>
      </c>
      <c r="D162" t="str">
        <f>IFERROR(VLOOKUP(E162,classifications!$A$3:$C$334,3,FALSE),VLOOKUP(E162,classifications!$I$2:$K$28,3,FALSE))</f>
        <v>Urban with Significant Rural</v>
      </c>
      <c r="E162" t="s">
        <v>361</v>
      </c>
      <c r="G162">
        <v>0</v>
      </c>
      <c r="H162">
        <v>4745</v>
      </c>
      <c r="I162">
        <v>56</v>
      </c>
      <c r="J162">
        <v>33663</v>
      </c>
      <c r="K162">
        <v>38464</v>
      </c>
      <c r="AB162" t="s">
        <v>359</v>
      </c>
      <c r="AC162" t="str">
        <f>VLOOKUP(AE162,class!$A$1:$B$455,2,FALSE)</f>
        <v>Shire District</v>
      </c>
      <c r="AD162" t="str">
        <f>IFERROR(VLOOKUP(AE162,classifications!$A$3:$C$334,3,FALSE),VLOOKUP(AE162,classifications!$I$2:$K$28,3,FALSE))</f>
        <v>Urban with Significant Rural</v>
      </c>
      <c r="AE162" t="s">
        <v>361</v>
      </c>
      <c r="AG162">
        <v>0</v>
      </c>
      <c r="AH162">
        <v>4822</v>
      </c>
      <c r="AI162">
        <v>50</v>
      </c>
      <c r="AJ162">
        <v>33902</v>
      </c>
      <c r="AK162">
        <v>38774</v>
      </c>
      <c r="BB162" t="s">
        <v>359</v>
      </c>
      <c r="BC162" t="str">
        <f>VLOOKUP(BE162,class!$A$1:$B$455,2,FALSE)</f>
        <v>Shire District</v>
      </c>
      <c r="BD162" t="str">
        <f>IFERROR(VLOOKUP(BE162,classifications!$A$3:$C$334,3,FALSE),VLOOKUP(BE162,classifications!$I$2:$K$28,3,FALSE))</f>
        <v>Urban with Significant Rural</v>
      </c>
      <c r="BE162" t="s">
        <v>361</v>
      </c>
      <c r="BG162">
        <v>0</v>
      </c>
      <c r="BH162">
        <v>4816</v>
      </c>
      <c r="BI162">
        <v>50</v>
      </c>
      <c r="BJ162">
        <v>34067</v>
      </c>
      <c r="BK162">
        <v>38933</v>
      </c>
      <c r="CB162" t="s">
        <v>359</v>
      </c>
      <c r="CC162" t="str">
        <f>VLOOKUP(CE162,class!$A$1:$B$455,2,FALSE)</f>
        <v>Shire District</v>
      </c>
      <c r="CD162" t="str">
        <f>IFERROR(VLOOKUP(CE162,classifications!$A$3:$C$334,3,FALSE),VLOOKUP(CE162,classifications!$I$2:$K$28,3,FALSE))</f>
        <v>Urban with Significant Rural</v>
      </c>
      <c r="CE162" t="s">
        <v>361</v>
      </c>
      <c r="CG162">
        <v>0</v>
      </c>
      <c r="CH162">
        <v>4844</v>
      </c>
      <c r="CI162">
        <v>50</v>
      </c>
      <c r="CJ162">
        <v>34154</v>
      </c>
      <c r="CK162">
        <v>39048</v>
      </c>
      <c r="DB162" t="s">
        <v>359</v>
      </c>
      <c r="DC162" t="str">
        <f>VLOOKUP(DE162,class!$A$1:$B$455,2,FALSE)</f>
        <v>Shire District</v>
      </c>
      <c r="DD162" t="str">
        <f>IFERROR(VLOOKUP(DE162,classifications!$A$3:$C$334,3,FALSE),VLOOKUP(DE162,classifications!$I$2:$K$28,3,FALSE))</f>
        <v>Urban with Significant Rural</v>
      </c>
      <c r="DE162" t="s">
        <v>361</v>
      </c>
      <c r="DG162">
        <v>0</v>
      </c>
      <c r="DH162">
        <v>4838</v>
      </c>
      <c r="DI162">
        <v>50</v>
      </c>
      <c r="DJ162">
        <v>34334</v>
      </c>
      <c r="DK162">
        <v>39222</v>
      </c>
      <c r="EB162" t="s">
        <v>359</v>
      </c>
      <c r="EC162" t="str">
        <f>VLOOKUP(EE162,class!$A$1:$B$455,2,FALSE)</f>
        <v>Shire District</v>
      </c>
      <c r="ED162" t="str">
        <f>IFERROR(VLOOKUP(EE162,classifications!$A$3:$C$334,3,FALSE),VLOOKUP(EE162,classifications!$I$2:$K$28,3,FALSE))</f>
        <v>Urban with Significant Rural</v>
      </c>
      <c r="EE162" t="s">
        <v>361</v>
      </c>
      <c r="EG162">
        <v>0</v>
      </c>
      <c r="EH162">
        <v>4844</v>
      </c>
      <c r="EI162">
        <v>50</v>
      </c>
      <c r="EJ162">
        <v>34562</v>
      </c>
      <c r="EK162">
        <v>39456</v>
      </c>
      <c r="FB162" t="s">
        <v>359</v>
      </c>
      <c r="FC162" t="str">
        <f>VLOOKUP(FE162,class!$A$1:$B$455,2,FALSE)</f>
        <v>Shire District</v>
      </c>
      <c r="FD162" t="str">
        <f>IFERROR(VLOOKUP(FE162,classifications!$A$3:$C$334,3,FALSE),VLOOKUP(FE162,classifications!$I$2:$K$28,3,FALSE))</f>
        <v>Urban with Significant Rural</v>
      </c>
      <c r="FE162" t="s">
        <v>361</v>
      </c>
      <c r="FG162">
        <v>0</v>
      </c>
      <c r="FH162">
        <v>4885</v>
      </c>
      <c r="FI162">
        <v>50</v>
      </c>
      <c r="FJ162">
        <v>34807</v>
      </c>
      <c r="FK162">
        <v>39742</v>
      </c>
      <c r="GB162" t="s">
        <v>359</v>
      </c>
      <c r="GC162" t="str">
        <f>VLOOKUP(GE162,class!$A$1:$B$455,2,FALSE)</f>
        <v>Shire District</v>
      </c>
      <c r="GD162" t="str">
        <f>IFERROR(VLOOKUP(GE162,classifications!$A$3:$C$334,3,FALSE),VLOOKUP(GE162,classifications!$I$2:$K$28,3,FALSE))</f>
        <v>Urban with Significant Rural</v>
      </c>
      <c r="GE162" t="s">
        <v>361</v>
      </c>
      <c r="GG162">
        <v>0</v>
      </c>
      <c r="GH162">
        <v>4907</v>
      </c>
      <c r="GI162">
        <v>50</v>
      </c>
      <c r="GJ162">
        <v>35142</v>
      </c>
      <c r="GK162">
        <v>40099</v>
      </c>
    </row>
    <row r="163" spans="2:193" x14ac:dyDescent="0.3">
      <c r="B163" t="s">
        <v>362</v>
      </c>
      <c r="C163" t="str">
        <f>VLOOKUP(E163,class!$A$1:$B$455,2,FALSE)</f>
        <v>Shire District</v>
      </c>
      <c r="D163" t="str">
        <f>IFERROR(VLOOKUP(E163,classifications!$A$3:$C$334,3,FALSE),VLOOKUP(E163,classifications!$I$2:$K$28,3,FALSE))</f>
        <v>Urban with Significant Rural</v>
      </c>
      <c r="E163" t="s">
        <v>364</v>
      </c>
      <c r="G163">
        <v>0</v>
      </c>
      <c r="H163">
        <v>3465</v>
      </c>
      <c r="I163">
        <v>18</v>
      </c>
      <c r="J163">
        <v>24354</v>
      </c>
      <c r="K163">
        <v>27837</v>
      </c>
      <c r="AB163" t="s">
        <v>362</v>
      </c>
      <c r="AC163" t="str">
        <f>VLOOKUP(AE163,class!$A$1:$B$455,2,FALSE)</f>
        <v>Shire District</v>
      </c>
      <c r="AD163" t="str">
        <f>IFERROR(VLOOKUP(AE163,classifications!$A$3:$C$334,3,FALSE),VLOOKUP(AE163,classifications!$I$2:$K$28,3,FALSE))</f>
        <v>Urban with Significant Rural</v>
      </c>
      <c r="AE163" t="s">
        <v>364</v>
      </c>
      <c r="AG163">
        <v>0</v>
      </c>
      <c r="AH163">
        <v>3452</v>
      </c>
      <c r="AI163">
        <v>18</v>
      </c>
      <c r="AJ163">
        <v>24593</v>
      </c>
      <c r="AK163">
        <v>28063</v>
      </c>
      <c r="BB163" t="s">
        <v>362</v>
      </c>
      <c r="BC163" t="str">
        <f>VLOOKUP(BE163,class!$A$1:$B$455,2,FALSE)</f>
        <v>Shire District</v>
      </c>
      <c r="BD163" t="str">
        <f>IFERROR(VLOOKUP(BE163,classifications!$A$3:$C$334,3,FALSE),VLOOKUP(BE163,classifications!$I$2:$K$28,3,FALSE))</f>
        <v>Urban with Significant Rural</v>
      </c>
      <c r="BE163" t="s">
        <v>364</v>
      </c>
      <c r="BG163">
        <v>0</v>
      </c>
      <c r="BH163">
        <v>3470</v>
      </c>
      <c r="BI163">
        <v>18</v>
      </c>
      <c r="BJ163">
        <v>24717</v>
      </c>
      <c r="BK163">
        <v>28205</v>
      </c>
      <c r="CB163" t="s">
        <v>362</v>
      </c>
      <c r="CC163" t="str">
        <f>VLOOKUP(CE163,class!$A$1:$B$455,2,FALSE)</f>
        <v>Shire District</v>
      </c>
      <c r="CD163" t="str">
        <f>IFERROR(VLOOKUP(CE163,classifications!$A$3:$C$334,3,FALSE),VLOOKUP(CE163,classifications!$I$2:$K$28,3,FALSE))</f>
        <v>Urban with Significant Rural</v>
      </c>
      <c r="CE163" t="s">
        <v>364</v>
      </c>
      <c r="CG163">
        <v>0</v>
      </c>
      <c r="CH163">
        <v>3551</v>
      </c>
      <c r="CI163">
        <v>18</v>
      </c>
      <c r="CJ163">
        <v>24776</v>
      </c>
      <c r="CK163">
        <v>28345</v>
      </c>
      <c r="DB163" t="s">
        <v>362</v>
      </c>
      <c r="DC163" t="str">
        <f>VLOOKUP(DE163,class!$A$1:$B$455,2,FALSE)</f>
        <v>Shire District</v>
      </c>
      <c r="DD163" t="str">
        <f>IFERROR(VLOOKUP(DE163,classifications!$A$3:$C$334,3,FALSE),VLOOKUP(DE163,classifications!$I$2:$K$28,3,FALSE))</f>
        <v>Urban with Significant Rural</v>
      </c>
      <c r="DE163" t="s">
        <v>364</v>
      </c>
      <c r="DG163">
        <v>0</v>
      </c>
      <c r="DH163">
        <v>3517</v>
      </c>
      <c r="DI163">
        <v>18</v>
      </c>
      <c r="DJ163">
        <v>24893</v>
      </c>
      <c r="DK163">
        <v>28428</v>
      </c>
      <c r="EB163" t="s">
        <v>362</v>
      </c>
      <c r="EC163" t="str">
        <f>VLOOKUP(EE163,class!$A$1:$B$455,2,FALSE)</f>
        <v>Shire District</v>
      </c>
      <c r="ED163" t="str">
        <f>IFERROR(VLOOKUP(EE163,classifications!$A$3:$C$334,3,FALSE),VLOOKUP(EE163,classifications!$I$2:$K$28,3,FALSE))</f>
        <v>Urban with Significant Rural</v>
      </c>
      <c r="EE163" t="s">
        <v>364</v>
      </c>
      <c r="EG163">
        <v>0</v>
      </c>
      <c r="EH163">
        <v>3528</v>
      </c>
      <c r="EI163">
        <v>18</v>
      </c>
      <c r="EJ163">
        <v>25451</v>
      </c>
      <c r="EK163">
        <v>28997</v>
      </c>
      <c r="FB163" t="s">
        <v>362</v>
      </c>
      <c r="FC163" t="str">
        <f>VLOOKUP(FE163,class!$A$1:$B$455,2,FALSE)</f>
        <v>Shire District</v>
      </c>
      <c r="FD163" t="str">
        <f>IFERROR(VLOOKUP(FE163,classifications!$A$3:$C$334,3,FALSE),VLOOKUP(FE163,classifications!$I$2:$K$28,3,FALSE))</f>
        <v>Urban with Significant Rural</v>
      </c>
      <c r="FE163" t="s">
        <v>364</v>
      </c>
      <c r="FG163">
        <v>0</v>
      </c>
      <c r="FH163">
        <v>3552</v>
      </c>
      <c r="FI163">
        <v>18</v>
      </c>
      <c r="FJ163">
        <v>25726</v>
      </c>
      <c r="FK163">
        <v>29296</v>
      </c>
      <c r="GB163" t="s">
        <v>362</v>
      </c>
      <c r="GC163" t="str">
        <f>VLOOKUP(GE163,class!$A$1:$B$455,2,FALSE)</f>
        <v>Shire District</v>
      </c>
      <c r="GD163" t="str">
        <f>IFERROR(VLOOKUP(GE163,classifications!$A$3:$C$334,3,FALSE),VLOOKUP(GE163,classifications!$I$2:$K$28,3,FALSE))</f>
        <v>Urban with Significant Rural</v>
      </c>
      <c r="GE163" t="s">
        <v>364</v>
      </c>
      <c r="GG163">
        <v>0</v>
      </c>
      <c r="GH163">
        <v>3587</v>
      </c>
      <c r="GI163">
        <v>18</v>
      </c>
      <c r="GJ163">
        <v>26019</v>
      </c>
      <c r="GK163">
        <v>29624</v>
      </c>
    </row>
    <row r="164" spans="2:193" x14ac:dyDescent="0.3">
      <c r="B164" t="s">
        <v>365</v>
      </c>
      <c r="C164" t="str">
        <f>VLOOKUP(E164,class!$A$1:$B$455,2,FALSE)</f>
        <v>Shire District</v>
      </c>
      <c r="D164" t="str">
        <f>IFERROR(VLOOKUP(E164,classifications!$A$3:$C$334,3,FALSE),VLOOKUP(E164,classifications!$I$2:$K$28,3,FALSE))</f>
        <v>Urban with Significant Rural</v>
      </c>
      <c r="E164" t="s">
        <v>367</v>
      </c>
      <c r="G164">
        <v>15</v>
      </c>
      <c r="H164">
        <v>9154</v>
      </c>
      <c r="I164">
        <v>489</v>
      </c>
      <c r="J164">
        <v>60943</v>
      </c>
      <c r="K164">
        <v>70601</v>
      </c>
      <c r="AB164" t="s">
        <v>365</v>
      </c>
      <c r="AC164" t="str">
        <f>VLOOKUP(AE164,class!$A$1:$B$455,2,FALSE)</f>
        <v>Shire District</v>
      </c>
      <c r="AD164" t="str">
        <f>IFERROR(VLOOKUP(AE164,classifications!$A$3:$C$334,3,FALSE),VLOOKUP(AE164,classifications!$I$2:$K$28,3,FALSE))</f>
        <v>Urban with Significant Rural</v>
      </c>
      <c r="AE164" t="s">
        <v>367</v>
      </c>
      <c r="AG164">
        <v>10</v>
      </c>
      <c r="AH164">
        <v>9182</v>
      </c>
      <c r="AI164">
        <v>490</v>
      </c>
      <c r="AJ164">
        <v>61141</v>
      </c>
      <c r="AK164">
        <v>70823</v>
      </c>
      <c r="BB164" t="s">
        <v>365</v>
      </c>
      <c r="BC164" t="str">
        <f>VLOOKUP(BE164,class!$A$1:$B$455,2,FALSE)</f>
        <v>Shire District</v>
      </c>
      <c r="BD164" t="str">
        <f>IFERROR(VLOOKUP(BE164,classifications!$A$3:$C$334,3,FALSE),VLOOKUP(BE164,classifications!$I$2:$K$28,3,FALSE))</f>
        <v>Urban with Significant Rural</v>
      </c>
      <c r="BE164" t="s">
        <v>367</v>
      </c>
      <c r="BG164">
        <v>6</v>
      </c>
      <c r="BH164">
        <v>9195</v>
      </c>
      <c r="BI164">
        <v>490</v>
      </c>
      <c r="BJ164">
        <v>61401</v>
      </c>
      <c r="BK164">
        <v>71092</v>
      </c>
      <c r="CB164" t="s">
        <v>365</v>
      </c>
      <c r="CC164" t="str">
        <f>VLOOKUP(CE164,class!$A$1:$B$455,2,FALSE)</f>
        <v>Shire District</v>
      </c>
      <c r="CD164" t="str">
        <f>IFERROR(VLOOKUP(CE164,classifications!$A$3:$C$334,3,FALSE),VLOOKUP(CE164,classifications!$I$2:$K$28,3,FALSE))</f>
        <v>Urban with Significant Rural</v>
      </c>
      <c r="CE164" t="s">
        <v>367</v>
      </c>
      <c r="CG164">
        <v>6</v>
      </c>
      <c r="CH164">
        <v>9103</v>
      </c>
      <c r="CI164">
        <v>490</v>
      </c>
      <c r="CJ164">
        <v>61916</v>
      </c>
      <c r="CK164">
        <v>71515</v>
      </c>
      <c r="DB164" t="s">
        <v>365</v>
      </c>
      <c r="DC164" t="str">
        <f>VLOOKUP(DE164,class!$A$1:$B$455,2,FALSE)</f>
        <v>Shire District</v>
      </c>
      <c r="DD164" t="str">
        <f>IFERROR(VLOOKUP(DE164,classifications!$A$3:$C$334,3,FALSE),VLOOKUP(DE164,classifications!$I$2:$K$28,3,FALSE))</f>
        <v>Urban with Significant Rural</v>
      </c>
      <c r="DE164" t="s">
        <v>367</v>
      </c>
      <c r="DG164">
        <v>5</v>
      </c>
      <c r="DH164">
        <v>9075</v>
      </c>
      <c r="DI164">
        <v>490</v>
      </c>
      <c r="DJ164">
        <v>62321</v>
      </c>
      <c r="DK164">
        <v>71891</v>
      </c>
      <c r="EB164" t="s">
        <v>365</v>
      </c>
      <c r="EC164" t="str">
        <f>VLOOKUP(EE164,class!$A$1:$B$455,2,FALSE)</f>
        <v>Shire District</v>
      </c>
      <c r="ED164" t="str">
        <f>IFERROR(VLOOKUP(EE164,classifications!$A$3:$C$334,3,FALSE),VLOOKUP(EE164,classifications!$I$2:$K$28,3,FALSE))</f>
        <v>Urban with Significant Rural</v>
      </c>
      <c r="EE164" t="s">
        <v>367</v>
      </c>
      <c r="EG164">
        <v>5</v>
      </c>
      <c r="EH164">
        <v>9052</v>
      </c>
      <c r="EI164">
        <v>490</v>
      </c>
      <c r="EJ164">
        <v>63132</v>
      </c>
      <c r="EK164">
        <v>72679</v>
      </c>
      <c r="FB164" t="s">
        <v>365</v>
      </c>
      <c r="FC164" t="str">
        <f>VLOOKUP(FE164,class!$A$1:$B$455,2,FALSE)</f>
        <v>Shire District</v>
      </c>
      <c r="FD164" t="str">
        <f>IFERROR(VLOOKUP(FE164,classifications!$A$3:$C$334,3,FALSE),VLOOKUP(FE164,classifications!$I$2:$K$28,3,FALSE))</f>
        <v>Urban with Significant Rural</v>
      </c>
      <c r="FE164" t="s">
        <v>367</v>
      </c>
      <c r="FG164">
        <v>12</v>
      </c>
      <c r="FH164">
        <v>9116</v>
      </c>
      <c r="FI164">
        <v>490</v>
      </c>
      <c r="FJ164">
        <v>63612</v>
      </c>
      <c r="FK164">
        <v>73230</v>
      </c>
      <c r="GB164" t="s">
        <v>365</v>
      </c>
      <c r="GC164" t="str">
        <f>VLOOKUP(GE164,class!$A$1:$B$455,2,FALSE)</f>
        <v>Shire District</v>
      </c>
      <c r="GD164" t="str">
        <f>IFERROR(VLOOKUP(GE164,classifications!$A$3:$C$334,3,FALSE),VLOOKUP(GE164,classifications!$I$2:$K$28,3,FALSE))</f>
        <v>Urban with Significant Rural</v>
      </c>
      <c r="GE164" t="s">
        <v>367</v>
      </c>
      <c r="GG164">
        <v>16</v>
      </c>
      <c r="GH164">
        <v>9165</v>
      </c>
      <c r="GI164">
        <v>490</v>
      </c>
      <c r="GJ164">
        <v>64373</v>
      </c>
      <c r="GK164">
        <v>74044</v>
      </c>
    </row>
    <row r="166" spans="2:193" x14ac:dyDescent="0.3">
      <c r="C166" t="str">
        <f>VLOOKUP(E166,class!$A$1:$B$455,2,FALSE)</f>
        <v>Shire County</v>
      </c>
      <c r="D166" t="str">
        <f>IFERROR(VLOOKUP(E166,classifications!$A$3:$C$334,3,FALSE),VLOOKUP(E166,classifications!$I$2:$K$28,3,FALSE))</f>
        <v>Predominantly Rural</v>
      </c>
      <c r="E166" t="s">
        <v>368</v>
      </c>
      <c r="G166">
        <v>12597</v>
      </c>
      <c r="H166">
        <v>27181</v>
      </c>
      <c r="I166">
        <v>675</v>
      </c>
      <c r="J166">
        <v>221273</v>
      </c>
      <c r="K166">
        <v>261726</v>
      </c>
      <c r="AC166" t="str">
        <f>VLOOKUP(AE166,class!$A$1:$B$455,2,FALSE)</f>
        <v>Shire County</v>
      </c>
      <c r="AD166" t="str">
        <f>IFERROR(VLOOKUP(AE166,classifications!$A$3:$C$334,3,FALSE),VLOOKUP(AE166,classifications!$I$2:$K$28,3,FALSE))</f>
        <v>Predominantly Rural</v>
      </c>
      <c r="AE166" t="s">
        <v>368</v>
      </c>
      <c r="AG166">
        <v>12434</v>
      </c>
      <c r="AH166">
        <v>27643</v>
      </c>
      <c r="AI166">
        <v>673</v>
      </c>
      <c r="AJ166">
        <v>223072</v>
      </c>
      <c r="AK166">
        <v>263822</v>
      </c>
      <c r="BC166" t="str">
        <f>VLOOKUP(BE166,class!$A$1:$B$455,2,FALSE)</f>
        <v>Shire County</v>
      </c>
      <c r="BD166" t="str">
        <f>IFERROR(VLOOKUP(BE166,classifications!$A$3:$C$334,3,FALSE),VLOOKUP(BE166,classifications!$I$2:$K$28,3,FALSE))</f>
        <v>Predominantly Rural</v>
      </c>
      <c r="BE166" t="s">
        <v>368</v>
      </c>
      <c r="BG166">
        <v>12365</v>
      </c>
      <c r="BH166">
        <v>28019</v>
      </c>
      <c r="BI166">
        <v>625</v>
      </c>
      <c r="BJ166">
        <v>225959</v>
      </c>
      <c r="BK166">
        <v>266968</v>
      </c>
      <c r="CC166" t="str">
        <f>VLOOKUP(CE166,class!$A$1:$B$455,2,FALSE)</f>
        <v>Shire County</v>
      </c>
      <c r="CD166" t="str">
        <f>IFERROR(VLOOKUP(CE166,classifications!$A$3:$C$334,3,FALSE),VLOOKUP(CE166,classifications!$I$2:$K$28,3,FALSE))</f>
        <v>Predominantly Rural</v>
      </c>
      <c r="CE166" t="s">
        <v>368</v>
      </c>
      <c r="CG166">
        <v>12196</v>
      </c>
      <c r="CH166">
        <v>28515</v>
      </c>
      <c r="CI166">
        <v>113</v>
      </c>
      <c r="CJ166">
        <v>229011</v>
      </c>
      <c r="CK166">
        <v>269835</v>
      </c>
      <c r="DC166" t="str">
        <f>VLOOKUP(DE166,class!$A$1:$B$455,2,FALSE)</f>
        <v>Shire County</v>
      </c>
      <c r="DD166" t="str">
        <f>IFERROR(VLOOKUP(DE166,classifications!$A$3:$C$334,3,FALSE),VLOOKUP(DE166,classifications!$I$2:$K$28,3,FALSE))</f>
        <v>Predominantly Rural</v>
      </c>
      <c r="DE166" t="s">
        <v>368</v>
      </c>
      <c r="DG166">
        <v>12188</v>
      </c>
      <c r="DH166">
        <v>28730</v>
      </c>
      <c r="DI166">
        <v>503</v>
      </c>
      <c r="DJ166">
        <v>230954</v>
      </c>
      <c r="DK166">
        <v>272375</v>
      </c>
      <c r="EC166" t="str">
        <f>VLOOKUP(EE166,class!$A$1:$B$455,2,FALSE)</f>
        <v>Shire County</v>
      </c>
      <c r="ED166" t="str">
        <f>IFERROR(VLOOKUP(EE166,classifications!$A$3:$C$334,3,FALSE),VLOOKUP(EE166,classifications!$I$2:$K$28,3,FALSE))</f>
        <v>Predominantly Rural</v>
      </c>
      <c r="EE166" t="s">
        <v>368</v>
      </c>
      <c r="EG166">
        <v>12209</v>
      </c>
      <c r="EH166">
        <v>29195</v>
      </c>
      <c r="EI166">
        <v>353</v>
      </c>
      <c r="EJ166">
        <v>233668</v>
      </c>
      <c r="EK166">
        <v>275425</v>
      </c>
      <c r="FC166" t="str">
        <f>VLOOKUP(FE166,class!$A$1:$B$455,2,FALSE)</f>
        <v>Shire County</v>
      </c>
      <c r="FD166" t="str">
        <f>IFERROR(VLOOKUP(FE166,classifications!$A$3:$C$334,3,FALSE),VLOOKUP(FE166,classifications!$I$2:$K$28,3,FALSE))</f>
        <v>Predominantly Rural</v>
      </c>
      <c r="FE166" t="s">
        <v>368</v>
      </c>
      <c r="FG166">
        <v>12220</v>
      </c>
      <c r="FH166">
        <v>29580</v>
      </c>
      <c r="FI166">
        <v>851</v>
      </c>
      <c r="FJ166">
        <v>236137</v>
      </c>
      <c r="FK166">
        <v>278788</v>
      </c>
      <c r="GC166" t="str">
        <f>VLOOKUP(GE166,class!$A$1:$B$455,2,FALSE)</f>
        <v>Shire County</v>
      </c>
      <c r="GD166" t="str">
        <f>IFERROR(VLOOKUP(GE166,classifications!$A$3:$C$334,3,FALSE),VLOOKUP(GE166,classifications!$I$2:$K$28,3,FALSE))</f>
        <v>Predominantly Rural</v>
      </c>
      <c r="GE166" t="s">
        <v>368</v>
      </c>
      <c r="GG166">
        <v>12558</v>
      </c>
      <c r="GH166">
        <v>29956</v>
      </c>
      <c r="GI166">
        <v>801</v>
      </c>
      <c r="GJ166">
        <v>239311</v>
      </c>
      <c r="GK166">
        <v>282626</v>
      </c>
    </row>
    <row r="167" spans="2:193" x14ac:dyDescent="0.3">
      <c r="B167" t="s">
        <v>369</v>
      </c>
      <c r="C167" t="str">
        <f>VLOOKUP(E167,class!$A$1:$B$455,2,FALSE)</f>
        <v>Shire District</v>
      </c>
      <c r="D167" t="str">
        <f>IFERROR(VLOOKUP(E167,classifications!$A$3:$C$334,3,FALSE),VLOOKUP(E167,classifications!$I$2:$K$28,3,FALSE))</f>
        <v>Predominantly Urban</v>
      </c>
      <c r="E167" t="s">
        <v>371</v>
      </c>
      <c r="G167">
        <v>7202</v>
      </c>
      <c r="H167">
        <v>4248</v>
      </c>
      <c r="I167">
        <v>104</v>
      </c>
      <c r="J167">
        <v>37065</v>
      </c>
      <c r="K167">
        <v>48619</v>
      </c>
      <c r="AB167" t="s">
        <v>369</v>
      </c>
      <c r="AC167" t="str">
        <f>VLOOKUP(AE167,class!$A$1:$B$455,2,FALSE)</f>
        <v>Shire District</v>
      </c>
      <c r="AD167" t="str">
        <f>IFERROR(VLOOKUP(AE167,classifications!$A$3:$C$334,3,FALSE),VLOOKUP(AE167,classifications!$I$2:$K$28,3,FALSE))</f>
        <v>Predominantly Urban</v>
      </c>
      <c r="AE167" t="s">
        <v>371</v>
      </c>
      <c r="AG167">
        <v>7115</v>
      </c>
      <c r="AH167">
        <v>4424</v>
      </c>
      <c r="AI167">
        <v>104</v>
      </c>
      <c r="AJ167">
        <v>37460</v>
      </c>
      <c r="AK167">
        <v>49103</v>
      </c>
      <c r="BB167" t="s">
        <v>369</v>
      </c>
      <c r="BC167" t="str">
        <f>VLOOKUP(BE167,class!$A$1:$B$455,2,FALSE)</f>
        <v>Shire District</v>
      </c>
      <c r="BD167" t="str">
        <f>IFERROR(VLOOKUP(BE167,classifications!$A$3:$C$334,3,FALSE),VLOOKUP(BE167,classifications!$I$2:$K$28,3,FALSE))</f>
        <v>Predominantly Urban</v>
      </c>
      <c r="BE167" t="s">
        <v>371</v>
      </c>
      <c r="BG167">
        <v>7055</v>
      </c>
      <c r="BH167">
        <v>4674</v>
      </c>
      <c r="BI167">
        <v>104</v>
      </c>
      <c r="BJ167">
        <v>38568</v>
      </c>
      <c r="BK167">
        <v>50401</v>
      </c>
      <c r="CB167" t="s">
        <v>369</v>
      </c>
      <c r="CC167" t="str">
        <f>VLOOKUP(CE167,class!$A$1:$B$455,2,FALSE)</f>
        <v>Shire District</v>
      </c>
      <c r="CD167" t="str">
        <f>IFERROR(VLOOKUP(CE167,classifications!$A$3:$C$334,3,FALSE),VLOOKUP(CE167,classifications!$I$2:$K$28,3,FALSE))</f>
        <v>Predominantly Urban</v>
      </c>
      <c r="CE167" t="s">
        <v>371</v>
      </c>
      <c r="CG167">
        <v>6907</v>
      </c>
      <c r="CH167">
        <v>4742</v>
      </c>
      <c r="CI167">
        <v>104</v>
      </c>
      <c r="CJ167">
        <v>39363</v>
      </c>
      <c r="CK167">
        <v>51116</v>
      </c>
      <c r="DB167" t="s">
        <v>369</v>
      </c>
      <c r="DC167" t="str">
        <f>VLOOKUP(DE167,class!$A$1:$B$455,2,FALSE)</f>
        <v>Shire District</v>
      </c>
      <c r="DD167" t="str">
        <f>IFERROR(VLOOKUP(DE167,classifications!$A$3:$C$334,3,FALSE),VLOOKUP(DE167,classifications!$I$2:$K$28,3,FALSE))</f>
        <v>Predominantly Urban</v>
      </c>
      <c r="DE167" t="s">
        <v>371</v>
      </c>
      <c r="DG167">
        <v>6924</v>
      </c>
      <c r="DH167">
        <v>4886</v>
      </c>
      <c r="DI167">
        <v>104</v>
      </c>
      <c r="DJ167">
        <v>40086</v>
      </c>
      <c r="DK167">
        <v>52000</v>
      </c>
      <c r="EB167" t="s">
        <v>369</v>
      </c>
      <c r="EC167" t="str">
        <f>VLOOKUP(EE167,class!$A$1:$B$455,2,FALSE)</f>
        <v>Shire District</v>
      </c>
      <c r="ED167" t="str">
        <f>IFERROR(VLOOKUP(EE167,classifications!$A$3:$C$334,3,FALSE),VLOOKUP(EE167,classifications!$I$2:$K$28,3,FALSE))</f>
        <v>Predominantly Urban</v>
      </c>
      <c r="EE167" t="s">
        <v>371</v>
      </c>
      <c r="EG167">
        <v>6929</v>
      </c>
      <c r="EH167">
        <v>4991</v>
      </c>
      <c r="EI167">
        <v>104</v>
      </c>
      <c r="EJ167">
        <v>41154</v>
      </c>
      <c r="EK167">
        <v>53178</v>
      </c>
      <c r="FB167" t="s">
        <v>369</v>
      </c>
      <c r="FC167" t="str">
        <f>VLOOKUP(FE167,class!$A$1:$B$455,2,FALSE)</f>
        <v>Shire District</v>
      </c>
      <c r="FD167" t="str">
        <f>IFERROR(VLOOKUP(FE167,classifications!$A$3:$C$334,3,FALSE),VLOOKUP(FE167,classifications!$I$2:$K$28,3,FALSE))</f>
        <v>Predominantly Urban</v>
      </c>
      <c r="FE167" t="s">
        <v>371</v>
      </c>
      <c r="FG167">
        <v>6984</v>
      </c>
      <c r="FH167">
        <v>5220</v>
      </c>
      <c r="FI167">
        <v>104</v>
      </c>
      <c r="FJ167">
        <v>42022</v>
      </c>
      <c r="FK167">
        <v>54330</v>
      </c>
      <c r="GB167" t="s">
        <v>369</v>
      </c>
      <c r="GC167" t="str">
        <f>VLOOKUP(GE167,class!$A$1:$B$455,2,FALSE)</f>
        <v>Shire District</v>
      </c>
      <c r="GD167" t="str">
        <f>IFERROR(VLOOKUP(GE167,classifications!$A$3:$C$334,3,FALSE),VLOOKUP(GE167,classifications!$I$2:$K$28,3,FALSE))</f>
        <v>Predominantly Urban</v>
      </c>
      <c r="GE167" t="s">
        <v>371</v>
      </c>
      <c r="GG167">
        <v>7074</v>
      </c>
      <c r="GH167">
        <v>5360</v>
      </c>
      <c r="GI167">
        <v>104</v>
      </c>
      <c r="GJ167">
        <v>42669</v>
      </c>
      <c r="GK167">
        <v>55207</v>
      </c>
    </row>
    <row r="168" spans="2:193" x14ac:dyDescent="0.3">
      <c r="B168" t="s">
        <v>372</v>
      </c>
      <c r="C168" t="str">
        <f>VLOOKUP(E168,class!$A$1:$B$455,2,FALSE)</f>
        <v>Shire District</v>
      </c>
      <c r="D168" t="str">
        <f>IFERROR(VLOOKUP(E168,classifications!$A$3:$C$334,3,FALSE),VLOOKUP(E168,classifications!$I$2:$K$28,3,FALSE))</f>
        <v>Predominantly Rural</v>
      </c>
      <c r="E168" t="s">
        <v>374</v>
      </c>
      <c r="G168">
        <v>1</v>
      </c>
      <c r="H168">
        <v>5077</v>
      </c>
      <c r="I168">
        <v>0</v>
      </c>
      <c r="J168">
        <v>31039</v>
      </c>
      <c r="K168">
        <v>36117</v>
      </c>
      <c r="AB168" t="s">
        <v>372</v>
      </c>
      <c r="AC168" t="str">
        <f>VLOOKUP(AE168,class!$A$1:$B$455,2,FALSE)</f>
        <v>Shire District</v>
      </c>
      <c r="AD168" t="str">
        <f>IFERROR(VLOOKUP(AE168,classifications!$A$3:$C$334,3,FALSE),VLOOKUP(AE168,classifications!$I$2:$K$28,3,FALSE))</f>
        <v>Predominantly Rural</v>
      </c>
      <c r="AE168" t="s">
        <v>374</v>
      </c>
      <c r="AG168">
        <v>1</v>
      </c>
      <c r="AH168">
        <v>5124</v>
      </c>
      <c r="AI168">
        <v>0</v>
      </c>
      <c r="AJ168">
        <v>31280</v>
      </c>
      <c r="AK168">
        <v>36405</v>
      </c>
      <c r="BB168" t="s">
        <v>372</v>
      </c>
      <c r="BC168" t="str">
        <f>VLOOKUP(BE168,class!$A$1:$B$455,2,FALSE)</f>
        <v>Shire District</v>
      </c>
      <c r="BD168" t="str">
        <f>IFERROR(VLOOKUP(BE168,classifications!$A$3:$C$334,3,FALSE),VLOOKUP(BE168,classifications!$I$2:$K$28,3,FALSE))</f>
        <v>Predominantly Rural</v>
      </c>
      <c r="BE168" t="s">
        <v>374</v>
      </c>
      <c r="BG168">
        <v>1</v>
      </c>
      <c r="BH168">
        <v>5135</v>
      </c>
      <c r="BI168">
        <v>0</v>
      </c>
      <c r="BJ168">
        <v>31461</v>
      </c>
      <c r="BK168">
        <v>36597</v>
      </c>
      <c r="CB168" t="s">
        <v>372</v>
      </c>
      <c r="CC168" t="str">
        <f>VLOOKUP(CE168,class!$A$1:$B$455,2,FALSE)</f>
        <v>Shire District</v>
      </c>
      <c r="CD168" t="str">
        <f>IFERROR(VLOOKUP(CE168,classifications!$A$3:$C$334,3,FALSE),VLOOKUP(CE168,classifications!$I$2:$K$28,3,FALSE))</f>
        <v>Predominantly Rural</v>
      </c>
      <c r="CE168" t="s">
        <v>374</v>
      </c>
      <c r="CG168">
        <v>1</v>
      </c>
      <c r="CH168">
        <v>5181</v>
      </c>
      <c r="CI168">
        <v>0</v>
      </c>
      <c r="CJ168">
        <v>31578</v>
      </c>
      <c r="CK168">
        <v>36760</v>
      </c>
      <c r="DB168" t="s">
        <v>372</v>
      </c>
      <c r="DC168" t="str">
        <f>VLOOKUP(DE168,class!$A$1:$B$455,2,FALSE)</f>
        <v>Shire District</v>
      </c>
      <c r="DD168" t="str">
        <f>IFERROR(VLOOKUP(DE168,classifications!$A$3:$C$334,3,FALSE),VLOOKUP(DE168,classifications!$I$2:$K$28,3,FALSE))</f>
        <v>Predominantly Rural</v>
      </c>
      <c r="DE168" t="s">
        <v>374</v>
      </c>
      <c r="DG168">
        <v>10</v>
      </c>
      <c r="DH168">
        <v>5199</v>
      </c>
      <c r="DI168">
        <v>117</v>
      </c>
      <c r="DJ168">
        <v>31615</v>
      </c>
      <c r="DK168">
        <v>36941</v>
      </c>
      <c r="EB168" t="s">
        <v>372</v>
      </c>
      <c r="EC168" t="str">
        <f>VLOOKUP(EE168,class!$A$1:$B$455,2,FALSE)</f>
        <v>Shire District</v>
      </c>
      <c r="ED168" t="str">
        <f>IFERROR(VLOOKUP(EE168,classifications!$A$3:$C$334,3,FALSE),VLOOKUP(EE168,classifications!$I$2:$K$28,3,FALSE))</f>
        <v>Predominantly Rural</v>
      </c>
      <c r="EE168" t="s">
        <v>374</v>
      </c>
      <c r="EG168">
        <v>7</v>
      </c>
      <c r="EH168">
        <v>5181</v>
      </c>
      <c r="EI168">
        <v>121</v>
      </c>
      <c r="EJ168">
        <v>31864</v>
      </c>
      <c r="EK168">
        <v>37173</v>
      </c>
      <c r="FB168" t="s">
        <v>372</v>
      </c>
      <c r="FC168" t="str">
        <f>VLOOKUP(FE168,class!$A$1:$B$455,2,FALSE)</f>
        <v>Shire District</v>
      </c>
      <c r="FD168" t="str">
        <f>IFERROR(VLOOKUP(FE168,classifications!$A$3:$C$334,3,FALSE),VLOOKUP(FE168,classifications!$I$2:$K$28,3,FALSE))</f>
        <v>Predominantly Rural</v>
      </c>
      <c r="FE168" t="s">
        <v>374</v>
      </c>
      <c r="FG168">
        <v>9</v>
      </c>
      <c r="FH168">
        <v>5209</v>
      </c>
      <c r="FI168">
        <v>126</v>
      </c>
      <c r="FJ168">
        <v>32118</v>
      </c>
      <c r="FK168">
        <v>37462</v>
      </c>
      <c r="GB168" t="s">
        <v>372</v>
      </c>
      <c r="GC168" t="str">
        <f>VLOOKUP(GE168,class!$A$1:$B$455,2,FALSE)</f>
        <v>Shire District</v>
      </c>
      <c r="GD168" t="str">
        <f>IFERROR(VLOOKUP(GE168,classifications!$A$3:$C$334,3,FALSE),VLOOKUP(GE168,classifications!$I$2:$K$28,3,FALSE))</f>
        <v>Predominantly Rural</v>
      </c>
      <c r="GE168" t="s">
        <v>374</v>
      </c>
      <c r="GG168">
        <v>9</v>
      </c>
      <c r="GH168">
        <v>5240</v>
      </c>
      <c r="GI168">
        <v>126</v>
      </c>
      <c r="GJ168">
        <v>32460</v>
      </c>
      <c r="GK168">
        <v>37835</v>
      </c>
    </row>
    <row r="169" spans="2:193" x14ac:dyDescent="0.3">
      <c r="B169" t="s">
        <v>375</v>
      </c>
      <c r="C169" t="str">
        <f>VLOOKUP(E169,class!$A$1:$B$455,2,FALSE)</f>
        <v>Shire District</v>
      </c>
      <c r="D169" t="str">
        <f>IFERROR(VLOOKUP(E169,classifications!$A$3:$C$334,3,FALSE),VLOOKUP(E169,classifications!$I$2:$K$28,3,FALSE))</f>
        <v>Predominantly Rural</v>
      </c>
      <c r="E169" t="s">
        <v>377</v>
      </c>
      <c r="G169">
        <v>4</v>
      </c>
      <c r="H169">
        <v>5378</v>
      </c>
      <c r="I169">
        <v>0</v>
      </c>
      <c r="J169">
        <v>36914</v>
      </c>
      <c r="K169">
        <v>42296</v>
      </c>
      <c r="AB169" t="s">
        <v>375</v>
      </c>
      <c r="AC169" t="str">
        <f>VLOOKUP(AE169,class!$A$1:$B$455,2,FALSE)</f>
        <v>Shire District</v>
      </c>
      <c r="AD169" t="str">
        <f>IFERROR(VLOOKUP(AE169,classifications!$A$3:$C$334,3,FALSE),VLOOKUP(AE169,classifications!$I$2:$K$28,3,FALSE))</f>
        <v>Predominantly Rural</v>
      </c>
      <c r="AE169" t="s">
        <v>377</v>
      </c>
      <c r="AG169">
        <v>2</v>
      </c>
      <c r="AH169">
        <v>5449</v>
      </c>
      <c r="AI169">
        <v>0</v>
      </c>
      <c r="AJ169">
        <v>37164</v>
      </c>
      <c r="AK169">
        <v>42615</v>
      </c>
      <c r="BB169" t="s">
        <v>375</v>
      </c>
      <c r="BC169" t="str">
        <f>VLOOKUP(BE169,class!$A$1:$B$455,2,FALSE)</f>
        <v>Shire District</v>
      </c>
      <c r="BD169" t="str">
        <f>IFERROR(VLOOKUP(BE169,classifications!$A$3:$C$334,3,FALSE),VLOOKUP(BE169,classifications!$I$2:$K$28,3,FALSE))</f>
        <v>Predominantly Rural</v>
      </c>
      <c r="BE169" t="s">
        <v>377</v>
      </c>
      <c r="BG169">
        <v>2</v>
      </c>
      <c r="BH169">
        <v>5423</v>
      </c>
      <c r="BI169">
        <v>3</v>
      </c>
      <c r="BJ169">
        <v>37525</v>
      </c>
      <c r="BK169">
        <v>42953</v>
      </c>
      <c r="CB169" t="s">
        <v>375</v>
      </c>
      <c r="CC169" t="str">
        <f>VLOOKUP(CE169,class!$A$1:$B$455,2,FALSE)</f>
        <v>Shire District</v>
      </c>
      <c r="CD169" t="str">
        <f>IFERROR(VLOOKUP(CE169,classifications!$A$3:$C$334,3,FALSE),VLOOKUP(CE169,classifications!$I$2:$K$28,3,FALSE))</f>
        <v>Predominantly Rural</v>
      </c>
      <c r="CE169" t="s">
        <v>377</v>
      </c>
      <c r="CG169">
        <v>2</v>
      </c>
      <c r="CH169">
        <v>5507</v>
      </c>
      <c r="CI169">
        <v>3</v>
      </c>
      <c r="CJ169">
        <v>38046</v>
      </c>
      <c r="CK169">
        <v>43558</v>
      </c>
      <c r="DB169" t="s">
        <v>375</v>
      </c>
      <c r="DC169" t="str">
        <f>VLOOKUP(DE169,class!$A$1:$B$455,2,FALSE)</f>
        <v>Shire District</v>
      </c>
      <c r="DD169" t="str">
        <f>IFERROR(VLOOKUP(DE169,classifications!$A$3:$C$334,3,FALSE),VLOOKUP(DE169,classifications!$I$2:$K$28,3,FALSE))</f>
        <v>Predominantly Rural</v>
      </c>
      <c r="DE169" t="s">
        <v>377</v>
      </c>
      <c r="DG169">
        <v>2</v>
      </c>
      <c r="DH169">
        <v>5562</v>
      </c>
      <c r="DI169">
        <v>9</v>
      </c>
      <c r="DJ169">
        <v>38254</v>
      </c>
      <c r="DK169">
        <v>43827</v>
      </c>
      <c r="EB169" t="s">
        <v>375</v>
      </c>
      <c r="EC169" t="str">
        <f>VLOOKUP(EE169,class!$A$1:$B$455,2,FALSE)</f>
        <v>Shire District</v>
      </c>
      <c r="ED169" t="str">
        <f>IFERROR(VLOOKUP(EE169,classifications!$A$3:$C$334,3,FALSE),VLOOKUP(EE169,classifications!$I$2:$K$28,3,FALSE))</f>
        <v>Predominantly Rural</v>
      </c>
      <c r="EE169" t="s">
        <v>377</v>
      </c>
      <c r="EG169">
        <v>2</v>
      </c>
      <c r="EH169">
        <v>5654</v>
      </c>
      <c r="EI169">
        <v>11</v>
      </c>
      <c r="EJ169">
        <v>38573</v>
      </c>
      <c r="EK169">
        <v>44240</v>
      </c>
      <c r="FB169" t="s">
        <v>375</v>
      </c>
      <c r="FC169" t="str">
        <f>VLOOKUP(FE169,class!$A$1:$B$455,2,FALSE)</f>
        <v>Shire District</v>
      </c>
      <c r="FD169" t="str">
        <f>IFERROR(VLOOKUP(FE169,classifications!$A$3:$C$334,3,FALSE),VLOOKUP(FE169,classifications!$I$2:$K$28,3,FALSE))</f>
        <v>Predominantly Rural</v>
      </c>
      <c r="FE169" t="s">
        <v>377</v>
      </c>
      <c r="FG169">
        <v>2</v>
      </c>
      <c r="FH169">
        <v>5654</v>
      </c>
      <c r="FI169">
        <v>15</v>
      </c>
      <c r="FJ169">
        <v>39016</v>
      </c>
      <c r="FK169">
        <v>44687</v>
      </c>
      <c r="GB169" t="s">
        <v>375</v>
      </c>
      <c r="GC169" t="str">
        <f>VLOOKUP(GE169,class!$A$1:$B$455,2,FALSE)</f>
        <v>Shire District</v>
      </c>
      <c r="GD169" t="str">
        <f>IFERROR(VLOOKUP(GE169,classifications!$A$3:$C$334,3,FALSE),VLOOKUP(GE169,classifications!$I$2:$K$28,3,FALSE))</f>
        <v>Predominantly Rural</v>
      </c>
      <c r="GE169" t="s">
        <v>377</v>
      </c>
      <c r="GG169">
        <v>21</v>
      </c>
      <c r="GH169">
        <v>5681</v>
      </c>
      <c r="GI169">
        <v>1</v>
      </c>
      <c r="GJ169">
        <v>39378</v>
      </c>
      <c r="GK169">
        <v>45081</v>
      </c>
    </row>
    <row r="170" spans="2:193" x14ac:dyDescent="0.3">
      <c r="B170" t="s">
        <v>378</v>
      </c>
      <c r="C170" t="str">
        <f>VLOOKUP(E170,class!$A$1:$B$455,2,FALSE)</f>
        <v>Shire District</v>
      </c>
      <c r="D170" t="str">
        <f>IFERROR(VLOOKUP(E170,classifications!$A$3:$C$334,3,FALSE),VLOOKUP(E170,classifications!$I$2:$K$28,3,FALSE))</f>
        <v>Predominantly Rural</v>
      </c>
      <c r="E170" t="s">
        <v>380</v>
      </c>
      <c r="G170">
        <v>0</v>
      </c>
      <c r="H170">
        <v>9404</v>
      </c>
      <c r="I170">
        <v>110</v>
      </c>
      <c r="J170">
        <v>62760</v>
      </c>
      <c r="K170">
        <v>72274</v>
      </c>
      <c r="AB170" t="s">
        <v>378</v>
      </c>
      <c r="AC170" t="str">
        <f>VLOOKUP(AE170,class!$A$1:$B$455,2,FALSE)</f>
        <v>Shire District</v>
      </c>
      <c r="AD170" t="str">
        <f>IFERROR(VLOOKUP(AE170,classifications!$A$3:$C$334,3,FALSE),VLOOKUP(AE170,classifications!$I$2:$K$28,3,FALSE))</f>
        <v>Predominantly Rural</v>
      </c>
      <c r="AE170" t="s">
        <v>380</v>
      </c>
      <c r="AG170">
        <v>0</v>
      </c>
      <c r="AH170">
        <v>9525</v>
      </c>
      <c r="AI170">
        <v>108</v>
      </c>
      <c r="AJ170">
        <v>63059</v>
      </c>
      <c r="AK170">
        <v>72692</v>
      </c>
      <c r="BB170" t="s">
        <v>378</v>
      </c>
      <c r="BC170" t="str">
        <f>VLOOKUP(BE170,class!$A$1:$B$455,2,FALSE)</f>
        <v>Shire District</v>
      </c>
      <c r="BD170" t="str">
        <f>IFERROR(VLOOKUP(BE170,classifications!$A$3:$C$334,3,FALSE),VLOOKUP(BE170,classifications!$I$2:$K$28,3,FALSE))</f>
        <v>Predominantly Rural</v>
      </c>
      <c r="BE170" t="s">
        <v>380</v>
      </c>
      <c r="BG170">
        <v>0</v>
      </c>
      <c r="BH170">
        <v>9513</v>
      </c>
      <c r="BI170">
        <v>57</v>
      </c>
      <c r="BJ170">
        <v>63804</v>
      </c>
      <c r="BK170">
        <v>73374</v>
      </c>
      <c r="CB170" t="s">
        <v>378</v>
      </c>
      <c r="CC170" t="str">
        <f>VLOOKUP(CE170,class!$A$1:$B$455,2,FALSE)</f>
        <v>Shire District</v>
      </c>
      <c r="CD170" t="str">
        <f>IFERROR(VLOOKUP(CE170,classifications!$A$3:$C$334,3,FALSE),VLOOKUP(CE170,classifications!$I$2:$K$28,3,FALSE))</f>
        <v>Predominantly Rural</v>
      </c>
      <c r="CE170" t="s">
        <v>380</v>
      </c>
      <c r="CG170">
        <v>0</v>
      </c>
      <c r="CH170">
        <v>9554</v>
      </c>
      <c r="CI170">
        <v>0</v>
      </c>
      <c r="CJ170">
        <v>64335</v>
      </c>
      <c r="CK170">
        <v>73889</v>
      </c>
      <c r="DB170" t="s">
        <v>378</v>
      </c>
      <c r="DC170" t="str">
        <f>VLOOKUP(DE170,class!$A$1:$B$455,2,FALSE)</f>
        <v>Shire District</v>
      </c>
      <c r="DD170" t="str">
        <f>IFERROR(VLOOKUP(DE170,classifications!$A$3:$C$334,3,FALSE),VLOOKUP(DE170,classifications!$I$2:$K$28,3,FALSE))</f>
        <v>Predominantly Rural</v>
      </c>
      <c r="DE170" t="s">
        <v>380</v>
      </c>
      <c r="DG170">
        <v>0</v>
      </c>
      <c r="DH170">
        <v>9604</v>
      </c>
      <c r="DI170">
        <v>120</v>
      </c>
      <c r="DJ170">
        <v>64700</v>
      </c>
      <c r="DK170">
        <v>74424</v>
      </c>
      <c r="EB170" t="s">
        <v>378</v>
      </c>
      <c r="EC170" t="str">
        <f>VLOOKUP(EE170,class!$A$1:$B$455,2,FALSE)</f>
        <v>Shire District</v>
      </c>
      <c r="ED170" t="str">
        <f>IFERROR(VLOOKUP(EE170,classifications!$A$3:$C$334,3,FALSE),VLOOKUP(EE170,classifications!$I$2:$K$28,3,FALSE))</f>
        <v>Predominantly Rural</v>
      </c>
      <c r="EE170" t="s">
        <v>380</v>
      </c>
      <c r="EG170">
        <v>0</v>
      </c>
      <c r="EH170">
        <v>9682</v>
      </c>
      <c r="EI170">
        <v>117</v>
      </c>
      <c r="EJ170">
        <v>65307</v>
      </c>
      <c r="EK170">
        <v>75106</v>
      </c>
      <c r="FB170" t="s">
        <v>378</v>
      </c>
      <c r="FC170" t="str">
        <f>VLOOKUP(FE170,class!$A$1:$B$455,2,FALSE)</f>
        <v>Shire District</v>
      </c>
      <c r="FD170" t="str">
        <f>IFERROR(VLOOKUP(FE170,classifications!$A$3:$C$334,3,FALSE),VLOOKUP(FE170,classifications!$I$2:$K$28,3,FALSE))</f>
        <v>Predominantly Rural</v>
      </c>
      <c r="FE170" t="s">
        <v>380</v>
      </c>
      <c r="FG170">
        <v>0</v>
      </c>
      <c r="FH170">
        <v>9726</v>
      </c>
      <c r="FI170">
        <v>606</v>
      </c>
      <c r="FJ170">
        <v>65520</v>
      </c>
      <c r="FK170">
        <v>75852</v>
      </c>
      <c r="GB170" t="s">
        <v>378</v>
      </c>
      <c r="GC170" t="str">
        <f>VLOOKUP(GE170,class!$A$1:$B$455,2,FALSE)</f>
        <v>Shire District</v>
      </c>
      <c r="GD170" t="str">
        <f>IFERROR(VLOOKUP(GE170,classifications!$A$3:$C$334,3,FALSE),VLOOKUP(GE170,classifications!$I$2:$K$28,3,FALSE))</f>
        <v>Predominantly Rural</v>
      </c>
      <c r="GE170" t="s">
        <v>380</v>
      </c>
      <c r="GG170">
        <v>63</v>
      </c>
      <c r="GH170">
        <v>9869</v>
      </c>
      <c r="GI170">
        <v>570</v>
      </c>
      <c r="GJ170">
        <v>66390</v>
      </c>
      <c r="GK170">
        <v>76892</v>
      </c>
    </row>
    <row r="171" spans="2:193" x14ac:dyDescent="0.3">
      <c r="B171" t="s">
        <v>381</v>
      </c>
      <c r="C171" t="str">
        <f>VLOOKUP(E171,class!$A$1:$B$455,2,FALSE)</f>
        <v>Shire District</v>
      </c>
      <c r="D171" t="str">
        <f>IFERROR(VLOOKUP(E171,classifications!$A$3:$C$334,3,FALSE),VLOOKUP(E171,classifications!$I$2:$K$28,3,FALSE))</f>
        <v>Predominantly Rural</v>
      </c>
      <c r="E171" t="s">
        <v>383</v>
      </c>
      <c r="G171">
        <v>5390</v>
      </c>
      <c r="H171">
        <v>3074</v>
      </c>
      <c r="I171">
        <v>461</v>
      </c>
      <c r="J171">
        <v>53495</v>
      </c>
      <c r="K171">
        <v>62420</v>
      </c>
      <c r="AB171" t="s">
        <v>381</v>
      </c>
      <c r="AC171" t="str">
        <f>VLOOKUP(AE171,class!$A$1:$B$455,2,FALSE)</f>
        <v>Shire District</v>
      </c>
      <c r="AD171" t="str">
        <f>IFERROR(VLOOKUP(AE171,classifications!$A$3:$C$334,3,FALSE),VLOOKUP(AE171,classifications!$I$2:$K$28,3,FALSE))</f>
        <v>Predominantly Rural</v>
      </c>
      <c r="AE171" t="s">
        <v>383</v>
      </c>
      <c r="AG171">
        <v>5316</v>
      </c>
      <c r="AH171">
        <v>3121</v>
      </c>
      <c r="AI171">
        <v>461</v>
      </c>
      <c r="AJ171">
        <v>54109</v>
      </c>
      <c r="AK171">
        <v>63007</v>
      </c>
      <c r="BB171" t="s">
        <v>381</v>
      </c>
      <c r="BC171" t="str">
        <f>VLOOKUP(BE171,class!$A$1:$B$455,2,FALSE)</f>
        <v>Shire District</v>
      </c>
      <c r="BD171" t="str">
        <f>IFERROR(VLOOKUP(BE171,classifications!$A$3:$C$334,3,FALSE),VLOOKUP(BE171,classifications!$I$2:$K$28,3,FALSE))</f>
        <v>Predominantly Rural</v>
      </c>
      <c r="BE171" t="s">
        <v>383</v>
      </c>
      <c r="BG171">
        <v>5307</v>
      </c>
      <c r="BH171">
        <v>3274</v>
      </c>
      <c r="BI171">
        <v>461</v>
      </c>
      <c r="BJ171">
        <v>54601</v>
      </c>
      <c r="BK171">
        <v>63643</v>
      </c>
      <c r="CB171" t="s">
        <v>381</v>
      </c>
      <c r="CC171" t="str">
        <f>VLOOKUP(CE171,class!$A$1:$B$455,2,FALSE)</f>
        <v>Shire District</v>
      </c>
      <c r="CD171" t="str">
        <f>IFERROR(VLOOKUP(CE171,classifications!$A$3:$C$334,3,FALSE),VLOOKUP(CE171,classifications!$I$2:$K$28,3,FALSE))</f>
        <v>Predominantly Rural</v>
      </c>
      <c r="CE171" t="s">
        <v>383</v>
      </c>
      <c r="CG171">
        <v>5286</v>
      </c>
      <c r="CH171">
        <v>3531</v>
      </c>
      <c r="CI171">
        <v>6</v>
      </c>
      <c r="CJ171">
        <v>55689</v>
      </c>
      <c r="CK171">
        <v>64512</v>
      </c>
      <c r="DB171" t="s">
        <v>381</v>
      </c>
      <c r="DC171" t="str">
        <f>VLOOKUP(DE171,class!$A$1:$B$455,2,FALSE)</f>
        <v>Shire District</v>
      </c>
      <c r="DD171" t="str">
        <f>IFERROR(VLOOKUP(DE171,classifications!$A$3:$C$334,3,FALSE),VLOOKUP(DE171,classifications!$I$2:$K$28,3,FALSE))</f>
        <v>Predominantly Rural</v>
      </c>
      <c r="DE171" t="s">
        <v>383</v>
      </c>
      <c r="DG171">
        <v>5252</v>
      </c>
      <c r="DH171">
        <v>3479</v>
      </c>
      <c r="DI171">
        <v>153</v>
      </c>
      <c r="DJ171">
        <v>56299</v>
      </c>
      <c r="DK171">
        <v>65183</v>
      </c>
      <c r="EB171" t="s">
        <v>381</v>
      </c>
      <c r="EC171" t="str">
        <f>VLOOKUP(EE171,class!$A$1:$B$455,2,FALSE)</f>
        <v>Shire District</v>
      </c>
      <c r="ED171" t="str">
        <f>IFERROR(VLOOKUP(EE171,classifications!$A$3:$C$334,3,FALSE),VLOOKUP(EE171,classifications!$I$2:$K$28,3,FALSE))</f>
        <v>Predominantly Rural</v>
      </c>
      <c r="EE171" t="s">
        <v>383</v>
      </c>
      <c r="EG171">
        <v>5271</v>
      </c>
      <c r="EH171">
        <v>3687</v>
      </c>
      <c r="EI171">
        <v>0</v>
      </c>
      <c r="EJ171">
        <v>56770</v>
      </c>
      <c r="EK171">
        <v>65728</v>
      </c>
      <c r="FB171" t="s">
        <v>381</v>
      </c>
      <c r="FC171" t="str">
        <f>VLOOKUP(FE171,class!$A$1:$B$455,2,FALSE)</f>
        <v>Shire District</v>
      </c>
      <c r="FD171" t="str">
        <f>IFERROR(VLOOKUP(FE171,classifications!$A$3:$C$334,3,FALSE),VLOOKUP(FE171,classifications!$I$2:$K$28,3,FALSE))</f>
        <v>Predominantly Rural</v>
      </c>
      <c r="FE171" t="s">
        <v>383</v>
      </c>
      <c r="FG171">
        <v>5225</v>
      </c>
      <c r="FH171">
        <v>3771</v>
      </c>
      <c r="FI171">
        <v>0</v>
      </c>
      <c r="FJ171">
        <v>57461</v>
      </c>
      <c r="FK171">
        <v>66457</v>
      </c>
      <c r="GB171" t="s">
        <v>381</v>
      </c>
      <c r="GC171" t="str">
        <f>VLOOKUP(GE171,class!$A$1:$B$455,2,FALSE)</f>
        <v>Shire District</v>
      </c>
      <c r="GD171" t="str">
        <f>IFERROR(VLOOKUP(GE171,classifications!$A$3:$C$334,3,FALSE),VLOOKUP(GE171,classifications!$I$2:$K$28,3,FALSE))</f>
        <v>Predominantly Rural</v>
      </c>
      <c r="GE171" t="s">
        <v>383</v>
      </c>
      <c r="GG171">
        <v>5391</v>
      </c>
      <c r="GH171">
        <v>3806</v>
      </c>
      <c r="GI171">
        <v>0</v>
      </c>
      <c r="GJ171">
        <v>58414</v>
      </c>
      <c r="GK171">
        <v>67611</v>
      </c>
    </row>
    <row r="173" spans="2:193" x14ac:dyDescent="0.3">
      <c r="C173" t="s">
        <v>1065</v>
      </c>
      <c r="D173" t="s">
        <v>1066</v>
      </c>
      <c r="AC173" t="s">
        <v>1065</v>
      </c>
      <c r="AD173" t="s">
        <v>1066</v>
      </c>
      <c r="BC173" t="s">
        <v>1065</v>
      </c>
      <c r="BD173" t="s">
        <v>1066</v>
      </c>
      <c r="CC173" t="s">
        <v>1065</v>
      </c>
      <c r="CD173" t="s">
        <v>1066</v>
      </c>
      <c r="DC173" t="s">
        <v>1065</v>
      </c>
      <c r="DD173" t="s">
        <v>1066</v>
      </c>
      <c r="EC173" t="s">
        <v>1065</v>
      </c>
      <c r="ED173" t="s">
        <v>1066</v>
      </c>
      <c r="FC173" t="s">
        <v>1065</v>
      </c>
      <c r="FD173" t="s">
        <v>1066</v>
      </c>
      <c r="GC173" t="s">
        <v>1065</v>
      </c>
      <c r="GD173" t="s">
        <v>1066</v>
      </c>
    </row>
    <row r="174" spans="2:193" x14ac:dyDescent="0.3">
      <c r="B174" t="s">
        <v>1067</v>
      </c>
      <c r="C174" t="s">
        <v>1068</v>
      </c>
      <c r="E174" t="s">
        <v>1069</v>
      </c>
      <c r="AB174" t="s">
        <v>1067</v>
      </c>
      <c r="AC174" t="s">
        <v>1068</v>
      </c>
      <c r="AE174" t="s">
        <v>1069</v>
      </c>
      <c r="BB174" t="s">
        <v>1067</v>
      </c>
      <c r="BC174" t="s">
        <v>1068</v>
      </c>
      <c r="BE174" t="s">
        <v>1069</v>
      </c>
      <c r="CB174" t="s">
        <v>1067</v>
      </c>
      <c r="CC174" t="s">
        <v>1068</v>
      </c>
      <c r="CE174" t="s">
        <v>1069</v>
      </c>
      <c r="DB174" t="s">
        <v>1067</v>
      </c>
      <c r="DC174" t="s">
        <v>1068</v>
      </c>
      <c r="DE174" t="s">
        <v>1069</v>
      </c>
      <c r="EB174" t="s">
        <v>1067</v>
      </c>
      <c r="EC174" t="s">
        <v>1068</v>
      </c>
      <c r="EE174" t="s">
        <v>1069</v>
      </c>
      <c r="FB174" t="s">
        <v>1067</v>
      </c>
      <c r="FC174" t="s">
        <v>1068</v>
      </c>
      <c r="FE174" t="s">
        <v>1069</v>
      </c>
      <c r="GB174" t="s">
        <v>1067</v>
      </c>
      <c r="GC174" t="s">
        <v>1068</v>
      </c>
      <c r="GE174" t="s">
        <v>1069</v>
      </c>
    </row>
    <row r="175" spans="2:193" x14ac:dyDescent="0.3">
      <c r="B175" t="s">
        <v>1070</v>
      </c>
      <c r="C175" t="s">
        <v>1071</v>
      </c>
      <c r="E175" t="s">
        <v>1072</v>
      </c>
      <c r="AB175" t="s">
        <v>1070</v>
      </c>
      <c r="AC175" t="s">
        <v>1071</v>
      </c>
      <c r="AE175" t="s">
        <v>1072</v>
      </c>
      <c r="BB175" t="s">
        <v>1070</v>
      </c>
      <c r="BC175" t="s">
        <v>1071</v>
      </c>
      <c r="BE175" t="s">
        <v>1072</v>
      </c>
      <c r="CB175" t="s">
        <v>1070</v>
      </c>
      <c r="CC175" t="s">
        <v>1071</v>
      </c>
      <c r="CE175" t="s">
        <v>1072</v>
      </c>
      <c r="DB175" t="s">
        <v>1070</v>
      </c>
      <c r="DC175" t="s">
        <v>1071</v>
      </c>
      <c r="DE175" t="s">
        <v>1072</v>
      </c>
      <c r="EB175" t="s">
        <v>1070</v>
      </c>
      <c r="EC175" t="s">
        <v>1071</v>
      </c>
      <c r="EE175" t="s">
        <v>1072</v>
      </c>
      <c r="FB175" t="s">
        <v>1070</v>
      </c>
      <c r="FC175" t="s">
        <v>1071</v>
      </c>
      <c r="FE175" t="s">
        <v>1072</v>
      </c>
      <c r="GB175" t="s">
        <v>1070</v>
      </c>
      <c r="GC175" t="s">
        <v>1071</v>
      </c>
      <c r="GE175" t="s">
        <v>1072</v>
      </c>
    </row>
    <row r="176" spans="2:193" x14ac:dyDescent="0.3">
      <c r="B176" t="s">
        <v>1073</v>
      </c>
      <c r="C176" t="s">
        <v>1074</v>
      </c>
      <c r="E176" t="s">
        <v>1075</v>
      </c>
      <c r="AB176" t="s">
        <v>1073</v>
      </c>
      <c r="AC176" t="s">
        <v>1074</v>
      </c>
      <c r="AE176" t="s">
        <v>1075</v>
      </c>
      <c r="BB176" t="s">
        <v>1073</v>
      </c>
      <c r="BC176" t="s">
        <v>1074</v>
      </c>
      <c r="BE176" t="s">
        <v>1075</v>
      </c>
      <c r="CB176" t="s">
        <v>1073</v>
      </c>
      <c r="CC176" t="s">
        <v>1074</v>
      </c>
      <c r="CE176" t="s">
        <v>1075</v>
      </c>
      <c r="DB176" t="s">
        <v>1073</v>
      </c>
      <c r="DC176" t="s">
        <v>1074</v>
      </c>
      <c r="DE176" t="s">
        <v>1075</v>
      </c>
      <c r="EB176" t="s">
        <v>1073</v>
      </c>
      <c r="EC176" t="s">
        <v>1074</v>
      </c>
      <c r="EE176" t="s">
        <v>1075</v>
      </c>
      <c r="FB176" t="s">
        <v>1073</v>
      </c>
      <c r="FC176" t="s">
        <v>1074</v>
      </c>
      <c r="FE176" t="s">
        <v>1075</v>
      </c>
      <c r="GB176" t="s">
        <v>1073</v>
      </c>
      <c r="GC176" t="s">
        <v>1074</v>
      </c>
      <c r="GE176" t="s">
        <v>1075</v>
      </c>
    </row>
    <row r="177" spans="2:193" x14ac:dyDescent="0.3">
      <c r="B177" t="s">
        <v>1076</v>
      </c>
      <c r="C177" t="s">
        <v>1077</v>
      </c>
      <c r="E177" t="s">
        <v>1078</v>
      </c>
      <c r="AB177" t="s">
        <v>1076</v>
      </c>
      <c r="AC177" t="s">
        <v>1077</v>
      </c>
      <c r="AE177" t="s">
        <v>1078</v>
      </c>
      <c r="BB177" t="s">
        <v>1076</v>
      </c>
      <c r="BC177" t="s">
        <v>1077</v>
      </c>
      <c r="BE177" t="s">
        <v>1078</v>
      </c>
      <c r="CB177" t="s">
        <v>1076</v>
      </c>
      <c r="CC177" t="s">
        <v>1077</v>
      </c>
      <c r="CE177" t="s">
        <v>1078</v>
      </c>
      <c r="DB177" t="s">
        <v>1076</v>
      </c>
      <c r="DC177" t="s">
        <v>1077</v>
      </c>
      <c r="DE177" t="s">
        <v>1078</v>
      </c>
      <c r="EB177" t="s">
        <v>1076</v>
      </c>
      <c r="EC177" t="s">
        <v>1077</v>
      </c>
      <c r="EE177" t="s">
        <v>1078</v>
      </c>
      <c r="FB177" t="s">
        <v>1076</v>
      </c>
      <c r="FC177" t="s">
        <v>1077</v>
      </c>
      <c r="FE177" t="s">
        <v>1078</v>
      </c>
      <c r="GB177" t="s">
        <v>1076</v>
      </c>
      <c r="GC177" t="s">
        <v>1077</v>
      </c>
      <c r="GE177" t="s">
        <v>1078</v>
      </c>
    </row>
    <row r="178" spans="2:193" x14ac:dyDescent="0.3">
      <c r="B178" t="s">
        <v>1079</v>
      </c>
      <c r="C178" t="s">
        <v>1080</v>
      </c>
      <c r="E178" t="s">
        <v>1081</v>
      </c>
      <c r="AB178" t="s">
        <v>1079</v>
      </c>
      <c r="AC178" t="s">
        <v>1080</v>
      </c>
      <c r="AE178" t="s">
        <v>1081</v>
      </c>
      <c r="BB178" t="s">
        <v>1079</v>
      </c>
      <c r="BC178" t="s">
        <v>1080</v>
      </c>
      <c r="BE178" t="s">
        <v>1081</v>
      </c>
      <c r="CB178" t="s">
        <v>1079</v>
      </c>
      <c r="CC178" t="s">
        <v>1080</v>
      </c>
      <c r="CE178" t="s">
        <v>1081</v>
      </c>
      <c r="DB178" t="s">
        <v>1079</v>
      </c>
      <c r="DC178" t="s">
        <v>1080</v>
      </c>
      <c r="DE178" t="s">
        <v>1081</v>
      </c>
      <c r="EB178" t="s">
        <v>1079</v>
      </c>
      <c r="EC178" t="s">
        <v>1080</v>
      </c>
      <c r="EE178" t="s">
        <v>1081</v>
      </c>
      <c r="FB178" t="s">
        <v>1079</v>
      </c>
      <c r="FC178" t="s">
        <v>1080</v>
      </c>
      <c r="FE178" t="s">
        <v>1081</v>
      </c>
      <c r="GB178" t="s">
        <v>1079</v>
      </c>
      <c r="GC178" t="s">
        <v>1080</v>
      </c>
      <c r="GE178" t="s">
        <v>1081</v>
      </c>
    </row>
    <row r="179" spans="2:193" x14ac:dyDescent="0.3">
      <c r="B179" t="s">
        <v>1082</v>
      </c>
      <c r="C179" t="s">
        <v>1083</v>
      </c>
      <c r="E179" t="s">
        <v>1084</v>
      </c>
      <c r="AB179" t="s">
        <v>1082</v>
      </c>
      <c r="AC179" t="s">
        <v>1083</v>
      </c>
      <c r="AE179" t="s">
        <v>1084</v>
      </c>
      <c r="BB179" t="s">
        <v>1082</v>
      </c>
      <c r="BC179" t="s">
        <v>1083</v>
      </c>
      <c r="BE179" t="s">
        <v>1084</v>
      </c>
      <c r="CB179" t="s">
        <v>1082</v>
      </c>
      <c r="CC179" t="s">
        <v>1083</v>
      </c>
      <c r="CE179" t="s">
        <v>1084</v>
      </c>
      <c r="DB179" t="s">
        <v>1082</v>
      </c>
      <c r="DC179" t="s">
        <v>1083</v>
      </c>
      <c r="DE179" t="s">
        <v>1084</v>
      </c>
      <c r="EB179" t="s">
        <v>1082</v>
      </c>
      <c r="EC179" t="s">
        <v>1083</v>
      </c>
      <c r="EE179" t="s">
        <v>1084</v>
      </c>
      <c r="FB179" t="s">
        <v>1082</v>
      </c>
      <c r="FC179" t="s">
        <v>1083</v>
      </c>
      <c r="FE179" t="s">
        <v>1084</v>
      </c>
      <c r="GB179" t="s">
        <v>1082</v>
      </c>
      <c r="GC179" t="s">
        <v>1083</v>
      </c>
      <c r="GE179" t="s">
        <v>1084</v>
      </c>
    </row>
    <row r="181" spans="2:193" x14ac:dyDescent="0.3">
      <c r="C181" t="s">
        <v>1085</v>
      </c>
      <c r="D181" t="s">
        <v>1086</v>
      </c>
      <c r="AC181" t="s">
        <v>1085</v>
      </c>
      <c r="AD181" t="s">
        <v>1086</v>
      </c>
      <c r="BC181" t="s">
        <v>1085</v>
      </c>
      <c r="BD181" t="s">
        <v>1086</v>
      </c>
      <c r="CC181" t="s">
        <v>1085</v>
      </c>
      <c r="CD181" t="s">
        <v>1086</v>
      </c>
      <c r="DC181" t="s">
        <v>1085</v>
      </c>
      <c r="DD181" t="s">
        <v>1086</v>
      </c>
      <c r="EC181" t="s">
        <v>1085</v>
      </c>
      <c r="ED181" t="s">
        <v>1086</v>
      </c>
      <c r="FC181" t="s">
        <v>1085</v>
      </c>
      <c r="FD181" t="s">
        <v>1086</v>
      </c>
      <c r="GC181" t="s">
        <v>1085</v>
      </c>
      <c r="GD181" t="s">
        <v>1086</v>
      </c>
    </row>
    <row r="182" spans="2:193" x14ac:dyDescent="0.3">
      <c r="B182" t="s">
        <v>1087</v>
      </c>
      <c r="C182" t="s">
        <v>1088</v>
      </c>
      <c r="E182" t="s">
        <v>1089</v>
      </c>
      <c r="AB182" t="s">
        <v>1087</v>
      </c>
      <c r="AC182" t="s">
        <v>1088</v>
      </c>
      <c r="AE182" t="s">
        <v>1089</v>
      </c>
      <c r="BB182" t="s">
        <v>1087</v>
      </c>
      <c r="BC182" t="s">
        <v>1088</v>
      </c>
      <c r="BE182" t="s">
        <v>1089</v>
      </c>
      <c r="CB182" t="s">
        <v>1087</v>
      </c>
      <c r="CC182" t="s">
        <v>1088</v>
      </c>
      <c r="CE182" t="s">
        <v>1089</v>
      </c>
      <c r="DB182" t="s">
        <v>1087</v>
      </c>
      <c r="DC182" t="s">
        <v>1088</v>
      </c>
      <c r="DE182" t="s">
        <v>1089</v>
      </c>
      <c r="EB182" t="s">
        <v>1087</v>
      </c>
      <c r="EC182" t="s">
        <v>1088</v>
      </c>
      <c r="EE182" t="s">
        <v>1089</v>
      </c>
      <c r="FB182" t="s">
        <v>1087</v>
      </c>
      <c r="FC182" t="s">
        <v>1088</v>
      </c>
      <c r="FE182" t="s">
        <v>1089</v>
      </c>
      <c r="GB182" t="s">
        <v>1087</v>
      </c>
      <c r="GC182" t="s">
        <v>1088</v>
      </c>
      <c r="GE182" t="s">
        <v>1089</v>
      </c>
    </row>
    <row r="183" spans="2:193" x14ac:dyDescent="0.3">
      <c r="B183" t="s">
        <v>1090</v>
      </c>
      <c r="C183" t="s">
        <v>1091</v>
      </c>
      <c r="E183" t="s">
        <v>1092</v>
      </c>
      <c r="AB183" t="s">
        <v>1090</v>
      </c>
      <c r="AC183" t="s">
        <v>1091</v>
      </c>
      <c r="AE183" t="s">
        <v>1092</v>
      </c>
      <c r="BB183" t="s">
        <v>1090</v>
      </c>
      <c r="BC183" t="s">
        <v>1091</v>
      </c>
      <c r="BE183" t="s">
        <v>1092</v>
      </c>
      <c r="CB183" t="s">
        <v>1090</v>
      </c>
      <c r="CC183" t="s">
        <v>1091</v>
      </c>
      <c r="CE183" t="s">
        <v>1092</v>
      </c>
      <c r="DB183" t="s">
        <v>1090</v>
      </c>
      <c r="DC183" t="s">
        <v>1091</v>
      </c>
      <c r="DE183" t="s">
        <v>1092</v>
      </c>
      <c r="EB183" t="s">
        <v>1090</v>
      </c>
      <c r="EC183" t="s">
        <v>1091</v>
      </c>
      <c r="EE183" t="s">
        <v>1092</v>
      </c>
      <c r="FB183" t="s">
        <v>1090</v>
      </c>
      <c r="FC183" t="s">
        <v>1091</v>
      </c>
      <c r="FE183" t="s">
        <v>1092</v>
      </c>
      <c r="GB183" t="s">
        <v>1090</v>
      </c>
      <c r="GC183" t="s">
        <v>1091</v>
      </c>
      <c r="GE183" t="s">
        <v>1092</v>
      </c>
    </row>
    <row r="184" spans="2:193" x14ac:dyDescent="0.3">
      <c r="B184" t="s">
        <v>60</v>
      </c>
      <c r="C184" t="s">
        <v>1093</v>
      </c>
      <c r="E184" t="s">
        <v>1094</v>
      </c>
      <c r="AB184" t="s">
        <v>60</v>
      </c>
      <c r="AC184" t="s">
        <v>1093</v>
      </c>
      <c r="AE184" t="s">
        <v>1094</v>
      </c>
      <c r="BB184" t="s">
        <v>60</v>
      </c>
      <c r="BC184" t="s">
        <v>1093</v>
      </c>
      <c r="BE184" t="s">
        <v>1094</v>
      </c>
      <c r="CB184" t="s">
        <v>60</v>
      </c>
      <c r="CC184" t="s">
        <v>1093</v>
      </c>
      <c r="CE184" t="s">
        <v>1094</v>
      </c>
      <c r="DB184" t="s">
        <v>60</v>
      </c>
      <c r="DC184" t="s">
        <v>1093</v>
      </c>
      <c r="DE184" t="s">
        <v>1094</v>
      </c>
      <c r="EB184" t="s">
        <v>60</v>
      </c>
      <c r="EC184" t="s">
        <v>1093</v>
      </c>
      <c r="EE184" t="s">
        <v>1094</v>
      </c>
      <c r="FB184" t="s">
        <v>1095</v>
      </c>
      <c r="FC184" t="s">
        <v>1096</v>
      </c>
      <c r="FE184" t="s">
        <v>1097</v>
      </c>
      <c r="GB184" t="s">
        <v>1095</v>
      </c>
      <c r="GC184" t="s">
        <v>1096</v>
      </c>
      <c r="GE184" t="s">
        <v>1097</v>
      </c>
    </row>
    <row r="185" spans="2:193" x14ac:dyDescent="0.3">
      <c r="B185" t="s">
        <v>1095</v>
      </c>
      <c r="C185" t="s">
        <v>1096</v>
      </c>
      <c r="E185" t="s">
        <v>1097</v>
      </c>
      <c r="AB185" t="s">
        <v>1095</v>
      </c>
      <c r="AC185" t="s">
        <v>1096</v>
      </c>
      <c r="AE185" t="s">
        <v>1097</v>
      </c>
      <c r="BB185" t="s">
        <v>1095</v>
      </c>
      <c r="BC185" t="s">
        <v>1096</v>
      </c>
      <c r="BE185" t="s">
        <v>1097</v>
      </c>
      <c r="CB185" t="s">
        <v>1095</v>
      </c>
      <c r="CC185" t="s">
        <v>1096</v>
      </c>
      <c r="CE185" t="s">
        <v>1097</v>
      </c>
      <c r="DB185" t="s">
        <v>1095</v>
      </c>
      <c r="DC185" t="s">
        <v>1096</v>
      </c>
      <c r="DE185" t="s">
        <v>1097</v>
      </c>
      <c r="EB185" t="s">
        <v>1095</v>
      </c>
      <c r="EC185" t="s">
        <v>1096</v>
      </c>
      <c r="EE185" t="s">
        <v>1097</v>
      </c>
      <c r="FB185" t="s">
        <v>1098</v>
      </c>
      <c r="FC185" t="s">
        <v>1099</v>
      </c>
      <c r="FE185" t="s">
        <v>1100</v>
      </c>
      <c r="GB185" t="s">
        <v>1098</v>
      </c>
      <c r="GC185" t="s">
        <v>1099</v>
      </c>
      <c r="GE185" t="s">
        <v>1100</v>
      </c>
    </row>
    <row r="186" spans="2:193" x14ac:dyDescent="0.3">
      <c r="B186" t="s">
        <v>1098</v>
      </c>
      <c r="C186" t="s">
        <v>1099</v>
      </c>
      <c r="E186" t="s">
        <v>1100</v>
      </c>
      <c r="AB186" t="s">
        <v>1098</v>
      </c>
      <c r="AC186" t="s">
        <v>1099</v>
      </c>
      <c r="AE186" t="s">
        <v>1100</v>
      </c>
      <c r="BB186" t="s">
        <v>1098</v>
      </c>
      <c r="BC186" t="s">
        <v>1099</v>
      </c>
      <c r="BE186" t="s">
        <v>1100</v>
      </c>
      <c r="CB186" t="s">
        <v>1098</v>
      </c>
      <c r="CC186" t="s">
        <v>1099</v>
      </c>
      <c r="CE186" t="s">
        <v>1100</v>
      </c>
      <c r="DB186" t="s">
        <v>1098</v>
      </c>
      <c r="DC186" t="s">
        <v>1099</v>
      </c>
      <c r="DE186" t="s">
        <v>1100</v>
      </c>
      <c r="EB186" t="s">
        <v>1098</v>
      </c>
      <c r="EC186" t="s">
        <v>1099</v>
      </c>
      <c r="EE186" t="s">
        <v>1100</v>
      </c>
      <c r="FB186" t="s">
        <v>1101</v>
      </c>
      <c r="FC186" t="s">
        <v>1102</v>
      </c>
      <c r="FE186" t="s">
        <v>1103</v>
      </c>
      <c r="GB186" t="s">
        <v>1101</v>
      </c>
      <c r="GC186" t="s">
        <v>1102</v>
      </c>
      <c r="GE186" t="s">
        <v>1103</v>
      </c>
    </row>
    <row r="187" spans="2:193" x14ac:dyDescent="0.3">
      <c r="B187" t="s">
        <v>1101</v>
      </c>
      <c r="C187" t="s">
        <v>1102</v>
      </c>
      <c r="E187" t="s">
        <v>1103</v>
      </c>
      <c r="AB187" t="s">
        <v>1101</v>
      </c>
      <c r="AC187" t="s">
        <v>1102</v>
      </c>
      <c r="AE187" t="s">
        <v>1103</v>
      </c>
      <c r="BB187" t="s">
        <v>1101</v>
      </c>
      <c r="BC187" t="s">
        <v>1102</v>
      </c>
      <c r="BE187" t="s">
        <v>1103</v>
      </c>
      <c r="CB187" t="s">
        <v>1101</v>
      </c>
      <c r="CC187" t="s">
        <v>1102</v>
      </c>
      <c r="CE187" t="s">
        <v>1103</v>
      </c>
      <c r="DB187" t="s">
        <v>1101</v>
      </c>
      <c r="DC187" t="s">
        <v>1102</v>
      </c>
      <c r="DE187" t="s">
        <v>1103</v>
      </c>
      <c r="EB187" t="s">
        <v>1101</v>
      </c>
      <c r="EC187" t="s">
        <v>1102</v>
      </c>
      <c r="EE187" t="s">
        <v>1103</v>
      </c>
      <c r="FB187" t="s">
        <v>1104</v>
      </c>
      <c r="FC187" t="s">
        <v>1105</v>
      </c>
      <c r="FE187" t="s">
        <v>1106</v>
      </c>
      <c r="GB187" t="s">
        <v>1104</v>
      </c>
      <c r="GC187" t="s">
        <v>1105</v>
      </c>
      <c r="GE187" t="s">
        <v>1106</v>
      </c>
    </row>
    <row r="188" spans="2:193" x14ac:dyDescent="0.3">
      <c r="B188" t="s">
        <v>1104</v>
      </c>
      <c r="C188" t="s">
        <v>1105</v>
      </c>
      <c r="E188" t="s">
        <v>1106</v>
      </c>
      <c r="AB188" t="s">
        <v>1104</v>
      </c>
      <c r="AC188" t="s">
        <v>1105</v>
      </c>
      <c r="AE188" t="s">
        <v>1106</v>
      </c>
      <c r="BB188" t="s">
        <v>1104</v>
      </c>
      <c r="BC188" t="s">
        <v>1105</v>
      </c>
      <c r="BE188" t="s">
        <v>1106</v>
      </c>
      <c r="CB188" t="s">
        <v>1104</v>
      </c>
      <c r="CC188" t="s">
        <v>1105</v>
      </c>
      <c r="CE188" t="s">
        <v>1106</v>
      </c>
      <c r="DB188" t="s">
        <v>1104</v>
      </c>
      <c r="DC188" t="s">
        <v>1105</v>
      </c>
      <c r="DE188" t="s">
        <v>1106</v>
      </c>
      <c r="EB188" t="s">
        <v>1104</v>
      </c>
      <c r="EC188" t="s">
        <v>1105</v>
      </c>
      <c r="EE188" t="s">
        <v>1106</v>
      </c>
      <c r="FB188" t="s">
        <v>60</v>
      </c>
      <c r="FC188" t="s">
        <v>62</v>
      </c>
      <c r="FE188" t="s">
        <v>1225</v>
      </c>
      <c r="GB188" t="s">
        <v>60</v>
      </c>
      <c r="GC188" t="s">
        <v>62</v>
      </c>
      <c r="GE188" t="s">
        <v>1225</v>
      </c>
    </row>
    <row r="190" spans="2:193" x14ac:dyDescent="0.3">
      <c r="C190" t="str">
        <f>VLOOKUP(E190,class!$A$1:$B$455,2,FALSE)</f>
        <v>Shire County</v>
      </c>
      <c r="D190" t="str">
        <f>IFERROR(VLOOKUP(E190,classifications!$A$3:$C$334,3,FALSE),VLOOKUP(E190,classifications!$I$2:$K$28,3,FALSE))</f>
        <v>Predominantly Rural</v>
      </c>
      <c r="E190" t="s">
        <v>384</v>
      </c>
      <c r="G190">
        <v>2726</v>
      </c>
      <c r="H190">
        <v>26502</v>
      </c>
      <c r="I190">
        <v>160</v>
      </c>
      <c r="J190">
        <v>211327</v>
      </c>
      <c r="K190">
        <v>240715</v>
      </c>
      <c r="AC190" t="str">
        <f>VLOOKUP(AE190,class!$A$1:$B$455,2,FALSE)</f>
        <v>Shire County</v>
      </c>
      <c r="AD190" t="str">
        <f>IFERROR(VLOOKUP(AE190,classifications!$A$3:$C$334,3,FALSE),VLOOKUP(AE190,classifications!$I$2:$K$28,3,FALSE))</f>
        <v>Predominantly Rural</v>
      </c>
      <c r="AE190" t="s">
        <v>384</v>
      </c>
      <c r="AG190">
        <v>2717</v>
      </c>
      <c r="AH190">
        <v>29830</v>
      </c>
      <c r="AI190">
        <v>146</v>
      </c>
      <c r="AJ190">
        <v>209067</v>
      </c>
      <c r="AK190">
        <v>241760</v>
      </c>
      <c r="BC190" t="str">
        <f>VLOOKUP(BE190,class!$A$1:$B$455,2,FALSE)</f>
        <v>Shire County</v>
      </c>
      <c r="BD190" t="str">
        <f>IFERROR(VLOOKUP(BE190,classifications!$A$3:$C$334,3,FALSE),VLOOKUP(BE190,classifications!$I$2:$K$28,3,FALSE))</f>
        <v>Predominantly Rural</v>
      </c>
      <c r="BE190" t="s">
        <v>384</v>
      </c>
      <c r="BG190">
        <v>2705</v>
      </c>
      <c r="BH190">
        <v>29843</v>
      </c>
      <c r="BI190">
        <v>133</v>
      </c>
      <c r="BJ190">
        <v>210108</v>
      </c>
      <c r="BK190">
        <v>242789</v>
      </c>
      <c r="CC190" t="str">
        <f>VLOOKUP(CE190,class!$A$1:$B$455,2,FALSE)</f>
        <v>Shire County</v>
      </c>
      <c r="CD190" t="str">
        <f>IFERROR(VLOOKUP(CE190,classifications!$A$3:$C$334,3,FALSE),VLOOKUP(CE190,classifications!$I$2:$K$28,3,FALSE))</f>
        <v>Predominantly Rural</v>
      </c>
      <c r="CE190" t="s">
        <v>384</v>
      </c>
      <c r="CG190">
        <v>2689</v>
      </c>
      <c r="CH190">
        <v>30124</v>
      </c>
      <c r="CI190">
        <v>124</v>
      </c>
      <c r="CJ190">
        <v>211282</v>
      </c>
      <c r="CK190">
        <v>244219</v>
      </c>
      <c r="DC190" t="str">
        <f>VLOOKUP(DE190,class!$A$1:$B$455,2,FALSE)</f>
        <v>Shire County</v>
      </c>
      <c r="DD190" t="str">
        <f>IFERROR(VLOOKUP(DE190,classifications!$A$3:$C$334,3,FALSE),VLOOKUP(DE190,classifications!$I$2:$K$28,3,FALSE))</f>
        <v>Predominantly Rural</v>
      </c>
      <c r="DE190" t="s">
        <v>384</v>
      </c>
      <c r="DG190">
        <v>2678</v>
      </c>
      <c r="DH190">
        <v>30262</v>
      </c>
      <c r="DI190">
        <v>136</v>
      </c>
      <c r="DJ190">
        <v>212832</v>
      </c>
      <c r="DK190">
        <v>245908</v>
      </c>
      <c r="EC190" t="str">
        <f>VLOOKUP(EE190,class!$A$1:$B$455,2,FALSE)</f>
        <v>Shire County</v>
      </c>
      <c r="ED190" t="str">
        <f>IFERROR(VLOOKUP(EE190,classifications!$A$3:$C$334,3,FALSE),VLOOKUP(EE190,classifications!$I$2:$K$28,3,FALSE))</f>
        <v>Predominantly Rural</v>
      </c>
      <c r="EE190" t="s">
        <v>384</v>
      </c>
      <c r="EG190">
        <v>2634</v>
      </c>
      <c r="EH190">
        <v>30498</v>
      </c>
      <c r="EI190">
        <v>87</v>
      </c>
      <c r="EJ190">
        <v>214200</v>
      </c>
      <c r="EK190">
        <v>247419</v>
      </c>
      <c r="FC190" t="str">
        <f>VLOOKUP(FE190,class!$A$1:$B$455,2,FALSE)</f>
        <v>Shire County</v>
      </c>
      <c r="FD190" t="str">
        <f>IFERROR(VLOOKUP(FE190,classifications!$A$3:$C$334,3,FALSE),VLOOKUP(FE190,classifications!$I$2:$K$28,3,FALSE))</f>
        <v>Predominantly Rural</v>
      </c>
      <c r="FE190" t="s">
        <v>384</v>
      </c>
      <c r="FG190">
        <v>2613</v>
      </c>
      <c r="FH190">
        <v>30626</v>
      </c>
      <c r="FI190">
        <v>85</v>
      </c>
      <c r="FJ190">
        <v>215849</v>
      </c>
      <c r="FK190">
        <v>249173</v>
      </c>
      <c r="GC190" t="str">
        <f>VLOOKUP(GE190,class!$A$1:$B$455,2,FALSE)</f>
        <v>Shire County</v>
      </c>
      <c r="GD190" t="str">
        <f>IFERROR(VLOOKUP(GE190,classifications!$A$3:$C$334,3,FALSE),VLOOKUP(GE190,classifications!$I$2:$K$28,3,FALSE))</f>
        <v>Predominantly Rural</v>
      </c>
      <c r="GE190" t="s">
        <v>384</v>
      </c>
      <c r="GG190">
        <v>2594</v>
      </c>
      <c r="GH190">
        <v>30935</v>
      </c>
      <c r="GI190">
        <v>83</v>
      </c>
      <c r="GJ190">
        <v>217363</v>
      </c>
      <c r="GK190">
        <v>250975</v>
      </c>
    </row>
    <row r="191" spans="2:193" x14ac:dyDescent="0.3">
      <c r="B191" t="s">
        <v>385</v>
      </c>
      <c r="C191" t="str">
        <f>VLOOKUP(E191,class!$A$1:$B$455,2,FALSE)</f>
        <v>Shire District</v>
      </c>
      <c r="D191" t="str">
        <f>IFERROR(VLOOKUP(E191,classifications!$A$3:$C$334,3,FALSE),VLOOKUP(E191,classifications!$I$2:$K$28,3,FALSE))</f>
        <v>Predominantly Rural</v>
      </c>
      <c r="E191" t="s">
        <v>387</v>
      </c>
      <c r="G191">
        <v>3</v>
      </c>
      <c r="H191">
        <v>8549</v>
      </c>
      <c r="I191">
        <v>10</v>
      </c>
      <c r="J191">
        <v>37051</v>
      </c>
      <c r="K191">
        <v>45613</v>
      </c>
      <c r="AB191" t="s">
        <v>385</v>
      </c>
      <c r="AC191" t="str">
        <f>VLOOKUP(AE191,class!$A$1:$B$455,2,FALSE)</f>
        <v>Shire District</v>
      </c>
      <c r="AD191" t="str">
        <f>IFERROR(VLOOKUP(AE191,classifications!$A$3:$C$334,3,FALSE),VLOOKUP(AE191,classifications!$I$2:$K$28,3,FALSE))</f>
        <v>Predominantly Rural</v>
      </c>
      <c r="AE191" t="s">
        <v>387</v>
      </c>
      <c r="AG191">
        <v>2</v>
      </c>
      <c r="AH191">
        <v>8574</v>
      </c>
      <c r="AI191">
        <v>13</v>
      </c>
      <c r="AJ191">
        <v>37220</v>
      </c>
      <c r="AK191">
        <v>45809</v>
      </c>
      <c r="BB191" t="s">
        <v>385</v>
      </c>
      <c r="BC191" t="str">
        <f>VLOOKUP(BE191,class!$A$1:$B$455,2,FALSE)</f>
        <v>Shire District</v>
      </c>
      <c r="BD191" t="str">
        <f>IFERROR(VLOOKUP(BE191,classifications!$A$3:$C$334,3,FALSE),VLOOKUP(BE191,classifications!$I$2:$K$28,3,FALSE))</f>
        <v>Predominantly Rural</v>
      </c>
      <c r="BE191" t="s">
        <v>387</v>
      </c>
      <c r="BG191">
        <v>2</v>
      </c>
      <c r="BH191">
        <v>8581</v>
      </c>
      <c r="BI191">
        <v>10</v>
      </c>
      <c r="BJ191">
        <v>37415</v>
      </c>
      <c r="BK191">
        <v>46008</v>
      </c>
      <c r="CB191" t="s">
        <v>385</v>
      </c>
      <c r="CC191" t="str">
        <f>VLOOKUP(CE191,class!$A$1:$B$455,2,FALSE)</f>
        <v>Shire District</v>
      </c>
      <c r="CD191" t="str">
        <f>IFERROR(VLOOKUP(CE191,classifications!$A$3:$C$334,3,FALSE),VLOOKUP(CE191,classifications!$I$2:$K$28,3,FALSE))</f>
        <v>Predominantly Rural</v>
      </c>
      <c r="CE191" t="s">
        <v>387</v>
      </c>
      <c r="CG191">
        <v>1</v>
      </c>
      <c r="CH191">
        <v>8602</v>
      </c>
      <c r="CI191">
        <v>9</v>
      </c>
      <c r="CJ191">
        <v>37697</v>
      </c>
      <c r="CK191">
        <v>46309</v>
      </c>
      <c r="DB191" t="s">
        <v>385</v>
      </c>
      <c r="DC191" t="str">
        <f>VLOOKUP(DE191,class!$A$1:$B$455,2,FALSE)</f>
        <v>Shire District</v>
      </c>
      <c r="DD191" t="str">
        <f>IFERROR(VLOOKUP(DE191,classifications!$A$3:$C$334,3,FALSE),VLOOKUP(DE191,classifications!$I$2:$K$28,3,FALSE))</f>
        <v>Predominantly Rural</v>
      </c>
      <c r="DE191" t="s">
        <v>387</v>
      </c>
      <c r="DG191">
        <v>0</v>
      </c>
      <c r="DH191">
        <v>8686</v>
      </c>
      <c r="DI191">
        <v>10</v>
      </c>
      <c r="DJ191">
        <v>37995</v>
      </c>
      <c r="DK191">
        <v>46691</v>
      </c>
      <c r="EB191" t="s">
        <v>385</v>
      </c>
      <c r="EC191" t="str">
        <f>VLOOKUP(EE191,class!$A$1:$B$455,2,FALSE)</f>
        <v>Shire District</v>
      </c>
      <c r="ED191" t="str">
        <f>IFERROR(VLOOKUP(EE191,classifications!$A$3:$C$334,3,FALSE),VLOOKUP(EE191,classifications!$I$2:$K$28,3,FALSE))</f>
        <v>Predominantly Rural</v>
      </c>
      <c r="EE191" t="s">
        <v>387</v>
      </c>
      <c r="EG191">
        <v>0</v>
      </c>
      <c r="EH191">
        <v>8751</v>
      </c>
      <c r="EI191">
        <v>8</v>
      </c>
      <c r="EJ191">
        <v>38182</v>
      </c>
      <c r="EK191">
        <v>46941</v>
      </c>
      <c r="FB191" t="s">
        <v>385</v>
      </c>
      <c r="FC191" t="str">
        <f>VLOOKUP(FE191,class!$A$1:$B$455,2,FALSE)</f>
        <v>Shire District</v>
      </c>
      <c r="FD191" t="str">
        <f>IFERROR(VLOOKUP(FE191,classifications!$A$3:$C$334,3,FALSE),VLOOKUP(FE191,classifications!$I$2:$K$28,3,FALSE))</f>
        <v>Predominantly Rural</v>
      </c>
      <c r="FE191" t="s">
        <v>387</v>
      </c>
      <c r="FG191">
        <v>0</v>
      </c>
      <c r="FH191">
        <v>8816</v>
      </c>
      <c r="FI191">
        <v>8</v>
      </c>
      <c r="FJ191">
        <v>38597</v>
      </c>
      <c r="FK191">
        <v>47421</v>
      </c>
      <c r="GB191" t="s">
        <v>385</v>
      </c>
      <c r="GC191" t="str">
        <f>VLOOKUP(GE191,class!$A$1:$B$455,2,FALSE)</f>
        <v>Shire District</v>
      </c>
      <c r="GD191" t="str">
        <f>IFERROR(VLOOKUP(GE191,classifications!$A$3:$C$334,3,FALSE),VLOOKUP(GE191,classifications!$I$2:$K$28,3,FALSE))</f>
        <v>Predominantly Rural</v>
      </c>
      <c r="GE191" t="s">
        <v>387</v>
      </c>
      <c r="GG191">
        <v>2</v>
      </c>
      <c r="GH191">
        <v>8857</v>
      </c>
      <c r="GI191">
        <v>8</v>
      </c>
      <c r="GJ191">
        <v>38891</v>
      </c>
      <c r="GK191">
        <v>47758</v>
      </c>
    </row>
    <row r="192" spans="2:193" x14ac:dyDescent="0.3">
      <c r="B192" t="s">
        <v>388</v>
      </c>
      <c r="C192" t="str">
        <f>VLOOKUP(E192,class!$A$1:$B$455,2,FALSE)</f>
        <v>Shire District</v>
      </c>
      <c r="D192" t="str">
        <f>IFERROR(VLOOKUP(E192,classifications!$A$3:$C$334,3,FALSE),VLOOKUP(E192,classifications!$I$2:$K$28,3,FALSE))</f>
        <v>Urban with Significant Rural</v>
      </c>
      <c r="E192" t="s">
        <v>390</v>
      </c>
      <c r="G192">
        <v>2705</v>
      </c>
      <c r="H192">
        <v>799</v>
      </c>
      <c r="I192">
        <v>0</v>
      </c>
      <c r="J192">
        <v>29443</v>
      </c>
      <c r="K192">
        <v>32947</v>
      </c>
      <c r="AB192" t="s">
        <v>388</v>
      </c>
      <c r="AC192" t="str">
        <f>VLOOKUP(AE192,class!$A$1:$B$455,2,FALSE)</f>
        <v>Shire District</v>
      </c>
      <c r="AD192" t="str">
        <f>IFERROR(VLOOKUP(AE192,classifications!$A$3:$C$334,3,FALSE),VLOOKUP(AE192,classifications!$I$2:$K$28,3,FALSE))</f>
        <v>Urban with Significant Rural</v>
      </c>
      <c r="AE192" t="s">
        <v>390</v>
      </c>
      <c r="AG192">
        <v>2697</v>
      </c>
      <c r="AH192">
        <v>788</v>
      </c>
      <c r="AI192">
        <v>0</v>
      </c>
      <c r="AJ192">
        <v>29506</v>
      </c>
      <c r="AK192">
        <v>32991</v>
      </c>
      <c r="BB192" t="s">
        <v>388</v>
      </c>
      <c r="BC192" t="str">
        <f>VLOOKUP(BE192,class!$A$1:$B$455,2,FALSE)</f>
        <v>Shire District</v>
      </c>
      <c r="BD192" t="str">
        <f>IFERROR(VLOOKUP(BE192,classifications!$A$3:$C$334,3,FALSE),VLOOKUP(BE192,classifications!$I$2:$K$28,3,FALSE))</f>
        <v>Urban with Significant Rural</v>
      </c>
      <c r="BE192" t="s">
        <v>390</v>
      </c>
      <c r="BG192">
        <v>2686</v>
      </c>
      <c r="BH192">
        <v>797</v>
      </c>
      <c r="BI192">
        <v>0</v>
      </c>
      <c r="BJ192">
        <v>29581</v>
      </c>
      <c r="BK192">
        <v>33064</v>
      </c>
      <c r="CB192" t="s">
        <v>388</v>
      </c>
      <c r="CC192" t="str">
        <f>VLOOKUP(CE192,class!$A$1:$B$455,2,FALSE)</f>
        <v>Shire District</v>
      </c>
      <c r="CD192" t="str">
        <f>IFERROR(VLOOKUP(CE192,classifications!$A$3:$C$334,3,FALSE),VLOOKUP(CE192,classifications!$I$2:$K$28,3,FALSE))</f>
        <v>Urban with Significant Rural</v>
      </c>
      <c r="CE192" t="s">
        <v>390</v>
      </c>
      <c r="CG192">
        <v>2671</v>
      </c>
      <c r="CH192">
        <v>812</v>
      </c>
      <c r="CI192">
        <v>0</v>
      </c>
      <c r="CJ192">
        <v>29663</v>
      </c>
      <c r="CK192">
        <v>33146</v>
      </c>
      <c r="DB192" t="s">
        <v>388</v>
      </c>
      <c r="DC192" t="str">
        <f>VLOOKUP(DE192,class!$A$1:$B$455,2,FALSE)</f>
        <v>Shire District</v>
      </c>
      <c r="DD192" t="str">
        <f>IFERROR(VLOOKUP(DE192,classifications!$A$3:$C$334,3,FALSE),VLOOKUP(DE192,classifications!$I$2:$K$28,3,FALSE))</f>
        <v>Urban with Significant Rural</v>
      </c>
      <c r="DE192" t="s">
        <v>390</v>
      </c>
      <c r="DG192">
        <v>2660</v>
      </c>
      <c r="DH192">
        <v>795</v>
      </c>
      <c r="DI192">
        <v>0</v>
      </c>
      <c r="DJ192">
        <v>29778</v>
      </c>
      <c r="DK192">
        <v>33233</v>
      </c>
      <c r="EB192" t="s">
        <v>388</v>
      </c>
      <c r="EC192" t="str">
        <f>VLOOKUP(EE192,class!$A$1:$B$455,2,FALSE)</f>
        <v>Shire District</v>
      </c>
      <c r="ED192" t="str">
        <f>IFERROR(VLOOKUP(EE192,classifications!$A$3:$C$334,3,FALSE),VLOOKUP(EE192,classifications!$I$2:$K$28,3,FALSE))</f>
        <v>Urban with Significant Rural</v>
      </c>
      <c r="EE192" t="s">
        <v>390</v>
      </c>
      <c r="EG192">
        <v>2615</v>
      </c>
      <c r="EH192">
        <v>812</v>
      </c>
      <c r="EI192">
        <v>0</v>
      </c>
      <c r="EJ192">
        <v>29871</v>
      </c>
      <c r="EK192">
        <v>33298</v>
      </c>
      <c r="FB192" t="s">
        <v>388</v>
      </c>
      <c r="FC192" t="str">
        <f>VLOOKUP(FE192,class!$A$1:$B$455,2,FALSE)</f>
        <v>Shire District</v>
      </c>
      <c r="FD192" t="str">
        <f>IFERROR(VLOOKUP(FE192,classifications!$A$3:$C$334,3,FALSE),VLOOKUP(FE192,classifications!$I$2:$K$28,3,FALSE))</f>
        <v>Urban with Significant Rural</v>
      </c>
      <c r="FE192" t="s">
        <v>390</v>
      </c>
      <c r="FG192">
        <v>2594</v>
      </c>
      <c r="FH192">
        <v>839</v>
      </c>
      <c r="FI192">
        <v>0</v>
      </c>
      <c r="FJ192">
        <v>29961</v>
      </c>
      <c r="FK192">
        <v>33394</v>
      </c>
      <c r="GB192" t="s">
        <v>388</v>
      </c>
      <c r="GC192" t="str">
        <f>VLOOKUP(GE192,class!$A$1:$B$455,2,FALSE)</f>
        <v>Shire District</v>
      </c>
      <c r="GD192" t="str">
        <f>IFERROR(VLOOKUP(GE192,classifications!$A$3:$C$334,3,FALSE),VLOOKUP(GE192,classifications!$I$2:$K$28,3,FALSE))</f>
        <v>Urban with Significant Rural</v>
      </c>
      <c r="GE192" t="s">
        <v>390</v>
      </c>
      <c r="GG192">
        <v>2575</v>
      </c>
      <c r="GH192">
        <v>931</v>
      </c>
      <c r="GI192">
        <v>0</v>
      </c>
      <c r="GJ192">
        <v>30010</v>
      </c>
      <c r="GK192">
        <v>33516</v>
      </c>
    </row>
    <row r="193" spans="2:193" x14ac:dyDescent="0.3">
      <c r="B193" t="s">
        <v>391</v>
      </c>
      <c r="C193" t="str">
        <f>VLOOKUP(E193,class!$A$1:$B$455,2,FALSE)</f>
        <v>Shire District</v>
      </c>
      <c r="D193" t="str">
        <f>IFERROR(VLOOKUP(E193,classifications!$A$3:$C$334,3,FALSE),VLOOKUP(E193,classifications!$I$2:$K$28,3,FALSE))</f>
        <v>Urban with Significant Rural</v>
      </c>
      <c r="E193" t="s">
        <v>393</v>
      </c>
      <c r="G193">
        <v>16</v>
      </c>
      <c r="H193">
        <v>7489</v>
      </c>
      <c r="I193">
        <v>79</v>
      </c>
      <c r="J193">
        <v>43075</v>
      </c>
      <c r="K193">
        <v>50659</v>
      </c>
      <c r="AB193" t="s">
        <v>391</v>
      </c>
      <c r="AC193" t="str">
        <f>VLOOKUP(AE193,class!$A$1:$B$455,2,FALSE)</f>
        <v>Shire District</v>
      </c>
      <c r="AD193" t="str">
        <f>IFERROR(VLOOKUP(AE193,classifications!$A$3:$C$334,3,FALSE),VLOOKUP(AE193,classifications!$I$2:$K$28,3,FALSE))</f>
        <v>Urban with Significant Rural</v>
      </c>
      <c r="AE193" t="s">
        <v>393</v>
      </c>
      <c r="AG193">
        <v>16</v>
      </c>
      <c r="AH193">
        <v>7484</v>
      </c>
      <c r="AI193">
        <v>63</v>
      </c>
      <c r="AJ193">
        <v>43312</v>
      </c>
      <c r="AK193">
        <v>50875</v>
      </c>
      <c r="BB193" t="s">
        <v>391</v>
      </c>
      <c r="BC193" t="str">
        <f>VLOOKUP(BE193,class!$A$1:$B$455,2,FALSE)</f>
        <v>Shire District</v>
      </c>
      <c r="BD193" t="str">
        <f>IFERROR(VLOOKUP(BE193,classifications!$A$3:$C$334,3,FALSE),VLOOKUP(BE193,classifications!$I$2:$K$28,3,FALSE))</f>
        <v>Urban with Significant Rural</v>
      </c>
      <c r="BE193" t="s">
        <v>393</v>
      </c>
      <c r="BG193">
        <v>16</v>
      </c>
      <c r="BH193">
        <v>7466</v>
      </c>
      <c r="BI193">
        <v>54</v>
      </c>
      <c r="BJ193">
        <v>43529</v>
      </c>
      <c r="BK193">
        <v>51065</v>
      </c>
      <c r="CB193" t="s">
        <v>391</v>
      </c>
      <c r="CC193" t="str">
        <f>VLOOKUP(CE193,class!$A$1:$B$455,2,FALSE)</f>
        <v>Shire District</v>
      </c>
      <c r="CD193" t="str">
        <f>IFERROR(VLOOKUP(CE193,classifications!$A$3:$C$334,3,FALSE),VLOOKUP(CE193,classifications!$I$2:$K$28,3,FALSE))</f>
        <v>Urban with Significant Rural</v>
      </c>
      <c r="CE193" t="s">
        <v>393</v>
      </c>
      <c r="CG193">
        <v>16</v>
      </c>
      <c r="CH193">
        <v>7544</v>
      </c>
      <c r="CI193">
        <v>54</v>
      </c>
      <c r="CJ193">
        <v>43870</v>
      </c>
      <c r="CK193">
        <v>51484</v>
      </c>
      <c r="DB193" t="s">
        <v>391</v>
      </c>
      <c r="DC193" t="str">
        <f>VLOOKUP(DE193,class!$A$1:$B$455,2,FALSE)</f>
        <v>Shire District</v>
      </c>
      <c r="DD193" t="str">
        <f>IFERROR(VLOOKUP(DE193,classifications!$A$3:$C$334,3,FALSE),VLOOKUP(DE193,classifications!$I$2:$K$28,3,FALSE))</f>
        <v>Urban with Significant Rural</v>
      </c>
      <c r="DE193" t="s">
        <v>393</v>
      </c>
      <c r="DG193">
        <v>17</v>
      </c>
      <c r="DH193">
        <v>7557</v>
      </c>
      <c r="DI193">
        <v>65</v>
      </c>
      <c r="DJ193">
        <v>44347</v>
      </c>
      <c r="DK193">
        <v>51986</v>
      </c>
      <c r="EB193" t="s">
        <v>391</v>
      </c>
      <c r="EC193" t="str">
        <f>VLOOKUP(EE193,class!$A$1:$B$455,2,FALSE)</f>
        <v>Shire District</v>
      </c>
      <c r="ED193" t="str">
        <f>IFERROR(VLOOKUP(EE193,classifications!$A$3:$C$334,3,FALSE),VLOOKUP(EE193,classifications!$I$2:$K$28,3,FALSE))</f>
        <v>Urban with Significant Rural</v>
      </c>
      <c r="EE193" t="s">
        <v>393</v>
      </c>
      <c r="EG193">
        <v>18</v>
      </c>
      <c r="EH193">
        <v>7659</v>
      </c>
      <c r="EI193">
        <v>60</v>
      </c>
      <c r="EJ193">
        <v>44790</v>
      </c>
      <c r="EK193">
        <v>52527</v>
      </c>
      <c r="FB193" t="s">
        <v>391</v>
      </c>
      <c r="FC193" t="str">
        <f>VLOOKUP(FE193,class!$A$1:$B$455,2,FALSE)</f>
        <v>Shire District</v>
      </c>
      <c r="FD193" t="str">
        <f>IFERROR(VLOOKUP(FE193,classifications!$A$3:$C$334,3,FALSE),VLOOKUP(FE193,classifications!$I$2:$K$28,3,FALSE))</f>
        <v>Urban with Significant Rural</v>
      </c>
      <c r="FE193" t="s">
        <v>393</v>
      </c>
      <c r="FG193">
        <v>18</v>
      </c>
      <c r="FH193">
        <v>7644</v>
      </c>
      <c r="FI193">
        <v>60</v>
      </c>
      <c r="FJ193">
        <v>45310</v>
      </c>
      <c r="FK193">
        <v>53032</v>
      </c>
      <c r="GB193" t="s">
        <v>391</v>
      </c>
      <c r="GC193" t="str">
        <f>VLOOKUP(GE193,class!$A$1:$B$455,2,FALSE)</f>
        <v>Shire District</v>
      </c>
      <c r="GD193" t="str">
        <f>IFERROR(VLOOKUP(GE193,classifications!$A$3:$C$334,3,FALSE),VLOOKUP(GE193,classifications!$I$2:$K$28,3,FALSE))</f>
        <v>Urban with Significant Rural</v>
      </c>
      <c r="GE193" t="s">
        <v>393</v>
      </c>
      <c r="GG193">
        <v>16</v>
      </c>
      <c r="GH193">
        <v>7694</v>
      </c>
      <c r="GI193">
        <v>58</v>
      </c>
      <c r="GJ193">
        <v>45856</v>
      </c>
      <c r="GK193">
        <v>53624</v>
      </c>
    </row>
    <row r="194" spans="2:193" x14ac:dyDescent="0.3">
      <c r="B194" t="s">
        <v>394</v>
      </c>
      <c r="C194" t="str">
        <f>VLOOKUP(E194,class!$A$1:$B$455,2,FALSE)</f>
        <v>Shire District</v>
      </c>
      <c r="D194" t="str">
        <f>IFERROR(VLOOKUP(E194,classifications!$A$3:$C$334,3,FALSE),VLOOKUP(E194,classifications!$I$2:$K$28,3,FALSE))</f>
        <v>Predominantly Rural</v>
      </c>
      <c r="E194" t="s">
        <v>396</v>
      </c>
      <c r="G194">
        <v>2</v>
      </c>
      <c r="H194">
        <v>6091</v>
      </c>
      <c r="I194">
        <v>44</v>
      </c>
      <c r="J194">
        <v>26331</v>
      </c>
      <c r="K194">
        <v>32468</v>
      </c>
      <c r="AB194" t="s">
        <v>394</v>
      </c>
      <c r="AC194" t="str">
        <f>VLOOKUP(AE194,class!$A$1:$B$455,2,FALSE)</f>
        <v>Shire District</v>
      </c>
      <c r="AD194" t="str">
        <f>IFERROR(VLOOKUP(AE194,classifications!$A$3:$C$334,3,FALSE),VLOOKUP(AE194,classifications!$I$2:$K$28,3,FALSE))</f>
        <v>Predominantly Rural</v>
      </c>
      <c r="AE194" t="s">
        <v>396</v>
      </c>
      <c r="AG194">
        <v>2</v>
      </c>
      <c r="AH194">
        <v>6117</v>
      </c>
      <c r="AI194">
        <v>44</v>
      </c>
      <c r="AJ194">
        <v>26464</v>
      </c>
      <c r="AK194">
        <v>32627</v>
      </c>
      <c r="BB194" t="s">
        <v>394</v>
      </c>
      <c r="BC194" t="str">
        <f>VLOOKUP(BE194,class!$A$1:$B$455,2,FALSE)</f>
        <v>Shire District</v>
      </c>
      <c r="BD194" t="str">
        <f>IFERROR(VLOOKUP(BE194,classifications!$A$3:$C$334,3,FALSE),VLOOKUP(BE194,classifications!$I$2:$K$28,3,FALSE))</f>
        <v>Predominantly Rural</v>
      </c>
      <c r="BE194" t="s">
        <v>396</v>
      </c>
      <c r="BG194">
        <v>1</v>
      </c>
      <c r="BH194">
        <v>6101</v>
      </c>
      <c r="BI194">
        <v>44</v>
      </c>
      <c r="BJ194">
        <v>26627</v>
      </c>
      <c r="BK194">
        <v>32773</v>
      </c>
      <c r="CB194" t="s">
        <v>394</v>
      </c>
      <c r="CC194" t="str">
        <f>VLOOKUP(CE194,class!$A$1:$B$455,2,FALSE)</f>
        <v>Shire District</v>
      </c>
      <c r="CD194" t="str">
        <f>IFERROR(VLOOKUP(CE194,classifications!$A$3:$C$334,3,FALSE),VLOOKUP(CE194,classifications!$I$2:$K$28,3,FALSE))</f>
        <v>Predominantly Rural</v>
      </c>
      <c r="CE194" t="s">
        <v>396</v>
      </c>
      <c r="CG194">
        <v>1</v>
      </c>
      <c r="CH194">
        <v>6112</v>
      </c>
      <c r="CI194">
        <v>44</v>
      </c>
      <c r="CJ194">
        <v>26745</v>
      </c>
      <c r="CK194">
        <v>32902</v>
      </c>
      <c r="DB194" t="s">
        <v>394</v>
      </c>
      <c r="DC194" t="str">
        <f>VLOOKUP(DE194,class!$A$1:$B$455,2,FALSE)</f>
        <v>Shire District</v>
      </c>
      <c r="DD194" t="str">
        <f>IFERROR(VLOOKUP(DE194,classifications!$A$3:$C$334,3,FALSE),VLOOKUP(DE194,classifications!$I$2:$K$28,3,FALSE))</f>
        <v>Predominantly Rural</v>
      </c>
      <c r="DE194" t="s">
        <v>396</v>
      </c>
      <c r="DG194">
        <v>1</v>
      </c>
      <c r="DH194">
        <v>6086</v>
      </c>
      <c r="DI194">
        <v>44</v>
      </c>
      <c r="DJ194">
        <v>26899</v>
      </c>
      <c r="DK194">
        <v>33030</v>
      </c>
      <c r="EB194" t="s">
        <v>394</v>
      </c>
      <c r="EC194" t="str">
        <f>VLOOKUP(EE194,class!$A$1:$B$455,2,FALSE)</f>
        <v>Shire District</v>
      </c>
      <c r="ED194" t="str">
        <f>IFERROR(VLOOKUP(EE194,classifications!$A$3:$C$334,3,FALSE),VLOOKUP(EE194,classifications!$I$2:$K$28,3,FALSE))</f>
        <v>Predominantly Rural</v>
      </c>
      <c r="EE194" t="s">
        <v>396</v>
      </c>
      <c r="EG194">
        <v>1</v>
      </c>
      <c r="EH194">
        <v>6074</v>
      </c>
      <c r="EI194">
        <v>0</v>
      </c>
      <c r="EJ194">
        <v>27109</v>
      </c>
      <c r="EK194">
        <v>33184</v>
      </c>
      <c r="FB194" t="s">
        <v>394</v>
      </c>
      <c r="FC194" t="str">
        <f>VLOOKUP(FE194,class!$A$1:$B$455,2,FALSE)</f>
        <v>Shire District</v>
      </c>
      <c r="FD194" t="str">
        <f>IFERROR(VLOOKUP(FE194,classifications!$A$3:$C$334,3,FALSE),VLOOKUP(FE194,classifications!$I$2:$K$28,3,FALSE))</f>
        <v>Predominantly Rural</v>
      </c>
      <c r="FE194" t="s">
        <v>396</v>
      </c>
      <c r="FG194">
        <v>1</v>
      </c>
      <c r="FH194">
        <v>6059</v>
      </c>
      <c r="FI194">
        <v>0</v>
      </c>
      <c r="FJ194">
        <v>27256</v>
      </c>
      <c r="FK194">
        <v>33316</v>
      </c>
      <c r="GB194" t="s">
        <v>394</v>
      </c>
      <c r="GC194" t="str">
        <f>VLOOKUP(GE194,class!$A$1:$B$455,2,FALSE)</f>
        <v>Shire District</v>
      </c>
      <c r="GD194" t="str">
        <f>IFERROR(VLOOKUP(GE194,classifications!$A$3:$C$334,3,FALSE),VLOOKUP(GE194,classifications!$I$2:$K$28,3,FALSE))</f>
        <v>Predominantly Rural</v>
      </c>
      <c r="GE194" t="s">
        <v>396</v>
      </c>
      <c r="GG194">
        <v>1</v>
      </c>
      <c r="GH194">
        <v>6044</v>
      </c>
      <c r="GI194">
        <v>0</v>
      </c>
      <c r="GJ194">
        <v>27388</v>
      </c>
      <c r="GK194">
        <v>33433</v>
      </c>
    </row>
    <row r="195" spans="2:193" x14ac:dyDescent="0.3">
      <c r="B195" t="s">
        <v>397</v>
      </c>
      <c r="C195" t="str">
        <f>VLOOKUP(E195,class!$A$1:$B$455,2,FALSE)</f>
        <v>Shire District</v>
      </c>
      <c r="D195" t="str">
        <f>IFERROR(VLOOKUP(E195,classifications!$A$3:$C$334,3,FALSE),VLOOKUP(E195,classifications!$I$2:$K$28,3,FALSE))</f>
        <v>Predominantly Rural</v>
      </c>
      <c r="E195" t="s">
        <v>399</v>
      </c>
      <c r="G195">
        <v>0</v>
      </c>
      <c r="H195">
        <v>2340</v>
      </c>
      <c r="I195">
        <v>0</v>
      </c>
      <c r="J195">
        <v>23071</v>
      </c>
      <c r="K195">
        <v>25411</v>
      </c>
      <c r="AB195" t="s">
        <v>397</v>
      </c>
      <c r="AC195" t="str">
        <f>VLOOKUP(AE195,class!$A$1:$B$455,2,FALSE)</f>
        <v>Shire District</v>
      </c>
      <c r="AD195" t="str">
        <f>IFERROR(VLOOKUP(AE195,classifications!$A$3:$C$334,3,FALSE),VLOOKUP(AE195,classifications!$I$2:$K$28,3,FALSE))</f>
        <v>Predominantly Rural</v>
      </c>
      <c r="AE195" t="s">
        <v>399</v>
      </c>
      <c r="AG195">
        <v>0</v>
      </c>
      <c r="AH195">
        <v>2450</v>
      </c>
      <c r="AI195">
        <v>0</v>
      </c>
      <c r="AJ195">
        <v>23135</v>
      </c>
      <c r="AK195">
        <v>25585</v>
      </c>
      <c r="BB195" t="s">
        <v>397</v>
      </c>
      <c r="BC195" t="str">
        <f>VLOOKUP(BE195,class!$A$1:$B$455,2,FALSE)</f>
        <v>Shire District</v>
      </c>
      <c r="BD195" t="str">
        <f>IFERROR(VLOOKUP(BE195,classifications!$A$3:$C$334,3,FALSE),VLOOKUP(BE195,classifications!$I$2:$K$28,3,FALSE))</f>
        <v>Predominantly Rural</v>
      </c>
      <c r="BE195" t="s">
        <v>399</v>
      </c>
      <c r="BG195">
        <v>0</v>
      </c>
      <c r="BH195">
        <v>2427</v>
      </c>
      <c r="BI195">
        <v>0</v>
      </c>
      <c r="BJ195">
        <v>23315</v>
      </c>
      <c r="BK195">
        <v>25742</v>
      </c>
      <c r="CB195" t="s">
        <v>397</v>
      </c>
      <c r="CC195" t="str">
        <f>VLOOKUP(CE195,class!$A$1:$B$455,2,FALSE)</f>
        <v>Shire District</v>
      </c>
      <c r="CD195" t="str">
        <f>IFERROR(VLOOKUP(CE195,classifications!$A$3:$C$334,3,FALSE),VLOOKUP(CE195,classifications!$I$2:$K$28,3,FALSE))</f>
        <v>Predominantly Rural</v>
      </c>
      <c r="CE195" t="s">
        <v>399</v>
      </c>
      <c r="CG195">
        <v>0</v>
      </c>
      <c r="CH195">
        <v>2465</v>
      </c>
      <c r="CI195">
        <v>0</v>
      </c>
      <c r="CJ195">
        <v>23408</v>
      </c>
      <c r="CK195">
        <v>25873</v>
      </c>
      <c r="DB195" t="s">
        <v>397</v>
      </c>
      <c r="DC195" t="str">
        <f>VLOOKUP(DE195,class!$A$1:$B$455,2,FALSE)</f>
        <v>Shire District</v>
      </c>
      <c r="DD195" t="str">
        <f>IFERROR(VLOOKUP(DE195,classifications!$A$3:$C$334,3,FALSE),VLOOKUP(DE195,classifications!$I$2:$K$28,3,FALSE))</f>
        <v>Predominantly Rural</v>
      </c>
      <c r="DE195" t="s">
        <v>399</v>
      </c>
      <c r="DG195">
        <v>0</v>
      </c>
      <c r="DH195">
        <v>2473</v>
      </c>
      <c r="DI195">
        <v>0</v>
      </c>
      <c r="DJ195">
        <v>23662</v>
      </c>
      <c r="DK195">
        <v>26135</v>
      </c>
      <c r="EB195" t="s">
        <v>397</v>
      </c>
      <c r="EC195" t="str">
        <f>VLOOKUP(EE195,class!$A$1:$B$455,2,FALSE)</f>
        <v>Shire District</v>
      </c>
      <c r="ED195" t="str">
        <f>IFERROR(VLOOKUP(EE195,classifications!$A$3:$C$334,3,FALSE),VLOOKUP(EE195,classifications!$I$2:$K$28,3,FALSE))</f>
        <v>Predominantly Rural</v>
      </c>
      <c r="EE195" t="s">
        <v>399</v>
      </c>
      <c r="EG195">
        <v>0</v>
      </c>
      <c r="EH195">
        <v>2511</v>
      </c>
      <c r="EI195">
        <v>0</v>
      </c>
      <c r="EJ195">
        <v>23818</v>
      </c>
      <c r="EK195">
        <v>26329</v>
      </c>
      <c r="FB195" t="s">
        <v>397</v>
      </c>
      <c r="FC195" t="str">
        <f>VLOOKUP(FE195,class!$A$1:$B$455,2,FALSE)</f>
        <v>Shire District</v>
      </c>
      <c r="FD195" t="str">
        <f>IFERROR(VLOOKUP(FE195,classifications!$A$3:$C$334,3,FALSE),VLOOKUP(FE195,classifications!$I$2:$K$28,3,FALSE))</f>
        <v>Predominantly Rural</v>
      </c>
      <c r="FE195" t="s">
        <v>399</v>
      </c>
      <c r="FG195">
        <v>0</v>
      </c>
      <c r="FH195">
        <v>2523</v>
      </c>
      <c r="FI195">
        <v>0</v>
      </c>
      <c r="FJ195">
        <v>23993</v>
      </c>
      <c r="FK195">
        <v>26516</v>
      </c>
      <c r="GB195" t="s">
        <v>397</v>
      </c>
      <c r="GC195" t="str">
        <f>VLOOKUP(GE195,class!$A$1:$B$455,2,FALSE)</f>
        <v>Shire District</v>
      </c>
      <c r="GD195" t="str">
        <f>IFERROR(VLOOKUP(GE195,classifications!$A$3:$C$334,3,FALSE),VLOOKUP(GE195,classifications!$I$2:$K$28,3,FALSE))</f>
        <v>Predominantly Rural</v>
      </c>
      <c r="GE195" t="s">
        <v>399</v>
      </c>
      <c r="GG195">
        <v>0</v>
      </c>
      <c r="GH195">
        <v>2547</v>
      </c>
      <c r="GI195">
        <v>0</v>
      </c>
      <c r="GJ195">
        <v>24277</v>
      </c>
      <c r="GK195">
        <v>26824</v>
      </c>
    </row>
    <row r="196" spans="2:193" x14ac:dyDescent="0.3">
      <c r="B196" t="s">
        <v>400</v>
      </c>
      <c r="C196" t="str">
        <f>VLOOKUP(E196,class!$A$1:$B$455,2,FALSE)</f>
        <v>Shire District</v>
      </c>
      <c r="D196" t="str">
        <f>IFERROR(VLOOKUP(E196,classifications!$A$3:$C$334,3,FALSE),VLOOKUP(E196,classifications!$I$2:$K$28,3,FALSE))</f>
        <v>Predominantly Rural</v>
      </c>
      <c r="E196" t="s">
        <v>402</v>
      </c>
      <c r="G196">
        <v>0</v>
      </c>
      <c r="H196">
        <v>1234</v>
      </c>
      <c r="I196">
        <v>27</v>
      </c>
      <c r="J196">
        <v>52356</v>
      </c>
      <c r="K196">
        <v>53617</v>
      </c>
      <c r="AB196" t="s">
        <v>400</v>
      </c>
      <c r="AC196" t="str">
        <f>VLOOKUP(AE196,class!$A$1:$B$455,2,FALSE)</f>
        <v>Shire District</v>
      </c>
      <c r="AD196" t="str">
        <f>IFERROR(VLOOKUP(AE196,classifications!$A$3:$C$334,3,FALSE),VLOOKUP(AE196,classifications!$I$2:$K$28,3,FALSE))</f>
        <v>Predominantly Rural</v>
      </c>
      <c r="AE196" t="s">
        <v>402</v>
      </c>
      <c r="AG196">
        <v>0</v>
      </c>
      <c r="AH196">
        <v>4417</v>
      </c>
      <c r="AI196">
        <v>26</v>
      </c>
      <c r="AJ196">
        <v>49430</v>
      </c>
      <c r="AK196">
        <v>53873</v>
      </c>
      <c r="BB196" t="s">
        <v>400</v>
      </c>
      <c r="BC196" t="str">
        <f>VLOOKUP(BE196,class!$A$1:$B$455,2,FALSE)</f>
        <v>Shire District</v>
      </c>
      <c r="BD196" t="str">
        <f>IFERROR(VLOOKUP(BE196,classifications!$A$3:$C$334,3,FALSE),VLOOKUP(BE196,classifications!$I$2:$K$28,3,FALSE))</f>
        <v>Predominantly Rural</v>
      </c>
      <c r="BE196" t="s">
        <v>402</v>
      </c>
      <c r="BG196">
        <v>0</v>
      </c>
      <c r="BH196">
        <v>4471</v>
      </c>
      <c r="BI196">
        <v>25</v>
      </c>
      <c r="BJ196">
        <v>49641</v>
      </c>
      <c r="BK196">
        <v>54137</v>
      </c>
      <c r="CB196" t="s">
        <v>400</v>
      </c>
      <c r="CC196" t="str">
        <f>VLOOKUP(CE196,class!$A$1:$B$455,2,FALSE)</f>
        <v>Shire District</v>
      </c>
      <c r="CD196" t="str">
        <f>IFERROR(VLOOKUP(CE196,classifications!$A$3:$C$334,3,FALSE),VLOOKUP(CE196,classifications!$I$2:$K$28,3,FALSE))</f>
        <v>Predominantly Rural</v>
      </c>
      <c r="CE196" t="s">
        <v>402</v>
      </c>
      <c r="CG196">
        <v>0</v>
      </c>
      <c r="CH196">
        <v>4589</v>
      </c>
      <c r="CI196">
        <v>17</v>
      </c>
      <c r="CJ196">
        <v>49899</v>
      </c>
      <c r="CK196">
        <v>54505</v>
      </c>
      <c r="DB196" t="s">
        <v>400</v>
      </c>
      <c r="DC196" t="str">
        <f>VLOOKUP(DE196,class!$A$1:$B$455,2,FALSE)</f>
        <v>Shire District</v>
      </c>
      <c r="DD196" t="str">
        <f>IFERROR(VLOOKUP(DE196,classifications!$A$3:$C$334,3,FALSE),VLOOKUP(DE196,classifications!$I$2:$K$28,3,FALSE))</f>
        <v>Predominantly Rural</v>
      </c>
      <c r="DE196" t="s">
        <v>402</v>
      </c>
      <c r="DG196">
        <v>0</v>
      </c>
      <c r="DH196">
        <v>4665</v>
      </c>
      <c r="DI196">
        <v>17</v>
      </c>
      <c r="DJ196">
        <v>50151</v>
      </c>
      <c r="DK196">
        <v>54833</v>
      </c>
      <c r="EB196" t="s">
        <v>400</v>
      </c>
      <c r="EC196" t="str">
        <f>VLOOKUP(EE196,class!$A$1:$B$455,2,FALSE)</f>
        <v>Shire District</v>
      </c>
      <c r="ED196" t="str">
        <f>IFERROR(VLOOKUP(EE196,classifications!$A$3:$C$334,3,FALSE),VLOOKUP(EE196,classifications!$I$2:$K$28,3,FALSE))</f>
        <v>Predominantly Rural</v>
      </c>
      <c r="EE196" t="s">
        <v>402</v>
      </c>
      <c r="EG196">
        <v>0</v>
      </c>
      <c r="EH196">
        <v>4691</v>
      </c>
      <c r="EI196">
        <v>19</v>
      </c>
      <c r="EJ196">
        <v>50430</v>
      </c>
      <c r="EK196">
        <v>55140</v>
      </c>
      <c r="FB196" t="s">
        <v>400</v>
      </c>
      <c r="FC196" t="str">
        <f>VLOOKUP(FE196,class!$A$1:$B$455,2,FALSE)</f>
        <v>Shire District</v>
      </c>
      <c r="FD196" t="str">
        <f>IFERROR(VLOOKUP(FE196,classifications!$A$3:$C$334,3,FALSE),VLOOKUP(FE196,classifications!$I$2:$K$28,3,FALSE))</f>
        <v>Predominantly Rural</v>
      </c>
      <c r="FE196" t="s">
        <v>402</v>
      </c>
      <c r="FG196">
        <v>0</v>
      </c>
      <c r="FH196">
        <v>4745</v>
      </c>
      <c r="FI196">
        <v>17</v>
      </c>
      <c r="FJ196">
        <v>50732</v>
      </c>
      <c r="FK196">
        <v>55494</v>
      </c>
      <c r="GB196" t="s">
        <v>400</v>
      </c>
      <c r="GC196" t="str">
        <f>VLOOKUP(GE196,class!$A$1:$B$455,2,FALSE)</f>
        <v>Shire District</v>
      </c>
      <c r="GD196" t="str">
        <f>IFERROR(VLOOKUP(GE196,classifications!$A$3:$C$334,3,FALSE),VLOOKUP(GE196,classifications!$I$2:$K$28,3,FALSE))</f>
        <v>Predominantly Rural</v>
      </c>
      <c r="GE196" t="s">
        <v>402</v>
      </c>
      <c r="GG196">
        <v>0</v>
      </c>
      <c r="GH196">
        <v>4862</v>
      </c>
      <c r="GI196">
        <v>17</v>
      </c>
      <c r="GJ196">
        <v>50941</v>
      </c>
      <c r="GK196">
        <v>55820</v>
      </c>
    </row>
    <row r="198" spans="2:193" x14ac:dyDescent="0.3">
      <c r="C198" t="str">
        <f>VLOOKUP(E198,class!$A$1:$B$455,2,FALSE)</f>
        <v>Shire County</v>
      </c>
      <c r="D198" t="str">
        <f>IFERROR(VLOOKUP(E198,classifications!$A$3:$C$334,3,FALSE),VLOOKUP(E198,classifications!$I$2:$K$28,3,FALSE))</f>
        <v>Urban with Significant Rural</v>
      </c>
      <c r="E198" t="s">
        <v>403</v>
      </c>
      <c r="G198">
        <v>30272</v>
      </c>
      <c r="H198">
        <v>22488</v>
      </c>
      <c r="I198">
        <v>180</v>
      </c>
      <c r="J198">
        <v>295371</v>
      </c>
      <c r="K198">
        <v>348311</v>
      </c>
      <c r="AC198" t="str">
        <f>VLOOKUP(AE198,class!$A$1:$B$455,2,FALSE)</f>
        <v>Shire County</v>
      </c>
      <c r="AD198" t="str">
        <f>IFERROR(VLOOKUP(AE198,classifications!$A$3:$C$334,3,FALSE),VLOOKUP(AE198,classifications!$I$2:$K$28,3,FALSE))</f>
        <v>Urban with Significant Rural</v>
      </c>
      <c r="AE198" t="s">
        <v>403</v>
      </c>
      <c r="AG198">
        <v>30174</v>
      </c>
      <c r="AH198">
        <v>22632</v>
      </c>
      <c r="AI198">
        <v>168</v>
      </c>
      <c r="AJ198">
        <v>296840</v>
      </c>
      <c r="AK198">
        <v>349814</v>
      </c>
      <c r="BC198" t="str">
        <f>VLOOKUP(BE198,class!$A$1:$B$455,2,FALSE)</f>
        <v>Shire County</v>
      </c>
      <c r="BD198" t="str">
        <f>IFERROR(VLOOKUP(BE198,classifications!$A$3:$C$334,3,FALSE),VLOOKUP(BE198,classifications!$I$2:$K$28,3,FALSE))</f>
        <v>Urban with Significant Rural</v>
      </c>
      <c r="BE198" t="s">
        <v>403</v>
      </c>
      <c r="BG198">
        <v>29916</v>
      </c>
      <c r="BH198">
        <v>22912</v>
      </c>
      <c r="BI198">
        <v>163</v>
      </c>
      <c r="BJ198">
        <v>298202</v>
      </c>
      <c r="BK198">
        <v>351193</v>
      </c>
      <c r="CC198" t="str">
        <f>VLOOKUP(CE198,class!$A$1:$B$455,2,FALSE)</f>
        <v>Shire County</v>
      </c>
      <c r="CD198" t="str">
        <f>IFERROR(VLOOKUP(CE198,classifications!$A$3:$C$334,3,FALSE),VLOOKUP(CE198,classifications!$I$2:$K$28,3,FALSE))</f>
        <v>Urban with Significant Rural</v>
      </c>
      <c r="CE198" t="s">
        <v>403</v>
      </c>
      <c r="CG198">
        <v>29723</v>
      </c>
      <c r="CH198">
        <v>23209</v>
      </c>
      <c r="CI198">
        <v>85</v>
      </c>
      <c r="CJ198">
        <v>300040</v>
      </c>
      <c r="CK198">
        <v>353057</v>
      </c>
      <c r="DC198" t="str">
        <f>VLOOKUP(DE198,class!$A$1:$B$455,2,FALSE)</f>
        <v>Shire County</v>
      </c>
      <c r="DD198" t="str">
        <f>IFERROR(VLOOKUP(DE198,classifications!$A$3:$C$334,3,FALSE),VLOOKUP(DE198,classifications!$I$2:$K$28,3,FALSE))</f>
        <v>Urban with Significant Rural</v>
      </c>
      <c r="DE198" t="s">
        <v>403</v>
      </c>
      <c r="DG198">
        <v>29564</v>
      </c>
      <c r="DH198">
        <v>23549</v>
      </c>
      <c r="DI198">
        <v>111</v>
      </c>
      <c r="DJ198">
        <v>302502</v>
      </c>
      <c r="DK198">
        <v>355726</v>
      </c>
      <c r="EC198" t="str">
        <f>VLOOKUP(EE198,class!$A$1:$B$455,2,FALSE)</f>
        <v>Shire County</v>
      </c>
      <c r="ED198" t="str">
        <f>IFERROR(VLOOKUP(EE198,classifications!$A$3:$C$334,3,FALSE),VLOOKUP(EE198,classifications!$I$2:$K$28,3,FALSE))</f>
        <v>Urban with Significant Rural</v>
      </c>
      <c r="EE198" t="s">
        <v>403</v>
      </c>
      <c r="EG198">
        <v>29356</v>
      </c>
      <c r="EH198">
        <v>23517</v>
      </c>
      <c r="EI198">
        <v>104</v>
      </c>
      <c r="EJ198">
        <v>305569</v>
      </c>
      <c r="EK198">
        <v>358546</v>
      </c>
      <c r="FC198" t="str">
        <f>VLOOKUP(FE198,class!$A$1:$B$455,2,FALSE)</f>
        <v>Shire County</v>
      </c>
      <c r="FD198" t="str">
        <f>IFERROR(VLOOKUP(FE198,classifications!$A$3:$C$334,3,FALSE),VLOOKUP(FE198,classifications!$I$2:$K$28,3,FALSE))</f>
        <v>Urban with Significant Rural</v>
      </c>
      <c r="FE198" t="s">
        <v>403</v>
      </c>
      <c r="FG198">
        <v>29038</v>
      </c>
      <c r="FH198">
        <v>23888</v>
      </c>
      <c r="FI198">
        <v>81</v>
      </c>
      <c r="FJ198">
        <v>308848</v>
      </c>
      <c r="FK198">
        <v>361855</v>
      </c>
      <c r="GC198" t="str">
        <f>VLOOKUP(GE198,class!$A$1:$B$455,2,FALSE)</f>
        <v>Shire County</v>
      </c>
      <c r="GD198" t="str">
        <f>IFERROR(VLOOKUP(GE198,classifications!$A$3:$C$334,3,FALSE),VLOOKUP(GE198,classifications!$I$2:$K$28,3,FALSE))</f>
        <v>Urban with Significant Rural</v>
      </c>
      <c r="GE198" t="s">
        <v>403</v>
      </c>
      <c r="GG198">
        <v>28896</v>
      </c>
      <c r="GH198">
        <v>24488</v>
      </c>
      <c r="GI198">
        <v>78</v>
      </c>
      <c r="GJ198">
        <v>312015</v>
      </c>
      <c r="GK198">
        <v>365477</v>
      </c>
    </row>
    <row r="199" spans="2:193" x14ac:dyDescent="0.3">
      <c r="B199" t="s">
        <v>404</v>
      </c>
      <c r="C199" t="str">
        <f>VLOOKUP(E199,class!$A$1:$B$455,2,FALSE)</f>
        <v>Shire District</v>
      </c>
      <c r="D199" t="str">
        <f>IFERROR(VLOOKUP(E199,classifications!$A$3:$C$334,3,FALSE),VLOOKUP(E199,classifications!$I$2:$K$28,3,FALSE))</f>
        <v>Predominantly Urban</v>
      </c>
      <c r="E199" t="s">
        <v>406</v>
      </c>
      <c r="G199">
        <v>3</v>
      </c>
      <c r="H199">
        <v>6971</v>
      </c>
      <c r="I199">
        <v>29</v>
      </c>
      <c r="J199">
        <v>48131</v>
      </c>
      <c r="K199">
        <v>55134</v>
      </c>
      <c r="AB199" t="s">
        <v>404</v>
      </c>
      <c r="AC199" t="str">
        <f>VLOOKUP(AE199,class!$A$1:$B$455,2,FALSE)</f>
        <v>Shire District</v>
      </c>
      <c r="AD199" t="str">
        <f>IFERROR(VLOOKUP(AE199,classifications!$A$3:$C$334,3,FALSE),VLOOKUP(AE199,classifications!$I$2:$K$28,3,FALSE))</f>
        <v>Predominantly Urban</v>
      </c>
      <c r="AE199" t="s">
        <v>406</v>
      </c>
      <c r="AG199">
        <v>4</v>
      </c>
      <c r="AH199">
        <v>7017</v>
      </c>
      <c r="AI199">
        <v>29</v>
      </c>
      <c r="AJ199">
        <v>48288</v>
      </c>
      <c r="AK199">
        <v>55338</v>
      </c>
      <c r="BB199" t="s">
        <v>404</v>
      </c>
      <c r="BC199" t="str">
        <f>VLOOKUP(BE199,class!$A$1:$B$455,2,FALSE)</f>
        <v>Shire District</v>
      </c>
      <c r="BD199" t="str">
        <f>IFERROR(VLOOKUP(BE199,classifications!$A$3:$C$334,3,FALSE),VLOOKUP(BE199,classifications!$I$2:$K$28,3,FALSE))</f>
        <v>Predominantly Urban</v>
      </c>
      <c r="BE199" t="s">
        <v>406</v>
      </c>
      <c r="BG199">
        <v>4</v>
      </c>
      <c r="BH199">
        <v>7042</v>
      </c>
      <c r="BI199">
        <v>24</v>
      </c>
      <c r="BJ199">
        <v>48537</v>
      </c>
      <c r="BK199">
        <v>55607</v>
      </c>
      <c r="CB199" t="s">
        <v>404</v>
      </c>
      <c r="CC199" t="str">
        <f>VLOOKUP(CE199,class!$A$1:$B$455,2,FALSE)</f>
        <v>Shire District</v>
      </c>
      <c r="CD199" t="str">
        <f>IFERROR(VLOOKUP(CE199,classifications!$A$3:$C$334,3,FALSE),VLOOKUP(CE199,classifications!$I$2:$K$28,3,FALSE))</f>
        <v>Predominantly Urban</v>
      </c>
      <c r="CE199" t="s">
        <v>406</v>
      </c>
      <c r="CG199">
        <v>4</v>
      </c>
      <c r="CH199">
        <v>7033</v>
      </c>
      <c r="CI199">
        <v>24</v>
      </c>
      <c r="CJ199">
        <v>48817</v>
      </c>
      <c r="CK199">
        <v>55878</v>
      </c>
      <c r="DB199" t="s">
        <v>404</v>
      </c>
      <c r="DC199" t="str">
        <f>VLOOKUP(DE199,class!$A$1:$B$455,2,FALSE)</f>
        <v>Shire District</v>
      </c>
      <c r="DD199" t="str">
        <f>IFERROR(VLOOKUP(DE199,classifications!$A$3:$C$334,3,FALSE),VLOOKUP(DE199,classifications!$I$2:$K$28,3,FALSE))</f>
        <v>Predominantly Urban</v>
      </c>
      <c r="DE199" t="s">
        <v>406</v>
      </c>
      <c r="DG199">
        <v>4</v>
      </c>
      <c r="DH199">
        <v>7086</v>
      </c>
      <c r="DI199">
        <v>24</v>
      </c>
      <c r="DJ199">
        <v>49195</v>
      </c>
      <c r="DK199">
        <v>56309</v>
      </c>
      <c r="EB199" t="s">
        <v>404</v>
      </c>
      <c r="EC199" t="str">
        <f>VLOOKUP(EE199,class!$A$1:$B$455,2,FALSE)</f>
        <v>Shire District</v>
      </c>
      <c r="ED199" t="str">
        <f>IFERROR(VLOOKUP(EE199,classifications!$A$3:$C$334,3,FALSE),VLOOKUP(EE199,classifications!$I$2:$K$28,3,FALSE))</f>
        <v>Predominantly Urban</v>
      </c>
      <c r="EE199" t="s">
        <v>406</v>
      </c>
      <c r="EG199">
        <v>4</v>
      </c>
      <c r="EH199">
        <v>7051</v>
      </c>
      <c r="EI199">
        <v>24</v>
      </c>
      <c r="EJ199">
        <v>49793</v>
      </c>
      <c r="EK199">
        <v>56872</v>
      </c>
      <c r="FB199" t="s">
        <v>404</v>
      </c>
      <c r="FC199" t="str">
        <f>VLOOKUP(FE199,class!$A$1:$B$455,2,FALSE)</f>
        <v>Shire District</v>
      </c>
      <c r="FD199" t="str">
        <f>IFERROR(VLOOKUP(FE199,classifications!$A$3:$C$334,3,FALSE),VLOOKUP(FE199,classifications!$I$2:$K$28,3,FALSE))</f>
        <v>Predominantly Urban</v>
      </c>
      <c r="FE199" t="s">
        <v>406</v>
      </c>
      <c r="FG199">
        <v>0</v>
      </c>
      <c r="FH199">
        <v>7173</v>
      </c>
      <c r="FI199">
        <v>0</v>
      </c>
      <c r="FJ199">
        <v>50353</v>
      </c>
      <c r="FK199">
        <v>57526</v>
      </c>
      <c r="GB199" t="s">
        <v>404</v>
      </c>
      <c r="GC199" t="str">
        <f>VLOOKUP(GE199,class!$A$1:$B$455,2,FALSE)</f>
        <v>Shire District</v>
      </c>
      <c r="GD199" t="str">
        <f>IFERROR(VLOOKUP(GE199,classifications!$A$3:$C$334,3,FALSE),VLOOKUP(GE199,classifications!$I$2:$K$28,3,FALSE))</f>
        <v>Predominantly Urban</v>
      </c>
      <c r="GE199" t="s">
        <v>406</v>
      </c>
      <c r="GG199">
        <v>27</v>
      </c>
      <c r="GH199">
        <v>7218</v>
      </c>
      <c r="GI199">
        <v>0</v>
      </c>
      <c r="GJ199">
        <v>50875</v>
      </c>
      <c r="GK199">
        <v>58120</v>
      </c>
    </row>
    <row r="200" spans="2:193" x14ac:dyDescent="0.3">
      <c r="B200" t="s">
        <v>407</v>
      </c>
      <c r="C200" t="str">
        <f>VLOOKUP(E200,class!$A$1:$B$455,2,FALSE)</f>
        <v>Shire District</v>
      </c>
      <c r="D200" t="str">
        <f>IFERROR(VLOOKUP(E200,classifications!$A$3:$C$334,3,FALSE),VLOOKUP(E200,classifications!$I$2:$K$28,3,FALSE))</f>
        <v>Urban with Significant Rural</v>
      </c>
      <c r="E200" t="s">
        <v>409</v>
      </c>
      <c r="G200">
        <v>5326</v>
      </c>
      <c r="H200">
        <v>1040</v>
      </c>
      <c r="I200">
        <v>0</v>
      </c>
      <c r="J200">
        <v>28121</v>
      </c>
      <c r="K200">
        <v>34487</v>
      </c>
      <c r="AB200" t="s">
        <v>407</v>
      </c>
      <c r="AC200" t="str">
        <f>VLOOKUP(AE200,class!$A$1:$B$455,2,FALSE)</f>
        <v>Shire District</v>
      </c>
      <c r="AD200" t="str">
        <f>IFERROR(VLOOKUP(AE200,classifications!$A$3:$C$334,3,FALSE),VLOOKUP(AE200,classifications!$I$2:$K$28,3,FALSE))</f>
        <v>Urban with Significant Rural</v>
      </c>
      <c r="AE200" t="s">
        <v>409</v>
      </c>
      <c r="AG200">
        <v>5293</v>
      </c>
      <c r="AH200">
        <v>1028</v>
      </c>
      <c r="AI200">
        <v>0</v>
      </c>
      <c r="AJ200">
        <v>28286</v>
      </c>
      <c r="AK200">
        <v>34607</v>
      </c>
      <c r="BB200" t="s">
        <v>407</v>
      </c>
      <c r="BC200" t="str">
        <f>VLOOKUP(BE200,class!$A$1:$B$455,2,FALSE)</f>
        <v>Shire District</v>
      </c>
      <c r="BD200" t="str">
        <f>IFERROR(VLOOKUP(BE200,classifications!$A$3:$C$334,3,FALSE),VLOOKUP(BE200,classifications!$I$2:$K$28,3,FALSE))</f>
        <v>Urban with Significant Rural</v>
      </c>
      <c r="BE200" t="s">
        <v>409</v>
      </c>
      <c r="BG200">
        <v>5199</v>
      </c>
      <c r="BH200">
        <v>1092</v>
      </c>
      <c r="BI200">
        <v>0</v>
      </c>
      <c r="BJ200">
        <v>28452</v>
      </c>
      <c r="BK200">
        <v>34743</v>
      </c>
      <c r="CB200" t="s">
        <v>407</v>
      </c>
      <c r="CC200" t="str">
        <f>VLOOKUP(CE200,class!$A$1:$B$455,2,FALSE)</f>
        <v>Shire District</v>
      </c>
      <c r="CD200" t="str">
        <f>IFERROR(VLOOKUP(CE200,classifications!$A$3:$C$334,3,FALSE),VLOOKUP(CE200,classifications!$I$2:$K$28,3,FALSE))</f>
        <v>Urban with Significant Rural</v>
      </c>
      <c r="CE200" t="s">
        <v>409</v>
      </c>
      <c r="CG200">
        <v>5176</v>
      </c>
      <c r="CH200">
        <v>1080</v>
      </c>
      <c r="CI200">
        <v>0</v>
      </c>
      <c r="CJ200">
        <v>28740</v>
      </c>
      <c r="CK200">
        <v>34996</v>
      </c>
      <c r="DB200" t="s">
        <v>407</v>
      </c>
      <c r="DC200" t="str">
        <f>VLOOKUP(DE200,class!$A$1:$B$455,2,FALSE)</f>
        <v>Shire District</v>
      </c>
      <c r="DD200" t="str">
        <f>IFERROR(VLOOKUP(DE200,classifications!$A$3:$C$334,3,FALSE),VLOOKUP(DE200,classifications!$I$2:$K$28,3,FALSE))</f>
        <v>Urban with Significant Rural</v>
      </c>
      <c r="DE200" t="s">
        <v>409</v>
      </c>
      <c r="DG200">
        <v>5144</v>
      </c>
      <c r="DH200">
        <v>1076</v>
      </c>
      <c r="DI200">
        <v>0</v>
      </c>
      <c r="DJ200">
        <v>29102</v>
      </c>
      <c r="DK200">
        <v>35322</v>
      </c>
      <c r="EB200" t="s">
        <v>407</v>
      </c>
      <c r="EC200" t="str">
        <f>VLOOKUP(EE200,class!$A$1:$B$455,2,FALSE)</f>
        <v>Shire District</v>
      </c>
      <c r="ED200" t="str">
        <f>IFERROR(VLOOKUP(EE200,classifications!$A$3:$C$334,3,FALSE),VLOOKUP(EE200,classifications!$I$2:$K$28,3,FALSE))</f>
        <v>Urban with Significant Rural</v>
      </c>
      <c r="EE200" t="s">
        <v>409</v>
      </c>
      <c r="EG200">
        <v>5105</v>
      </c>
      <c r="EH200">
        <v>1064</v>
      </c>
      <c r="EI200">
        <v>0</v>
      </c>
      <c r="EJ200">
        <v>29446</v>
      </c>
      <c r="EK200">
        <v>35615</v>
      </c>
      <c r="FB200" t="s">
        <v>407</v>
      </c>
      <c r="FC200" t="str">
        <f>VLOOKUP(FE200,class!$A$1:$B$455,2,FALSE)</f>
        <v>Shire District</v>
      </c>
      <c r="FD200" t="str">
        <f>IFERROR(VLOOKUP(FE200,classifications!$A$3:$C$334,3,FALSE),VLOOKUP(FE200,classifications!$I$2:$K$28,3,FALSE))</f>
        <v>Urban with Significant Rural</v>
      </c>
      <c r="FE200" t="s">
        <v>409</v>
      </c>
      <c r="FG200">
        <v>5078</v>
      </c>
      <c r="FH200">
        <v>1069</v>
      </c>
      <c r="FI200">
        <v>2</v>
      </c>
      <c r="FJ200">
        <v>29714</v>
      </c>
      <c r="FK200">
        <v>35863</v>
      </c>
      <c r="GB200" t="s">
        <v>407</v>
      </c>
      <c r="GC200" t="str">
        <f>VLOOKUP(GE200,class!$A$1:$B$455,2,FALSE)</f>
        <v>Shire District</v>
      </c>
      <c r="GD200" t="str">
        <f>IFERROR(VLOOKUP(GE200,classifications!$A$3:$C$334,3,FALSE),VLOOKUP(GE200,classifications!$I$2:$K$28,3,FALSE))</f>
        <v>Urban with Significant Rural</v>
      </c>
      <c r="GE200" t="s">
        <v>409</v>
      </c>
      <c r="GG200">
        <v>5100</v>
      </c>
      <c r="GH200">
        <v>1133</v>
      </c>
      <c r="GI200">
        <v>0</v>
      </c>
      <c r="GJ200">
        <v>29921</v>
      </c>
      <c r="GK200">
        <v>36154</v>
      </c>
    </row>
    <row r="201" spans="2:193" x14ac:dyDescent="0.3">
      <c r="B201" t="s">
        <v>410</v>
      </c>
      <c r="C201" t="str">
        <f>VLOOKUP(E201,class!$A$1:$B$455,2,FALSE)</f>
        <v>Shire District</v>
      </c>
      <c r="D201" t="str">
        <f>IFERROR(VLOOKUP(E201,classifications!$A$3:$C$334,3,FALSE),VLOOKUP(E201,classifications!$I$2:$K$28,3,FALSE))</f>
        <v>Predominantly Urban</v>
      </c>
      <c r="E201" t="s">
        <v>412</v>
      </c>
      <c r="G201">
        <v>9662</v>
      </c>
      <c r="H201">
        <v>1393</v>
      </c>
      <c r="I201">
        <v>74</v>
      </c>
      <c r="J201">
        <v>37415</v>
      </c>
      <c r="K201">
        <v>48544</v>
      </c>
      <c r="AB201" t="s">
        <v>410</v>
      </c>
      <c r="AC201" t="str">
        <f>VLOOKUP(AE201,class!$A$1:$B$455,2,FALSE)</f>
        <v>Shire District</v>
      </c>
      <c r="AD201" t="str">
        <f>IFERROR(VLOOKUP(AE201,classifications!$A$3:$C$334,3,FALSE),VLOOKUP(AE201,classifications!$I$2:$K$28,3,FALSE))</f>
        <v>Predominantly Urban</v>
      </c>
      <c r="AE201" t="s">
        <v>412</v>
      </c>
      <c r="AG201">
        <v>9647</v>
      </c>
      <c r="AH201">
        <v>1410</v>
      </c>
      <c r="AI201">
        <v>74</v>
      </c>
      <c r="AJ201">
        <v>37566</v>
      </c>
      <c r="AK201">
        <v>48697</v>
      </c>
      <c r="BB201" t="s">
        <v>410</v>
      </c>
      <c r="BC201" t="str">
        <f>VLOOKUP(BE201,class!$A$1:$B$455,2,FALSE)</f>
        <v>Shire District</v>
      </c>
      <c r="BD201" t="str">
        <f>IFERROR(VLOOKUP(BE201,classifications!$A$3:$C$334,3,FALSE),VLOOKUP(BE201,classifications!$I$2:$K$28,3,FALSE))</f>
        <v>Predominantly Urban</v>
      </c>
      <c r="BE201" t="s">
        <v>412</v>
      </c>
      <c r="BG201">
        <v>9570</v>
      </c>
      <c r="BH201">
        <v>1422</v>
      </c>
      <c r="BI201">
        <v>74</v>
      </c>
      <c r="BJ201">
        <v>37786</v>
      </c>
      <c r="BK201">
        <v>48852</v>
      </c>
      <c r="CB201" t="s">
        <v>410</v>
      </c>
      <c r="CC201" t="str">
        <f>VLOOKUP(CE201,class!$A$1:$B$455,2,FALSE)</f>
        <v>Shire District</v>
      </c>
      <c r="CD201" t="str">
        <f>IFERROR(VLOOKUP(CE201,classifications!$A$3:$C$334,3,FALSE),VLOOKUP(CE201,classifications!$I$2:$K$28,3,FALSE))</f>
        <v>Predominantly Urban</v>
      </c>
      <c r="CE201" t="s">
        <v>412</v>
      </c>
      <c r="CG201">
        <v>9497</v>
      </c>
      <c r="CH201">
        <v>1483</v>
      </c>
      <c r="CI201">
        <v>0</v>
      </c>
      <c r="CJ201">
        <v>38056</v>
      </c>
      <c r="CK201">
        <v>49036</v>
      </c>
      <c r="DB201" t="s">
        <v>410</v>
      </c>
      <c r="DC201" t="str">
        <f>VLOOKUP(DE201,class!$A$1:$B$455,2,FALSE)</f>
        <v>Shire District</v>
      </c>
      <c r="DD201" t="str">
        <f>IFERROR(VLOOKUP(DE201,classifications!$A$3:$C$334,3,FALSE),VLOOKUP(DE201,classifications!$I$2:$K$28,3,FALSE))</f>
        <v>Predominantly Urban</v>
      </c>
      <c r="DE201" t="s">
        <v>412</v>
      </c>
      <c r="DG201">
        <v>9440</v>
      </c>
      <c r="DH201">
        <v>1481</v>
      </c>
      <c r="DI201">
        <v>74</v>
      </c>
      <c r="DJ201">
        <v>38247</v>
      </c>
      <c r="DK201">
        <v>49242</v>
      </c>
      <c r="EB201" t="s">
        <v>410</v>
      </c>
      <c r="EC201" t="str">
        <f>VLOOKUP(EE201,class!$A$1:$B$455,2,FALSE)</f>
        <v>Shire District</v>
      </c>
      <c r="ED201" t="str">
        <f>IFERROR(VLOOKUP(EE201,classifications!$A$3:$C$334,3,FALSE),VLOOKUP(EE201,classifications!$I$2:$K$28,3,FALSE))</f>
        <v>Predominantly Urban</v>
      </c>
      <c r="EE201" t="s">
        <v>412</v>
      </c>
      <c r="EG201">
        <v>9318</v>
      </c>
      <c r="EH201">
        <v>1439</v>
      </c>
      <c r="EI201">
        <v>70</v>
      </c>
      <c r="EJ201">
        <v>38545</v>
      </c>
      <c r="EK201">
        <v>49372</v>
      </c>
      <c r="FB201" t="s">
        <v>410</v>
      </c>
      <c r="FC201" t="str">
        <f>VLOOKUP(FE201,class!$A$1:$B$455,2,FALSE)</f>
        <v>Shire District</v>
      </c>
      <c r="FD201" t="str">
        <f>IFERROR(VLOOKUP(FE201,classifications!$A$3:$C$334,3,FALSE),VLOOKUP(FE201,classifications!$I$2:$K$28,3,FALSE))</f>
        <v>Predominantly Urban</v>
      </c>
      <c r="FE201" t="s">
        <v>412</v>
      </c>
      <c r="FG201">
        <v>9150</v>
      </c>
      <c r="FH201">
        <v>1449</v>
      </c>
      <c r="FI201">
        <v>70</v>
      </c>
      <c r="FJ201">
        <v>38813</v>
      </c>
      <c r="FK201">
        <v>49482</v>
      </c>
      <c r="GB201" t="s">
        <v>410</v>
      </c>
      <c r="GC201" t="str">
        <f>VLOOKUP(GE201,class!$A$1:$B$455,2,FALSE)</f>
        <v>Shire District</v>
      </c>
      <c r="GD201" t="str">
        <f>IFERROR(VLOOKUP(GE201,classifications!$A$3:$C$334,3,FALSE),VLOOKUP(GE201,classifications!$I$2:$K$28,3,FALSE))</f>
        <v>Predominantly Urban</v>
      </c>
      <c r="GE201" t="s">
        <v>412</v>
      </c>
      <c r="GG201">
        <v>9047</v>
      </c>
      <c r="GH201">
        <v>1475</v>
      </c>
      <c r="GI201">
        <v>70</v>
      </c>
      <c r="GJ201">
        <v>39102</v>
      </c>
      <c r="GK201">
        <v>49694</v>
      </c>
    </row>
    <row r="202" spans="2:193" x14ac:dyDescent="0.3">
      <c r="B202" t="s">
        <v>413</v>
      </c>
      <c r="C202" t="str">
        <f>VLOOKUP(E202,class!$A$1:$B$455,2,FALSE)</f>
        <v>Shire District</v>
      </c>
      <c r="D202" t="str">
        <f>IFERROR(VLOOKUP(E202,classifications!$A$3:$C$334,3,FALSE),VLOOKUP(E202,classifications!$I$2:$K$28,3,FALSE))</f>
        <v>Predominantly Rural</v>
      </c>
      <c r="E202" t="s">
        <v>415</v>
      </c>
      <c r="G202">
        <v>0</v>
      </c>
      <c r="H202">
        <v>3848</v>
      </c>
      <c r="I202">
        <v>9</v>
      </c>
      <c r="J202">
        <v>29755</v>
      </c>
      <c r="K202">
        <v>33612</v>
      </c>
      <c r="AB202" t="s">
        <v>413</v>
      </c>
      <c r="AC202" t="str">
        <f>VLOOKUP(AE202,class!$A$1:$B$455,2,FALSE)</f>
        <v>Shire District</v>
      </c>
      <c r="AD202" t="str">
        <f>IFERROR(VLOOKUP(AE202,classifications!$A$3:$C$334,3,FALSE),VLOOKUP(AE202,classifications!$I$2:$K$28,3,FALSE))</f>
        <v>Predominantly Rural</v>
      </c>
      <c r="AE202" t="s">
        <v>415</v>
      </c>
      <c r="AG202">
        <v>0</v>
      </c>
      <c r="AH202">
        <v>3897</v>
      </c>
      <c r="AI202">
        <v>10</v>
      </c>
      <c r="AJ202">
        <v>29927</v>
      </c>
      <c r="AK202">
        <v>33834</v>
      </c>
      <c r="BB202" t="s">
        <v>413</v>
      </c>
      <c r="BC202" t="str">
        <f>VLOOKUP(BE202,class!$A$1:$B$455,2,FALSE)</f>
        <v>Shire District</v>
      </c>
      <c r="BD202" t="str">
        <f>IFERROR(VLOOKUP(BE202,classifications!$A$3:$C$334,3,FALSE),VLOOKUP(BE202,classifications!$I$2:$K$28,3,FALSE))</f>
        <v>Predominantly Rural</v>
      </c>
      <c r="BE202" t="s">
        <v>415</v>
      </c>
      <c r="BG202">
        <v>0</v>
      </c>
      <c r="BH202">
        <v>4002</v>
      </c>
      <c r="BI202">
        <v>9</v>
      </c>
      <c r="BJ202">
        <v>29930</v>
      </c>
      <c r="BK202">
        <v>33941</v>
      </c>
      <c r="CB202" t="s">
        <v>413</v>
      </c>
      <c r="CC202" t="str">
        <f>VLOOKUP(CE202,class!$A$1:$B$455,2,FALSE)</f>
        <v>Shire District</v>
      </c>
      <c r="CD202" t="str">
        <f>IFERROR(VLOOKUP(CE202,classifications!$A$3:$C$334,3,FALSE),VLOOKUP(CE202,classifications!$I$2:$K$28,3,FALSE))</f>
        <v>Predominantly Rural</v>
      </c>
      <c r="CE202" t="s">
        <v>415</v>
      </c>
      <c r="CG202">
        <v>0</v>
      </c>
      <c r="CH202">
        <v>4048</v>
      </c>
      <c r="CI202">
        <v>5</v>
      </c>
      <c r="CJ202">
        <v>30003</v>
      </c>
      <c r="CK202">
        <v>34056</v>
      </c>
      <c r="DB202" t="s">
        <v>413</v>
      </c>
      <c r="DC202" t="str">
        <f>VLOOKUP(DE202,class!$A$1:$B$455,2,FALSE)</f>
        <v>Shire District</v>
      </c>
      <c r="DD202" t="str">
        <f>IFERROR(VLOOKUP(DE202,classifications!$A$3:$C$334,3,FALSE),VLOOKUP(DE202,classifications!$I$2:$K$28,3,FALSE))</f>
        <v>Predominantly Rural</v>
      </c>
      <c r="DE202" t="s">
        <v>415</v>
      </c>
      <c r="DG202">
        <v>0</v>
      </c>
      <c r="DH202">
        <v>4021</v>
      </c>
      <c r="DI202">
        <v>5</v>
      </c>
      <c r="DJ202">
        <v>30172</v>
      </c>
      <c r="DK202">
        <v>34198</v>
      </c>
      <c r="EB202" t="s">
        <v>413</v>
      </c>
      <c r="EC202" t="str">
        <f>VLOOKUP(EE202,class!$A$1:$B$455,2,FALSE)</f>
        <v>Shire District</v>
      </c>
      <c r="ED202" t="str">
        <f>IFERROR(VLOOKUP(EE202,classifications!$A$3:$C$334,3,FALSE),VLOOKUP(EE202,classifications!$I$2:$K$28,3,FALSE))</f>
        <v>Predominantly Rural</v>
      </c>
      <c r="EE202" t="s">
        <v>415</v>
      </c>
      <c r="EG202">
        <v>1</v>
      </c>
      <c r="EH202">
        <v>4011</v>
      </c>
      <c r="EI202">
        <v>3</v>
      </c>
      <c r="EJ202">
        <v>30406</v>
      </c>
      <c r="EK202">
        <v>34421</v>
      </c>
      <c r="FB202" t="s">
        <v>413</v>
      </c>
      <c r="FC202" t="str">
        <f>VLOOKUP(FE202,class!$A$1:$B$455,2,FALSE)</f>
        <v>Shire District</v>
      </c>
      <c r="FD202" t="str">
        <f>IFERROR(VLOOKUP(FE202,classifications!$A$3:$C$334,3,FALSE),VLOOKUP(FE202,classifications!$I$2:$K$28,3,FALSE))</f>
        <v>Predominantly Rural</v>
      </c>
      <c r="FE202" t="s">
        <v>415</v>
      </c>
      <c r="FG202">
        <v>1</v>
      </c>
      <c r="FH202">
        <v>4041</v>
      </c>
      <c r="FI202">
        <v>3</v>
      </c>
      <c r="FJ202">
        <v>30685</v>
      </c>
      <c r="FK202">
        <v>34730</v>
      </c>
      <c r="GB202" t="s">
        <v>413</v>
      </c>
      <c r="GC202" t="str">
        <f>VLOOKUP(GE202,class!$A$1:$B$455,2,FALSE)</f>
        <v>Shire District</v>
      </c>
      <c r="GD202" t="str">
        <f>IFERROR(VLOOKUP(GE202,classifications!$A$3:$C$334,3,FALSE),VLOOKUP(GE202,classifications!$I$2:$K$28,3,FALSE))</f>
        <v>Predominantly Rural</v>
      </c>
      <c r="GE202" t="s">
        <v>415</v>
      </c>
      <c r="GG202">
        <v>1</v>
      </c>
      <c r="GH202">
        <v>4093</v>
      </c>
      <c r="GI202">
        <v>3</v>
      </c>
      <c r="GJ202">
        <v>31044</v>
      </c>
      <c r="GK202">
        <v>35141</v>
      </c>
    </row>
    <row r="203" spans="2:193" x14ac:dyDescent="0.3">
      <c r="B203" t="s">
        <v>416</v>
      </c>
      <c r="C203" t="str">
        <f>VLOOKUP(E203,class!$A$1:$B$455,2,FALSE)</f>
        <v>Shire District</v>
      </c>
      <c r="D203" t="str">
        <f>IFERROR(VLOOKUP(E203,classifications!$A$3:$C$334,3,FALSE),VLOOKUP(E203,classifications!$I$2:$K$28,3,FALSE))</f>
        <v>Predominantly Urban</v>
      </c>
      <c r="E203" t="s">
        <v>418</v>
      </c>
      <c r="G203">
        <v>2</v>
      </c>
      <c r="H203">
        <v>6557</v>
      </c>
      <c r="I203">
        <v>1</v>
      </c>
      <c r="J203">
        <v>44179</v>
      </c>
      <c r="K203">
        <v>50739</v>
      </c>
      <c r="AB203" t="s">
        <v>416</v>
      </c>
      <c r="AC203" t="str">
        <f>VLOOKUP(AE203,class!$A$1:$B$455,2,FALSE)</f>
        <v>Shire District</v>
      </c>
      <c r="AD203" t="str">
        <f>IFERROR(VLOOKUP(AE203,classifications!$A$3:$C$334,3,FALSE),VLOOKUP(AE203,classifications!$I$2:$K$28,3,FALSE))</f>
        <v>Predominantly Urban</v>
      </c>
      <c r="AE203" t="s">
        <v>418</v>
      </c>
      <c r="AG203">
        <v>2</v>
      </c>
      <c r="AH203">
        <v>6488</v>
      </c>
      <c r="AI203">
        <v>1</v>
      </c>
      <c r="AJ203">
        <v>44413</v>
      </c>
      <c r="AK203">
        <v>50904</v>
      </c>
      <c r="BB203" t="s">
        <v>416</v>
      </c>
      <c r="BC203" t="str">
        <f>VLOOKUP(BE203,class!$A$1:$B$455,2,FALSE)</f>
        <v>Shire District</v>
      </c>
      <c r="BD203" t="str">
        <f>IFERROR(VLOOKUP(BE203,classifications!$A$3:$C$334,3,FALSE),VLOOKUP(BE203,classifications!$I$2:$K$28,3,FALSE))</f>
        <v>Predominantly Urban</v>
      </c>
      <c r="BE203" t="s">
        <v>418</v>
      </c>
      <c r="BG203">
        <v>2</v>
      </c>
      <c r="BH203">
        <v>6516</v>
      </c>
      <c r="BI203">
        <v>1</v>
      </c>
      <c r="BJ203">
        <v>44608</v>
      </c>
      <c r="BK203">
        <v>51127</v>
      </c>
      <c r="CB203" t="s">
        <v>416</v>
      </c>
      <c r="CC203" t="str">
        <f>VLOOKUP(CE203,class!$A$1:$B$455,2,FALSE)</f>
        <v>Shire District</v>
      </c>
      <c r="CD203" t="str">
        <f>IFERROR(VLOOKUP(CE203,classifications!$A$3:$C$334,3,FALSE),VLOOKUP(CE203,classifications!$I$2:$K$28,3,FALSE))</f>
        <v>Predominantly Urban</v>
      </c>
      <c r="CE203" t="s">
        <v>418</v>
      </c>
      <c r="CG203">
        <v>2</v>
      </c>
      <c r="CH203">
        <v>6547</v>
      </c>
      <c r="CI203">
        <v>1</v>
      </c>
      <c r="CJ203">
        <v>44799</v>
      </c>
      <c r="CK203">
        <v>51349</v>
      </c>
      <c r="DB203" t="s">
        <v>416</v>
      </c>
      <c r="DC203" t="str">
        <f>VLOOKUP(DE203,class!$A$1:$B$455,2,FALSE)</f>
        <v>Shire District</v>
      </c>
      <c r="DD203" t="str">
        <f>IFERROR(VLOOKUP(DE203,classifications!$A$3:$C$334,3,FALSE),VLOOKUP(DE203,classifications!$I$2:$K$28,3,FALSE))</f>
        <v>Predominantly Urban</v>
      </c>
      <c r="DE203" t="s">
        <v>418</v>
      </c>
      <c r="DG203">
        <v>2</v>
      </c>
      <c r="DH203">
        <v>6584</v>
      </c>
      <c r="DI203">
        <v>1</v>
      </c>
      <c r="DJ203">
        <v>45131</v>
      </c>
      <c r="DK203">
        <v>51718</v>
      </c>
      <c r="EB203" t="s">
        <v>416</v>
      </c>
      <c r="EC203" t="str">
        <f>VLOOKUP(EE203,class!$A$1:$B$455,2,FALSE)</f>
        <v>Shire District</v>
      </c>
      <c r="ED203" t="str">
        <f>IFERROR(VLOOKUP(EE203,classifications!$A$3:$C$334,3,FALSE),VLOOKUP(EE203,classifications!$I$2:$K$28,3,FALSE))</f>
        <v>Predominantly Urban</v>
      </c>
      <c r="EE203" t="s">
        <v>418</v>
      </c>
      <c r="EG203">
        <v>2</v>
      </c>
      <c r="EH203">
        <v>6548</v>
      </c>
      <c r="EI203">
        <v>1</v>
      </c>
      <c r="EJ203">
        <v>45346</v>
      </c>
      <c r="EK203">
        <v>51897</v>
      </c>
      <c r="FB203" t="s">
        <v>416</v>
      </c>
      <c r="FC203" t="str">
        <f>VLOOKUP(FE203,class!$A$1:$B$455,2,FALSE)</f>
        <v>Shire District</v>
      </c>
      <c r="FD203" t="str">
        <f>IFERROR(VLOOKUP(FE203,classifications!$A$3:$C$334,3,FALSE),VLOOKUP(FE203,classifications!$I$2:$K$28,3,FALSE))</f>
        <v>Predominantly Urban</v>
      </c>
      <c r="FE203" t="s">
        <v>418</v>
      </c>
      <c r="FG203">
        <v>2</v>
      </c>
      <c r="FH203">
        <v>6578</v>
      </c>
      <c r="FI203">
        <v>1</v>
      </c>
      <c r="FJ203">
        <v>45489</v>
      </c>
      <c r="FK203">
        <v>52070</v>
      </c>
      <c r="GB203" t="s">
        <v>416</v>
      </c>
      <c r="GC203" t="str">
        <f>VLOOKUP(GE203,class!$A$1:$B$455,2,FALSE)</f>
        <v>Shire District</v>
      </c>
      <c r="GD203" t="str">
        <f>IFERROR(VLOOKUP(GE203,classifications!$A$3:$C$334,3,FALSE),VLOOKUP(GE203,classifications!$I$2:$K$28,3,FALSE))</f>
        <v>Predominantly Urban</v>
      </c>
      <c r="GE203" t="s">
        <v>418</v>
      </c>
      <c r="GG203">
        <v>2</v>
      </c>
      <c r="GH203">
        <v>6594</v>
      </c>
      <c r="GI203">
        <v>1</v>
      </c>
      <c r="GJ203">
        <v>45794</v>
      </c>
      <c r="GK203">
        <v>52391</v>
      </c>
    </row>
    <row r="204" spans="2:193" x14ac:dyDescent="0.3">
      <c r="B204" t="s">
        <v>419</v>
      </c>
      <c r="C204" t="str">
        <f>VLOOKUP(E204,class!$A$1:$B$455,2,FALSE)</f>
        <v>Shire District</v>
      </c>
      <c r="D204" t="str">
        <f>IFERROR(VLOOKUP(E204,classifications!$A$3:$C$334,3,FALSE),VLOOKUP(E204,classifications!$I$2:$K$28,3,FALSE))</f>
        <v>Predominantly Rural</v>
      </c>
      <c r="E204" t="s">
        <v>421</v>
      </c>
      <c r="G204">
        <v>4099</v>
      </c>
      <c r="H204">
        <v>1074</v>
      </c>
      <c r="I204">
        <v>50</v>
      </c>
      <c r="J204">
        <v>35650</v>
      </c>
      <c r="K204">
        <v>40873</v>
      </c>
      <c r="AB204" t="s">
        <v>419</v>
      </c>
      <c r="AC204" t="str">
        <f>VLOOKUP(AE204,class!$A$1:$B$455,2,FALSE)</f>
        <v>Shire District</v>
      </c>
      <c r="AD204" t="str">
        <f>IFERROR(VLOOKUP(AE204,classifications!$A$3:$C$334,3,FALSE),VLOOKUP(AE204,classifications!$I$2:$K$28,3,FALSE))</f>
        <v>Predominantly Rural</v>
      </c>
      <c r="AE204" t="s">
        <v>421</v>
      </c>
      <c r="AG204">
        <v>4089</v>
      </c>
      <c r="AH204">
        <v>1099</v>
      </c>
      <c r="AI204">
        <v>50</v>
      </c>
      <c r="AJ204">
        <v>35842</v>
      </c>
      <c r="AK204">
        <v>41080</v>
      </c>
      <c r="BB204" t="s">
        <v>419</v>
      </c>
      <c r="BC204" t="str">
        <f>VLOOKUP(BE204,class!$A$1:$B$455,2,FALSE)</f>
        <v>Shire District</v>
      </c>
      <c r="BD204" t="str">
        <f>IFERROR(VLOOKUP(BE204,classifications!$A$3:$C$334,3,FALSE),VLOOKUP(BE204,classifications!$I$2:$K$28,3,FALSE))</f>
        <v>Predominantly Rural</v>
      </c>
      <c r="BE204" t="s">
        <v>421</v>
      </c>
      <c r="BG204">
        <v>4072</v>
      </c>
      <c r="BH204">
        <v>1094</v>
      </c>
      <c r="BI204">
        <v>50</v>
      </c>
      <c r="BJ204">
        <v>35900</v>
      </c>
      <c r="BK204">
        <v>41116</v>
      </c>
      <c r="CB204" t="s">
        <v>419</v>
      </c>
      <c r="CC204" t="str">
        <f>VLOOKUP(CE204,class!$A$1:$B$455,2,FALSE)</f>
        <v>Shire District</v>
      </c>
      <c r="CD204" t="str">
        <f>IFERROR(VLOOKUP(CE204,classifications!$A$3:$C$334,3,FALSE),VLOOKUP(CE204,classifications!$I$2:$K$28,3,FALSE))</f>
        <v>Predominantly Rural</v>
      </c>
      <c r="CE204" t="s">
        <v>421</v>
      </c>
      <c r="CG204">
        <v>4040</v>
      </c>
      <c r="CH204">
        <v>1140</v>
      </c>
      <c r="CI204">
        <v>50</v>
      </c>
      <c r="CJ204">
        <v>36023</v>
      </c>
      <c r="CK204">
        <v>41253</v>
      </c>
      <c r="DB204" t="s">
        <v>419</v>
      </c>
      <c r="DC204" t="str">
        <f>VLOOKUP(DE204,class!$A$1:$B$455,2,FALSE)</f>
        <v>Shire District</v>
      </c>
      <c r="DD204" t="str">
        <f>IFERROR(VLOOKUP(DE204,classifications!$A$3:$C$334,3,FALSE),VLOOKUP(DE204,classifications!$I$2:$K$28,3,FALSE))</f>
        <v>Predominantly Rural</v>
      </c>
      <c r="DE204" t="s">
        <v>421</v>
      </c>
      <c r="DG204">
        <v>4021</v>
      </c>
      <c r="DH204">
        <v>1174</v>
      </c>
      <c r="DI204">
        <v>5</v>
      </c>
      <c r="DJ204">
        <v>36213</v>
      </c>
      <c r="DK204">
        <v>41413</v>
      </c>
      <c r="EB204" t="s">
        <v>419</v>
      </c>
      <c r="EC204" t="str">
        <f>VLOOKUP(EE204,class!$A$1:$B$455,2,FALSE)</f>
        <v>Shire District</v>
      </c>
      <c r="ED204" t="str">
        <f>IFERROR(VLOOKUP(EE204,classifications!$A$3:$C$334,3,FALSE),VLOOKUP(EE204,classifications!$I$2:$K$28,3,FALSE))</f>
        <v>Predominantly Rural</v>
      </c>
      <c r="EE204" t="s">
        <v>421</v>
      </c>
      <c r="EG204">
        <v>3989</v>
      </c>
      <c r="EH204">
        <v>1204</v>
      </c>
      <c r="EI204">
        <v>5</v>
      </c>
      <c r="EJ204">
        <v>36545</v>
      </c>
      <c r="EK204">
        <v>41743</v>
      </c>
      <c r="FB204" t="s">
        <v>419</v>
      </c>
      <c r="FC204" t="str">
        <f>VLOOKUP(FE204,class!$A$1:$B$455,2,FALSE)</f>
        <v>Shire District</v>
      </c>
      <c r="FD204" t="str">
        <f>IFERROR(VLOOKUP(FE204,classifications!$A$3:$C$334,3,FALSE),VLOOKUP(FE204,classifications!$I$2:$K$28,3,FALSE))</f>
        <v>Predominantly Rural</v>
      </c>
      <c r="FE204" t="s">
        <v>421</v>
      </c>
      <c r="FG204">
        <v>3966</v>
      </c>
      <c r="FH204">
        <v>1245</v>
      </c>
      <c r="FI204">
        <v>4</v>
      </c>
      <c r="FJ204">
        <v>37026</v>
      </c>
      <c r="FK204">
        <v>42241</v>
      </c>
      <c r="GB204" t="s">
        <v>419</v>
      </c>
      <c r="GC204" t="str">
        <f>VLOOKUP(GE204,class!$A$1:$B$455,2,FALSE)</f>
        <v>Shire District</v>
      </c>
      <c r="GD204" t="str">
        <f>IFERROR(VLOOKUP(GE204,classifications!$A$3:$C$334,3,FALSE),VLOOKUP(GE204,classifications!$I$2:$K$28,3,FALSE))</f>
        <v>Predominantly Rural</v>
      </c>
      <c r="GE204" t="s">
        <v>421</v>
      </c>
      <c r="GG204">
        <v>3943</v>
      </c>
      <c r="GH204">
        <v>1351</v>
      </c>
      <c r="GI204">
        <v>3</v>
      </c>
      <c r="GJ204">
        <v>37330</v>
      </c>
      <c r="GK204">
        <v>42627</v>
      </c>
    </row>
    <row r="205" spans="2:193" x14ac:dyDescent="0.3">
      <c r="B205" t="s">
        <v>422</v>
      </c>
      <c r="C205" t="str">
        <f>VLOOKUP(E205,class!$A$1:$B$455,2,FALSE)</f>
        <v>Shire District</v>
      </c>
      <c r="D205" t="str">
        <f>IFERROR(VLOOKUP(E205,classifications!$A$3:$C$334,3,FALSE),VLOOKUP(E205,classifications!$I$2:$K$28,3,FALSE))</f>
        <v>Predominantly Urban</v>
      </c>
      <c r="E205" t="s">
        <v>424</v>
      </c>
      <c r="G205">
        <v>8138</v>
      </c>
      <c r="H205">
        <v>759</v>
      </c>
      <c r="I205">
        <v>17</v>
      </c>
      <c r="J205">
        <v>35252</v>
      </c>
      <c r="K205">
        <v>44166</v>
      </c>
      <c r="AB205" t="s">
        <v>422</v>
      </c>
      <c r="AC205" t="str">
        <f>VLOOKUP(AE205,class!$A$1:$B$455,2,FALSE)</f>
        <v>Shire District</v>
      </c>
      <c r="AD205" t="str">
        <f>IFERROR(VLOOKUP(AE205,classifications!$A$3:$C$334,3,FALSE),VLOOKUP(AE205,classifications!$I$2:$K$28,3,FALSE))</f>
        <v>Predominantly Urban</v>
      </c>
      <c r="AE205" t="s">
        <v>424</v>
      </c>
      <c r="AG205">
        <v>8115</v>
      </c>
      <c r="AH205">
        <v>797</v>
      </c>
      <c r="AI205">
        <v>4</v>
      </c>
      <c r="AJ205">
        <v>35408</v>
      </c>
      <c r="AK205">
        <v>44324</v>
      </c>
      <c r="BB205" t="s">
        <v>422</v>
      </c>
      <c r="BC205" t="str">
        <f>VLOOKUP(BE205,class!$A$1:$B$455,2,FALSE)</f>
        <v>Shire District</v>
      </c>
      <c r="BD205" t="str">
        <f>IFERROR(VLOOKUP(BE205,classifications!$A$3:$C$334,3,FALSE),VLOOKUP(BE205,classifications!$I$2:$K$28,3,FALSE))</f>
        <v>Predominantly Urban</v>
      </c>
      <c r="BE205" t="s">
        <v>424</v>
      </c>
      <c r="BG205">
        <v>8062</v>
      </c>
      <c r="BH205">
        <v>792</v>
      </c>
      <c r="BI205">
        <v>5</v>
      </c>
      <c r="BJ205">
        <v>35533</v>
      </c>
      <c r="BK205">
        <v>44392</v>
      </c>
      <c r="CB205" t="s">
        <v>422</v>
      </c>
      <c r="CC205" t="str">
        <f>VLOOKUP(CE205,class!$A$1:$B$455,2,FALSE)</f>
        <v>Shire District</v>
      </c>
      <c r="CD205" t="str">
        <f>IFERROR(VLOOKUP(CE205,classifications!$A$3:$C$334,3,FALSE),VLOOKUP(CE205,classifications!$I$2:$K$28,3,FALSE))</f>
        <v>Predominantly Urban</v>
      </c>
      <c r="CE205" t="s">
        <v>424</v>
      </c>
      <c r="CG205">
        <v>8014</v>
      </c>
      <c r="CH205">
        <v>899</v>
      </c>
      <c r="CI205">
        <v>5</v>
      </c>
      <c r="CJ205">
        <v>35736</v>
      </c>
      <c r="CK205">
        <v>44654</v>
      </c>
      <c r="DB205" t="s">
        <v>422</v>
      </c>
      <c r="DC205" t="str">
        <f>VLOOKUP(DE205,class!$A$1:$B$455,2,FALSE)</f>
        <v>Shire District</v>
      </c>
      <c r="DD205" t="str">
        <f>IFERROR(VLOOKUP(DE205,classifications!$A$3:$C$334,3,FALSE),VLOOKUP(DE205,classifications!$I$2:$K$28,3,FALSE))</f>
        <v>Predominantly Urban</v>
      </c>
      <c r="DE205" t="s">
        <v>424</v>
      </c>
      <c r="DG205">
        <v>7980</v>
      </c>
      <c r="DH205">
        <v>1068</v>
      </c>
      <c r="DI205">
        <v>2</v>
      </c>
      <c r="DJ205">
        <v>36070</v>
      </c>
      <c r="DK205">
        <v>45120</v>
      </c>
      <c r="EB205" t="s">
        <v>422</v>
      </c>
      <c r="EC205" t="str">
        <f>VLOOKUP(EE205,class!$A$1:$B$455,2,FALSE)</f>
        <v>Shire District</v>
      </c>
      <c r="ED205" t="str">
        <f>IFERROR(VLOOKUP(EE205,classifications!$A$3:$C$334,3,FALSE),VLOOKUP(EE205,classifications!$I$2:$K$28,3,FALSE))</f>
        <v>Predominantly Urban</v>
      </c>
      <c r="EE205" t="s">
        <v>424</v>
      </c>
      <c r="EG205">
        <v>7922</v>
      </c>
      <c r="EH205">
        <v>983</v>
      </c>
      <c r="EI205">
        <v>1</v>
      </c>
      <c r="EJ205">
        <v>36496</v>
      </c>
      <c r="EK205">
        <v>45402</v>
      </c>
      <c r="FB205" t="s">
        <v>422</v>
      </c>
      <c r="FC205" t="str">
        <f>VLOOKUP(FE205,class!$A$1:$B$455,2,FALSE)</f>
        <v>Shire District</v>
      </c>
      <c r="FD205" t="str">
        <f>IFERROR(VLOOKUP(FE205,classifications!$A$3:$C$334,3,FALSE),VLOOKUP(FE205,classifications!$I$2:$K$28,3,FALSE))</f>
        <v>Predominantly Urban</v>
      </c>
      <c r="FE205" t="s">
        <v>424</v>
      </c>
      <c r="FG205">
        <v>7849</v>
      </c>
      <c r="FH205">
        <v>981</v>
      </c>
      <c r="FI205">
        <v>1</v>
      </c>
      <c r="FJ205">
        <v>36967</v>
      </c>
      <c r="FK205">
        <v>45798</v>
      </c>
      <c r="GB205" t="s">
        <v>422</v>
      </c>
      <c r="GC205" t="str">
        <f>VLOOKUP(GE205,class!$A$1:$B$455,2,FALSE)</f>
        <v>Shire District</v>
      </c>
      <c r="GD205" t="str">
        <f>IFERROR(VLOOKUP(GE205,classifications!$A$3:$C$334,3,FALSE),VLOOKUP(GE205,classifications!$I$2:$K$28,3,FALSE))</f>
        <v>Predominantly Urban</v>
      </c>
      <c r="GE205" t="s">
        <v>424</v>
      </c>
      <c r="GG205">
        <v>7806</v>
      </c>
      <c r="GH205">
        <v>1037</v>
      </c>
      <c r="GI205">
        <v>1</v>
      </c>
      <c r="GJ205">
        <v>37143</v>
      </c>
      <c r="GK205">
        <v>45987</v>
      </c>
    </row>
    <row r="206" spans="2:193" x14ac:dyDescent="0.3">
      <c r="B206" t="s">
        <v>425</v>
      </c>
      <c r="C206" t="str">
        <f>VLOOKUP(E206,class!$A$1:$B$455,2,FALSE)</f>
        <v>Shire District</v>
      </c>
      <c r="D206" t="str">
        <f>IFERROR(VLOOKUP(E206,classifications!$A$3:$C$334,3,FALSE),VLOOKUP(E206,classifications!$I$2:$K$28,3,FALSE))</f>
        <v>Urban with Significant Rural</v>
      </c>
      <c r="E206" t="s">
        <v>427</v>
      </c>
      <c r="G206">
        <v>3042</v>
      </c>
      <c r="H206">
        <v>846</v>
      </c>
      <c r="I206">
        <v>0</v>
      </c>
      <c r="J206">
        <v>36868</v>
      </c>
      <c r="K206">
        <v>40756</v>
      </c>
      <c r="AB206" t="s">
        <v>425</v>
      </c>
      <c r="AC206" t="str">
        <f>VLOOKUP(AE206,class!$A$1:$B$455,2,FALSE)</f>
        <v>Shire District</v>
      </c>
      <c r="AD206" t="str">
        <f>IFERROR(VLOOKUP(AE206,classifications!$A$3:$C$334,3,FALSE),VLOOKUP(AE206,classifications!$I$2:$K$28,3,FALSE))</f>
        <v>Urban with Significant Rural</v>
      </c>
      <c r="AE206" t="s">
        <v>427</v>
      </c>
      <c r="AG206">
        <v>3024</v>
      </c>
      <c r="AH206">
        <v>896</v>
      </c>
      <c r="AI206">
        <v>0</v>
      </c>
      <c r="AJ206">
        <v>37110</v>
      </c>
      <c r="AK206">
        <v>41030</v>
      </c>
      <c r="BB206" t="s">
        <v>425</v>
      </c>
      <c r="BC206" t="str">
        <f>VLOOKUP(BE206,class!$A$1:$B$455,2,FALSE)</f>
        <v>Shire District</v>
      </c>
      <c r="BD206" t="str">
        <f>IFERROR(VLOOKUP(BE206,classifications!$A$3:$C$334,3,FALSE),VLOOKUP(BE206,classifications!$I$2:$K$28,3,FALSE))</f>
        <v>Urban with Significant Rural</v>
      </c>
      <c r="BE206" t="s">
        <v>427</v>
      </c>
      <c r="BG206">
        <v>3007</v>
      </c>
      <c r="BH206">
        <v>952</v>
      </c>
      <c r="BI206">
        <v>0</v>
      </c>
      <c r="BJ206">
        <v>37456</v>
      </c>
      <c r="BK206">
        <v>41415</v>
      </c>
      <c r="CB206" t="s">
        <v>425</v>
      </c>
      <c r="CC206" t="str">
        <f>VLOOKUP(CE206,class!$A$1:$B$455,2,FALSE)</f>
        <v>Shire District</v>
      </c>
      <c r="CD206" t="str">
        <f>IFERROR(VLOOKUP(CE206,classifications!$A$3:$C$334,3,FALSE),VLOOKUP(CE206,classifications!$I$2:$K$28,3,FALSE))</f>
        <v>Urban with Significant Rural</v>
      </c>
      <c r="CE206" t="s">
        <v>427</v>
      </c>
      <c r="CG206">
        <v>2990</v>
      </c>
      <c r="CH206">
        <v>979</v>
      </c>
      <c r="CI206">
        <v>0</v>
      </c>
      <c r="CJ206">
        <v>37866</v>
      </c>
      <c r="CK206">
        <v>41835</v>
      </c>
      <c r="DB206" t="s">
        <v>425</v>
      </c>
      <c r="DC206" t="str">
        <f>VLOOKUP(DE206,class!$A$1:$B$455,2,FALSE)</f>
        <v>Shire District</v>
      </c>
      <c r="DD206" t="str">
        <f>IFERROR(VLOOKUP(DE206,classifications!$A$3:$C$334,3,FALSE),VLOOKUP(DE206,classifications!$I$2:$K$28,3,FALSE))</f>
        <v>Urban with Significant Rural</v>
      </c>
      <c r="DE206" t="s">
        <v>427</v>
      </c>
      <c r="DG206">
        <v>2973</v>
      </c>
      <c r="DH206">
        <v>1059</v>
      </c>
      <c r="DI206">
        <v>0</v>
      </c>
      <c r="DJ206">
        <v>38372</v>
      </c>
      <c r="DK206">
        <v>42404</v>
      </c>
      <c r="EB206" t="s">
        <v>425</v>
      </c>
      <c r="EC206" t="str">
        <f>VLOOKUP(EE206,class!$A$1:$B$455,2,FALSE)</f>
        <v>Shire District</v>
      </c>
      <c r="ED206" t="str">
        <f>IFERROR(VLOOKUP(EE206,classifications!$A$3:$C$334,3,FALSE),VLOOKUP(EE206,classifications!$I$2:$K$28,3,FALSE))</f>
        <v>Urban with Significant Rural</v>
      </c>
      <c r="EE206" t="s">
        <v>427</v>
      </c>
      <c r="EG206">
        <v>3015</v>
      </c>
      <c r="EH206">
        <v>1217</v>
      </c>
      <c r="EI206">
        <v>0</v>
      </c>
      <c r="EJ206">
        <v>38992</v>
      </c>
      <c r="EK206">
        <v>43224</v>
      </c>
      <c r="FB206" t="s">
        <v>425</v>
      </c>
      <c r="FC206" t="str">
        <f>VLOOKUP(FE206,class!$A$1:$B$455,2,FALSE)</f>
        <v>Shire District</v>
      </c>
      <c r="FD206" t="str">
        <f>IFERROR(VLOOKUP(FE206,classifications!$A$3:$C$334,3,FALSE),VLOOKUP(FE206,classifications!$I$2:$K$28,3,FALSE))</f>
        <v>Urban with Significant Rural</v>
      </c>
      <c r="FE206" t="s">
        <v>427</v>
      </c>
      <c r="FG206">
        <v>2992</v>
      </c>
      <c r="FH206">
        <v>1352</v>
      </c>
      <c r="FI206">
        <v>0</v>
      </c>
      <c r="FJ206">
        <v>39801</v>
      </c>
      <c r="FK206">
        <v>44145</v>
      </c>
      <c r="GB206" t="s">
        <v>425</v>
      </c>
      <c r="GC206" t="str">
        <f>VLOOKUP(GE206,class!$A$1:$B$455,2,FALSE)</f>
        <v>Shire District</v>
      </c>
      <c r="GD206" t="str">
        <f>IFERROR(VLOOKUP(GE206,classifications!$A$3:$C$334,3,FALSE),VLOOKUP(GE206,classifications!$I$2:$K$28,3,FALSE))</f>
        <v>Urban with Significant Rural</v>
      </c>
      <c r="GE206" t="s">
        <v>427</v>
      </c>
      <c r="GG206">
        <v>2970</v>
      </c>
      <c r="GH206">
        <v>1587</v>
      </c>
      <c r="GI206">
        <v>0</v>
      </c>
      <c r="GJ206">
        <v>40806</v>
      </c>
      <c r="GK206">
        <v>45363</v>
      </c>
    </row>
    <row r="208" spans="2:193" x14ac:dyDescent="0.3">
      <c r="C208" t="str">
        <f>VLOOKUP(E208,class!$A$1:$B$455,2,FALSE)</f>
        <v>Shire County</v>
      </c>
      <c r="D208" t="str">
        <f>IFERROR(VLOOKUP(E208,classifications!$A$3:$C$334,3,FALSE),VLOOKUP(E208,classifications!$I$2:$K$28,3,FALSE))</f>
        <v>Predominantly Rural</v>
      </c>
      <c r="E208" t="s">
        <v>428</v>
      </c>
      <c r="G208">
        <v>12437</v>
      </c>
      <c r="H208">
        <v>25149</v>
      </c>
      <c r="I208">
        <v>523</v>
      </c>
      <c r="J208">
        <v>313575</v>
      </c>
      <c r="K208">
        <v>351684</v>
      </c>
      <c r="AC208" t="str">
        <f>VLOOKUP(AE208,class!$A$1:$B$455,2,FALSE)</f>
        <v>Shire County</v>
      </c>
      <c r="AD208" t="str">
        <f>IFERROR(VLOOKUP(AE208,classifications!$A$3:$C$334,3,FALSE),VLOOKUP(AE208,classifications!$I$2:$K$28,3,FALSE))</f>
        <v>Predominantly Rural</v>
      </c>
      <c r="AE208" t="s">
        <v>428</v>
      </c>
      <c r="AG208">
        <v>12397</v>
      </c>
      <c r="AH208">
        <v>25687</v>
      </c>
      <c r="AI208">
        <v>501</v>
      </c>
      <c r="AJ208">
        <v>315355</v>
      </c>
      <c r="AK208">
        <v>353940</v>
      </c>
      <c r="BC208" t="str">
        <f>VLOOKUP(BE208,class!$A$1:$B$455,2,FALSE)</f>
        <v>Shire County</v>
      </c>
      <c r="BD208" t="str">
        <f>IFERROR(VLOOKUP(BE208,classifications!$A$3:$C$334,3,FALSE),VLOOKUP(BE208,classifications!$I$2:$K$28,3,FALSE))</f>
        <v>Predominantly Rural</v>
      </c>
      <c r="BE208" t="s">
        <v>428</v>
      </c>
      <c r="BG208">
        <v>12373</v>
      </c>
      <c r="BH208">
        <v>26111</v>
      </c>
      <c r="BI208">
        <v>529</v>
      </c>
      <c r="BJ208">
        <v>318360</v>
      </c>
      <c r="BK208">
        <v>357373</v>
      </c>
      <c r="CC208" t="str">
        <f>VLOOKUP(CE208,class!$A$1:$B$455,2,FALSE)</f>
        <v>Shire County</v>
      </c>
      <c r="CD208" t="str">
        <f>IFERROR(VLOOKUP(CE208,classifications!$A$3:$C$334,3,FALSE),VLOOKUP(CE208,classifications!$I$2:$K$28,3,FALSE))</f>
        <v>Predominantly Rural</v>
      </c>
      <c r="CE208" t="s">
        <v>428</v>
      </c>
      <c r="CG208">
        <v>12342</v>
      </c>
      <c r="CH208">
        <v>26918</v>
      </c>
      <c r="CI208">
        <v>525</v>
      </c>
      <c r="CJ208">
        <v>321493</v>
      </c>
      <c r="CK208">
        <v>361278</v>
      </c>
      <c r="DC208" t="str">
        <f>VLOOKUP(DE208,class!$A$1:$B$455,2,FALSE)</f>
        <v>Shire County</v>
      </c>
      <c r="DD208" t="str">
        <f>IFERROR(VLOOKUP(DE208,classifications!$A$3:$C$334,3,FALSE),VLOOKUP(DE208,classifications!$I$2:$K$28,3,FALSE))</f>
        <v>Predominantly Rural</v>
      </c>
      <c r="DE208" t="s">
        <v>428</v>
      </c>
      <c r="DG208">
        <v>12262</v>
      </c>
      <c r="DH208">
        <v>27365</v>
      </c>
      <c r="DI208">
        <v>538</v>
      </c>
      <c r="DJ208">
        <v>325054</v>
      </c>
      <c r="DK208">
        <v>365219</v>
      </c>
      <c r="EC208" t="str">
        <f>VLOOKUP(EE208,class!$A$1:$B$455,2,FALSE)</f>
        <v>Shire County</v>
      </c>
      <c r="ED208" t="str">
        <f>IFERROR(VLOOKUP(EE208,classifications!$A$3:$C$334,3,FALSE),VLOOKUP(EE208,classifications!$I$2:$K$28,3,FALSE))</f>
        <v>Predominantly Rural</v>
      </c>
      <c r="EE208" t="s">
        <v>428</v>
      </c>
      <c r="EG208">
        <v>12211</v>
      </c>
      <c r="EH208">
        <v>27779</v>
      </c>
      <c r="EI208">
        <v>531</v>
      </c>
      <c r="EJ208">
        <v>328244</v>
      </c>
      <c r="EK208">
        <v>368765</v>
      </c>
      <c r="FC208" t="str">
        <f>VLOOKUP(FE208,class!$A$1:$B$455,2,FALSE)</f>
        <v>Shire County</v>
      </c>
      <c r="FD208" t="str">
        <f>IFERROR(VLOOKUP(FE208,classifications!$A$3:$C$334,3,FALSE),VLOOKUP(FE208,classifications!$I$2:$K$28,3,FALSE))</f>
        <v>Predominantly Rural</v>
      </c>
      <c r="FE208" t="s">
        <v>428</v>
      </c>
      <c r="FG208">
        <v>12103</v>
      </c>
      <c r="FH208">
        <v>28293</v>
      </c>
      <c r="FI208">
        <v>531</v>
      </c>
      <c r="FJ208">
        <v>332252</v>
      </c>
      <c r="FK208">
        <v>373179</v>
      </c>
      <c r="GC208" t="str">
        <f>VLOOKUP(GE208,class!$A$1:$B$455,2,FALSE)</f>
        <v>Shire County</v>
      </c>
      <c r="GD208" t="str">
        <f>IFERROR(VLOOKUP(GE208,classifications!$A$3:$C$334,3,FALSE),VLOOKUP(GE208,classifications!$I$2:$K$28,3,FALSE))</f>
        <v>Predominantly Rural</v>
      </c>
      <c r="GE208" t="s">
        <v>428</v>
      </c>
      <c r="GG208">
        <v>12142</v>
      </c>
      <c r="GH208">
        <v>28755</v>
      </c>
      <c r="GI208">
        <v>523</v>
      </c>
      <c r="GJ208">
        <v>336131</v>
      </c>
      <c r="GK208">
        <v>377551</v>
      </c>
    </row>
    <row r="209" spans="2:193" x14ac:dyDescent="0.3">
      <c r="B209" t="s">
        <v>429</v>
      </c>
      <c r="C209" t="str">
        <f>VLOOKUP(E209,class!$A$1:$B$455,2,FALSE)</f>
        <v>Shire District</v>
      </c>
      <c r="D209" t="str">
        <f>IFERROR(VLOOKUP(E209,classifications!$A$3:$C$334,3,FALSE),VLOOKUP(E209,classifications!$I$2:$K$28,3,FALSE))</f>
        <v>Predominantly Rural</v>
      </c>
      <c r="E209" t="s">
        <v>431</v>
      </c>
      <c r="G209">
        <v>4297</v>
      </c>
      <c r="H209">
        <v>1541</v>
      </c>
      <c r="I209">
        <v>0</v>
      </c>
      <c r="J209">
        <v>58376</v>
      </c>
      <c r="K209">
        <v>64214</v>
      </c>
      <c r="AB209" t="s">
        <v>429</v>
      </c>
      <c r="AC209" t="str">
        <f>VLOOKUP(AE209,class!$A$1:$B$455,2,FALSE)</f>
        <v>Shire District</v>
      </c>
      <c r="AD209" t="str">
        <f>IFERROR(VLOOKUP(AE209,classifications!$A$3:$C$334,3,FALSE),VLOOKUP(AE209,classifications!$I$2:$K$28,3,FALSE))</f>
        <v>Predominantly Rural</v>
      </c>
      <c r="AE209" t="s">
        <v>431</v>
      </c>
      <c r="AG209">
        <v>4293</v>
      </c>
      <c r="AH209">
        <v>1622</v>
      </c>
      <c r="AI209">
        <v>0</v>
      </c>
      <c r="AJ209">
        <v>58769</v>
      </c>
      <c r="AK209">
        <v>64684</v>
      </c>
      <c r="BB209" t="s">
        <v>429</v>
      </c>
      <c r="BC209" t="str">
        <f>VLOOKUP(BE209,class!$A$1:$B$455,2,FALSE)</f>
        <v>Shire District</v>
      </c>
      <c r="BD209" t="str">
        <f>IFERROR(VLOOKUP(BE209,classifications!$A$3:$C$334,3,FALSE),VLOOKUP(BE209,classifications!$I$2:$K$28,3,FALSE))</f>
        <v>Predominantly Rural</v>
      </c>
      <c r="BE209" t="s">
        <v>431</v>
      </c>
      <c r="BG209">
        <v>4279</v>
      </c>
      <c r="BH209">
        <v>1750</v>
      </c>
      <c r="BI209">
        <v>0</v>
      </c>
      <c r="BJ209">
        <v>59504</v>
      </c>
      <c r="BK209">
        <v>65533</v>
      </c>
      <c r="CB209" t="s">
        <v>429</v>
      </c>
      <c r="CC209" t="str">
        <f>VLOOKUP(CE209,class!$A$1:$B$455,2,FALSE)</f>
        <v>Shire District</v>
      </c>
      <c r="CD209" t="str">
        <f>IFERROR(VLOOKUP(CE209,classifications!$A$3:$C$334,3,FALSE),VLOOKUP(CE209,classifications!$I$2:$K$28,3,FALSE))</f>
        <v>Predominantly Rural</v>
      </c>
      <c r="CE209" t="s">
        <v>431</v>
      </c>
      <c r="CG209">
        <v>4246</v>
      </c>
      <c r="CH209">
        <v>2047</v>
      </c>
      <c r="CI209">
        <v>0</v>
      </c>
      <c r="CJ209">
        <v>60329</v>
      </c>
      <c r="CK209">
        <v>66622</v>
      </c>
      <c r="DB209" t="s">
        <v>429</v>
      </c>
      <c r="DC209" t="str">
        <f>VLOOKUP(DE209,class!$A$1:$B$455,2,FALSE)</f>
        <v>Shire District</v>
      </c>
      <c r="DD209" t="str">
        <f>IFERROR(VLOOKUP(DE209,classifications!$A$3:$C$334,3,FALSE),VLOOKUP(DE209,classifications!$I$2:$K$28,3,FALSE))</f>
        <v>Predominantly Rural</v>
      </c>
      <c r="DE209" t="s">
        <v>431</v>
      </c>
      <c r="DG209">
        <v>4222</v>
      </c>
      <c r="DH209">
        <v>2285</v>
      </c>
      <c r="DI209">
        <v>0</v>
      </c>
      <c r="DJ209">
        <v>61142</v>
      </c>
      <c r="DK209">
        <v>67649</v>
      </c>
      <c r="EB209" t="s">
        <v>429</v>
      </c>
      <c r="EC209" t="str">
        <f>VLOOKUP(EE209,class!$A$1:$B$455,2,FALSE)</f>
        <v>Shire District</v>
      </c>
      <c r="ED209" t="str">
        <f>IFERROR(VLOOKUP(EE209,classifications!$A$3:$C$334,3,FALSE),VLOOKUP(EE209,classifications!$I$2:$K$28,3,FALSE))</f>
        <v>Predominantly Rural</v>
      </c>
      <c r="EE209" t="s">
        <v>431</v>
      </c>
      <c r="EG209">
        <v>4201</v>
      </c>
      <c r="EH209">
        <v>2321</v>
      </c>
      <c r="EI209">
        <v>0</v>
      </c>
      <c r="EJ209">
        <v>61851</v>
      </c>
      <c r="EK209">
        <v>68373</v>
      </c>
      <c r="FB209" t="s">
        <v>429</v>
      </c>
      <c r="FC209" t="str">
        <f>VLOOKUP(FE209,class!$A$1:$B$455,2,FALSE)</f>
        <v>Shire District</v>
      </c>
      <c r="FD209" t="str">
        <f>IFERROR(VLOOKUP(FE209,classifications!$A$3:$C$334,3,FALSE),VLOOKUP(FE209,classifications!$I$2:$K$28,3,FALSE))</f>
        <v>Predominantly Rural</v>
      </c>
      <c r="FE209" t="s">
        <v>431</v>
      </c>
      <c r="FG209">
        <v>4204</v>
      </c>
      <c r="FH209">
        <v>2441</v>
      </c>
      <c r="FI209">
        <v>0</v>
      </c>
      <c r="FJ209">
        <v>62594</v>
      </c>
      <c r="FK209">
        <v>69239</v>
      </c>
      <c r="GB209" t="s">
        <v>429</v>
      </c>
      <c r="GC209" t="str">
        <f>VLOOKUP(GE209,class!$A$1:$B$455,2,FALSE)</f>
        <v>Shire District</v>
      </c>
      <c r="GD209" t="str">
        <f>IFERROR(VLOOKUP(GE209,classifications!$A$3:$C$334,3,FALSE),VLOOKUP(GE209,classifications!$I$2:$K$28,3,FALSE))</f>
        <v>Predominantly Rural</v>
      </c>
      <c r="GE209" t="s">
        <v>431</v>
      </c>
      <c r="GG209">
        <v>4195</v>
      </c>
      <c r="GH209">
        <v>2551</v>
      </c>
      <c r="GI209">
        <v>0</v>
      </c>
      <c r="GJ209">
        <v>63422</v>
      </c>
      <c r="GK209">
        <v>70168</v>
      </c>
    </row>
    <row r="210" spans="2:193" x14ac:dyDescent="0.3">
      <c r="B210" t="s">
        <v>432</v>
      </c>
      <c r="C210" t="str">
        <f>VLOOKUP(E210,class!$A$1:$B$455,2,FALSE)</f>
        <v>Shire District</v>
      </c>
      <c r="D210" t="str">
        <f>IFERROR(VLOOKUP(E210,classifications!$A$3:$C$334,3,FALSE),VLOOKUP(E210,classifications!$I$2:$K$28,3,FALSE))</f>
        <v>Predominantly Urban</v>
      </c>
      <c r="E210" t="s">
        <v>434</v>
      </c>
      <c r="G210">
        <v>5059</v>
      </c>
      <c r="H210">
        <v>4004</v>
      </c>
      <c r="I210">
        <v>108</v>
      </c>
      <c r="J210">
        <v>42142</v>
      </c>
      <c r="K210">
        <v>51313</v>
      </c>
      <c r="AB210" t="s">
        <v>432</v>
      </c>
      <c r="AC210" t="str">
        <f>VLOOKUP(AE210,class!$A$1:$B$455,2,FALSE)</f>
        <v>Shire District</v>
      </c>
      <c r="AD210" t="str">
        <f>IFERROR(VLOOKUP(AE210,classifications!$A$3:$C$334,3,FALSE),VLOOKUP(AE210,classifications!$I$2:$K$28,3,FALSE))</f>
        <v>Predominantly Urban</v>
      </c>
      <c r="AE210" t="s">
        <v>434</v>
      </c>
      <c r="AG210">
        <v>5030</v>
      </c>
      <c r="AH210">
        <v>4081</v>
      </c>
      <c r="AI210">
        <v>105</v>
      </c>
      <c r="AJ210">
        <v>42339</v>
      </c>
      <c r="AK210">
        <v>51555</v>
      </c>
      <c r="BB210" t="s">
        <v>432</v>
      </c>
      <c r="BC210" t="str">
        <f>VLOOKUP(BE210,class!$A$1:$B$455,2,FALSE)</f>
        <v>Shire District</v>
      </c>
      <c r="BD210" t="str">
        <f>IFERROR(VLOOKUP(BE210,classifications!$A$3:$C$334,3,FALSE),VLOOKUP(BE210,classifications!$I$2:$K$28,3,FALSE))</f>
        <v>Predominantly Urban</v>
      </c>
      <c r="BE210" t="s">
        <v>434</v>
      </c>
      <c r="BG210">
        <v>5023</v>
      </c>
      <c r="BH210">
        <v>4154</v>
      </c>
      <c r="BI210">
        <v>129</v>
      </c>
      <c r="BJ210">
        <v>42804</v>
      </c>
      <c r="BK210">
        <v>52110</v>
      </c>
      <c r="CB210" t="s">
        <v>432</v>
      </c>
      <c r="CC210" t="str">
        <f>VLOOKUP(CE210,class!$A$1:$B$455,2,FALSE)</f>
        <v>Shire District</v>
      </c>
      <c r="CD210" t="str">
        <f>IFERROR(VLOOKUP(CE210,classifications!$A$3:$C$334,3,FALSE),VLOOKUP(CE210,classifications!$I$2:$K$28,3,FALSE))</f>
        <v>Predominantly Urban</v>
      </c>
      <c r="CE210" t="s">
        <v>434</v>
      </c>
      <c r="CG210">
        <v>5023</v>
      </c>
      <c r="CH210">
        <v>4232</v>
      </c>
      <c r="CI210">
        <v>122</v>
      </c>
      <c r="CJ210">
        <v>43452</v>
      </c>
      <c r="CK210">
        <v>52829</v>
      </c>
      <c r="DB210" t="s">
        <v>432</v>
      </c>
      <c r="DC210" t="str">
        <f>VLOOKUP(DE210,class!$A$1:$B$455,2,FALSE)</f>
        <v>Shire District</v>
      </c>
      <c r="DD210" t="str">
        <f>IFERROR(VLOOKUP(DE210,classifications!$A$3:$C$334,3,FALSE),VLOOKUP(DE210,classifications!$I$2:$K$28,3,FALSE))</f>
        <v>Predominantly Urban</v>
      </c>
      <c r="DE210" t="s">
        <v>434</v>
      </c>
      <c r="DG210">
        <v>4973</v>
      </c>
      <c r="DH210">
        <v>4310</v>
      </c>
      <c r="DI210">
        <v>129</v>
      </c>
      <c r="DJ210">
        <v>44068</v>
      </c>
      <c r="DK210">
        <v>53480</v>
      </c>
      <c r="EB210" t="s">
        <v>432</v>
      </c>
      <c r="EC210" t="str">
        <f>VLOOKUP(EE210,class!$A$1:$B$455,2,FALSE)</f>
        <v>Shire District</v>
      </c>
      <c r="ED210" t="str">
        <f>IFERROR(VLOOKUP(EE210,classifications!$A$3:$C$334,3,FALSE),VLOOKUP(EE210,classifications!$I$2:$K$28,3,FALSE))</f>
        <v>Predominantly Urban</v>
      </c>
      <c r="EE210" t="s">
        <v>434</v>
      </c>
      <c r="EG210">
        <v>4953</v>
      </c>
      <c r="EH210">
        <v>4347</v>
      </c>
      <c r="EI210">
        <v>122</v>
      </c>
      <c r="EJ210">
        <v>44508</v>
      </c>
      <c r="EK210">
        <v>53930</v>
      </c>
      <c r="FB210" t="s">
        <v>432</v>
      </c>
      <c r="FC210" t="str">
        <f>VLOOKUP(FE210,class!$A$1:$B$455,2,FALSE)</f>
        <v>Shire District</v>
      </c>
      <c r="FD210" t="str">
        <f>IFERROR(VLOOKUP(FE210,classifications!$A$3:$C$334,3,FALSE),VLOOKUP(FE210,classifications!$I$2:$K$28,3,FALSE))</f>
        <v>Predominantly Urban</v>
      </c>
      <c r="FE210" t="s">
        <v>434</v>
      </c>
      <c r="FG210">
        <v>4884</v>
      </c>
      <c r="FH210">
        <v>4410</v>
      </c>
      <c r="FI210">
        <v>122</v>
      </c>
      <c r="FJ210">
        <v>45221</v>
      </c>
      <c r="FK210">
        <v>54637</v>
      </c>
      <c r="GB210" t="s">
        <v>432</v>
      </c>
      <c r="GC210" t="str">
        <f>VLOOKUP(GE210,class!$A$1:$B$455,2,FALSE)</f>
        <v>Shire District</v>
      </c>
      <c r="GD210" t="str">
        <f>IFERROR(VLOOKUP(GE210,classifications!$A$3:$C$334,3,FALSE),VLOOKUP(GE210,classifications!$I$2:$K$28,3,FALSE))</f>
        <v>Predominantly Urban</v>
      </c>
      <c r="GE210" t="s">
        <v>434</v>
      </c>
      <c r="GG210">
        <v>4927</v>
      </c>
      <c r="GH210">
        <v>4467</v>
      </c>
      <c r="GI210">
        <v>119</v>
      </c>
      <c r="GJ210">
        <v>45926</v>
      </c>
      <c r="GK210">
        <v>55439</v>
      </c>
    </row>
    <row r="211" spans="2:193" x14ac:dyDescent="0.3">
      <c r="B211" t="s">
        <v>435</v>
      </c>
      <c r="C211" t="str">
        <f>VLOOKUP(E211,class!$A$1:$B$455,2,FALSE)</f>
        <v>Shire District</v>
      </c>
      <c r="D211" t="str">
        <f>IFERROR(VLOOKUP(E211,classifications!$A$3:$C$334,3,FALSE),VLOOKUP(E211,classifications!$I$2:$K$28,3,FALSE))</f>
        <v>Predominantly Rural</v>
      </c>
      <c r="E211" t="s">
        <v>437</v>
      </c>
      <c r="G211">
        <v>3078</v>
      </c>
      <c r="H211">
        <v>1158</v>
      </c>
      <c r="I211">
        <v>0</v>
      </c>
      <c r="J211">
        <v>29971</v>
      </c>
      <c r="K211">
        <v>34207</v>
      </c>
      <c r="AB211" t="s">
        <v>435</v>
      </c>
      <c r="AC211" t="str">
        <f>VLOOKUP(AE211,class!$A$1:$B$455,2,FALSE)</f>
        <v>Shire District</v>
      </c>
      <c r="AD211" t="str">
        <f>IFERROR(VLOOKUP(AE211,classifications!$A$3:$C$334,3,FALSE),VLOOKUP(AE211,classifications!$I$2:$K$28,3,FALSE))</f>
        <v>Predominantly Rural</v>
      </c>
      <c r="AE211" t="s">
        <v>437</v>
      </c>
      <c r="AG211">
        <v>3070</v>
      </c>
      <c r="AH211">
        <v>1219</v>
      </c>
      <c r="AI211">
        <v>0</v>
      </c>
      <c r="AJ211">
        <v>30251</v>
      </c>
      <c r="AK211">
        <v>34540</v>
      </c>
      <c r="BB211" t="s">
        <v>435</v>
      </c>
      <c r="BC211" t="str">
        <f>VLOOKUP(BE211,class!$A$1:$B$455,2,FALSE)</f>
        <v>Shire District</v>
      </c>
      <c r="BD211" t="str">
        <f>IFERROR(VLOOKUP(BE211,classifications!$A$3:$C$334,3,FALSE),VLOOKUP(BE211,classifications!$I$2:$K$28,3,FALSE))</f>
        <v>Predominantly Rural</v>
      </c>
      <c r="BE211" t="s">
        <v>437</v>
      </c>
      <c r="BG211">
        <v>3068</v>
      </c>
      <c r="BH211">
        <v>1258</v>
      </c>
      <c r="BI211">
        <v>0</v>
      </c>
      <c r="BJ211">
        <v>30548</v>
      </c>
      <c r="BK211">
        <v>34874</v>
      </c>
      <c r="CB211" t="s">
        <v>435</v>
      </c>
      <c r="CC211" t="str">
        <f>VLOOKUP(CE211,class!$A$1:$B$455,2,FALSE)</f>
        <v>Shire District</v>
      </c>
      <c r="CD211" t="str">
        <f>IFERROR(VLOOKUP(CE211,classifications!$A$3:$C$334,3,FALSE),VLOOKUP(CE211,classifications!$I$2:$K$28,3,FALSE))</f>
        <v>Predominantly Rural</v>
      </c>
      <c r="CE211" t="s">
        <v>437</v>
      </c>
      <c r="CG211">
        <v>3070</v>
      </c>
      <c r="CH211">
        <v>1290</v>
      </c>
      <c r="CI211">
        <v>0</v>
      </c>
      <c r="CJ211">
        <v>30845</v>
      </c>
      <c r="CK211">
        <v>35205</v>
      </c>
      <c r="DB211" t="s">
        <v>435</v>
      </c>
      <c r="DC211" t="str">
        <f>VLOOKUP(DE211,class!$A$1:$B$455,2,FALSE)</f>
        <v>Shire District</v>
      </c>
      <c r="DD211" t="str">
        <f>IFERROR(VLOOKUP(DE211,classifications!$A$3:$C$334,3,FALSE),VLOOKUP(DE211,classifications!$I$2:$K$28,3,FALSE))</f>
        <v>Predominantly Rural</v>
      </c>
      <c r="DE211" t="s">
        <v>437</v>
      </c>
      <c r="DG211">
        <v>3060</v>
      </c>
      <c r="DH211">
        <v>1275</v>
      </c>
      <c r="DI211">
        <v>0</v>
      </c>
      <c r="DJ211">
        <v>31222</v>
      </c>
      <c r="DK211">
        <v>35557</v>
      </c>
      <c r="EB211" t="s">
        <v>435</v>
      </c>
      <c r="EC211" t="str">
        <f>VLOOKUP(EE211,class!$A$1:$B$455,2,FALSE)</f>
        <v>Shire District</v>
      </c>
      <c r="ED211" t="str">
        <f>IFERROR(VLOOKUP(EE211,classifications!$A$3:$C$334,3,FALSE),VLOOKUP(EE211,classifications!$I$2:$K$28,3,FALSE))</f>
        <v>Predominantly Rural</v>
      </c>
      <c r="EE211" t="s">
        <v>437</v>
      </c>
      <c r="EG211">
        <v>3030</v>
      </c>
      <c r="EH211">
        <v>1306</v>
      </c>
      <c r="EI211">
        <v>0</v>
      </c>
      <c r="EJ211">
        <v>31547</v>
      </c>
      <c r="EK211">
        <v>35883</v>
      </c>
      <c r="FB211" t="s">
        <v>435</v>
      </c>
      <c r="FC211" t="str">
        <f>VLOOKUP(FE211,class!$A$1:$B$455,2,FALSE)</f>
        <v>Shire District</v>
      </c>
      <c r="FD211" t="str">
        <f>IFERROR(VLOOKUP(FE211,classifications!$A$3:$C$334,3,FALSE),VLOOKUP(FE211,classifications!$I$2:$K$28,3,FALSE))</f>
        <v>Predominantly Rural</v>
      </c>
      <c r="FE211" t="s">
        <v>437</v>
      </c>
      <c r="FG211">
        <v>3005</v>
      </c>
      <c r="FH211">
        <v>1396</v>
      </c>
      <c r="FI211">
        <v>0</v>
      </c>
      <c r="FJ211">
        <v>31984</v>
      </c>
      <c r="FK211">
        <v>36385</v>
      </c>
      <c r="GB211" t="s">
        <v>435</v>
      </c>
      <c r="GC211" t="str">
        <f>VLOOKUP(GE211,class!$A$1:$B$455,2,FALSE)</f>
        <v>Shire District</v>
      </c>
      <c r="GD211" t="str">
        <f>IFERROR(VLOOKUP(GE211,classifications!$A$3:$C$334,3,FALSE),VLOOKUP(GE211,classifications!$I$2:$K$28,3,FALSE))</f>
        <v>Predominantly Rural</v>
      </c>
      <c r="GE211" t="s">
        <v>437</v>
      </c>
      <c r="GG211">
        <v>2997</v>
      </c>
      <c r="GH211">
        <v>1448</v>
      </c>
      <c r="GI211">
        <v>0</v>
      </c>
      <c r="GJ211">
        <v>32372</v>
      </c>
      <c r="GK211">
        <v>36817</v>
      </c>
    </row>
    <row r="212" spans="2:193" x14ac:dyDescent="0.3">
      <c r="B212" t="s">
        <v>438</v>
      </c>
      <c r="C212" t="str">
        <f>VLOOKUP(E212,class!$A$1:$B$455,2,FALSE)</f>
        <v>Shire District</v>
      </c>
      <c r="D212" t="str">
        <f>IFERROR(VLOOKUP(E212,classifications!$A$3:$C$334,3,FALSE),VLOOKUP(E212,classifications!$I$2:$K$28,3,FALSE))</f>
        <v>Predominantly Rural</v>
      </c>
      <c r="E212" t="s">
        <v>440</v>
      </c>
      <c r="G212">
        <v>0</v>
      </c>
      <c r="H212">
        <v>4329</v>
      </c>
      <c r="I212">
        <v>304</v>
      </c>
      <c r="J212">
        <v>39968</v>
      </c>
      <c r="K212">
        <v>44601</v>
      </c>
      <c r="AB212" t="s">
        <v>438</v>
      </c>
      <c r="AC212" t="str">
        <f>VLOOKUP(AE212,class!$A$1:$B$455,2,FALSE)</f>
        <v>Shire District</v>
      </c>
      <c r="AD212" t="str">
        <f>IFERROR(VLOOKUP(AE212,classifications!$A$3:$C$334,3,FALSE),VLOOKUP(AE212,classifications!$I$2:$K$28,3,FALSE))</f>
        <v>Predominantly Rural</v>
      </c>
      <c r="AE212" t="s">
        <v>440</v>
      </c>
      <c r="AG212">
        <v>1</v>
      </c>
      <c r="AH212">
        <v>4308</v>
      </c>
      <c r="AI212">
        <v>299</v>
      </c>
      <c r="AJ212">
        <v>40302</v>
      </c>
      <c r="AK212">
        <v>44910</v>
      </c>
      <c r="BB212" t="s">
        <v>438</v>
      </c>
      <c r="BC212" t="str">
        <f>VLOOKUP(BE212,class!$A$1:$B$455,2,FALSE)</f>
        <v>Shire District</v>
      </c>
      <c r="BD212" t="str">
        <f>IFERROR(VLOOKUP(BE212,classifications!$A$3:$C$334,3,FALSE),VLOOKUP(BE212,classifications!$I$2:$K$28,3,FALSE))</f>
        <v>Predominantly Rural</v>
      </c>
      <c r="BE212" t="s">
        <v>440</v>
      </c>
      <c r="BG212">
        <v>0</v>
      </c>
      <c r="BH212">
        <v>4319</v>
      </c>
      <c r="BI212">
        <v>299</v>
      </c>
      <c r="BJ212">
        <v>40716</v>
      </c>
      <c r="BK212">
        <v>45334</v>
      </c>
      <c r="CB212" t="s">
        <v>438</v>
      </c>
      <c r="CC212" t="str">
        <f>VLOOKUP(CE212,class!$A$1:$B$455,2,FALSE)</f>
        <v>Shire District</v>
      </c>
      <c r="CD212" t="str">
        <f>IFERROR(VLOOKUP(CE212,classifications!$A$3:$C$334,3,FALSE),VLOOKUP(CE212,classifications!$I$2:$K$28,3,FALSE))</f>
        <v>Predominantly Rural</v>
      </c>
      <c r="CE212" t="s">
        <v>440</v>
      </c>
      <c r="CG212">
        <v>0</v>
      </c>
      <c r="CH212">
        <v>4421</v>
      </c>
      <c r="CI212">
        <v>300</v>
      </c>
      <c r="CJ212">
        <v>40956</v>
      </c>
      <c r="CK212">
        <v>45677</v>
      </c>
      <c r="DB212" t="s">
        <v>438</v>
      </c>
      <c r="DC212" t="str">
        <f>VLOOKUP(DE212,class!$A$1:$B$455,2,FALSE)</f>
        <v>Shire District</v>
      </c>
      <c r="DD212" t="str">
        <f>IFERROR(VLOOKUP(DE212,classifications!$A$3:$C$334,3,FALSE),VLOOKUP(DE212,classifications!$I$2:$K$28,3,FALSE))</f>
        <v>Predominantly Rural</v>
      </c>
      <c r="DE212" t="s">
        <v>440</v>
      </c>
      <c r="DG212">
        <v>0</v>
      </c>
      <c r="DH212">
        <v>4473</v>
      </c>
      <c r="DI212">
        <v>310</v>
      </c>
      <c r="DJ212">
        <v>41158</v>
      </c>
      <c r="DK212">
        <v>45941</v>
      </c>
      <c r="EB212" t="s">
        <v>438</v>
      </c>
      <c r="EC212" t="str">
        <f>VLOOKUP(EE212,class!$A$1:$B$455,2,FALSE)</f>
        <v>Shire District</v>
      </c>
      <c r="ED212" t="str">
        <f>IFERROR(VLOOKUP(EE212,classifications!$A$3:$C$334,3,FALSE),VLOOKUP(EE212,classifications!$I$2:$K$28,3,FALSE))</f>
        <v>Predominantly Rural</v>
      </c>
      <c r="EE212" t="s">
        <v>440</v>
      </c>
      <c r="EG212">
        <v>2</v>
      </c>
      <c r="EH212">
        <v>4513</v>
      </c>
      <c r="EI212">
        <v>310</v>
      </c>
      <c r="EJ212">
        <v>41587</v>
      </c>
      <c r="EK212">
        <v>46412</v>
      </c>
      <c r="FB212" t="s">
        <v>438</v>
      </c>
      <c r="FC212" t="str">
        <f>VLOOKUP(FE212,class!$A$1:$B$455,2,FALSE)</f>
        <v>Shire District</v>
      </c>
      <c r="FD212" t="str">
        <f>IFERROR(VLOOKUP(FE212,classifications!$A$3:$C$334,3,FALSE),VLOOKUP(FE212,classifications!$I$2:$K$28,3,FALSE))</f>
        <v>Predominantly Rural</v>
      </c>
      <c r="FE212" t="s">
        <v>440</v>
      </c>
      <c r="FG212">
        <v>2</v>
      </c>
      <c r="FH212">
        <v>4598</v>
      </c>
      <c r="FI212">
        <v>311</v>
      </c>
      <c r="FJ212">
        <v>42135</v>
      </c>
      <c r="FK212">
        <v>47046</v>
      </c>
      <c r="GB212" t="s">
        <v>438</v>
      </c>
      <c r="GC212" t="str">
        <f>VLOOKUP(GE212,class!$A$1:$B$455,2,FALSE)</f>
        <v>Shire District</v>
      </c>
      <c r="GD212" t="str">
        <f>IFERROR(VLOOKUP(GE212,classifications!$A$3:$C$334,3,FALSE),VLOOKUP(GE212,classifications!$I$2:$K$28,3,FALSE))</f>
        <v>Predominantly Rural</v>
      </c>
      <c r="GE212" t="s">
        <v>440</v>
      </c>
      <c r="GG212">
        <v>3</v>
      </c>
      <c r="GH212">
        <v>4694</v>
      </c>
      <c r="GI212">
        <v>310</v>
      </c>
      <c r="GJ212">
        <v>42732</v>
      </c>
      <c r="GK212">
        <v>47739</v>
      </c>
    </row>
    <row r="213" spans="2:193" x14ac:dyDescent="0.3">
      <c r="B213" t="s">
        <v>441</v>
      </c>
      <c r="C213" t="str">
        <f>VLOOKUP(E213,class!$A$1:$B$455,2,FALSE)</f>
        <v>Shire District</v>
      </c>
      <c r="D213" t="str">
        <f>IFERROR(VLOOKUP(E213,classifications!$A$3:$C$334,3,FALSE),VLOOKUP(E213,classifications!$I$2:$K$28,3,FALSE))</f>
        <v>Predominantly Rural</v>
      </c>
      <c r="E213" t="s">
        <v>443</v>
      </c>
      <c r="G213">
        <v>0</v>
      </c>
      <c r="H213">
        <v>4043</v>
      </c>
      <c r="I213">
        <v>63</v>
      </c>
      <c r="J213">
        <v>39438</v>
      </c>
      <c r="K213">
        <v>43544</v>
      </c>
      <c r="AB213" t="s">
        <v>441</v>
      </c>
      <c r="AC213" t="str">
        <f>VLOOKUP(AE213,class!$A$1:$B$455,2,FALSE)</f>
        <v>Shire District</v>
      </c>
      <c r="AD213" t="str">
        <f>IFERROR(VLOOKUP(AE213,classifications!$A$3:$C$334,3,FALSE),VLOOKUP(AE213,classifications!$I$2:$K$28,3,FALSE))</f>
        <v>Predominantly Rural</v>
      </c>
      <c r="AE213" t="s">
        <v>443</v>
      </c>
      <c r="AG213">
        <v>0</v>
      </c>
      <c r="AH213">
        <v>4288</v>
      </c>
      <c r="AI213">
        <v>63</v>
      </c>
      <c r="AJ213">
        <v>39385</v>
      </c>
      <c r="AK213">
        <v>43736</v>
      </c>
      <c r="BB213" t="s">
        <v>441</v>
      </c>
      <c r="BC213" t="str">
        <f>VLOOKUP(BE213,class!$A$1:$B$455,2,FALSE)</f>
        <v>Shire District</v>
      </c>
      <c r="BD213" t="str">
        <f>IFERROR(VLOOKUP(BE213,classifications!$A$3:$C$334,3,FALSE),VLOOKUP(BE213,classifications!$I$2:$K$28,3,FALSE))</f>
        <v>Predominantly Rural</v>
      </c>
      <c r="BE213" t="s">
        <v>443</v>
      </c>
      <c r="BG213">
        <v>0</v>
      </c>
      <c r="BH213">
        <v>4303</v>
      </c>
      <c r="BI213">
        <v>63</v>
      </c>
      <c r="BJ213">
        <v>39564</v>
      </c>
      <c r="BK213">
        <v>43930</v>
      </c>
      <c r="CB213" t="s">
        <v>441</v>
      </c>
      <c r="CC213" t="str">
        <f>VLOOKUP(CE213,class!$A$1:$B$455,2,FALSE)</f>
        <v>Shire District</v>
      </c>
      <c r="CD213" t="str">
        <f>IFERROR(VLOOKUP(CE213,classifications!$A$3:$C$334,3,FALSE),VLOOKUP(CE213,classifications!$I$2:$K$28,3,FALSE))</f>
        <v>Predominantly Rural</v>
      </c>
      <c r="CE213" t="s">
        <v>443</v>
      </c>
      <c r="CG213">
        <v>0</v>
      </c>
      <c r="CH213">
        <v>4380</v>
      </c>
      <c r="CI213">
        <v>63</v>
      </c>
      <c r="CJ213">
        <v>39663</v>
      </c>
      <c r="CK213">
        <v>44106</v>
      </c>
      <c r="DB213" t="s">
        <v>441</v>
      </c>
      <c r="DC213" t="str">
        <f>VLOOKUP(DE213,class!$A$1:$B$455,2,FALSE)</f>
        <v>Shire District</v>
      </c>
      <c r="DD213" t="str">
        <f>IFERROR(VLOOKUP(DE213,classifications!$A$3:$C$334,3,FALSE),VLOOKUP(DE213,classifications!$I$2:$K$28,3,FALSE))</f>
        <v>Predominantly Rural</v>
      </c>
      <c r="DE213" t="s">
        <v>443</v>
      </c>
      <c r="DG213">
        <v>2</v>
      </c>
      <c r="DH213">
        <v>4392</v>
      </c>
      <c r="DI213">
        <v>63</v>
      </c>
      <c r="DJ213">
        <v>40077</v>
      </c>
      <c r="DK213">
        <v>44534</v>
      </c>
      <c r="EB213" t="s">
        <v>441</v>
      </c>
      <c r="EC213" t="str">
        <f>VLOOKUP(EE213,class!$A$1:$B$455,2,FALSE)</f>
        <v>Shire District</v>
      </c>
      <c r="ED213" t="str">
        <f>IFERROR(VLOOKUP(EE213,classifications!$A$3:$C$334,3,FALSE),VLOOKUP(EE213,classifications!$I$2:$K$28,3,FALSE))</f>
        <v>Predominantly Rural</v>
      </c>
      <c r="EE213" t="s">
        <v>443</v>
      </c>
      <c r="EG213">
        <v>2</v>
      </c>
      <c r="EH213">
        <v>4460</v>
      </c>
      <c r="EI213">
        <v>63</v>
      </c>
      <c r="EJ213">
        <v>40335</v>
      </c>
      <c r="EK213">
        <v>44860</v>
      </c>
      <c r="FB213" t="s">
        <v>441</v>
      </c>
      <c r="FC213" t="str">
        <f>VLOOKUP(FE213,class!$A$1:$B$455,2,FALSE)</f>
        <v>Shire District</v>
      </c>
      <c r="FD213" t="str">
        <f>IFERROR(VLOOKUP(FE213,classifications!$A$3:$C$334,3,FALSE),VLOOKUP(FE213,classifications!$I$2:$K$28,3,FALSE))</f>
        <v>Predominantly Rural</v>
      </c>
      <c r="FE213" t="s">
        <v>443</v>
      </c>
      <c r="FG213">
        <v>2</v>
      </c>
      <c r="FH213">
        <v>4540</v>
      </c>
      <c r="FI213">
        <v>63</v>
      </c>
      <c r="FJ213">
        <v>40806</v>
      </c>
      <c r="FK213">
        <v>45411</v>
      </c>
      <c r="GB213" t="s">
        <v>441</v>
      </c>
      <c r="GC213" t="str">
        <f>VLOOKUP(GE213,class!$A$1:$B$455,2,FALSE)</f>
        <v>Shire District</v>
      </c>
      <c r="GD213" t="str">
        <f>IFERROR(VLOOKUP(GE213,classifications!$A$3:$C$334,3,FALSE),VLOOKUP(GE213,classifications!$I$2:$K$28,3,FALSE))</f>
        <v>Predominantly Rural</v>
      </c>
      <c r="GE213" t="s">
        <v>443</v>
      </c>
      <c r="GG213">
        <v>14</v>
      </c>
      <c r="GH213">
        <v>4555</v>
      </c>
      <c r="GI213">
        <v>59</v>
      </c>
      <c r="GJ213">
        <v>41254</v>
      </c>
      <c r="GK213">
        <v>45882</v>
      </c>
    </row>
    <row r="214" spans="2:193" x14ac:dyDescent="0.3">
      <c r="B214" t="s">
        <v>444</v>
      </c>
      <c r="C214" t="str">
        <f>VLOOKUP(E214,class!$A$1:$B$455,2,FALSE)</f>
        <v>Shire District</v>
      </c>
      <c r="D214" t="str">
        <f>IFERROR(VLOOKUP(E214,classifications!$A$3:$C$334,3,FALSE),VLOOKUP(E214,classifications!$I$2:$K$28,3,FALSE))</f>
        <v>Predominantly Rural</v>
      </c>
      <c r="E214" t="s">
        <v>446</v>
      </c>
      <c r="G214">
        <v>0</v>
      </c>
      <c r="H214">
        <v>5125</v>
      </c>
      <c r="I214">
        <v>14</v>
      </c>
      <c r="J214">
        <v>52923</v>
      </c>
      <c r="K214">
        <v>58062</v>
      </c>
      <c r="AB214" t="s">
        <v>444</v>
      </c>
      <c r="AC214" t="str">
        <f>VLOOKUP(AE214,class!$A$1:$B$455,2,FALSE)</f>
        <v>Shire District</v>
      </c>
      <c r="AD214" t="str">
        <f>IFERROR(VLOOKUP(AE214,classifications!$A$3:$C$334,3,FALSE),VLOOKUP(AE214,classifications!$I$2:$K$28,3,FALSE))</f>
        <v>Predominantly Rural</v>
      </c>
      <c r="AE214" t="s">
        <v>446</v>
      </c>
      <c r="AG214">
        <v>0</v>
      </c>
      <c r="AH214">
        <v>5206</v>
      </c>
      <c r="AI214">
        <v>4</v>
      </c>
      <c r="AJ214">
        <v>53338</v>
      </c>
      <c r="AK214">
        <v>58548</v>
      </c>
      <c r="BB214" t="s">
        <v>444</v>
      </c>
      <c r="BC214" t="str">
        <f>VLOOKUP(BE214,class!$A$1:$B$455,2,FALSE)</f>
        <v>Shire District</v>
      </c>
      <c r="BD214" t="str">
        <f>IFERROR(VLOOKUP(BE214,classifications!$A$3:$C$334,3,FALSE),VLOOKUP(BE214,classifications!$I$2:$K$28,3,FALSE))</f>
        <v>Predominantly Rural</v>
      </c>
      <c r="BE214" t="s">
        <v>446</v>
      </c>
      <c r="BG214">
        <v>0</v>
      </c>
      <c r="BH214">
        <v>5348</v>
      </c>
      <c r="BI214">
        <v>6</v>
      </c>
      <c r="BJ214">
        <v>54036</v>
      </c>
      <c r="BK214">
        <v>59390</v>
      </c>
      <c r="CB214" t="s">
        <v>444</v>
      </c>
      <c r="CC214" t="str">
        <f>VLOOKUP(CE214,class!$A$1:$B$455,2,FALSE)</f>
        <v>Shire District</v>
      </c>
      <c r="CD214" t="str">
        <f>IFERROR(VLOOKUP(CE214,classifications!$A$3:$C$334,3,FALSE),VLOOKUP(CE214,classifications!$I$2:$K$28,3,FALSE))</f>
        <v>Predominantly Rural</v>
      </c>
      <c r="CE214" t="s">
        <v>446</v>
      </c>
      <c r="CG214">
        <v>0</v>
      </c>
      <c r="CH214">
        <v>5452</v>
      </c>
      <c r="CI214">
        <v>8</v>
      </c>
      <c r="CJ214">
        <v>54592</v>
      </c>
      <c r="CK214">
        <v>60052</v>
      </c>
      <c r="DB214" t="s">
        <v>444</v>
      </c>
      <c r="DC214" t="str">
        <f>VLOOKUP(DE214,class!$A$1:$B$455,2,FALSE)</f>
        <v>Shire District</v>
      </c>
      <c r="DD214" t="str">
        <f>IFERROR(VLOOKUP(DE214,classifications!$A$3:$C$334,3,FALSE),VLOOKUP(DE214,classifications!$I$2:$K$28,3,FALSE))</f>
        <v>Predominantly Rural</v>
      </c>
      <c r="DE214" t="s">
        <v>446</v>
      </c>
      <c r="DG214">
        <v>0</v>
      </c>
      <c r="DH214">
        <v>5505</v>
      </c>
      <c r="DI214">
        <v>7</v>
      </c>
      <c r="DJ214">
        <v>55202</v>
      </c>
      <c r="DK214">
        <v>60714</v>
      </c>
      <c r="EB214" t="s">
        <v>444</v>
      </c>
      <c r="EC214" t="str">
        <f>VLOOKUP(EE214,class!$A$1:$B$455,2,FALSE)</f>
        <v>Shire District</v>
      </c>
      <c r="ED214" t="str">
        <f>IFERROR(VLOOKUP(EE214,classifications!$A$3:$C$334,3,FALSE),VLOOKUP(EE214,classifications!$I$2:$K$28,3,FALSE))</f>
        <v>Predominantly Rural</v>
      </c>
      <c r="EE214" t="s">
        <v>446</v>
      </c>
      <c r="EG214">
        <v>16</v>
      </c>
      <c r="EH214">
        <v>5608</v>
      </c>
      <c r="EI214">
        <v>7</v>
      </c>
      <c r="EJ214">
        <v>55801</v>
      </c>
      <c r="EK214">
        <v>61432</v>
      </c>
      <c r="FB214" t="s">
        <v>444</v>
      </c>
      <c r="FC214" t="str">
        <f>VLOOKUP(FE214,class!$A$1:$B$455,2,FALSE)</f>
        <v>Shire District</v>
      </c>
      <c r="FD214" t="str">
        <f>IFERROR(VLOOKUP(FE214,classifications!$A$3:$C$334,3,FALSE),VLOOKUP(FE214,classifications!$I$2:$K$28,3,FALSE))</f>
        <v>Predominantly Rural</v>
      </c>
      <c r="FE214" t="s">
        <v>446</v>
      </c>
      <c r="FG214">
        <v>1</v>
      </c>
      <c r="FH214">
        <v>5700</v>
      </c>
      <c r="FI214">
        <v>6</v>
      </c>
      <c r="FJ214">
        <v>56451</v>
      </c>
      <c r="FK214">
        <v>62158</v>
      </c>
      <c r="GB214" t="s">
        <v>444</v>
      </c>
      <c r="GC214" t="str">
        <f>VLOOKUP(GE214,class!$A$1:$B$455,2,FALSE)</f>
        <v>Shire District</v>
      </c>
      <c r="GD214" t="str">
        <f>IFERROR(VLOOKUP(GE214,classifications!$A$3:$C$334,3,FALSE),VLOOKUP(GE214,classifications!$I$2:$K$28,3,FALSE))</f>
        <v>Predominantly Rural</v>
      </c>
      <c r="GE214" t="s">
        <v>446</v>
      </c>
      <c r="GG214">
        <v>1</v>
      </c>
      <c r="GH214">
        <v>5738</v>
      </c>
      <c r="GI214">
        <v>6</v>
      </c>
      <c r="GJ214">
        <v>57057</v>
      </c>
      <c r="GK214">
        <v>62802</v>
      </c>
    </row>
    <row r="215" spans="2:193" x14ac:dyDescent="0.3">
      <c r="B215" t="s">
        <v>447</v>
      </c>
      <c r="C215" t="str">
        <f>VLOOKUP(E215,class!$A$1:$B$455,2,FALSE)</f>
        <v>Shire District</v>
      </c>
      <c r="D215" t="str">
        <f>IFERROR(VLOOKUP(E215,classifications!$A$3:$C$334,3,FALSE),VLOOKUP(E215,classifications!$I$2:$K$28,3,FALSE))</f>
        <v>Predominantly Rural</v>
      </c>
      <c r="E215" t="s">
        <v>449</v>
      </c>
      <c r="G215">
        <v>3</v>
      </c>
      <c r="H215">
        <v>2608</v>
      </c>
      <c r="I215">
        <v>0</v>
      </c>
      <c r="J215">
        <v>28362</v>
      </c>
      <c r="K215">
        <v>30973</v>
      </c>
      <c r="AB215" t="s">
        <v>447</v>
      </c>
      <c r="AC215" t="str">
        <f>VLOOKUP(AE215,class!$A$1:$B$455,2,FALSE)</f>
        <v>Shire District</v>
      </c>
      <c r="AD215" t="str">
        <f>IFERROR(VLOOKUP(AE215,classifications!$A$3:$C$334,3,FALSE),VLOOKUP(AE215,classifications!$I$2:$K$28,3,FALSE))</f>
        <v>Predominantly Rural</v>
      </c>
      <c r="AE215" t="s">
        <v>449</v>
      </c>
      <c r="AG215">
        <v>3</v>
      </c>
      <c r="AH215">
        <v>2619</v>
      </c>
      <c r="AI215">
        <v>0</v>
      </c>
      <c r="AJ215">
        <v>28501</v>
      </c>
      <c r="AK215">
        <v>31123</v>
      </c>
      <c r="BB215" t="s">
        <v>447</v>
      </c>
      <c r="BC215" t="str">
        <f>VLOOKUP(BE215,class!$A$1:$B$455,2,FALSE)</f>
        <v>Shire District</v>
      </c>
      <c r="BD215" t="str">
        <f>IFERROR(VLOOKUP(BE215,classifications!$A$3:$C$334,3,FALSE),VLOOKUP(BE215,classifications!$I$2:$K$28,3,FALSE))</f>
        <v>Predominantly Rural</v>
      </c>
      <c r="BE215" t="s">
        <v>449</v>
      </c>
      <c r="BG215">
        <v>3</v>
      </c>
      <c r="BH215">
        <v>2602</v>
      </c>
      <c r="BI215">
        <v>0</v>
      </c>
      <c r="BJ215">
        <v>28649</v>
      </c>
      <c r="BK215">
        <v>31254</v>
      </c>
      <c r="CB215" t="s">
        <v>447</v>
      </c>
      <c r="CC215" t="str">
        <f>VLOOKUP(CE215,class!$A$1:$B$455,2,FALSE)</f>
        <v>Shire District</v>
      </c>
      <c r="CD215" t="str">
        <f>IFERROR(VLOOKUP(CE215,classifications!$A$3:$C$334,3,FALSE),VLOOKUP(CE215,classifications!$I$2:$K$28,3,FALSE))</f>
        <v>Predominantly Rural</v>
      </c>
      <c r="CE215" t="s">
        <v>449</v>
      </c>
      <c r="CG215">
        <v>3</v>
      </c>
      <c r="CH215">
        <v>2704</v>
      </c>
      <c r="CI215">
        <v>0</v>
      </c>
      <c r="CJ215">
        <v>29016</v>
      </c>
      <c r="CK215">
        <v>31723</v>
      </c>
      <c r="DB215" t="s">
        <v>447</v>
      </c>
      <c r="DC215" t="str">
        <f>VLOOKUP(DE215,class!$A$1:$B$455,2,FALSE)</f>
        <v>Shire District</v>
      </c>
      <c r="DD215" t="str">
        <f>IFERROR(VLOOKUP(DE215,classifications!$A$3:$C$334,3,FALSE),VLOOKUP(DE215,classifications!$I$2:$K$28,3,FALSE))</f>
        <v>Predominantly Rural</v>
      </c>
      <c r="DE215" t="s">
        <v>449</v>
      </c>
      <c r="DG215">
        <v>3</v>
      </c>
      <c r="DH215">
        <v>2753</v>
      </c>
      <c r="DI215">
        <v>0</v>
      </c>
      <c r="DJ215">
        <v>29370</v>
      </c>
      <c r="DK215">
        <v>32126</v>
      </c>
      <c r="EB215" t="s">
        <v>447</v>
      </c>
      <c r="EC215" t="str">
        <f>VLOOKUP(EE215,class!$A$1:$B$455,2,FALSE)</f>
        <v>Shire District</v>
      </c>
      <c r="ED215" t="str">
        <f>IFERROR(VLOOKUP(EE215,classifications!$A$3:$C$334,3,FALSE),VLOOKUP(EE215,classifications!$I$2:$K$28,3,FALSE))</f>
        <v>Predominantly Rural</v>
      </c>
      <c r="EE215" t="s">
        <v>449</v>
      </c>
      <c r="EG215">
        <v>3</v>
      </c>
      <c r="EH215">
        <v>2778</v>
      </c>
      <c r="EI215">
        <v>0</v>
      </c>
      <c r="EJ215">
        <v>29680</v>
      </c>
      <c r="EK215">
        <v>32461</v>
      </c>
      <c r="FB215" t="s">
        <v>447</v>
      </c>
      <c r="FC215" t="str">
        <f>VLOOKUP(FE215,class!$A$1:$B$455,2,FALSE)</f>
        <v>Shire District</v>
      </c>
      <c r="FD215" t="str">
        <f>IFERROR(VLOOKUP(FE215,classifications!$A$3:$C$334,3,FALSE),VLOOKUP(FE215,classifications!$I$2:$K$28,3,FALSE))</f>
        <v>Predominantly Rural</v>
      </c>
      <c r="FE215" t="s">
        <v>449</v>
      </c>
      <c r="FG215">
        <v>3</v>
      </c>
      <c r="FH215">
        <v>2740</v>
      </c>
      <c r="FI215">
        <v>0</v>
      </c>
      <c r="FJ215">
        <v>29974</v>
      </c>
      <c r="FK215">
        <v>32717</v>
      </c>
      <c r="GB215" t="s">
        <v>447</v>
      </c>
      <c r="GC215" t="str">
        <f>VLOOKUP(GE215,class!$A$1:$B$455,2,FALSE)</f>
        <v>Shire District</v>
      </c>
      <c r="GD215" t="str">
        <f>IFERROR(VLOOKUP(GE215,classifications!$A$3:$C$334,3,FALSE),VLOOKUP(GE215,classifications!$I$2:$K$28,3,FALSE))</f>
        <v>Predominantly Rural</v>
      </c>
      <c r="GE215" t="s">
        <v>449</v>
      </c>
      <c r="GG215">
        <v>3</v>
      </c>
      <c r="GH215">
        <v>2809</v>
      </c>
      <c r="GI215">
        <v>0</v>
      </c>
      <c r="GJ215">
        <v>30165</v>
      </c>
      <c r="GK215">
        <v>32977</v>
      </c>
    </row>
    <row r="216" spans="2:193" x14ac:dyDescent="0.3">
      <c r="B216" t="s">
        <v>450</v>
      </c>
      <c r="C216" t="str">
        <f>VLOOKUP(E216,class!$A$1:$B$455,2,FALSE)</f>
        <v>Shire District</v>
      </c>
      <c r="D216" t="str">
        <f>IFERROR(VLOOKUP(E216,classifications!$A$3:$C$334,3,FALSE),VLOOKUP(E216,classifications!$I$2:$K$28,3,FALSE))</f>
        <v>Predominantly Rural</v>
      </c>
      <c r="E216" t="s">
        <v>452</v>
      </c>
      <c r="G216">
        <v>0</v>
      </c>
      <c r="H216">
        <v>2341</v>
      </c>
      <c r="I216">
        <v>34</v>
      </c>
      <c r="J216">
        <v>22395</v>
      </c>
      <c r="K216">
        <v>24770</v>
      </c>
      <c r="AB216" t="s">
        <v>450</v>
      </c>
      <c r="AC216" t="str">
        <f>VLOOKUP(AE216,class!$A$1:$B$455,2,FALSE)</f>
        <v>Shire District</v>
      </c>
      <c r="AD216" t="str">
        <f>IFERROR(VLOOKUP(AE216,classifications!$A$3:$C$334,3,FALSE),VLOOKUP(AE216,classifications!$I$2:$K$28,3,FALSE))</f>
        <v>Predominantly Rural</v>
      </c>
      <c r="AE216" t="s">
        <v>452</v>
      </c>
      <c r="AG216">
        <v>0</v>
      </c>
      <c r="AH216">
        <v>2344</v>
      </c>
      <c r="AI216">
        <v>30</v>
      </c>
      <c r="AJ216">
        <v>22470</v>
      </c>
      <c r="AK216">
        <v>24844</v>
      </c>
      <c r="BB216" t="s">
        <v>450</v>
      </c>
      <c r="BC216" t="str">
        <f>VLOOKUP(BE216,class!$A$1:$B$455,2,FALSE)</f>
        <v>Shire District</v>
      </c>
      <c r="BD216" t="str">
        <f>IFERROR(VLOOKUP(BE216,classifications!$A$3:$C$334,3,FALSE),VLOOKUP(BE216,classifications!$I$2:$K$28,3,FALSE))</f>
        <v>Predominantly Rural</v>
      </c>
      <c r="BE216" t="s">
        <v>452</v>
      </c>
      <c r="BG216">
        <v>0</v>
      </c>
      <c r="BH216">
        <v>2377</v>
      </c>
      <c r="BI216">
        <v>32</v>
      </c>
      <c r="BJ216">
        <v>22539</v>
      </c>
      <c r="BK216">
        <v>24948</v>
      </c>
      <c r="CB216" t="s">
        <v>450</v>
      </c>
      <c r="CC216" t="str">
        <f>VLOOKUP(CE216,class!$A$1:$B$455,2,FALSE)</f>
        <v>Shire District</v>
      </c>
      <c r="CD216" t="str">
        <f>IFERROR(VLOOKUP(CE216,classifications!$A$3:$C$334,3,FALSE),VLOOKUP(CE216,classifications!$I$2:$K$28,3,FALSE))</f>
        <v>Predominantly Rural</v>
      </c>
      <c r="CE216" t="s">
        <v>452</v>
      </c>
      <c r="CG216">
        <v>0</v>
      </c>
      <c r="CH216">
        <v>2392</v>
      </c>
      <c r="CI216">
        <v>32</v>
      </c>
      <c r="CJ216">
        <v>22640</v>
      </c>
      <c r="CK216">
        <v>25064</v>
      </c>
      <c r="DB216" t="s">
        <v>450</v>
      </c>
      <c r="DC216" t="str">
        <f>VLOOKUP(DE216,class!$A$1:$B$455,2,FALSE)</f>
        <v>Shire District</v>
      </c>
      <c r="DD216" t="str">
        <f>IFERROR(VLOOKUP(DE216,classifications!$A$3:$C$334,3,FALSE),VLOOKUP(DE216,classifications!$I$2:$K$28,3,FALSE))</f>
        <v>Predominantly Rural</v>
      </c>
      <c r="DE216" t="s">
        <v>452</v>
      </c>
      <c r="DG216">
        <v>2</v>
      </c>
      <c r="DH216">
        <v>2372</v>
      </c>
      <c r="DI216">
        <v>29</v>
      </c>
      <c r="DJ216">
        <v>22815</v>
      </c>
      <c r="DK216">
        <v>25218</v>
      </c>
      <c r="EB216" t="s">
        <v>450</v>
      </c>
      <c r="EC216" t="str">
        <f>VLOOKUP(EE216,class!$A$1:$B$455,2,FALSE)</f>
        <v>Shire District</v>
      </c>
      <c r="ED216" t="str">
        <f>IFERROR(VLOOKUP(EE216,classifications!$A$3:$C$334,3,FALSE),VLOOKUP(EE216,classifications!$I$2:$K$28,3,FALSE))</f>
        <v>Predominantly Rural</v>
      </c>
      <c r="EE216" t="s">
        <v>452</v>
      </c>
      <c r="EG216">
        <v>4</v>
      </c>
      <c r="EH216">
        <v>2446</v>
      </c>
      <c r="EI216">
        <v>29</v>
      </c>
      <c r="EJ216">
        <v>22935</v>
      </c>
      <c r="EK216">
        <v>25414</v>
      </c>
      <c r="FB216" t="s">
        <v>450</v>
      </c>
      <c r="FC216" t="str">
        <f>VLOOKUP(FE216,class!$A$1:$B$455,2,FALSE)</f>
        <v>Shire District</v>
      </c>
      <c r="FD216" t="str">
        <f>IFERROR(VLOOKUP(FE216,classifications!$A$3:$C$334,3,FALSE),VLOOKUP(FE216,classifications!$I$2:$K$28,3,FALSE))</f>
        <v>Predominantly Rural</v>
      </c>
      <c r="FE216" t="s">
        <v>452</v>
      </c>
      <c r="FG216">
        <v>2</v>
      </c>
      <c r="FH216">
        <v>2468</v>
      </c>
      <c r="FI216">
        <v>29</v>
      </c>
      <c r="FJ216">
        <v>23087</v>
      </c>
      <c r="FK216">
        <v>25586</v>
      </c>
      <c r="GB216" t="s">
        <v>450</v>
      </c>
      <c r="GC216" t="str">
        <f>VLOOKUP(GE216,class!$A$1:$B$455,2,FALSE)</f>
        <v>Shire District</v>
      </c>
      <c r="GD216" t="str">
        <f>IFERROR(VLOOKUP(GE216,classifications!$A$3:$C$334,3,FALSE),VLOOKUP(GE216,classifications!$I$2:$K$28,3,FALSE))</f>
        <v>Predominantly Rural</v>
      </c>
      <c r="GE216" t="s">
        <v>452</v>
      </c>
      <c r="GG216">
        <v>2</v>
      </c>
      <c r="GH216">
        <v>2493</v>
      </c>
      <c r="GI216">
        <v>29</v>
      </c>
      <c r="GJ216">
        <v>23203</v>
      </c>
      <c r="GK216">
        <v>25727</v>
      </c>
    </row>
    <row r="218" spans="2:193" x14ac:dyDescent="0.3">
      <c r="C218" t="s">
        <v>453</v>
      </c>
      <c r="D218" t="s">
        <v>1258</v>
      </c>
      <c r="G218">
        <v>4</v>
      </c>
      <c r="H218">
        <v>22517</v>
      </c>
      <c r="I218">
        <v>1160</v>
      </c>
      <c r="J218">
        <v>172502</v>
      </c>
      <c r="K218">
        <v>196183</v>
      </c>
      <c r="AC218" t="s">
        <v>453</v>
      </c>
      <c r="AD218" t="s">
        <v>1258</v>
      </c>
      <c r="AG218">
        <v>4</v>
      </c>
      <c r="AH218">
        <v>22573</v>
      </c>
      <c r="AI218">
        <v>1160</v>
      </c>
      <c r="AJ218">
        <v>173313</v>
      </c>
      <c r="AK218">
        <v>197050</v>
      </c>
      <c r="BC218" t="s">
        <v>453</v>
      </c>
      <c r="BD218" t="s">
        <v>1258</v>
      </c>
      <c r="BG218">
        <v>2</v>
      </c>
      <c r="BH218">
        <v>22739</v>
      </c>
      <c r="BI218">
        <v>1160</v>
      </c>
      <c r="BJ218">
        <v>174163</v>
      </c>
      <c r="BK218">
        <v>198064</v>
      </c>
      <c r="CC218" t="s">
        <v>453</v>
      </c>
      <c r="CD218" t="s">
        <v>1258</v>
      </c>
      <c r="CG218">
        <v>0</v>
      </c>
      <c r="CH218">
        <v>22919</v>
      </c>
      <c r="CI218">
        <v>1160</v>
      </c>
      <c r="CJ218">
        <v>174947</v>
      </c>
      <c r="CK218">
        <v>199026</v>
      </c>
      <c r="DC218" t="s">
        <v>453</v>
      </c>
      <c r="DD218" t="s">
        <v>1258</v>
      </c>
      <c r="DG218">
        <v>0</v>
      </c>
      <c r="DH218">
        <v>23170</v>
      </c>
      <c r="DI218">
        <v>1160</v>
      </c>
      <c r="DJ218">
        <v>176135</v>
      </c>
      <c r="DK218">
        <v>200465</v>
      </c>
      <c r="EC218" t="s">
        <v>453</v>
      </c>
      <c r="ED218" t="s">
        <v>1258</v>
      </c>
      <c r="EG218">
        <v>0</v>
      </c>
      <c r="EH218">
        <v>23259</v>
      </c>
      <c r="EI218">
        <v>1061</v>
      </c>
      <c r="EJ218">
        <v>177467</v>
      </c>
      <c r="EK218">
        <v>201787</v>
      </c>
      <c r="FC218" t="s">
        <v>453</v>
      </c>
      <c r="FD218" t="s">
        <v>1258</v>
      </c>
      <c r="FG218">
        <v>0</v>
      </c>
      <c r="FH218">
        <v>23448</v>
      </c>
      <c r="FI218">
        <v>511</v>
      </c>
      <c r="FJ218">
        <v>179156</v>
      </c>
      <c r="FK218">
        <v>203115</v>
      </c>
      <c r="GC218" t="s">
        <v>453</v>
      </c>
      <c r="GD218" t="s">
        <v>1258</v>
      </c>
      <c r="GE218" t="s">
        <v>1258</v>
      </c>
      <c r="GG218">
        <v>6</v>
      </c>
      <c r="GH218">
        <v>23515</v>
      </c>
      <c r="GI218">
        <v>511</v>
      </c>
      <c r="GJ218">
        <v>180784</v>
      </c>
      <c r="GK218">
        <v>204816</v>
      </c>
    </row>
    <row r="219" spans="2:193" x14ac:dyDescent="0.3">
      <c r="B219" t="s">
        <v>455</v>
      </c>
      <c r="C219" t="s">
        <v>457</v>
      </c>
      <c r="E219" t="s">
        <v>458</v>
      </c>
      <c r="G219">
        <v>0</v>
      </c>
      <c r="H219">
        <v>2506</v>
      </c>
      <c r="I219">
        <v>0</v>
      </c>
      <c r="J219">
        <v>20688</v>
      </c>
      <c r="K219">
        <v>23194</v>
      </c>
      <c r="AB219" t="s">
        <v>455</v>
      </c>
      <c r="AC219" t="s">
        <v>457</v>
      </c>
      <c r="AE219" t="s">
        <v>458</v>
      </c>
      <c r="AG219">
        <v>0</v>
      </c>
      <c r="AH219">
        <v>2517</v>
      </c>
      <c r="AI219">
        <v>0</v>
      </c>
      <c r="AJ219">
        <v>20748</v>
      </c>
      <c r="AK219">
        <v>23265</v>
      </c>
      <c r="BB219" t="s">
        <v>455</v>
      </c>
      <c r="BC219" t="s">
        <v>457</v>
      </c>
      <c r="BE219" t="s">
        <v>458</v>
      </c>
      <c r="BG219">
        <v>0</v>
      </c>
      <c r="BH219">
        <v>2509</v>
      </c>
      <c r="BI219">
        <v>0</v>
      </c>
      <c r="BJ219">
        <v>20904</v>
      </c>
      <c r="BK219">
        <v>23413</v>
      </c>
      <c r="CB219" t="s">
        <v>455</v>
      </c>
      <c r="CC219" t="s">
        <v>457</v>
      </c>
      <c r="CE219" t="s">
        <v>458</v>
      </c>
      <c r="CG219">
        <v>0</v>
      </c>
      <c r="CH219">
        <v>2535</v>
      </c>
      <c r="CI219">
        <v>0</v>
      </c>
      <c r="CJ219">
        <v>21031</v>
      </c>
      <c r="CK219">
        <v>23566</v>
      </c>
      <c r="DB219" t="s">
        <v>455</v>
      </c>
      <c r="DC219" t="s">
        <v>457</v>
      </c>
      <c r="DE219" t="s">
        <v>458</v>
      </c>
      <c r="DG219">
        <v>0</v>
      </c>
      <c r="DH219">
        <v>2523</v>
      </c>
      <c r="DI219">
        <v>0</v>
      </c>
      <c r="DJ219">
        <v>21152</v>
      </c>
      <c r="DK219">
        <v>23675</v>
      </c>
      <c r="EB219" t="s">
        <v>455</v>
      </c>
      <c r="EC219" t="s">
        <v>457</v>
      </c>
      <c r="EE219" t="s">
        <v>458</v>
      </c>
      <c r="EG219">
        <v>0</v>
      </c>
      <c r="EH219">
        <v>2525</v>
      </c>
      <c r="EI219">
        <v>0</v>
      </c>
      <c r="EJ219">
        <v>21345</v>
      </c>
      <c r="EK219">
        <v>23870</v>
      </c>
      <c r="FB219" t="s">
        <v>455</v>
      </c>
      <c r="FC219" t="s">
        <v>457</v>
      </c>
      <c r="FE219" t="s">
        <v>458</v>
      </c>
      <c r="FG219">
        <v>0</v>
      </c>
      <c r="FH219">
        <v>2521</v>
      </c>
      <c r="FI219">
        <v>0</v>
      </c>
      <c r="FJ219">
        <v>21449</v>
      </c>
      <c r="FK219">
        <v>23970</v>
      </c>
      <c r="GB219" t="s">
        <v>455</v>
      </c>
      <c r="GC219" t="s">
        <v>457</v>
      </c>
      <c r="GE219" t="s">
        <v>458</v>
      </c>
      <c r="GG219">
        <v>0</v>
      </c>
      <c r="GH219">
        <v>2545</v>
      </c>
      <c r="GI219">
        <v>0</v>
      </c>
      <c r="GJ219">
        <v>21612</v>
      </c>
      <c r="GK219">
        <v>24157</v>
      </c>
    </row>
    <row r="220" spans="2:193" x14ac:dyDescent="0.3">
      <c r="B220" t="s">
        <v>459</v>
      </c>
      <c r="C220" t="s">
        <v>461</v>
      </c>
      <c r="E220" t="s">
        <v>462</v>
      </c>
      <c r="G220">
        <v>2</v>
      </c>
      <c r="H220">
        <v>3129</v>
      </c>
      <c r="I220">
        <v>61</v>
      </c>
      <c r="J220">
        <v>35879</v>
      </c>
      <c r="K220">
        <v>39071</v>
      </c>
      <c r="AB220" t="s">
        <v>459</v>
      </c>
      <c r="AC220" t="s">
        <v>461</v>
      </c>
      <c r="AE220" t="s">
        <v>462</v>
      </c>
      <c r="AG220">
        <v>2</v>
      </c>
      <c r="AH220">
        <v>3138</v>
      </c>
      <c r="AI220">
        <v>61</v>
      </c>
      <c r="AJ220">
        <v>35894</v>
      </c>
      <c r="AK220">
        <v>39095</v>
      </c>
      <c r="BB220" t="s">
        <v>459</v>
      </c>
      <c r="BC220" t="s">
        <v>461</v>
      </c>
      <c r="BE220" t="s">
        <v>462</v>
      </c>
      <c r="BG220">
        <v>2</v>
      </c>
      <c r="BH220">
        <v>3137</v>
      </c>
      <c r="BI220">
        <v>61</v>
      </c>
      <c r="BJ220">
        <v>36048</v>
      </c>
      <c r="BK220">
        <v>39248</v>
      </c>
      <c r="CB220" t="s">
        <v>459</v>
      </c>
      <c r="CC220" t="s">
        <v>461</v>
      </c>
      <c r="CE220" t="s">
        <v>462</v>
      </c>
      <c r="CG220">
        <v>0</v>
      </c>
      <c r="CH220">
        <v>3137</v>
      </c>
      <c r="CI220">
        <v>61</v>
      </c>
      <c r="CJ220">
        <v>36218</v>
      </c>
      <c r="CK220">
        <v>39416</v>
      </c>
      <c r="DB220" t="s">
        <v>459</v>
      </c>
      <c r="DC220" t="s">
        <v>461</v>
      </c>
      <c r="DE220" t="s">
        <v>462</v>
      </c>
      <c r="DG220">
        <v>0</v>
      </c>
      <c r="DH220">
        <v>3162</v>
      </c>
      <c r="DI220">
        <v>61</v>
      </c>
      <c r="DJ220">
        <v>36400</v>
      </c>
      <c r="DK220">
        <v>39623</v>
      </c>
      <c r="EB220" t="s">
        <v>459</v>
      </c>
      <c r="EC220" t="s">
        <v>461</v>
      </c>
      <c r="EE220" t="s">
        <v>462</v>
      </c>
      <c r="EG220">
        <v>0</v>
      </c>
      <c r="EH220">
        <v>3165</v>
      </c>
      <c r="EI220">
        <v>61</v>
      </c>
      <c r="EJ220">
        <v>36521</v>
      </c>
      <c r="EK220">
        <v>39747</v>
      </c>
      <c r="FB220" t="s">
        <v>459</v>
      </c>
      <c r="FC220" t="s">
        <v>461</v>
      </c>
      <c r="FE220" t="s">
        <v>462</v>
      </c>
      <c r="FG220">
        <v>0</v>
      </c>
      <c r="FH220">
        <v>3207</v>
      </c>
      <c r="FI220">
        <v>61</v>
      </c>
      <c r="FJ220">
        <v>36791</v>
      </c>
      <c r="FK220">
        <v>40059</v>
      </c>
      <c r="GB220" t="s">
        <v>459</v>
      </c>
      <c r="GC220" t="s">
        <v>461</v>
      </c>
      <c r="GE220" t="s">
        <v>462</v>
      </c>
      <c r="GG220">
        <v>0</v>
      </c>
      <c r="GH220">
        <v>3212</v>
      </c>
      <c r="GI220">
        <v>61</v>
      </c>
      <c r="GJ220">
        <v>37075</v>
      </c>
      <c r="GK220">
        <v>40348</v>
      </c>
    </row>
    <row r="221" spans="2:193" x14ac:dyDescent="0.3">
      <c r="B221" t="s">
        <v>463</v>
      </c>
      <c r="C221" t="s">
        <v>465</v>
      </c>
      <c r="E221" t="s">
        <v>466</v>
      </c>
      <c r="G221">
        <v>0</v>
      </c>
      <c r="H221">
        <v>3972</v>
      </c>
      <c r="I221">
        <v>550</v>
      </c>
      <c r="J221">
        <v>26250</v>
      </c>
      <c r="K221">
        <v>30772</v>
      </c>
      <c r="AB221" t="s">
        <v>463</v>
      </c>
      <c r="AC221" t="s">
        <v>465</v>
      </c>
      <c r="AE221" t="s">
        <v>466</v>
      </c>
      <c r="AG221">
        <v>0</v>
      </c>
      <c r="AH221">
        <v>3977</v>
      </c>
      <c r="AI221">
        <v>550</v>
      </c>
      <c r="AJ221">
        <v>26389</v>
      </c>
      <c r="AK221">
        <v>30916</v>
      </c>
      <c r="BB221" t="s">
        <v>463</v>
      </c>
      <c r="BC221" t="s">
        <v>465</v>
      </c>
      <c r="BE221" t="s">
        <v>466</v>
      </c>
      <c r="BG221">
        <v>0</v>
      </c>
      <c r="BH221">
        <v>4067</v>
      </c>
      <c r="BI221">
        <v>550</v>
      </c>
      <c r="BJ221">
        <v>26525</v>
      </c>
      <c r="BK221">
        <v>31142</v>
      </c>
      <c r="CB221" t="s">
        <v>463</v>
      </c>
      <c r="CC221" t="s">
        <v>465</v>
      </c>
      <c r="CE221" t="s">
        <v>466</v>
      </c>
      <c r="CG221">
        <v>0</v>
      </c>
      <c r="CH221">
        <v>4121</v>
      </c>
      <c r="CI221">
        <v>550</v>
      </c>
      <c r="CJ221">
        <v>26650</v>
      </c>
      <c r="CK221">
        <v>31321</v>
      </c>
      <c r="DB221" t="s">
        <v>463</v>
      </c>
      <c r="DC221" t="s">
        <v>465</v>
      </c>
      <c r="DE221" t="s">
        <v>466</v>
      </c>
      <c r="DG221">
        <v>0</v>
      </c>
      <c r="DH221">
        <v>4157</v>
      </c>
      <c r="DI221">
        <v>550</v>
      </c>
      <c r="DJ221">
        <v>26834</v>
      </c>
      <c r="DK221">
        <v>31541</v>
      </c>
      <c r="EB221" t="s">
        <v>463</v>
      </c>
      <c r="EC221" t="s">
        <v>465</v>
      </c>
      <c r="EE221" t="s">
        <v>466</v>
      </c>
      <c r="EG221">
        <v>0</v>
      </c>
      <c r="EH221">
        <v>4154</v>
      </c>
      <c r="EI221">
        <v>550</v>
      </c>
      <c r="EJ221">
        <v>26979</v>
      </c>
      <c r="EK221">
        <v>31683</v>
      </c>
      <c r="FB221" t="s">
        <v>463</v>
      </c>
      <c r="FC221" t="s">
        <v>465</v>
      </c>
      <c r="FE221" t="s">
        <v>466</v>
      </c>
      <c r="FG221">
        <v>0</v>
      </c>
      <c r="FH221">
        <v>4210</v>
      </c>
      <c r="FI221">
        <v>0</v>
      </c>
      <c r="FJ221">
        <v>27632</v>
      </c>
      <c r="FK221">
        <v>31842</v>
      </c>
      <c r="GB221" t="s">
        <v>463</v>
      </c>
      <c r="GC221" t="s">
        <v>465</v>
      </c>
      <c r="GE221" t="s">
        <v>466</v>
      </c>
      <c r="GG221">
        <v>0</v>
      </c>
      <c r="GH221">
        <v>4237</v>
      </c>
      <c r="GI221">
        <v>0</v>
      </c>
      <c r="GJ221">
        <v>27828</v>
      </c>
      <c r="GK221">
        <v>32065</v>
      </c>
    </row>
    <row r="222" spans="2:193" x14ac:dyDescent="0.3">
      <c r="B222" t="s">
        <v>467</v>
      </c>
      <c r="C222" t="s">
        <v>469</v>
      </c>
      <c r="E222" t="s">
        <v>470</v>
      </c>
      <c r="G222">
        <v>2</v>
      </c>
      <c r="H222">
        <v>2420</v>
      </c>
      <c r="I222">
        <v>450</v>
      </c>
      <c r="J222">
        <v>19364</v>
      </c>
      <c r="K222">
        <v>22236</v>
      </c>
      <c r="AB222" t="s">
        <v>467</v>
      </c>
      <c r="AC222" t="s">
        <v>469</v>
      </c>
      <c r="AE222" t="s">
        <v>470</v>
      </c>
      <c r="AG222">
        <v>2</v>
      </c>
      <c r="AH222">
        <v>2430</v>
      </c>
      <c r="AI222">
        <v>450</v>
      </c>
      <c r="AJ222">
        <v>19432</v>
      </c>
      <c r="AK222">
        <v>22314</v>
      </c>
      <c r="BB222" t="s">
        <v>467</v>
      </c>
      <c r="BC222" t="s">
        <v>469</v>
      </c>
      <c r="BE222" t="s">
        <v>470</v>
      </c>
      <c r="BG222">
        <v>0</v>
      </c>
      <c r="BH222">
        <v>2439</v>
      </c>
      <c r="BI222">
        <v>450</v>
      </c>
      <c r="BJ222">
        <v>19497</v>
      </c>
      <c r="BK222">
        <v>22386</v>
      </c>
      <c r="CB222" t="s">
        <v>467</v>
      </c>
      <c r="CC222" t="s">
        <v>469</v>
      </c>
      <c r="CE222" t="s">
        <v>470</v>
      </c>
      <c r="CG222">
        <v>0</v>
      </c>
      <c r="CH222">
        <v>2446</v>
      </c>
      <c r="CI222">
        <v>450</v>
      </c>
      <c r="CJ222">
        <v>19557</v>
      </c>
      <c r="CK222">
        <v>22453</v>
      </c>
      <c r="DB222" t="s">
        <v>467</v>
      </c>
      <c r="DC222" t="s">
        <v>469</v>
      </c>
      <c r="DE222" t="s">
        <v>470</v>
      </c>
      <c r="DG222">
        <v>0</v>
      </c>
      <c r="DH222">
        <v>2471</v>
      </c>
      <c r="DI222">
        <v>450</v>
      </c>
      <c r="DJ222">
        <v>19764</v>
      </c>
      <c r="DK222">
        <v>22685</v>
      </c>
      <c r="EB222" t="s">
        <v>467</v>
      </c>
      <c r="EC222" t="s">
        <v>469</v>
      </c>
      <c r="EE222" t="s">
        <v>470</v>
      </c>
      <c r="EG222">
        <v>0</v>
      </c>
      <c r="EH222">
        <v>2496</v>
      </c>
      <c r="EI222">
        <v>450</v>
      </c>
      <c r="EJ222">
        <v>19828</v>
      </c>
      <c r="EK222">
        <v>22774</v>
      </c>
      <c r="FB222" t="s">
        <v>467</v>
      </c>
      <c r="FC222" t="s">
        <v>469</v>
      </c>
      <c r="FE222" t="s">
        <v>470</v>
      </c>
      <c r="FG222">
        <v>0</v>
      </c>
      <c r="FH222">
        <v>2505</v>
      </c>
      <c r="FI222">
        <v>450</v>
      </c>
      <c r="FJ222">
        <v>19943</v>
      </c>
      <c r="FK222">
        <v>22898</v>
      </c>
      <c r="GB222" t="s">
        <v>467</v>
      </c>
      <c r="GC222" t="s">
        <v>469</v>
      </c>
      <c r="GE222" t="s">
        <v>470</v>
      </c>
      <c r="GG222">
        <v>4</v>
      </c>
      <c r="GH222">
        <v>2495</v>
      </c>
      <c r="GI222">
        <v>450</v>
      </c>
      <c r="GJ222">
        <v>20022</v>
      </c>
      <c r="GK222">
        <v>22971</v>
      </c>
    </row>
    <row r="223" spans="2:193" x14ac:dyDescent="0.3">
      <c r="B223" t="s">
        <v>471</v>
      </c>
      <c r="C223" t="s">
        <v>473</v>
      </c>
      <c r="E223" t="s">
        <v>474</v>
      </c>
      <c r="G223">
        <v>0</v>
      </c>
      <c r="H223">
        <v>6390</v>
      </c>
      <c r="I223">
        <v>88</v>
      </c>
      <c r="J223">
        <v>43213</v>
      </c>
      <c r="K223">
        <v>49691</v>
      </c>
      <c r="AB223" t="s">
        <v>471</v>
      </c>
      <c r="AC223" t="s">
        <v>473</v>
      </c>
      <c r="AE223" t="s">
        <v>474</v>
      </c>
      <c r="AG223">
        <v>0</v>
      </c>
      <c r="AH223">
        <v>6469</v>
      </c>
      <c r="AI223">
        <v>88</v>
      </c>
      <c r="AJ223">
        <v>43494</v>
      </c>
      <c r="AK223">
        <v>50051</v>
      </c>
      <c r="BB223" t="s">
        <v>471</v>
      </c>
      <c r="BC223" t="s">
        <v>473</v>
      </c>
      <c r="BE223" t="s">
        <v>474</v>
      </c>
      <c r="BG223">
        <v>0</v>
      </c>
      <c r="BH223">
        <v>6433</v>
      </c>
      <c r="BI223">
        <v>88</v>
      </c>
      <c r="BJ223">
        <v>43806</v>
      </c>
      <c r="BK223">
        <v>50327</v>
      </c>
      <c r="CB223" t="s">
        <v>471</v>
      </c>
      <c r="CC223" t="s">
        <v>473</v>
      </c>
      <c r="CE223" t="s">
        <v>474</v>
      </c>
      <c r="CG223">
        <v>0</v>
      </c>
      <c r="CH223">
        <v>6455</v>
      </c>
      <c r="CI223">
        <v>88</v>
      </c>
      <c r="CJ223">
        <v>44032</v>
      </c>
      <c r="CK223">
        <v>50575</v>
      </c>
      <c r="DB223" t="s">
        <v>471</v>
      </c>
      <c r="DC223" t="s">
        <v>473</v>
      </c>
      <c r="DE223" t="s">
        <v>474</v>
      </c>
      <c r="DG223">
        <v>0</v>
      </c>
      <c r="DH223">
        <v>6532</v>
      </c>
      <c r="DI223">
        <v>88</v>
      </c>
      <c r="DJ223">
        <v>44420</v>
      </c>
      <c r="DK223">
        <v>51040</v>
      </c>
      <c r="EB223" t="s">
        <v>471</v>
      </c>
      <c r="EC223" t="s">
        <v>473</v>
      </c>
      <c r="EE223" t="s">
        <v>474</v>
      </c>
      <c r="EG223">
        <v>0</v>
      </c>
      <c r="EH223">
        <v>6632</v>
      </c>
      <c r="EI223">
        <v>0</v>
      </c>
      <c r="EJ223">
        <v>45011</v>
      </c>
      <c r="EK223">
        <v>51643</v>
      </c>
      <c r="FB223" t="s">
        <v>471</v>
      </c>
      <c r="FC223" t="s">
        <v>473</v>
      </c>
      <c r="FE223" t="s">
        <v>474</v>
      </c>
      <c r="FG223">
        <v>0</v>
      </c>
      <c r="FH223">
        <v>6710</v>
      </c>
      <c r="FI223">
        <v>0</v>
      </c>
      <c r="FJ223">
        <v>45354</v>
      </c>
      <c r="FK223">
        <v>52064</v>
      </c>
      <c r="GB223" t="s">
        <v>471</v>
      </c>
      <c r="GC223" t="s">
        <v>473</v>
      </c>
      <c r="GE223" t="s">
        <v>474</v>
      </c>
      <c r="GG223">
        <v>0</v>
      </c>
      <c r="GH223">
        <v>6720</v>
      </c>
      <c r="GI223">
        <v>0</v>
      </c>
      <c r="GJ223">
        <v>45984</v>
      </c>
      <c r="GK223">
        <v>52704</v>
      </c>
    </row>
    <row r="224" spans="2:193" x14ac:dyDescent="0.3">
      <c r="B224" t="s">
        <v>475</v>
      </c>
      <c r="C224" t="s">
        <v>477</v>
      </c>
      <c r="E224" t="s">
        <v>478</v>
      </c>
      <c r="G224">
        <v>0</v>
      </c>
      <c r="H224">
        <v>4100</v>
      </c>
      <c r="I224">
        <v>11</v>
      </c>
      <c r="J224">
        <v>27108</v>
      </c>
      <c r="K224">
        <v>31219</v>
      </c>
      <c r="AB224" t="s">
        <v>475</v>
      </c>
      <c r="AC224" t="s">
        <v>477</v>
      </c>
      <c r="AE224" t="s">
        <v>478</v>
      </c>
      <c r="AG224">
        <v>0</v>
      </c>
      <c r="AH224">
        <v>4042</v>
      </c>
      <c r="AI224">
        <v>11</v>
      </c>
      <c r="AJ224">
        <v>27356</v>
      </c>
      <c r="AK224">
        <v>31409</v>
      </c>
      <c r="BB224" t="s">
        <v>475</v>
      </c>
      <c r="BC224" t="s">
        <v>477</v>
      </c>
      <c r="BE224" t="s">
        <v>478</v>
      </c>
      <c r="BG224">
        <v>0</v>
      </c>
      <c r="BH224">
        <v>4154</v>
      </c>
      <c r="BI224">
        <v>11</v>
      </c>
      <c r="BJ224">
        <v>27383</v>
      </c>
      <c r="BK224">
        <v>31548</v>
      </c>
      <c r="CB224" t="s">
        <v>475</v>
      </c>
      <c r="CC224" t="s">
        <v>477</v>
      </c>
      <c r="CE224" t="s">
        <v>478</v>
      </c>
      <c r="CG224">
        <v>0</v>
      </c>
      <c r="CH224">
        <v>4225</v>
      </c>
      <c r="CI224">
        <v>11</v>
      </c>
      <c r="CJ224">
        <v>27459</v>
      </c>
      <c r="CK224">
        <v>31695</v>
      </c>
      <c r="DB224" t="s">
        <v>475</v>
      </c>
      <c r="DC224" t="s">
        <v>477</v>
      </c>
      <c r="DE224" t="s">
        <v>478</v>
      </c>
      <c r="DG224">
        <v>0</v>
      </c>
      <c r="DH224">
        <v>4325</v>
      </c>
      <c r="DI224">
        <v>11</v>
      </c>
      <c r="DJ224">
        <v>27565</v>
      </c>
      <c r="DK224">
        <v>31901</v>
      </c>
      <c r="EB224" t="s">
        <v>475</v>
      </c>
      <c r="EC224" t="s">
        <v>477</v>
      </c>
      <c r="EE224" t="s">
        <v>478</v>
      </c>
      <c r="EG224">
        <v>0</v>
      </c>
      <c r="EH224">
        <v>4287</v>
      </c>
      <c r="EI224">
        <v>0</v>
      </c>
      <c r="EJ224">
        <v>27783</v>
      </c>
      <c r="EK224">
        <v>32070</v>
      </c>
      <c r="FB224" t="s">
        <v>475</v>
      </c>
      <c r="FC224" t="s">
        <v>477</v>
      </c>
      <c r="FE224" t="s">
        <v>478</v>
      </c>
      <c r="FG224">
        <v>0</v>
      </c>
      <c r="FH224">
        <v>4295</v>
      </c>
      <c r="FI224">
        <v>0</v>
      </c>
      <c r="FJ224">
        <v>27987</v>
      </c>
      <c r="FK224">
        <v>32282</v>
      </c>
      <c r="GB224" t="s">
        <v>475</v>
      </c>
      <c r="GC224" t="s">
        <v>477</v>
      </c>
      <c r="GE224" t="s">
        <v>478</v>
      </c>
      <c r="GG224">
        <v>2</v>
      </c>
      <c r="GH224">
        <v>4306</v>
      </c>
      <c r="GI224">
        <v>0</v>
      </c>
      <c r="GJ224">
        <v>28263</v>
      </c>
      <c r="GK224">
        <v>32571</v>
      </c>
    </row>
    <row r="225" spans="2:193" x14ac:dyDescent="0.3">
      <c r="C225" t="str">
        <f>VLOOKUP(E225,class!$A$1:$B$455,2,FALSE)</f>
        <v>Unitary Authority</v>
      </c>
      <c r="D225" t="str">
        <f>IFERROR(VLOOKUP(E225,classifications!$A$3:$C$334,3,FALSE),VLOOKUP(E225,classifications!$I$2:$K$28,3,FALSE))</f>
        <v>Predominantly Rural</v>
      </c>
      <c r="E225" t="s">
        <v>1258</v>
      </c>
      <c r="G225">
        <f>G218-G219</f>
        <v>4</v>
      </c>
      <c r="H225">
        <f t="shared" ref="H225:K225" si="8">H218-H219</f>
        <v>20011</v>
      </c>
      <c r="I225">
        <f t="shared" si="8"/>
        <v>1160</v>
      </c>
      <c r="J225">
        <f t="shared" si="8"/>
        <v>151814</v>
      </c>
      <c r="K225">
        <f t="shared" si="8"/>
        <v>172989</v>
      </c>
      <c r="AC225" t="str">
        <f>VLOOKUP(AE225,class!$A$1:$B$455,2,FALSE)</f>
        <v>Unitary Authority</v>
      </c>
      <c r="AD225" t="str">
        <f>IFERROR(VLOOKUP(AE225,classifications!$A$3:$C$334,3,FALSE),VLOOKUP(AE225,classifications!$I$2:$K$28,3,FALSE))</f>
        <v>Predominantly Rural</v>
      </c>
      <c r="AE225" t="s">
        <v>1258</v>
      </c>
      <c r="AG225">
        <f>AG218-AG219</f>
        <v>4</v>
      </c>
      <c r="AH225">
        <f t="shared" ref="AH225:AK225" si="9">AH218-AH219</f>
        <v>20056</v>
      </c>
      <c r="AI225">
        <f t="shared" si="9"/>
        <v>1160</v>
      </c>
      <c r="AJ225">
        <f t="shared" si="9"/>
        <v>152565</v>
      </c>
      <c r="AK225">
        <f t="shared" si="9"/>
        <v>173785</v>
      </c>
      <c r="BC225" t="str">
        <f>VLOOKUP(BE225,class!$A$1:$B$455,2,FALSE)</f>
        <v>Unitary Authority</v>
      </c>
      <c r="BD225" t="str">
        <f>IFERROR(VLOOKUP(BE225,classifications!$A$3:$C$334,3,FALSE),VLOOKUP(BE225,classifications!$I$2:$K$28,3,FALSE))</f>
        <v>Predominantly Rural</v>
      </c>
      <c r="BE225" t="s">
        <v>1258</v>
      </c>
      <c r="BG225">
        <f>BG218-BG219</f>
        <v>2</v>
      </c>
      <c r="BH225">
        <f t="shared" ref="BH225:BK225" si="10">BH218-BH219</f>
        <v>20230</v>
      </c>
      <c r="BI225">
        <f t="shared" si="10"/>
        <v>1160</v>
      </c>
      <c r="BJ225">
        <f t="shared" si="10"/>
        <v>153259</v>
      </c>
      <c r="BK225">
        <f t="shared" si="10"/>
        <v>174651</v>
      </c>
      <c r="CC225" t="str">
        <f>VLOOKUP(CE225,class!$A$1:$B$455,2,FALSE)</f>
        <v>Unitary Authority</v>
      </c>
      <c r="CD225" t="str">
        <f>IFERROR(VLOOKUP(CE225,classifications!$A$3:$C$334,3,FALSE),VLOOKUP(CE225,classifications!$I$2:$K$28,3,FALSE))</f>
        <v>Predominantly Rural</v>
      </c>
      <c r="CE225" t="s">
        <v>1258</v>
      </c>
      <c r="CG225">
        <f>CG218-CG219</f>
        <v>0</v>
      </c>
      <c r="CH225">
        <f t="shared" ref="CH225:CK225" si="11">CH218-CH219</f>
        <v>20384</v>
      </c>
      <c r="CI225">
        <f t="shared" si="11"/>
        <v>1160</v>
      </c>
      <c r="CJ225">
        <f t="shared" si="11"/>
        <v>153916</v>
      </c>
      <c r="CK225">
        <f t="shared" si="11"/>
        <v>175460</v>
      </c>
      <c r="DC225" t="str">
        <f>VLOOKUP(DE225,class!$A$1:$B$455,2,FALSE)</f>
        <v>Unitary Authority</v>
      </c>
      <c r="DD225" t="str">
        <f>IFERROR(VLOOKUP(DE225,classifications!$A$3:$C$334,3,FALSE),VLOOKUP(DE225,classifications!$I$2:$K$28,3,FALSE))</f>
        <v>Predominantly Rural</v>
      </c>
      <c r="DE225" t="s">
        <v>1258</v>
      </c>
      <c r="DG225">
        <f>DG218-DG219</f>
        <v>0</v>
      </c>
      <c r="DH225">
        <f t="shared" ref="DH225:DK225" si="12">DH218-DH219</f>
        <v>20647</v>
      </c>
      <c r="DI225">
        <f t="shared" si="12"/>
        <v>1160</v>
      </c>
      <c r="DJ225">
        <f t="shared" si="12"/>
        <v>154983</v>
      </c>
      <c r="DK225">
        <f t="shared" si="12"/>
        <v>176790</v>
      </c>
      <c r="EC225" t="str">
        <f>VLOOKUP(EE225,class!$A$1:$B$455,2,FALSE)</f>
        <v>Unitary Authority</v>
      </c>
      <c r="ED225" t="str">
        <f>IFERROR(VLOOKUP(EE225,classifications!$A$3:$C$334,3,FALSE),VLOOKUP(EE225,classifications!$I$2:$K$28,3,FALSE))</f>
        <v>Predominantly Rural</v>
      </c>
      <c r="EE225" t="s">
        <v>1258</v>
      </c>
      <c r="EG225">
        <f>EG218-EG219</f>
        <v>0</v>
      </c>
      <c r="EH225">
        <f t="shared" ref="EH225:EK225" si="13">EH218-EH219</f>
        <v>20734</v>
      </c>
      <c r="EI225">
        <f t="shared" si="13"/>
        <v>1061</v>
      </c>
      <c r="EJ225">
        <f t="shared" si="13"/>
        <v>156122</v>
      </c>
      <c r="EK225">
        <f t="shared" si="13"/>
        <v>177917</v>
      </c>
      <c r="FC225" t="str">
        <f>VLOOKUP(FE225,class!$A$1:$B$455,2,FALSE)</f>
        <v>Unitary Authority</v>
      </c>
      <c r="FD225" t="str">
        <f>IFERROR(VLOOKUP(FE225,classifications!$A$3:$C$334,3,FALSE),VLOOKUP(FE225,classifications!$I$2:$K$28,3,FALSE))</f>
        <v>Predominantly Rural</v>
      </c>
      <c r="FE225" t="s">
        <v>1258</v>
      </c>
      <c r="FG225">
        <f>FG218-FG219</f>
        <v>0</v>
      </c>
      <c r="FH225">
        <f t="shared" ref="FH225:FK225" si="14">FH218-FH219</f>
        <v>20927</v>
      </c>
      <c r="FI225">
        <f t="shared" si="14"/>
        <v>511</v>
      </c>
      <c r="FJ225">
        <f t="shared" si="14"/>
        <v>157707</v>
      </c>
      <c r="FK225">
        <f t="shared" si="14"/>
        <v>179145</v>
      </c>
      <c r="GC225" t="str">
        <f>VLOOKUP(GE225,class!$A$1:$B$455,2,FALSE)</f>
        <v>Unitary Authority</v>
      </c>
      <c r="GD225" t="str">
        <f>IFERROR(VLOOKUP(GE225,classifications!$A$3:$C$334,3,FALSE),VLOOKUP(GE225,classifications!$I$2:$K$28,3,FALSE))</f>
        <v>Predominantly Rural</v>
      </c>
      <c r="GE225" t="s">
        <v>1258</v>
      </c>
      <c r="GG225">
        <f>GG218-GG219</f>
        <v>6</v>
      </c>
      <c r="GH225">
        <f t="shared" ref="GH225:GK225" si="15">GH218-GH219</f>
        <v>20970</v>
      </c>
      <c r="GI225">
        <f t="shared" si="15"/>
        <v>511</v>
      </c>
      <c r="GJ225">
        <f t="shared" si="15"/>
        <v>159172</v>
      </c>
      <c r="GK225">
        <f t="shared" si="15"/>
        <v>180659</v>
      </c>
    </row>
    <row r="226" spans="2:193" x14ac:dyDescent="0.3">
      <c r="C226" t="s">
        <v>1107</v>
      </c>
      <c r="D226" t="s">
        <v>1108</v>
      </c>
      <c r="AC226" t="s">
        <v>1107</v>
      </c>
      <c r="AD226" t="s">
        <v>1108</v>
      </c>
      <c r="BC226" t="s">
        <v>1107</v>
      </c>
      <c r="BD226" t="s">
        <v>1108</v>
      </c>
      <c r="CC226" t="s">
        <v>1107</v>
      </c>
      <c r="CD226" t="s">
        <v>1108</v>
      </c>
      <c r="DC226" t="s">
        <v>1107</v>
      </c>
      <c r="DD226" t="s">
        <v>1108</v>
      </c>
      <c r="EC226" t="s">
        <v>1107</v>
      </c>
      <c r="ED226" t="s">
        <v>1108</v>
      </c>
      <c r="FC226" t="s">
        <v>1107</v>
      </c>
      <c r="FD226" t="s">
        <v>1108</v>
      </c>
      <c r="GC226" t="s">
        <v>1107</v>
      </c>
      <c r="GD226" t="s">
        <v>1108</v>
      </c>
    </row>
    <row r="227" spans="2:193" x14ac:dyDescent="0.3">
      <c r="B227" t="s">
        <v>1109</v>
      </c>
      <c r="C227" t="s">
        <v>1110</v>
      </c>
      <c r="E227" t="s">
        <v>1111</v>
      </c>
      <c r="AB227" t="s">
        <v>1109</v>
      </c>
      <c r="AC227" t="s">
        <v>1110</v>
      </c>
      <c r="AE227" t="s">
        <v>1111</v>
      </c>
      <c r="BB227" t="s">
        <v>1109</v>
      </c>
      <c r="BC227" t="s">
        <v>1110</v>
      </c>
      <c r="BE227" t="s">
        <v>1111</v>
      </c>
      <c r="CB227" t="s">
        <v>1109</v>
      </c>
      <c r="CC227" t="s">
        <v>1110</v>
      </c>
      <c r="CE227" t="s">
        <v>1111</v>
      </c>
      <c r="DB227" t="s">
        <v>1109</v>
      </c>
      <c r="DC227" t="s">
        <v>1110</v>
      </c>
      <c r="DE227" t="s">
        <v>1111</v>
      </c>
      <c r="EB227" t="s">
        <v>1109</v>
      </c>
      <c r="EC227" t="s">
        <v>1110</v>
      </c>
      <c r="EE227" t="s">
        <v>1111</v>
      </c>
      <c r="FB227" t="s">
        <v>1109</v>
      </c>
      <c r="FC227" t="s">
        <v>1110</v>
      </c>
      <c r="FE227" t="s">
        <v>1111</v>
      </c>
      <c r="GB227" t="s">
        <v>1109</v>
      </c>
      <c r="GC227" t="s">
        <v>1110</v>
      </c>
      <c r="GE227" t="s">
        <v>1111</v>
      </c>
    </row>
    <row r="228" spans="2:193" x14ac:dyDescent="0.3">
      <c r="B228" t="s">
        <v>1112</v>
      </c>
      <c r="C228" t="s">
        <v>1113</v>
      </c>
      <c r="E228" t="s">
        <v>1114</v>
      </c>
      <c r="AB228" t="s">
        <v>1112</v>
      </c>
      <c r="AC228" t="s">
        <v>1113</v>
      </c>
      <c r="AE228" t="s">
        <v>1114</v>
      </c>
      <c r="BB228" t="s">
        <v>1112</v>
      </c>
      <c r="BC228" t="s">
        <v>1113</v>
      </c>
      <c r="BE228" t="s">
        <v>1114</v>
      </c>
      <c r="CB228" t="s">
        <v>1112</v>
      </c>
      <c r="CC228" t="s">
        <v>1113</v>
      </c>
      <c r="CE228" t="s">
        <v>1114</v>
      </c>
      <c r="DB228" t="s">
        <v>1112</v>
      </c>
      <c r="DC228" t="s">
        <v>1113</v>
      </c>
      <c r="DE228" t="s">
        <v>1114</v>
      </c>
      <c r="EB228" t="s">
        <v>1112</v>
      </c>
      <c r="EC228" t="s">
        <v>1113</v>
      </c>
      <c r="EE228" t="s">
        <v>1114</v>
      </c>
      <c r="FB228" t="s">
        <v>1112</v>
      </c>
      <c r="FC228" t="s">
        <v>1113</v>
      </c>
      <c r="FE228" t="s">
        <v>1114</v>
      </c>
      <c r="GB228" t="s">
        <v>1112</v>
      </c>
      <c r="GC228" t="s">
        <v>1113</v>
      </c>
      <c r="GE228" t="s">
        <v>1114</v>
      </c>
    </row>
    <row r="229" spans="2:193" x14ac:dyDescent="0.3">
      <c r="B229" t="s">
        <v>1115</v>
      </c>
      <c r="C229" t="s">
        <v>1116</v>
      </c>
      <c r="E229" t="s">
        <v>1108</v>
      </c>
      <c r="AB229" t="s">
        <v>1115</v>
      </c>
      <c r="AC229" t="s">
        <v>1116</v>
      </c>
      <c r="AE229" t="s">
        <v>1108</v>
      </c>
      <c r="BB229" t="s">
        <v>1115</v>
      </c>
      <c r="BC229" t="s">
        <v>1116</v>
      </c>
      <c r="BE229" t="s">
        <v>1108</v>
      </c>
      <c r="CB229" t="s">
        <v>1115</v>
      </c>
      <c r="CC229" t="s">
        <v>1116</v>
      </c>
      <c r="CE229" t="s">
        <v>1108</v>
      </c>
      <c r="DB229" t="s">
        <v>1115</v>
      </c>
      <c r="DC229" t="s">
        <v>1116</v>
      </c>
      <c r="DE229" t="s">
        <v>1108</v>
      </c>
      <c r="EB229" t="s">
        <v>1115</v>
      </c>
      <c r="EC229" t="s">
        <v>1116</v>
      </c>
      <c r="EE229" t="s">
        <v>1108</v>
      </c>
      <c r="FB229" t="s">
        <v>1115</v>
      </c>
      <c r="FC229" t="s">
        <v>1116</v>
      </c>
      <c r="FE229" t="s">
        <v>1108</v>
      </c>
      <c r="GB229" t="s">
        <v>1115</v>
      </c>
      <c r="GC229" t="s">
        <v>1116</v>
      </c>
      <c r="GE229" t="s">
        <v>1108</v>
      </c>
    </row>
    <row r="230" spans="2:193" x14ac:dyDescent="0.3">
      <c r="B230" t="s">
        <v>1117</v>
      </c>
      <c r="C230" t="s">
        <v>1118</v>
      </c>
      <c r="E230" t="s">
        <v>1119</v>
      </c>
      <c r="AB230" t="s">
        <v>1117</v>
      </c>
      <c r="AC230" t="s">
        <v>1118</v>
      </c>
      <c r="AE230" t="s">
        <v>1119</v>
      </c>
      <c r="BB230" t="s">
        <v>1117</v>
      </c>
      <c r="BC230" t="s">
        <v>1118</v>
      </c>
      <c r="BE230" t="s">
        <v>1119</v>
      </c>
      <c r="CB230" t="s">
        <v>1117</v>
      </c>
      <c r="CC230" t="s">
        <v>1118</v>
      </c>
      <c r="CE230" t="s">
        <v>1119</v>
      </c>
      <c r="DB230" t="s">
        <v>1117</v>
      </c>
      <c r="DC230" t="s">
        <v>1118</v>
      </c>
      <c r="DE230" t="s">
        <v>1119</v>
      </c>
      <c r="EB230" t="s">
        <v>1117</v>
      </c>
      <c r="EC230" t="s">
        <v>1118</v>
      </c>
      <c r="EE230" t="s">
        <v>1119</v>
      </c>
      <c r="FB230" t="s">
        <v>1117</v>
      </c>
      <c r="FC230" t="s">
        <v>1118</v>
      </c>
      <c r="FE230" t="s">
        <v>1119</v>
      </c>
      <c r="GB230" t="s">
        <v>1117</v>
      </c>
      <c r="GC230" t="s">
        <v>1118</v>
      </c>
      <c r="GE230" t="s">
        <v>1119</v>
      </c>
    </row>
    <row r="231" spans="2:193" x14ac:dyDescent="0.3">
      <c r="B231" t="s">
        <v>1120</v>
      </c>
      <c r="C231" t="s">
        <v>1121</v>
      </c>
      <c r="E231" t="s">
        <v>1122</v>
      </c>
      <c r="AB231" t="s">
        <v>1120</v>
      </c>
      <c r="AC231" t="s">
        <v>1121</v>
      </c>
      <c r="AE231" t="s">
        <v>1122</v>
      </c>
      <c r="BB231" t="s">
        <v>1120</v>
      </c>
      <c r="BC231" t="s">
        <v>1121</v>
      </c>
      <c r="BE231" t="s">
        <v>1122</v>
      </c>
      <c r="CB231" t="s">
        <v>1120</v>
      </c>
      <c r="CC231" t="s">
        <v>1121</v>
      </c>
      <c r="CE231" t="s">
        <v>1122</v>
      </c>
      <c r="DB231" t="s">
        <v>1120</v>
      </c>
      <c r="DC231" t="s">
        <v>1121</v>
      </c>
      <c r="DE231" t="s">
        <v>1122</v>
      </c>
      <c r="EB231" t="s">
        <v>1120</v>
      </c>
      <c r="EC231" t="s">
        <v>1121</v>
      </c>
      <c r="EE231" t="s">
        <v>1122</v>
      </c>
      <c r="FB231" t="s">
        <v>1120</v>
      </c>
      <c r="FC231" t="s">
        <v>1121</v>
      </c>
      <c r="FE231" t="s">
        <v>1122</v>
      </c>
      <c r="GB231" t="s">
        <v>1120</v>
      </c>
      <c r="GC231" t="s">
        <v>1121</v>
      </c>
      <c r="GE231" t="s">
        <v>1122</v>
      </c>
    </row>
    <row r="232" spans="2:193" x14ac:dyDescent="0.3">
      <c r="B232" t="s">
        <v>1123</v>
      </c>
      <c r="C232" t="s">
        <v>1124</v>
      </c>
      <c r="E232" t="s">
        <v>1125</v>
      </c>
      <c r="AB232" t="s">
        <v>1123</v>
      </c>
      <c r="AC232" t="s">
        <v>1124</v>
      </c>
      <c r="AE232" t="s">
        <v>1125</v>
      </c>
      <c r="BB232" t="s">
        <v>1123</v>
      </c>
      <c r="BC232" t="s">
        <v>1124</v>
      </c>
      <c r="BE232" t="s">
        <v>1125</v>
      </c>
      <c r="CB232" t="s">
        <v>1123</v>
      </c>
      <c r="CC232" t="s">
        <v>1124</v>
      </c>
      <c r="CE232" t="s">
        <v>1125</v>
      </c>
      <c r="DB232" t="s">
        <v>1123</v>
      </c>
      <c r="DC232" t="s">
        <v>1124</v>
      </c>
      <c r="DE232" t="s">
        <v>1125</v>
      </c>
      <c r="EB232" t="s">
        <v>1123</v>
      </c>
      <c r="EC232" t="s">
        <v>1124</v>
      </c>
      <c r="EE232" t="s">
        <v>1125</v>
      </c>
      <c r="FB232" t="s">
        <v>1123</v>
      </c>
      <c r="FC232" t="s">
        <v>1124</v>
      </c>
      <c r="FE232" t="s">
        <v>1125</v>
      </c>
      <c r="GB232" t="s">
        <v>1123</v>
      </c>
      <c r="GC232" t="s">
        <v>1124</v>
      </c>
      <c r="GE232" t="s">
        <v>1125</v>
      </c>
    </row>
    <row r="233" spans="2:193" x14ac:dyDescent="0.3">
      <c r="B233" t="s">
        <v>1126</v>
      </c>
      <c r="C233" t="s">
        <v>1127</v>
      </c>
      <c r="E233" t="s">
        <v>1128</v>
      </c>
      <c r="AB233" t="s">
        <v>1126</v>
      </c>
      <c r="AC233" t="s">
        <v>1127</v>
      </c>
      <c r="AE233" t="s">
        <v>1128</v>
      </c>
      <c r="BB233" t="s">
        <v>1126</v>
      </c>
      <c r="BC233" t="s">
        <v>1127</v>
      </c>
      <c r="BE233" t="s">
        <v>1128</v>
      </c>
      <c r="CB233" t="s">
        <v>1126</v>
      </c>
      <c r="CC233" t="s">
        <v>1127</v>
      </c>
      <c r="CE233" t="s">
        <v>1128</v>
      </c>
      <c r="DB233" t="s">
        <v>1126</v>
      </c>
      <c r="DC233" t="s">
        <v>1127</v>
      </c>
      <c r="DE233" t="s">
        <v>1128</v>
      </c>
      <c r="EB233" t="s">
        <v>1126</v>
      </c>
      <c r="EC233" t="s">
        <v>1127</v>
      </c>
      <c r="EE233" t="s">
        <v>1128</v>
      </c>
      <c r="FB233" t="s">
        <v>1126</v>
      </c>
      <c r="FC233" t="s">
        <v>1127</v>
      </c>
      <c r="FE233" t="s">
        <v>1128</v>
      </c>
      <c r="GB233" t="s">
        <v>1126</v>
      </c>
      <c r="GC233" t="s">
        <v>1127</v>
      </c>
      <c r="GE233" t="s">
        <v>1128</v>
      </c>
    </row>
    <row r="235" spans="2:193" x14ac:dyDescent="0.3">
      <c r="C235" t="str">
        <f>VLOOKUP(E235,class!$A$1:$B$455,2,FALSE)</f>
        <v>Shire County</v>
      </c>
      <c r="D235" t="str">
        <f>IFERROR(VLOOKUP(E235,classifications!$A$3:$C$334,3,FALSE),VLOOKUP(E235,classifications!$I$2:$K$28,3,FALSE))</f>
        <v>Urban with Significant Rural</v>
      </c>
      <c r="E235" t="s">
        <v>479</v>
      </c>
      <c r="G235">
        <v>10008</v>
      </c>
      <c r="H235">
        <v>16355</v>
      </c>
      <c r="I235">
        <v>49</v>
      </c>
      <c r="J235">
        <v>218468</v>
      </c>
      <c r="K235">
        <v>244880</v>
      </c>
      <c r="AC235" t="str">
        <f>VLOOKUP(AE235,class!$A$1:$B$455,2,FALSE)</f>
        <v>Shire County</v>
      </c>
      <c r="AD235" t="str">
        <f>IFERROR(VLOOKUP(AE235,classifications!$A$3:$C$334,3,FALSE),VLOOKUP(AE235,classifications!$I$2:$K$28,3,FALSE))</f>
        <v>Urban with Significant Rural</v>
      </c>
      <c r="AE235" t="s">
        <v>479</v>
      </c>
      <c r="AG235">
        <v>9923</v>
      </c>
      <c r="AH235">
        <v>16360</v>
      </c>
      <c r="AI235">
        <v>41</v>
      </c>
      <c r="AJ235">
        <v>219856</v>
      </c>
      <c r="AK235">
        <v>246180</v>
      </c>
      <c r="BC235" t="str">
        <f>VLOOKUP(BE235,class!$A$1:$B$455,2,FALSE)</f>
        <v>Shire County</v>
      </c>
      <c r="BD235" t="str">
        <f>IFERROR(VLOOKUP(BE235,classifications!$A$3:$C$334,3,FALSE),VLOOKUP(BE235,classifications!$I$2:$K$28,3,FALSE))</f>
        <v>Urban with Significant Rural</v>
      </c>
      <c r="BE235" t="s">
        <v>479</v>
      </c>
      <c r="BG235">
        <v>9830</v>
      </c>
      <c r="BH235">
        <v>16293</v>
      </c>
      <c r="BI235">
        <v>39</v>
      </c>
      <c r="BJ235">
        <v>221241</v>
      </c>
      <c r="BK235">
        <v>247403</v>
      </c>
      <c r="CC235" t="str">
        <f>VLOOKUP(CE235,class!$A$1:$B$455,2,FALSE)</f>
        <v>Shire County</v>
      </c>
      <c r="CD235" t="str">
        <f>IFERROR(VLOOKUP(CE235,classifications!$A$3:$C$334,3,FALSE),VLOOKUP(CE235,classifications!$I$2:$K$28,3,FALSE))</f>
        <v>Urban with Significant Rural</v>
      </c>
      <c r="CE235" t="s">
        <v>479</v>
      </c>
      <c r="CG235">
        <v>9738</v>
      </c>
      <c r="CH235">
        <v>16765</v>
      </c>
      <c r="CI235">
        <v>38</v>
      </c>
      <c r="CJ235">
        <v>222282</v>
      </c>
      <c r="CK235">
        <v>248823</v>
      </c>
      <c r="DC235" t="str">
        <f>VLOOKUP(DE235,class!$A$1:$B$455,2,FALSE)</f>
        <v>Shire County</v>
      </c>
      <c r="DD235" t="str">
        <f>IFERROR(VLOOKUP(DE235,classifications!$A$3:$C$334,3,FALSE),VLOOKUP(DE235,classifications!$I$2:$K$28,3,FALSE))</f>
        <v>Urban with Significant Rural</v>
      </c>
      <c r="DE235" t="s">
        <v>479</v>
      </c>
      <c r="DG235">
        <v>9671</v>
      </c>
      <c r="DH235">
        <v>16959</v>
      </c>
      <c r="DI235">
        <v>37</v>
      </c>
      <c r="DJ235">
        <v>223665</v>
      </c>
      <c r="DK235">
        <v>250332</v>
      </c>
      <c r="EC235" t="str">
        <f>VLOOKUP(EE235,class!$A$1:$B$455,2,FALSE)</f>
        <v>Shire County</v>
      </c>
      <c r="ED235" t="str">
        <f>IFERROR(VLOOKUP(EE235,classifications!$A$3:$C$334,3,FALSE),VLOOKUP(EE235,classifications!$I$2:$K$28,3,FALSE))</f>
        <v>Urban with Significant Rural</v>
      </c>
      <c r="EE235" t="s">
        <v>479</v>
      </c>
      <c r="EG235">
        <v>9603</v>
      </c>
      <c r="EH235">
        <v>17069</v>
      </c>
      <c r="EI235">
        <v>21</v>
      </c>
      <c r="EJ235">
        <v>225084</v>
      </c>
      <c r="EK235">
        <v>251777</v>
      </c>
      <c r="FC235" t="str">
        <f>VLOOKUP(FE235,class!$A$1:$B$455,2,FALSE)</f>
        <v>Shire County</v>
      </c>
      <c r="FD235" t="str">
        <f>IFERROR(VLOOKUP(FE235,classifications!$A$3:$C$334,3,FALSE),VLOOKUP(FE235,classifications!$I$2:$K$28,3,FALSE))</f>
        <v>Urban with Significant Rural</v>
      </c>
      <c r="FE235" t="s">
        <v>479</v>
      </c>
      <c r="FG235">
        <v>9589</v>
      </c>
      <c r="FH235">
        <v>17014</v>
      </c>
      <c r="FI235">
        <v>20</v>
      </c>
      <c r="FJ235">
        <v>226444</v>
      </c>
      <c r="FK235">
        <v>253067</v>
      </c>
      <c r="GC235" t="str">
        <f>VLOOKUP(GE235,class!$A$1:$B$455,2,FALSE)</f>
        <v>Shire County</v>
      </c>
      <c r="GD235" t="str">
        <f>IFERROR(VLOOKUP(GE235,classifications!$A$3:$C$334,3,FALSE),VLOOKUP(GE235,classifications!$I$2:$K$28,3,FALSE))</f>
        <v>Urban with Significant Rural</v>
      </c>
      <c r="GE235" t="s">
        <v>479</v>
      </c>
      <c r="GG235">
        <v>9588</v>
      </c>
      <c r="GH235">
        <v>17522</v>
      </c>
      <c r="GI235">
        <v>19</v>
      </c>
      <c r="GJ235">
        <v>227702</v>
      </c>
      <c r="GK235">
        <v>254831</v>
      </c>
    </row>
    <row r="236" spans="2:193" x14ac:dyDescent="0.3">
      <c r="B236" t="s">
        <v>480</v>
      </c>
      <c r="C236" t="str">
        <f>VLOOKUP(E236,class!$A$1:$B$455,2,FALSE)</f>
        <v>Shire District</v>
      </c>
      <c r="D236" t="str">
        <f>IFERROR(VLOOKUP(E236,classifications!$A$3:$C$334,3,FALSE),VLOOKUP(E236,classifications!$I$2:$K$28,3,FALSE))</f>
        <v>Predominantly Urban</v>
      </c>
      <c r="E236" t="s">
        <v>482</v>
      </c>
      <c r="G236">
        <v>3713</v>
      </c>
      <c r="H236">
        <v>2412</v>
      </c>
      <c r="I236">
        <v>20</v>
      </c>
      <c r="J236">
        <v>41541</v>
      </c>
      <c r="K236">
        <v>47686</v>
      </c>
      <c r="AB236" t="s">
        <v>480</v>
      </c>
      <c r="AC236" t="str">
        <f>VLOOKUP(AE236,class!$A$1:$B$455,2,FALSE)</f>
        <v>Shire District</v>
      </c>
      <c r="AD236" t="str">
        <f>IFERROR(VLOOKUP(AE236,classifications!$A$3:$C$334,3,FALSE),VLOOKUP(AE236,classifications!$I$2:$K$28,3,FALSE))</f>
        <v>Predominantly Urban</v>
      </c>
      <c r="AE236" t="s">
        <v>482</v>
      </c>
      <c r="AG236">
        <v>3587</v>
      </c>
      <c r="AH236">
        <v>2386</v>
      </c>
      <c r="AI236">
        <v>8</v>
      </c>
      <c r="AJ236">
        <v>41866</v>
      </c>
      <c r="AK236">
        <v>47847</v>
      </c>
      <c r="BB236" t="s">
        <v>480</v>
      </c>
      <c r="BC236" t="str">
        <f>VLOOKUP(BE236,class!$A$1:$B$455,2,FALSE)</f>
        <v>Shire District</v>
      </c>
      <c r="BD236" t="str">
        <f>IFERROR(VLOOKUP(BE236,classifications!$A$3:$C$334,3,FALSE),VLOOKUP(BE236,classifications!$I$2:$K$28,3,FALSE))</f>
        <v>Predominantly Urban</v>
      </c>
      <c r="BE236" t="s">
        <v>482</v>
      </c>
      <c r="BG236">
        <v>3521</v>
      </c>
      <c r="BH236">
        <v>2411</v>
      </c>
      <c r="BI236">
        <v>3</v>
      </c>
      <c r="BJ236">
        <v>42157</v>
      </c>
      <c r="BK236">
        <v>48092</v>
      </c>
      <c r="CB236" t="s">
        <v>480</v>
      </c>
      <c r="CC236" t="str">
        <f>VLOOKUP(CE236,class!$A$1:$B$455,2,FALSE)</f>
        <v>Shire District</v>
      </c>
      <c r="CD236" t="str">
        <f>IFERROR(VLOOKUP(CE236,classifications!$A$3:$C$334,3,FALSE),VLOOKUP(CE236,classifications!$I$2:$K$28,3,FALSE))</f>
        <v>Predominantly Urban</v>
      </c>
      <c r="CE236" t="s">
        <v>482</v>
      </c>
      <c r="CG236">
        <v>3447</v>
      </c>
      <c r="CH236">
        <v>2492</v>
      </c>
      <c r="CI236">
        <v>3</v>
      </c>
      <c r="CJ236">
        <v>42310</v>
      </c>
      <c r="CK236">
        <v>48252</v>
      </c>
      <c r="DB236" t="s">
        <v>480</v>
      </c>
      <c r="DC236" t="str">
        <f>VLOOKUP(DE236,class!$A$1:$B$455,2,FALSE)</f>
        <v>Shire District</v>
      </c>
      <c r="DD236" t="str">
        <f>IFERROR(VLOOKUP(DE236,classifications!$A$3:$C$334,3,FALSE),VLOOKUP(DE236,classifications!$I$2:$K$28,3,FALSE))</f>
        <v>Predominantly Urban</v>
      </c>
      <c r="DE236" t="s">
        <v>482</v>
      </c>
      <c r="DG236">
        <v>3461</v>
      </c>
      <c r="DH236">
        <v>2460</v>
      </c>
      <c r="DI236">
        <v>3</v>
      </c>
      <c r="DJ236">
        <v>42541</v>
      </c>
      <c r="DK236">
        <v>48465</v>
      </c>
      <c r="EB236" t="s">
        <v>480</v>
      </c>
      <c r="EC236" t="str">
        <f>VLOOKUP(EE236,class!$A$1:$B$455,2,FALSE)</f>
        <v>Shire District</v>
      </c>
      <c r="ED236" t="str">
        <f>IFERROR(VLOOKUP(EE236,classifications!$A$3:$C$334,3,FALSE),VLOOKUP(EE236,classifications!$I$2:$K$28,3,FALSE))</f>
        <v>Predominantly Urban</v>
      </c>
      <c r="EE236" t="s">
        <v>482</v>
      </c>
      <c r="EG236">
        <v>3460</v>
      </c>
      <c r="EH236">
        <v>2576</v>
      </c>
      <c r="EI236">
        <v>3</v>
      </c>
      <c r="EJ236">
        <v>42629</v>
      </c>
      <c r="EK236">
        <v>48668</v>
      </c>
      <c r="FB236" t="s">
        <v>480</v>
      </c>
      <c r="FC236" t="str">
        <f>VLOOKUP(FE236,class!$A$1:$B$455,2,FALSE)</f>
        <v>Shire District</v>
      </c>
      <c r="FD236" t="str">
        <f>IFERROR(VLOOKUP(FE236,classifications!$A$3:$C$334,3,FALSE),VLOOKUP(FE236,classifications!$I$2:$K$28,3,FALSE))</f>
        <v>Predominantly Urban</v>
      </c>
      <c r="FE236" t="s">
        <v>482</v>
      </c>
      <c r="FG236">
        <v>3447</v>
      </c>
      <c r="FH236">
        <v>2642</v>
      </c>
      <c r="FI236">
        <v>2</v>
      </c>
      <c r="FJ236">
        <v>42704</v>
      </c>
      <c r="FK236">
        <v>48795</v>
      </c>
      <c r="GB236" t="s">
        <v>480</v>
      </c>
      <c r="GC236" t="str">
        <f>VLOOKUP(GE236,class!$A$1:$B$455,2,FALSE)</f>
        <v>Shire District</v>
      </c>
      <c r="GD236" t="str">
        <f>IFERROR(VLOOKUP(GE236,classifications!$A$3:$C$334,3,FALSE),VLOOKUP(GE236,classifications!$I$2:$K$28,3,FALSE))</f>
        <v>Predominantly Urban</v>
      </c>
      <c r="GE236" t="s">
        <v>482</v>
      </c>
      <c r="GG236">
        <v>3437</v>
      </c>
      <c r="GH236">
        <v>2724</v>
      </c>
      <c r="GI236">
        <v>0</v>
      </c>
      <c r="GJ236">
        <v>42764</v>
      </c>
      <c r="GK236">
        <v>48925</v>
      </c>
    </row>
    <row r="237" spans="2:193" x14ac:dyDescent="0.3">
      <c r="B237" t="s">
        <v>483</v>
      </c>
      <c r="C237" t="str">
        <f>VLOOKUP(E237,class!$A$1:$B$455,2,FALSE)</f>
        <v>Shire District</v>
      </c>
      <c r="D237" t="str">
        <f>IFERROR(VLOOKUP(E237,classifications!$A$3:$C$334,3,FALSE),VLOOKUP(E237,classifications!$I$2:$K$28,3,FALSE))</f>
        <v>Predominantly Urban</v>
      </c>
      <c r="E237" t="s">
        <v>485</v>
      </c>
      <c r="G237">
        <v>0</v>
      </c>
      <c r="H237">
        <v>5932</v>
      </c>
      <c r="I237">
        <v>14</v>
      </c>
      <c r="J237">
        <v>37185</v>
      </c>
      <c r="K237">
        <v>43131</v>
      </c>
      <c r="AB237" t="s">
        <v>483</v>
      </c>
      <c r="AC237" t="str">
        <f>VLOOKUP(AE237,class!$A$1:$B$455,2,FALSE)</f>
        <v>Shire District</v>
      </c>
      <c r="AD237" t="str">
        <f>IFERROR(VLOOKUP(AE237,classifications!$A$3:$C$334,3,FALSE),VLOOKUP(AE237,classifications!$I$2:$K$28,3,FALSE))</f>
        <v>Predominantly Urban</v>
      </c>
      <c r="AE237" t="s">
        <v>485</v>
      </c>
      <c r="AG237">
        <v>0</v>
      </c>
      <c r="AH237">
        <v>5940</v>
      </c>
      <c r="AI237">
        <v>14</v>
      </c>
      <c r="AJ237">
        <v>37325</v>
      </c>
      <c r="AK237">
        <v>43279</v>
      </c>
      <c r="BB237" t="s">
        <v>483</v>
      </c>
      <c r="BC237" t="str">
        <f>VLOOKUP(BE237,class!$A$1:$B$455,2,FALSE)</f>
        <v>Shire District</v>
      </c>
      <c r="BD237" t="str">
        <f>IFERROR(VLOOKUP(BE237,classifications!$A$3:$C$334,3,FALSE),VLOOKUP(BE237,classifications!$I$2:$K$28,3,FALSE))</f>
        <v>Predominantly Urban</v>
      </c>
      <c r="BE237" t="s">
        <v>485</v>
      </c>
      <c r="BG237">
        <v>1</v>
      </c>
      <c r="BH237">
        <v>5879</v>
      </c>
      <c r="BI237">
        <v>8</v>
      </c>
      <c r="BJ237">
        <v>37539</v>
      </c>
      <c r="BK237">
        <v>43427</v>
      </c>
      <c r="CB237" t="s">
        <v>483</v>
      </c>
      <c r="CC237" t="str">
        <f>VLOOKUP(CE237,class!$A$1:$B$455,2,FALSE)</f>
        <v>Shire District</v>
      </c>
      <c r="CD237" t="str">
        <f>IFERROR(VLOOKUP(CE237,classifications!$A$3:$C$334,3,FALSE),VLOOKUP(CE237,classifications!$I$2:$K$28,3,FALSE))</f>
        <v>Predominantly Urban</v>
      </c>
      <c r="CE237" t="s">
        <v>485</v>
      </c>
      <c r="CG237">
        <v>1</v>
      </c>
      <c r="CH237">
        <v>6006</v>
      </c>
      <c r="CI237">
        <v>0</v>
      </c>
      <c r="CJ237">
        <v>37587</v>
      </c>
      <c r="CK237">
        <v>43594</v>
      </c>
      <c r="DB237" t="s">
        <v>483</v>
      </c>
      <c r="DC237" t="str">
        <f>VLOOKUP(DE237,class!$A$1:$B$455,2,FALSE)</f>
        <v>Shire District</v>
      </c>
      <c r="DD237" t="str">
        <f>IFERROR(VLOOKUP(DE237,classifications!$A$3:$C$334,3,FALSE),VLOOKUP(DE237,classifications!$I$2:$K$28,3,FALSE))</f>
        <v>Predominantly Urban</v>
      </c>
      <c r="DE237" t="s">
        <v>485</v>
      </c>
      <c r="DG237">
        <v>0</v>
      </c>
      <c r="DH237">
        <v>6036</v>
      </c>
      <c r="DI237">
        <v>0</v>
      </c>
      <c r="DJ237">
        <v>37802</v>
      </c>
      <c r="DK237">
        <v>43838</v>
      </c>
      <c r="EB237" t="s">
        <v>483</v>
      </c>
      <c r="EC237" t="str">
        <f>VLOOKUP(EE237,class!$A$1:$B$455,2,FALSE)</f>
        <v>Shire District</v>
      </c>
      <c r="ED237" t="str">
        <f>IFERROR(VLOOKUP(EE237,classifications!$A$3:$C$334,3,FALSE),VLOOKUP(EE237,classifications!$I$2:$K$28,3,FALSE))</f>
        <v>Predominantly Urban</v>
      </c>
      <c r="EE237" t="s">
        <v>485</v>
      </c>
      <c r="EG237">
        <v>3</v>
      </c>
      <c r="EH237">
        <v>6022</v>
      </c>
      <c r="EI237">
        <v>6</v>
      </c>
      <c r="EJ237">
        <v>37998</v>
      </c>
      <c r="EK237">
        <v>44029</v>
      </c>
      <c r="FB237" t="s">
        <v>483</v>
      </c>
      <c r="FC237" t="str">
        <f>VLOOKUP(FE237,class!$A$1:$B$455,2,FALSE)</f>
        <v>Shire District</v>
      </c>
      <c r="FD237" t="str">
        <f>IFERROR(VLOOKUP(FE237,classifications!$A$3:$C$334,3,FALSE),VLOOKUP(FE237,classifications!$I$2:$K$28,3,FALSE))</f>
        <v>Predominantly Urban</v>
      </c>
      <c r="FE237" t="s">
        <v>485</v>
      </c>
      <c r="FG237">
        <v>3</v>
      </c>
      <c r="FH237">
        <v>6104</v>
      </c>
      <c r="FI237">
        <v>6</v>
      </c>
      <c r="FJ237">
        <v>38120</v>
      </c>
      <c r="FK237">
        <v>44233</v>
      </c>
      <c r="GB237" t="s">
        <v>483</v>
      </c>
      <c r="GC237" t="str">
        <f>VLOOKUP(GE237,class!$A$1:$B$455,2,FALSE)</f>
        <v>Shire District</v>
      </c>
      <c r="GD237" t="str">
        <f>IFERROR(VLOOKUP(GE237,classifications!$A$3:$C$334,3,FALSE),VLOOKUP(GE237,classifications!$I$2:$K$28,3,FALSE))</f>
        <v>Predominantly Urban</v>
      </c>
      <c r="GE237" t="s">
        <v>485</v>
      </c>
      <c r="GG237">
        <v>6</v>
      </c>
      <c r="GH237">
        <v>6148</v>
      </c>
      <c r="GI237">
        <v>8</v>
      </c>
      <c r="GJ237">
        <v>38255</v>
      </c>
      <c r="GK237">
        <v>44417</v>
      </c>
    </row>
    <row r="238" spans="2:193" x14ac:dyDescent="0.3">
      <c r="B238" t="s">
        <v>486</v>
      </c>
      <c r="C238" t="str">
        <f>VLOOKUP(E238,class!$A$1:$B$455,2,FALSE)</f>
        <v>Shire District</v>
      </c>
      <c r="D238" t="str">
        <f>IFERROR(VLOOKUP(E238,classifications!$A$3:$C$334,3,FALSE),VLOOKUP(E238,classifications!$I$2:$K$28,3,FALSE))</f>
        <v>Urban with Significant Rural</v>
      </c>
      <c r="E238" t="s">
        <v>488</v>
      </c>
      <c r="G238">
        <v>3246</v>
      </c>
      <c r="H238">
        <v>1515</v>
      </c>
      <c r="I238">
        <v>0</v>
      </c>
      <c r="J238">
        <v>39333</v>
      </c>
      <c r="K238">
        <v>44094</v>
      </c>
      <c r="AB238" t="s">
        <v>486</v>
      </c>
      <c r="AC238" t="str">
        <f>VLOOKUP(AE238,class!$A$1:$B$455,2,FALSE)</f>
        <v>Shire District</v>
      </c>
      <c r="AD238" t="str">
        <f>IFERROR(VLOOKUP(AE238,classifications!$A$3:$C$334,3,FALSE),VLOOKUP(AE238,classifications!$I$2:$K$28,3,FALSE))</f>
        <v>Urban with Significant Rural</v>
      </c>
      <c r="AE238" t="s">
        <v>488</v>
      </c>
      <c r="AG238">
        <v>3257</v>
      </c>
      <c r="AH238">
        <v>1517</v>
      </c>
      <c r="AI238">
        <v>0</v>
      </c>
      <c r="AJ238">
        <v>39539</v>
      </c>
      <c r="AK238">
        <v>44313</v>
      </c>
      <c r="BB238" t="s">
        <v>486</v>
      </c>
      <c r="BC238" t="str">
        <f>VLOOKUP(BE238,class!$A$1:$B$455,2,FALSE)</f>
        <v>Shire District</v>
      </c>
      <c r="BD238" t="str">
        <f>IFERROR(VLOOKUP(BE238,classifications!$A$3:$C$334,3,FALSE),VLOOKUP(BE238,classifications!$I$2:$K$28,3,FALSE))</f>
        <v>Urban with Significant Rural</v>
      </c>
      <c r="BE238" t="s">
        <v>488</v>
      </c>
      <c r="BG238">
        <v>3240</v>
      </c>
      <c r="BH238">
        <v>1476</v>
      </c>
      <c r="BI238">
        <v>0</v>
      </c>
      <c r="BJ238">
        <v>39710</v>
      </c>
      <c r="BK238">
        <v>44426</v>
      </c>
      <c r="CB238" t="s">
        <v>486</v>
      </c>
      <c r="CC238" t="str">
        <f>VLOOKUP(CE238,class!$A$1:$B$455,2,FALSE)</f>
        <v>Shire District</v>
      </c>
      <c r="CD238" t="str">
        <f>IFERROR(VLOOKUP(CE238,classifications!$A$3:$C$334,3,FALSE),VLOOKUP(CE238,classifications!$I$2:$K$28,3,FALSE))</f>
        <v>Urban with Significant Rural</v>
      </c>
      <c r="CE238" t="s">
        <v>488</v>
      </c>
      <c r="CG238">
        <v>3228</v>
      </c>
      <c r="CH238">
        <v>1577</v>
      </c>
      <c r="CI238">
        <v>0</v>
      </c>
      <c r="CJ238">
        <v>39898</v>
      </c>
      <c r="CK238">
        <v>44703</v>
      </c>
      <c r="DB238" t="s">
        <v>486</v>
      </c>
      <c r="DC238" t="str">
        <f>VLOOKUP(DE238,class!$A$1:$B$455,2,FALSE)</f>
        <v>Shire District</v>
      </c>
      <c r="DD238" t="str">
        <f>IFERROR(VLOOKUP(DE238,classifications!$A$3:$C$334,3,FALSE),VLOOKUP(DE238,classifications!$I$2:$K$28,3,FALSE))</f>
        <v>Urban with Significant Rural</v>
      </c>
      <c r="DE238" t="s">
        <v>488</v>
      </c>
      <c r="DG238">
        <v>3210</v>
      </c>
      <c r="DH238">
        <v>1587</v>
      </c>
      <c r="DI238">
        <v>0</v>
      </c>
      <c r="DJ238">
        <v>40192</v>
      </c>
      <c r="DK238">
        <v>44989</v>
      </c>
      <c r="EB238" t="s">
        <v>486</v>
      </c>
      <c r="EC238" t="str">
        <f>VLOOKUP(EE238,class!$A$1:$B$455,2,FALSE)</f>
        <v>Shire District</v>
      </c>
      <c r="ED238" t="str">
        <f>IFERROR(VLOOKUP(EE238,classifications!$A$3:$C$334,3,FALSE),VLOOKUP(EE238,classifications!$I$2:$K$28,3,FALSE))</f>
        <v>Urban with Significant Rural</v>
      </c>
      <c r="EE238" t="s">
        <v>488</v>
      </c>
      <c r="EG238">
        <v>3207</v>
      </c>
      <c r="EH238">
        <v>1588</v>
      </c>
      <c r="EI238">
        <v>0</v>
      </c>
      <c r="EJ238">
        <v>40398</v>
      </c>
      <c r="EK238">
        <v>45193</v>
      </c>
      <c r="FB238" t="s">
        <v>486</v>
      </c>
      <c r="FC238" t="str">
        <f>VLOOKUP(FE238,class!$A$1:$B$455,2,FALSE)</f>
        <v>Shire District</v>
      </c>
      <c r="FD238" t="str">
        <f>IFERROR(VLOOKUP(FE238,classifications!$A$3:$C$334,3,FALSE),VLOOKUP(FE238,classifications!$I$2:$K$28,3,FALSE))</f>
        <v>Urban with Significant Rural</v>
      </c>
      <c r="FE238" t="s">
        <v>488</v>
      </c>
      <c r="FG238">
        <v>3212</v>
      </c>
      <c r="FH238">
        <v>1478</v>
      </c>
      <c r="FI238">
        <v>0</v>
      </c>
      <c r="FJ238">
        <v>40814</v>
      </c>
      <c r="FK238">
        <v>45504</v>
      </c>
      <c r="GB238" t="s">
        <v>486</v>
      </c>
      <c r="GC238" t="str">
        <f>VLOOKUP(GE238,class!$A$1:$B$455,2,FALSE)</f>
        <v>Shire District</v>
      </c>
      <c r="GD238" t="str">
        <f>IFERROR(VLOOKUP(GE238,classifications!$A$3:$C$334,3,FALSE),VLOOKUP(GE238,classifications!$I$2:$K$28,3,FALSE))</f>
        <v>Urban with Significant Rural</v>
      </c>
      <c r="GE238" t="s">
        <v>488</v>
      </c>
      <c r="GG238">
        <v>3203</v>
      </c>
      <c r="GH238">
        <v>1631</v>
      </c>
      <c r="GI238">
        <v>0</v>
      </c>
      <c r="GJ238">
        <v>41024</v>
      </c>
      <c r="GK238">
        <v>45858</v>
      </c>
    </row>
    <row r="239" spans="2:193" x14ac:dyDescent="0.3">
      <c r="B239" t="s">
        <v>489</v>
      </c>
      <c r="C239" t="str">
        <f>VLOOKUP(E239,class!$A$1:$B$455,2,FALSE)</f>
        <v>Shire District</v>
      </c>
      <c r="D239" t="str">
        <f>IFERROR(VLOOKUP(E239,classifications!$A$3:$C$334,3,FALSE),VLOOKUP(E239,classifications!$I$2:$K$28,3,FALSE))</f>
        <v>Predominantly Rural</v>
      </c>
      <c r="E239" t="s">
        <v>491</v>
      </c>
      <c r="G239">
        <v>0</v>
      </c>
      <c r="H239">
        <v>4474</v>
      </c>
      <c r="I239">
        <v>0</v>
      </c>
      <c r="J239">
        <v>39719</v>
      </c>
      <c r="K239">
        <v>44193</v>
      </c>
      <c r="AB239" t="s">
        <v>489</v>
      </c>
      <c r="AC239" t="str">
        <f>VLOOKUP(AE239,class!$A$1:$B$455,2,FALSE)</f>
        <v>Shire District</v>
      </c>
      <c r="AD239" t="str">
        <f>IFERROR(VLOOKUP(AE239,classifications!$A$3:$C$334,3,FALSE),VLOOKUP(AE239,classifications!$I$2:$K$28,3,FALSE))</f>
        <v>Predominantly Rural</v>
      </c>
      <c r="AE239" t="s">
        <v>491</v>
      </c>
      <c r="AG239">
        <v>0</v>
      </c>
      <c r="AH239">
        <v>4371</v>
      </c>
      <c r="AI239">
        <v>0</v>
      </c>
      <c r="AJ239">
        <v>39920</v>
      </c>
      <c r="AK239">
        <v>44291</v>
      </c>
      <c r="BB239" t="s">
        <v>489</v>
      </c>
      <c r="BC239" t="str">
        <f>VLOOKUP(BE239,class!$A$1:$B$455,2,FALSE)</f>
        <v>Shire District</v>
      </c>
      <c r="BD239" t="str">
        <f>IFERROR(VLOOKUP(BE239,classifications!$A$3:$C$334,3,FALSE),VLOOKUP(BE239,classifications!$I$2:$K$28,3,FALSE))</f>
        <v>Predominantly Rural</v>
      </c>
      <c r="BE239" t="s">
        <v>491</v>
      </c>
      <c r="BG239">
        <v>0</v>
      </c>
      <c r="BH239">
        <v>4320</v>
      </c>
      <c r="BI239">
        <v>0</v>
      </c>
      <c r="BJ239">
        <v>40128</v>
      </c>
      <c r="BK239">
        <v>44448</v>
      </c>
      <c r="CB239" t="s">
        <v>489</v>
      </c>
      <c r="CC239" t="str">
        <f>VLOOKUP(CE239,class!$A$1:$B$455,2,FALSE)</f>
        <v>Shire District</v>
      </c>
      <c r="CD239" t="str">
        <f>IFERROR(VLOOKUP(CE239,classifications!$A$3:$C$334,3,FALSE),VLOOKUP(CE239,classifications!$I$2:$K$28,3,FALSE))</f>
        <v>Predominantly Rural</v>
      </c>
      <c r="CE239" t="s">
        <v>491</v>
      </c>
      <c r="CG239">
        <v>0</v>
      </c>
      <c r="CH239">
        <v>4363</v>
      </c>
      <c r="CI239">
        <v>0</v>
      </c>
      <c r="CJ239">
        <v>40269</v>
      </c>
      <c r="CK239">
        <v>44632</v>
      </c>
      <c r="DB239" t="s">
        <v>489</v>
      </c>
      <c r="DC239" t="str">
        <f>VLOOKUP(DE239,class!$A$1:$B$455,2,FALSE)</f>
        <v>Shire District</v>
      </c>
      <c r="DD239" t="str">
        <f>IFERROR(VLOOKUP(DE239,classifications!$A$3:$C$334,3,FALSE),VLOOKUP(DE239,classifications!$I$2:$K$28,3,FALSE))</f>
        <v>Predominantly Rural</v>
      </c>
      <c r="DE239" t="s">
        <v>491</v>
      </c>
      <c r="DG239">
        <v>0</v>
      </c>
      <c r="DH239">
        <v>4396</v>
      </c>
      <c r="DI239">
        <v>0</v>
      </c>
      <c r="DJ239">
        <v>40482</v>
      </c>
      <c r="DK239">
        <v>44878</v>
      </c>
      <c r="EB239" t="s">
        <v>489</v>
      </c>
      <c r="EC239" t="str">
        <f>VLOOKUP(EE239,class!$A$1:$B$455,2,FALSE)</f>
        <v>Shire District</v>
      </c>
      <c r="ED239" t="str">
        <f>IFERROR(VLOOKUP(EE239,classifications!$A$3:$C$334,3,FALSE),VLOOKUP(EE239,classifications!$I$2:$K$28,3,FALSE))</f>
        <v>Predominantly Rural</v>
      </c>
      <c r="EE239" t="s">
        <v>491</v>
      </c>
      <c r="EG239">
        <v>0</v>
      </c>
      <c r="EH239">
        <v>4367</v>
      </c>
      <c r="EI239">
        <v>0</v>
      </c>
      <c r="EJ239">
        <v>40794</v>
      </c>
      <c r="EK239">
        <v>45161</v>
      </c>
      <c r="FB239" t="s">
        <v>489</v>
      </c>
      <c r="FC239" t="str">
        <f>VLOOKUP(FE239,class!$A$1:$B$455,2,FALSE)</f>
        <v>Shire District</v>
      </c>
      <c r="FD239" t="str">
        <f>IFERROR(VLOOKUP(FE239,classifications!$A$3:$C$334,3,FALSE),VLOOKUP(FE239,classifications!$I$2:$K$28,3,FALSE))</f>
        <v>Predominantly Rural</v>
      </c>
      <c r="FE239" t="s">
        <v>491</v>
      </c>
      <c r="FG239">
        <v>0</v>
      </c>
      <c r="FH239">
        <v>4302</v>
      </c>
      <c r="FI239">
        <v>0</v>
      </c>
      <c r="FJ239">
        <v>41045</v>
      </c>
      <c r="FK239">
        <v>45347</v>
      </c>
      <c r="GB239" t="s">
        <v>489</v>
      </c>
      <c r="GC239" t="str">
        <f>VLOOKUP(GE239,class!$A$1:$B$455,2,FALSE)</f>
        <v>Shire District</v>
      </c>
      <c r="GD239" t="str">
        <f>IFERROR(VLOOKUP(GE239,classifications!$A$3:$C$334,3,FALSE),VLOOKUP(GE239,classifications!$I$2:$K$28,3,FALSE))</f>
        <v>Predominantly Rural</v>
      </c>
      <c r="GE239" t="s">
        <v>491</v>
      </c>
      <c r="GG239">
        <v>1</v>
      </c>
      <c r="GH239">
        <v>4401</v>
      </c>
      <c r="GI239">
        <v>0</v>
      </c>
      <c r="GJ239">
        <v>41200</v>
      </c>
      <c r="GK239">
        <v>45602</v>
      </c>
    </row>
    <row r="240" spans="2:193" x14ac:dyDescent="0.3">
      <c r="B240" t="s">
        <v>492</v>
      </c>
      <c r="C240" t="str">
        <f>VLOOKUP(E240,class!$A$1:$B$455,2,FALSE)</f>
        <v>Shire District</v>
      </c>
      <c r="D240" t="str">
        <f>IFERROR(VLOOKUP(E240,classifications!$A$3:$C$334,3,FALSE),VLOOKUP(E240,classifications!$I$2:$K$28,3,FALSE))</f>
        <v>Predominantly Rural</v>
      </c>
      <c r="E240" t="s">
        <v>494</v>
      </c>
      <c r="G240">
        <v>3049</v>
      </c>
      <c r="H240">
        <v>2022</v>
      </c>
      <c r="I240">
        <v>15</v>
      </c>
      <c r="J240">
        <v>60690</v>
      </c>
      <c r="K240">
        <v>65776</v>
      </c>
      <c r="AB240" t="s">
        <v>492</v>
      </c>
      <c r="AC240" t="str">
        <f>VLOOKUP(AE240,class!$A$1:$B$455,2,FALSE)</f>
        <v>Shire District</v>
      </c>
      <c r="AD240" t="str">
        <f>IFERROR(VLOOKUP(AE240,classifications!$A$3:$C$334,3,FALSE),VLOOKUP(AE240,classifications!$I$2:$K$28,3,FALSE))</f>
        <v>Predominantly Rural</v>
      </c>
      <c r="AE240" t="s">
        <v>494</v>
      </c>
      <c r="AG240">
        <v>3079</v>
      </c>
      <c r="AH240">
        <v>2146</v>
      </c>
      <c r="AI240">
        <v>19</v>
      </c>
      <c r="AJ240">
        <v>61206</v>
      </c>
      <c r="AK240">
        <v>66450</v>
      </c>
      <c r="BB240" t="s">
        <v>492</v>
      </c>
      <c r="BC240" t="str">
        <f>VLOOKUP(BE240,class!$A$1:$B$455,2,FALSE)</f>
        <v>Shire District</v>
      </c>
      <c r="BD240" t="str">
        <f>IFERROR(VLOOKUP(BE240,classifications!$A$3:$C$334,3,FALSE),VLOOKUP(BE240,classifications!$I$2:$K$28,3,FALSE))</f>
        <v>Predominantly Rural</v>
      </c>
      <c r="BE240" t="s">
        <v>494</v>
      </c>
      <c r="BG240">
        <v>3068</v>
      </c>
      <c r="BH240">
        <v>2207</v>
      </c>
      <c r="BI240">
        <v>28</v>
      </c>
      <c r="BJ240">
        <v>61707</v>
      </c>
      <c r="BK240">
        <v>67010</v>
      </c>
      <c r="CB240" t="s">
        <v>492</v>
      </c>
      <c r="CC240" t="str">
        <f>VLOOKUP(CE240,class!$A$1:$B$455,2,FALSE)</f>
        <v>Shire District</v>
      </c>
      <c r="CD240" t="str">
        <f>IFERROR(VLOOKUP(CE240,classifications!$A$3:$C$334,3,FALSE),VLOOKUP(CE240,classifications!$I$2:$K$28,3,FALSE))</f>
        <v>Predominantly Rural</v>
      </c>
      <c r="CE240" t="s">
        <v>494</v>
      </c>
      <c r="CG240">
        <v>3062</v>
      </c>
      <c r="CH240">
        <v>2327</v>
      </c>
      <c r="CI240">
        <v>35</v>
      </c>
      <c r="CJ240">
        <v>62218</v>
      </c>
      <c r="CK240">
        <v>67642</v>
      </c>
      <c r="DB240" t="s">
        <v>492</v>
      </c>
      <c r="DC240" t="str">
        <f>VLOOKUP(DE240,class!$A$1:$B$455,2,FALSE)</f>
        <v>Shire District</v>
      </c>
      <c r="DD240" t="str">
        <f>IFERROR(VLOOKUP(DE240,classifications!$A$3:$C$334,3,FALSE),VLOOKUP(DE240,classifications!$I$2:$K$28,3,FALSE))</f>
        <v>Predominantly Rural</v>
      </c>
      <c r="DE240" t="s">
        <v>494</v>
      </c>
      <c r="DG240">
        <v>3000</v>
      </c>
      <c r="DH240">
        <v>2480</v>
      </c>
      <c r="DI240">
        <v>34</v>
      </c>
      <c r="DJ240">
        <v>62648</v>
      </c>
      <c r="DK240">
        <v>68162</v>
      </c>
      <c r="EB240" t="s">
        <v>492</v>
      </c>
      <c r="EC240" t="str">
        <f>VLOOKUP(EE240,class!$A$1:$B$455,2,FALSE)</f>
        <v>Shire District</v>
      </c>
      <c r="ED240" t="str">
        <f>IFERROR(VLOOKUP(EE240,classifications!$A$3:$C$334,3,FALSE),VLOOKUP(EE240,classifications!$I$2:$K$28,3,FALSE))</f>
        <v>Predominantly Rural</v>
      </c>
      <c r="EE240" t="s">
        <v>494</v>
      </c>
      <c r="EG240">
        <v>2933</v>
      </c>
      <c r="EH240">
        <v>2516</v>
      </c>
      <c r="EI240">
        <v>12</v>
      </c>
      <c r="EJ240">
        <v>63265</v>
      </c>
      <c r="EK240">
        <v>68726</v>
      </c>
      <c r="FB240" t="s">
        <v>492</v>
      </c>
      <c r="FC240" t="str">
        <f>VLOOKUP(FE240,class!$A$1:$B$455,2,FALSE)</f>
        <v>Shire District</v>
      </c>
      <c r="FD240" t="str">
        <f>IFERROR(VLOOKUP(FE240,classifications!$A$3:$C$334,3,FALSE),VLOOKUP(FE240,classifications!$I$2:$K$28,3,FALSE))</f>
        <v>Predominantly Rural</v>
      </c>
      <c r="FE240" t="s">
        <v>494</v>
      </c>
      <c r="FG240">
        <v>2927</v>
      </c>
      <c r="FH240">
        <v>2488</v>
      </c>
      <c r="FI240">
        <v>12</v>
      </c>
      <c r="FJ240">
        <v>63761</v>
      </c>
      <c r="FK240">
        <v>69188</v>
      </c>
      <c r="GB240" t="s">
        <v>492</v>
      </c>
      <c r="GC240" t="str">
        <f>VLOOKUP(GE240,class!$A$1:$B$455,2,FALSE)</f>
        <v>Shire District</v>
      </c>
      <c r="GD240" t="str">
        <f>IFERROR(VLOOKUP(GE240,classifications!$A$3:$C$334,3,FALSE),VLOOKUP(GE240,classifications!$I$2:$K$28,3,FALSE))</f>
        <v>Predominantly Rural</v>
      </c>
      <c r="GE240" t="s">
        <v>494</v>
      </c>
      <c r="GG240">
        <v>2941</v>
      </c>
      <c r="GH240">
        <v>2618</v>
      </c>
      <c r="GI240">
        <v>11</v>
      </c>
      <c r="GJ240">
        <v>64459</v>
      </c>
      <c r="GK240">
        <v>70029</v>
      </c>
    </row>
    <row r="242" spans="2:193" x14ac:dyDescent="0.3">
      <c r="C242" t="str">
        <f>VLOOKUP(E242,class!$A$1:$B$455,2,FALSE)</f>
        <v>Shire County</v>
      </c>
      <c r="D242" t="str">
        <f>IFERROR(VLOOKUP(E242,classifications!$A$3:$C$334,3,FALSE),VLOOKUP(E242,classifications!$I$2:$K$28,3,FALSE))</f>
        <v>Urban with Significant Rural</v>
      </c>
      <c r="E242" t="s">
        <v>495</v>
      </c>
      <c r="G242">
        <v>44804</v>
      </c>
      <c r="H242">
        <v>44409</v>
      </c>
      <c r="I242">
        <v>1573</v>
      </c>
      <c r="J242">
        <v>517083</v>
      </c>
      <c r="K242">
        <v>607869</v>
      </c>
      <c r="AC242" t="str">
        <f>VLOOKUP(AE242,class!$A$1:$B$455,2,FALSE)</f>
        <v>Shire County</v>
      </c>
      <c r="AD242" t="str">
        <f>IFERROR(VLOOKUP(AE242,classifications!$A$3:$C$334,3,FALSE),VLOOKUP(AE242,classifications!$I$2:$K$28,3,FALSE))</f>
        <v>Urban with Significant Rural</v>
      </c>
      <c r="AE242" t="s">
        <v>495</v>
      </c>
      <c r="AG242">
        <v>44598</v>
      </c>
      <c r="AH242">
        <v>45107</v>
      </c>
      <c r="AI242">
        <v>1542</v>
      </c>
      <c r="AJ242">
        <v>519858</v>
      </c>
      <c r="AK242">
        <v>611105</v>
      </c>
      <c r="BC242" t="str">
        <f>VLOOKUP(BE242,class!$A$1:$B$455,2,FALSE)</f>
        <v>Shire County</v>
      </c>
      <c r="BD242" t="str">
        <f>IFERROR(VLOOKUP(BE242,classifications!$A$3:$C$334,3,FALSE),VLOOKUP(BE242,classifications!$I$2:$K$28,3,FALSE))</f>
        <v>Urban with Significant Rural</v>
      </c>
      <c r="BE242" t="s">
        <v>495</v>
      </c>
      <c r="BG242">
        <v>44285</v>
      </c>
      <c r="BH242">
        <v>45516</v>
      </c>
      <c r="BI242">
        <v>1535</v>
      </c>
      <c r="BJ242">
        <v>522865</v>
      </c>
      <c r="BK242">
        <v>614201</v>
      </c>
      <c r="CC242" t="str">
        <f>VLOOKUP(CE242,class!$A$1:$B$455,2,FALSE)</f>
        <v>Shire County</v>
      </c>
      <c r="CD242" t="str">
        <f>IFERROR(VLOOKUP(CE242,classifications!$A$3:$C$334,3,FALSE),VLOOKUP(CE242,classifications!$I$2:$K$28,3,FALSE))</f>
        <v>Urban with Significant Rural</v>
      </c>
      <c r="CE242" t="s">
        <v>495</v>
      </c>
      <c r="CG242">
        <v>43322</v>
      </c>
      <c r="CH242">
        <v>46182</v>
      </c>
      <c r="CI242">
        <v>1447</v>
      </c>
      <c r="CJ242">
        <v>527826</v>
      </c>
      <c r="CK242">
        <v>618777</v>
      </c>
      <c r="DC242" t="str">
        <f>VLOOKUP(DE242,class!$A$1:$B$455,2,FALSE)</f>
        <v>Shire County</v>
      </c>
      <c r="DD242" t="str">
        <f>IFERROR(VLOOKUP(DE242,classifications!$A$3:$C$334,3,FALSE),VLOOKUP(DE242,classifications!$I$2:$K$28,3,FALSE))</f>
        <v>Urban with Significant Rural</v>
      </c>
      <c r="DE242" t="s">
        <v>495</v>
      </c>
      <c r="DG242">
        <v>43028</v>
      </c>
      <c r="DH242">
        <v>46465</v>
      </c>
      <c r="DI242">
        <v>1358</v>
      </c>
      <c r="DJ242">
        <v>532917</v>
      </c>
      <c r="DK242">
        <v>623768</v>
      </c>
      <c r="EC242" t="str">
        <f>VLOOKUP(EE242,class!$A$1:$B$455,2,FALSE)</f>
        <v>Shire County</v>
      </c>
      <c r="ED242" t="str">
        <f>IFERROR(VLOOKUP(EE242,classifications!$A$3:$C$334,3,FALSE),VLOOKUP(EE242,classifications!$I$2:$K$28,3,FALSE))</f>
        <v>Urban with Significant Rural</v>
      </c>
      <c r="EE242" t="s">
        <v>495</v>
      </c>
      <c r="EG242">
        <v>42866</v>
      </c>
      <c r="EH242">
        <v>47075</v>
      </c>
      <c r="EI242">
        <v>1420</v>
      </c>
      <c r="EJ242">
        <v>537531</v>
      </c>
      <c r="EK242">
        <v>628892</v>
      </c>
      <c r="FC242" t="str">
        <f>VLOOKUP(FE242,class!$A$1:$B$455,2,FALSE)</f>
        <v>Shire County</v>
      </c>
      <c r="FD242" t="str">
        <f>IFERROR(VLOOKUP(FE242,classifications!$A$3:$C$334,3,FALSE),VLOOKUP(FE242,classifications!$I$2:$K$28,3,FALSE))</f>
        <v>Urban with Significant Rural</v>
      </c>
      <c r="FE242" t="s">
        <v>495</v>
      </c>
      <c r="FG242">
        <v>42569</v>
      </c>
      <c r="FH242">
        <v>48005</v>
      </c>
      <c r="FI242">
        <v>313</v>
      </c>
      <c r="FJ242">
        <v>544122</v>
      </c>
      <c r="FK242">
        <v>635009</v>
      </c>
      <c r="GC242" t="str">
        <f>VLOOKUP(GE242,class!$A$1:$B$455,2,FALSE)</f>
        <v>Shire County</v>
      </c>
      <c r="GD242" t="str">
        <f>IFERROR(VLOOKUP(GE242,classifications!$A$3:$C$334,3,FALSE),VLOOKUP(GE242,classifications!$I$2:$K$28,3,FALSE))</f>
        <v>Urban with Significant Rural</v>
      </c>
      <c r="GE242" t="s">
        <v>495</v>
      </c>
      <c r="GG242">
        <v>42598</v>
      </c>
      <c r="GH242">
        <v>48629</v>
      </c>
      <c r="GI242">
        <v>351</v>
      </c>
      <c r="GJ242">
        <v>550729</v>
      </c>
      <c r="GK242">
        <v>642307</v>
      </c>
    </row>
    <row r="243" spans="2:193" x14ac:dyDescent="0.3">
      <c r="B243" t="s">
        <v>496</v>
      </c>
      <c r="C243" t="str">
        <f>VLOOKUP(E243,class!$A$1:$B$455,2,FALSE)</f>
        <v>Shire District</v>
      </c>
      <c r="D243" t="str">
        <f>IFERROR(VLOOKUP(E243,classifications!$A$3:$C$334,3,FALSE),VLOOKUP(E243,classifications!$I$2:$K$28,3,FALSE))</f>
        <v>Predominantly Urban</v>
      </c>
      <c r="E243" t="s">
        <v>498</v>
      </c>
      <c r="G243">
        <v>11564</v>
      </c>
      <c r="H243">
        <v>5429</v>
      </c>
      <c r="I243">
        <v>19</v>
      </c>
      <c r="J243">
        <v>57669</v>
      </c>
      <c r="K243">
        <v>74681</v>
      </c>
      <c r="AB243" t="s">
        <v>496</v>
      </c>
      <c r="AC243" t="str">
        <f>VLOOKUP(AE243,class!$A$1:$B$455,2,FALSE)</f>
        <v>Shire District</v>
      </c>
      <c r="AD243" t="str">
        <f>IFERROR(VLOOKUP(AE243,classifications!$A$3:$C$334,3,FALSE),VLOOKUP(AE243,classifications!$I$2:$K$28,3,FALSE))</f>
        <v>Predominantly Urban</v>
      </c>
      <c r="AE243" t="s">
        <v>498</v>
      </c>
      <c r="AG243">
        <v>11366</v>
      </c>
      <c r="AH243">
        <v>5676</v>
      </c>
      <c r="AI243">
        <v>19</v>
      </c>
      <c r="AJ243">
        <v>58265</v>
      </c>
      <c r="AK243">
        <v>75326</v>
      </c>
      <c r="BB243" t="s">
        <v>496</v>
      </c>
      <c r="BC243" t="str">
        <f>VLOOKUP(BE243,class!$A$1:$B$455,2,FALSE)</f>
        <v>Shire District</v>
      </c>
      <c r="BD243" t="str">
        <f>IFERROR(VLOOKUP(BE243,classifications!$A$3:$C$334,3,FALSE),VLOOKUP(BE243,classifications!$I$2:$K$28,3,FALSE))</f>
        <v>Predominantly Urban</v>
      </c>
      <c r="BE243" t="s">
        <v>498</v>
      </c>
      <c r="BG243">
        <v>11303</v>
      </c>
      <c r="BH243">
        <v>5735</v>
      </c>
      <c r="BI243">
        <v>17</v>
      </c>
      <c r="BJ243">
        <v>58390</v>
      </c>
      <c r="BK243">
        <v>75445</v>
      </c>
      <c r="CB243" t="s">
        <v>496</v>
      </c>
      <c r="CC243" t="str">
        <f>VLOOKUP(CE243,class!$A$1:$B$455,2,FALSE)</f>
        <v>Shire District</v>
      </c>
      <c r="CD243" t="str">
        <f>IFERROR(VLOOKUP(CE243,classifications!$A$3:$C$334,3,FALSE),VLOOKUP(CE243,classifications!$I$2:$K$28,3,FALSE))</f>
        <v>Predominantly Urban</v>
      </c>
      <c r="CE243" t="s">
        <v>498</v>
      </c>
      <c r="CG243">
        <v>10930</v>
      </c>
      <c r="CH243">
        <v>5753</v>
      </c>
      <c r="CI243">
        <v>17</v>
      </c>
      <c r="CJ243">
        <v>59423</v>
      </c>
      <c r="CK243">
        <v>76123</v>
      </c>
      <c r="DB243" t="s">
        <v>496</v>
      </c>
      <c r="DC243" t="str">
        <f>VLOOKUP(DE243,class!$A$1:$B$455,2,FALSE)</f>
        <v>Shire District</v>
      </c>
      <c r="DD243" t="str">
        <f>IFERROR(VLOOKUP(DE243,classifications!$A$3:$C$334,3,FALSE),VLOOKUP(DE243,classifications!$I$2:$K$28,3,FALSE))</f>
        <v>Predominantly Urban</v>
      </c>
      <c r="DE243" t="s">
        <v>498</v>
      </c>
      <c r="DG243">
        <v>10859</v>
      </c>
      <c r="DH243">
        <v>5835</v>
      </c>
      <c r="DI243">
        <v>17</v>
      </c>
      <c r="DJ243">
        <v>60228</v>
      </c>
      <c r="DK243">
        <v>76939</v>
      </c>
      <c r="EB243" t="s">
        <v>496</v>
      </c>
      <c r="EC243" t="str">
        <f>VLOOKUP(EE243,class!$A$1:$B$455,2,FALSE)</f>
        <v>Shire District</v>
      </c>
      <c r="ED243" t="str">
        <f>IFERROR(VLOOKUP(EE243,classifications!$A$3:$C$334,3,FALSE),VLOOKUP(EE243,classifications!$I$2:$K$28,3,FALSE))</f>
        <v>Predominantly Urban</v>
      </c>
      <c r="EE243" t="s">
        <v>498</v>
      </c>
      <c r="EG243">
        <v>10993</v>
      </c>
      <c r="EH243">
        <v>5855</v>
      </c>
      <c r="EI243">
        <v>72</v>
      </c>
      <c r="EJ243">
        <v>60431</v>
      </c>
      <c r="EK243">
        <v>77351</v>
      </c>
      <c r="FB243" t="s">
        <v>496</v>
      </c>
      <c r="FC243" t="str">
        <f>VLOOKUP(FE243,class!$A$1:$B$455,2,FALSE)</f>
        <v>Shire District</v>
      </c>
      <c r="FD243" t="str">
        <f>IFERROR(VLOOKUP(FE243,classifications!$A$3:$C$334,3,FALSE),VLOOKUP(FE243,classifications!$I$2:$K$28,3,FALSE))</f>
        <v>Predominantly Urban</v>
      </c>
      <c r="FE243" t="s">
        <v>498</v>
      </c>
      <c r="FG243">
        <v>10954</v>
      </c>
      <c r="FH243">
        <v>5865</v>
      </c>
      <c r="FI243">
        <v>72</v>
      </c>
      <c r="FJ243">
        <v>60801</v>
      </c>
      <c r="FK243">
        <v>77692</v>
      </c>
      <c r="GB243" t="s">
        <v>496</v>
      </c>
      <c r="GC243" t="str">
        <f>VLOOKUP(GE243,class!$A$1:$B$455,2,FALSE)</f>
        <v>Shire District</v>
      </c>
      <c r="GD243" t="str">
        <f>IFERROR(VLOOKUP(GE243,classifications!$A$3:$C$334,3,FALSE),VLOOKUP(GE243,classifications!$I$2:$K$28,3,FALSE))</f>
        <v>Predominantly Urban</v>
      </c>
      <c r="GE243" t="s">
        <v>498</v>
      </c>
      <c r="GG243">
        <v>11064</v>
      </c>
      <c r="GH243">
        <v>5936</v>
      </c>
      <c r="GI243">
        <v>72</v>
      </c>
      <c r="GJ243">
        <v>60960</v>
      </c>
      <c r="GK243">
        <v>78032</v>
      </c>
    </row>
    <row r="244" spans="2:193" x14ac:dyDescent="0.3">
      <c r="B244" t="s">
        <v>499</v>
      </c>
      <c r="C244" t="str">
        <f>VLOOKUP(E244,class!$A$1:$B$455,2,FALSE)</f>
        <v>Shire District</v>
      </c>
      <c r="D244" t="str">
        <f>IFERROR(VLOOKUP(E244,classifications!$A$3:$C$334,3,FALSE),VLOOKUP(E244,classifications!$I$2:$K$28,3,FALSE))</f>
        <v>Predominantly Rural</v>
      </c>
      <c r="E244" t="s">
        <v>501</v>
      </c>
      <c r="G244">
        <v>27</v>
      </c>
      <c r="H244">
        <v>10300</v>
      </c>
      <c r="I244">
        <v>57</v>
      </c>
      <c r="J244">
        <v>52621</v>
      </c>
      <c r="K244">
        <v>63005</v>
      </c>
      <c r="AB244" t="s">
        <v>499</v>
      </c>
      <c r="AC244" t="str">
        <f>VLOOKUP(AE244,class!$A$1:$B$455,2,FALSE)</f>
        <v>Shire District</v>
      </c>
      <c r="AD244" t="str">
        <f>IFERROR(VLOOKUP(AE244,classifications!$A$3:$C$334,3,FALSE),VLOOKUP(AE244,classifications!$I$2:$K$28,3,FALSE))</f>
        <v>Predominantly Rural</v>
      </c>
      <c r="AE244" t="s">
        <v>501</v>
      </c>
      <c r="AG244">
        <v>27</v>
      </c>
      <c r="AH244">
        <v>10315</v>
      </c>
      <c r="AI244">
        <v>61</v>
      </c>
      <c r="AJ244">
        <v>52779</v>
      </c>
      <c r="AK244">
        <v>63182</v>
      </c>
      <c r="BB244" t="s">
        <v>499</v>
      </c>
      <c r="BC244" t="str">
        <f>VLOOKUP(BE244,class!$A$1:$B$455,2,FALSE)</f>
        <v>Shire District</v>
      </c>
      <c r="BD244" t="str">
        <f>IFERROR(VLOOKUP(BE244,classifications!$A$3:$C$334,3,FALSE),VLOOKUP(BE244,classifications!$I$2:$K$28,3,FALSE))</f>
        <v>Predominantly Rural</v>
      </c>
      <c r="BE244" t="s">
        <v>501</v>
      </c>
      <c r="BG244">
        <v>23</v>
      </c>
      <c r="BH244">
        <v>10358</v>
      </c>
      <c r="BI244">
        <v>66</v>
      </c>
      <c r="BJ244">
        <v>52917</v>
      </c>
      <c r="BK244">
        <v>63364</v>
      </c>
      <c r="CB244" t="s">
        <v>499</v>
      </c>
      <c r="CC244" t="str">
        <f>VLOOKUP(CE244,class!$A$1:$B$455,2,FALSE)</f>
        <v>Shire District</v>
      </c>
      <c r="CD244" t="str">
        <f>IFERROR(VLOOKUP(CE244,classifications!$A$3:$C$334,3,FALSE),VLOOKUP(CE244,classifications!$I$2:$K$28,3,FALSE))</f>
        <v>Predominantly Rural</v>
      </c>
      <c r="CE244" t="s">
        <v>501</v>
      </c>
      <c r="CG244">
        <v>33</v>
      </c>
      <c r="CH244">
        <v>10425</v>
      </c>
      <c r="CI244">
        <v>40</v>
      </c>
      <c r="CJ244">
        <v>53275</v>
      </c>
      <c r="CK244">
        <v>63773</v>
      </c>
      <c r="DB244" t="s">
        <v>499</v>
      </c>
      <c r="DC244" t="str">
        <f>VLOOKUP(DE244,class!$A$1:$B$455,2,FALSE)</f>
        <v>Shire District</v>
      </c>
      <c r="DD244" t="str">
        <f>IFERROR(VLOOKUP(DE244,classifications!$A$3:$C$334,3,FALSE),VLOOKUP(DE244,classifications!$I$2:$K$28,3,FALSE))</f>
        <v>Predominantly Rural</v>
      </c>
      <c r="DE244" t="s">
        <v>501</v>
      </c>
      <c r="DG244">
        <v>4</v>
      </c>
      <c r="DH244">
        <v>10433</v>
      </c>
      <c r="DI244">
        <v>40</v>
      </c>
      <c r="DJ244">
        <v>53819</v>
      </c>
      <c r="DK244">
        <v>64296</v>
      </c>
      <c r="EB244" t="s">
        <v>499</v>
      </c>
      <c r="EC244" t="str">
        <f>VLOOKUP(EE244,class!$A$1:$B$455,2,FALSE)</f>
        <v>Shire District</v>
      </c>
      <c r="ED244" t="str">
        <f>IFERROR(VLOOKUP(EE244,classifications!$A$3:$C$334,3,FALSE),VLOOKUP(EE244,classifications!$I$2:$K$28,3,FALSE))</f>
        <v>Predominantly Rural</v>
      </c>
      <c r="EE244" t="s">
        <v>501</v>
      </c>
      <c r="EG244">
        <v>4</v>
      </c>
      <c r="EH244">
        <v>10450</v>
      </c>
      <c r="EI244">
        <v>40</v>
      </c>
      <c r="EJ244">
        <v>54093</v>
      </c>
      <c r="EK244">
        <v>64587</v>
      </c>
      <c r="FB244" t="s">
        <v>499</v>
      </c>
      <c r="FC244" t="str">
        <f>VLOOKUP(FE244,class!$A$1:$B$455,2,FALSE)</f>
        <v>Shire District</v>
      </c>
      <c r="FD244" t="str">
        <f>IFERROR(VLOOKUP(FE244,classifications!$A$3:$C$334,3,FALSE),VLOOKUP(FE244,classifications!$I$2:$K$28,3,FALSE))</f>
        <v>Predominantly Rural</v>
      </c>
      <c r="FE244" t="s">
        <v>501</v>
      </c>
      <c r="FG244">
        <v>4</v>
      </c>
      <c r="FH244">
        <v>10544</v>
      </c>
      <c r="FI244">
        <v>101</v>
      </c>
      <c r="FJ244">
        <v>54429</v>
      </c>
      <c r="FK244">
        <v>65078</v>
      </c>
      <c r="GB244" t="s">
        <v>499</v>
      </c>
      <c r="GC244" t="str">
        <f>VLOOKUP(GE244,class!$A$1:$B$455,2,FALSE)</f>
        <v>Shire District</v>
      </c>
      <c r="GD244" t="str">
        <f>IFERROR(VLOOKUP(GE244,classifications!$A$3:$C$334,3,FALSE),VLOOKUP(GE244,classifications!$I$2:$K$28,3,FALSE))</f>
        <v>Predominantly Rural</v>
      </c>
      <c r="GE244" t="s">
        <v>501</v>
      </c>
      <c r="GG244">
        <v>8</v>
      </c>
      <c r="GH244">
        <v>10639</v>
      </c>
      <c r="GI244">
        <v>126</v>
      </c>
      <c r="GJ244">
        <v>54839</v>
      </c>
      <c r="GK244">
        <v>65612</v>
      </c>
    </row>
    <row r="245" spans="2:193" x14ac:dyDescent="0.3">
      <c r="B245" t="s">
        <v>502</v>
      </c>
      <c r="C245" t="str">
        <f>VLOOKUP(E245,class!$A$1:$B$455,2,FALSE)</f>
        <v>Shire District</v>
      </c>
      <c r="D245" t="str">
        <f>IFERROR(VLOOKUP(E245,classifications!$A$3:$C$334,3,FALSE),VLOOKUP(E245,classifications!$I$2:$K$28,3,FALSE))</f>
        <v>Urban with Significant Rural</v>
      </c>
      <c r="E245" t="s">
        <v>504</v>
      </c>
      <c r="G245">
        <v>2854</v>
      </c>
      <c r="H245">
        <v>990</v>
      </c>
      <c r="I245">
        <v>0</v>
      </c>
      <c r="J245">
        <v>28355</v>
      </c>
      <c r="K245">
        <v>32199</v>
      </c>
      <c r="AB245" t="s">
        <v>502</v>
      </c>
      <c r="AC245" t="str">
        <f>VLOOKUP(AE245,class!$A$1:$B$455,2,FALSE)</f>
        <v>Shire District</v>
      </c>
      <c r="AD245" t="str">
        <f>IFERROR(VLOOKUP(AE245,classifications!$A$3:$C$334,3,FALSE),VLOOKUP(AE245,classifications!$I$2:$K$28,3,FALSE))</f>
        <v>Urban with Significant Rural</v>
      </c>
      <c r="AE245" t="s">
        <v>504</v>
      </c>
      <c r="AG245">
        <v>2860</v>
      </c>
      <c r="AH245">
        <v>1007</v>
      </c>
      <c r="AI245">
        <v>0</v>
      </c>
      <c r="AJ245">
        <v>28546</v>
      </c>
      <c r="AK245">
        <v>32413</v>
      </c>
      <c r="BB245" t="s">
        <v>502</v>
      </c>
      <c r="BC245" t="str">
        <f>VLOOKUP(BE245,class!$A$1:$B$455,2,FALSE)</f>
        <v>Shire District</v>
      </c>
      <c r="BD245" t="str">
        <f>IFERROR(VLOOKUP(BE245,classifications!$A$3:$C$334,3,FALSE),VLOOKUP(BE245,classifications!$I$2:$K$28,3,FALSE))</f>
        <v>Urban with Significant Rural</v>
      </c>
      <c r="BE245" t="s">
        <v>504</v>
      </c>
      <c r="BG245">
        <v>2846</v>
      </c>
      <c r="BH245">
        <v>1008</v>
      </c>
      <c r="BI245">
        <v>0</v>
      </c>
      <c r="BJ245">
        <v>28664</v>
      </c>
      <c r="BK245">
        <v>32518</v>
      </c>
      <c r="CB245" t="s">
        <v>502</v>
      </c>
      <c r="CC245" t="str">
        <f>VLOOKUP(CE245,class!$A$1:$B$455,2,FALSE)</f>
        <v>Shire District</v>
      </c>
      <c r="CD245" t="str">
        <f>IFERROR(VLOOKUP(CE245,classifications!$A$3:$C$334,3,FALSE),VLOOKUP(CE245,classifications!$I$2:$K$28,3,FALSE))</f>
        <v>Urban with Significant Rural</v>
      </c>
      <c r="CE245" t="s">
        <v>504</v>
      </c>
      <c r="CG245">
        <v>2520</v>
      </c>
      <c r="CH245">
        <v>1025</v>
      </c>
      <c r="CI245">
        <v>0</v>
      </c>
      <c r="CJ245">
        <v>29132</v>
      </c>
      <c r="CK245">
        <v>32677</v>
      </c>
      <c r="DB245" t="s">
        <v>502</v>
      </c>
      <c r="DC245" t="str">
        <f>VLOOKUP(DE245,class!$A$1:$B$455,2,FALSE)</f>
        <v>Shire District</v>
      </c>
      <c r="DD245" t="str">
        <f>IFERROR(VLOOKUP(DE245,classifications!$A$3:$C$334,3,FALSE),VLOOKUP(DE245,classifications!$I$2:$K$28,3,FALSE))</f>
        <v>Urban with Significant Rural</v>
      </c>
      <c r="DE245" t="s">
        <v>504</v>
      </c>
      <c r="DG245">
        <v>2486</v>
      </c>
      <c r="DH245">
        <v>1041</v>
      </c>
      <c r="DI245">
        <v>0</v>
      </c>
      <c r="DJ245">
        <v>29261</v>
      </c>
      <c r="DK245">
        <v>32788</v>
      </c>
      <c r="EB245" t="s">
        <v>502</v>
      </c>
      <c r="EC245" t="str">
        <f>VLOOKUP(EE245,class!$A$1:$B$455,2,FALSE)</f>
        <v>Shire District</v>
      </c>
      <c r="ED245" t="str">
        <f>IFERROR(VLOOKUP(EE245,classifications!$A$3:$C$334,3,FALSE),VLOOKUP(EE245,classifications!$I$2:$K$28,3,FALSE))</f>
        <v>Urban with Significant Rural</v>
      </c>
      <c r="EE245" t="s">
        <v>504</v>
      </c>
      <c r="EG245">
        <v>2473</v>
      </c>
      <c r="EH245">
        <v>1030</v>
      </c>
      <c r="EI245">
        <v>0</v>
      </c>
      <c r="EJ245">
        <v>29435</v>
      </c>
      <c r="EK245">
        <v>32938</v>
      </c>
      <c r="FB245" t="s">
        <v>502</v>
      </c>
      <c r="FC245" t="str">
        <f>VLOOKUP(FE245,class!$A$1:$B$455,2,FALSE)</f>
        <v>Shire District</v>
      </c>
      <c r="FD245" t="str">
        <f>IFERROR(VLOOKUP(FE245,classifications!$A$3:$C$334,3,FALSE),VLOOKUP(FE245,classifications!$I$2:$K$28,3,FALSE))</f>
        <v>Urban with Significant Rural</v>
      </c>
      <c r="FE245" t="s">
        <v>504</v>
      </c>
      <c r="FG245">
        <v>2441</v>
      </c>
      <c r="FH245">
        <v>1049</v>
      </c>
      <c r="FI245">
        <v>0</v>
      </c>
      <c r="FJ245">
        <v>29661</v>
      </c>
      <c r="FK245">
        <v>33151</v>
      </c>
      <c r="GB245" t="s">
        <v>502</v>
      </c>
      <c r="GC245" t="str">
        <f>VLOOKUP(GE245,class!$A$1:$B$455,2,FALSE)</f>
        <v>Shire District</v>
      </c>
      <c r="GD245" t="str">
        <f>IFERROR(VLOOKUP(GE245,classifications!$A$3:$C$334,3,FALSE),VLOOKUP(GE245,classifications!$I$2:$K$28,3,FALSE))</f>
        <v>Urban with Significant Rural</v>
      </c>
      <c r="GE245" t="s">
        <v>504</v>
      </c>
      <c r="GG245">
        <v>2496</v>
      </c>
      <c r="GH245">
        <v>1018</v>
      </c>
      <c r="GI245">
        <v>0</v>
      </c>
      <c r="GJ245">
        <v>29848</v>
      </c>
      <c r="GK245">
        <v>33362</v>
      </c>
    </row>
    <row r="246" spans="2:193" x14ac:dyDescent="0.3">
      <c r="B246" t="s">
        <v>505</v>
      </c>
      <c r="C246" t="str">
        <f>VLOOKUP(E246,class!$A$1:$B$455,2,FALSE)</f>
        <v>Shire District</v>
      </c>
      <c r="D246" t="str">
        <f>IFERROR(VLOOKUP(E246,classifications!$A$3:$C$334,3,FALSE),VLOOKUP(E246,classifications!$I$2:$K$28,3,FALSE))</f>
        <v>Predominantly Urban</v>
      </c>
      <c r="E246" t="s">
        <v>507</v>
      </c>
      <c r="G246">
        <v>1535</v>
      </c>
      <c r="H246">
        <v>473</v>
      </c>
      <c r="I246">
        <v>0</v>
      </c>
      <c r="J246">
        <v>35730</v>
      </c>
      <c r="K246">
        <v>37738</v>
      </c>
      <c r="AB246" t="s">
        <v>505</v>
      </c>
      <c r="AC246" t="str">
        <f>VLOOKUP(AE246,class!$A$1:$B$455,2,FALSE)</f>
        <v>Shire District</v>
      </c>
      <c r="AD246" t="str">
        <f>IFERROR(VLOOKUP(AE246,classifications!$A$3:$C$334,3,FALSE),VLOOKUP(AE246,classifications!$I$2:$K$28,3,FALSE))</f>
        <v>Predominantly Urban</v>
      </c>
      <c r="AE246" t="s">
        <v>507</v>
      </c>
      <c r="AG246">
        <v>1524</v>
      </c>
      <c r="AH246">
        <v>536</v>
      </c>
      <c r="AI246">
        <v>0</v>
      </c>
      <c r="AJ246">
        <v>35793</v>
      </c>
      <c r="AK246">
        <v>37853</v>
      </c>
      <c r="BB246" t="s">
        <v>505</v>
      </c>
      <c r="BC246" t="str">
        <f>VLOOKUP(BE246,class!$A$1:$B$455,2,FALSE)</f>
        <v>Shire District</v>
      </c>
      <c r="BD246" t="str">
        <f>IFERROR(VLOOKUP(BE246,classifications!$A$3:$C$334,3,FALSE),VLOOKUP(BE246,classifications!$I$2:$K$28,3,FALSE))</f>
        <v>Predominantly Urban</v>
      </c>
      <c r="BE246" t="s">
        <v>507</v>
      </c>
      <c r="BG246">
        <v>1509</v>
      </c>
      <c r="BH246">
        <v>540</v>
      </c>
      <c r="BI246">
        <v>0</v>
      </c>
      <c r="BJ246">
        <v>35974</v>
      </c>
      <c r="BK246">
        <v>38023</v>
      </c>
      <c r="CB246" t="s">
        <v>505</v>
      </c>
      <c r="CC246" t="str">
        <f>VLOOKUP(CE246,class!$A$1:$B$455,2,FALSE)</f>
        <v>Shire District</v>
      </c>
      <c r="CD246" t="str">
        <f>IFERROR(VLOOKUP(CE246,classifications!$A$3:$C$334,3,FALSE),VLOOKUP(CE246,classifications!$I$2:$K$28,3,FALSE))</f>
        <v>Predominantly Urban</v>
      </c>
      <c r="CE246" t="s">
        <v>507</v>
      </c>
      <c r="CG246">
        <v>1524</v>
      </c>
      <c r="CH246">
        <v>564</v>
      </c>
      <c r="CI246">
        <v>0</v>
      </c>
      <c r="CJ246">
        <v>36142</v>
      </c>
      <c r="CK246">
        <v>38230</v>
      </c>
      <c r="DB246" t="s">
        <v>505</v>
      </c>
      <c r="DC246" t="str">
        <f>VLOOKUP(DE246,class!$A$1:$B$455,2,FALSE)</f>
        <v>Shire District</v>
      </c>
      <c r="DD246" t="str">
        <f>IFERROR(VLOOKUP(DE246,classifications!$A$3:$C$334,3,FALSE),VLOOKUP(DE246,classifications!$I$2:$K$28,3,FALSE))</f>
        <v>Predominantly Urban</v>
      </c>
      <c r="DE246" t="s">
        <v>507</v>
      </c>
      <c r="DG246">
        <v>1520</v>
      </c>
      <c r="DH246">
        <v>567</v>
      </c>
      <c r="DI246">
        <v>0</v>
      </c>
      <c r="DJ246">
        <v>36261</v>
      </c>
      <c r="DK246">
        <v>38348</v>
      </c>
      <c r="EB246" t="s">
        <v>505</v>
      </c>
      <c r="EC246" t="str">
        <f>VLOOKUP(EE246,class!$A$1:$B$455,2,FALSE)</f>
        <v>Shire District</v>
      </c>
      <c r="ED246" t="str">
        <f>IFERROR(VLOOKUP(EE246,classifications!$A$3:$C$334,3,FALSE),VLOOKUP(EE246,classifications!$I$2:$K$28,3,FALSE))</f>
        <v>Predominantly Urban</v>
      </c>
      <c r="EE246" t="s">
        <v>507</v>
      </c>
      <c r="EG246">
        <v>1519</v>
      </c>
      <c r="EH246">
        <v>577</v>
      </c>
      <c r="EI246">
        <v>0</v>
      </c>
      <c r="EJ246">
        <v>36366</v>
      </c>
      <c r="EK246">
        <v>38462</v>
      </c>
      <c r="FB246" t="s">
        <v>505</v>
      </c>
      <c r="FC246" t="str">
        <f>VLOOKUP(FE246,class!$A$1:$B$455,2,FALSE)</f>
        <v>Shire District</v>
      </c>
      <c r="FD246" t="str">
        <f>IFERROR(VLOOKUP(FE246,classifications!$A$3:$C$334,3,FALSE),VLOOKUP(FE246,classifications!$I$2:$K$28,3,FALSE))</f>
        <v>Predominantly Urban</v>
      </c>
      <c r="FE246" t="s">
        <v>507</v>
      </c>
      <c r="FG246">
        <v>1517</v>
      </c>
      <c r="FH246">
        <v>597</v>
      </c>
      <c r="FI246">
        <v>0</v>
      </c>
      <c r="FJ246">
        <v>36511</v>
      </c>
      <c r="FK246">
        <v>38625</v>
      </c>
      <c r="GB246" t="s">
        <v>505</v>
      </c>
      <c r="GC246" t="str">
        <f>VLOOKUP(GE246,class!$A$1:$B$455,2,FALSE)</f>
        <v>Shire District</v>
      </c>
      <c r="GD246" t="str">
        <f>IFERROR(VLOOKUP(GE246,classifications!$A$3:$C$334,3,FALSE),VLOOKUP(GE246,classifications!$I$2:$K$28,3,FALSE))</f>
        <v>Predominantly Urban</v>
      </c>
      <c r="GE246" t="s">
        <v>507</v>
      </c>
      <c r="GG246">
        <v>1515</v>
      </c>
      <c r="GH246">
        <v>604</v>
      </c>
      <c r="GI246">
        <v>0</v>
      </c>
      <c r="GJ246">
        <v>36709</v>
      </c>
      <c r="GK246">
        <v>38828</v>
      </c>
    </row>
    <row r="247" spans="2:193" x14ac:dyDescent="0.3">
      <c r="B247" t="s">
        <v>508</v>
      </c>
      <c r="C247" t="str">
        <f>VLOOKUP(E247,class!$A$1:$B$455,2,FALSE)</f>
        <v>Shire District</v>
      </c>
      <c r="D247" t="str">
        <f>IFERROR(VLOOKUP(E247,classifications!$A$3:$C$334,3,FALSE),VLOOKUP(E247,classifications!$I$2:$K$28,3,FALSE))</f>
        <v>Predominantly Urban</v>
      </c>
      <c r="E247" t="s">
        <v>510</v>
      </c>
      <c r="G247">
        <v>22</v>
      </c>
      <c r="H247">
        <v>9890</v>
      </c>
      <c r="I247">
        <v>66</v>
      </c>
      <c r="J247">
        <v>61477</v>
      </c>
      <c r="K247">
        <v>71455</v>
      </c>
      <c r="AB247" t="s">
        <v>508</v>
      </c>
      <c r="AC247" t="str">
        <f>VLOOKUP(AE247,class!$A$1:$B$455,2,FALSE)</f>
        <v>Shire District</v>
      </c>
      <c r="AD247" t="str">
        <f>IFERROR(VLOOKUP(AE247,classifications!$A$3:$C$334,3,FALSE),VLOOKUP(AE247,classifications!$I$2:$K$28,3,FALSE))</f>
        <v>Predominantly Urban</v>
      </c>
      <c r="AE247" t="s">
        <v>510</v>
      </c>
      <c r="AG247">
        <v>24</v>
      </c>
      <c r="AH247">
        <v>9843</v>
      </c>
      <c r="AI247">
        <v>66</v>
      </c>
      <c r="AJ247">
        <v>61775</v>
      </c>
      <c r="AK247">
        <v>71708</v>
      </c>
      <c r="BB247" t="s">
        <v>508</v>
      </c>
      <c r="BC247" t="str">
        <f>VLOOKUP(BE247,class!$A$1:$B$455,2,FALSE)</f>
        <v>Shire District</v>
      </c>
      <c r="BD247" t="str">
        <f>IFERROR(VLOOKUP(BE247,classifications!$A$3:$C$334,3,FALSE),VLOOKUP(BE247,classifications!$I$2:$K$28,3,FALSE))</f>
        <v>Predominantly Urban</v>
      </c>
      <c r="BE247" t="s">
        <v>510</v>
      </c>
      <c r="BG247">
        <v>31</v>
      </c>
      <c r="BH247">
        <v>9879</v>
      </c>
      <c r="BI247">
        <v>66</v>
      </c>
      <c r="BJ247">
        <v>62203</v>
      </c>
      <c r="BK247">
        <v>72179</v>
      </c>
      <c r="CB247" t="s">
        <v>508</v>
      </c>
      <c r="CC247" t="str">
        <f>VLOOKUP(CE247,class!$A$1:$B$455,2,FALSE)</f>
        <v>Shire District</v>
      </c>
      <c r="CD247" t="str">
        <f>IFERROR(VLOOKUP(CE247,classifications!$A$3:$C$334,3,FALSE),VLOOKUP(CE247,classifications!$I$2:$K$28,3,FALSE))</f>
        <v>Predominantly Urban</v>
      </c>
      <c r="CE247" t="s">
        <v>510</v>
      </c>
      <c r="CG247">
        <v>37</v>
      </c>
      <c r="CH247">
        <v>10047</v>
      </c>
      <c r="CI247">
        <v>46</v>
      </c>
      <c r="CJ247">
        <v>62875</v>
      </c>
      <c r="CK247">
        <v>73005</v>
      </c>
      <c r="DB247" t="s">
        <v>508</v>
      </c>
      <c r="DC247" t="str">
        <f>VLOOKUP(DE247,class!$A$1:$B$455,2,FALSE)</f>
        <v>Shire District</v>
      </c>
      <c r="DD247" t="str">
        <f>IFERROR(VLOOKUP(DE247,classifications!$A$3:$C$334,3,FALSE),VLOOKUP(DE247,classifications!$I$2:$K$28,3,FALSE))</f>
        <v>Predominantly Urban</v>
      </c>
      <c r="DE247" t="s">
        <v>510</v>
      </c>
      <c r="DG247">
        <v>37</v>
      </c>
      <c r="DH247">
        <v>10064</v>
      </c>
      <c r="DI247">
        <v>46</v>
      </c>
      <c r="DJ247">
        <v>63650</v>
      </c>
      <c r="DK247">
        <v>73797</v>
      </c>
      <c r="EB247" t="s">
        <v>508</v>
      </c>
      <c r="EC247" t="str">
        <f>VLOOKUP(EE247,class!$A$1:$B$455,2,FALSE)</f>
        <v>Shire District</v>
      </c>
      <c r="ED247" t="str">
        <f>IFERROR(VLOOKUP(EE247,classifications!$A$3:$C$334,3,FALSE),VLOOKUP(EE247,classifications!$I$2:$K$28,3,FALSE))</f>
        <v>Predominantly Urban</v>
      </c>
      <c r="EE247" t="s">
        <v>510</v>
      </c>
      <c r="EG247">
        <v>37</v>
      </c>
      <c r="EH247">
        <v>10181</v>
      </c>
      <c r="EI247">
        <v>46</v>
      </c>
      <c r="EJ247">
        <v>64535</v>
      </c>
      <c r="EK247">
        <v>74799</v>
      </c>
      <c r="FB247" t="s">
        <v>508</v>
      </c>
      <c r="FC247" t="str">
        <f>VLOOKUP(FE247,class!$A$1:$B$455,2,FALSE)</f>
        <v>Shire District</v>
      </c>
      <c r="FD247" t="str">
        <f>IFERROR(VLOOKUP(FE247,classifications!$A$3:$C$334,3,FALSE),VLOOKUP(FE247,classifications!$I$2:$K$28,3,FALSE))</f>
        <v>Predominantly Urban</v>
      </c>
      <c r="FE247" t="s">
        <v>510</v>
      </c>
      <c r="FG247">
        <v>56</v>
      </c>
      <c r="FH247">
        <v>10341</v>
      </c>
      <c r="FI247">
        <v>46</v>
      </c>
      <c r="FJ247">
        <v>65364</v>
      </c>
      <c r="FK247">
        <v>75807</v>
      </c>
      <c r="GB247" t="s">
        <v>508</v>
      </c>
      <c r="GC247" t="str">
        <f>VLOOKUP(GE247,class!$A$1:$B$455,2,FALSE)</f>
        <v>Shire District</v>
      </c>
      <c r="GD247" t="str">
        <f>IFERROR(VLOOKUP(GE247,classifications!$A$3:$C$334,3,FALSE),VLOOKUP(GE247,classifications!$I$2:$K$28,3,FALSE))</f>
        <v>Predominantly Urban</v>
      </c>
      <c r="GE247" t="s">
        <v>510</v>
      </c>
      <c r="GG247">
        <v>47</v>
      </c>
      <c r="GH247">
        <v>10445</v>
      </c>
      <c r="GI247">
        <v>60</v>
      </c>
      <c r="GJ247">
        <v>66511</v>
      </c>
      <c r="GK247">
        <v>77063</v>
      </c>
    </row>
    <row r="248" spans="2:193" x14ac:dyDescent="0.3">
      <c r="B248" t="s">
        <v>511</v>
      </c>
      <c r="C248" t="str">
        <f>VLOOKUP(E248,class!$A$1:$B$455,2,FALSE)</f>
        <v>Shire District</v>
      </c>
      <c r="D248" t="str">
        <f>IFERROR(VLOOKUP(E248,classifications!$A$3:$C$334,3,FALSE),VLOOKUP(E248,classifications!$I$2:$K$28,3,FALSE))</f>
        <v>Urban with Significant Rural</v>
      </c>
      <c r="E248" t="s">
        <v>513</v>
      </c>
      <c r="G248">
        <v>6257</v>
      </c>
      <c r="H248">
        <v>4376</v>
      </c>
      <c r="I248">
        <v>979</v>
      </c>
      <c r="J248">
        <v>63998</v>
      </c>
      <c r="K248">
        <v>75610</v>
      </c>
      <c r="AB248" t="s">
        <v>511</v>
      </c>
      <c r="AC248" t="str">
        <f>VLOOKUP(AE248,class!$A$1:$B$455,2,FALSE)</f>
        <v>Shire District</v>
      </c>
      <c r="AD248" t="str">
        <f>IFERROR(VLOOKUP(AE248,classifications!$A$3:$C$334,3,FALSE),VLOOKUP(AE248,classifications!$I$2:$K$28,3,FALSE))</f>
        <v>Urban with Significant Rural</v>
      </c>
      <c r="AE248" t="s">
        <v>513</v>
      </c>
      <c r="AG248">
        <v>6230</v>
      </c>
      <c r="AH248">
        <v>4497</v>
      </c>
      <c r="AI248">
        <v>979</v>
      </c>
      <c r="AJ248">
        <v>64521</v>
      </c>
      <c r="AK248">
        <v>76227</v>
      </c>
      <c r="BB248" t="s">
        <v>511</v>
      </c>
      <c r="BC248" t="str">
        <f>VLOOKUP(BE248,class!$A$1:$B$455,2,FALSE)</f>
        <v>Shire District</v>
      </c>
      <c r="BD248" t="str">
        <f>IFERROR(VLOOKUP(BE248,classifications!$A$3:$C$334,3,FALSE),VLOOKUP(BE248,classifications!$I$2:$K$28,3,FALSE))</f>
        <v>Urban with Significant Rural</v>
      </c>
      <c r="BE248" t="s">
        <v>513</v>
      </c>
      <c r="BG248">
        <v>6130</v>
      </c>
      <c r="BH248">
        <v>4592</v>
      </c>
      <c r="BI248">
        <v>973</v>
      </c>
      <c r="BJ248">
        <v>65248</v>
      </c>
      <c r="BK248">
        <v>76943</v>
      </c>
      <c r="CB248" t="s">
        <v>511</v>
      </c>
      <c r="CC248" t="str">
        <f>VLOOKUP(CE248,class!$A$1:$B$455,2,FALSE)</f>
        <v>Shire District</v>
      </c>
      <c r="CD248" t="str">
        <f>IFERROR(VLOOKUP(CE248,classifications!$A$3:$C$334,3,FALSE),VLOOKUP(CE248,classifications!$I$2:$K$28,3,FALSE))</f>
        <v>Urban with Significant Rural</v>
      </c>
      <c r="CE248" t="s">
        <v>513</v>
      </c>
      <c r="CG248">
        <v>6073</v>
      </c>
      <c r="CH248">
        <v>4885</v>
      </c>
      <c r="CI248">
        <v>963</v>
      </c>
      <c r="CJ248">
        <v>65753</v>
      </c>
      <c r="CK248">
        <v>77674</v>
      </c>
      <c r="DB248" t="s">
        <v>511</v>
      </c>
      <c r="DC248" t="str">
        <f>VLOOKUP(DE248,class!$A$1:$B$455,2,FALSE)</f>
        <v>Shire District</v>
      </c>
      <c r="DD248" t="str">
        <f>IFERROR(VLOOKUP(DE248,classifications!$A$3:$C$334,3,FALSE),VLOOKUP(DE248,classifications!$I$2:$K$28,3,FALSE))</f>
        <v>Urban with Significant Rural</v>
      </c>
      <c r="DE248" t="s">
        <v>513</v>
      </c>
      <c r="DG248">
        <v>6040</v>
      </c>
      <c r="DH248">
        <v>4903</v>
      </c>
      <c r="DI248">
        <v>963</v>
      </c>
      <c r="DJ248">
        <v>66701</v>
      </c>
      <c r="DK248">
        <v>78607</v>
      </c>
      <c r="EB248" t="s">
        <v>511</v>
      </c>
      <c r="EC248" t="str">
        <f>VLOOKUP(EE248,class!$A$1:$B$455,2,FALSE)</f>
        <v>Shire District</v>
      </c>
      <c r="ED248" t="str">
        <f>IFERROR(VLOOKUP(EE248,classifications!$A$3:$C$334,3,FALSE),VLOOKUP(EE248,classifications!$I$2:$K$28,3,FALSE))</f>
        <v>Urban with Significant Rural</v>
      </c>
      <c r="EE248" t="s">
        <v>513</v>
      </c>
      <c r="EG248">
        <v>5984</v>
      </c>
      <c r="EH248">
        <v>5012</v>
      </c>
      <c r="EI248">
        <v>970</v>
      </c>
      <c r="EJ248">
        <v>67553</v>
      </c>
      <c r="EK248">
        <v>79519</v>
      </c>
      <c r="FB248" t="s">
        <v>511</v>
      </c>
      <c r="FC248" t="str">
        <f>VLOOKUP(FE248,class!$A$1:$B$455,2,FALSE)</f>
        <v>Shire District</v>
      </c>
      <c r="FD248" t="str">
        <f>IFERROR(VLOOKUP(FE248,classifications!$A$3:$C$334,3,FALSE),VLOOKUP(FE248,classifications!$I$2:$K$28,3,FALSE))</f>
        <v>Urban with Significant Rural</v>
      </c>
      <c r="FE248" t="s">
        <v>513</v>
      </c>
      <c r="FG248">
        <v>5945</v>
      </c>
      <c r="FH248">
        <v>5153</v>
      </c>
      <c r="FI248">
        <v>23</v>
      </c>
      <c r="FJ248">
        <v>69446</v>
      </c>
      <c r="FK248">
        <v>80567</v>
      </c>
      <c r="GB248" t="s">
        <v>511</v>
      </c>
      <c r="GC248" t="str">
        <f>VLOOKUP(GE248,class!$A$1:$B$455,2,FALSE)</f>
        <v>Shire District</v>
      </c>
      <c r="GD248" t="str">
        <f>IFERROR(VLOOKUP(GE248,classifications!$A$3:$C$334,3,FALSE),VLOOKUP(GE248,classifications!$I$2:$K$28,3,FALSE))</f>
        <v>Urban with Significant Rural</v>
      </c>
      <c r="GE248" t="s">
        <v>513</v>
      </c>
      <c r="GG248">
        <v>5900</v>
      </c>
      <c r="GH248">
        <v>5255</v>
      </c>
      <c r="GI248">
        <v>23</v>
      </c>
      <c r="GJ248">
        <v>70564</v>
      </c>
      <c r="GK248">
        <v>81742</v>
      </c>
    </row>
    <row r="249" spans="2:193" x14ac:dyDescent="0.3">
      <c r="B249" t="s">
        <v>514</v>
      </c>
      <c r="C249" t="str">
        <f>VLOOKUP(E249,class!$A$1:$B$455,2,FALSE)</f>
        <v>Shire District</v>
      </c>
      <c r="D249" t="str">
        <f>IFERROR(VLOOKUP(E249,classifications!$A$3:$C$334,3,FALSE),VLOOKUP(E249,classifications!$I$2:$K$28,3,FALSE))</f>
        <v>Urban with Significant Rural</v>
      </c>
      <c r="E249" t="s">
        <v>516</v>
      </c>
      <c r="G249">
        <v>6639</v>
      </c>
      <c r="H249">
        <v>1620</v>
      </c>
      <c r="I249">
        <v>83</v>
      </c>
      <c r="J249">
        <v>46358</v>
      </c>
      <c r="K249">
        <v>54700</v>
      </c>
      <c r="AB249" t="s">
        <v>514</v>
      </c>
      <c r="AC249" t="str">
        <f>VLOOKUP(AE249,class!$A$1:$B$455,2,FALSE)</f>
        <v>Shire District</v>
      </c>
      <c r="AD249" t="str">
        <f>IFERROR(VLOOKUP(AE249,classifications!$A$3:$C$334,3,FALSE),VLOOKUP(AE249,classifications!$I$2:$K$28,3,FALSE))</f>
        <v>Urban with Significant Rural</v>
      </c>
      <c r="AE249" t="s">
        <v>516</v>
      </c>
      <c r="AG249">
        <v>6631</v>
      </c>
      <c r="AH249">
        <v>1682</v>
      </c>
      <c r="AI249">
        <v>78</v>
      </c>
      <c r="AJ249">
        <v>46431</v>
      </c>
      <c r="AK249">
        <v>54822</v>
      </c>
      <c r="BB249" t="s">
        <v>514</v>
      </c>
      <c r="BC249" t="str">
        <f>VLOOKUP(BE249,class!$A$1:$B$455,2,FALSE)</f>
        <v>Shire District</v>
      </c>
      <c r="BD249" t="str">
        <f>IFERROR(VLOOKUP(BE249,classifications!$A$3:$C$334,3,FALSE),VLOOKUP(BE249,classifications!$I$2:$K$28,3,FALSE))</f>
        <v>Urban with Significant Rural</v>
      </c>
      <c r="BE249" t="s">
        <v>516</v>
      </c>
      <c r="BG249">
        <v>6580</v>
      </c>
      <c r="BH249">
        <v>1681</v>
      </c>
      <c r="BI249">
        <v>77</v>
      </c>
      <c r="BJ249">
        <v>46791</v>
      </c>
      <c r="BK249">
        <v>55129</v>
      </c>
      <c r="CB249" t="s">
        <v>514</v>
      </c>
      <c r="CC249" t="str">
        <f>VLOOKUP(CE249,class!$A$1:$B$455,2,FALSE)</f>
        <v>Shire District</v>
      </c>
      <c r="CD249" t="str">
        <f>IFERROR(VLOOKUP(CE249,classifications!$A$3:$C$334,3,FALSE),VLOOKUP(CE249,classifications!$I$2:$K$28,3,FALSE))</f>
        <v>Urban with Significant Rural</v>
      </c>
      <c r="CE249" t="s">
        <v>516</v>
      </c>
      <c r="CG249">
        <v>6529</v>
      </c>
      <c r="CH249">
        <v>1756</v>
      </c>
      <c r="CI249">
        <v>72</v>
      </c>
      <c r="CJ249">
        <v>47002</v>
      </c>
      <c r="CK249">
        <v>55359</v>
      </c>
      <c r="DB249" t="s">
        <v>514</v>
      </c>
      <c r="DC249" t="str">
        <f>VLOOKUP(DE249,class!$A$1:$B$455,2,FALSE)</f>
        <v>Shire District</v>
      </c>
      <c r="DD249" t="str">
        <f>IFERROR(VLOOKUP(DE249,classifications!$A$3:$C$334,3,FALSE),VLOOKUP(DE249,classifications!$I$2:$K$28,3,FALSE))</f>
        <v>Urban with Significant Rural</v>
      </c>
      <c r="DE249" t="s">
        <v>516</v>
      </c>
      <c r="DG249">
        <v>6501</v>
      </c>
      <c r="DH249">
        <v>1761</v>
      </c>
      <c r="DI249">
        <v>76</v>
      </c>
      <c r="DJ249">
        <v>47288</v>
      </c>
      <c r="DK249">
        <v>55626</v>
      </c>
      <c r="EB249" t="s">
        <v>514</v>
      </c>
      <c r="EC249" t="str">
        <f>VLOOKUP(EE249,class!$A$1:$B$455,2,FALSE)</f>
        <v>Shire District</v>
      </c>
      <c r="ED249" t="str">
        <f>IFERROR(VLOOKUP(EE249,classifications!$A$3:$C$334,3,FALSE),VLOOKUP(EE249,classifications!$I$2:$K$28,3,FALSE))</f>
        <v>Urban with Significant Rural</v>
      </c>
      <c r="EE249" t="s">
        <v>516</v>
      </c>
      <c r="EG249">
        <v>6460</v>
      </c>
      <c r="EH249">
        <v>1752</v>
      </c>
      <c r="EI249">
        <v>76</v>
      </c>
      <c r="EJ249">
        <v>47487</v>
      </c>
      <c r="EK249">
        <v>55775</v>
      </c>
      <c r="FB249" t="s">
        <v>514</v>
      </c>
      <c r="FC249" t="str">
        <f>VLOOKUP(FE249,class!$A$1:$B$455,2,FALSE)</f>
        <v>Shire District</v>
      </c>
      <c r="FD249" t="str">
        <f>IFERROR(VLOOKUP(FE249,classifications!$A$3:$C$334,3,FALSE),VLOOKUP(FE249,classifications!$I$2:$K$28,3,FALSE))</f>
        <v>Urban with Significant Rural</v>
      </c>
      <c r="FE249" t="s">
        <v>516</v>
      </c>
      <c r="FG249">
        <v>6453</v>
      </c>
      <c r="FH249">
        <v>1787</v>
      </c>
      <c r="FI249">
        <v>71</v>
      </c>
      <c r="FJ249">
        <v>48028</v>
      </c>
      <c r="FK249">
        <v>56339</v>
      </c>
      <c r="GB249" t="s">
        <v>514</v>
      </c>
      <c r="GC249" t="str">
        <f>VLOOKUP(GE249,class!$A$1:$B$455,2,FALSE)</f>
        <v>Shire District</v>
      </c>
      <c r="GD249" t="str">
        <f>IFERROR(VLOOKUP(GE249,classifications!$A$3:$C$334,3,FALSE),VLOOKUP(GE249,classifications!$I$2:$K$28,3,FALSE))</f>
        <v>Urban with Significant Rural</v>
      </c>
      <c r="GE249" t="s">
        <v>516</v>
      </c>
      <c r="GG249">
        <v>6459</v>
      </c>
      <c r="GH249">
        <v>1805</v>
      </c>
      <c r="GI249">
        <v>70</v>
      </c>
      <c r="GJ249">
        <v>48431</v>
      </c>
      <c r="GK249">
        <v>56765</v>
      </c>
    </row>
    <row r="250" spans="2:193" x14ac:dyDescent="0.3">
      <c r="B250" t="s">
        <v>517</v>
      </c>
      <c r="C250" t="str">
        <f>VLOOKUP(E250,class!$A$1:$B$455,2,FALSE)</f>
        <v>Shire District</v>
      </c>
      <c r="D250" t="str">
        <f>IFERROR(VLOOKUP(E250,classifications!$A$3:$C$334,3,FALSE),VLOOKUP(E250,classifications!$I$2:$K$28,3,FALSE))</f>
        <v>Predominantly Urban</v>
      </c>
      <c r="E250" t="s">
        <v>519</v>
      </c>
      <c r="G250">
        <v>9832</v>
      </c>
      <c r="H250">
        <v>1731</v>
      </c>
      <c r="I250">
        <v>43</v>
      </c>
      <c r="J250">
        <v>24497</v>
      </c>
      <c r="K250">
        <v>36103</v>
      </c>
      <c r="AB250" t="s">
        <v>517</v>
      </c>
      <c r="AC250" t="str">
        <f>VLOOKUP(AE250,class!$A$1:$B$455,2,FALSE)</f>
        <v>Shire District</v>
      </c>
      <c r="AD250" t="str">
        <f>IFERROR(VLOOKUP(AE250,classifications!$A$3:$C$334,3,FALSE),VLOOKUP(AE250,classifications!$I$2:$K$28,3,FALSE))</f>
        <v>Predominantly Urban</v>
      </c>
      <c r="AE250" t="s">
        <v>519</v>
      </c>
      <c r="AG250">
        <v>9786</v>
      </c>
      <c r="AH250">
        <v>1794</v>
      </c>
      <c r="AI250">
        <v>0</v>
      </c>
      <c r="AJ250">
        <v>24675</v>
      </c>
      <c r="AK250">
        <v>36255</v>
      </c>
      <c r="BB250" t="s">
        <v>517</v>
      </c>
      <c r="BC250" t="str">
        <f>VLOOKUP(BE250,class!$A$1:$B$455,2,FALSE)</f>
        <v>Shire District</v>
      </c>
      <c r="BD250" t="str">
        <f>IFERROR(VLOOKUP(BE250,classifications!$A$3:$C$334,3,FALSE),VLOOKUP(BE250,classifications!$I$2:$K$28,3,FALSE))</f>
        <v>Predominantly Urban</v>
      </c>
      <c r="BE250" t="s">
        <v>519</v>
      </c>
      <c r="BG250">
        <v>9715</v>
      </c>
      <c r="BH250">
        <v>1815</v>
      </c>
      <c r="BI250">
        <v>0</v>
      </c>
      <c r="BJ250">
        <v>24842</v>
      </c>
      <c r="BK250">
        <v>36372</v>
      </c>
      <c r="CB250" t="s">
        <v>517</v>
      </c>
      <c r="CC250" t="str">
        <f>VLOOKUP(CE250,class!$A$1:$B$455,2,FALSE)</f>
        <v>Shire District</v>
      </c>
      <c r="CD250" t="str">
        <f>IFERROR(VLOOKUP(CE250,classifications!$A$3:$C$334,3,FALSE),VLOOKUP(CE250,classifications!$I$2:$K$28,3,FALSE))</f>
        <v>Predominantly Urban</v>
      </c>
      <c r="CE250" t="s">
        <v>519</v>
      </c>
      <c r="CG250">
        <v>9637</v>
      </c>
      <c r="CH250">
        <v>1744</v>
      </c>
      <c r="CI250">
        <v>0</v>
      </c>
      <c r="CJ250">
        <v>25195</v>
      </c>
      <c r="CK250">
        <v>36576</v>
      </c>
      <c r="DB250" t="s">
        <v>517</v>
      </c>
      <c r="DC250" t="str">
        <f>VLOOKUP(DE250,class!$A$1:$B$455,2,FALSE)</f>
        <v>Shire District</v>
      </c>
      <c r="DD250" t="str">
        <f>IFERROR(VLOOKUP(DE250,classifications!$A$3:$C$334,3,FALSE),VLOOKUP(DE250,classifications!$I$2:$K$28,3,FALSE))</f>
        <v>Predominantly Urban</v>
      </c>
      <c r="DE250" t="s">
        <v>519</v>
      </c>
      <c r="DG250">
        <v>9583</v>
      </c>
      <c r="DH250">
        <v>1744</v>
      </c>
      <c r="DI250">
        <v>0</v>
      </c>
      <c r="DJ250">
        <v>25474</v>
      </c>
      <c r="DK250">
        <v>36801</v>
      </c>
      <c r="EB250" t="s">
        <v>517</v>
      </c>
      <c r="EC250" t="str">
        <f>VLOOKUP(EE250,class!$A$1:$B$455,2,FALSE)</f>
        <v>Shire District</v>
      </c>
      <c r="ED250" t="str">
        <f>IFERROR(VLOOKUP(EE250,classifications!$A$3:$C$334,3,FALSE),VLOOKUP(EE250,classifications!$I$2:$K$28,3,FALSE))</f>
        <v>Predominantly Urban</v>
      </c>
      <c r="EE250" t="s">
        <v>519</v>
      </c>
      <c r="EG250">
        <v>9425</v>
      </c>
      <c r="EH250">
        <v>1980</v>
      </c>
      <c r="EI250">
        <v>0</v>
      </c>
      <c r="EJ250">
        <v>25736</v>
      </c>
      <c r="EK250">
        <v>37141</v>
      </c>
      <c r="FB250" t="s">
        <v>517</v>
      </c>
      <c r="FC250" t="str">
        <f>VLOOKUP(FE250,class!$A$1:$B$455,2,FALSE)</f>
        <v>Shire District</v>
      </c>
      <c r="FD250" t="str">
        <f>IFERROR(VLOOKUP(FE250,classifications!$A$3:$C$334,3,FALSE),VLOOKUP(FE250,classifications!$I$2:$K$28,3,FALSE))</f>
        <v>Predominantly Urban</v>
      </c>
      <c r="FE250" t="s">
        <v>519</v>
      </c>
      <c r="FG250">
        <v>9279</v>
      </c>
      <c r="FH250">
        <v>2111</v>
      </c>
      <c r="FI250">
        <v>0</v>
      </c>
      <c r="FJ250">
        <v>26032</v>
      </c>
      <c r="FK250">
        <v>37422</v>
      </c>
      <c r="GB250" t="s">
        <v>517</v>
      </c>
      <c r="GC250" t="str">
        <f>VLOOKUP(GE250,class!$A$1:$B$455,2,FALSE)</f>
        <v>Shire District</v>
      </c>
      <c r="GD250" t="str">
        <f>IFERROR(VLOOKUP(GE250,classifications!$A$3:$C$334,3,FALSE),VLOOKUP(GE250,classifications!$I$2:$K$28,3,FALSE))</f>
        <v>Predominantly Urban</v>
      </c>
      <c r="GE250" t="s">
        <v>519</v>
      </c>
      <c r="GG250">
        <v>9180</v>
      </c>
      <c r="GH250">
        <v>2122</v>
      </c>
      <c r="GI250">
        <v>0</v>
      </c>
      <c r="GJ250">
        <v>26796</v>
      </c>
      <c r="GK250">
        <v>38098</v>
      </c>
    </row>
    <row r="251" spans="2:193" x14ac:dyDescent="0.3">
      <c r="B251" t="s">
        <v>520</v>
      </c>
      <c r="C251" t="str">
        <f>VLOOKUP(E251,class!$A$1:$B$455,2,FALSE)</f>
        <v>Shire District</v>
      </c>
      <c r="D251" t="str">
        <f>IFERROR(VLOOKUP(E251,classifications!$A$3:$C$334,3,FALSE),VLOOKUP(E251,classifications!$I$2:$K$28,3,FALSE))</f>
        <v>Predominantly Rural</v>
      </c>
      <c r="E251" t="s">
        <v>522</v>
      </c>
      <c r="G251">
        <v>0</v>
      </c>
      <c r="H251">
        <v>2903</v>
      </c>
      <c r="I251">
        <v>0</v>
      </c>
      <c r="J251">
        <v>24398</v>
      </c>
      <c r="K251">
        <v>27301</v>
      </c>
      <c r="AB251" t="s">
        <v>520</v>
      </c>
      <c r="AC251" t="str">
        <f>VLOOKUP(AE251,class!$A$1:$B$455,2,FALSE)</f>
        <v>Shire District</v>
      </c>
      <c r="AD251" t="str">
        <f>IFERROR(VLOOKUP(AE251,classifications!$A$3:$C$334,3,FALSE),VLOOKUP(AE251,classifications!$I$2:$K$28,3,FALSE))</f>
        <v>Predominantly Rural</v>
      </c>
      <c r="AE251" t="s">
        <v>522</v>
      </c>
      <c r="AG251">
        <v>0</v>
      </c>
      <c r="AH251">
        <v>2919</v>
      </c>
      <c r="AI251">
        <v>0</v>
      </c>
      <c r="AJ251">
        <v>24501</v>
      </c>
      <c r="AK251">
        <v>27420</v>
      </c>
      <c r="BB251" t="s">
        <v>520</v>
      </c>
      <c r="BC251" t="str">
        <f>VLOOKUP(BE251,class!$A$1:$B$455,2,FALSE)</f>
        <v>Shire District</v>
      </c>
      <c r="BD251" t="str">
        <f>IFERROR(VLOOKUP(BE251,classifications!$A$3:$C$334,3,FALSE),VLOOKUP(BE251,classifications!$I$2:$K$28,3,FALSE))</f>
        <v>Predominantly Rural</v>
      </c>
      <c r="BE251" t="s">
        <v>522</v>
      </c>
      <c r="BG251">
        <v>0</v>
      </c>
      <c r="BH251">
        <v>2977</v>
      </c>
      <c r="BI251">
        <v>0</v>
      </c>
      <c r="BJ251">
        <v>24517</v>
      </c>
      <c r="BK251">
        <v>27494</v>
      </c>
      <c r="CB251" t="s">
        <v>520</v>
      </c>
      <c r="CC251" t="str">
        <f>VLOOKUP(CE251,class!$A$1:$B$455,2,FALSE)</f>
        <v>Shire District</v>
      </c>
      <c r="CD251" t="str">
        <f>IFERROR(VLOOKUP(CE251,classifications!$A$3:$C$334,3,FALSE),VLOOKUP(CE251,classifications!$I$2:$K$28,3,FALSE))</f>
        <v>Predominantly Rural</v>
      </c>
      <c r="CE251" t="s">
        <v>522</v>
      </c>
      <c r="CG251">
        <v>0</v>
      </c>
      <c r="CH251">
        <v>2967</v>
      </c>
      <c r="CI251">
        <v>0</v>
      </c>
      <c r="CJ251">
        <v>24595</v>
      </c>
      <c r="CK251">
        <v>27562</v>
      </c>
      <c r="DB251" t="s">
        <v>520</v>
      </c>
      <c r="DC251" t="str">
        <f>VLOOKUP(DE251,class!$A$1:$B$455,2,FALSE)</f>
        <v>Shire District</v>
      </c>
      <c r="DD251" t="str">
        <f>IFERROR(VLOOKUP(DE251,classifications!$A$3:$C$334,3,FALSE),VLOOKUP(DE251,classifications!$I$2:$K$28,3,FALSE))</f>
        <v>Predominantly Rural</v>
      </c>
      <c r="DE251" t="s">
        <v>522</v>
      </c>
      <c r="DG251">
        <v>0</v>
      </c>
      <c r="DH251">
        <v>2994</v>
      </c>
      <c r="DI251">
        <v>0</v>
      </c>
      <c r="DJ251">
        <v>24816</v>
      </c>
      <c r="DK251">
        <v>27810</v>
      </c>
      <c r="EB251" t="s">
        <v>520</v>
      </c>
      <c r="EC251" t="str">
        <f>VLOOKUP(EE251,class!$A$1:$B$455,2,FALSE)</f>
        <v>Shire District</v>
      </c>
      <c r="ED251" t="str">
        <f>IFERROR(VLOOKUP(EE251,classifications!$A$3:$C$334,3,FALSE),VLOOKUP(EE251,classifications!$I$2:$K$28,3,FALSE))</f>
        <v>Predominantly Rural</v>
      </c>
      <c r="EE251" t="s">
        <v>522</v>
      </c>
      <c r="EG251">
        <v>0</v>
      </c>
      <c r="EH251">
        <v>3017</v>
      </c>
      <c r="EI251">
        <v>0</v>
      </c>
      <c r="EJ251">
        <v>25050</v>
      </c>
      <c r="EK251">
        <v>28067</v>
      </c>
      <c r="FB251" t="s">
        <v>520</v>
      </c>
      <c r="FC251" t="str">
        <f>VLOOKUP(FE251,class!$A$1:$B$455,2,FALSE)</f>
        <v>Shire District</v>
      </c>
      <c r="FD251" t="str">
        <f>IFERROR(VLOOKUP(FE251,classifications!$A$3:$C$334,3,FALSE),VLOOKUP(FE251,classifications!$I$2:$K$28,3,FALSE))</f>
        <v>Predominantly Rural</v>
      </c>
      <c r="FE251" t="s">
        <v>522</v>
      </c>
      <c r="FG251">
        <v>0</v>
      </c>
      <c r="FH251">
        <v>3022</v>
      </c>
      <c r="FI251">
        <v>0</v>
      </c>
      <c r="FJ251">
        <v>25220</v>
      </c>
      <c r="FK251">
        <v>28242</v>
      </c>
      <c r="GB251" t="s">
        <v>520</v>
      </c>
      <c r="GC251" t="str">
        <f>VLOOKUP(GE251,class!$A$1:$B$455,2,FALSE)</f>
        <v>Shire District</v>
      </c>
      <c r="GD251" t="str">
        <f>IFERROR(VLOOKUP(GE251,classifications!$A$3:$C$334,3,FALSE),VLOOKUP(GE251,classifications!$I$2:$K$28,3,FALSE))</f>
        <v>Predominantly Rural</v>
      </c>
      <c r="GE251" t="s">
        <v>522</v>
      </c>
      <c r="GG251">
        <v>0</v>
      </c>
      <c r="GH251">
        <v>3048</v>
      </c>
      <c r="GI251">
        <v>0</v>
      </c>
      <c r="GJ251">
        <v>25511</v>
      </c>
      <c r="GK251">
        <v>28559</v>
      </c>
    </row>
    <row r="252" spans="2:193" x14ac:dyDescent="0.3">
      <c r="B252" t="s">
        <v>523</v>
      </c>
      <c r="C252" t="str">
        <f>VLOOKUP(E252,class!$A$1:$B$455,2,FALSE)</f>
        <v>Shire District</v>
      </c>
      <c r="D252" t="str">
        <f>IFERROR(VLOOKUP(E252,classifications!$A$3:$C$334,3,FALSE),VLOOKUP(E252,classifications!$I$2:$K$28,3,FALSE))</f>
        <v>Predominantly Urban</v>
      </c>
      <c r="E252" t="s">
        <v>525</v>
      </c>
      <c r="G252">
        <v>1</v>
      </c>
      <c r="H252">
        <v>2704</v>
      </c>
      <c r="I252">
        <v>83</v>
      </c>
      <c r="J252">
        <v>31749</v>
      </c>
      <c r="K252">
        <v>34537</v>
      </c>
      <c r="AB252" t="s">
        <v>523</v>
      </c>
      <c r="AC252" t="str">
        <f>VLOOKUP(AE252,class!$A$1:$B$455,2,FALSE)</f>
        <v>Shire District</v>
      </c>
      <c r="AD252" t="str">
        <f>IFERROR(VLOOKUP(AE252,classifications!$A$3:$C$334,3,FALSE),VLOOKUP(AE252,classifications!$I$2:$K$28,3,FALSE))</f>
        <v>Predominantly Urban</v>
      </c>
      <c r="AE252" t="s">
        <v>525</v>
      </c>
      <c r="AG252">
        <v>1</v>
      </c>
      <c r="AH252">
        <v>2735</v>
      </c>
      <c r="AI252">
        <v>96</v>
      </c>
      <c r="AJ252">
        <v>31738</v>
      </c>
      <c r="AK252">
        <v>34570</v>
      </c>
      <c r="BB252" t="s">
        <v>523</v>
      </c>
      <c r="BC252" t="str">
        <f>VLOOKUP(BE252,class!$A$1:$B$455,2,FALSE)</f>
        <v>Shire District</v>
      </c>
      <c r="BD252" t="str">
        <f>IFERROR(VLOOKUP(BE252,classifications!$A$3:$C$334,3,FALSE),VLOOKUP(BE252,classifications!$I$2:$K$28,3,FALSE))</f>
        <v>Predominantly Urban</v>
      </c>
      <c r="BE252" t="s">
        <v>525</v>
      </c>
      <c r="BG252">
        <v>1</v>
      </c>
      <c r="BH252">
        <v>2777</v>
      </c>
      <c r="BI252">
        <v>93</v>
      </c>
      <c r="BJ252">
        <v>31942</v>
      </c>
      <c r="BK252">
        <v>34813</v>
      </c>
      <c r="CB252" t="s">
        <v>523</v>
      </c>
      <c r="CC252" t="str">
        <f>VLOOKUP(CE252,class!$A$1:$B$455,2,FALSE)</f>
        <v>Shire District</v>
      </c>
      <c r="CD252" t="str">
        <f>IFERROR(VLOOKUP(CE252,classifications!$A$3:$C$334,3,FALSE),VLOOKUP(CE252,classifications!$I$2:$K$28,3,FALSE))</f>
        <v>Predominantly Urban</v>
      </c>
      <c r="CE252" t="s">
        <v>525</v>
      </c>
      <c r="CG252">
        <v>1</v>
      </c>
      <c r="CH252">
        <v>2814</v>
      </c>
      <c r="CI252">
        <v>93</v>
      </c>
      <c r="CJ252">
        <v>32236</v>
      </c>
      <c r="CK252">
        <v>35144</v>
      </c>
      <c r="DB252" t="s">
        <v>523</v>
      </c>
      <c r="DC252" t="str">
        <f>VLOOKUP(DE252,class!$A$1:$B$455,2,FALSE)</f>
        <v>Shire District</v>
      </c>
      <c r="DD252" t="str">
        <f>IFERROR(VLOOKUP(DE252,classifications!$A$3:$C$334,3,FALSE),VLOOKUP(DE252,classifications!$I$2:$K$28,3,FALSE))</f>
        <v>Predominantly Urban</v>
      </c>
      <c r="DE252" t="s">
        <v>525</v>
      </c>
      <c r="DG252">
        <v>0</v>
      </c>
      <c r="DH252">
        <v>2833</v>
      </c>
      <c r="DI252">
        <v>0</v>
      </c>
      <c r="DJ252">
        <v>32470</v>
      </c>
      <c r="DK252">
        <v>35303</v>
      </c>
      <c r="EB252" t="s">
        <v>523</v>
      </c>
      <c r="EC252" t="str">
        <f>VLOOKUP(EE252,class!$A$1:$B$455,2,FALSE)</f>
        <v>Shire District</v>
      </c>
      <c r="ED252" t="str">
        <f>IFERROR(VLOOKUP(EE252,classifications!$A$3:$C$334,3,FALSE),VLOOKUP(EE252,classifications!$I$2:$K$28,3,FALSE))</f>
        <v>Predominantly Urban</v>
      </c>
      <c r="EE252" t="s">
        <v>525</v>
      </c>
      <c r="EG252">
        <v>0</v>
      </c>
      <c r="EH252">
        <v>2833</v>
      </c>
      <c r="EI252">
        <v>0</v>
      </c>
      <c r="EJ252">
        <v>32586</v>
      </c>
      <c r="EK252">
        <v>35419</v>
      </c>
      <c r="FB252" t="s">
        <v>523</v>
      </c>
      <c r="FC252" t="str">
        <f>VLOOKUP(FE252,class!$A$1:$B$455,2,FALSE)</f>
        <v>Shire District</v>
      </c>
      <c r="FD252" t="str">
        <f>IFERROR(VLOOKUP(FE252,classifications!$A$3:$C$334,3,FALSE),VLOOKUP(FE252,classifications!$I$2:$K$28,3,FALSE))</f>
        <v>Predominantly Urban</v>
      </c>
      <c r="FE252" t="s">
        <v>525</v>
      </c>
      <c r="FG252">
        <v>0</v>
      </c>
      <c r="FH252">
        <v>2882</v>
      </c>
      <c r="FI252">
        <v>0</v>
      </c>
      <c r="FJ252">
        <v>32836</v>
      </c>
      <c r="FK252">
        <v>35718</v>
      </c>
      <c r="GB252" t="s">
        <v>523</v>
      </c>
      <c r="GC252" t="str">
        <f>VLOOKUP(GE252,class!$A$1:$B$455,2,FALSE)</f>
        <v>Shire District</v>
      </c>
      <c r="GD252" t="str">
        <f>IFERROR(VLOOKUP(GE252,classifications!$A$3:$C$334,3,FALSE),VLOOKUP(GE252,classifications!$I$2:$K$28,3,FALSE))</f>
        <v>Predominantly Urban</v>
      </c>
      <c r="GE252" t="s">
        <v>525</v>
      </c>
      <c r="GG252">
        <v>0</v>
      </c>
      <c r="GH252">
        <v>2928</v>
      </c>
      <c r="GI252">
        <v>0</v>
      </c>
      <c r="GJ252">
        <v>33052</v>
      </c>
      <c r="GK252">
        <v>35980</v>
      </c>
    </row>
    <row r="253" spans="2:193" x14ac:dyDescent="0.3">
      <c r="B253" t="s">
        <v>526</v>
      </c>
      <c r="C253" t="str">
        <f>VLOOKUP(E253,class!$A$1:$B$455,2,FALSE)</f>
        <v>Shire District</v>
      </c>
      <c r="D253" t="str">
        <f>IFERROR(VLOOKUP(E253,classifications!$A$3:$C$334,3,FALSE),VLOOKUP(E253,classifications!$I$2:$K$28,3,FALSE))</f>
        <v>Predominantly Rural</v>
      </c>
      <c r="E253" t="s">
        <v>528</v>
      </c>
      <c r="G253">
        <v>3221</v>
      </c>
      <c r="H253">
        <v>2636</v>
      </c>
      <c r="I253">
        <v>27</v>
      </c>
      <c r="J253">
        <v>61276</v>
      </c>
      <c r="K253">
        <v>67160</v>
      </c>
      <c r="AB253" t="s">
        <v>526</v>
      </c>
      <c r="AC253" t="str">
        <f>VLOOKUP(AE253,class!$A$1:$B$455,2,FALSE)</f>
        <v>Shire District</v>
      </c>
      <c r="AD253" t="str">
        <f>IFERROR(VLOOKUP(AE253,classifications!$A$3:$C$334,3,FALSE),VLOOKUP(AE253,classifications!$I$2:$K$28,3,FALSE))</f>
        <v>Predominantly Rural</v>
      </c>
      <c r="AE253" t="s">
        <v>528</v>
      </c>
      <c r="AG253">
        <v>3306</v>
      </c>
      <c r="AH253">
        <v>2658</v>
      </c>
      <c r="AI253">
        <v>27</v>
      </c>
      <c r="AJ253">
        <v>61413</v>
      </c>
      <c r="AK253">
        <v>67404</v>
      </c>
      <c r="BB253" t="s">
        <v>526</v>
      </c>
      <c r="BC253" t="str">
        <f>VLOOKUP(BE253,class!$A$1:$B$455,2,FALSE)</f>
        <v>Shire District</v>
      </c>
      <c r="BD253" t="str">
        <f>IFERROR(VLOOKUP(BE253,classifications!$A$3:$C$334,3,FALSE),VLOOKUP(BE253,classifications!$I$2:$K$28,3,FALSE))</f>
        <v>Predominantly Rural</v>
      </c>
      <c r="BE253" t="s">
        <v>528</v>
      </c>
      <c r="BG253">
        <v>3303</v>
      </c>
      <c r="BH253">
        <v>2657</v>
      </c>
      <c r="BI253">
        <v>27</v>
      </c>
      <c r="BJ253">
        <v>61621</v>
      </c>
      <c r="BK253">
        <v>67608</v>
      </c>
      <c r="CB253" t="s">
        <v>526</v>
      </c>
      <c r="CC253" t="str">
        <f>VLOOKUP(CE253,class!$A$1:$B$455,2,FALSE)</f>
        <v>Shire District</v>
      </c>
      <c r="CD253" t="str">
        <f>IFERROR(VLOOKUP(CE253,classifications!$A$3:$C$334,3,FALSE),VLOOKUP(CE253,classifications!$I$2:$K$28,3,FALSE))</f>
        <v>Predominantly Rural</v>
      </c>
      <c r="CE253" t="s">
        <v>528</v>
      </c>
      <c r="CG253">
        <v>3205</v>
      </c>
      <c r="CH253">
        <v>2670</v>
      </c>
      <c r="CI253">
        <v>0</v>
      </c>
      <c r="CJ253">
        <v>62000</v>
      </c>
      <c r="CK253">
        <v>67875</v>
      </c>
      <c r="DB253" t="s">
        <v>526</v>
      </c>
      <c r="DC253" t="str">
        <f>VLOOKUP(DE253,class!$A$1:$B$455,2,FALSE)</f>
        <v>Shire District</v>
      </c>
      <c r="DD253" t="str">
        <f>IFERROR(VLOOKUP(DE253,classifications!$A$3:$C$334,3,FALSE),VLOOKUP(DE253,classifications!$I$2:$K$28,3,FALSE))</f>
        <v>Predominantly Rural</v>
      </c>
      <c r="DE253" t="s">
        <v>528</v>
      </c>
      <c r="DG253">
        <v>3186</v>
      </c>
      <c r="DH253">
        <v>2686</v>
      </c>
      <c r="DI253">
        <v>0</v>
      </c>
      <c r="DJ253">
        <v>62248</v>
      </c>
      <c r="DK253">
        <v>68120</v>
      </c>
      <c r="EB253" t="s">
        <v>526</v>
      </c>
      <c r="EC253" t="str">
        <f>VLOOKUP(EE253,class!$A$1:$B$455,2,FALSE)</f>
        <v>Shire District</v>
      </c>
      <c r="ED253" t="str">
        <f>IFERROR(VLOOKUP(EE253,classifications!$A$3:$C$334,3,FALSE),VLOOKUP(EE253,classifications!$I$2:$K$28,3,FALSE))</f>
        <v>Predominantly Rural</v>
      </c>
      <c r="EE253" t="s">
        <v>528</v>
      </c>
      <c r="EG253">
        <v>3166</v>
      </c>
      <c r="EH253">
        <v>2688</v>
      </c>
      <c r="EI253">
        <v>0</v>
      </c>
      <c r="EJ253">
        <v>62924</v>
      </c>
      <c r="EK253">
        <v>68778</v>
      </c>
      <c r="FB253" t="s">
        <v>526</v>
      </c>
      <c r="FC253" t="str">
        <f>VLOOKUP(FE253,class!$A$1:$B$455,2,FALSE)</f>
        <v>Shire District</v>
      </c>
      <c r="FD253" t="str">
        <f>IFERROR(VLOOKUP(FE253,classifications!$A$3:$C$334,3,FALSE),VLOOKUP(FE253,classifications!$I$2:$K$28,3,FALSE))</f>
        <v>Predominantly Rural</v>
      </c>
      <c r="FE253" t="s">
        <v>528</v>
      </c>
      <c r="FG253">
        <v>3134</v>
      </c>
      <c r="FH253">
        <v>2858</v>
      </c>
      <c r="FI253">
        <v>0</v>
      </c>
      <c r="FJ253">
        <v>63351</v>
      </c>
      <c r="FK253">
        <v>69343</v>
      </c>
      <c r="GB253" t="s">
        <v>526</v>
      </c>
      <c r="GC253" t="str">
        <f>VLOOKUP(GE253,class!$A$1:$B$455,2,FALSE)</f>
        <v>Shire District</v>
      </c>
      <c r="GD253" t="str">
        <f>IFERROR(VLOOKUP(GE253,classifications!$A$3:$C$334,3,FALSE),VLOOKUP(GE253,classifications!$I$2:$K$28,3,FALSE))</f>
        <v>Predominantly Rural</v>
      </c>
      <c r="GE253" t="s">
        <v>528</v>
      </c>
      <c r="GG253">
        <v>3121</v>
      </c>
      <c r="GH253">
        <v>2846</v>
      </c>
      <c r="GI253">
        <v>0</v>
      </c>
      <c r="GJ253">
        <v>64291</v>
      </c>
      <c r="GK253">
        <v>70258</v>
      </c>
    </row>
    <row r="254" spans="2:193" x14ac:dyDescent="0.3">
      <c r="B254" t="s">
        <v>529</v>
      </c>
      <c r="C254" t="str">
        <f>VLOOKUP(E254,class!$A$1:$B$455,2,FALSE)</f>
        <v>Shire District</v>
      </c>
      <c r="D254" t="str">
        <f>IFERROR(VLOOKUP(E254,classifications!$A$3:$C$334,3,FALSE),VLOOKUP(E254,classifications!$I$2:$K$28,3,FALSE))</f>
        <v>Predominantly Rural</v>
      </c>
      <c r="E254" t="s">
        <v>531</v>
      </c>
      <c r="G254">
        <v>2852</v>
      </c>
      <c r="H254">
        <v>1357</v>
      </c>
      <c r="I254">
        <v>216</v>
      </c>
      <c r="J254">
        <v>28955</v>
      </c>
      <c r="K254">
        <v>33380</v>
      </c>
      <c r="AB254" t="s">
        <v>529</v>
      </c>
      <c r="AC254" t="str">
        <f>VLOOKUP(AE254,class!$A$1:$B$455,2,FALSE)</f>
        <v>Shire District</v>
      </c>
      <c r="AD254" t="str">
        <f>IFERROR(VLOOKUP(AE254,classifications!$A$3:$C$334,3,FALSE),VLOOKUP(AE254,classifications!$I$2:$K$28,3,FALSE))</f>
        <v>Predominantly Rural</v>
      </c>
      <c r="AE254" t="s">
        <v>531</v>
      </c>
      <c r="AG254">
        <v>2843</v>
      </c>
      <c r="AH254">
        <v>1445</v>
      </c>
      <c r="AI254">
        <v>216</v>
      </c>
      <c r="AJ254">
        <v>29421</v>
      </c>
      <c r="AK254">
        <v>33925</v>
      </c>
      <c r="BB254" t="s">
        <v>529</v>
      </c>
      <c r="BC254" t="str">
        <f>VLOOKUP(BE254,class!$A$1:$B$455,2,FALSE)</f>
        <v>Shire District</v>
      </c>
      <c r="BD254" t="str">
        <f>IFERROR(VLOOKUP(BE254,classifications!$A$3:$C$334,3,FALSE),VLOOKUP(BE254,classifications!$I$2:$K$28,3,FALSE))</f>
        <v>Predominantly Rural</v>
      </c>
      <c r="BE254" t="s">
        <v>531</v>
      </c>
      <c r="BG254">
        <v>2844</v>
      </c>
      <c r="BH254">
        <v>1497</v>
      </c>
      <c r="BI254">
        <v>216</v>
      </c>
      <c r="BJ254">
        <v>29756</v>
      </c>
      <c r="BK254">
        <v>34313</v>
      </c>
      <c r="CB254" t="s">
        <v>529</v>
      </c>
      <c r="CC254" t="str">
        <f>VLOOKUP(CE254,class!$A$1:$B$455,2,FALSE)</f>
        <v>Shire District</v>
      </c>
      <c r="CD254" t="str">
        <f>IFERROR(VLOOKUP(CE254,classifications!$A$3:$C$334,3,FALSE),VLOOKUP(CE254,classifications!$I$2:$K$28,3,FALSE))</f>
        <v>Predominantly Rural</v>
      </c>
      <c r="CE254" t="s">
        <v>531</v>
      </c>
      <c r="CG254">
        <v>2833</v>
      </c>
      <c r="CH254">
        <v>1532</v>
      </c>
      <c r="CI254">
        <v>216</v>
      </c>
      <c r="CJ254">
        <v>30198</v>
      </c>
      <c r="CK254">
        <v>34779</v>
      </c>
      <c r="DB254" t="s">
        <v>529</v>
      </c>
      <c r="DC254" t="str">
        <f>VLOOKUP(DE254,class!$A$1:$B$455,2,FALSE)</f>
        <v>Shire District</v>
      </c>
      <c r="DD254" t="str">
        <f>IFERROR(VLOOKUP(DE254,classifications!$A$3:$C$334,3,FALSE),VLOOKUP(DE254,classifications!$I$2:$K$28,3,FALSE))</f>
        <v>Predominantly Rural</v>
      </c>
      <c r="DE254" t="s">
        <v>531</v>
      </c>
      <c r="DG254">
        <v>2812</v>
      </c>
      <c r="DH254">
        <v>1604</v>
      </c>
      <c r="DI254">
        <v>216</v>
      </c>
      <c r="DJ254">
        <v>30701</v>
      </c>
      <c r="DK254">
        <v>35333</v>
      </c>
      <c r="EB254" t="s">
        <v>529</v>
      </c>
      <c r="EC254" t="str">
        <f>VLOOKUP(EE254,class!$A$1:$B$455,2,FALSE)</f>
        <v>Shire District</v>
      </c>
      <c r="ED254" t="str">
        <f>IFERROR(VLOOKUP(EE254,classifications!$A$3:$C$334,3,FALSE),VLOOKUP(EE254,classifications!$I$2:$K$28,3,FALSE))</f>
        <v>Predominantly Rural</v>
      </c>
      <c r="EE254" t="s">
        <v>531</v>
      </c>
      <c r="EG254">
        <v>2805</v>
      </c>
      <c r="EH254">
        <v>1700</v>
      </c>
      <c r="EI254">
        <v>216</v>
      </c>
      <c r="EJ254">
        <v>31335</v>
      </c>
      <c r="EK254">
        <v>36056</v>
      </c>
      <c r="FB254" t="s">
        <v>529</v>
      </c>
      <c r="FC254" t="str">
        <f>VLOOKUP(FE254,class!$A$1:$B$455,2,FALSE)</f>
        <v>Shire District</v>
      </c>
      <c r="FD254" t="str">
        <f>IFERROR(VLOOKUP(FE254,classifications!$A$3:$C$334,3,FALSE),VLOOKUP(FE254,classifications!$I$2:$K$28,3,FALSE))</f>
        <v>Predominantly Rural</v>
      </c>
      <c r="FE254" t="s">
        <v>531</v>
      </c>
      <c r="FG254">
        <v>2786</v>
      </c>
      <c r="FH254">
        <v>1796</v>
      </c>
      <c r="FI254">
        <v>0</v>
      </c>
      <c r="FJ254">
        <v>32443</v>
      </c>
      <c r="FK254">
        <v>37025</v>
      </c>
      <c r="GB254" t="s">
        <v>529</v>
      </c>
      <c r="GC254" t="str">
        <f>VLOOKUP(GE254,class!$A$1:$B$455,2,FALSE)</f>
        <v>Shire District</v>
      </c>
      <c r="GD254" t="str">
        <f>IFERROR(VLOOKUP(GE254,classifications!$A$3:$C$334,3,FALSE),VLOOKUP(GE254,classifications!$I$2:$K$28,3,FALSE))</f>
        <v>Predominantly Rural</v>
      </c>
      <c r="GE254" t="s">
        <v>531</v>
      </c>
      <c r="GG254">
        <v>2808</v>
      </c>
      <c r="GH254">
        <v>1983</v>
      </c>
      <c r="GI254">
        <v>0</v>
      </c>
      <c r="GJ254">
        <v>33217</v>
      </c>
      <c r="GK254">
        <v>38008</v>
      </c>
    </row>
    <row r="256" spans="2:193" x14ac:dyDescent="0.3">
      <c r="C256" t="str">
        <f>VLOOKUP(E256,class!$A$1:$B$455,2,FALSE)</f>
        <v>Shire County</v>
      </c>
      <c r="D256" t="str">
        <f>IFERROR(VLOOKUP(E256,classifications!$A$3:$C$334,3,FALSE),VLOOKUP(E256,classifications!$I$2:$K$28,3,FALSE))</f>
        <v>Urban with Significant Rural</v>
      </c>
      <c r="E256" t="s">
        <v>532</v>
      </c>
      <c r="G256">
        <v>14352</v>
      </c>
      <c r="H256">
        <v>20597</v>
      </c>
      <c r="I256">
        <v>328</v>
      </c>
      <c r="J256">
        <v>235809</v>
      </c>
      <c r="K256">
        <v>271086</v>
      </c>
      <c r="AC256" t="str">
        <f>VLOOKUP(AE256,class!$A$1:$B$455,2,FALSE)</f>
        <v>Shire County</v>
      </c>
      <c r="AD256" t="str">
        <f>IFERROR(VLOOKUP(AE256,classifications!$A$3:$C$334,3,FALSE),VLOOKUP(AE256,classifications!$I$2:$K$28,3,FALSE))</f>
        <v>Urban with Significant Rural</v>
      </c>
      <c r="AE256" t="s">
        <v>532</v>
      </c>
      <c r="AG256">
        <v>14308</v>
      </c>
      <c r="AH256">
        <v>21252</v>
      </c>
      <c r="AI256">
        <v>366</v>
      </c>
      <c r="AJ256">
        <v>237486</v>
      </c>
      <c r="AK256">
        <v>273412</v>
      </c>
      <c r="BC256" t="str">
        <f>VLOOKUP(BE256,class!$A$1:$B$455,2,FALSE)</f>
        <v>Shire County</v>
      </c>
      <c r="BD256" t="str">
        <f>IFERROR(VLOOKUP(BE256,classifications!$A$3:$C$334,3,FALSE),VLOOKUP(BE256,classifications!$I$2:$K$28,3,FALSE))</f>
        <v>Urban with Significant Rural</v>
      </c>
      <c r="BE256" t="s">
        <v>532</v>
      </c>
      <c r="BG256">
        <v>14176</v>
      </c>
      <c r="BH256">
        <v>21721</v>
      </c>
      <c r="BI256">
        <v>284</v>
      </c>
      <c r="BJ256">
        <v>239927</v>
      </c>
      <c r="BK256">
        <v>276108</v>
      </c>
      <c r="CC256" t="str">
        <f>VLOOKUP(CE256,class!$A$1:$B$455,2,FALSE)</f>
        <v>Shire County</v>
      </c>
      <c r="CD256" t="str">
        <f>IFERROR(VLOOKUP(CE256,classifications!$A$3:$C$334,3,FALSE),VLOOKUP(CE256,classifications!$I$2:$K$28,3,FALSE))</f>
        <v>Urban with Significant Rural</v>
      </c>
      <c r="CE256" t="s">
        <v>532</v>
      </c>
      <c r="CG256">
        <v>9607</v>
      </c>
      <c r="CH256">
        <v>26760</v>
      </c>
      <c r="CI256">
        <v>285</v>
      </c>
      <c r="CJ256">
        <v>242288</v>
      </c>
      <c r="CK256">
        <v>278940</v>
      </c>
      <c r="DC256" t="str">
        <f>VLOOKUP(DE256,class!$A$1:$B$455,2,FALSE)</f>
        <v>Shire County</v>
      </c>
      <c r="DD256" t="str">
        <f>IFERROR(VLOOKUP(DE256,classifications!$A$3:$C$334,3,FALSE),VLOOKUP(DE256,classifications!$I$2:$K$28,3,FALSE))</f>
        <v>Urban with Significant Rural</v>
      </c>
      <c r="DE256" t="s">
        <v>532</v>
      </c>
      <c r="DG256">
        <v>9612</v>
      </c>
      <c r="DH256">
        <v>27348</v>
      </c>
      <c r="DI256">
        <v>262</v>
      </c>
      <c r="DJ256">
        <v>244540</v>
      </c>
      <c r="DK256">
        <v>281762</v>
      </c>
      <c r="EC256" t="str">
        <f>VLOOKUP(EE256,class!$A$1:$B$455,2,FALSE)</f>
        <v>Shire County</v>
      </c>
      <c r="ED256" t="str">
        <f>IFERROR(VLOOKUP(EE256,classifications!$A$3:$C$334,3,FALSE),VLOOKUP(EE256,classifications!$I$2:$K$28,3,FALSE))</f>
        <v>Urban with Significant Rural</v>
      </c>
      <c r="EE256" t="s">
        <v>532</v>
      </c>
      <c r="EG256">
        <v>9646</v>
      </c>
      <c r="EH256">
        <v>27745</v>
      </c>
      <c r="EI256">
        <v>285</v>
      </c>
      <c r="EJ256">
        <v>246907</v>
      </c>
      <c r="EK256">
        <v>284583</v>
      </c>
      <c r="FC256" t="str">
        <f>VLOOKUP(FE256,class!$A$1:$B$455,2,FALSE)</f>
        <v>Shire County</v>
      </c>
      <c r="FD256" t="str">
        <f>IFERROR(VLOOKUP(FE256,classifications!$A$3:$C$334,3,FALSE),VLOOKUP(FE256,classifications!$I$2:$K$28,3,FALSE))</f>
        <v>Urban with Significant Rural</v>
      </c>
      <c r="FE256" t="s">
        <v>532</v>
      </c>
      <c r="FG256">
        <v>9597</v>
      </c>
      <c r="FH256">
        <v>28272</v>
      </c>
      <c r="FI256">
        <v>277</v>
      </c>
      <c r="FJ256">
        <v>250014</v>
      </c>
      <c r="FK256">
        <v>288160</v>
      </c>
      <c r="GC256" t="str">
        <f>VLOOKUP(GE256,class!$A$1:$B$455,2,FALSE)</f>
        <v>Shire County</v>
      </c>
      <c r="GD256" t="str">
        <f>IFERROR(VLOOKUP(GE256,classifications!$A$3:$C$334,3,FALSE),VLOOKUP(GE256,classifications!$I$2:$K$28,3,FALSE))</f>
        <v>Urban with Significant Rural</v>
      </c>
      <c r="GE256" t="s">
        <v>532</v>
      </c>
      <c r="GG256">
        <v>9509</v>
      </c>
      <c r="GH256">
        <v>28853</v>
      </c>
      <c r="GI256">
        <v>278</v>
      </c>
      <c r="GJ256">
        <v>253394</v>
      </c>
      <c r="GK256">
        <v>292034</v>
      </c>
    </row>
    <row r="257" spans="2:193" x14ac:dyDescent="0.3">
      <c r="B257" t="s">
        <v>533</v>
      </c>
      <c r="C257" t="str">
        <f>VLOOKUP(E257,class!$A$1:$B$455,2,FALSE)</f>
        <v>Shire District</v>
      </c>
      <c r="D257" t="str">
        <f>IFERROR(VLOOKUP(E257,classifications!$A$3:$C$334,3,FALSE),VLOOKUP(E257,classifications!$I$2:$K$28,3,FALSE))</f>
        <v>Predominantly Urban</v>
      </c>
      <c r="E257" t="s">
        <v>535</v>
      </c>
      <c r="G257">
        <v>4576</v>
      </c>
      <c r="H257">
        <v>2030</v>
      </c>
      <c r="I257">
        <v>16</v>
      </c>
      <c r="J257">
        <v>46536</v>
      </c>
      <c r="K257">
        <v>53158</v>
      </c>
      <c r="AB257" t="s">
        <v>533</v>
      </c>
      <c r="AC257" t="str">
        <f>VLOOKUP(AE257,class!$A$1:$B$455,2,FALSE)</f>
        <v>Shire District</v>
      </c>
      <c r="AD257" t="str">
        <f>IFERROR(VLOOKUP(AE257,classifications!$A$3:$C$334,3,FALSE),VLOOKUP(AE257,classifications!$I$2:$K$28,3,FALSE))</f>
        <v>Predominantly Urban</v>
      </c>
      <c r="AE257" t="s">
        <v>535</v>
      </c>
      <c r="AG257">
        <v>4563</v>
      </c>
      <c r="AH257">
        <v>2143</v>
      </c>
      <c r="AI257">
        <v>46</v>
      </c>
      <c r="AJ257">
        <v>46680</v>
      </c>
      <c r="AK257">
        <v>53432</v>
      </c>
      <c r="BB257" t="s">
        <v>533</v>
      </c>
      <c r="BC257" t="str">
        <f>VLOOKUP(BE257,class!$A$1:$B$455,2,FALSE)</f>
        <v>Shire District</v>
      </c>
      <c r="BD257" t="str">
        <f>IFERROR(VLOOKUP(BE257,classifications!$A$3:$C$334,3,FALSE),VLOOKUP(BE257,classifications!$I$2:$K$28,3,FALSE))</f>
        <v>Predominantly Urban</v>
      </c>
      <c r="BE257" t="s">
        <v>535</v>
      </c>
      <c r="BG257">
        <v>4529</v>
      </c>
      <c r="BH257">
        <v>2269</v>
      </c>
      <c r="BI257">
        <v>0</v>
      </c>
      <c r="BJ257">
        <v>47047</v>
      </c>
      <c r="BK257">
        <v>53845</v>
      </c>
      <c r="CB257" t="s">
        <v>533</v>
      </c>
      <c r="CC257" t="str">
        <f>VLOOKUP(CE257,class!$A$1:$B$455,2,FALSE)</f>
        <v>Shire District</v>
      </c>
      <c r="CD257" t="str">
        <f>IFERROR(VLOOKUP(CE257,classifications!$A$3:$C$334,3,FALSE),VLOOKUP(CE257,classifications!$I$2:$K$28,3,FALSE))</f>
        <v>Predominantly Urban</v>
      </c>
      <c r="CE257" t="s">
        <v>535</v>
      </c>
      <c r="CG257">
        <v>4514</v>
      </c>
      <c r="CH257">
        <v>2359</v>
      </c>
      <c r="CI257">
        <v>0</v>
      </c>
      <c r="CJ257">
        <v>47259</v>
      </c>
      <c r="CK257">
        <v>54132</v>
      </c>
      <c r="DB257" t="s">
        <v>533</v>
      </c>
      <c r="DC257" t="str">
        <f>VLOOKUP(DE257,class!$A$1:$B$455,2,FALSE)</f>
        <v>Shire District</v>
      </c>
      <c r="DD257" t="str">
        <f>IFERROR(VLOOKUP(DE257,classifications!$A$3:$C$334,3,FALSE),VLOOKUP(DE257,classifications!$I$2:$K$28,3,FALSE))</f>
        <v>Predominantly Urban</v>
      </c>
      <c r="DE257" t="s">
        <v>535</v>
      </c>
      <c r="DG257">
        <v>4492</v>
      </c>
      <c r="DH257">
        <v>2396</v>
      </c>
      <c r="DI257">
        <v>1</v>
      </c>
      <c r="DJ257">
        <v>47640</v>
      </c>
      <c r="DK257">
        <v>54529</v>
      </c>
      <c r="EB257" t="s">
        <v>533</v>
      </c>
      <c r="EC257" t="str">
        <f>VLOOKUP(EE257,class!$A$1:$B$455,2,FALSE)</f>
        <v>Shire District</v>
      </c>
      <c r="ED257" t="str">
        <f>IFERROR(VLOOKUP(EE257,classifications!$A$3:$C$334,3,FALSE),VLOOKUP(EE257,classifications!$I$2:$K$28,3,FALSE))</f>
        <v>Predominantly Urban</v>
      </c>
      <c r="EE257" t="s">
        <v>535</v>
      </c>
      <c r="EG257">
        <v>4479</v>
      </c>
      <c r="EH257">
        <v>2343</v>
      </c>
      <c r="EI257">
        <v>0</v>
      </c>
      <c r="EJ257">
        <v>48004</v>
      </c>
      <c r="EK257">
        <v>54826</v>
      </c>
      <c r="FB257" t="s">
        <v>533</v>
      </c>
      <c r="FC257" t="str">
        <f>VLOOKUP(FE257,class!$A$1:$B$455,2,FALSE)</f>
        <v>Shire District</v>
      </c>
      <c r="FD257" t="str">
        <f>IFERROR(VLOOKUP(FE257,classifications!$A$3:$C$334,3,FALSE),VLOOKUP(FE257,classifications!$I$2:$K$28,3,FALSE))</f>
        <v>Predominantly Urban</v>
      </c>
      <c r="FE257" t="s">
        <v>535</v>
      </c>
      <c r="FG257">
        <v>4462</v>
      </c>
      <c r="FH257">
        <v>2451</v>
      </c>
      <c r="FI257">
        <v>1</v>
      </c>
      <c r="FJ257">
        <v>48405</v>
      </c>
      <c r="FK257">
        <v>55319</v>
      </c>
      <c r="GB257" t="s">
        <v>533</v>
      </c>
      <c r="GC257" t="str">
        <f>VLOOKUP(GE257,class!$A$1:$B$455,2,FALSE)</f>
        <v>Shire District</v>
      </c>
      <c r="GD257" t="str">
        <f>IFERROR(VLOOKUP(GE257,classifications!$A$3:$C$334,3,FALSE),VLOOKUP(GE257,classifications!$I$2:$K$28,3,FALSE))</f>
        <v>Predominantly Urban</v>
      </c>
      <c r="GE257" t="s">
        <v>535</v>
      </c>
      <c r="GG257">
        <v>4462</v>
      </c>
      <c r="GH257">
        <v>2473</v>
      </c>
      <c r="GI257">
        <v>0</v>
      </c>
      <c r="GJ257">
        <v>49167</v>
      </c>
      <c r="GK257">
        <v>56102</v>
      </c>
    </row>
    <row r="258" spans="2:193" x14ac:dyDescent="0.3">
      <c r="B258" t="s">
        <v>536</v>
      </c>
      <c r="C258" t="str">
        <f>VLOOKUP(E258,class!$A$1:$B$455,2,FALSE)</f>
        <v>Shire District</v>
      </c>
      <c r="D258" t="str">
        <f>IFERROR(VLOOKUP(E258,classifications!$A$3:$C$334,3,FALSE),VLOOKUP(E258,classifications!$I$2:$K$28,3,FALSE))</f>
        <v>Predominantly Rural</v>
      </c>
      <c r="E258" t="s">
        <v>538</v>
      </c>
      <c r="G258">
        <v>0</v>
      </c>
      <c r="H258">
        <v>5388</v>
      </c>
      <c r="I258">
        <v>293</v>
      </c>
      <c r="J258">
        <v>34801</v>
      </c>
      <c r="K258">
        <v>40482</v>
      </c>
      <c r="AB258" t="s">
        <v>536</v>
      </c>
      <c r="AC258" t="str">
        <f>VLOOKUP(AE258,class!$A$1:$B$455,2,FALSE)</f>
        <v>Shire District</v>
      </c>
      <c r="AD258" t="str">
        <f>IFERROR(VLOOKUP(AE258,classifications!$A$3:$C$334,3,FALSE),VLOOKUP(AE258,classifications!$I$2:$K$28,3,FALSE))</f>
        <v>Predominantly Rural</v>
      </c>
      <c r="AE258" t="s">
        <v>538</v>
      </c>
      <c r="AG258">
        <v>0</v>
      </c>
      <c r="AH258">
        <v>5391</v>
      </c>
      <c r="AI258">
        <v>301</v>
      </c>
      <c r="AJ258">
        <v>35317</v>
      </c>
      <c r="AK258">
        <v>41009</v>
      </c>
      <c r="BB258" t="s">
        <v>536</v>
      </c>
      <c r="BC258" t="str">
        <f>VLOOKUP(BE258,class!$A$1:$B$455,2,FALSE)</f>
        <v>Shire District</v>
      </c>
      <c r="BD258" t="str">
        <f>IFERROR(VLOOKUP(BE258,classifications!$A$3:$C$334,3,FALSE),VLOOKUP(BE258,classifications!$I$2:$K$28,3,FALSE))</f>
        <v>Predominantly Rural</v>
      </c>
      <c r="BE258" t="s">
        <v>538</v>
      </c>
      <c r="BG258">
        <v>0</v>
      </c>
      <c r="BH258">
        <v>5453</v>
      </c>
      <c r="BI258">
        <v>269</v>
      </c>
      <c r="BJ258">
        <v>35683</v>
      </c>
      <c r="BK258">
        <v>41405</v>
      </c>
      <c r="CB258" t="s">
        <v>536</v>
      </c>
      <c r="CC258" t="str">
        <f>VLOOKUP(CE258,class!$A$1:$B$455,2,FALSE)</f>
        <v>Shire District</v>
      </c>
      <c r="CD258" t="str">
        <f>IFERROR(VLOOKUP(CE258,classifications!$A$3:$C$334,3,FALSE),VLOOKUP(CE258,classifications!$I$2:$K$28,3,FALSE))</f>
        <v>Predominantly Rural</v>
      </c>
      <c r="CE258" t="s">
        <v>538</v>
      </c>
      <c r="CG258">
        <v>0</v>
      </c>
      <c r="CH258">
        <v>5591</v>
      </c>
      <c r="CI258">
        <v>269</v>
      </c>
      <c r="CJ258">
        <v>36008</v>
      </c>
      <c r="CK258">
        <v>41868</v>
      </c>
      <c r="DB258" t="s">
        <v>536</v>
      </c>
      <c r="DC258" t="str">
        <f>VLOOKUP(DE258,class!$A$1:$B$455,2,FALSE)</f>
        <v>Shire District</v>
      </c>
      <c r="DD258" t="str">
        <f>IFERROR(VLOOKUP(DE258,classifications!$A$3:$C$334,3,FALSE),VLOOKUP(DE258,classifications!$I$2:$K$28,3,FALSE))</f>
        <v>Predominantly Rural</v>
      </c>
      <c r="DE258" t="s">
        <v>538</v>
      </c>
      <c r="DG258">
        <v>0</v>
      </c>
      <c r="DH258">
        <v>5655</v>
      </c>
      <c r="DI258">
        <v>243</v>
      </c>
      <c r="DJ258">
        <v>36569</v>
      </c>
      <c r="DK258">
        <v>42467</v>
      </c>
      <c r="EB258" t="s">
        <v>536</v>
      </c>
      <c r="EC258" t="str">
        <f>VLOOKUP(EE258,class!$A$1:$B$455,2,FALSE)</f>
        <v>Shire District</v>
      </c>
      <c r="ED258" t="str">
        <f>IFERROR(VLOOKUP(EE258,classifications!$A$3:$C$334,3,FALSE),VLOOKUP(EE258,classifications!$I$2:$K$28,3,FALSE))</f>
        <v>Predominantly Rural</v>
      </c>
      <c r="EE258" t="s">
        <v>538</v>
      </c>
      <c r="EG258">
        <v>2</v>
      </c>
      <c r="EH258">
        <v>5809</v>
      </c>
      <c r="EI258">
        <v>268</v>
      </c>
      <c r="EJ258">
        <v>37142</v>
      </c>
      <c r="EK258">
        <v>43221</v>
      </c>
      <c r="FB258" t="s">
        <v>536</v>
      </c>
      <c r="FC258" t="str">
        <f>VLOOKUP(FE258,class!$A$1:$B$455,2,FALSE)</f>
        <v>Shire District</v>
      </c>
      <c r="FD258" t="str">
        <f>IFERROR(VLOOKUP(FE258,classifications!$A$3:$C$334,3,FALSE),VLOOKUP(FE258,classifications!$I$2:$K$28,3,FALSE))</f>
        <v>Predominantly Rural</v>
      </c>
      <c r="FE258" t="s">
        <v>538</v>
      </c>
      <c r="FG258">
        <v>2</v>
      </c>
      <c r="FH258">
        <v>5951</v>
      </c>
      <c r="FI258">
        <v>259</v>
      </c>
      <c r="FJ258">
        <v>37920</v>
      </c>
      <c r="FK258">
        <v>44132</v>
      </c>
      <c r="GB258" t="s">
        <v>536</v>
      </c>
      <c r="GC258" t="str">
        <f>VLOOKUP(GE258,class!$A$1:$B$455,2,FALSE)</f>
        <v>Shire District</v>
      </c>
      <c r="GD258" t="str">
        <f>IFERROR(VLOOKUP(GE258,classifications!$A$3:$C$334,3,FALSE),VLOOKUP(GE258,classifications!$I$2:$K$28,3,FALSE))</f>
        <v>Predominantly Rural</v>
      </c>
      <c r="GE258" t="s">
        <v>538</v>
      </c>
      <c r="GG258">
        <v>2</v>
      </c>
      <c r="GH258">
        <v>6142</v>
      </c>
      <c r="GI258">
        <v>261</v>
      </c>
      <c r="GJ258">
        <v>38533</v>
      </c>
      <c r="GK258">
        <v>44938</v>
      </c>
    </row>
    <row r="259" spans="2:193" x14ac:dyDescent="0.3">
      <c r="B259" t="s">
        <v>539</v>
      </c>
      <c r="C259" t="str">
        <f>VLOOKUP(E259,class!$A$1:$B$455,2,FALSE)</f>
        <v>Shire District</v>
      </c>
      <c r="D259" t="str">
        <f>IFERROR(VLOOKUP(E259,classifications!$A$3:$C$334,3,FALSE),VLOOKUP(E259,classifications!$I$2:$K$28,3,FALSE))</f>
        <v>Predominantly Rural</v>
      </c>
      <c r="E259" t="s">
        <v>541</v>
      </c>
      <c r="G259">
        <v>3</v>
      </c>
      <c r="H259">
        <v>4590</v>
      </c>
      <c r="I259">
        <v>0</v>
      </c>
      <c r="J259">
        <v>31836</v>
      </c>
      <c r="K259">
        <v>36429</v>
      </c>
      <c r="AB259" t="s">
        <v>539</v>
      </c>
      <c r="AC259" t="str">
        <f>VLOOKUP(AE259,class!$A$1:$B$455,2,FALSE)</f>
        <v>Shire District</v>
      </c>
      <c r="AD259" t="str">
        <f>IFERROR(VLOOKUP(AE259,classifications!$A$3:$C$334,3,FALSE),VLOOKUP(AE259,classifications!$I$2:$K$28,3,FALSE))</f>
        <v>Predominantly Rural</v>
      </c>
      <c r="AE259" t="s">
        <v>541</v>
      </c>
      <c r="AG259">
        <v>3</v>
      </c>
      <c r="AH259">
        <v>4677</v>
      </c>
      <c r="AI259">
        <v>0</v>
      </c>
      <c r="AJ259">
        <v>31979</v>
      </c>
      <c r="AK259">
        <v>36659</v>
      </c>
      <c r="BB259" t="s">
        <v>539</v>
      </c>
      <c r="BC259" t="str">
        <f>VLOOKUP(BE259,class!$A$1:$B$455,2,FALSE)</f>
        <v>Shire District</v>
      </c>
      <c r="BD259" t="str">
        <f>IFERROR(VLOOKUP(BE259,classifications!$A$3:$C$334,3,FALSE),VLOOKUP(BE259,classifications!$I$2:$K$28,3,FALSE))</f>
        <v>Predominantly Rural</v>
      </c>
      <c r="BE259" t="s">
        <v>541</v>
      </c>
      <c r="BG259">
        <v>3</v>
      </c>
      <c r="BH259">
        <v>4779</v>
      </c>
      <c r="BI259">
        <v>0</v>
      </c>
      <c r="BJ259">
        <v>32220</v>
      </c>
      <c r="BK259">
        <v>37002</v>
      </c>
      <c r="CB259" t="s">
        <v>539</v>
      </c>
      <c r="CC259" t="str">
        <f>VLOOKUP(CE259,class!$A$1:$B$455,2,FALSE)</f>
        <v>Shire District</v>
      </c>
      <c r="CD259" t="str">
        <f>IFERROR(VLOOKUP(CE259,classifications!$A$3:$C$334,3,FALSE),VLOOKUP(CE259,classifications!$I$2:$K$28,3,FALSE))</f>
        <v>Predominantly Rural</v>
      </c>
      <c r="CE259" t="s">
        <v>541</v>
      </c>
      <c r="CG259">
        <v>3</v>
      </c>
      <c r="CH259">
        <v>4865</v>
      </c>
      <c r="CI259">
        <v>0</v>
      </c>
      <c r="CJ259">
        <v>32506</v>
      </c>
      <c r="CK259">
        <v>37374</v>
      </c>
      <c r="DB259" t="s">
        <v>539</v>
      </c>
      <c r="DC259" t="str">
        <f>VLOOKUP(DE259,class!$A$1:$B$455,2,FALSE)</f>
        <v>Shire District</v>
      </c>
      <c r="DD259" t="str">
        <f>IFERROR(VLOOKUP(DE259,classifications!$A$3:$C$334,3,FALSE),VLOOKUP(DE259,classifications!$I$2:$K$28,3,FALSE))</f>
        <v>Predominantly Rural</v>
      </c>
      <c r="DE259" t="s">
        <v>541</v>
      </c>
      <c r="DG259">
        <v>2</v>
      </c>
      <c r="DH259">
        <v>4987</v>
      </c>
      <c r="DI259">
        <v>0</v>
      </c>
      <c r="DJ259">
        <v>32688</v>
      </c>
      <c r="DK259">
        <v>37677</v>
      </c>
      <c r="EB259" t="s">
        <v>539</v>
      </c>
      <c r="EC259" t="str">
        <f>VLOOKUP(EE259,class!$A$1:$B$455,2,FALSE)</f>
        <v>Shire District</v>
      </c>
      <c r="ED259" t="str">
        <f>IFERROR(VLOOKUP(EE259,classifications!$A$3:$C$334,3,FALSE),VLOOKUP(EE259,classifications!$I$2:$K$28,3,FALSE))</f>
        <v>Predominantly Rural</v>
      </c>
      <c r="EE259" t="s">
        <v>541</v>
      </c>
      <c r="EG259">
        <v>2</v>
      </c>
      <c r="EH259">
        <v>5029</v>
      </c>
      <c r="EI259">
        <v>0</v>
      </c>
      <c r="EJ259">
        <v>32893</v>
      </c>
      <c r="EK259">
        <v>37924</v>
      </c>
      <c r="FB259" t="s">
        <v>539</v>
      </c>
      <c r="FC259" t="str">
        <f>VLOOKUP(FE259,class!$A$1:$B$455,2,FALSE)</f>
        <v>Shire District</v>
      </c>
      <c r="FD259" t="str">
        <f>IFERROR(VLOOKUP(FE259,classifications!$A$3:$C$334,3,FALSE),VLOOKUP(FE259,classifications!$I$2:$K$28,3,FALSE))</f>
        <v>Predominantly Rural</v>
      </c>
      <c r="FE259" t="s">
        <v>541</v>
      </c>
      <c r="FG259">
        <v>2</v>
      </c>
      <c r="FH259">
        <v>5065</v>
      </c>
      <c r="FI259">
        <v>0</v>
      </c>
      <c r="FJ259">
        <v>33113</v>
      </c>
      <c r="FK259">
        <v>38180</v>
      </c>
      <c r="GB259" t="s">
        <v>539</v>
      </c>
      <c r="GC259" t="str">
        <f>VLOOKUP(GE259,class!$A$1:$B$455,2,FALSE)</f>
        <v>Shire District</v>
      </c>
      <c r="GD259" t="str">
        <f>IFERROR(VLOOKUP(GE259,classifications!$A$3:$C$334,3,FALSE),VLOOKUP(GE259,classifications!$I$2:$K$28,3,FALSE))</f>
        <v>Predominantly Rural</v>
      </c>
      <c r="GE259" t="s">
        <v>541</v>
      </c>
      <c r="GG259">
        <v>2</v>
      </c>
      <c r="GH259">
        <v>5081</v>
      </c>
      <c r="GI259">
        <v>0</v>
      </c>
      <c r="GJ259">
        <v>33367</v>
      </c>
      <c r="GK259">
        <v>38450</v>
      </c>
    </row>
    <row r="260" spans="2:193" x14ac:dyDescent="0.3">
      <c r="B260" t="s">
        <v>542</v>
      </c>
      <c r="C260" t="str">
        <f>VLOOKUP(E260,class!$A$1:$B$455,2,FALSE)</f>
        <v>Shire District</v>
      </c>
      <c r="D260" t="str">
        <f>IFERROR(VLOOKUP(E260,classifications!$A$3:$C$334,3,FALSE),VLOOKUP(E260,classifications!$I$2:$K$28,3,FALSE))</f>
        <v>Predominantly Urban</v>
      </c>
      <c r="E260" t="s">
        <v>544</v>
      </c>
      <c r="G260">
        <v>4571</v>
      </c>
      <c r="H260">
        <v>2985</v>
      </c>
      <c r="I260">
        <v>19</v>
      </c>
      <c r="J260">
        <v>45739</v>
      </c>
      <c r="K260">
        <v>53314</v>
      </c>
      <c r="AB260" t="s">
        <v>542</v>
      </c>
      <c r="AC260" t="str">
        <f>VLOOKUP(AE260,class!$A$1:$B$455,2,FALSE)</f>
        <v>Shire District</v>
      </c>
      <c r="AD260" t="str">
        <f>IFERROR(VLOOKUP(AE260,classifications!$A$3:$C$334,3,FALSE),VLOOKUP(AE260,classifications!$I$2:$K$28,3,FALSE))</f>
        <v>Predominantly Urban</v>
      </c>
      <c r="AE260" t="s">
        <v>544</v>
      </c>
      <c r="AG260">
        <v>4554</v>
      </c>
      <c r="AH260">
        <v>3215</v>
      </c>
      <c r="AI260">
        <v>19</v>
      </c>
      <c r="AJ260">
        <v>45950</v>
      </c>
      <c r="AK260">
        <v>53738</v>
      </c>
      <c r="BB260" t="s">
        <v>542</v>
      </c>
      <c r="BC260" t="str">
        <f>VLOOKUP(BE260,class!$A$1:$B$455,2,FALSE)</f>
        <v>Shire District</v>
      </c>
      <c r="BD260" t="str">
        <f>IFERROR(VLOOKUP(BE260,classifications!$A$3:$C$334,3,FALSE),VLOOKUP(BE260,classifications!$I$2:$K$28,3,FALSE))</f>
        <v>Predominantly Urban</v>
      </c>
      <c r="BE260" t="s">
        <v>544</v>
      </c>
      <c r="BG260">
        <v>4525</v>
      </c>
      <c r="BH260">
        <v>3249</v>
      </c>
      <c r="BI260">
        <v>15</v>
      </c>
      <c r="BJ260">
        <v>46427</v>
      </c>
      <c r="BK260">
        <v>54216</v>
      </c>
      <c r="CB260" t="s">
        <v>542</v>
      </c>
      <c r="CC260" t="str">
        <f>VLOOKUP(CE260,class!$A$1:$B$455,2,FALSE)</f>
        <v>Shire District</v>
      </c>
      <c r="CD260" t="str">
        <f>IFERROR(VLOOKUP(CE260,classifications!$A$3:$C$334,3,FALSE),VLOOKUP(CE260,classifications!$I$2:$K$28,3,FALSE))</f>
        <v>Predominantly Urban</v>
      </c>
      <c r="CE260" t="s">
        <v>544</v>
      </c>
      <c r="CG260">
        <v>0</v>
      </c>
      <c r="CH260">
        <v>7806</v>
      </c>
      <c r="CI260">
        <v>16</v>
      </c>
      <c r="CJ260">
        <v>46958</v>
      </c>
      <c r="CK260">
        <v>54780</v>
      </c>
      <c r="DB260" t="s">
        <v>542</v>
      </c>
      <c r="DC260" t="str">
        <f>VLOOKUP(DE260,class!$A$1:$B$455,2,FALSE)</f>
        <v>Shire District</v>
      </c>
      <c r="DD260" t="str">
        <f>IFERROR(VLOOKUP(DE260,classifications!$A$3:$C$334,3,FALSE),VLOOKUP(DE260,classifications!$I$2:$K$28,3,FALSE))</f>
        <v>Predominantly Urban</v>
      </c>
      <c r="DE260" t="s">
        <v>544</v>
      </c>
      <c r="DG260">
        <v>0</v>
      </c>
      <c r="DH260">
        <v>7967</v>
      </c>
      <c r="DI260">
        <v>18</v>
      </c>
      <c r="DJ260">
        <v>47263</v>
      </c>
      <c r="DK260">
        <v>55248</v>
      </c>
      <c r="EB260" t="s">
        <v>542</v>
      </c>
      <c r="EC260" t="str">
        <f>VLOOKUP(EE260,class!$A$1:$B$455,2,FALSE)</f>
        <v>Shire District</v>
      </c>
      <c r="ED260" t="str">
        <f>IFERROR(VLOOKUP(EE260,classifications!$A$3:$C$334,3,FALSE),VLOOKUP(EE260,classifications!$I$2:$K$28,3,FALSE))</f>
        <v>Predominantly Urban</v>
      </c>
      <c r="EE260" t="s">
        <v>544</v>
      </c>
      <c r="EG260">
        <v>0</v>
      </c>
      <c r="EH260">
        <v>8035</v>
      </c>
      <c r="EI260">
        <v>17</v>
      </c>
      <c r="EJ260">
        <v>47635</v>
      </c>
      <c r="EK260">
        <v>55687</v>
      </c>
      <c r="FB260" t="s">
        <v>542</v>
      </c>
      <c r="FC260" t="str">
        <f>VLOOKUP(FE260,class!$A$1:$B$455,2,FALSE)</f>
        <v>Shire District</v>
      </c>
      <c r="FD260" t="str">
        <f>IFERROR(VLOOKUP(FE260,classifications!$A$3:$C$334,3,FALSE),VLOOKUP(FE260,classifications!$I$2:$K$28,3,FALSE))</f>
        <v>Predominantly Urban</v>
      </c>
      <c r="FE260" t="s">
        <v>544</v>
      </c>
      <c r="FG260">
        <v>0</v>
      </c>
      <c r="FH260">
        <v>8071</v>
      </c>
      <c r="FI260">
        <v>17</v>
      </c>
      <c r="FJ260">
        <v>48074</v>
      </c>
      <c r="FK260">
        <v>56162</v>
      </c>
      <c r="GB260" t="s">
        <v>542</v>
      </c>
      <c r="GC260" t="str">
        <f>VLOOKUP(GE260,class!$A$1:$B$455,2,FALSE)</f>
        <v>Shire District</v>
      </c>
      <c r="GD260" t="str">
        <f>IFERROR(VLOOKUP(GE260,classifications!$A$3:$C$334,3,FALSE),VLOOKUP(GE260,classifications!$I$2:$K$28,3,FALSE))</f>
        <v>Predominantly Urban</v>
      </c>
      <c r="GE260" t="s">
        <v>544</v>
      </c>
      <c r="GG260">
        <v>0</v>
      </c>
      <c r="GH260">
        <v>8252</v>
      </c>
      <c r="GI260">
        <v>17</v>
      </c>
      <c r="GJ260">
        <v>48437</v>
      </c>
      <c r="GK260">
        <v>56706</v>
      </c>
    </row>
    <row r="261" spans="2:193" x14ac:dyDescent="0.3">
      <c r="B261" t="s">
        <v>545</v>
      </c>
      <c r="C261" t="str">
        <f>VLOOKUP(E261,class!$A$1:$B$455,2,FALSE)</f>
        <v>Shire District</v>
      </c>
      <c r="D261" t="str">
        <f>IFERROR(VLOOKUP(E261,classifications!$A$3:$C$334,3,FALSE),VLOOKUP(E261,classifications!$I$2:$K$28,3,FALSE))</f>
        <v>Urban with Significant Rural</v>
      </c>
      <c r="E261" t="s">
        <v>547</v>
      </c>
      <c r="G261">
        <v>5202</v>
      </c>
      <c r="H261">
        <v>1298</v>
      </c>
      <c r="I261">
        <v>0</v>
      </c>
      <c r="J261">
        <v>43837</v>
      </c>
      <c r="K261">
        <v>50337</v>
      </c>
      <c r="AB261" t="s">
        <v>545</v>
      </c>
      <c r="AC261" t="str">
        <f>VLOOKUP(AE261,class!$A$1:$B$455,2,FALSE)</f>
        <v>Shire District</v>
      </c>
      <c r="AD261" t="str">
        <f>IFERROR(VLOOKUP(AE261,classifications!$A$3:$C$334,3,FALSE),VLOOKUP(AE261,classifications!$I$2:$K$28,3,FALSE))</f>
        <v>Urban with Significant Rural</v>
      </c>
      <c r="AE261" t="s">
        <v>547</v>
      </c>
      <c r="AG261">
        <v>5188</v>
      </c>
      <c r="AH261">
        <v>1427</v>
      </c>
      <c r="AI261">
        <v>0</v>
      </c>
      <c r="AJ261">
        <v>44130</v>
      </c>
      <c r="AK261">
        <v>50745</v>
      </c>
      <c r="BB261" t="s">
        <v>545</v>
      </c>
      <c r="BC261" t="str">
        <f>VLOOKUP(BE261,class!$A$1:$B$455,2,FALSE)</f>
        <v>Shire District</v>
      </c>
      <c r="BD261" t="str">
        <f>IFERROR(VLOOKUP(BE261,classifications!$A$3:$C$334,3,FALSE),VLOOKUP(BE261,classifications!$I$2:$K$28,3,FALSE))</f>
        <v>Urban with Significant Rural</v>
      </c>
      <c r="BE261" t="s">
        <v>547</v>
      </c>
      <c r="BG261">
        <v>5119</v>
      </c>
      <c r="BH261">
        <v>1453</v>
      </c>
      <c r="BI261">
        <v>0</v>
      </c>
      <c r="BJ261">
        <v>44650</v>
      </c>
      <c r="BK261">
        <v>51222</v>
      </c>
      <c r="CB261" t="s">
        <v>545</v>
      </c>
      <c r="CC261" t="str">
        <f>VLOOKUP(CE261,class!$A$1:$B$455,2,FALSE)</f>
        <v>Shire District</v>
      </c>
      <c r="CD261" t="str">
        <f>IFERROR(VLOOKUP(CE261,classifications!$A$3:$C$334,3,FALSE),VLOOKUP(CE261,classifications!$I$2:$K$28,3,FALSE))</f>
        <v>Urban with Significant Rural</v>
      </c>
      <c r="CE261" t="s">
        <v>547</v>
      </c>
      <c r="CG261">
        <v>5090</v>
      </c>
      <c r="CH261">
        <v>1516</v>
      </c>
      <c r="CI261">
        <v>0</v>
      </c>
      <c r="CJ261">
        <v>45189</v>
      </c>
      <c r="CK261">
        <v>51795</v>
      </c>
      <c r="DB261" t="s">
        <v>545</v>
      </c>
      <c r="DC261" t="str">
        <f>VLOOKUP(DE261,class!$A$1:$B$455,2,FALSE)</f>
        <v>Shire District</v>
      </c>
      <c r="DD261" t="str">
        <f>IFERROR(VLOOKUP(DE261,classifications!$A$3:$C$334,3,FALSE),VLOOKUP(DE261,classifications!$I$2:$K$28,3,FALSE))</f>
        <v>Urban with Significant Rural</v>
      </c>
      <c r="DE261" t="s">
        <v>547</v>
      </c>
      <c r="DG261">
        <v>5118</v>
      </c>
      <c r="DH261">
        <v>1577</v>
      </c>
      <c r="DI261">
        <v>0</v>
      </c>
      <c r="DJ261">
        <v>45530</v>
      </c>
      <c r="DK261">
        <v>52225</v>
      </c>
      <c r="EB261" t="s">
        <v>545</v>
      </c>
      <c r="EC261" t="str">
        <f>VLOOKUP(EE261,class!$A$1:$B$455,2,FALSE)</f>
        <v>Shire District</v>
      </c>
      <c r="ED261" t="str">
        <f>IFERROR(VLOOKUP(EE261,classifications!$A$3:$C$334,3,FALSE),VLOOKUP(EE261,classifications!$I$2:$K$28,3,FALSE))</f>
        <v>Urban with Significant Rural</v>
      </c>
      <c r="EE261" t="s">
        <v>547</v>
      </c>
      <c r="EG261">
        <v>5163</v>
      </c>
      <c r="EH261">
        <v>1639</v>
      </c>
      <c r="EI261">
        <v>0</v>
      </c>
      <c r="EJ261">
        <v>45779</v>
      </c>
      <c r="EK261">
        <v>52581</v>
      </c>
      <c r="FB261" t="s">
        <v>545</v>
      </c>
      <c r="FC261" t="str">
        <f>VLOOKUP(FE261,class!$A$1:$B$455,2,FALSE)</f>
        <v>Shire District</v>
      </c>
      <c r="FD261" t="str">
        <f>IFERROR(VLOOKUP(FE261,classifications!$A$3:$C$334,3,FALSE),VLOOKUP(FE261,classifications!$I$2:$K$28,3,FALSE))</f>
        <v>Urban with Significant Rural</v>
      </c>
      <c r="FE261" t="s">
        <v>547</v>
      </c>
      <c r="FG261">
        <v>5131</v>
      </c>
      <c r="FH261">
        <v>1740</v>
      </c>
      <c r="FI261">
        <v>0</v>
      </c>
      <c r="FJ261">
        <v>46207</v>
      </c>
      <c r="FK261">
        <v>53078</v>
      </c>
      <c r="GB261" t="s">
        <v>545</v>
      </c>
      <c r="GC261" t="str">
        <f>VLOOKUP(GE261,class!$A$1:$B$455,2,FALSE)</f>
        <v>Shire District</v>
      </c>
      <c r="GD261" t="str">
        <f>IFERROR(VLOOKUP(GE261,classifications!$A$3:$C$334,3,FALSE),VLOOKUP(GE261,classifications!$I$2:$K$28,3,FALSE))</f>
        <v>Urban with Significant Rural</v>
      </c>
      <c r="GE261" t="s">
        <v>547</v>
      </c>
      <c r="GG261">
        <v>5043</v>
      </c>
      <c r="GH261">
        <v>1765</v>
      </c>
      <c r="GI261">
        <v>0</v>
      </c>
      <c r="GJ261">
        <v>46834</v>
      </c>
      <c r="GK261">
        <v>53642</v>
      </c>
    </row>
    <row r="262" spans="2:193" x14ac:dyDescent="0.3">
      <c r="B262" t="s">
        <v>548</v>
      </c>
      <c r="C262" t="str">
        <f>VLOOKUP(E262,class!$A$1:$B$455,2,FALSE)</f>
        <v>Shire District</v>
      </c>
      <c r="D262" t="str">
        <f>IFERROR(VLOOKUP(E262,classifications!$A$3:$C$334,3,FALSE),VLOOKUP(E262,classifications!$I$2:$K$28,3,FALSE))</f>
        <v>Predominantly Rural</v>
      </c>
      <c r="E262" t="s">
        <v>550</v>
      </c>
      <c r="G262">
        <v>0</v>
      </c>
      <c r="H262">
        <v>4306</v>
      </c>
      <c r="I262">
        <v>0</v>
      </c>
      <c r="J262">
        <v>33060</v>
      </c>
      <c r="K262">
        <v>37366</v>
      </c>
      <c r="AB262" t="s">
        <v>548</v>
      </c>
      <c r="AC262" t="str">
        <f>VLOOKUP(AE262,class!$A$1:$B$455,2,FALSE)</f>
        <v>Shire District</v>
      </c>
      <c r="AD262" t="str">
        <f>IFERROR(VLOOKUP(AE262,classifications!$A$3:$C$334,3,FALSE),VLOOKUP(AE262,classifications!$I$2:$K$28,3,FALSE))</f>
        <v>Predominantly Rural</v>
      </c>
      <c r="AE262" t="s">
        <v>550</v>
      </c>
      <c r="AG262">
        <v>0</v>
      </c>
      <c r="AH262">
        <v>4399</v>
      </c>
      <c r="AI262">
        <v>0</v>
      </c>
      <c r="AJ262">
        <v>33430</v>
      </c>
      <c r="AK262">
        <v>37829</v>
      </c>
      <c r="BB262" t="s">
        <v>548</v>
      </c>
      <c r="BC262" t="str">
        <f>VLOOKUP(BE262,class!$A$1:$B$455,2,FALSE)</f>
        <v>Shire District</v>
      </c>
      <c r="BD262" t="str">
        <f>IFERROR(VLOOKUP(BE262,classifications!$A$3:$C$334,3,FALSE),VLOOKUP(BE262,classifications!$I$2:$K$28,3,FALSE))</f>
        <v>Predominantly Rural</v>
      </c>
      <c r="BE262" t="s">
        <v>550</v>
      </c>
      <c r="BG262">
        <v>0</v>
      </c>
      <c r="BH262">
        <v>4518</v>
      </c>
      <c r="BI262">
        <v>0</v>
      </c>
      <c r="BJ262">
        <v>33900</v>
      </c>
      <c r="BK262">
        <v>38418</v>
      </c>
      <c r="CB262" t="s">
        <v>548</v>
      </c>
      <c r="CC262" t="str">
        <f>VLOOKUP(CE262,class!$A$1:$B$455,2,FALSE)</f>
        <v>Shire District</v>
      </c>
      <c r="CD262" t="str">
        <f>IFERROR(VLOOKUP(CE262,classifications!$A$3:$C$334,3,FALSE),VLOOKUP(CE262,classifications!$I$2:$K$28,3,FALSE))</f>
        <v>Predominantly Rural</v>
      </c>
      <c r="CE262" t="s">
        <v>550</v>
      </c>
      <c r="CG262">
        <v>0</v>
      </c>
      <c r="CH262">
        <v>4623</v>
      </c>
      <c r="CI262">
        <v>0</v>
      </c>
      <c r="CJ262">
        <v>34368</v>
      </c>
      <c r="CK262">
        <v>38991</v>
      </c>
      <c r="DB262" t="s">
        <v>548</v>
      </c>
      <c r="DC262" t="str">
        <f>VLOOKUP(DE262,class!$A$1:$B$455,2,FALSE)</f>
        <v>Shire District</v>
      </c>
      <c r="DD262" t="str">
        <f>IFERROR(VLOOKUP(DE262,classifications!$A$3:$C$334,3,FALSE),VLOOKUP(DE262,classifications!$I$2:$K$28,3,FALSE))</f>
        <v>Predominantly Rural</v>
      </c>
      <c r="DE262" t="s">
        <v>550</v>
      </c>
      <c r="DG262">
        <v>0</v>
      </c>
      <c r="DH262">
        <v>4766</v>
      </c>
      <c r="DI262">
        <v>0</v>
      </c>
      <c r="DJ262">
        <v>34850</v>
      </c>
      <c r="DK262">
        <v>39616</v>
      </c>
      <c r="EB262" t="s">
        <v>548</v>
      </c>
      <c r="EC262" t="str">
        <f>VLOOKUP(EE262,class!$A$1:$B$455,2,FALSE)</f>
        <v>Shire District</v>
      </c>
      <c r="ED262" t="str">
        <f>IFERROR(VLOOKUP(EE262,classifications!$A$3:$C$334,3,FALSE),VLOOKUP(EE262,classifications!$I$2:$K$28,3,FALSE))</f>
        <v>Predominantly Rural</v>
      </c>
      <c r="EE262" t="s">
        <v>550</v>
      </c>
      <c r="EG262">
        <v>0</v>
      </c>
      <c r="EH262">
        <v>4890</v>
      </c>
      <c r="EI262">
        <v>0</v>
      </c>
      <c r="EJ262">
        <v>35454</v>
      </c>
      <c r="EK262">
        <v>40344</v>
      </c>
      <c r="FB262" t="s">
        <v>548</v>
      </c>
      <c r="FC262" t="str">
        <f>VLOOKUP(FE262,class!$A$1:$B$455,2,FALSE)</f>
        <v>Shire District</v>
      </c>
      <c r="FD262" t="str">
        <f>IFERROR(VLOOKUP(FE262,classifications!$A$3:$C$334,3,FALSE),VLOOKUP(FE262,classifications!$I$2:$K$28,3,FALSE))</f>
        <v>Predominantly Rural</v>
      </c>
      <c r="FE262" t="s">
        <v>550</v>
      </c>
      <c r="FG262">
        <v>0</v>
      </c>
      <c r="FH262">
        <v>4994</v>
      </c>
      <c r="FI262">
        <v>0</v>
      </c>
      <c r="FJ262">
        <v>36295</v>
      </c>
      <c r="FK262">
        <v>41289</v>
      </c>
      <c r="GB262" t="s">
        <v>548</v>
      </c>
      <c r="GC262" t="str">
        <f>VLOOKUP(GE262,class!$A$1:$B$455,2,FALSE)</f>
        <v>Shire District</v>
      </c>
      <c r="GD262" t="str">
        <f>IFERROR(VLOOKUP(GE262,classifications!$A$3:$C$334,3,FALSE),VLOOKUP(GE262,classifications!$I$2:$K$28,3,FALSE))</f>
        <v>Predominantly Rural</v>
      </c>
      <c r="GE262" t="s">
        <v>550</v>
      </c>
      <c r="GG262">
        <v>0</v>
      </c>
      <c r="GH262">
        <v>5140</v>
      </c>
      <c r="GI262">
        <v>0</v>
      </c>
      <c r="GJ262">
        <v>37056</v>
      </c>
      <c r="GK262">
        <v>42196</v>
      </c>
    </row>
    <row r="264" spans="2:193" x14ac:dyDescent="0.3">
      <c r="C264" t="str">
        <f>VLOOKUP(E264,class!$A$1:$B$455,2,FALSE)</f>
        <v>Shire County</v>
      </c>
      <c r="D264" t="str">
        <f>IFERROR(VLOOKUP(E264,classifications!$A$3:$C$334,3,FALSE),VLOOKUP(E264,classifications!$I$2:$K$28,3,FALSE))</f>
        <v>Urban with Significant Rural</v>
      </c>
      <c r="E264" t="s">
        <v>551</v>
      </c>
      <c r="G264">
        <v>20448</v>
      </c>
      <c r="H264">
        <v>55926</v>
      </c>
      <c r="I264">
        <v>5027</v>
      </c>
      <c r="J264">
        <v>485956</v>
      </c>
      <c r="K264">
        <v>567357</v>
      </c>
      <c r="AC264" t="str">
        <f>VLOOKUP(AE264,class!$A$1:$B$455,2,FALSE)</f>
        <v>Shire County</v>
      </c>
      <c r="AD264" t="str">
        <f>IFERROR(VLOOKUP(AE264,classifications!$A$3:$C$334,3,FALSE),VLOOKUP(AE264,classifications!$I$2:$K$28,3,FALSE))</f>
        <v>Urban with Significant Rural</v>
      </c>
      <c r="AE264" t="s">
        <v>551</v>
      </c>
      <c r="AG264">
        <v>20483</v>
      </c>
      <c r="AH264">
        <v>57215</v>
      </c>
      <c r="AI264">
        <v>5582</v>
      </c>
      <c r="AJ264">
        <v>487095</v>
      </c>
      <c r="AK264">
        <v>570375</v>
      </c>
      <c r="BC264" t="str">
        <f>VLOOKUP(BE264,class!$A$1:$B$455,2,FALSE)</f>
        <v>Shire County</v>
      </c>
      <c r="BD264" t="str">
        <f>IFERROR(VLOOKUP(BE264,classifications!$A$3:$C$334,3,FALSE),VLOOKUP(BE264,classifications!$I$2:$K$28,3,FALSE))</f>
        <v>Urban with Significant Rural</v>
      </c>
      <c r="BE264" t="s">
        <v>551</v>
      </c>
      <c r="BG264">
        <v>20415</v>
      </c>
      <c r="BH264">
        <v>57109</v>
      </c>
      <c r="BI264">
        <v>5577</v>
      </c>
      <c r="BJ264">
        <v>490480</v>
      </c>
      <c r="BK264">
        <v>573581</v>
      </c>
      <c r="CC264" t="str">
        <f>VLOOKUP(CE264,class!$A$1:$B$455,2,FALSE)</f>
        <v>Shire County</v>
      </c>
      <c r="CD264" t="str">
        <f>IFERROR(VLOOKUP(CE264,classifications!$A$3:$C$334,3,FALSE),VLOOKUP(CE264,classifications!$I$2:$K$28,3,FALSE))</f>
        <v>Urban with Significant Rural</v>
      </c>
      <c r="CE264" t="s">
        <v>551</v>
      </c>
      <c r="CG264">
        <v>20768</v>
      </c>
      <c r="CH264">
        <v>58168</v>
      </c>
      <c r="CI264">
        <v>4796</v>
      </c>
      <c r="CJ264">
        <v>493726</v>
      </c>
      <c r="CK264">
        <v>577458</v>
      </c>
      <c r="DC264" t="str">
        <f>VLOOKUP(DE264,class!$A$1:$B$455,2,FALSE)</f>
        <v>Shire County</v>
      </c>
      <c r="DD264" t="str">
        <f>IFERROR(VLOOKUP(DE264,classifications!$A$3:$C$334,3,FALSE),VLOOKUP(DE264,classifications!$I$2:$K$28,3,FALSE))</f>
        <v>Urban with Significant Rural</v>
      </c>
      <c r="DE264" t="s">
        <v>551</v>
      </c>
      <c r="DG264">
        <v>20294</v>
      </c>
      <c r="DH264">
        <v>58957</v>
      </c>
      <c r="DI264">
        <v>3662</v>
      </c>
      <c r="DJ264">
        <v>499492</v>
      </c>
      <c r="DK264">
        <v>582405</v>
      </c>
      <c r="EC264" t="str">
        <f>VLOOKUP(EE264,class!$A$1:$B$455,2,FALSE)</f>
        <v>Shire County</v>
      </c>
      <c r="ED264" t="str">
        <f>IFERROR(VLOOKUP(EE264,classifications!$A$3:$C$334,3,FALSE),VLOOKUP(EE264,classifications!$I$2:$K$28,3,FALSE))</f>
        <v>Urban with Significant Rural</v>
      </c>
      <c r="EE264" t="s">
        <v>551</v>
      </c>
      <c r="EG264">
        <v>20312</v>
      </c>
      <c r="EH264">
        <v>59634</v>
      </c>
      <c r="EI264">
        <v>3643</v>
      </c>
      <c r="EJ264">
        <v>504346</v>
      </c>
      <c r="EK264">
        <v>587935</v>
      </c>
      <c r="FC264" t="str">
        <f>VLOOKUP(FE264,class!$A$1:$B$455,2,FALSE)</f>
        <v>Shire County</v>
      </c>
      <c r="FD264" t="str">
        <f>IFERROR(VLOOKUP(FE264,classifications!$A$3:$C$334,3,FALSE),VLOOKUP(FE264,classifications!$I$2:$K$28,3,FALSE))</f>
        <v>Urban with Significant Rural</v>
      </c>
      <c r="FE264" t="s">
        <v>551</v>
      </c>
      <c r="FG264">
        <v>20250</v>
      </c>
      <c r="FH264">
        <v>61153</v>
      </c>
      <c r="FI264">
        <v>4346</v>
      </c>
      <c r="FJ264">
        <v>508233</v>
      </c>
      <c r="FK264">
        <v>593982</v>
      </c>
      <c r="GC264" t="str">
        <f>VLOOKUP(GE264,class!$A$1:$B$455,2,FALSE)</f>
        <v>Shire County</v>
      </c>
      <c r="GD264" t="str">
        <f>IFERROR(VLOOKUP(GE264,classifications!$A$3:$C$334,3,FALSE),VLOOKUP(GE264,classifications!$I$2:$K$28,3,FALSE))</f>
        <v>Urban with Significant Rural</v>
      </c>
      <c r="GE264" t="s">
        <v>551</v>
      </c>
      <c r="GG264">
        <v>20412</v>
      </c>
      <c r="GH264">
        <v>62112</v>
      </c>
      <c r="GI264">
        <v>4340</v>
      </c>
      <c r="GJ264">
        <v>514129</v>
      </c>
      <c r="GK264">
        <v>600993</v>
      </c>
    </row>
    <row r="265" spans="2:193" x14ac:dyDescent="0.3">
      <c r="B265" t="s">
        <v>552</v>
      </c>
      <c r="C265" t="str">
        <f>VLOOKUP(E265,class!$A$1:$B$455,2,FALSE)</f>
        <v>Shire District</v>
      </c>
      <c r="D265" t="str">
        <f>IFERROR(VLOOKUP(E265,classifications!$A$3:$C$334,3,FALSE),VLOOKUP(E265,classifications!$I$2:$K$28,3,FALSE))</f>
        <v>Urban with Significant Rural</v>
      </c>
      <c r="E265" t="s">
        <v>554</v>
      </c>
      <c r="G265">
        <v>0</v>
      </c>
      <c r="H265">
        <v>12980</v>
      </c>
      <c r="I265">
        <v>125</v>
      </c>
      <c r="J265">
        <v>58527</v>
      </c>
      <c r="K265">
        <v>71632</v>
      </c>
      <c r="AB265" t="s">
        <v>552</v>
      </c>
      <c r="AC265" t="str">
        <f>VLOOKUP(AE265,class!$A$1:$B$455,2,FALSE)</f>
        <v>Shire District</v>
      </c>
      <c r="AD265" t="str">
        <f>IFERROR(VLOOKUP(AE265,classifications!$A$3:$C$334,3,FALSE),VLOOKUP(AE265,classifications!$I$2:$K$28,3,FALSE))</f>
        <v>Urban with Significant Rural</v>
      </c>
      <c r="AE265" t="s">
        <v>554</v>
      </c>
      <c r="AG265">
        <v>0</v>
      </c>
      <c r="AH265">
        <v>13039</v>
      </c>
      <c r="AI265">
        <v>125</v>
      </c>
      <c r="AJ265">
        <v>58771</v>
      </c>
      <c r="AK265">
        <v>71935</v>
      </c>
      <c r="BB265" t="s">
        <v>552</v>
      </c>
      <c r="BC265" t="str">
        <f>VLOOKUP(BE265,class!$A$1:$B$455,2,FALSE)</f>
        <v>Shire District</v>
      </c>
      <c r="BD265" t="str">
        <f>IFERROR(VLOOKUP(BE265,classifications!$A$3:$C$334,3,FALSE),VLOOKUP(BE265,classifications!$I$2:$K$28,3,FALSE))</f>
        <v>Urban with Significant Rural</v>
      </c>
      <c r="BE265" t="s">
        <v>554</v>
      </c>
      <c r="BG265">
        <v>0</v>
      </c>
      <c r="BH265">
        <v>13143</v>
      </c>
      <c r="BI265">
        <v>125</v>
      </c>
      <c r="BJ265">
        <v>59200</v>
      </c>
      <c r="BK265">
        <v>72468</v>
      </c>
      <c r="CB265" t="s">
        <v>552</v>
      </c>
      <c r="CC265" t="str">
        <f>VLOOKUP(CE265,class!$A$1:$B$455,2,FALSE)</f>
        <v>Shire District</v>
      </c>
      <c r="CD265" t="str">
        <f>IFERROR(VLOOKUP(CE265,classifications!$A$3:$C$334,3,FALSE),VLOOKUP(CE265,classifications!$I$2:$K$28,3,FALSE))</f>
        <v>Urban with Significant Rural</v>
      </c>
      <c r="CE265" t="s">
        <v>554</v>
      </c>
      <c r="CG265">
        <v>0</v>
      </c>
      <c r="CH265">
        <v>13181</v>
      </c>
      <c r="CI265">
        <v>125</v>
      </c>
      <c r="CJ265">
        <v>59586</v>
      </c>
      <c r="CK265">
        <v>72892</v>
      </c>
      <c r="DB265" t="s">
        <v>552</v>
      </c>
      <c r="DC265" t="str">
        <f>VLOOKUP(DE265,class!$A$1:$B$455,2,FALSE)</f>
        <v>Shire District</v>
      </c>
      <c r="DD265" t="str">
        <f>IFERROR(VLOOKUP(DE265,classifications!$A$3:$C$334,3,FALSE),VLOOKUP(DE265,classifications!$I$2:$K$28,3,FALSE))</f>
        <v>Urban with Significant Rural</v>
      </c>
      <c r="DE265" t="s">
        <v>554</v>
      </c>
      <c r="DG265">
        <v>2</v>
      </c>
      <c r="DH265">
        <v>13271</v>
      </c>
      <c r="DI265">
        <v>125</v>
      </c>
      <c r="DJ265">
        <v>59965</v>
      </c>
      <c r="DK265">
        <v>73363</v>
      </c>
      <c r="EB265" t="s">
        <v>552</v>
      </c>
      <c r="EC265" t="str">
        <f>VLOOKUP(EE265,class!$A$1:$B$455,2,FALSE)</f>
        <v>Shire District</v>
      </c>
      <c r="ED265" t="str">
        <f>IFERROR(VLOOKUP(EE265,classifications!$A$3:$C$334,3,FALSE),VLOOKUP(EE265,classifications!$I$2:$K$28,3,FALSE))</f>
        <v>Urban with Significant Rural</v>
      </c>
      <c r="EE265" t="s">
        <v>554</v>
      </c>
      <c r="EG265">
        <v>0</v>
      </c>
      <c r="EH265">
        <v>13333</v>
      </c>
      <c r="EI265">
        <v>125</v>
      </c>
      <c r="EJ265">
        <v>60460</v>
      </c>
      <c r="EK265">
        <v>73918</v>
      </c>
      <c r="FB265" t="s">
        <v>552</v>
      </c>
      <c r="FC265" t="str">
        <f>VLOOKUP(FE265,class!$A$1:$B$455,2,FALSE)</f>
        <v>Shire District</v>
      </c>
      <c r="FD265" t="str">
        <f>IFERROR(VLOOKUP(FE265,classifications!$A$3:$C$334,3,FALSE),VLOOKUP(FE265,classifications!$I$2:$K$28,3,FALSE))</f>
        <v>Urban with Significant Rural</v>
      </c>
      <c r="FE265" t="s">
        <v>554</v>
      </c>
      <c r="FG265">
        <v>0</v>
      </c>
      <c r="FH265">
        <v>13808</v>
      </c>
      <c r="FI265">
        <v>125</v>
      </c>
      <c r="FJ265">
        <v>60813</v>
      </c>
      <c r="FK265">
        <v>74746</v>
      </c>
      <c r="GB265" t="s">
        <v>552</v>
      </c>
      <c r="GC265" t="str">
        <f>VLOOKUP(GE265,class!$A$1:$B$455,2,FALSE)</f>
        <v>Shire District</v>
      </c>
      <c r="GD265" t="str">
        <f>IFERROR(VLOOKUP(GE265,classifications!$A$3:$C$334,3,FALSE),VLOOKUP(GE265,classifications!$I$2:$K$28,3,FALSE))</f>
        <v>Urban with Significant Rural</v>
      </c>
      <c r="GE265" t="s">
        <v>554</v>
      </c>
      <c r="GG265">
        <v>0</v>
      </c>
      <c r="GH265">
        <v>13964</v>
      </c>
      <c r="GI265">
        <v>125</v>
      </c>
      <c r="GJ265">
        <v>61857</v>
      </c>
      <c r="GK265">
        <v>75946</v>
      </c>
    </row>
    <row r="266" spans="2:193" x14ac:dyDescent="0.3">
      <c r="B266" t="s">
        <v>555</v>
      </c>
      <c r="C266" t="str">
        <f>VLOOKUP(E266,class!$A$1:$B$455,2,FALSE)</f>
        <v>Shire District</v>
      </c>
      <c r="D266" t="str">
        <f>IFERROR(VLOOKUP(E266,classifications!$A$3:$C$334,3,FALSE),VLOOKUP(E266,classifications!$I$2:$K$28,3,FALSE))</f>
        <v>Predominantly Rural</v>
      </c>
      <c r="E266" t="s">
        <v>557</v>
      </c>
      <c r="G266">
        <v>0</v>
      </c>
      <c r="H266">
        <v>5795</v>
      </c>
      <c r="I266">
        <v>476</v>
      </c>
      <c r="J266">
        <v>43165</v>
      </c>
      <c r="K266">
        <v>49436</v>
      </c>
      <c r="AB266" t="s">
        <v>555</v>
      </c>
      <c r="AC266" t="str">
        <f>VLOOKUP(AE266,class!$A$1:$B$455,2,FALSE)</f>
        <v>Shire District</v>
      </c>
      <c r="AD266" t="str">
        <f>IFERROR(VLOOKUP(AE266,classifications!$A$3:$C$334,3,FALSE),VLOOKUP(AE266,classifications!$I$2:$K$28,3,FALSE))</f>
        <v>Predominantly Rural</v>
      </c>
      <c r="AE266" t="s">
        <v>557</v>
      </c>
      <c r="AG266">
        <v>0</v>
      </c>
      <c r="AH266">
        <v>5867</v>
      </c>
      <c r="AI266">
        <v>476</v>
      </c>
      <c r="AJ266">
        <v>43434</v>
      </c>
      <c r="AK266">
        <v>49777</v>
      </c>
      <c r="BB266" t="s">
        <v>555</v>
      </c>
      <c r="BC266" t="str">
        <f>VLOOKUP(BE266,class!$A$1:$B$455,2,FALSE)</f>
        <v>Shire District</v>
      </c>
      <c r="BD266" t="str">
        <f>IFERROR(VLOOKUP(BE266,classifications!$A$3:$C$334,3,FALSE),VLOOKUP(BE266,classifications!$I$2:$K$28,3,FALSE))</f>
        <v>Predominantly Rural</v>
      </c>
      <c r="BE266" t="s">
        <v>557</v>
      </c>
      <c r="BG266">
        <v>0</v>
      </c>
      <c r="BH266">
        <v>5708</v>
      </c>
      <c r="BI266">
        <v>476</v>
      </c>
      <c r="BJ266">
        <v>43956</v>
      </c>
      <c r="BK266">
        <v>50140</v>
      </c>
      <c r="CB266" t="s">
        <v>555</v>
      </c>
      <c r="CC266" t="str">
        <f>VLOOKUP(CE266,class!$A$1:$B$455,2,FALSE)</f>
        <v>Shire District</v>
      </c>
      <c r="CD266" t="str">
        <f>IFERROR(VLOOKUP(CE266,classifications!$A$3:$C$334,3,FALSE),VLOOKUP(CE266,classifications!$I$2:$K$28,3,FALSE))</f>
        <v>Predominantly Rural</v>
      </c>
      <c r="CE266" t="s">
        <v>557</v>
      </c>
      <c r="CG266">
        <v>0</v>
      </c>
      <c r="CH266">
        <v>6055</v>
      </c>
      <c r="CI266">
        <v>476</v>
      </c>
      <c r="CJ266">
        <v>44155</v>
      </c>
      <c r="CK266">
        <v>50686</v>
      </c>
      <c r="DB266" t="s">
        <v>555</v>
      </c>
      <c r="DC266" t="str">
        <f>VLOOKUP(DE266,class!$A$1:$B$455,2,FALSE)</f>
        <v>Shire District</v>
      </c>
      <c r="DD266" t="str">
        <f>IFERROR(VLOOKUP(DE266,classifications!$A$3:$C$334,3,FALSE),VLOOKUP(DE266,classifications!$I$2:$K$28,3,FALSE))</f>
        <v>Predominantly Rural</v>
      </c>
      <c r="DE266" t="s">
        <v>557</v>
      </c>
      <c r="DG266">
        <v>0</v>
      </c>
      <c r="DH266">
        <v>6122</v>
      </c>
      <c r="DI266">
        <v>0</v>
      </c>
      <c r="DJ266">
        <v>44970</v>
      </c>
      <c r="DK266">
        <v>51092</v>
      </c>
      <c r="EB266" t="s">
        <v>555</v>
      </c>
      <c r="EC266" t="str">
        <f>VLOOKUP(EE266,class!$A$1:$B$455,2,FALSE)</f>
        <v>Shire District</v>
      </c>
      <c r="ED266" t="str">
        <f>IFERROR(VLOOKUP(EE266,classifications!$A$3:$C$334,3,FALSE),VLOOKUP(EE266,classifications!$I$2:$K$28,3,FALSE))</f>
        <v>Predominantly Rural</v>
      </c>
      <c r="EE266" t="s">
        <v>557</v>
      </c>
      <c r="EG266">
        <v>0</v>
      </c>
      <c r="EH266">
        <v>6216</v>
      </c>
      <c r="EI266">
        <v>0</v>
      </c>
      <c r="EJ266">
        <v>45360</v>
      </c>
      <c r="EK266">
        <v>51576</v>
      </c>
      <c r="FB266" t="s">
        <v>555</v>
      </c>
      <c r="FC266" t="str">
        <f>VLOOKUP(FE266,class!$A$1:$B$455,2,FALSE)</f>
        <v>Shire District</v>
      </c>
      <c r="FD266" t="str">
        <f>IFERROR(VLOOKUP(FE266,classifications!$A$3:$C$334,3,FALSE),VLOOKUP(FE266,classifications!$I$2:$K$28,3,FALSE))</f>
        <v>Predominantly Rural</v>
      </c>
      <c r="FE266" t="s">
        <v>557</v>
      </c>
      <c r="FG266">
        <v>0</v>
      </c>
      <c r="FH266">
        <v>6333</v>
      </c>
      <c r="FI266">
        <v>0</v>
      </c>
      <c r="FJ266">
        <v>46136</v>
      </c>
      <c r="FK266">
        <v>52469</v>
      </c>
      <c r="GB266" t="s">
        <v>555</v>
      </c>
      <c r="GC266" t="str">
        <f>VLOOKUP(GE266,class!$A$1:$B$455,2,FALSE)</f>
        <v>Shire District</v>
      </c>
      <c r="GD266" t="str">
        <f>IFERROR(VLOOKUP(GE266,classifications!$A$3:$C$334,3,FALSE),VLOOKUP(GE266,classifications!$I$2:$K$28,3,FALSE))</f>
        <v>Predominantly Rural</v>
      </c>
      <c r="GE266" t="s">
        <v>557</v>
      </c>
      <c r="GG266">
        <v>0</v>
      </c>
      <c r="GH266">
        <v>6536</v>
      </c>
      <c r="GI266">
        <v>0</v>
      </c>
      <c r="GJ266">
        <v>47045</v>
      </c>
      <c r="GK266">
        <v>53581</v>
      </c>
    </row>
    <row r="267" spans="2:193" x14ac:dyDescent="0.3">
      <c r="B267" t="s">
        <v>558</v>
      </c>
      <c r="C267" t="str">
        <f>VLOOKUP(E267,class!$A$1:$B$455,2,FALSE)</f>
        <v>Shire District</v>
      </c>
      <c r="D267" t="str">
        <f>IFERROR(VLOOKUP(E267,classifications!$A$3:$C$334,3,FALSE),VLOOKUP(E267,classifications!$I$2:$K$28,3,FALSE))</f>
        <v>Predominantly Urban</v>
      </c>
      <c r="E267" t="s">
        <v>560</v>
      </c>
      <c r="G267">
        <v>0</v>
      </c>
      <c r="H267">
        <v>6379</v>
      </c>
      <c r="I267">
        <v>5</v>
      </c>
      <c r="J267">
        <v>47419</v>
      </c>
      <c r="K267">
        <v>53803</v>
      </c>
      <c r="AB267" t="s">
        <v>558</v>
      </c>
      <c r="AC267" t="str">
        <f>VLOOKUP(AE267,class!$A$1:$B$455,2,FALSE)</f>
        <v>Shire District</v>
      </c>
      <c r="AD267" t="str">
        <f>IFERROR(VLOOKUP(AE267,classifications!$A$3:$C$334,3,FALSE),VLOOKUP(AE267,classifications!$I$2:$K$28,3,FALSE))</f>
        <v>Predominantly Urban</v>
      </c>
      <c r="AE267" t="s">
        <v>560</v>
      </c>
      <c r="AG267">
        <v>0</v>
      </c>
      <c r="AH267">
        <v>6482</v>
      </c>
      <c r="AI267">
        <v>5</v>
      </c>
      <c r="AJ267">
        <v>47599</v>
      </c>
      <c r="AK267">
        <v>54086</v>
      </c>
      <c r="BB267" t="s">
        <v>558</v>
      </c>
      <c r="BC267" t="str">
        <f>VLOOKUP(BE267,class!$A$1:$B$455,2,FALSE)</f>
        <v>Shire District</v>
      </c>
      <c r="BD267" t="str">
        <f>IFERROR(VLOOKUP(BE267,classifications!$A$3:$C$334,3,FALSE),VLOOKUP(BE267,classifications!$I$2:$K$28,3,FALSE))</f>
        <v>Predominantly Urban</v>
      </c>
      <c r="BE267" t="s">
        <v>560</v>
      </c>
      <c r="BG267">
        <v>0</v>
      </c>
      <c r="BH267">
        <v>6466</v>
      </c>
      <c r="BI267">
        <v>4</v>
      </c>
      <c r="BJ267">
        <v>48013</v>
      </c>
      <c r="BK267">
        <v>54483</v>
      </c>
      <c r="CB267" t="s">
        <v>558</v>
      </c>
      <c r="CC267" t="str">
        <f>VLOOKUP(CE267,class!$A$1:$B$455,2,FALSE)</f>
        <v>Shire District</v>
      </c>
      <c r="CD267" t="str">
        <f>IFERROR(VLOOKUP(CE267,classifications!$A$3:$C$334,3,FALSE),VLOOKUP(CE267,classifications!$I$2:$K$28,3,FALSE))</f>
        <v>Predominantly Urban</v>
      </c>
      <c r="CE267" t="s">
        <v>560</v>
      </c>
      <c r="CG267">
        <v>0</v>
      </c>
      <c r="CH267">
        <v>6571</v>
      </c>
      <c r="CI267">
        <v>4</v>
      </c>
      <c r="CJ267">
        <v>48073</v>
      </c>
      <c r="CK267">
        <v>54648</v>
      </c>
      <c r="DB267" t="s">
        <v>558</v>
      </c>
      <c r="DC267" t="str">
        <f>VLOOKUP(DE267,class!$A$1:$B$455,2,FALSE)</f>
        <v>Shire District</v>
      </c>
      <c r="DD267" t="str">
        <f>IFERROR(VLOOKUP(DE267,classifications!$A$3:$C$334,3,FALSE),VLOOKUP(DE267,classifications!$I$2:$K$28,3,FALSE))</f>
        <v>Predominantly Urban</v>
      </c>
      <c r="DE267" t="s">
        <v>560</v>
      </c>
      <c r="DG267">
        <v>0</v>
      </c>
      <c r="DH267">
        <v>6642</v>
      </c>
      <c r="DI267">
        <v>3</v>
      </c>
      <c r="DJ267">
        <v>48459</v>
      </c>
      <c r="DK267">
        <v>55104</v>
      </c>
      <c r="EB267" t="s">
        <v>558</v>
      </c>
      <c r="EC267" t="str">
        <f>VLOOKUP(EE267,class!$A$1:$B$455,2,FALSE)</f>
        <v>Shire District</v>
      </c>
      <c r="ED267" t="str">
        <f>IFERROR(VLOOKUP(EE267,classifications!$A$3:$C$334,3,FALSE),VLOOKUP(EE267,classifications!$I$2:$K$28,3,FALSE))</f>
        <v>Predominantly Urban</v>
      </c>
      <c r="EE267" t="s">
        <v>560</v>
      </c>
      <c r="EG267">
        <v>0</v>
      </c>
      <c r="EH267">
        <v>6757</v>
      </c>
      <c r="EI267">
        <v>2</v>
      </c>
      <c r="EJ267">
        <v>48862</v>
      </c>
      <c r="EK267">
        <v>55621</v>
      </c>
      <c r="FB267" t="s">
        <v>558</v>
      </c>
      <c r="FC267" t="str">
        <f>VLOOKUP(FE267,class!$A$1:$B$455,2,FALSE)</f>
        <v>Shire District</v>
      </c>
      <c r="FD267" t="str">
        <f>IFERROR(VLOOKUP(FE267,classifications!$A$3:$C$334,3,FALSE),VLOOKUP(FE267,classifications!$I$2:$K$28,3,FALSE))</f>
        <v>Predominantly Urban</v>
      </c>
      <c r="FE267" t="s">
        <v>560</v>
      </c>
      <c r="FG267">
        <v>0</v>
      </c>
      <c r="FH267">
        <v>6901</v>
      </c>
      <c r="FI267">
        <v>3</v>
      </c>
      <c r="FJ267">
        <v>49610</v>
      </c>
      <c r="FK267">
        <v>56514</v>
      </c>
      <c r="GB267" t="s">
        <v>558</v>
      </c>
      <c r="GC267" t="str">
        <f>VLOOKUP(GE267,class!$A$1:$B$455,2,FALSE)</f>
        <v>Shire District</v>
      </c>
      <c r="GD267" t="str">
        <f>IFERROR(VLOOKUP(GE267,classifications!$A$3:$C$334,3,FALSE),VLOOKUP(GE267,classifications!$I$2:$K$28,3,FALSE))</f>
        <v>Predominantly Urban</v>
      </c>
      <c r="GE267" t="s">
        <v>560</v>
      </c>
      <c r="GG267">
        <v>0</v>
      </c>
      <c r="GH267">
        <v>7129</v>
      </c>
      <c r="GI267">
        <v>3</v>
      </c>
      <c r="GJ267">
        <v>50544</v>
      </c>
      <c r="GK267">
        <v>57676</v>
      </c>
    </row>
    <row r="268" spans="2:193" x14ac:dyDescent="0.3">
      <c r="B268" t="s">
        <v>561</v>
      </c>
      <c r="C268" t="str">
        <f>VLOOKUP(E268,class!$A$1:$B$455,2,FALSE)</f>
        <v>Shire District</v>
      </c>
      <c r="D268" t="str">
        <f>IFERROR(VLOOKUP(E268,classifications!$A$3:$C$334,3,FALSE),VLOOKUP(E268,classifications!$I$2:$K$28,3,FALSE))</f>
        <v>Predominantly Urban</v>
      </c>
      <c r="E268" t="s">
        <v>563</v>
      </c>
      <c r="G268">
        <v>2345</v>
      </c>
      <c r="H268">
        <v>1576</v>
      </c>
      <c r="I268">
        <v>11</v>
      </c>
      <c r="J268">
        <v>44286</v>
      </c>
      <c r="K268">
        <v>48218</v>
      </c>
      <c r="AB268" t="s">
        <v>561</v>
      </c>
      <c r="AC268" t="str">
        <f>VLOOKUP(AE268,class!$A$1:$B$455,2,FALSE)</f>
        <v>Shire District</v>
      </c>
      <c r="AD268" t="str">
        <f>IFERROR(VLOOKUP(AE268,classifications!$A$3:$C$334,3,FALSE),VLOOKUP(AE268,classifications!$I$2:$K$28,3,FALSE))</f>
        <v>Predominantly Urban</v>
      </c>
      <c r="AE268" t="s">
        <v>563</v>
      </c>
      <c r="AG268">
        <v>2375</v>
      </c>
      <c r="AH268">
        <v>1750</v>
      </c>
      <c r="AI268">
        <v>412</v>
      </c>
      <c r="AJ268">
        <v>43921</v>
      </c>
      <c r="AK268">
        <v>48458</v>
      </c>
      <c r="BB268" t="s">
        <v>561</v>
      </c>
      <c r="BC268" t="str">
        <f>VLOOKUP(BE268,class!$A$1:$B$455,2,FALSE)</f>
        <v>Shire District</v>
      </c>
      <c r="BD268" t="str">
        <f>IFERROR(VLOOKUP(BE268,classifications!$A$3:$C$334,3,FALSE),VLOOKUP(BE268,classifications!$I$2:$K$28,3,FALSE))</f>
        <v>Predominantly Urban</v>
      </c>
      <c r="BE268" t="s">
        <v>563</v>
      </c>
      <c r="BG268">
        <v>2368</v>
      </c>
      <c r="BH268">
        <v>1720</v>
      </c>
      <c r="BI268">
        <v>407</v>
      </c>
      <c r="BJ268">
        <v>44117</v>
      </c>
      <c r="BK268">
        <v>48612</v>
      </c>
      <c r="CB268" t="s">
        <v>561</v>
      </c>
      <c r="CC268" t="str">
        <f>VLOOKUP(CE268,class!$A$1:$B$455,2,FALSE)</f>
        <v>Shire District</v>
      </c>
      <c r="CD268" t="str">
        <f>IFERROR(VLOOKUP(CE268,classifications!$A$3:$C$334,3,FALSE),VLOOKUP(CE268,classifications!$I$2:$K$28,3,FALSE))</f>
        <v>Predominantly Urban</v>
      </c>
      <c r="CE268" t="s">
        <v>563</v>
      </c>
      <c r="CG268">
        <v>2322</v>
      </c>
      <c r="CH268">
        <v>1754</v>
      </c>
      <c r="CI268">
        <v>407</v>
      </c>
      <c r="CJ268">
        <v>44416</v>
      </c>
      <c r="CK268">
        <v>48899</v>
      </c>
      <c r="DB268" t="s">
        <v>561</v>
      </c>
      <c r="DC268" t="str">
        <f>VLOOKUP(DE268,class!$A$1:$B$455,2,FALSE)</f>
        <v>Shire District</v>
      </c>
      <c r="DD268" t="str">
        <f>IFERROR(VLOOKUP(DE268,classifications!$A$3:$C$334,3,FALSE),VLOOKUP(DE268,classifications!$I$2:$K$28,3,FALSE))</f>
        <v>Predominantly Urban</v>
      </c>
      <c r="DE268" t="s">
        <v>563</v>
      </c>
      <c r="DG268">
        <v>2350</v>
      </c>
      <c r="DH268">
        <v>1769</v>
      </c>
      <c r="DI268">
        <v>407</v>
      </c>
      <c r="DJ268">
        <v>44744</v>
      </c>
      <c r="DK268">
        <v>49270</v>
      </c>
      <c r="EB268" t="s">
        <v>561</v>
      </c>
      <c r="EC268" t="str">
        <f>VLOOKUP(EE268,class!$A$1:$B$455,2,FALSE)</f>
        <v>Shire District</v>
      </c>
      <c r="ED268" t="str">
        <f>IFERROR(VLOOKUP(EE268,classifications!$A$3:$C$334,3,FALSE),VLOOKUP(EE268,classifications!$I$2:$K$28,3,FALSE))</f>
        <v>Predominantly Urban</v>
      </c>
      <c r="EE268" t="s">
        <v>563</v>
      </c>
      <c r="EG268">
        <v>2403</v>
      </c>
      <c r="EH268">
        <v>1706</v>
      </c>
      <c r="EI268">
        <v>407</v>
      </c>
      <c r="EJ268">
        <v>45103</v>
      </c>
      <c r="EK268">
        <v>49619</v>
      </c>
      <c r="FB268" t="s">
        <v>561</v>
      </c>
      <c r="FC268" t="str">
        <f>VLOOKUP(FE268,class!$A$1:$B$455,2,FALSE)</f>
        <v>Shire District</v>
      </c>
      <c r="FD268" t="str">
        <f>IFERROR(VLOOKUP(FE268,classifications!$A$3:$C$334,3,FALSE),VLOOKUP(FE268,classifications!$I$2:$K$28,3,FALSE))</f>
        <v>Predominantly Urban</v>
      </c>
      <c r="FE268" t="s">
        <v>563</v>
      </c>
      <c r="FG268">
        <v>2380</v>
      </c>
      <c r="FH268">
        <v>1802</v>
      </c>
      <c r="FI268">
        <v>407</v>
      </c>
      <c r="FJ268">
        <v>45321</v>
      </c>
      <c r="FK268">
        <v>49910</v>
      </c>
      <c r="GB268" t="s">
        <v>561</v>
      </c>
      <c r="GC268" t="str">
        <f>VLOOKUP(GE268,class!$A$1:$B$455,2,FALSE)</f>
        <v>Shire District</v>
      </c>
      <c r="GD268" t="str">
        <f>IFERROR(VLOOKUP(GE268,classifications!$A$3:$C$334,3,FALSE),VLOOKUP(GE268,classifications!$I$2:$K$28,3,FALSE))</f>
        <v>Predominantly Urban</v>
      </c>
      <c r="GE268" t="s">
        <v>563</v>
      </c>
      <c r="GG268">
        <v>2416</v>
      </c>
      <c r="GH268">
        <v>1849</v>
      </c>
      <c r="GI268">
        <v>402</v>
      </c>
      <c r="GJ268">
        <v>45533</v>
      </c>
      <c r="GK268">
        <v>50200</v>
      </c>
    </row>
    <row r="269" spans="2:193" x14ac:dyDescent="0.3">
      <c r="B269" t="s">
        <v>564</v>
      </c>
      <c r="C269" t="str">
        <f>VLOOKUP(E269,class!$A$1:$B$455,2,FALSE)</f>
        <v>Shire District</v>
      </c>
      <c r="D269" t="str">
        <f>IFERROR(VLOOKUP(E269,classifications!$A$3:$C$334,3,FALSE),VLOOKUP(E269,classifications!$I$2:$K$28,3,FALSE))</f>
        <v>Predominantly Urban</v>
      </c>
      <c r="E269" t="s">
        <v>566</v>
      </c>
      <c r="G269">
        <v>3186</v>
      </c>
      <c r="H269">
        <v>2660</v>
      </c>
      <c r="I269">
        <v>763</v>
      </c>
      <c r="J269">
        <v>30407</v>
      </c>
      <c r="K269">
        <v>37016</v>
      </c>
      <c r="AB269" t="s">
        <v>564</v>
      </c>
      <c r="AC269" t="str">
        <f>VLOOKUP(AE269,class!$A$1:$B$455,2,FALSE)</f>
        <v>Shire District</v>
      </c>
      <c r="AD269" t="str">
        <f>IFERROR(VLOOKUP(AE269,classifications!$A$3:$C$334,3,FALSE),VLOOKUP(AE269,classifications!$I$2:$K$28,3,FALSE))</f>
        <v>Predominantly Urban</v>
      </c>
      <c r="AE269" t="s">
        <v>566</v>
      </c>
      <c r="AG269">
        <v>3193</v>
      </c>
      <c r="AH269">
        <v>2889</v>
      </c>
      <c r="AI269">
        <v>763</v>
      </c>
      <c r="AJ269">
        <v>30246</v>
      </c>
      <c r="AK269">
        <v>37091</v>
      </c>
      <c r="BB269" t="s">
        <v>564</v>
      </c>
      <c r="BC269" t="str">
        <f>VLOOKUP(BE269,class!$A$1:$B$455,2,FALSE)</f>
        <v>Shire District</v>
      </c>
      <c r="BD269" t="str">
        <f>IFERROR(VLOOKUP(BE269,classifications!$A$3:$C$334,3,FALSE),VLOOKUP(BE269,classifications!$I$2:$K$28,3,FALSE))</f>
        <v>Predominantly Urban</v>
      </c>
      <c r="BE269" t="s">
        <v>566</v>
      </c>
      <c r="BG269">
        <v>3193</v>
      </c>
      <c r="BH269">
        <v>2862</v>
      </c>
      <c r="BI269">
        <v>763</v>
      </c>
      <c r="BJ269">
        <v>30240</v>
      </c>
      <c r="BK269">
        <v>37058</v>
      </c>
      <c r="CB269" t="s">
        <v>564</v>
      </c>
      <c r="CC269" t="str">
        <f>VLOOKUP(CE269,class!$A$1:$B$455,2,FALSE)</f>
        <v>Shire District</v>
      </c>
      <c r="CD269" t="str">
        <f>IFERROR(VLOOKUP(CE269,classifications!$A$3:$C$334,3,FALSE),VLOOKUP(CE269,classifications!$I$2:$K$28,3,FALSE))</f>
        <v>Predominantly Urban</v>
      </c>
      <c r="CE269" t="s">
        <v>566</v>
      </c>
      <c r="CG269">
        <v>3157</v>
      </c>
      <c r="CH269">
        <v>2910</v>
      </c>
      <c r="CI269">
        <v>2</v>
      </c>
      <c r="CJ269">
        <v>31021</v>
      </c>
      <c r="CK269">
        <v>37090</v>
      </c>
      <c r="DB269" t="s">
        <v>564</v>
      </c>
      <c r="DC269" t="str">
        <f>VLOOKUP(DE269,class!$A$1:$B$455,2,FALSE)</f>
        <v>Shire District</v>
      </c>
      <c r="DD269" t="str">
        <f>IFERROR(VLOOKUP(DE269,classifications!$A$3:$C$334,3,FALSE),VLOOKUP(DE269,classifications!$I$2:$K$28,3,FALSE))</f>
        <v>Predominantly Urban</v>
      </c>
      <c r="DE269" t="s">
        <v>566</v>
      </c>
      <c r="DG269">
        <v>3145</v>
      </c>
      <c r="DH269">
        <v>2945</v>
      </c>
      <c r="DI269">
        <v>2</v>
      </c>
      <c r="DJ269">
        <v>31178</v>
      </c>
      <c r="DK269">
        <v>37270</v>
      </c>
      <c r="EB269" t="s">
        <v>564</v>
      </c>
      <c r="EC269" t="str">
        <f>VLOOKUP(EE269,class!$A$1:$B$455,2,FALSE)</f>
        <v>Shire District</v>
      </c>
      <c r="ED269" t="str">
        <f>IFERROR(VLOOKUP(EE269,classifications!$A$3:$C$334,3,FALSE),VLOOKUP(EE269,classifications!$I$2:$K$28,3,FALSE))</f>
        <v>Predominantly Urban</v>
      </c>
      <c r="EE269" t="s">
        <v>566</v>
      </c>
      <c r="EG269">
        <v>3137</v>
      </c>
      <c r="EH269">
        <v>2976</v>
      </c>
      <c r="EI269">
        <v>0</v>
      </c>
      <c r="EJ269">
        <v>31318</v>
      </c>
      <c r="EK269">
        <v>37431</v>
      </c>
      <c r="FB269" t="s">
        <v>564</v>
      </c>
      <c r="FC269" t="str">
        <f>VLOOKUP(FE269,class!$A$1:$B$455,2,FALSE)</f>
        <v>Shire District</v>
      </c>
      <c r="FD269" t="str">
        <f>IFERROR(VLOOKUP(FE269,classifications!$A$3:$C$334,3,FALSE),VLOOKUP(FE269,classifications!$I$2:$K$28,3,FALSE))</f>
        <v>Predominantly Urban</v>
      </c>
      <c r="FE269" t="s">
        <v>566</v>
      </c>
      <c r="FG269">
        <v>3126</v>
      </c>
      <c r="FH269">
        <v>3022</v>
      </c>
      <c r="FI269">
        <v>0</v>
      </c>
      <c r="FJ269">
        <v>31502</v>
      </c>
      <c r="FK269">
        <v>37650</v>
      </c>
      <c r="GB269" t="s">
        <v>564</v>
      </c>
      <c r="GC269" t="str">
        <f>VLOOKUP(GE269,class!$A$1:$B$455,2,FALSE)</f>
        <v>Shire District</v>
      </c>
      <c r="GD269" t="str">
        <f>IFERROR(VLOOKUP(GE269,classifications!$A$3:$C$334,3,FALSE),VLOOKUP(GE269,classifications!$I$2:$K$28,3,FALSE))</f>
        <v>Predominantly Urban</v>
      </c>
      <c r="GE269" t="s">
        <v>566</v>
      </c>
      <c r="GG269">
        <v>3117</v>
      </c>
      <c r="GH269">
        <v>3035</v>
      </c>
      <c r="GI269">
        <v>0</v>
      </c>
      <c r="GJ269">
        <v>31553</v>
      </c>
      <c r="GK269">
        <v>37705</v>
      </c>
    </row>
    <row r="270" spans="2:193" x14ac:dyDescent="0.3">
      <c r="B270" t="s">
        <v>567</v>
      </c>
      <c r="C270" t="str">
        <f>VLOOKUP(E270,class!$A$1:$B$455,2,FALSE)</f>
        <v>Shire District</v>
      </c>
      <c r="D270" t="str">
        <f>IFERROR(VLOOKUP(E270,classifications!$A$3:$C$334,3,FALSE),VLOOKUP(E270,classifications!$I$2:$K$28,3,FALSE))</f>
        <v>Urban with Significant Rural</v>
      </c>
      <c r="E270" t="s">
        <v>569</v>
      </c>
      <c r="G270">
        <v>1</v>
      </c>
      <c r="H270">
        <v>2836</v>
      </c>
      <c r="I270">
        <v>767</v>
      </c>
      <c r="J270">
        <v>33223</v>
      </c>
      <c r="K270">
        <v>36827</v>
      </c>
      <c r="AB270" t="s">
        <v>567</v>
      </c>
      <c r="AC270" t="str">
        <f>VLOOKUP(AE270,class!$A$1:$B$455,2,FALSE)</f>
        <v>Shire District</v>
      </c>
      <c r="AD270" t="str">
        <f>IFERROR(VLOOKUP(AE270,classifications!$A$3:$C$334,3,FALSE),VLOOKUP(AE270,classifications!$I$2:$K$28,3,FALSE))</f>
        <v>Urban with Significant Rural</v>
      </c>
      <c r="AE270" t="s">
        <v>569</v>
      </c>
      <c r="AG270">
        <v>1</v>
      </c>
      <c r="AH270">
        <v>2897</v>
      </c>
      <c r="AI270">
        <v>787</v>
      </c>
      <c r="AJ270">
        <v>33339</v>
      </c>
      <c r="AK270">
        <v>37024</v>
      </c>
      <c r="BB270" t="s">
        <v>567</v>
      </c>
      <c r="BC270" t="str">
        <f>VLOOKUP(BE270,class!$A$1:$B$455,2,FALSE)</f>
        <v>Shire District</v>
      </c>
      <c r="BD270" t="str">
        <f>IFERROR(VLOOKUP(BE270,classifications!$A$3:$C$334,3,FALSE),VLOOKUP(BE270,classifications!$I$2:$K$28,3,FALSE))</f>
        <v>Urban with Significant Rural</v>
      </c>
      <c r="BE270" t="s">
        <v>569</v>
      </c>
      <c r="BG270">
        <v>0</v>
      </c>
      <c r="BH270">
        <v>2913</v>
      </c>
      <c r="BI270">
        <v>787</v>
      </c>
      <c r="BJ270">
        <v>33590</v>
      </c>
      <c r="BK270">
        <v>37290</v>
      </c>
      <c r="CB270" t="s">
        <v>567</v>
      </c>
      <c r="CC270" t="str">
        <f>VLOOKUP(CE270,class!$A$1:$B$455,2,FALSE)</f>
        <v>Shire District</v>
      </c>
      <c r="CD270" t="str">
        <f>IFERROR(VLOOKUP(CE270,classifications!$A$3:$C$334,3,FALSE),VLOOKUP(CE270,classifications!$I$2:$K$28,3,FALSE))</f>
        <v>Urban with Significant Rural</v>
      </c>
      <c r="CE270" t="s">
        <v>569</v>
      </c>
      <c r="CG270">
        <v>1</v>
      </c>
      <c r="CH270">
        <v>2941</v>
      </c>
      <c r="CI270">
        <v>787</v>
      </c>
      <c r="CJ270">
        <v>33899</v>
      </c>
      <c r="CK270">
        <v>37628</v>
      </c>
      <c r="DB270" t="s">
        <v>567</v>
      </c>
      <c r="DC270" t="str">
        <f>VLOOKUP(DE270,class!$A$1:$B$455,2,FALSE)</f>
        <v>Shire District</v>
      </c>
      <c r="DD270" t="str">
        <f>IFERROR(VLOOKUP(DE270,classifications!$A$3:$C$334,3,FALSE),VLOOKUP(DE270,classifications!$I$2:$K$28,3,FALSE))</f>
        <v>Urban with Significant Rural</v>
      </c>
      <c r="DE270" t="s">
        <v>569</v>
      </c>
      <c r="DG270">
        <v>0</v>
      </c>
      <c r="DH270">
        <v>3069</v>
      </c>
      <c r="DI270">
        <v>754</v>
      </c>
      <c r="DJ270">
        <v>34510</v>
      </c>
      <c r="DK270">
        <v>38333</v>
      </c>
      <c r="EB270" t="s">
        <v>567</v>
      </c>
      <c r="EC270" t="str">
        <f>VLOOKUP(EE270,class!$A$1:$B$455,2,FALSE)</f>
        <v>Shire District</v>
      </c>
      <c r="ED270" t="str">
        <f>IFERROR(VLOOKUP(EE270,classifications!$A$3:$C$334,3,FALSE),VLOOKUP(EE270,classifications!$I$2:$K$28,3,FALSE))</f>
        <v>Urban with Significant Rural</v>
      </c>
      <c r="EE270" t="s">
        <v>569</v>
      </c>
      <c r="EG270">
        <v>0</v>
      </c>
      <c r="EH270">
        <v>3133</v>
      </c>
      <c r="EI270">
        <v>752</v>
      </c>
      <c r="EJ270">
        <v>35076</v>
      </c>
      <c r="EK270">
        <v>38961</v>
      </c>
      <c r="FB270" t="s">
        <v>567</v>
      </c>
      <c r="FC270" t="str">
        <f>VLOOKUP(FE270,class!$A$1:$B$455,2,FALSE)</f>
        <v>Shire District</v>
      </c>
      <c r="FD270" t="str">
        <f>IFERROR(VLOOKUP(FE270,classifications!$A$3:$C$334,3,FALSE),VLOOKUP(FE270,classifications!$I$2:$K$28,3,FALSE))</f>
        <v>Urban with Significant Rural</v>
      </c>
      <c r="FE270" t="s">
        <v>569</v>
      </c>
      <c r="FG270">
        <v>0</v>
      </c>
      <c r="FH270">
        <v>3215</v>
      </c>
      <c r="FI270">
        <v>754</v>
      </c>
      <c r="FJ270">
        <v>35543</v>
      </c>
      <c r="FK270">
        <v>39512</v>
      </c>
      <c r="GB270" t="s">
        <v>567</v>
      </c>
      <c r="GC270" t="str">
        <f>VLOOKUP(GE270,class!$A$1:$B$455,2,FALSE)</f>
        <v>Shire District</v>
      </c>
      <c r="GD270" t="str">
        <f>IFERROR(VLOOKUP(GE270,classifications!$A$3:$C$334,3,FALSE),VLOOKUP(GE270,classifications!$I$2:$K$28,3,FALSE))</f>
        <v>Urban with Significant Rural</v>
      </c>
      <c r="GE270" t="s">
        <v>569</v>
      </c>
      <c r="GG270">
        <v>0</v>
      </c>
      <c r="GH270">
        <v>3262</v>
      </c>
      <c r="GI270">
        <v>753</v>
      </c>
      <c r="GJ270">
        <v>36105</v>
      </c>
      <c r="GK270">
        <v>40120</v>
      </c>
    </row>
    <row r="271" spans="2:193" x14ac:dyDescent="0.3">
      <c r="B271" t="s">
        <v>570</v>
      </c>
      <c r="C271" t="str">
        <f>VLOOKUP(E271,class!$A$1:$B$455,2,FALSE)</f>
        <v>Shire District</v>
      </c>
      <c r="D271" t="str">
        <f>IFERROR(VLOOKUP(E271,classifications!$A$3:$C$334,3,FALSE),VLOOKUP(E271,classifications!$I$2:$K$28,3,FALSE))</f>
        <v>Predominantly Urban</v>
      </c>
      <c r="E271" t="s">
        <v>572</v>
      </c>
      <c r="G271">
        <v>4917</v>
      </c>
      <c r="H271">
        <v>5129</v>
      </c>
      <c r="I271">
        <v>0</v>
      </c>
      <c r="J271">
        <v>42903</v>
      </c>
      <c r="K271">
        <v>52949</v>
      </c>
      <c r="AB271" t="s">
        <v>570</v>
      </c>
      <c r="AC271" t="str">
        <f>VLOOKUP(AE271,class!$A$1:$B$455,2,FALSE)</f>
        <v>Shire District</v>
      </c>
      <c r="AD271" t="str">
        <f>IFERROR(VLOOKUP(AE271,classifications!$A$3:$C$334,3,FALSE),VLOOKUP(AE271,classifications!$I$2:$K$28,3,FALSE))</f>
        <v>Predominantly Urban</v>
      </c>
      <c r="AE271" t="s">
        <v>572</v>
      </c>
      <c r="AG271">
        <v>4923</v>
      </c>
      <c r="AH271">
        <v>5310</v>
      </c>
      <c r="AI271">
        <v>0</v>
      </c>
      <c r="AJ271">
        <v>42965</v>
      </c>
      <c r="AK271">
        <v>53198</v>
      </c>
      <c r="BB271" t="s">
        <v>570</v>
      </c>
      <c r="BC271" t="str">
        <f>VLOOKUP(BE271,class!$A$1:$B$455,2,FALSE)</f>
        <v>Shire District</v>
      </c>
      <c r="BD271" t="str">
        <f>IFERROR(VLOOKUP(BE271,classifications!$A$3:$C$334,3,FALSE),VLOOKUP(BE271,classifications!$I$2:$K$28,3,FALSE))</f>
        <v>Predominantly Urban</v>
      </c>
      <c r="BE271" t="s">
        <v>572</v>
      </c>
      <c r="BG271">
        <v>4880</v>
      </c>
      <c r="BH271">
        <v>5253</v>
      </c>
      <c r="BI271">
        <v>0</v>
      </c>
      <c r="BJ271">
        <v>43265</v>
      </c>
      <c r="BK271">
        <v>53398</v>
      </c>
      <c r="CB271" t="s">
        <v>570</v>
      </c>
      <c r="CC271" t="str">
        <f>VLOOKUP(CE271,class!$A$1:$B$455,2,FALSE)</f>
        <v>Shire District</v>
      </c>
      <c r="CD271" t="str">
        <f>IFERROR(VLOOKUP(CE271,classifications!$A$3:$C$334,3,FALSE),VLOOKUP(CE271,classifications!$I$2:$K$28,3,FALSE))</f>
        <v>Predominantly Urban</v>
      </c>
      <c r="CE271" t="s">
        <v>572</v>
      </c>
      <c r="CG271">
        <v>5307</v>
      </c>
      <c r="CH271">
        <v>5377</v>
      </c>
      <c r="CI271">
        <v>0</v>
      </c>
      <c r="CJ271">
        <v>43206</v>
      </c>
      <c r="CK271">
        <v>53890</v>
      </c>
      <c r="DB271" t="s">
        <v>570</v>
      </c>
      <c r="DC271" t="str">
        <f>VLOOKUP(DE271,class!$A$1:$B$455,2,FALSE)</f>
        <v>Shire District</v>
      </c>
      <c r="DD271" t="str">
        <f>IFERROR(VLOOKUP(DE271,classifications!$A$3:$C$334,3,FALSE),VLOOKUP(DE271,classifications!$I$2:$K$28,3,FALSE))</f>
        <v>Predominantly Urban</v>
      </c>
      <c r="DE271" t="s">
        <v>572</v>
      </c>
      <c r="DG271">
        <v>4808</v>
      </c>
      <c r="DH271">
        <v>5468</v>
      </c>
      <c r="DI271">
        <v>0</v>
      </c>
      <c r="DJ271">
        <v>44198</v>
      </c>
      <c r="DK271">
        <v>54474</v>
      </c>
      <c r="EB271" t="s">
        <v>570</v>
      </c>
      <c r="EC271" t="str">
        <f>VLOOKUP(EE271,class!$A$1:$B$455,2,FALSE)</f>
        <v>Shire District</v>
      </c>
      <c r="ED271" t="str">
        <f>IFERROR(VLOOKUP(EE271,classifications!$A$3:$C$334,3,FALSE),VLOOKUP(EE271,classifications!$I$2:$K$28,3,FALSE))</f>
        <v>Predominantly Urban</v>
      </c>
      <c r="EE271" t="s">
        <v>572</v>
      </c>
      <c r="EG271">
        <v>4770</v>
      </c>
      <c r="EH271">
        <v>5554</v>
      </c>
      <c r="EI271">
        <v>0</v>
      </c>
      <c r="EJ271">
        <v>44799</v>
      </c>
      <c r="EK271">
        <v>55123</v>
      </c>
      <c r="FB271" t="s">
        <v>570</v>
      </c>
      <c r="FC271" t="str">
        <f>VLOOKUP(FE271,class!$A$1:$B$455,2,FALSE)</f>
        <v>Shire District</v>
      </c>
      <c r="FD271" t="str">
        <f>IFERROR(VLOOKUP(FE271,classifications!$A$3:$C$334,3,FALSE),VLOOKUP(FE271,classifications!$I$2:$K$28,3,FALSE))</f>
        <v>Predominantly Urban</v>
      </c>
      <c r="FE271" t="s">
        <v>572</v>
      </c>
      <c r="FG271">
        <v>4767</v>
      </c>
      <c r="FH271">
        <v>5689</v>
      </c>
      <c r="FI271">
        <v>0</v>
      </c>
      <c r="FJ271">
        <v>44957</v>
      </c>
      <c r="FK271">
        <v>55413</v>
      </c>
      <c r="GB271" t="s">
        <v>570</v>
      </c>
      <c r="GC271" t="str">
        <f>VLOOKUP(GE271,class!$A$1:$B$455,2,FALSE)</f>
        <v>Shire District</v>
      </c>
      <c r="GD271" t="str">
        <f>IFERROR(VLOOKUP(GE271,classifications!$A$3:$C$334,3,FALSE),VLOOKUP(GE271,classifications!$I$2:$K$28,3,FALSE))</f>
        <v>Predominantly Urban</v>
      </c>
      <c r="GE271" t="s">
        <v>572</v>
      </c>
      <c r="GG271">
        <v>4796</v>
      </c>
      <c r="GH271">
        <v>5707</v>
      </c>
      <c r="GI271">
        <v>0</v>
      </c>
      <c r="GJ271">
        <v>45177</v>
      </c>
      <c r="GK271">
        <v>55680</v>
      </c>
    </row>
    <row r="272" spans="2:193" x14ac:dyDescent="0.3">
      <c r="B272" t="s">
        <v>573</v>
      </c>
      <c r="C272" t="str">
        <f>VLOOKUP(E272,class!$A$1:$B$455,2,FALSE)</f>
        <v>Shire District</v>
      </c>
      <c r="D272" t="str">
        <f>IFERROR(VLOOKUP(E272,classifications!$A$3:$C$334,3,FALSE),VLOOKUP(E272,classifications!$I$2:$K$28,3,FALSE))</f>
        <v>Urban with Significant Rural</v>
      </c>
      <c r="E272" t="s">
        <v>575</v>
      </c>
      <c r="G272">
        <v>4952</v>
      </c>
      <c r="H272">
        <v>3171</v>
      </c>
      <c r="I272">
        <v>316</v>
      </c>
      <c r="J272">
        <v>72083</v>
      </c>
      <c r="K272">
        <v>80522</v>
      </c>
      <c r="AB272" t="s">
        <v>573</v>
      </c>
      <c r="AC272" t="str">
        <f>VLOOKUP(AE272,class!$A$1:$B$455,2,FALSE)</f>
        <v>Shire District</v>
      </c>
      <c r="AD272" t="str">
        <f>IFERROR(VLOOKUP(AE272,classifications!$A$3:$C$334,3,FALSE),VLOOKUP(AE272,classifications!$I$2:$K$28,3,FALSE))</f>
        <v>Urban with Significant Rural</v>
      </c>
      <c r="AE272" t="s">
        <v>575</v>
      </c>
      <c r="AG272">
        <v>4968</v>
      </c>
      <c r="AH272">
        <v>3270</v>
      </c>
      <c r="AI272">
        <v>314</v>
      </c>
      <c r="AJ272">
        <v>72168</v>
      </c>
      <c r="AK272">
        <v>80720</v>
      </c>
      <c r="BB272" t="s">
        <v>573</v>
      </c>
      <c r="BC272" t="str">
        <f>VLOOKUP(BE272,class!$A$1:$B$455,2,FALSE)</f>
        <v>Shire District</v>
      </c>
      <c r="BD272" t="str">
        <f>IFERROR(VLOOKUP(BE272,classifications!$A$3:$C$334,3,FALSE),VLOOKUP(BE272,classifications!$I$2:$K$28,3,FALSE))</f>
        <v>Urban with Significant Rural</v>
      </c>
      <c r="BE272" t="s">
        <v>575</v>
      </c>
      <c r="BG272">
        <v>4977</v>
      </c>
      <c r="BH272">
        <v>3296</v>
      </c>
      <c r="BI272">
        <v>313</v>
      </c>
      <c r="BJ272">
        <v>72253</v>
      </c>
      <c r="BK272">
        <v>80839</v>
      </c>
      <c r="CB272" t="s">
        <v>573</v>
      </c>
      <c r="CC272" t="str">
        <f>VLOOKUP(CE272,class!$A$1:$B$455,2,FALSE)</f>
        <v>Shire District</v>
      </c>
      <c r="CD272" t="str">
        <f>IFERROR(VLOOKUP(CE272,classifications!$A$3:$C$334,3,FALSE),VLOOKUP(CE272,classifications!$I$2:$K$28,3,FALSE))</f>
        <v>Urban with Significant Rural</v>
      </c>
      <c r="CE272" t="s">
        <v>575</v>
      </c>
      <c r="CG272">
        <v>4987</v>
      </c>
      <c r="CH272">
        <v>3311</v>
      </c>
      <c r="CI272">
        <v>311</v>
      </c>
      <c r="CJ272">
        <v>72380</v>
      </c>
      <c r="CK272">
        <v>80989</v>
      </c>
      <c r="DB272" t="s">
        <v>573</v>
      </c>
      <c r="DC272" t="str">
        <f>VLOOKUP(DE272,class!$A$1:$B$455,2,FALSE)</f>
        <v>Shire District</v>
      </c>
      <c r="DD272" t="str">
        <f>IFERROR(VLOOKUP(DE272,classifications!$A$3:$C$334,3,FALSE),VLOOKUP(DE272,classifications!$I$2:$K$28,3,FALSE))</f>
        <v>Urban with Significant Rural</v>
      </c>
      <c r="DE272" t="s">
        <v>575</v>
      </c>
      <c r="DG272">
        <v>4991</v>
      </c>
      <c r="DH272">
        <v>3380</v>
      </c>
      <c r="DI272">
        <v>311</v>
      </c>
      <c r="DJ272">
        <v>72492</v>
      </c>
      <c r="DK272">
        <v>81174</v>
      </c>
      <c r="EB272" t="s">
        <v>573</v>
      </c>
      <c r="EC272" t="str">
        <f>VLOOKUP(EE272,class!$A$1:$B$455,2,FALSE)</f>
        <v>Shire District</v>
      </c>
      <c r="ED272" t="str">
        <f>IFERROR(VLOOKUP(EE272,classifications!$A$3:$C$334,3,FALSE),VLOOKUP(EE272,classifications!$I$2:$K$28,3,FALSE))</f>
        <v>Urban with Significant Rural</v>
      </c>
      <c r="EE272" t="s">
        <v>575</v>
      </c>
      <c r="EG272">
        <v>5000</v>
      </c>
      <c r="EH272">
        <v>3416</v>
      </c>
      <c r="EI272">
        <v>311</v>
      </c>
      <c r="EJ272">
        <v>72806</v>
      </c>
      <c r="EK272">
        <v>81533</v>
      </c>
      <c r="FB272" t="s">
        <v>573</v>
      </c>
      <c r="FC272" t="str">
        <f>VLOOKUP(FE272,class!$A$1:$B$455,2,FALSE)</f>
        <v>Shire District</v>
      </c>
      <c r="FD272" t="str">
        <f>IFERROR(VLOOKUP(FE272,classifications!$A$3:$C$334,3,FALSE),VLOOKUP(FE272,classifications!$I$2:$K$28,3,FALSE))</f>
        <v>Urban with Significant Rural</v>
      </c>
      <c r="FE272" t="s">
        <v>575</v>
      </c>
      <c r="FG272">
        <v>4987</v>
      </c>
      <c r="FH272">
        <v>3418</v>
      </c>
      <c r="FI272">
        <v>311</v>
      </c>
      <c r="FJ272">
        <v>73109</v>
      </c>
      <c r="FK272">
        <v>81825</v>
      </c>
      <c r="GB272" t="s">
        <v>573</v>
      </c>
      <c r="GC272" t="str">
        <f>VLOOKUP(GE272,class!$A$1:$B$455,2,FALSE)</f>
        <v>Shire District</v>
      </c>
      <c r="GD272" t="str">
        <f>IFERROR(VLOOKUP(GE272,classifications!$A$3:$C$334,3,FALSE),VLOOKUP(GE272,classifications!$I$2:$K$28,3,FALSE))</f>
        <v>Urban with Significant Rural</v>
      </c>
      <c r="GE272" t="s">
        <v>575</v>
      </c>
      <c r="GG272">
        <v>5025</v>
      </c>
      <c r="GH272">
        <v>3429</v>
      </c>
      <c r="GI272">
        <v>311</v>
      </c>
      <c r="GJ272">
        <v>73447</v>
      </c>
      <c r="GK272">
        <v>82212</v>
      </c>
    </row>
    <row r="273" spans="2:193" x14ac:dyDescent="0.3">
      <c r="B273" t="s">
        <v>576</v>
      </c>
      <c r="C273" t="str">
        <f>VLOOKUP(E273,class!$A$1:$B$455,2,FALSE)</f>
        <v>Shire District</v>
      </c>
      <c r="D273" t="str">
        <f>IFERROR(VLOOKUP(E273,classifications!$A$3:$C$334,3,FALSE),VLOOKUP(E273,classifications!$I$2:$K$28,3,FALSE))</f>
        <v>Predominantly Urban</v>
      </c>
      <c r="E273" t="s">
        <v>578</v>
      </c>
      <c r="G273">
        <v>1</v>
      </c>
      <c r="H273">
        <v>6047</v>
      </c>
      <c r="I273">
        <v>1854</v>
      </c>
      <c r="J273">
        <v>29927</v>
      </c>
      <c r="K273">
        <v>37829</v>
      </c>
      <c r="AB273" t="s">
        <v>576</v>
      </c>
      <c r="AC273" t="str">
        <f>VLOOKUP(AE273,class!$A$1:$B$455,2,FALSE)</f>
        <v>Shire District</v>
      </c>
      <c r="AD273" t="str">
        <f>IFERROR(VLOOKUP(AE273,classifications!$A$3:$C$334,3,FALSE),VLOOKUP(AE273,classifications!$I$2:$K$28,3,FALSE))</f>
        <v>Predominantly Urban</v>
      </c>
      <c r="AE273" t="s">
        <v>578</v>
      </c>
      <c r="AG273">
        <v>1</v>
      </c>
      <c r="AH273">
        <v>6090</v>
      </c>
      <c r="AI273">
        <v>2002</v>
      </c>
      <c r="AJ273">
        <v>29991</v>
      </c>
      <c r="AK273">
        <v>38084</v>
      </c>
      <c r="BB273" t="s">
        <v>576</v>
      </c>
      <c r="BC273" t="str">
        <f>VLOOKUP(BE273,class!$A$1:$B$455,2,FALSE)</f>
        <v>Shire District</v>
      </c>
      <c r="BD273" t="str">
        <f>IFERROR(VLOOKUP(BE273,classifications!$A$3:$C$334,3,FALSE),VLOOKUP(BE273,classifications!$I$2:$K$28,3,FALSE))</f>
        <v>Predominantly Urban</v>
      </c>
      <c r="BE273" t="s">
        <v>578</v>
      </c>
      <c r="BG273">
        <v>0</v>
      </c>
      <c r="BH273">
        <v>6026</v>
      </c>
      <c r="BI273">
        <v>2002</v>
      </c>
      <c r="BJ273">
        <v>30250</v>
      </c>
      <c r="BK273">
        <v>38278</v>
      </c>
      <c r="CB273" t="s">
        <v>576</v>
      </c>
      <c r="CC273" t="str">
        <f>VLOOKUP(CE273,class!$A$1:$B$455,2,FALSE)</f>
        <v>Shire District</v>
      </c>
      <c r="CD273" t="str">
        <f>IFERROR(VLOOKUP(CE273,classifications!$A$3:$C$334,3,FALSE),VLOOKUP(CE273,classifications!$I$2:$K$28,3,FALSE))</f>
        <v>Predominantly Urban</v>
      </c>
      <c r="CE273" t="s">
        <v>578</v>
      </c>
      <c r="CG273">
        <v>0</v>
      </c>
      <c r="CH273">
        <v>6093</v>
      </c>
      <c r="CI273">
        <v>2001</v>
      </c>
      <c r="CJ273">
        <v>30483</v>
      </c>
      <c r="CK273">
        <v>38577</v>
      </c>
      <c r="DB273" t="s">
        <v>576</v>
      </c>
      <c r="DC273" t="str">
        <f>VLOOKUP(DE273,class!$A$1:$B$455,2,FALSE)</f>
        <v>Shire District</v>
      </c>
      <c r="DD273" t="str">
        <f>IFERROR(VLOOKUP(DE273,classifications!$A$3:$C$334,3,FALSE),VLOOKUP(DE273,classifications!$I$2:$K$28,3,FALSE))</f>
        <v>Predominantly Urban</v>
      </c>
      <c r="DE273" t="s">
        <v>578</v>
      </c>
      <c r="DG273">
        <v>0</v>
      </c>
      <c r="DH273">
        <v>6094</v>
      </c>
      <c r="DI273">
        <v>2000</v>
      </c>
      <c r="DJ273">
        <v>30656</v>
      </c>
      <c r="DK273">
        <v>38750</v>
      </c>
      <c r="EB273" t="s">
        <v>576</v>
      </c>
      <c r="EC273" t="str">
        <f>VLOOKUP(EE273,class!$A$1:$B$455,2,FALSE)</f>
        <v>Shire District</v>
      </c>
      <c r="ED273" t="str">
        <f>IFERROR(VLOOKUP(EE273,classifications!$A$3:$C$334,3,FALSE),VLOOKUP(EE273,classifications!$I$2:$K$28,3,FALSE))</f>
        <v>Predominantly Urban</v>
      </c>
      <c r="EE273" t="s">
        <v>578</v>
      </c>
      <c r="EG273">
        <v>0</v>
      </c>
      <c r="EH273">
        <v>6206</v>
      </c>
      <c r="EI273">
        <v>1986</v>
      </c>
      <c r="EJ273">
        <v>30922</v>
      </c>
      <c r="EK273">
        <v>39114</v>
      </c>
      <c r="FB273" t="s">
        <v>576</v>
      </c>
      <c r="FC273" t="str">
        <f>VLOOKUP(FE273,class!$A$1:$B$455,2,FALSE)</f>
        <v>Shire District</v>
      </c>
      <c r="FD273" t="str">
        <f>IFERROR(VLOOKUP(FE273,classifications!$A$3:$C$334,3,FALSE),VLOOKUP(FE273,classifications!$I$2:$K$28,3,FALSE))</f>
        <v>Predominantly Urban</v>
      </c>
      <c r="FE273" t="s">
        <v>578</v>
      </c>
      <c r="FG273">
        <v>0</v>
      </c>
      <c r="FH273">
        <v>6416</v>
      </c>
      <c r="FI273">
        <v>1987</v>
      </c>
      <c r="FJ273">
        <v>31161</v>
      </c>
      <c r="FK273">
        <v>39564</v>
      </c>
      <c r="GB273" t="s">
        <v>576</v>
      </c>
      <c r="GC273" t="str">
        <f>VLOOKUP(GE273,class!$A$1:$B$455,2,FALSE)</f>
        <v>Shire District</v>
      </c>
      <c r="GD273" t="str">
        <f>IFERROR(VLOOKUP(GE273,classifications!$A$3:$C$334,3,FALSE),VLOOKUP(GE273,classifications!$I$2:$K$28,3,FALSE))</f>
        <v>Predominantly Urban</v>
      </c>
      <c r="GE273" t="s">
        <v>578</v>
      </c>
      <c r="GG273">
        <v>0</v>
      </c>
      <c r="GH273">
        <v>6484</v>
      </c>
      <c r="GI273">
        <v>1987</v>
      </c>
      <c r="GJ273">
        <v>31396</v>
      </c>
      <c r="GK273">
        <v>39867</v>
      </c>
    </row>
    <row r="274" spans="2:193" x14ac:dyDescent="0.3">
      <c r="B274" t="s">
        <v>579</v>
      </c>
      <c r="C274" t="str">
        <f>VLOOKUP(E274,class!$A$1:$B$455,2,FALSE)</f>
        <v>Shire District</v>
      </c>
      <c r="D274" t="str">
        <f>IFERROR(VLOOKUP(E274,classifications!$A$3:$C$334,3,FALSE),VLOOKUP(E274,classifications!$I$2:$K$28,3,FALSE))</f>
        <v>Urban with Significant Rural</v>
      </c>
      <c r="E274" t="s">
        <v>581</v>
      </c>
      <c r="G274">
        <v>0</v>
      </c>
      <c r="H274">
        <v>7071</v>
      </c>
      <c r="I274">
        <v>710</v>
      </c>
      <c r="J274">
        <v>41887</v>
      </c>
      <c r="K274">
        <v>49668</v>
      </c>
      <c r="AB274" t="s">
        <v>579</v>
      </c>
      <c r="AC274" t="str">
        <f>VLOOKUP(AE274,class!$A$1:$B$455,2,FALSE)</f>
        <v>Shire District</v>
      </c>
      <c r="AD274" t="str">
        <f>IFERROR(VLOOKUP(AE274,classifications!$A$3:$C$334,3,FALSE),VLOOKUP(AE274,classifications!$I$2:$K$28,3,FALSE))</f>
        <v>Urban with Significant Rural</v>
      </c>
      <c r="AE274" t="s">
        <v>581</v>
      </c>
      <c r="AG274">
        <v>0</v>
      </c>
      <c r="AH274">
        <v>7231</v>
      </c>
      <c r="AI274">
        <v>698</v>
      </c>
      <c r="AJ274">
        <v>42409</v>
      </c>
      <c r="AK274">
        <v>50338</v>
      </c>
      <c r="BB274" t="s">
        <v>579</v>
      </c>
      <c r="BC274" t="str">
        <f>VLOOKUP(BE274,class!$A$1:$B$455,2,FALSE)</f>
        <v>Shire District</v>
      </c>
      <c r="BD274" t="str">
        <f>IFERROR(VLOOKUP(BE274,classifications!$A$3:$C$334,3,FALSE),VLOOKUP(BE274,classifications!$I$2:$K$28,3,FALSE))</f>
        <v>Urban with Significant Rural</v>
      </c>
      <c r="BE274" t="s">
        <v>581</v>
      </c>
      <c r="BG274">
        <v>0</v>
      </c>
      <c r="BH274">
        <v>7265</v>
      </c>
      <c r="BI274">
        <v>700</v>
      </c>
      <c r="BJ274">
        <v>42914</v>
      </c>
      <c r="BK274">
        <v>50879</v>
      </c>
      <c r="CB274" t="s">
        <v>579</v>
      </c>
      <c r="CC274" t="str">
        <f>VLOOKUP(CE274,class!$A$1:$B$455,2,FALSE)</f>
        <v>Shire District</v>
      </c>
      <c r="CD274" t="str">
        <f>IFERROR(VLOOKUP(CE274,classifications!$A$3:$C$334,3,FALSE),VLOOKUP(CE274,classifications!$I$2:$K$28,3,FALSE))</f>
        <v>Urban with Significant Rural</v>
      </c>
      <c r="CE274" t="s">
        <v>581</v>
      </c>
      <c r="CG274">
        <v>0</v>
      </c>
      <c r="CH274">
        <v>7451</v>
      </c>
      <c r="CI274">
        <v>683</v>
      </c>
      <c r="CJ274">
        <v>43627</v>
      </c>
      <c r="CK274">
        <v>51761</v>
      </c>
      <c r="DB274" t="s">
        <v>579</v>
      </c>
      <c r="DC274" t="str">
        <f>VLOOKUP(DE274,class!$A$1:$B$455,2,FALSE)</f>
        <v>Shire District</v>
      </c>
      <c r="DD274" t="str">
        <f>IFERROR(VLOOKUP(DE274,classifications!$A$3:$C$334,3,FALSE),VLOOKUP(DE274,classifications!$I$2:$K$28,3,FALSE))</f>
        <v>Urban with Significant Rural</v>
      </c>
      <c r="DE274" t="s">
        <v>581</v>
      </c>
      <c r="DG274">
        <v>0</v>
      </c>
      <c r="DH274">
        <v>7642</v>
      </c>
      <c r="DI274">
        <v>60</v>
      </c>
      <c r="DJ274">
        <v>45063</v>
      </c>
      <c r="DK274">
        <v>52765</v>
      </c>
      <c r="EB274" t="s">
        <v>579</v>
      </c>
      <c r="EC274" t="str">
        <f>VLOOKUP(EE274,class!$A$1:$B$455,2,FALSE)</f>
        <v>Shire District</v>
      </c>
      <c r="ED274" t="str">
        <f>IFERROR(VLOOKUP(EE274,classifications!$A$3:$C$334,3,FALSE),VLOOKUP(EE274,classifications!$I$2:$K$28,3,FALSE))</f>
        <v>Urban with Significant Rural</v>
      </c>
      <c r="EE274" t="s">
        <v>581</v>
      </c>
      <c r="EG274">
        <v>0</v>
      </c>
      <c r="EH274">
        <v>7761</v>
      </c>
      <c r="EI274">
        <v>60</v>
      </c>
      <c r="EJ274">
        <v>45835</v>
      </c>
      <c r="EK274">
        <v>53656</v>
      </c>
      <c r="FB274" t="s">
        <v>579</v>
      </c>
      <c r="FC274" t="str">
        <f>VLOOKUP(FE274,class!$A$1:$B$455,2,FALSE)</f>
        <v>Shire District</v>
      </c>
      <c r="FD274" t="str">
        <f>IFERROR(VLOOKUP(FE274,classifications!$A$3:$C$334,3,FALSE),VLOOKUP(FE274,classifications!$I$2:$K$28,3,FALSE))</f>
        <v>Urban with Significant Rural</v>
      </c>
      <c r="FE274" t="s">
        <v>581</v>
      </c>
      <c r="FG274">
        <v>0</v>
      </c>
      <c r="FH274">
        <v>7842</v>
      </c>
      <c r="FI274">
        <v>759</v>
      </c>
      <c r="FJ274">
        <v>45848</v>
      </c>
      <c r="FK274">
        <v>54449</v>
      </c>
      <c r="GB274" t="s">
        <v>579</v>
      </c>
      <c r="GC274" t="str">
        <f>VLOOKUP(GE274,class!$A$1:$B$455,2,FALSE)</f>
        <v>Shire District</v>
      </c>
      <c r="GD274" t="str">
        <f>IFERROR(VLOOKUP(GE274,classifications!$A$3:$C$334,3,FALSE),VLOOKUP(GE274,classifications!$I$2:$K$28,3,FALSE))</f>
        <v>Urban with Significant Rural</v>
      </c>
      <c r="GE274" t="s">
        <v>581</v>
      </c>
      <c r="GG274">
        <v>0</v>
      </c>
      <c r="GH274">
        <v>7928</v>
      </c>
      <c r="GI274">
        <v>759</v>
      </c>
      <c r="GJ274">
        <v>46579</v>
      </c>
      <c r="GK274">
        <v>55266</v>
      </c>
    </row>
    <row r="275" spans="2:193" x14ac:dyDescent="0.3">
      <c r="B275" t="s">
        <v>582</v>
      </c>
      <c r="C275" t="str">
        <f>VLOOKUP(E275,class!$A$1:$B$455,2,FALSE)</f>
        <v>Shire District</v>
      </c>
      <c r="D275" t="str">
        <f>IFERROR(VLOOKUP(E275,classifications!$A$3:$C$334,3,FALSE),VLOOKUP(E275,classifications!$I$2:$K$28,3,FALSE))</f>
        <v>Predominantly Rural</v>
      </c>
      <c r="E275" t="s">
        <v>584</v>
      </c>
      <c r="G275">
        <v>5046</v>
      </c>
      <c r="H275">
        <v>2282</v>
      </c>
      <c r="I275">
        <v>0</v>
      </c>
      <c r="J275">
        <v>42129</v>
      </c>
      <c r="K275">
        <v>49457</v>
      </c>
      <c r="AB275" t="s">
        <v>582</v>
      </c>
      <c r="AC275" t="str">
        <f>VLOOKUP(AE275,class!$A$1:$B$455,2,FALSE)</f>
        <v>Shire District</v>
      </c>
      <c r="AD275" t="str">
        <f>IFERROR(VLOOKUP(AE275,classifications!$A$3:$C$334,3,FALSE),VLOOKUP(AE275,classifications!$I$2:$K$28,3,FALSE))</f>
        <v>Predominantly Rural</v>
      </c>
      <c r="AE275" t="s">
        <v>584</v>
      </c>
      <c r="AG275">
        <v>5022</v>
      </c>
      <c r="AH275">
        <v>2390</v>
      </c>
      <c r="AI275">
        <v>0</v>
      </c>
      <c r="AJ275">
        <v>42252</v>
      </c>
      <c r="AK275">
        <v>49664</v>
      </c>
      <c r="BB275" t="s">
        <v>582</v>
      </c>
      <c r="BC275" t="str">
        <f>VLOOKUP(BE275,class!$A$1:$B$455,2,FALSE)</f>
        <v>Shire District</v>
      </c>
      <c r="BD275" t="str">
        <f>IFERROR(VLOOKUP(BE275,classifications!$A$3:$C$334,3,FALSE),VLOOKUP(BE275,classifications!$I$2:$K$28,3,FALSE))</f>
        <v>Predominantly Rural</v>
      </c>
      <c r="BE275" t="s">
        <v>584</v>
      </c>
      <c r="BG275">
        <v>4997</v>
      </c>
      <c r="BH275">
        <v>2457</v>
      </c>
      <c r="BI275">
        <v>0</v>
      </c>
      <c r="BJ275">
        <v>42682</v>
      </c>
      <c r="BK275">
        <v>50136</v>
      </c>
      <c r="CB275" t="s">
        <v>582</v>
      </c>
      <c r="CC275" t="str">
        <f>VLOOKUP(CE275,class!$A$1:$B$455,2,FALSE)</f>
        <v>Shire District</v>
      </c>
      <c r="CD275" t="str">
        <f>IFERROR(VLOOKUP(CE275,classifications!$A$3:$C$334,3,FALSE),VLOOKUP(CE275,classifications!$I$2:$K$28,3,FALSE))</f>
        <v>Predominantly Rural</v>
      </c>
      <c r="CE275" t="s">
        <v>584</v>
      </c>
      <c r="CG275">
        <v>4994</v>
      </c>
      <c r="CH275">
        <v>2524</v>
      </c>
      <c r="CI275">
        <v>0</v>
      </c>
      <c r="CJ275">
        <v>42880</v>
      </c>
      <c r="CK275">
        <v>50398</v>
      </c>
      <c r="DB275" t="s">
        <v>582</v>
      </c>
      <c r="DC275" t="str">
        <f>VLOOKUP(DE275,class!$A$1:$B$455,2,FALSE)</f>
        <v>Shire District</v>
      </c>
      <c r="DD275" t="str">
        <f>IFERROR(VLOOKUP(DE275,classifications!$A$3:$C$334,3,FALSE),VLOOKUP(DE275,classifications!$I$2:$K$28,3,FALSE))</f>
        <v>Predominantly Rural</v>
      </c>
      <c r="DE275" t="s">
        <v>584</v>
      </c>
      <c r="DG275">
        <v>4998</v>
      </c>
      <c r="DH275">
        <v>2555</v>
      </c>
      <c r="DI275">
        <v>0</v>
      </c>
      <c r="DJ275">
        <v>43257</v>
      </c>
      <c r="DK275">
        <v>50810</v>
      </c>
      <c r="EB275" t="s">
        <v>582</v>
      </c>
      <c r="EC275" t="str">
        <f>VLOOKUP(EE275,class!$A$1:$B$455,2,FALSE)</f>
        <v>Shire District</v>
      </c>
      <c r="ED275" t="str">
        <f>IFERROR(VLOOKUP(EE275,classifications!$A$3:$C$334,3,FALSE),VLOOKUP(EE275,classifications!$I$2:$K$28,3,FALSE))</f>
        <v>Predominantly Rural</v>
      </c>
      <c r="EE275" t="s">
        <v>584</v>
      </c>
      <c r="EG275">
        <v>5002</v>
      </c>
      <c r="EH275">
        <v>2576</v>
      </c>
      <c r="EI275">
        <v>0</v>
      </c>
      <c r="EJ275">
        <v>43805</v>
      </c>
      <c r="EK275">
        <v>51383</v>
      </c>
      <c r="FB275" t="s">
        <v>582</v>
      </c>
      <c r="FC275" t="str">
        <f>VLOOKUP(FE275,class!$A$1:$B$455,2,FALSE)</f>
        <v>Shire District</v>
      </c>
      <c r="FD275" t="str">
        <f>IFERROR(VLOOKUP(FE275,classifications!$A$3:$C$334,3,FALSE),VLOOKUP(FE275,classifications!$I$2:$K$28,3,FALSE))</f>
        <v>Predominantly Rural</v>
      </c>
      <c r="FE275" t="s">
        <v>584</v>
      </c>
      <c r="FG275">
        <v>4990</v>
      </c>
      <c r="FH275">
        <v>2707</v>
      </c>
      <c r="FI275">
        <v>0</v>
      </c>
      <c r="FJ275">
        <v>44233</v>
      </c>
      <c r="FK275">
        <v>51930</v>
      </c>
      <c r="GB275" t="s">
        <v>582</v>
      </c>
      <c r="GC275" t="str">
        <f>VLOOKUP(GE275,class!$A$1:$B$455,2,FALSE)</f>
        <v>Shire District</v>
      </c>
      <c r="GD275" t="str">
        <f>IFERROR(VLOOKUP(GE275,classifications!$A$3:$C$334,3,FALSE),VLOOKUP(GE275,classifications!$I$2:$K$28,3,FALSE))</f>
        <v>Predominantly Rural</v>
      </c>
      <c r="GE275" t="s">
        <v>584</v>
      </c>
      <c r="GG275">
        <v>5058</v>
      </c>
      <c r="GH275">
        <v>2789</v>
      </c>
      <c r="GI275">
        <v>0</v>
      </c>
      <c r="GJ275">
        <v>44893</v>
      </c>
      <c r="GK275">
        <v>52740</v>
      </c>
    </row>
    <row r="277" spans="2:193" x14ac:dyDescent="0.3">
      <c r="C277" t="str">
        <f>VLOOKUP(E277,class!$A$1:$B$455,2,FALSE)</f>
        <v>Shire County</v>
      </c>
      <c r="D277" t="str">
        <f>IFERROR(VLOOKUP(E277,classifications!$A$3:$C$334,3,FALSE),VLOOKUP(E277,classifications!$I$2:$K$28,3,FALSE))</f>
        <v>Predominantly Urban</v>
      </c>
      <c r="E277" t="s">
        <v>585</v>
      </c>
      <c r="G277">
        <v>33836</v>
      </c>
      <c r="H277">
        <v>52104</v>
      </c>
      <c r="I277">
        <v>542</v>
      </c>
      <c r="J277">
        <v>384553</v>
      </c>
      <c r="K277">
        <v>471035</v>
      </c>
      <c r="AC277" t="str">
        <f>VLOOKUP(AE277,class!$A$1:$B$455,2,FALSE)</f>
        <v>Shire County</v>
      </c>
      <c r="AD277" t="str">
        <f>IFERROR(VLOOKUP(AE277,classifications!$A$3:$C$334,3,FALSE),VLOOKUP(AE277,classifications!$I$2:$K$28,3,FALSE))</f>
        <v>Predominantly Urban</v>
      </c>
      <c r="AE277" t="s">
        <v>585</v>
      </c>
      <c r="AG277">
        <v>33563</v>
      </c>
      <c r="AH277">
        <v>52628</v>
      </c>
      <c r="AI277">
        <v>504</v>
      </c>
      <c r="AJ277">
        <v>387345</v>
      </c>
      <c r="AK277">
        <v>474040</v>
      </c>
      <c r="BC277" t="str">
        <f>VLOOKUP(BE277,class!$A$1:$B$455,2,FALSE)</f>
        <v>Shire County</v>
      </c>
      <c r="BD277" t="str">
        <f>IFERROR(VLOOKUP(BE277,classifications!$A$3:$C$334,3,FALSE),VLOOKUP(BE277,classifications!$I$2:$K$28,3,FALSE))</f>
        <v>Predominantly Urban</v>
      </c>
      <c r="BE277" t="s">
        <v>585</v>
      </c>
      <c r="BG277">
        <v>33217</v>
      </c>
      <c r="BH277">
        <v>52666</v>
      </c>
      <c r="BI277">
        <v>242</v>
      </c>
      <c r="BJ277">
        <v>390605</v>
      </c>
      <c r="BK277">
        <v>476730</v>
      </c>
      <c r="CC277" t="str">
        <f>VLOOKUP(CE277,class!$A$1:$B$455,2,FALSE)</f>
        <v>Shire County</v>
      </c>
      <c r="CD277" t="str">
        <f>IFERROR(VLOOKUP(CE277,classifications!$A$3:$C$334,3,FALSE),VLOOKUP(CE277,classifications!$I$2:$K$28,3,FALSE))</f>
        <v>Predominantly Urban</v>
      </c>
      <c r="CE277" t="s">
        <v>585</v>
      </c>
      <c r="CG277">
        <v>32929</v>
      </c>
      <c r="CH277">
        <v>53251</v>
      </c>
      <c r="CI277">
        <v>221</v>
      </c>
      <c r="CJ277">
        <v>393303</v>
      </c>
      <c r="CK277">
        <v>479704</v>
      </c>
      <c r="DC277" t="str">
        <f>VLOOKUP(DE277,class!$A$1:$B$455,2,FALSE)</f>
        <v>Shire County</v>
      </c>
      <c r="DD277" t="str">
        <f>IFERROR(VLOOKUP(DE277,classifications!$A$3:$C$334,3,FALSE),VLOOKUP(DE277,classifications!$I$2:$K$28,3,FALSE))</f>
        <v>Predominantly Urban</v>
      </c>
      <c r="DE277" t="s">
        <v>585</v>
      </c>
      <c r="DG277">
        <v>32751</v>
      </c>
      <c r="DH277">
        <v>53751</v>
      </c>
      <c r="DI277">
        <v>239</v>
      </c>
      <c r="DJ277">
        <v>396520</v>
      </c>
      <c r="DK277">
        <v>483261</v>
      </c>
      <c r="EC277" t="str">
        <f>VLOOKUP(EE277,class!$A$1:$B$455,2,FALSE)</f>
        <v>Shire County</v>
      </c>
      <c r="ED277" t="str">
        <f>IFERROR(VLOOKUP(EE277,classifications!$A$3:$C$334,3,FALSE),VLOOKUP(EE277,classifications!$I$2:$K$28,3,FALSE))</f>
        <v>Predominantly Urban</v>
      </c>
      <c r="EE277" t="s">
        <v>585</v>
      </c>
      <c r="EG277">
        <v>32361</v>
      </c>
      <c r="EH277">
        <v>54142</v>
      </c>
      <c r="EI277">
        <v>234</v>
      </c>
      <c r="EJ277">
        <v>400945</v>
      </c>
      <c r="EK277">
        <v>487682</v>
      </c>
      <c r="FC277" t="str">
        <f>VLOOKUP(FE277,class!$A$1:$B$455,2,FALSE)</f>
        <v>Shire County</v>
      </c>
      <c r="FD277" t="str">
        <f>IFERROR(VLOOKUP(FE277,classifications!$A$3:$C$334,3,FALSE),VLOOKUP(FE277,classifications!$I$2:$K$28,3,FALSE))</f>
        <v>Predominantly Urban</v>
      </c>
      <c r="FE277" t="s">
        <v>585</v>
      </c>
      <c r="FG277">
        <v>32380</v>
      </c>
      <c r="FH277">
        <v>54927</v>
      </c>
      <c r="FI277">
        <v>226</v>
      </c>
      <c r="FJ277">
        <v>403587</v>
      </c>
      <c r="FK277">
        <v>491120</v>
      </c>
      <c r="GC277" t="str">
        <f>VLOOKUP(GE277,class!$A$1:$B$455,2,FALSE)</f>
        <v>Shire County</v>
      </c>
      <c r="GD277" t="str">
        <f>IFERROR(VLOOKUP(GE277,classifications!$A$3:$C$334,3,FALSE),VLOOKUP(GE277,classifications!$I$2:$K$28,3,FALSE))</f>
        <v>Predominantly Urban</v>
      </c>
      <c r="GE277" t="s">
        <v>585</v>
      </c>
      <c r="GG277">
        <v>32690</v>
      </c>
      <c r="GH277">
        <v>55272</v>
      </c>
      <c r="GI277">
        <v>231</v>
      </c>
      <c r="GJ277">
        <v>407495</v>
      </c>
      <c r="GK277">
        <v>495688</v>
      </c>
    </row>
    <row r="278" spans="2:193" x14ac:dyDescent="0.3">
      <c r="B278" t="s">
        <v>586</v>
      </c>
      <c r="C278" t="str">
        <f>VLOOKUP(E278,class!$A$1:$B$455,2,FALSE)</f>
        <v>Shire District</v>
      </c>
      <c r="D278" t="str">
        <f>IFERROR(VLOOKUP(E278,classifications!$A$3:$C$334,3,FALSE),VLOOKUP(E278,classifications!$I$2:$K$28,3,FALSE))</f>
        <v>Predominantly Urban</v>
      </c>
      <c r="E278" t="s">
        <v>588</v>
      </c>
      <c r="G278">
        <v>427</v>
      </c>
      <c r="H278">
        <v>5230</v>
      </c>
      <c r="I278">
        <v>13</v>
      </c>
      <c r="J278">
        <v>33695</v>
      </c>
      <c r="K278">
        <v>39365</v>
      </c>
      <c r="AB278" t="s">
        <v>586</v>
      </c>
      <c r="AC278" t="str">
        <f>VLOOKUP(AE278,class!$A$1:$B$455,2,FALSE)</f>
        <v>Shire District</v>
      </c>
      <c r="AD278" t="str">
        <f>IFERROR(VLOOKUP(AE278,classifications!$A$3:$C$334,3,FALSE),VLOOKUP(AE278,classifications!$I$2:$K$28,3,FALSE))</f>
        <v>Predominantly Urban</v>
      </c>
      <c r="AE278" t="s">
        <v>588</v>
      </c>
      <c r="AG278">
        <v>350</v>
      </c>
      <c r="AH278">
        <v>5229</v>
      </c>
      <c r="AI278">
        <v>11</v>
      </c>
      <c r="AJ278">
        <v>33960</v>
      </c>
      <c r="AK278">
        <v>39550</v>
      </c>
      <c r="BB278" t="s">
        <v>586</v>
      </c>
      <c r="BC278" t="str">
        <f>VLOOKUP(BE278,class!$A$1:$B$455,2,FALSE)</f>
        <v>Shire District</v>
      </c>
      <c r="BD278" t="str">
        <f>IFERROR(VLOOKUP(BE278,classifications!$A$3:$C$334,3,FALSE),VLOOKUP(BE278,classifications!$I$2:$K$28,3,FALSE))</f>
        <v>Predominantly Urban</v>
      </c>
      <c r="BE278" t="s">
        <v>588</v>
      </c>
      <c r="BG278">
        <v>350</v>
      </c>
      <c r="BH278">
        <v>5164</v>
      </c>
      <c r="BI278">
        <v>12</v>
      </c>
      <c r="BJ278">
        <v>34122</v>
      </c>
      <c r="BK278">
        <v>39648</v>
      </c>
      <c r="CB278" t="s">
        <v>586</v>
      </c>
      <c r="CC278" t="str">
        <f>VLOOKUP(CE278,class!$A$1:$B$455,2,FALSE)</f>
        <v>Shire District</v>
      </c>
      <c r="CD278" t="str">
        <f>IFERROR(VLOOKUP(CE278,classifications!$A$3:$C$334,3,FALSE),VLOOKUP(CE278,classifications!$I$2:$K$28,3,FALSE))</f>
        <v>Predominantly Urban</v>
      </c>
      <c r="CE278" t="s">
        <v>588</v>
      </c>
      <c r="CG278">
        <v>349</v>
      </c>
      <c r="CH278">
        <v>5201</v>
      </c>
      <c r="CI278">
        <v>10</v>
      </c>
      <c r="CJ278">
        <v>34267</v>
      </c>
      <c r="CK278">
        <v>39827</v>
      </c>
      <c r="DB278" t="s">
        <v>586</v>
      </c>
      <c r="DC278" t="str">
        <f>VLOOKUP(DE278,class!$A$1:$B$455,2,FALSE)</f>
        <v>Shire District</v>
      </c>
      <c r="DD278" t="str">
        <f>IFERROR(VLOOKUP(DE278,classifications!$A$3:$C$334,3,FALSE),VLOOKUP(DE278,classifications!$I$2:$K$28,3,FALSE))</f>
        <v>Predominantly Urban</v>
      </c>
      <c r="DE278" t="s">
        <v>588</v>
      </c>
      <c r="DG278">
        <v>347</v>
      </c>
      <c r="DH278">
        <v>5229</v>
      </c>
      <c r="DI278">
        <v>11</v>
      </c>
      <c r="DJ278">
        <v>34417</v>
      </c>
      <c r="DK278">
        <v>40004</v>
      </c>
      <c r="EB278" t="s">
        <v>586</v>
      </c>
      <c r="EC278" t="str">
        <f>VLOOKUP(EE278,class!$A$1:$B$455,2,FALSE)</f>
        <v>Shire District</v>
      </c>
      <c r="ED278" t="str">
        <f>IFERROR(VLOOKUP(EE278,classifications!$A$3:$C$334,3,FALSE),VLOOKUP(EE278,classifications!$I$2:$K$28,3,FALSE))</f>
        <v>Predominantly Urban</v>
      </c>
      <c r="EE278" t="s">
        <v>588</v>
      </c>
      <c r="EG278">
        <v>352</v>
      </c>
      <c r="EH278">
        <v>5243</v>
      </c>
      <c r="EI278">
        <v>12</v>
      </c>
      <c r="EJ278">
        <v>34651</v>
      </c>
      <c r="EK278">
        <v>40258</v>
      </c>
      <c r="FB278" t="s">
        <v>586</v>
      </c>
      <c r="FC278" t="str">
        <f>VLOOKUP(FE278,class!$A$1:$B$455,2,FALSE)</f>
        <v>Shire District</v>
      </c>
      <c r="FD278" t="str">
        <f>IFERROR(VLOOKUP(FE278,classifications!$A$3:$C$334,3,FALSE),VLOOKUP(FE278,classifications!$I$2:$K$28,3,FALSE))</f>
        <v>Predominantly Urban</v>
      </c>
      <c r="FE278" t="s">
        <v>588</v>
      </c>
      <c r="FG278">
        <v>351</v>
      </c>
      <c r="FH278">
        <v>5286</v>
      </c>
      <c r="FI278">
        <v>10</v>
      </c>
      <c r="FJ278">
        <v>34910</v>
      </c>
      <c r="FK278">
        <v>40557</v>
      </c>
      <c r="GB278" t="s">
        <v>586</v>
      </c>
      <c r="GC278" t="str">
        <f>VLOOKUP(GE278,class!$A$1:$B$455,2,FALSE)</f>
        <v>Shire District</v>
      </c>
      <c r="GD278" t="str">
        <f>IFERROR(VLOOKUP(GE278,classifications!$A$3:$C$334,3,FALSE),VLOOKUP(GE278,classifications!$I$2:$K$28,3,FALSE))</f>
        <v>Predominantly Urban</v>
      </c>
      <c r="GE278" t="s">
        <v>588</v>
      </c>
      <c r="GG278">
        <v>497</v>
      </c>
      <c r="GH278">
        <v>5322</v>
      </c>
      <c r="GI278">
        <v>11</v>
      </c>
      <c r="GJ278">
        <v>35186</v>
      </c>
      <c r="GK278">
        <v>41016</v>
      </c>
    </row>
    <row r="279" spans="2:193" x14ac:dyDescent="0.3">
      <c r="B279" t="s">
        <v>589</v>
      </c>
      <c r="C279" t="str">
        <f>VLOOKUP(E279,class!$A$1:$B$455,2,FALSE)</f>
        <v>Shire District</v>
      </c>
      <c r="D279" t="str">
        <f>IFERROR(VLOOKUP(E279,classifications!$A$3:$C$334,3,FALSE),VLOOKUP(E279,classifications!$I$2:$K$28,3,FALSE))</f>
        <v>Urban with Significant Rural</v>
      </c>
      <c r="E279" t="s">
        <v>591</v>
      </c>
      <c r="G279">
        <v>10555</v>
      </c>
      <c r="H279">
        <v>2757</v>
      </c>
      <c r="I279">
        <v>0</v>
      </c>
      <c r="J279">
        <v>49077</v>
      </c>
      <c r="K279">
        <v>62389</v>
      </c>
      <c r="AB279" t="s">
        <v>589</v>
      </c>
      <c r="AC279" t="str">
        <f>VLOOKUP(AE279,class!$A$1:$B$455,2,FALSE)</f>
        <v>Shire District</v>
      </c>
      <c r="AD279" t="str">
        <f>IFERROR(VLOOKUP(AE279,classifications!$A$3:$C$334,3,FALSE),VLOOKUP(AE279,classifications!$I$2:$K$28,3,FALSE))</f>
        <v>Urban with Significant Rural</v>
      </c>
      <c r="AE279" t="s">
        <v>591</v>
      </c>
      <c r="AG279">
        <v>10504</v>
      </c>
      <c r="AH279">
        <v>2817</v>
      </c>
      <c r="AI279">
        <v>0</v>
      </c>
      <c r="AJ279">
        <v>49314</v>
      </c>
      <c r="AK279">
        <v>62635</v>
      </c>
      <c r="BB279" t="s">
        <v>589</v>
      </c>
      <c r="BC279" t="str">
        <f>VLOOKUP(BE279,class!$A$1:$B$455,2,FALSE)</f>
        <v>Shire District</v>
      </c>
      <c r="BD279" t="str">
        <f>IFERROR(VLOOKUP(BE279,classifications!$A$3:$C$334,3,FALSE),VLOOKUP(BE279,classifications!$I$2:$K$28,3,FALSE))</f>
        <v>Urban with Significant Rural</v>
      </c>
      <c r="BE279" t="s">
        <v>591</v>
      </c>
      <c r="BG279">
        <v>10362</v>
      </c>
      <c r="BH279">
        <v>2809</v>
      </c>
      <c r="BI279">
        <v>0</v>
      </c>
      <c r="BJ279">
        <v>49674</v>
      </c>
      <c r="BK279">
        <v>62845</v>
      </c>
      <c r="CB279" t="s">
        <v>589</v>
      </c>
      <c r="CC279" t="str">
        <f>VLOOKUP(CE279,class!$A$1:$B$455,2,FALSE)</f>
        <v>Shire District</v>
      </c>
      <c r="CD279" t="str">
        <f>IFERROR(VLOOKUP(CE279,classifications!$A$3:$C$334,3,FALSE),VLOOKUP(CE279,classifications!$I$2:$K$28,3,FALSE))</f>
        <v>Urban with Significant Rural</v>
      </c>
      <c r="CE279" t="s">
        <v>591</v>
      </c>
      <c r="CG279">
        <v>10264</v>
      </c>
      <c r="CH279">
        <v>2913</v>
      </c>
      <c r="CI279">
        <v>0</v>
      </c>
      <c r="CJ279">
        <v>50040</v>
      </c>
      <c r="CK279">
        <v>63217</v>
      </c>
      <c r="DB279" t="s">
        <v>589</v>
      </c>
      <c r="DC279" t="str">
        <f>VLOOKUP(DE279,class!$A$1:$B$455,2,FALSE)</f>
        <v>Shire District</v>
      </c>
      <c r="DD279" t="str">
        <f>IFERROR(VLOOKUP(DE279,classifications!$A$3:$C$334,3,FALSE),VLOOKUP(DE279,classifications!$I$2:$K$28,3,FALSE))</f>
        <v>Urban with Significant Rural</v>
      </c>
      <c r="DE279" t="s">
        <v>591</v>
      </c>
      <c r="DG279">
        <v>10260</v>
      </c>
      <c r="DH279">
        <v>3048</v>
      </c>
      <c r="DI279">
        <v>0</v>
      </c>
      <c r="DJ279">
        <v>50563</v>
      </c>
      <c r="DK279">
        <v>63871</v>
      </c>
      <c r="EB279" t="s">
        <v>589</v>
      </c>
      <c r="EC279" t="str">
        <f>VLOOKUP(EE279,class!$A$1:$B$455,2,FALSE)</f>
        <v>Shire District</v>
      </c>
      <c r="ED279" t="str">
        <f>IFERROR(VLOOKUP(EE279,classifications!$A$3:$C$334,3,FALSE),VLOOKUP(EE279,classifications!$I$2:$K$28,3,FALSE))</f>
        <v>Urban with Significant Rural</v>
      </c>
      <c r="EE279" t="s">
        <v>591</v>
      </c>
      <c r="EG279">
        <v>10026</v>
      </c>
      <c r="EH279">
        <v>3098</v>
      </c>
      <c r="EI279">
        <v>0</v>
      </c>
      <c r="EJ279">
        <v>51484</v>
      </c>
      <c r="EK279">
        <v>64608</v>
      </c>
      <c r="FB279" t="s">
        <v>589</v>
      </c>
      <c r="FC279" t="str">
        <f>VLOOKUP(FE279,class!$A$1:$B$455,2,FALSE)</f>
        <v>Shire District</v>
      </c>
      <c r="FD279" t="str">
        <f>IFERROR(VLOOKUP(FE279,classifications!$A$3:$C$334,3,FALSE),VLOOKUP(FE279,classifications!$I$2:$K$28,3,FALSE))</f>
        <v>Urban with Significant Rural</v>
      </c>
      <c r="FE279" t="s">
        <v>591</v>
      </c>
      <c r="FG279">
        <v>10104</v>
      </c>
      <c r="FH279">
        <v>3348</v>
      </c>
      <c r="FI279">
        <v>0</v>
      </c>
      <c r="FJ279">
        <v>51742</v>
      </c>
      <c r="FK279">
        <v>65194</v>
      </c>
      <c r="GB279" t="s">
        <v>589</v>
      </c>
      <c r="GC279" t="str">
        <f>VLOOKUP(GE279,class!$A$1:$B$455,2,FALSE)</f>
        <v>Shire District</v>
      </c>
      <c r="GD279" t="str">
        <f>IFERROR(VLOOKUP(GE279,classifications!$A$3:$C$334,3,FALSE),VLOOKUP(GE279,classifications!$I$2:$K$28,3,FALSE))</f>
        <v>Urban with Significant Rural</v>
      </c>
      <c r="GE279" t="s">
        <v>591</v>
      </c>
      <c r="GG279">
        <v>10158</v>
      </c>
      <c r="GH279">
        <v>3381</v>
      </c>
      <c r="GI279">
        <v>0</v>
      </c>
      <c r="GJ279">
        <v>52212</v>
      </c>
      <c r="GK279">
        <v>65751</v>
      </c>
    </row>
    <row r="280" spans="2:193" x14ac:dyDescent="0.3">
      <c r="B280" t="s">
        <v>592</v>
      </c>
      <c r="C280" t="str">
        <f>VLOOKUP(E280,class!$A$1:$B$455,2,FALSE)</f>
        <v>Shire District</v>
      </c>
      <c r="D280" t="str">
        <f>IFERROR(VLOOKUP(E280,classifications!$A$3:$C$334,3,FALSE),VLOOKUP(E280,classifications!$I$2:$K$28,3,FALSE))</f>
        <v>Urban with Significant Rural</v>
      </c>
      <c r="E280" t="s">
        <v>594</v>
      </c>
      <c r="G280">
        <v>16</v>
      </c>
      <c r="H280">
        <v>7639</v>
      </c>
      <c r="I280">
        <v>50</v>
      </c>
      <c r="J280">
        <v>51024</v>
      </c>
      <c r="K280">
        <v>58729</v>
      </c>
      <c r="AB280" t="s">
        <v>592</v>
      </c>
      <c r="AC280" t="str">
        <f>VLOOKUP(AE280,class!$A$1:$B$455,2,FALSE)</f>
        <v>Shire District</v>
      </c>
      <c r="AD280" t="str">
        <f>IFERROR(VLOOKUP(AE280,classifications!$A$3:$C$334,3,FALSE),VLOOKUP(AE280,classifications!$I$2:$K$28,3,FALSE))</f>
        <v>Urban with Significant Rural</v>
      </c>
      <c r="AE280" t="s">
        <v>594</v>
      </c>
      <c r="AG280">
        <v>16</v>
      </c>
      <c r="AH280">
        <v>7746</v>
      </c>
      <c r="AI280">
        <v>50</v>
      </c>
      <c r="AJ280">
        <v>51616</v>
      </c>
      <c r="AK280">
        <v>59428</v>
      </c>
      <c r="BB280" t="s">
        <v>592</v>
      </c>
      <c r="BC280" t="str">
        <f>VLOOKUP(BE280,class!$A$1:$B$455,2,FALSE)</f>
        <v>Shire District</v>
      </c>
      <c r="BD280" t="str">
        <f>IFERROR(VLOOKUP(BE280,classifications!$A$3:$C$334,3,FALSE),VLOOKUP(BE280,classifications!$I$2:$K$28,3,FALSE))</f>
        <v>Urban with Significant Rural</v>
      </c>
      <c r="BE280" t="s">
        <v>594</v>
      </c>
      <c r="BG280">
        <v>16</v>
      </c>
      <c r="BH280">
        <v>7746</v>
      </c>
      <c r="BI280">
        <v>50</v>
      </c>
      <c r="BJ280">
        <v>51982</v>
      </c>
      <c r="BK280">
        <v>59794</v>
      </c>
      <c r="CB280" t="s">
        <v>592</v>
      </c>
      <c r="CC280" t="str">
        <f>VLOOKUP(CE280,class!$A$1:$B$455,2,FALSE)</f>
        <v>Shire District</v>
      </c>
      <c r="CD280" t="str">
        <f>IFERROR(VLOOKUP(CE280,classifications!$A$3:$C$334,3,FALSE),VLOOKUP(CE280,classifications!$I$2:$K$28,3,FALSE))</f>
        <v>Urban with Significant Rural</v>
      </c>
      <c r="CE280" t="s">
        <v>594</v>
      </c>
      <c r="CG280">
        <v>16</v>
      </c>
      <c r="CH280">
        <v>7837</v>
      </c>
      <c r="CI280">
        <v>30</v>
      </c>
      <c r="CJ280">
        <v>52455</v>
      </c>
      <c r="CK280">
        <v>60338</v>
      </c>
      <c r="DB280" t="s">
        <v>592</v>
      </c>
      <c r="DC280" t="str">
        <f>VLOOKUP(DE280,class!$A$1:$B$455,2,FALSE)</f>
        <v>Shire District</v>
      </c>
      <c r="DD280" t="str">
        <f>IFERROR(VLOOKUP(DE280,classifications!$A$3:$C$334,3,FALSE),VLOOKUP(DE280,classifications!$I$2:$K$28,3,FALSE))</f>
        <v>Urban with Significant Rural</v>
      </c>
      <c r="DE280" t="s">
        <v>594</v>
      </c>
      <c r="DG280">
        <v>16</v>
      </c>
      <c r="DH280">
        <v>7883</v>
      </c>
      <c r="DI280">
        <v>30</v>
      </c>
      <c r="DJ280">
        <v>53083</v>
      </c>
      <c r="DK280">
        <v>61012</v>
      </c>
      <c r="EB280" t="s">
        <v>592</v>
      </c>
      <c r="EC280" t="str">
        <f>VLOOKUP(EE280,class!$A$1:$B$455,2,FALSE)</f>
        <v>Shire District</v>
      </c>
      <c r="ED280" t="str">
        <f>IFERROR(VLOOKUP(EE280,classifications!$A$3:$C$334,3,FALSE),VLOOKUP(EE280,classifications!$I$2:$K$28,3,FALSE))</f>
        <v>Urban with Significant Rural</v>
      </c>
      <c r="EE280" t="s">
        <v>594</v>
      </c>
      <c r="EG280">
        <v>16</v>
      </c>
      <c r="EH280">
        <v>7911</v>
      </c>
      <c r="EI280">
        <v>30</v>
      </c>
      <c r="EJ280">
        <v>53674</v>
      </c>
      <c r="EK280">
        <v>61631</v>
      </c>
      <c r="FB280" t="s">
        <v>592</v>
      </c>
      <c r="FC280" t="str">
        <f>VLOOKUP(FE280,class!$A$1:$B$455,2,FALSE)</f>
        <v>Shire District</v>
      </c>
      <c r="FD280" t="str">
        <f>IFERROR(VLOOKUP(FE280,classifications!$A$3:$C$334,3,FALSE),VLOOKUP(FE280,classifications!$I$2:$K$28,3,FALSE))</f>
        <v>Urban with Significant Rural</v>
      </c>
      <c r="FE280" t="s">
        <v>594</v>
      </c>
      <c r="FG280">
        <v>16</v>
      </c>
      <c r="FH280">
        <v>8000</v>
      </c>
      <c r="FI280">
        <v>30</v>
      </c>
      <c r="FJ280">
        <v>54048</v>
      </c>
      <c r="FK280">
        <v>62094</v>
      </c>
      <c r="GB280" t="s">
        <v>592</v>
      </c>
      <c r="GC280" t="str">
        <f>VLOOKUP(GE280,class!$A$1:$B$455,2,FALSE)</f>
        <v>Shire District</v>
      </c>
      <c r="GD280" t="str">
        <f>IFERROR(VLOOKUP(GE280,classifications!$A$3:$C$334,3,FALSE),VLOOKUP(GE280,classifications!$I$2:$K$28,3,FALSE))</f>
        <v>Urban with Significant Rural</v>
      </c>
      <c r="GE280" t="s">
        <v>594</v>
      </c>
      <c r="GG280">
        <v>16</v>
      </c>
      <c r="GH280">
        <v>8165</v>
      </c>
      <c r="GI280">
        <v>30</v>
      </c>
      <c r="GJ280">
        <v>54800</v>
      </c>
      <c r="GK280">
        <v>63011</v>
      </c>
    </row>
    <row r="281" spans="2:193" x14ac:dyDescent="0.3">
      <c r="B281" t="s">
        <v>595</v>
      </c>
      <c r="C281" t="str">
        <f>VLOOKUP(E281,class!$A$1:$B$455,2,FALSE)</f>
        <v>Shire District</v>
      </c>
      <c r="D281" t="str">
        <f>IFERROR(VLOOKUP(E281,classifications!$A$3:$C$334,3,FALSE),VLOOKUP(E281,classifications!$I$2:$K$28,3,FALSE))</f>
        <v>Predominantly Urban</v>
      </c>
      <c r="E281" t="s">
        <v>597</v>
      </c>
      <c r="G281">
        <v>175</v>
      </c>
      <c r="H281">
        <v>7165</v>
      </c>
      <c r="I281">
        <v>266</v>
      </c>
      <c r="J281">
        <v>33573</v>
      </c>
      <c r="K281">
        <v>41179</v>
      </c>
      <c r="AB281" t="s">
        <v>595</v>
      </c>
      <c r="AC281" t="str">
        <f>VLOOKUP(AE281,class!$A$1:$B$455,2,FALSE)</f>
        <v>Shire District</v>
      </c>
      <c r="AD281" t="str">
        <f>IFERROR(VLOOKUP(AE281,classifications!$A$3:$C$334,3,FALSE),VLOOKUP(AE281,classifications!$I$2:$K$28,3,FALSE))</f>
        <v>Predominantly Urban</v>
      </c>
      <c r="AE281" t="s">
        <v>597</v>
      </c>
      <c r="AG281">
        <v>175</v>
      </c>
      <c r="AH281">
        <v>7215</v>
      </c>
      <c r="AI281">
        <v>266</v>
      </c>
      <c r="AJ281">
        <v>33815</v>
      </c>
      <c r="AK281">
        <v>41471</v>
      </c>
      <c r="BB281" t="s">
        <v>595</v>
      </c>
      <c r="BC281" t="str">
        <f>VLOOKUP(BE281,class!$A$1:$B$455,2,FALSE)</f>
        <v>Shire District</v>
      </c>
      <c r="BD281" t="str">
        <f>IFERROR(VLOOKUP(BE281,classifications!$A$3:$C$334,3,FALSE),VLOOKUP(BE281,classifications!$I$2:$K$28,3,FALSE))</f>
        <v>Predominantly Urban</v>
      </c>
      <c r="BE281" t="s">
        <v>597</v>
      </c>
      <c r="BG281">
        <v>175</v>
      </c>
      <c r="BH281">
        <v>7212</v>
      </c>
      <c r="BI281">
        <v>0</v>
      </c>
      <c r="BJ281">
        <v>34535</v>
      </c>
      <c r="BK281">
        <v>41922</v>
      </c>
      <c r="CB281" t="s">
        <v>595</v>
      </c>
      <c r="CC281" t="str">
        <f>VLOOKUP(CE281,class!$A$1:$B$455,2,FALSE)</f>
        <v>Shire District</v>
      </c>
      <c r="CD281" t="str">
        <f>IFERROR(VLOOKUP(CE281,classifications!$A$3:$C$334,3,FALSE),VLOOKUP(CE281,classifications!$I$2:$K$28,3,FALSE))</f>
        <v>Predominantly Urban</v>
      </c>
      <c r="CE281" t="s">
        <v>597</v>
      </c>
      <c r="CG281">
        <v>175</v>
      </c>
      <c r="CH281">
        <v>7247</v>
      </c>
      <c r="CI281">
        <v>0</v>
      </c>
      <c r="CJ281">
        <v>34892</v>
      </c>
      <c r="CK281">
        <v>42314</v>
      </c>
      <c r="DB281" t="s">
        <v>595</v>
      </c>
      <c r="DC281" t="str">
        <f>VLOOKUP(DE281,class!$A$1:$B$455,2,FALSE)</f>
        <v>Shire District</v>
      </c>
      <c r="DD281" t="str">
        <f>IFERROR(VLOOKUP(DE281,classifications!$A$3:$C$334,3,FALSE),VLOOKUP(DE281,classifications!$I$2:$K$28,3,FALSE))</f>
        <v>Predominantly Urban</v>
      </c>
      <c r="DE281" t="s">
        <v>597</v>
      </c>
      <c r="DG281">
        <v>175</v>
      </c>
      <c r="DH281">
        <v>7314</v>
      </c>
      <c r="DI281">
        <v>0</v>
      </c>
      <c r="DJ281">
        <v>35209</v>
      </c>
      <c r="DK281">
        <v>42698</v>
      </c>
      <c r="EB281" t="s">
        <v>595</v>
      </c>
      <c r="EC281" t="str">
        <f>VLOOKUP(EE281,class!$A$1:$B$455,2,FALSE)</f>
        <v>Shire District</v>
      </c>
      <c r="ED281" t="str">
        <f>IFERROR(VLOOKUP(EE281,classifications!$A$3:$C$334,3,FALSE),VLOOKUP(EE281,classifications!$I$2:$K$28,3,FALSE))</f>
        <v>Predominantly Urban</v>
      </c>
      <c r="EE281" t="s">
        <v>597</v>
      </c>
      <c r="EG281">
        <v>175</v>
      </c>
      <c r="EH281">
        <v>7291</v>
      </c>
      <c r="EI281">
        <v>0</v>
      </c>
      <c r="EJ281">
        <v>35637</v>
      </c>
      <c r="EK281">
        <v>43103</v>
      </c>
      <c r="FB281" t="s">
        <v>595</v>
      </c>
      <c r="FC281" t="str">
        <f>VLOOKUP(FE281,class!$A$1:$B$455,2,FALSE)</f>
        <v>Shire District</v>
      </c>
      <c r="FD281" t="str">
        <f>IFERROR(VLOOKUP(FE281,classifications!$A$3:$C$334,3,FALSE),VLOOKUP(FE281,classifications!$I$2:$K$28,3,FALSE))</f>
        <v>Predominantly Urban</v>
      </c>
      <c r="FE281" t="s">
        <v>597</v>
      </c>
      <c r="FG281">
        <v>151</v>
      </c>
      <c r="FH281">
        <v>7367</v>
      </c>
      <c r="FI281">
        <v>0</v>
      </c>
      <c r="FJ281">
        <v>36121</v>
      </c>
      <c r="FK281">
        <v>43639</v>
      </c>
      <c r="GB281" t="s">
        <v>595</v>
      </c>
      <c r="GC281" t="str">
        <f>VLOOKUP(GE281,class!$A$1:$B$455,2,FALSE)</f>
        <v>Shire District</v>
      </c>
      <c r="GD281" t="str">
        <f>IFERROR(VLOOKUP(GE281,classifications!$A$3:$C$334,3,FALSE),VLOOKUP(GE281,classifications!$I$2:$K$28,3,FALSE))</f>
        <v>Predominantly Urban</v>
      </c>
      <c r="GE281" t="s">
        <v>597</v>
      </c>
      <c r="GG281">
        <v>151</v>
      </c>
      <c r="GH281">
        <v>7427</v>
      </c>
      <c r="GI281">
        <v>0</v>
      </c>
      <c r="GJ281">
        <v>36691</v>
      </c>
      <c r="GK281">
        <v>44269</v>
      </c>
    </row>
    <row r="282" spans="2:193" x14ac:dyDescent="0.3">
      <c r="B282" t="s">
        <v>598</v>
      </c>
      <c r="C282" t="str">
        <f>VLOOKUP(E282,class!$A$1:$B$455,2,FALSE)</f>
        <v>Shire District</v>
      </c>
      <c r="D282" t="str">
        <f>IFERROR(VLOOKUP(E282,classifications!$A$3:$C$334,3,FALSE),VLOOKUP(E282,classifications!$I$2:$K$28,3,FALSE))</f>
        <v>Urban with Significant Rural</v>
      </c>
      <c r="E282" t="s">
        <v>600</v>
      </c>
      <c r="G282">
        <v>3</v>
      </c>
      <c r="H282">
        <v>10433</v>
      </c>
      <c r="I282">
        <v>70</v>
      </c>
      <c r="J282">
        <v>44852</v>
      </c>
      <c r="K282">
        <v>55358</v>
      </c>
      <c r="AB282" t="s">
        <v>598</v>
      </c>
      <c r="AC282" t="str">
        <f>VLOOKUP(AE282,class!$A$1:$B$455,2,FALSE)</f>
        <v>Shire District</v>
      </c>
      <c r="AD282" t="str">
        <f>IFERROR(VLOOKUP(AE282,classifications!$A$3:$C$334,3,FALSE),VLOOKUP(AE282,classifications!$I$2:$K$28,3,FALSE))</f>
        <v>Urban with Significant Rural</v>
      </c>
      <c r="AE282" t="s">
        <v>600</v>
      </c>
      <c r="AG282">
        <v>3</v>
      </c>
      <c r="AH282">
        <v>10517</v>
      </c>
      <c r="AI282">
        <v>38</v>
      </c>
      <c r="AJ282">
        <v>45091</v>
      </c>
      <c r="AK282">
        <v>55649</v>
      </c>
      <c r="BB282" t="s">
        <v>598</v>
      </c>
      <c r="BC282" t="str">
        <f>VLOOKUP(BE282,class!$A$1:$B$455,2,FALSE)</f>
        <v>Shire District</v>
      </c>
      <c r="BD282" t="str">
        <f>IFERROR(VLOOKUP(BE282,classifications!$A$3:$C$334,3,FALSE),VLOOKUP(BE282,classifications!$I$2:$K$28,3,FALSE))</f>
        <v>Urban with Significant Rural</v>
      </c>
      <c r="BE282" t="s">
        <v>600</v>
      </c>
      <c r="BG282">
        <v>3</v>
      </c>
      <c r="BH282">
        <v>10476</v>
      </c>
      <c r="BI282">
        <v>37</v>
      </c>
      <c r="BJ282">
        <v>45392</v>
      </c>
      <c r="BK282">
        <v>55908</v>
      </c>
      <c r="CB282" t="s">
        <v>598</v>
      </c>
      <c r="CC282" t="str">
        <f>VLOOKUP(CE282,class!$A$1:$B$455,2,FALSE)</f>
        <v>Shire District</v>
      </c>
      <c r="CD282" t="str">
        <f>IFERROR(VLOOKUP(CE282,classifications!$A$3:$C$334,3,FALSE),VLOOKUP(CE282,classifications!$I$2:$K$28,3,FALSE))</f>
        <v>Urban with Significant Rural</v>
      </c>
      <c r="CE282" t="s">
        <v>600</v>
      </c>
      <c r="CG282">
        <v>0</v>
      </c>
      <c r="CH282">
        <v>10442</v>
      </c>
      <c r="CI282">
        <v>38</v>
      </c>
      <c r="CJ282">
        <v>45608</v>
      </c>
      <c r="CK282">
        <v>56088</v>
      </c>
      <c r="DB282" t="s">
        <v>598</v>
      </c>
      <c r="DC282" t="str">
        <f>VLOOKUP(DE282,class!$A$1:$B$455,2,FALSE)</f>
        <v>Shire District</v>
      </c>
      <c r="DD282" t="str">
        <f>IFERROR(VLOOKUP(DE282,classifications!$A$3:$C$334,3,FALSE),VLOOKUP(DE282,classifications!$I$2:$K$28,3,FALSE))</f>
        <v>Urban with Significant Rural</v>
      </c>
      <c r="DE282" t="s">
        <v>600</v>
      </c>
      <c r="DG282">
        <v>1</v>
      </c>
      <c r="DH282">
        <v>10501</v>
      </c>
      <c r="DI282">
        <v>85</v>
      </c>
      <c r="DJ282">
        <v>45842</v>
      </c>
      <c r="DK282">
        <v>56429</v>
      </c>
      <c r="EB282" t="s">
        <v>598</v>
      </c>
      <c r="EC282" t="str">
        <f>VLOOKUP(EE282,class!$A$1:$B$455,2,FALSE)</f>
        <v>Shire District</v>
      </c>
      <c r="ED282" t="str">
        <f>IFERROR(VLOOKUP(EE282,classifications!$A$3:$C$334,3,FALSE),VLOOKUP(EE282,classifications!$I$2:$K$28,3,FALSE))</f>
        <v>Urban with Significant Rural</v>
      </c>
      <c r="EE282" t="s">
        <v>600</v>
      </c>
      <c r="EG282">
        <v>1</v>
      </c>
      <c r="EH282">
        <v>10704</v>
      </c>
      <c r="EI282">
        <v>79</v>
      </c>
      <c r="EJ282">
        <v>46184</v>
      </c>
      <c r="EK282">
        <v>56968</v>
      </c>
      <c r="FB282" t="s">
        <v>598</v>
      </c>
      <c r="FC282" t="str">
        <f>VLOOKUP(FE282,class!$A$1:$B$455,2,FALSE)</f>
        <v>Shire District</v>
      </c>
      <c r="FD282" t="str">
        <f>IFERROR(VLOOKUP(FE282,classifications!$A$3:$C$334,3,FALSE),VLOOKUP(FE282,classifications!$I$2:$K$28,3,FALSE))</f>
        <v>Urban with Significant Rural</v>
      </c>
      <c r="FE282" t="s">
        <v>600</v>
      </c>
      <c r="FG282">
        <v>1</v>
      </c>
      <c r="FH282">
        <v>10736</v>
      </c>
      <c r="FI282">
        <v>73</v>
      </c>
      <c r="FJ282">
        <v>46439</v>
      </c>
      <c r="FK282">
        <v>57249</v>
      </c>
      <c r="GB282" t="s">
        <v>598</v>
      </c>
      <c r="GC282" t="str">
        <f>VLOOKUP(GE282,class!$A$1:$B$455,2,FALSE)</f>
        <v>Shire District</v>
      </c>
      <c r="GD282" t="str">
        <f>IFERROR(VLOOKUP(GE282,classifications!$A$3:$C$334,3,FALSE),VLOOKUP(GE282,classifications!$I$2:$K$28,3,FALSE))</f>
        <v>Urban with Significant Rural</v>
      </c>
      <c r="GE282" t="s">
        <v>600</v>
      </c>
      <c r="GG282">
        <v>1</v>
      </c>
      <c r="GH282">
        <v>10662</v>
      </c>
      <c r="GI282">
        <v>71</v>
      </c>
      <c r="GJ282">
        <v>46737</v>
      </c>
      <c r="GK282">
        <v>57471</v>
      </c>
    </row>
    <row r="283" spans="2:193" x14ac:dyDescent="0.3">
      <c r="B283" t="s">
        <v>601</v>
      </c>
      <c r="C283" t="str">
        <f>VLOOKUP(E283,class!$A$1:$B$455,2,FALSE)</f>
        <v>Shire District</v>
      </c>
      <c r="D283" t="str">
        <f>IFERROR(VLOOKUP(E283,classifications!$A$3:$C$334,3,FALSE),VLOOKUP(E283,classifications!$I$2:$K$28,3,FALSE))</f>
        <v>Predominantly Urban</v>
      </c>
      <c r="E283" t="s">
        <v>603</v>
      </c>
      <c r="G283">
        <v>5164</v>
      </c>
      <c r="H283">
        <v>2166</v>
      </c>
      <c r="I283">
        <v>0</v>
      </c>
      <c r="J283">
        <v>50941</v>
      </c>
      <c r="K283">
        <v>58271</v>
      </c>
      <c r="AB283" t="s">
        <v>601</v>
      </c>
      <c r="AC283" t="str">
        <f>VLOOKUP(AE283,class!$A$1:$B$455,2,FALSE)</f>
        <v>Shire District</v>
      </c>
      <c r="AD283" t="str">
        <f>IFERROR(VLOOKUP(AE283,classifications!$A$3:$C$334,3,FALSE),VLOOKUP(AE283,classifications!$I$2:$K$28,3,FALSE))</f>
        <v>Predominantly Urban</v>
      </c>
      <c r="AE283" t="s">
        <v>603</v>
      </c>
      <c r="AG283">
        <v>5119</v>
      </c>
      <c r="AH283">
        <v>2247</v>
      </c>
      <c r="AI283">
        <v>0</v>
      </c>
      <c r="AJ283">
        <v>51248</v>
      </c>
      <c r="AK283">
        <v>58614</v>
      </c>
      <c r="BB283" t="s">
        <v>601</v>
      </c>
      <c r="BC283" t="str">
        <f>VLOOKUP(BE283,class!$A$1:$B$455,2,FALSE)</f>
        <v>Shire District</v>
      </c>
      <c r="BD283" t="str">
        <f>IFERROR(VLOOKUP(BE283,classifications!$A$3:$C$334,3,FALSE),VLOOKUP(BE283,classifications!$I$2:$K$28,3,FALSE))</f>
        <v>Predominantly Urban</v>
      </c>
      <c r="BE283" t="s">
        <v>603</v>
      </c>
      <c r="BG283">
        <v>5024</v>
      </c>
      <c r="BH283">
        <v>2241</v>
      </c>
      <c r="BI283">
        <v>0</v>
      </c>
      <c r="BJ283">
        <v>51724</v>
      </c>
      <c r="BK283">
        <v>58989</v>
      </c>
      <c r="CB283" t="s">
        <v>601</v>
      </c>
      <c r="CC283" t="str">
        <f>VLOOKUP(CE283,class!$A$1:$B$455,2,FALSE)</f>
        <v>Shire District</v>
      </c>
      <c r="CD283" t="str">
        <f>IFERROR(VLOOKUP(CE283,classifications!$A$3:$C$334,3,FALSE),VLOOKUP(CE283,classifications!$I$2:$K$28,3,FALSE))</f>
        <v>Predominantly Urban</v>
      </c>
      <c r="CE283" t="s">
        <v>603</v>
      </c>
      <c r="CG283">
        <v>4980</v>
      </c>
      <c r="CH283">
        <v>2299</v>
      </c>
      <c r="CI283">
        <v>0</v>
      </c>
      <c r="CJ283">
        <v>52023</v>
      </c>
      <c r="CK283">
        <v>59302</v>
      </c>
      <c r="DB283" t="s">
        <v>601</v>
      </c>
      <c r="DC283" t="str">
        <f>VLOOKUP(DE283,class!$A$1:$B$455,2,FALSE)</f>
        <v>Shire District</v>
      </c>
      <c r="DD283" t="str">
        <f>IFERROR(VLOOKUP(DE283,classifications!$A$3:$C$334,3,FALSE),VLOOKUP(DE283,classifications!$I$2:$K$28,3,FALSE))</f>
        <v>Predominantly Urban</v>
      </c>
      <c r="DE283" t="s">
        <v>603</v>
      </c>
      <c r="DG283">
        <v>4945</v>
      </c>
      <c r="DH283">
        <v>2372</v>
      </c>
      <c r="DI283">
        <v>0</v>
      </c>
      <c r="DJ283">
        <v>52381</v>
      </c>
      <c r="DK283">
        <v>59698</v>
      </c>
      <c r="EB283" t="s">
        <v>601</v>
      </c>
      <c r="EC283" t="str">
        <f>VLOOKUP(EE283,class!$A$1:$B$455,2,FALSE)</f>
        <v>Shire District</v>
      </c>
      <c r="ED283" t="str">
        <f>IFERROR(VLOOKUP(EE283,classifications!$A$3:$C$334,3,FALSE),VLOOKUP(EE283,classifications!$I$2:$K$28,3,FALSE))</f>
        <v>Predominantly Urban</v>
      </c>
      <c r="EE283" t="s">
        <v>603</v>
      </c>
      <c r="EG283">
        <v>4899</v>
      </c>
      <c r="EH283">
        <v>2404</v>
      </c>
      <c r="EI283">
        <v>0</v>
      </c>
      <c r="EJ283">
        <v>52735</v>
      </c>
      <c r="EK283">
        <v>60038</v>
      </c>
      <c r="FB283" t="s">
        <v>601</v>
      </c>
      <c r="FC283" t="str">
        <f>VLOOKUP(FE283,class!$A$1:$B$455,2,FALSE)</f>
        <v>Shire District</v>
      </c>
      <c r="FD283" t="str">
        <f>IFERROR(VLOOKUP(FE283,classifications!$A$3:$C$334,3,FALSE),VLOOKUP(FE283,classifications!$I$2:$K$28,3,FALSE))</f>
        <v>Predominantly Urban</v>
      </c>
      <c r="FE283" t="s">
        <v>603</v>
      </c>
      <c r="FG283">
        <v>4877</v>
      </c>
      <c r="FH283">
        <v>2489</v>
      </c>
      <c r="FI283">
        <v>0</v>
      </c>
      <c r="FJ283">
        <v>53057</v>
      </c>
      <c r="FK283">
        <v>60423</v>
      </c>
      <c r="GB283" t="s">
        <v>601</v>
      </c>
      <c r="GC283" t="str">
        <f>VLOOKUP(GE283,class!$A$1:$B$455,2,FALSE)</f>
        <v>Shire District</v>
      </c>
      <c r="GD283" t="str">
        <f>IFERROR(VLOOKUP(GE283,classifications!$A$3:$C$334,3,FALSE),VLOOKUP(GE283,classifications!$I$2:$K$28,3,FALSE))</f>
        <v>Predominantly Urban</v>
      </c>
      <c r="GE283" t="s">
        <v>603</v>
      </c>
      <c r="GG283">
        <v>4898</v>
      </c>
      <c r="GH283">
        <v>2534</v>
      </c>
      <c r="GI283">
        <v>0</v>
      </c>
      <c r="GJ283">
        <v>53615</v>
      </c>
      <c r="GK283">
        <v>61047</v>
      </c>
    </row>
    <row r="284" spans="2:193" x14ac:dyDescent="0.3">
      <c r="B284" t="s">
        <v>604</v>
      </c>
      <c r="C284" t="str">
        <f>VLOOKUP(E284,class!$A$1:$B$455,2,FALSE)</f>
        <v>Shire District</v>
      </c>
      <c r="D284" t="str">
        <f>IFERROR(VLOOKUP(E284,classifications!$A$3:$C$334,3,FALSE),VLOOKUP(E284,classifications!$I$2:$K$28,3,FALSE))</f>
        <v>Predominantly Urban</v>
      </c>
      <c r="E284" t="s">
        <v>606</v>
      </c>
      <c r="G284">
        <v>8175</v>
      </c>
      <c r="H284">
        <v>1993</v>
      </c>
      <c r="I284">
        <v>48</v>
      </c>
      <c r="J284">
        <v>25543</v>
      </c>
      <c r="K284">
        <v>35759</v>
      </c>
      <c r="AB284" t="s">
        <v>604</v>
      </c>
      <c r="AC284" t="str">
        <f>VLOOKUP(AE284,class!$A$1:$B$455,2,FALSE)</f>
        <v>Shire District</v>
      </c>
      <c r="AD284" t="str">
        <f>IFERROR(VLOOKUP(AE284,classifications!$A$3:$C$334,3,FALSE),VLOOKUP(AE284,classifications!$I$2:$K$28,3,FALSE))</f>
        <v>Predominantly Urban</v>
      </c>
      <c r="AE284" t="s">
        <v>606</v>
      </c>
      <c r="AG284">
        <v>8162</v>
      </c>
      <c r="AH284">
        <v>1985</v>
      </c>
      <c r="AI284">
        <v>48</v>
      </c>
      <c r="AJ284">
        <v>25649</v>
      </c>
      <c r="AK284">
        <v>35844</v>
      </c>
      <c r="BB284" t="s">
        <v>604</v>
      </c>
      <c r="BC284" t="str">
        <f>VLOOKUP(BE284,class!$A$1:$B$455,2,FALSE)</f>
        <v>Shire District</v>
      </c>
      <c r="BD284" t="str">
        <f>IFERROR(VLOOKUP(BE284,classifications!$A$3:$C$334,3,FALSE),VLOOKUP(BE284,classifications!$I$2:$K$28,3,FALSE))</f>
        <v>Predominantly Urban</v>
      </c>
      <c r="BE284" t="s">
        <v>606</v>
      </c>
      <c r="BG284">
        <v>8130</v>
      </c>
      <c r="BH284">
        <v>2021</v>
      </c>
      <c r="BI284">
        <v>48</v>
      </c>
      <c r="BJ284">
        <v>25818</v>
      </c>
      <c r="BK284">
        <v>36017</v>
      </c>
      <c r="CB284" t="s">
        <v>604</v>
      </c>
      <c r="CC284" t="str">
        <f>VLOOKUP(CE284,class!$A$1:$B$455,2,FALSE)</f>
        <v>Shire District</v>
      </c>
      <c r="CD284" t="str">
        <f>IFERROR(VLOOKUP(CE284,classifications!$A$3:$C$334,3,FALSE),VLOOKUP(CE284,classifications!$I$2:$K$28,3,FALSE))</f>
        <v>Predominantly Urban</v>
      </c>
      <c r="CE284" t="s">
        <v>606</v>
      </c>
      <c r="CG284">
        <v>8049</v>
      </c>
      <c r="CH284">
        <v>2034</v>
      </c>
      <c r="CI284">
        <v>48</v>
      </c>
      <c r="CJ284">
        <v>26032</v>
      </c>
      <c r="CK284">
        <v>36163</v>
      </c>
      <c r="DB284" t="s">
        <v>604</v>
      </c>
      <c r="DC284" t="str">
        <f>VLOOKUP(DE284,class!$A$1:$B$455,2,FALSE)</f>
        <v>Shire District</v>
      </c>
      <c r="DD284" t="str">
        <f>IFERROR(VLOOKUP(DE284,classifications!$A$3:$C$334,3,FALSE),VLOOKUP(DE284,classifications!$I$2:$K$28,3,FALSE))</f>
        <v>Predominantly Urban</v>
      </c>
      <c r="DE284" t="s">
        <v>606</v>
      </c>
      <c r="DG284">
        <v>7955</v>
      </c>
      <c r="DH284">
        <v>2111</v>
      </c>
      <c r="DI284">
        <v>48</v>
      </c>
      <c r="DJ284">
        <v>26202</v>
      </c>
      <c r="DK284">
        <v>36316</v>
      </c>
      <c r="EB284" t="s">
        <v>604</v>
      </c>
      <c r="EC284" t="str">
        <f>VLOOKUP(EE284,class!$A$1:$B$455,2,FALSE)</f>
        <v>Shire District</v>
      </c>
      <c r="ED284" t="str">
        <f>IFERROR(VLOOKUP(EE284,classifications!$A$3:$C$334,3,FALSE),VLOOKUP(EE284,classifications!$I$2:$K$28,3,FALSE))</f>
        <v>Predominantly Urban</v>
      </c>
      <c r="EE284" t="s">
        <v>606</v>
      </c>
      <c r="EG284">
        <v>7901</v>
      </c>
      <c r="EH284">
        <v>2132</v>
      </c>
      <c r="EI284">
        <v>48</v>
      </c>
      <c r="EJ284">
        <v>26925</v>
      </c>
      <c r="EK284">
        <v>37006</v>
      </c>
      <c r="FB284" t="s">
        <v>604</v>
      </c>
      <c r="FC284" t="str">
        <f>VLOOKUP(FE284,class!$A$1:$B$455,2,FALSE)</f>
        <v>Shire District</v>
      </c>
      <c r="FD284" t="str">
        <f>IFERROR(VLOOKUP(FE284,classifications!$A$3:$C$334,3,FALSE),VLOOKUP(FE284,classifications!$I$2:$K$28,3,FALSE))</f>
        <v>Predominantly Urban</v>
      </c>
      <c r="FE284" t="s">
        <v>606</v>
      </c>
      <c r="FG284">
        <v>7899</v>
      </c>
      <c r="FH284">
        <v>2150</v>
      </c>
      <c r="FI284">
        <v>48</v>
      </c>
      <c r="FJ284">
        <v>26984</v>
      </c>
      <c r="FK284">
        <v>37081</v>
      </c>
      <c r="GB284" t="s">
        <v>604</v>
      </c>
      <c r="GC284" t="str">
        <f>VLOOKUP(GE284,class!$A$1:$B$455,2,FALSE)</f>
        <v>Shire District</v>
      </c>
      <c r="GD284" t="str">
        <f>IFERROR(VLOOKUP(GE284,classifications!$A$3:$C$334,3,FALSE),VLOOKUP(GE284,classifications!$I$2:$K$28,3,FALSE))</f>
        <v>Predominantly Urban</v>
      </c>
      <c r="GE284" t="s">
        <v>606</v>
      </c>
      <c r="GG284">
        <v>7871</v>
      </c>
      <c r="GH284">
        <v>2191</v>
      </c>
      <c r="GI284">
        <v>48</v>
      </c>
      <c r="GJ284">
        <v>27256</v>
      </c>
      <c r="GK284">
        <v>37366</v>
      </c>
    </row>
    <row r="285" spans="2:193" x14ac:dyDescent="0.3">
      <c r="B285" t="s">
        <v>607</v>
      </c>
      <c r="C285" t="str">
        <f>VLOOKUP(E285,class!$A$1:$B$455,2,FALSE)</f>
        <v>Shire District</v>
      </c>
      <c r="D285" t="str">
        <f>IFERROR(VLOOKUP(E285,classifications!$A$3:$C$334,3,FALSE),VLOOKUP(E285,classifications!$I$2:$K$28,3,FALSE))</f>
        <v>Predominantly Urban</v>
      </c>
      <c r="E285" t="s">
        <v>609</v>
      </c>
      <c r="G285">
        <v>1</v>
      </c>
      <c r="H285">
        <v>5243</v>
      </c>
      <c r="I285">
        <v>0</v>
      </c>
      <c r="J285">
        <v>31096</v>
      </c>
      <c r="K285">
        <v>36340</v>
      </c>
      <c r="AB285" t="s">
        <v>607</v>
      </c>
      <c r="AC285" t="str">
        <f>VLOOKUP(AE285,class!$A$1:$B$455,2,FALSE)</f>
        <v>Shire District</v>
      </c>
      <c r="AD285" t="str">
        <f>IFERROR(VLOOKUP(AE285,classifications!$A$3:$C$334,3,FALSE),VLOOKUP(AE285,classifications!$I$2:$K$28,3,FALSE))</f>
        <v>Predominantly Urban</v>
      </c>
      <c r="AE285" t="s">
        <v>609</v>
      </c>
      <c r="AG285">
        <v>1</v>
      </c>
      <c r="AH285">
        <v>5240</v>
      </c>
      <c r="AI285">
        <v>0</v>
      </c>
      <c r="AJ285">
        <v>31275</v>
      </c>
      <c r="AK285">
        <v>36516</v>
      </c>
      <c r="BB285" t="s">
        <v>607</v>
      </c>
      <c r="BC285" t="str">
        <f>VLOOKUP(BE285,class!$A$1:$B$455,2,FALSE)</f>
        <v>Shire District</v>
      </c>
      <c r="BD285" t="str">
        <f>IFERROR(VLOOKUP(BE285,classifications!$A$3:$C$334,3,FALSE),VLOOKUP(BE285,classifications!$I$2:$K$28,3,FALSE))</f>
        <v>Predominantly Urban</v>
      </c>
      <c r="BE285" t="s">
        <v>609</v>
      </c>
      <c r="BG285">
        <v>0</v>
      </c>
      <c r="BH285">
        <v>5314</v>
      </c>
      <c r="BI285">
        <v>0</v>
      </c>
      <c r="BJ285">
        <v>31349</v>
      </c>
      <c r="BK285">
        <v>36663</v>
      </c>
      <c r="CB285" t="s">
        <v>607</v>
      </c>
      <c r="CC285" t="str">
        <f>VLOOKUP(CE285,class!$A$1:$B$455,2,FALSE)</f>
        <v>Shire District</v>
      </c>
      <c r="CD285" t="str">
        <f>IFERROR(VLOOKUP(CE285,classifications!$A$3:$C$334,3,FALSE),VLOOKUP(CE285,classifications!$I$2:$K$28,3,FALSE))</f>
        <v>Predominantly Urban</v>
      </c>
      <c r="CE285" t="s">
        <v>609</v>
      </c>
      <c r="CG285">
        <v>0</v>
      </c>
      <c r="CH285">
        <v>5577</v>
      </c>
      <c r="CI285">
        <v>0</v>
      </c>
      <c r="CJ285">
        <v>31371</v>
      </c>
      <c r="CK285">
        <v>36948</v>
      </c>
      <c r="DB285" t="s">
        <v>607</v>
      </c>
      <c r="DC285" t="str">
        <f>VLOOKUP(DE285,class!$A$1:$B$455,2,FALSE)</f>
        <v>Shire District</v>
      </c>
      <c r="DD285" t="str">
        <f>IFERROR(VLOOKUP(DE285,classifications!$A$3:$C$334,3,FALSE),VLOOKUP(DE285,classifications!$I$2:$K$28,3,FALSE))</f>
        <v>Predominantly Urban</v>
      </c>
      <c r="DE285" t="s">
        <v>609</v>
      </c>
      <c r="DG285">
        <v>0</v>
      </c>
      <c r="DH285">
        <v>5576</v>
      </c>
      <c r="DI285">
        <v>0</v>
      </c>
      <c r="DJ285">
        <v>31588</v>
      </c>
      <c r="DK285">
        <v>37164</v>
      </c>
      <c r="EB285" t="s">
        <v>607</v>
      </c>
      <c r="EC285" t="str">
        <f>VLOOKUP(EE285,class!$A$1:$B$455,2,FALSE)</f>
        <v>Shire District</v>
      </c>
      <c r="ED285" t="str">
        <f>IFERROR(VLOOKUP(EE285,classifications!$A$3:$C$334,3,FALSE),VLOOKUP(EE285,classifications!$I$2:$K$28,3,FALSE))</f>
        <v>Predominantly Urban</v>
      </c>
      <c r="EE285" t="s">
        <v>609</v>
      </c>
      <c r="EG285">
        <v>0</v>
      </c>
      <c r="EH285">
        <v>5607</v>
      </c>
      <c r="EI285">
        <v>0</v>
      </c>
      <c r="EJ285">
        <v>31701</v>
      </c>
      <c r="EK285">
        <v>37308</v>
      </c>
      <c r="FB285" t="s">
        <v>607</v>
      </c>
      <c r="FC285" t="str">
        <f>VLOOKUP(FE285,class!$A$1:$B$455,2,FALSE)</f>
        <v>Shire District</v>
      </c>
      <c r="FD285" t="str">
        <f>IFERROR(VLOOKUP(FE285,classifications!$A$3:$C$334,3,FALSE),VLOOKUP(FE285,classifications!$I$2:$K$28,3,FALSE))</f>
        <v>Predominantly Urban</v>
      </c>
      <c r="FE285" t="s">
        <v>609</v>
      </c>
      <c r="FG285">
        <v>0</v>
      </c>
      <c r="FH285">
        <v>5672</v>
      </c>
      <c r="FI285">
        <v>0</v>
      </c>
      <c r="FJ285">
        <v>31900</v>
      </c>
      <c r="FK285">
        <v>37572</v>
      </c>
      <c r="GB285" t="s">
        <v>607</v>
      </c>
      <c r="GC285" t="str">
        <f>VLOOKUP(GE285,class!$A$1:$B$455,2,FALSE)</f>
        <v>Shire District</v>
      </c>
      <c r="GD285" t="str">
        <f>IFERROR(VLOOKUP(GE285,classifications!$A$3:$C$334,3,FALSE),VLOOKUP(GE285,classifications!$I$2:$K$28,3,FALSE))</f>
        <v>Predominantly Urban</v>
      </c>
      <c r="GE285" t="s">
        <v>609</v>
      </c>
      <c r="GG285">
        <v>23</v>
      </c>
      <c r="GH285">
        <v>5606</v>
      </c>
      <c r="GI285">
        <v>0</v>
      </c>
      <c r="GJ285">
        <v>32093</v>
      </c>
      <c r="GK285">
        <v>37722</v>
      </c>
    </row>
    <row r="286" spans="2:193" x14ac:dyDescent="0.3">
      <c r="B286" t="s">
        <v>610</v>
      </c>
      <c r="C286" t="str">
        <f>VLOOKUP(E286,class!$A$1:$B$455,2,FALSE)</f>
        <v>Shire District</v>
      </c>
      <c r="D286" t="str">
        <f>IFERROR(VLOOKUP(E286,classifications!$A$3:$C$334,3,FALSE),VLOOKUP(E286,classifications!$I$2:$K$28,3,FALSE))</f>
        <v>Predominantly Urban</v>
      </c>
      <c r="E286" t="s">
        <v>612</v>
      </c>
      <c r="G286">
        <v>24</v>
      </c>
      <c r="H286">
        <v>6316</v>
      </c>
      <c r="I286">
        <v>51</v>
      </c>
      <c r="J286">
        <v>31430</v>
      </c>
      <c r="K286">
        <v>37821</v>
      </c>
      <c r="AB286" t="s">
        <v>610</v>
      </c>
      <c r="AC286" t="str">
        <f>VLOOKUP(AE286,class!$A$1:$B$455,2,FALSE)</f>
        <v>Shire District</v>
      </c>
      <c r="AD286" t="str">
        <f>IFERROR(VLOOKUP(AE286,classifications!$A$3:$C$334,3,FALSE),VLOOKUP(AE286,classifications!$I$2:$K$28,3,FALSE))</f>
        <v>Predominantly Urban</v>
      </c>
      <c r="AE286" t="s">
        <v>612</v>
      </c>
      <c r="AG286">
        <v>24</v>
      </c>
      <c r="AH286">
        <v>6463</v>
      </c>
      <c r="AI286">
        <v>51</v>
      </c>
      <c r="AJ286">
        <v>31824</v>
      </c>
      <c r="AK286">
        <v>38362</v>
      </c>
      <c r="BB286" t="s">
        <v>610</v>
      </c>
      <c r="BC286" t="str">
        <f>VLOOKUP(BE286,class!$A$1:$B$455,2,FALSE)</f>
        <v>Shire District</v>
      </c>
      <c r="BD286" t="str">
        <f>IFERROR(VLOOKUP(BE286,classifications!$A$3:$C$334,3,FALSE),VLOOKUP(BE286,classifications!$I$2:$K$28,3,FALSE))</f>
        <v>Predominantly Urban</v>
      </c>
      <c r="BE286" t="s">
        <v>612</v>
      </c>
      <c r="BG286">
        <v>29</v>
      </c>
      <c r="BH286">
        <v>6490</v>
      </c>
      <c r="BI286">
        <v>51</v>
      </c>
      <c r="BJ286">
        <v>32190</v>
      </c>
      <c r="BK286">
        <v>38760</v>
      </c>
      <c r="CB286" t="s">
        <v>610</v>
      </c>
      <c r="CC286" t="str">
        <f>VLOOKUP(CE286,class!$A$1:$B$455,2,FALSE)</f>
        <v>Shire District</v>
      </c>
      <c r="CD286" t="str">
        <f>IFERROR(VLOOKUP(CE286,classifications!$A$3:$C$334,3,FALSE),VLOOKUP(CE286,classifications!$I$2:$K$28,3,FALSE))</f>
        <v>Predominantly Urban</v>
      </c>
      <c r="CE286" t="s">
        <v>612</v>
      </c>
      <c r="CG286">
        <v>29</v>
      </c>
      <c r="CH286">
        <v>6473</v>
      </c>
      <c r="CI286">
        <v>51</v>
      </c>
      <c r="CJ286">
        <v>32453</v>
      </c>
      <c r="CK286">
        <v>39006</v>
      </c>
      <c r="DB286" t="s">
        <v>610</v>
      </c>
      <c r="DC286" t="str">
        <f>VLOOKUP(DE286,class!$A$1:$B$455,2,FALSE)</f>
        <v>Shire District</v>
      </c>
      <c r="DD286" t="str">
        <f>IFERROR(VLOOKUP(DE286,classifications!$A$3:$C$334,3,FALSE),VLOOKUP(DE286,classifications!$I$2:$K$28,3,FALSE))</f>
        <v>Predominantly Urban</v>
      </c>
      <c r="DE286" t="s">
        <v>612</v>
      </c>
      <c r="DG286">
        <v>30</v>
      </c>
      <c r="DH286">
        <v>6419</v>
      </c>
      <c r="DI286">
        <v>50</v>
      </c>
      <c r="DJ286">
        <v>32752</v>
      </c>
      <c r="DK286">
        <v>39251</v>
      </c>
      <c r="EB286" t="s">
        <v>610</v>
      </c>
      <c r="EC286" t="str">
        <f>VLOOKUP(EE286,class!$A$1:$B$455,2,FALSE)</f>
        <v>Shire District</v>
      </c>
      <c r="ED286" t="str">
        <f>IFERROR(VLOOKUP(EE286,classifications!$A$3:$C$334,3,FALSE),VLOOKUP(EE286,classifications!$I$2:$K$28,3,FALSE))</f>
        <v>Predominantly Urban</v>
      </c>
      <c r="EE286" t="s">
        <v>612</v>
      </c>
      <c r="EG286">
        <v>28</v>
      </c>
      <c r="EH286">
        <v>6399</v>
      </c>
      <c r="EI286">
        <v>50</v>
      </c>
      <c r="EJ286">
        <v>33120</v>
      </c>
      <c r="EK286">
        <v>39597</v>
      </c>
      <c r="FB286" t="s">
        <v>610</v>
      </c>
      <c r="FC286" t="str">
        <f>VLOOKUP(FE286,class!$A$1:$B$455,2,FALSE)</f>
        <v>Shire District</v>
      </c>
      <c r="FD286" t="str">
        <f>IFERROR(VLOOKUP(FE286,classifications!$A$3:$C$334,3,FALSE),VLOOKUP(FE286,classifications!$I$2:$K$28,3,FALSE))</f>
        <v>Predominantly Urban</v>
      </c>
      <c r="FE286" t="s">
        <v>612</v>
      </c>
      <c r="FG286">
        <v>30</v>
      </c>
      <c r="FH286">
        <v>6498</v>
      </c>
      <c r="FI286">
        <v>50</v>
      </c>
      <c r="FJ286">
        <v>33331</v>
      </c>
      <c r="FK286">
        <v>39909</v>
      </c>
      <c r="GB286" t="s">
        <v>610</v>
      </c>
      <c r="GC286" t="str">
        <f>VLOOKUP(GE286,class!$A$1:$B$455,2,FALSE)</f>
        <v>Shire District</v>
      </c>
      <c r="GD286" t="str">
        <f>IFERROR(VLOOKUP(GE286,classifications!$A$3:$C$334,3,FALSE),VLOOKUP(GE286,classifications!$I$2:$K$28,3,FALSE))</f>
        <v>Predominantly Urban</v>
      </c>
      <c r="GE286" t="s">
        <v>612</v>
      </c>
      <c r="GG286">
        <v>31</v>
      </c>
      <c r="GH286">
        <v>6586</v>
      </c>
      <c r="GI286">
        <v>50</v>
      </c>
      <c r="GJ286">
        <v>33510</v>
      </c>
      <c r="GK286">
        <v>40177</v>
      </c>
    </row>
    <row r="287" spans="2:193" x14ac:dyDescent="0.3">
      <c r="B287" t="s">
        <v>613</v>
      </c>
      <c r="C287" t="str">
        <f>VLOOKUP(E287,class!$A$1:$B$455,2,FALSE)</f>
        <v>Shire District</v>
      </c>
      <c r="D287" t="str">
        <f>IFERROR(VLOOKUP(E287,classifications!$A$3:$C$334,3,FALSE),VLOOKUP(E287,classifications!$I$2:$K$28,3,FALSE))</f>
        <v>Predominantly Urban</v>
      </c>
      <c r="E287" t="s">
        <v>615</v>
      </c>
      <c r="G287">
        <v>9296</v>
      </c>
      <c r="H287">
        <v>3162</v>
      </c>
      <c r="I287">
        <v>44</v>
      </c>
      <c r="J287">
        <v>33322</v>
      </c>
      <c r="K287">
        <v>45824</v>
      </c>
      <c r="AB287" t="s">
        <v>613</v>
      </c>
      <c r="AC287" t="str">
        <f>VLOOKUP(AE287,class!$A$1:$B$455,2,FALSE)</f>
        <v>Shire District</v>
      </c>
      <c r="AD287" t="str">
        <f>IFERROR(VLOOKUP(AE287,classifications!$A$3:$C$334,3,FALSE),VLOOKUP(AE287,classifications!$I$2:$K$28,3,FALSE))</f>
        <v>Predominantly Urban</v>
      </c>
      <c r="AE287" t="s">
        <v>615</v>
      </c>
      <c r="AG287">
        <v>9209</v>
      </c>
      <c r="AH287">
        <v>3169</v>
      </c>
      <c r="AI287">
        <v>40</v>
      </c>
      <c r="AJ287">
        <v>33553</v>
      </c>
      <c r="AK287">
        <v>45971</v>
      </c>
      <c r="BB287" t="s">
        <v>613</v>
      </c>
      <c r="BC287" t="str">
        <f>VLOOKUP(BE287,class!$A$1:$B$455,2,FALSE)</f>
        <v>Shire District</v>
      </c>
      <c r="BD287" t="str">
        <f>IFERROR(VLOOKUP(BE287,classifications!$A$3:$C$334,3,FALSE),VLOOKUP(BE287,classifications!$I$2:$K$28,3,FALSE))</f>
        <v>Predominantly Urban</v>
      </c>
      <c r="BE287" t="s">
        <v>615</v>
      </c>
      <c r="BG287">
        <v>9128</v>
      </c>
      <c r="BH287">
        <v>3193</v>
      </c>
      <c r="BI287">
        <v>44</v>
      </c>
      <c r="BJ287">
        <v>33819</v>
      </c>
      <c r="BK287">
        <v>46184</v>
      </c>
      <c r="CB287" t="s">
        <v>613</v>
      </c>
      <c r="CC287" t="str">
        <f>VLOOKUP(CE287,class!$A$1:$B$455,2,FALSE)</f>
        <v>Shire District</v>
      </c>
      <c r="CD287" t="str">
        <f>IFERROR(VLOOKUP(CE287,classifications!$A$3:$C$334,3,FALSE),VLOOKUP(CE287,classifications!$I$2:$K$28,3,FALSE))</f>
        <v>Predominantly Urban</v>
      </c>
      <c r="CE287" t="s">
        <v>615</v>
      </c>
      <c r="CG287">
        <v>9067</v>
      </c>
      <c r="CH287">
        <v>3228</v>
      </c>
      <c r="CI287">
        <v>44</v>
      </c>
      <c r="CJ287">
        <v>34162</v>
      </c>
      <c r="CK287">
        <v>46501</v>
      </c>
      <c r="DB287" t="s">
        <v>613</v>
      </c>
      <c r="DC287" t="str">
        <f>VLOOKUP(DE287,class!$A$1:$B$455,2,FALSE)</f>
        <v>Shire District</v>
      </c>
      <c r="DD287" t="str">
        <f>IFERROR(VLOOKUP(DE287,classifications!$A$3:$C$334,3,FALSE),VLOOKUP(DE287,classifications!$I$2:$K$28,3,FALSE))</f>
        <v>Predominantly Urban</v>
      </c>
      <c r="DE287" t="s">
        <v>615</v>
      </c>
      <c r="DG287">
        <v>9022</v>
      </c>
      <c r="DH287">
        <v>3298</v>
      </c>
      <c r="DI287">
        <v>15</v>
      </c>
      <c r="DJ287">
        <v>34483</v>
      </c>
      <c r="DK287">
        <v>46818</v>
      </c>
      <c r="EB287" t="s">
        <v>613</v>
      </c>
      <c r="EC287" t="str">
        <f>VLOOKUP(EE287,class!$A$1:$B$455,2,FALSE)</f>
        <v>Shire District</v>
      </c>
      <c r="ED287" t="str">
        <f>IFERROR(VLOOKUP(EE287,classifications!$A$3:$C$334,3,FALSE),VLOOKUP(EE287,classifications!$I$2:$K$28,3,FALSE))</f>
        <v>Predominantly Urban</v>
      </c>
      <c r="EE287" t="s">
        <v>615</v>
      </c>
      <c r="EG287">
        <v>8963</v>
      </c>
      <c r="EH287">
        <v>3353</v>
      </c>
      <c r="EI287">
        <v>15</v>
      </c>
      <c r="EJ287">
        <v>34834</v>
      </c>
      <c r="EK287">
        <v>47165</v>
      </c>
      <c r="FB287" t="s">
        <v>613</v>
      </c>
      <c r="FC287" t="str">
        <f>VLOOKUP(FE287,class!$A$1:$B$455,2,FALSE)</f>
        <v>Shire District</v>
      </c>
      <c r="FD287" t="str">
        <f>IFERROR(VLOOKUP(FE287,classifications!$A$3:$C$334,3,FALSE),VLOOKUP(FE287,classifications!$I$2:$K$28,3,FALSE))</f>
        <v>Predominantly Urban</v>
      </c>
      <c r="FE287" t="s">
        <v>615</v>
      </c>
      <c r="FG287">
        <v>8951</v>
      </c>
      <c r="FH287">
        <v>3381</v>
      </c>
      <c r="FI287">
        <v>15</v>
      </c>
      <c r="FJ287">
        <v>35055</v>
      </c>
      <c r="FK287">
        <v>47402</v>
      </c>
      <c r="GB287" t="s">
        <v>613</v>
      </c>
      <c r="GC287" t="str">
        <f>VLOOKUP(GE287,class!$A$1:$B$455,2,FALSE)</f>
        <v>Shire District</v>
      </c>
      <c r="GD287" t="str">
        <f>IFERROR(VLOOKUP(GE287,classifications!$A$3:$C$334,3,FALSE),VLOOKUP(GE287,classifications!$I$2:$K$28,3,FALSE))</f>
        <v>Predominantly Urban</v>
      </c>
      <c r="GE287" t="s">
        <v>615</v>
      </c>
      <c r="GG287">
        <v>9044</v>
      </c>
      <c r="GH287">
        <v>3398</v>
      </c>
      <c r="GI287">
        <v>21</v>
      </c>
      <c r="GJ287">
        <v>35395</v>
      </c>
      <c r="GK287">
        <v>47858</v>
      </c>
    </row>
    <row r="289" spans="2:193" x14ac:dyDescent="0.3">
      <c r="C289" t="str">
        <f>VLOOKUP(E289,class!$A$1:$B$455,2,FALSE)</f>
        <v>Shire County</v>
      </c>
      <c r="D289" t="str">
        <f>IFERROR(VLOOKUP(E289,classifications!$A$3:$C$334,3,FALSE),VLOOKUP(E289,classifications!$I$2:$K$28,3,FALSE))</f>
        <v>Urban with Significant Rural</v>
      </c>
      <c r="E289" t="s">
        <v>616</v>
      </c>
      <c r="G289">
        <v>31383</v>
      </c>
      <c r="H289">
        <v>54835</v>
      </c>
      <c r="I289">
        <v>2073</v>
      </c>
      <c r="J289">
        <v>549669</v>
      </c>
      <c r="K289">
        <v>637960</v>
      </c>
      <c r="AC289" t="str">
        <f>VLOOKUP(AE289,class!$A$1:$B$455,2,FALSE)</f>
        <v>Shire County</v>
      </c>
      <c r="AD289" t="str">
        <f>IFERROR(VLOOKUP(AE289,classifications!$A$3:$C$334,3,FALSE),VLOOKUP(AE289,classifications!$I$2:$K$28,3,FALSE))</f>
        <v>Urban with Significant Rural</v>
      </c>
      <c r="AE289" t="s">
        <v>616</v>
      </c>
      <c r="AG289">
        <v>31307</v>
      </c>
      <c r="AH289">
        <v>55328</v>
      </c>
      <c r="AI289">
        <v>1411</v>
      </c>
      <c r="AJ289">
        <v>553614</v>
      </c>
      <c r="AK289">
        <v>641660</v>
      </c>
      <c r="BC289" t="str">
        <f>VLOOKUP(BE289,class!$A$1:$B$455,2,FALSE)</f>
        <v>Shire County</v>
      </c>
      <c r="BD289" t="str">
        <f>IFERROR(VLOOKUP(BE289,classifications!$A$3:$C$334,3,FALSE),VLOOKUP(BE289,classifications!$I$2:$K$28,3,FALSE))</f>
        <v>Urban with Significant Rural</v>
      </c>
      <c r="BE289" t="s">
        <v>616</v>
      </c>
      <c r="BG289">
        <v>31181</v>
      </c>
      <c r="BH289">
        <v>55245</v>
      </c>
      <c r="BI289">
        <v>1116</v>
      </c>
      <c r="BJ289">
        <v>557717</v>
      </c>
      <c r="BK289">
        <v>645259</v>
      </c>
      <c r="CC289" t="str">
        <f>VLOOKUP(CE289,class!$A$1:$B$455,2,FALSE)</f>
        <v>Shire County</v>
      </c>
      <c r="CD289" t="str">
        <f>IFERROR(VLOOKUP(CE289,classifications!$A$3:$C$334,3,FALSE),VLOOKUP(CE289,classifications!$I$2:$K$28,3,FALSE))</f>
        <v>Urban with Significant Rural</v>
      </c>
      <c r="CE289" t="s">
        <v>616</v>
      </c>
      <c r="CG289">
        <v>31112</v>
      </c>
      <c r="CH289">
        <v>55877</v>
      </c>
      <c r="CI289">
        <v>1002</v>
      </c>
      <c r="CJ289">
        <v>562005</v>
      </c>
      <c r="CK289">
        <v>649996</v>
      </c>
      <c r="DC289" t="str">
        <f>VLOOKUP(DE289,class!$A$1:$B$455,2,FALSE)</f>
        <v>Shire County</v>
      </c>
      <c r="DD289" t="str">
        <f>IFERROR(VLOOKUP(DE289,classifications!$A$3:$C$334,3,FALSE),VLOOKUP(DE289,classifications!$I$2:$K$28,3,FALSE))</f>
        <v>Urban with Significant Rural</v>
      </c>
      <c r="DE289" t="s">
        <v>616</v>
      </c>
      <c r="DG289">
        <v>30955</v>
      </c>
      <c r="DH289">
        <v>56421</v>
      </c>
      <c r="DI289">
        <v>997</v>
      </c>
      <c r="DJ289">
        <v>568388</v>
      </c>
      <c r="DK289">
        <v>656761</v>
      </c>
      <c r="EC289" t="str">
        <f>VLOOKUP(EE289,class!$A$1:$B$455,2,FALSE)</f>
        <v>Shire County</v>
      </c>
      <c r="ED289" t="str">
        <f>IFERROR(VLOOKUP(EE289,classifications!$A$3:$C$334,3,FALSE),VLOOKUP(EE289,classifications!$I$2:$K$28,3,FALSE))</f>
        <v>Urban with Significant Rural</v>
      </c>
      <c r="EE289" t="s">
        <v>616</v>
      </c>
      <c r="EG289">
        <v>30846</v>
      </c>
      <c r="EH289">
        <v>57020</v>
      </c>
      <c r="EI289">
        <v>961</v>
      </c>
      <c r="EJ289">
        <v>575147</v>
      </c>
      <c r="EK289">
        <v>663974</v>
      </c>
      <c r="FC289" t="str">
        <f>VLOOKUP(FE289,class!$A$1:$B$455,2,FALSE)</f>
        <v>Shire County</v>
      </c>
      <c r="FD289" t="str">
        <f>IFERROR(VLOOKUP(FE289,classifications!$A$3:$C$334,3,FALSE),VLOOKUP(FE289,classifications!$I$2:$K$28,3,FALSE))</f>
        <v>Urban with Significant Rural</v>
      </c>
      <c r="FE289" t="s">
        <v>616</v>
      </c>
      <c r="FG289">
        <v>30822</v>
      </c>
      <c r="FH289">
        <v>57747</v>
      </c>
      <c r="FI289">
        <v>962</v>
      </c>
      <c r="FJ289">
        <v>582476</v>
      </c>
      <c r="FK289">
        <v>672007</v>
      </c>
      <c r="GC289" t="str">
        <f>VLOOKUP(GE289,class!$A$1:$B$455,2,FALSE)</f>
        <v>Shire County</v>
      </c>
      <c r="GD289" t="str">
        <f>IFERROR(VLOOKUP(GE289,classifications!$A$3:$C$334,3,FALSE),VLOOKUP(GE289,classifications!$I$2:$K$28,3,FALSE))</f>
        <v>Urban with Significant Rural</v>
      </c>
      <c r="GE289" t="s">
        <v>616</v>
      </c>
      <c r="GG289">
        <v>30835</v>
      </c>
      <c r="GH289">
        <v>58209</v>
      </c>
      <c r="GI289">
        <v>945</v>
      </c>
      <c r="GJ289">
        <v>588869</v>
      </c>
      <c r="GK289">
        <v>678858</v>
      </c>
    </row>
    <row r="290" spans="2:193" x14ac:dyDescent="0.3">
      <c r="B290" t="s">
        <v>617</v>
      </c>
      <c r="C290" t="str">
        <f>VLOOKUP(E290,class!$A$1:$B$455,2,FALSE)</f>
        <v>Shire District</v>
      </c>
      <c r="D290" t="str">
        <f>IFERROR(VLOOKUP(E290,classifications!$A$3:$C$334,3,FALSE),VLOOKUP(E290,classifications!$I$2:$K$28,3,FALSE))</f>
        <v>Urban with Significant Rural</v>
      </c>
      <c r="E290" t="s">
        <v>619</v>
      </c>
      <c r="G290">
        <v>5067</v>
      </c>
      <c r="H290">
        <v>2240</v>
      </c>
      <c r="I290">
        <v>0</v>
      </c>
      <c r="J290">
        <v>43073</v>
      </c>
      <c r="K290">
        <v>50380</v>
      </c>
      <c r="AB290" t="s">
        <v>617</v>
      </c>
      <c r="AC290" t="str">
        <f>VLOOKUP(AE290,class!$A$1:$B$455,2,FALSE)</f>
        <v>Shire District</v>
      </c>
      <c r="AD290" t="str">
        <f>IFERROR(VLOOKUP(AE290,classifications!$A$3:$C$334,3,FALSE),VLOOKUP(AE290,classifications!$I$2:$K$28,3,FALSE))</f>
        <v>Urban with Significant Rural</v>
      </c>
      <c r="AE290" t="s">
        <v>619</v>
      </c>
      <c r="AG290">
        <v>5047</v>
      </c>
      <c r="AH290">
        <v>2234</v>
      </c>
      <c r="AI290">
        <v>0</v>
      </c>
      <c r="AJ290">
        <v>43383</v>
      </c>
      <c r="AK290">
        <v>50664</v>
      </c>
      <c r="BB290" t="s">
        <v>617</v>
      </c>
      <c r="BC290" t="str">
        <f>VLOOKUP(BE290,class!$A$1:$B$455,2,FALSE)</f>
        <v>Shire District</v>
      </c>
      <c r="BD290" t="str">
        <f>IFERROR(VLOOKUP(BE290,classifications!$A$3:$C$334,3,FALSE),VLOOKUP(BE290,classifications!$I$2:$K$28,3,FALSE))</f>
        <v>Urban with Significant Rural</v>
      </c>
      <c r="BE290" t="s">
        <v>619</v>
      </c>
      <c r="BG290">
        <v>5035</v>
      </c>
      <c r="BH290">
        <v>2188</v>
      </c>
      <c r="BI290">
        <v>0</v>
      </c>
      <c r="BJ290">
        <v>43578</v>
      </c>
      <c r="BK290">
        <v>50801</v>
      </c>
      <c r="CB290" t="s">
        <v>617</v>
      </c>
      <c r="CC290" t="str">
        <f>VLOOKUP(CE290,class!$A$1:$B$455,2,FALSE)</f>
        <v>Shire District</v>
      </c>
      <c r="CD290" t="str">
        <f>IFERROR(VLOOKUP(CE290,classifications!$A$3:$C$334,3,FALSE),VLOOKUP(CE290,classifications!$I$2:$K$28,3,FALSE))</f>
        <v>Urban with Significant Rural</v>
      </c>
      <c r="CE290" t="s">
        <v>619</v>
      </c>
      <c r="CG290">
        <v>5051</v>
      </c>
      <c r="CH290">
        <v>2247</v>
      </c>
      <c r="CI290">
        <v>0</v>
      </c>
      <c r="CJ290">
        <v>43908</v>
      </c>
      <c r="CK290">
        <v>51206</v>
      </c>
      <c r="DB290" t="s">
        <v>617</v>
      </c>
      <c r="DC290" t="str">
        <f>VLOOKUP(DE290,class!$A$1:$B$455,2,FALSE)</f>
        <v>Shire District</v>
      </c>
      <c r="DD290" t="str">
        <f>IFERROR(VLOOKUP(DE290,classifications!$A$3:$C$334,3,FALSE),VLOOKUP(DE290,classifications!$I$2:$K$28,3,FALSE))</f>
        <v>Urban with Significant Rural</v>
      </c>
      <c r="DE290" t="s">
        <v>619</v>
      </c>
      <c r="DG290">
        <v>5034</v>
      </c>
      <c r="DH290">
        <v>2396</v>
      </c>
      <c r="DI290">
        <v>0</v>
      </c>
      <c r="DJ290">
        <v>44798</v>
      </c>
      <c r="DK290">
        <v>52228</v>
      </c>
      <c r="EB290" t="s">
        <v>617</v>
      </c>
      <c r="EC290" t="str">
        <f>VLOOKUP(EE290,class!$A$1:$B$455,2,FALSE)</f>
        <v>Shire District</v>
      </c>
      <c r="ED290" t="str">
        <f>IFERROR(VLOOKUP(EE290,classifications!$A$3:$C$334,3,FALSE),VLOOKUP(EE290,classifications!$I$2:$K$28,3,FALSE))</f>
        <v>Urban with Significant Rural</v>
      </c>
      <c r="EE290" t="s">
        <v>619</v>
      </c>
      <c r="EG290">
        <v>4946</v>
      </c>
      <c r="EH290">
        <v>2500</v>
      </c>
      <c r="EI290">
        <v>0</v>
      </c>
      <c r="EJ290">
        <v>45478</v>
      </c>
      <c r="EK290">
        <v>52924</v>
      </c>
      <c r="FB290" t="s">
        <v>617</v>
      </c>
      <c r="FC290" t="str">
        <f>VLOOKUP(FE290,class!$A$1:$B$455,2,FALSE)</f>
        <v>Shire District</v>
      </c>
      <c r="FD290" t="str">
        <f>IFERROR(VLOOKUP(FE290,classifications!$A$3:$C$334,3,FALSE),VLOOKUP(FE290,classifications!$I$2:$K$28,3,FALSE))</f>
        <v>Urban with Significant Rural</v>
      </c>
      <c r="FE290" t="s">
        <v>619</v>
      </c>
      <c r="FG290">
        <v>5010</v>
      </c>
      <c r="FH290">
        <v>2534</v>
      </c>
      <c r="FI290">
        <v>0</v>
      </c>
      <c r="FJ290">
        <v>45971</v>
      </c>
      <c r="FK290">
        <v>53515</v>
      </c>
      <c r="GB290" t="s">
        <v>617</v>
      </c>
      <c r="GC290" t="str">
        <f>VLOOKUP(GE290,class!$A$1:$B$455,2,FALSE)</f>
        <v>Shire District</v>
      </c>
      <c r="GD290" t="str">
        <f>IFERROR(VLOOKUP(GE290,classifications!$A$3:$C$334,3,FALSE),VLOOKUP(GE290,classifications!$I$2:$K$28,3,FALSE))</f>
        <v>Urban with Significant Rural</v>
      </c>
      <c r="GE290" t="s">
        <v>619</v>
      </c>
      <c r="GG290">
        <v>4997</v>
      </c>
      <c r="GH290">
        <v>2546</v>
      </c>
      <c r="GI290">
        <v>0</v>
      </c>
      <c r="GJ290">
        <v>46850</v>
      </c>
      <c r="GK290">
        <v>54393</v>
      </c>
    </row>
    <row r="291" spans="2:193" x14ac:dyDescent="0.3">
      <c r="B291" t="s">
        <v>620</v>
      </c>
      <c r="C291" t="str">
        <f>VLOOKUP(E291,class!$A$1:$B$455,2,FALSE)</f>
        <v>Shire District</v>
      </c>
      <c r="D291" t="str">
        <f>IFERROR(VLOOKUP(E291,classifications!$A$3:$C$334,3,FALSE),VLOOKUP(E291,classifications!$I$2:$K$28,3,FALSE))</f>
        <v>Predominantly Urban</v>
      </c>
      <c r="E291" t="s">
        <v>622</v>
      </c>
      <c r="G291">
        <v>5208</v>
      </c>
      <c r="H291">
        <v>2310</v>
      </c>
      <c r="I291">
        <v>30</v>
      </c>
      <c r="J291">
        <v>56936</v>
      </c>
      <c r="K291">
        <v>64484</v>
      </c>
      <c r="AB291" t="s">
        <v>620</v>
      </c>
      <c r="AC291" t="str">
        <f>VLOOKUP(AE291,class!$A$1:$B$455,2,FALSE)</f>
        <v>Shire District</v>
      </c>
      <c r="AD291" t="str">
        <f>IFERROR(VLOOKUP(AE291,classifications!$A$3:$C$334,3,FALSE),VLOOKUP(AE291,classifications!$I$2:$K$28,3,FALSE))</f>
        <v>Predominantly Urban</v>
      </c>
      <c r="AE291" t="s">
        <v>622</v>
      </c>
      <c r="AG291">
        <v>5217</v>
      </c>
      <c r="AH291">
        <v>2401</v>
      </c>
      <c r="AI291">
        <v>30</v>
      </c>
      <c r="AJ291">
        <v>57361</v>
      </c>
      <c r="AK291">
        <v>65009</v>
      </c>
      <c r="BB291" t="s">
        <v>620</v>
      </c>
      <c r="BC291" t="str">
        <f>VLOOKUP(BE291,class!$A$1:$B$455,2,FALSE)</f>
        <v>Shire District</v>
      </c>
      <c r="BD291" t="str">
        <f>IFERROR(VLOOKUP(BE291,classifications!$A$3:$C$334,3,FALSE),VLOOKUP(BE291,classifications!$I$2:$K$28,3,FALSE))</f>
        <v>Predominantly Urban</v>
      </c>
      <c r="BE291" t="s">
        <v>622</v>
      </c>
      <c r="BG291">
        <v>5196</v>
      </c>
      <c r="BH291">
        <v>2397</v>
      </c>
      <c r="BI291">
        <v>30</v>
      </c>
      <c r="BJ291">
        <v>57923</v>
      </c>
      <c r="BK291">
        <v>65546</v>
      </c>
      <c r="CB291" t="s">
        <v>620</v>
      </c>
      <c r="CC291" t="str">
        <f>VLOOKUP(CE291,class!$A$1:$B$455,2,FALSE)</f>
        <v>Shire District</v>
      </c>
      <c r="CD291" t="str">
        <f>IFERROR(VLOOKUP(CE291,classifications!$A$3:$C$334,3,FALSE),VLOOKUP(CE291,classifications!$I$2:$K$28,3,FALSE))</f>
        <v>Predominantly Urban</v>
      </c>
      <c r="CE291" t="s">
        <v>622</v>
      </c>
      <c r="CG291">
        <v>5169</v>
      </c>
      <c r="CH291">
        <v>2418</v>
      </c>
      <c r="CI291">
        <v>30</v>
      </c>
      <c r="CJ291">
        <v>58262</v>
      </c>
      <c r="CK291">
        <v>65879</v>
      </c>
      <c r="DB291" t="s">
        <v>620</v>
      </c>
      <c r="DC291" t="str">
        <f>VLOOKUP(DE291,class!$A$1:$B$455,2,FALSE)</f>
        <v>Shire District</v>
      </c>
      <c r="DD291" t="str">
        <f>IFERROR(VLOOKUP(DE291,classifications!$A$3:$C$334,3,FALSE),VLOOKUP(DE291,classifications!$I$2:$K$28,3,FALSE))</f>
        <v>Predominantly Urban</v>
      </c>
      <c r="DE291" t="s">
        <v>622</v>
      </c>
      <c r="DG291">
        <v>5146</v>
      </c>
      <c r="DH291">
        <v>2444</v>
      </c>
      <c r="DI291">
        <v>30</v>
      </c>
      <c r="DJ291">
        <v>58555</v>
      </c>
      <c r="DK291">
        <v>66175</v>
      </c>
      <c r="EB291" t="s">
        <v>620</v>
      </c>
      <c r="EC291" t="str">
        <f>VLOOKUP(EE291,class!$A$1:$B$455,2,FALSE)</f>
        <v>Shire District</v>
      </c>
      <c r="ED291" t="str">
        <f>IFERROR(VLOOKUP(EE291,classifications!$A$3:$C$334,3,FALSE),VLOOKUP(EE291,classifications!$I$2:$K$28,3,FALSE))</f>
        <v>Predominantly Urban</v>
      </c>
      <c r="EE291" t="s">
        <v>622</v>
      </c>
      <c r="EG291">
        <v>5131</v>
      </c>
      <c r="EH291">
        <v>2449</v>
      </c>
      <c r="EI291">
        <v>30</v>
      </c>
      <c r="EJ291">
        <v>58982</v>
      </c>
      <c r="EK291">
        <v>66592</v>
      </c>
      <c r="FB291" t="s">
        <v>620</v>
      </c>
      <c r="FC291" t="str">
        <f>VLOOKUP(FE291,class!$A$1:$B$455,2,FALSE)</f>
        <v>Shire District</v>
      </c>
      <c r="FD291" t="str">
        <f>IFERROR(VLOOKUP(FE291,classifications!$A$3:$C$334,3,FALSE),VLOOKUP(FE291,classifications!$I$2:$K$28,3,FALSE))</f>
        <v>Predominantly Urban</v>
      </c>
      <c r="FE291" t="s">
        <v>622</v>
      </c>
      <c r="FG291">
        <v>5116</v>
      </c>
      <c r="FH291">
        <v>2519</v>
      </c>
      <c r="FI291">
        <v>30</v>
      </c>
      <c r="FJ291">
        <v>60066</v>
      </c>
      <c r="FK291">
        <v>67731</v>
      </c>
      <c r="GB291" t="s">
        <v>620</v>
      </c>
      <c r="GC291" t="str">
        <f>VLOOKUP(GE291,class!$A$1:$B$455,2,FALSE)</f>
        <v>Shire District</v>
      </c>
      <c r="GD291" t="str">
        <f>IFERROR(VLOOKUP(GE291,classifications!$A$3:$C$334,3,FALSE),VLOOKUP(GE291,classifications!$I$2:$K$28,3,FALSE))</f>
        <v>Predominantly Urban</v>
      </c>
      <c r="GE291" t="s">
        <v>622</v>
      </c>
      <c r="GG291">
        <v>5080</v>
      </c>
      <c r="GH291">
        <v>2546</v>
      </c>
      <c r="GI291">
        <v>30</v>
      </c>
      <c r="GJ291">
        <v>60505</v>
      </c>
      <c r="GK291">
        <v>68161</v>
      </c>
    </row>
    <row r="292" spans="2:193" x14ac:dyDescent="0.3">
      <c r="B292" t="s">
        <v>623</v>
      </c>
      <c r="C292" t="str">
        <f>VLOOKUP(E292,class!$A$1:$B$455,2,FALSE)</f>
        <v>Shire District</v>
      </c>
      <c r="D292" t="str">
        <f>IFERROR(VLOOKUP(E292,classifications!$A$3:$C$334,3,FALSE),VLOOKUP(E292,classifications!$I$2:$K$28,3,FALSE))</f>
        <v>Predominantly Urban</v>
      </c>
      <c r="E292" t="s">
        <v>625</v>
      </c>
      <c r="G292">
        <v>4328</v>
      </c>
      <c r="H292">
        <v>1638</v>
      </c>
      <c r="I292">
        <v>130</v>
      </c>
      <c r="J292">
        <v>35447</v>
      </c>
      <c r="K292">
        <v>41543</v>
      </c>
      <c r="AB292" t="s">
        <v>623</v>
      </c>
      <c r="AC292" t="str">
        <f>VLOOKUP(AE292,class!$A$1:$B$455,2,FALSE)</f>
        <v>Shire District</v>
      </c>
      <c r="AD292" t="str">
        <f>IFERROR(VLOOKUP(AE292,classifications!$A$3:$C$334,3,FALSE),VLOOKUP(AE292,classifications!$I$2:$K$28,3,FALSE))</f>
        <v>Predominantly Urban</v>
      </c>
      <c r="AE292" t="s">
        <v>625</v>
      </c>
      <c r="AG292">
        <v>4308</v>
      </c>
      <c r="AH292">
        <v>1671</v>
      </c>
      <c r="AI292">
        <v>130</v>
      </c>
      <c r="AJ292">
        <v>35856</v>
      </c>
      <c r="AK292">
        <v>41965</v>
      </c>
      <c r="BB292" t="s">
        <v>623</v>
      </c>
      <c r="BC292" t="str">
        <f>VLOOKUP(BE292,class!$A$1:$B$455,2,FALSE)</f>
        <v>Shire District</v>
      </c>
      <c r="BD292" t="str">
        <f>IFERROR(VLOOKUP(BE292,classifications!$A$3:$C$334,3,FALSE),VLOOKUP(BE292,classifications!$I$2:$K$28,3,FALSE))</f>
        <v>Predominantly Urban</v>
      </c>
      <c r="BE292" t="s">
        <v>625</v>
      </c>
      <c r="BG292">
        <v>4284</v>
      </c>
      <c r="BH292">
        <v>1671</v>
      </c>
      <c r="BI292">
        <v>100</v>
      </c>
      <c r="BJ292">
        <v>36512</v>
      </c>
      <c r="BK292">
        <v>42567</v>
      </c>
      <c r="CB292" t="s">
        <v>623</v>
      </c>
      <c r="CC292" t="str">
        <f>VLOOKUP(CE292,class!$A$1:$B$455,2,FALSE)</f>
        <v>Shire District</v>
      </c>
      <c r="CD292" t="str">
        <f>IFERROR(VLOOKUP(CE292,classifications!$A$3:$C$334,3,FALSE),VLOOKUP(CE292,classifications!$I$2:$K$28,3,FALSE))</f>
        <v>Predominantly Urban</v>
      </c>
      <c r="CE292" t="s">
        <v>625</v>
      </c>
      <c r="CG292">
        <v>4253</v>
      </c>
      <c r="CH292">
        <v>1698</v>
      </c>
      <c r="CI292">
        <v>0</v>
      </c>
      <c r="CJ292">
        <v>37181</v>
      </c>
      <c r="CK292">
        <v>43132</v>
      </c>
      <c r="DB292" t="s">
        <v>623</v>
      </c>
      <c r="DC292" t="str">
        <f>VLOOKUP(DE292,class!$A$1:$B$455,2,FALSE)</f>
        <v>Shire District</v>
      </c>
      <c r="DD292" t="str">
        <f>IFERROR(VLOOKUP(DE292,classifications!$A$3:$C$334,3,FALSE),VLOOKUP(DE292,classifications!$I$2:$K$28,3,FALSE))</f>
        <v>Predominantly Urban</v>
      </c>
      <c r="DE292" t="s">
        <v>625</v>
      </c>
      <c r="DG292">
        <v>4228</v>
      </c>
      <c r="DH292">
        <v>1703</v>
      </c>
      <c r="DI292">
        <v>0</v>
      </c>
      <c r="DJ292">
        <v>38172</v>
      </c>
      <c r="DK292">
        <v>44103</v>
      </c>
      <c r="EB292" t="s">
        <v>623</v>
      </c>
      <c r="EC292" t="str">
        <f>VLOOKUP(EE292,class!$A$1:$B$455,2,FALSE)</f>
        <v>Shire District</v>
      </c>
      <c r="ED292" t="str">
        <f>IFERROR(VLOOKUP(EE292,classifications!$A$3:$C$334,3,FALSE),VLOOKUP(EE292,classifications!$I$2:$K$28,3,FALSE))</f>
        <v>Predominantly Urban</v>
      </c>
      <c r="EE292" t="s">
        <v>625</v>
      </c>
      <c r="EG292">
        <v>4232</v>
      </c>
      <c r="EH292">
        <v>1849</v>
      </c>
      <c r="EI292">
        <v>0</v>
      </c>
      <c r="EJ292">
        <v>39184</v>
      </c>
      <c r="EK292">
        <v>45265</v>
      </c>
      <c r="FB292" t="s">
        <v>623</v>
      </c>
      <c r="FC292" t="str">
        <f>VLOOKUP(FE292,class!$A$1:$B$455,2,FALSE)</f>
        <v>Shire District</v>
      </c>
      <c r="FD292" t="str">
        <f>IFERROR(VLOOKUP(FE292,classifications!$A$3:$C$334,3,FALSE),VLOOKUP(FE292,classifications!$I$2:$K$28,3,FALSE))</f>
        <v>Predominantly Urban</v>
      </c>
      <c r="FE292" t="s">
        <v>625</v>
      </c>
      <c r="FG292">
        <v>4213</v>
      </c>
      <c r="FH292">
        <v>1943</v>
      </c>
      <c r="FI292">
        <v>0</v>
      </c>
      <c r="FJ292">
        <v>40140</v>
      </c>
      <c r="FK292">
        <v>46296</v>
      </c>
      <c r="GB292" t="s">
        <v>623</v>
      </c>
      <c r="GC292" t="str">
        <f>VLOOKUP(GE292,class!$A$1:$B$455,2,FALSE)</f>
        <v>Shire District</v>
      </c>
      <c r="GD292" t="str">
        <f>IFERROR(VLOOKUP(GE292,classifications!$A$3:$C$334,3,FALSE),VLOOKUP(GE292,classifications!$I$2:$K$28,3,FALSE))</f>
        <v>Predominantly Urban</v>
      </c>
      <c r="GE292" t="s">
        <v>625</v>
      </c>
      <c r="GG292">
        <v>4233</v>
      </c>
      <c r="GH292">
        <v>2009</v>
      </c>
      <c r="GI292">
        <v>0</v>
      </c>
      <c r="GJ292">
        <v>41067</v>
      </c>
      <c r="GK292">
        <v>47309</v>
      </c>
    </row>
    <row r="293" spans="2:193" x14ac:dyDescent="0.3">
      <c r="B293" t="s">
        <v>626</v>
      </c>
      <c r="C293" t="str">
        <f>VLOOKUP(E293,class!$A$1:$B$455,2,FALSE)</f>
        <v>Shire District</v>
      </c>
      <c r="D293" t="str">
        <f>IFERROR(VLOOKUP(E293,classifications!$A$3:$C$334,3,FALSE),VLOOKUP(E293,classifications!$I$2:$K$28,3,FALSE))</f>
        <v>Urban with Significant Rural</v>
      </c>
      <c r="E293" t="s">
        <v>628</v>
      </c>
      <c r="G293">
        <v>4450</v>
      </c>
      <c r="H293">
        <v>2364</v>
      </c>
      <c r="I293">
        <v>231</v>
      </c>
      <c r="J293">
        <v>44650</v>
      </c>
      <c r="K293">
        <v>51695</v>
      </c>
      <c r="AB293" t="s">
        <v>626</v>
      </c>
      <c r="AC293" t="str">
        <f>VLOOKUP(AE293,class!$A$1:$B$455,2,FALSE)</f>
        <v>Shire District</v>
      </c>
      <c r="AD293" t="str">
        <f>IFERROR(VLOOKUP(AE293,classifications!$A$3:$C$334,3,FALSE),VLOOKUP(AE293,classifications!$I$2:$K$28,3,FALSE))</f>
        <v>Urban with Significant Rural</v>
      </c>
      <c r="AE293" t="s">
        <v>628</v>
      </c>
      <c r="AG293">
        <v>4442</v>
      </c>
      <c r="AH293">
        <v>2462</v>
      </c>
      <c r="AI293">
        <v>231</v>
      </c>
      <c r="AJ293">
        <v>44781</v>
      </c>
      <c r="AK293">
        <v>51916</v>
      </c>
      <c r="BB293" t="s">
        <v>626</v>
      </c>
      <c r="BC293" t="str">
        <f>VLOOKUP(BE293,class!$A$1:$B$455,2,FALSE)</f>
        <v>Shire District</v>
      </c>
      <c r="BD293" t="str">
        <f>IFERROR(VLOOKUP(BE293,classifications!$A$3:$C$334,3,FALSE),VLOOKUP(BE293,classifications!$I$2:$K$28,3,FALSE))</f>
        <v>Urban with Significant Rural</v>
      </c>
      <c r="BE293" t="s">
        <v>628</v>
      </c>
      <c r="BG293">
        <v>4442</v>
      </c>
      <c r="BH293">
        <v>2493</v>
      </c>
      <c r="BI293">
        <v>0</v>
      </c>
      <c r="BJ293">
        <v>45172</v>
      </c>
      <c r="BK293">
        <v>52107</v>
      </c>
      <c r="CB293" t="s">
        <v>626</v>
      </c>
      <c r="CC293" t="str">
        <f>VLOOKUP(CE293,class!$A$1:$B$455,2,FALSE)</f>
        <v>Shire District</v>
      </c>
      <c r="CD293" t="str">
        <f>IFERROR(VLOOKUP(CE293,classifications!$A$3:$C$334,3,FALSE),VLOOKUP(CE293,classifications!$I$2:$K$28,3,FALSE))</f>
        <v>Urban with Significant Rural</v>
      </c>
      <c r="CE293" t="s">
        <v>628</v>
      </c>
      <c r="CG293">
        <v>4404</v>
      </c>
      <c r="CH293">
        <v>2515</v>
      </c>
      <c r="CI293">
        <v>0</v>
      </c>
      <c r="CJ293">
        <v>45546</v>
      </c>
      <c r="CK293">
        <v>52465</v>
      </c>
      <c r="DB293" t="s">
        <v>626</v>
      </c>
      <c r="DC293" t="str">
        <f>VLOOKUP(DE293,class!$A$1:$B$455,2,FALSE)</f>
        <v>Shire District</v>
      </c>
      <c r="DD293" t="str">
        <f>IFERROR(VLOOKUP(DE293,classifications!$A$3:$C$334,3,FALSE),VLOOKUP(DE293,classifications!$I$2:$K$28,3,FALSE))</f>
        <v>Urban with Significant Rural</v>
      </c>
      <c r="DE293" t="s">
        <v>628</v>
      </c>
      <c r="DG293">
        <v>4375</v>
      </c>
      <c r="DH293">
        <v>2584</v>
      </c>
      <c r="DI293">
        <v>0</v>
      </c>
      <c r="DJ293">
        <v>46251</v>
      </c>
      <c r="DK293">
        <v>53210</v>
      </c>
      <c r="EB293" t="s">
        <v>626</v>
      </c>
      <c r="EC293" t="str">
        <f>VLOOKUP(EE293,class!$A$1:$B$455,2,FALSE)</f>
        <v>Shire District</v>
      </c>
      <c r="ED293" t="str">
        <f>IFERROR(VLOOKUP(EE293,classifications!$A$3:$C$334,3,FALSE),VLOOKUP(EE293,classifications!$I$2:$K$28,3,FALSE))</f>
        <v>Urban with Significant Rural</v>
      </c>
      <c r="EE293" t="s">
        <v>628</v>
      </c>
      <c r="EG293">
        <v>4337</v>
      </c>
      <c r="EH293">
        <v>2679</v>
      </c>
      <c r="EI293">
        <v>0</v>
      </c>
      <c r="EJ293">
        <v>46606</v>
      </c>
      <c r="EK293">
        <v>53622</v>
      </c>
      <c r="FB293" t="s">
        <v>626</v>
      </c>
      <c r="FC293" t="str">
        <f>VLOOKUP(FE293,class!$A$1:$B$455,2,FALSE)</f>
        <v>Shire District</v>
      </c>
      <c r="FD293" t="str">
        <f>IFERROR(VLOOKUP(FE293,classifications!$A$3:$C$334,3,FALSE),VLOOKUP(FE293,classifications!$I$2:$K$28,3,FALSE))</f>
        <v>Urban with Significant Rural</v>
      </c>
      <c r="FE293" t="s">
        <v>628</v>
      </c>
      <c r="FG293">
        <v>4311</v>
      </c>
      <c r="FH293">
        <v>2663</v>
      </c>
      <c r="FI293">
        <v>0</v>
      </c>
      <c r="FJ293">
        <v>47094</v>
      </c>
      <c r="FK293">
        <v>54068</v>
      </c>
      <c r="GB293" t="s">
        <v>626</v>
      </c>
      <c r="GC293" t="str">
        <f>VLOOKUP(GE293,class!$A$1:$B$455,2,FALSE)</f>
        <v>Shire District</v>
      </c>
      <c r="GD293" t="str">
        <f>IFERROR(VLOOKUP(GE293,classifications!$A$3:$C$334,3,FALSE),VLOOKUP(GE293,classifications!$I$2:$K$28,3,FALSE))</f>
        <v>Urban with Significant Rural</v>
      </c>
      <c r="GE293" t="s">
        <v>628</v>
      </c>
      <c r="GG293">
        <v>4298</v>
      </c>
      <c r="GH293">
        <v>2689</v>
      </c>
      <c r="GI293">
        <v>0</v>
      </c>
      <c r="GJ293">
        <v>47527</v>
      </c>
      <c r="GK293">
        <v>54514</v>
      </c>
    </row>
    <row r="294" spans="2:193" x14ac:dyDescent="0.3">
      <c r="B294" t="s">
        <v>629</v>
      </c>
      <c r="C294" t="str">
        <f>VLOOKUP(E294,class!$A$1:$B$455,2,FALSE)</f>
        <v>Shire District</v>
      </c>
      <c r="D294" t="str">
        <f>IFERROR(VLOOKUP(E294,classifications!$A$3:$C$334,3,FALSE),VLOOKUP(E294,classifications!$I$2:$K$28,3,FALSE))</f>
        <v>Predominantly Urban</v>
      </c>
      <c r="E294" t="s">
        <v>631</v>
      </c>
      <c r="G294">
        <v>5804</v>
      </c>
      <c r="H294">
        <v>1440</v>
      </c>
      <c r="I294">
        <v>17</v>
      </c>
      <c r="J294">
        <v>34615</v>
      </c>
      <c r="K294">
        <v>41876</v>
      </c>
      <c r="AB294" t="s">
        <v>629</v>
      </c>
      <c r="AC294" t="str">
        <f>VLOOKUP(AE294,class!$A$1:$B$455,2,FALSE)</f>
        <v>Shire District</v>
      </c>
      <c r="AD294" t="str">
        <f>IFERROR(VLOOKUP(AE294,classifications!$A$3:$C$334,3,FALSE),VLOOKUP(AE294,classifications!$I$2:$K$28,3,FALSE))</f>
        <v>Predominantly Urban</v>
      </c>
      <c r="AE294" t="s">
        <v>631</v>
      </c>
      <c r="AG294">
        <v>5782</v>
      </c>
      <c r="AH294">
        <v>1471</v>
      </c>
      <c r="AI294">
        <v>40</v>
      </c>
      <c r="AJ294">
        <v>34984</v>
      </c>
      <c r="AK294">
        <v>42277</v>
      </c>
      <c r="BB294" t="s">
        <v>629</v>
      </c>
      <c r="BC294" t="str">
        <f>VLOOKUP(BE294,class!$A$1:$B$455,2,FALSE)</f>
        <v>Shire District</v>
      </c>
      <c r="BD294" t="str">
        <f>IFERROR(VLOOKUP(BE294,classifications!$A$3:$C$334,3,FALSE),VLOOKUP(BE294,classifications!$I$2:$K$28,3,FALSE))</f>
        <v>Predominantly Urban</v>
      </c>
      <c r="BE294" t="s">
        <v>631</v>
      </c>
      <c r="BG294">
        <v>5750</v>
      </c>
      <c r="BH294">
        <v>1544</v>
      </c>
      <c r="BI294">
        <v>49</v>
      </c>
      <c r="BJ294">
        <v>35069</v>
      </c>
      <c r="BK294">
        <v>42412</v>
      </c>
      <c r="CB294" t="s">
        <v>629</v>
      </c>
      <c r="CC294" t="str">
        <f>VLOOKUP(CE294,class!$A$1:$B$455,2,FALSE)</f>
        <v>Shire District</v>
      </c>
      <c r="CD294" t="str">
        <f>IFERROR(VLOOKUP(CE294,classifications!$A$3:$C$334,3,FALSE),VLOOKUP(CE294,classifications!$I$2:$K$28,3,FALSE))</f>
        <v>Predominantly Urban</v>
      </c>
      <c r="CE294" t="s">
        <v>631</v>
      </c>
      <c r="CG294">
        <v>5712</v>
      </c>
      <c r="CH294">
        <v>1608</v>
      </c>
      <c r="CI294">
        <v>40</v>
      </c>
      <c r="CJ294">
        <v>35298</v>
      </c>
      <c r="CK294">
        <v>42658</v>
      </c>
      <c r="DB294" t="s">
        <v>629</v>
      </c>
      <c r="DC294" t="str">
        <f>VLOOKUP(DE294,class!$A$1:$B$455,2,FALSE)</f>
        <v>Shire District</v>
      </c>
      <c r="DD294" t="str">
        <f>IFERROR(VLOOKUP(DE294,classifications!$A$3:$C$334,3,FALSE),VLOOKUP(DE294,classifications!$I$2:$K$28,3,FALSE))</f>
        <v>Predominantly Urban</v>
      </c>
      <c r="DE294" t="s">
        <v>631</v>
      </c>
      <c r="DG294">
        <v>5695</v>
      </c>
      <c r="DH294">
        <v>1686</v>
      </c>
      <c r="DI294">
        <v>53</v>
      </c>
      <c r="DJ294">
        <v>35404</v>
      </c>
      <c r="DK294">
        <v>42838</v>
      </c>
      <c r="EB294" t="s">
        <v>629</v>
      </c>
      <c r="EC294" t="str">
        <f>VLOOKUP(EE294,class!$A$1:$B$455,2,FALSE)</f>
        <v>Shire District</v>
      </c>
      <c r="ED294" t="str">
        <f>IFERROR(VLOOKUP(EE294,classifications!$A$3:$C$334,3,FALSE),VLOOKUP(EE294,classifications!$I$2:$K$28,3,FALSE))</f>
        <v>Predominantly Urban</v>
      </c>
      <c r="EE294" t="s">
        <v>631</v>
      </c>
      <c r="EG294">
        <v>5677</v>
      </c>
      <c r="EH294">
        <v>1694</v>
      </c>
      <c r="EI294">
        <v>1</v>
      </c>
      <c r="EJ294">
        <v>35631</v>
      </c>
      <c r="EK294">
        <v>43003</v>
      </c>
      <c r="FB294" t="s">
        <v>629</v>
      </c>
      <c r="FC294" t="str">
        <f>VLOOKUP(FE294,class!$A$1:$B$455,2,FALSE)</f>
        <v>Shire District</v>
      </c>
      <c r="FD294" t="str">
        <f>IFERROR(VLOOKUP(FE294,classifications!$A$3:$C$334,3,FALSE),VLOOKUP(FE294,classifications!$I$2:$K$28,3,FALSE))</f>
        <v>Predominantly Urban</v>
      </c>
      <c r="FE294" t="s">
        <v>631</v>
      </c>
      <c r="FG294">
        <v>5686</v>
      </c>
      <c r="FH294">
        <v>1739</v>
      </c>
      <c r="FI294">
        <v>2</v>
      </c>
      <c r="FJ294">
        <v>35850</v>
      </c>
      <c r="FK294">
        <v>43277</v>
      </c>
      <c r="GB294" t="s">
        <v>629</v>
      </c>
      <c r="GC294" t="str">
        <f>VLOOKUP(GE294,class!$A$1:$B$455,2,FALSE)</f>
        <v>Shire District</v>
      </c>
      <c r="GD294" t="str">
        <f>IFERROR(VLOOKUP(GE294,classifications!$A$3:$C$334,3,FALSE),VLOOKUP(GE294,classifications!$I$2:$K$28,3,FALSE))</f>
        <v>Predominantly Urban</v>
      </c>
      <c r="GE294" t="s">
        <v>631</v>
      </c>
      <c r="GG294">
        <v>5689</v>
      </c>
      <c r="GH294">
        <v>1771</v>
      </c>
      <c r="GI294">
        <v>7</v>
      </c>
      <c r="GJ294">
        <v>36102</v>
      </c>
      <c r="GK294">
        <v>43569</v>
      </c>
    </row>
    <row r="295" spans="2:193" x14ac:dyDescent="0.3">
      <c r="B295" t="s">
        <v>632</v>
      </c>
      <c r="C295" t="str">
        <f>VLOOKUP(E295,class!$A$1:$B$455,2,FALSE)</f>
        <v>Shire District</v>
      </c>
      <c r="D295" t="str">
        <f>IFERROR(VLOOKUP(E295,classifications!$A$3:$C$334,3,FALSE),VLOOKUP(E295,classifications!$I$2:$K$28,3,FALSE))</f>
        <v>Urban with Significant Rural</v>
      </c>
      <c r="E295" t="s">
        <v>634</v>
      </c>
      <c r="G295">
        <v>17</v>
      </c>
      <c r="H295">
        <v>8370</v>
      </c>
      <c r="I295">
        <v>680</v>
      </c>
      <c r="J295">
        <v>57332</v>
      </c>
      <c r="K295">
        <v>66399</v>
      </c>
      <c r="AB295" t="s">
        <v>632</v>
      </c>
      <c r="AC295" t="str">
        <f>VLOOKUP(AE295,class!$A$1:$B$455,2,FALSE)</f>
        <v>Shire District</v>
      </c>
      <c r="AD295" t="str">
        <f>IFERROR(VLOOKUP(AE295,classifications!$A$3:$C$334,3,FALSE),VLOOKUP(AE295,classifications!$I$2:$K$28,3,FALSE))</f>
        <v>Urban with Significant Rural</v>
      </c>
      <c r="AE295" t="s">
        <v>634</v>
      </c>
      <c r="AG295">
        <v>0</v>
      </c>
      <c r="AH295">
        <v>8531</v>
      </c>
      <c r="AI295">
        <v>0</v>
      </c>
      <c r="AJ295">
        <v>58498</v>
      </c>
      <c r="AK295">
        <v>67029</v>
      </c>
      <c r="BB295" t="s">
        <v>632</v>
      </c>
      <c r="BC295" t="str">
        <f>VLOOKUP(BE295,class!$A$1:$B$455,2,FALSE)</f>
        <v>Shire District</v>
      </c>
      <c r="BD295" t="str">
        <f>IFERROR(VLOOKUP(BE295,classifications!$A$3:$C$334,3,FALSE),VLOOKUP(BE295,classifications!$I$2:$K$28,3,FALSE))</f>
        <v>Urban with Significant Rural</v>
      </c>
      <c r="BE295" t="s">
        <v>634</v>
      </c>
      <c r="BG295">
        <v>26</v>
      </c>
      <c r="BH295">
        <v>8469</v>
      </c>
      <c r="BI295">
        <v>0</v>
      </c>
      <c r="BJ295">
        <v>58959</v>
      </c>
      <c r="BK295">
        <v>67454</v>
      </c>
      <c r="CB295" t="s">
        <v>632</v>
      </c>
      <c r="CC295" t="str">
        <f>VLOOKUP(CE295,class!$A$1:$B$455,2,FALSE)</f>
        <v>Shire District</v>
      </c>
      <c r="CD295" t="str">
        <f>IFERROR(VLOOKUP(CE295,classifications!$A$3:$C$334,3,FALSE),VLOOKUP(CE295,classifications!$I$2:$K$28,3,FALSE))</f>
        <v>Urban with Significant Rural</v>
      </c>
      <c r="CE295" t="s">
        <v>634</v>
      </c>
      <c r="CG295">
        <v>41</v>
      </c>
      <c r="CH295">
        <v>8641</v>
      </c>
      <c r="CI295">
        <v>0</v>
      </c>
      <c r="CJ295">
        <v>59354</v>
      </c>
      <c r="CK295">
        <v>68036</v>
      </c>
      <c r="DB295" t="s">
        <v>632</v>
      </c>
      <c r="DC295" t="str">
        <f>VLOOKUP(DE295,class!$A$1:$B$455,2,FALSE)</f>
        <v>Shire District</v>
      </c>
      <c r="DD295" t="str">
        <f>IFERROR(VLOOKUP(DE295,classifications!$A$3:$C$334,3,FALSE),VLOOKUP(DE295,classifications!$I$2:$K$28,3,FALSE))</f>
        <v>Urban with Significant Rural</v>
      </c>
      <c r="DE295" t="s">
        <v>634</v>
      </c>
      <c r="DG295">
        <v>41</v>
      </c>
      <c r="DH295">
        <v>8810</v>
      </c>
      <c r="DI295">
        <v>0</v>
      </c>
      <c r="DJ295">
        <v>59706</v>
      </c>
      <c r="DK295">
        <v>68557</v>
      </c>
      <c r="EB295" t="s">
        <v>632</v>
      </c>
      <c r="EC295" t="str">
        <f>VLOOKUP(EE295,class!$A$1:$B$455,2,FALSE)</f>
        <v>Shire District</v>
      </c>
      <c r="ED295" t="str">
        <f>IFERROR(VLOOKUP(EE295,classifications!$A$3:$C$334,3,FALSE),VLOOKUP(EE295,classifications!$I$2:$K$28,3,FALSE))</f>
        <v>Urban with Significant Rural</v>
      </c>
      <c r="EE295" t="s">
        <v>634</v>
      </c>
      <c r="EG295">
        <v>41</v>
      </c>
      <c r="EH295">
        <v>8966</v>
      </c>
      <c r="EI295">
        <v>0</v>
      </c>
      <c r="EJ295">
        <v>60695</v>
      </c>
      <c r="EK295">
        <v>69702</v>
      </c>
      <c r="FB295" t="s">
        <v>632</v>
      </c>
      <c r="FC295" t="str">
        <f>VLOOKUP(FE295,class!$A$1:$B$455,2,FALSE)</f>
        <v>Shire District</v>
      </c>
      <c r="FD295" t="str">
        <f>IFERROR(VLOOKUP(FE295,classifications!$A$3:$C$334,3,FALSE),VLOOKUP(FE295,classifications!$I$2:$K$28,3,FALSE))</f>
        <v>Urban with Significant Rural</v>
      </c>
      <c r="FE295" t="s">
        <v>634</v>
      </c>
      <c r="FG295">
        <v>0</v>
      </c>
      <c r="FH295">
        <v>9213</v>
      </c>
      <c r="FI295">
        <v>0</v>
      </c>
      <c r="FJ295">
        <v>61775</v>
      </c>
      <c r="FK295">
        <v>70988</v>
      </c>
      <c r="GB295" t="s">
        <v>632</v>
      </c>
      <c r="GC295" t="str">
        <f>VLOOKUP(GE295,class!$A$1:$B$455,2,FALSE)</f>
        <v>Shire District</v>
      </c>
      <c r="GD295" t="str">
        <f>IFERROR(VLOOKUP(GE295,classifications!$A$3:$C$334,3,FALSE),VLOOKUP(GE295,classifications!$I$2:$K$28,3,FALSE))</f>
        <v>Urban with Significant Rural</v>
      </c>
      <c r="GE295" t="s">
        <v>634</v>
      </c>
      <c r="GG295">
        <v>21</v>
      </c>
      <c r="GH295">
        <v>9365</v>
      </c>
      <c r="GI295">
        <v>0</v>
      </c>
      <c r="GJ295">
        <v>62748</v>
      </c>
      <c r="GK295">
        <v>72134</v>
      </c>
    </row>
    <row r="296" spans="2:193" x14ac:dyDescent="0.3">
      <c r="B296" t="s">
        <v>635</v>
      </c>
      <c r="C296" t="str">
        <f>VLOOKUP(E296,class!$A$1:$B$455,2,FALSE)</f>
        <v>Shire District</v>
      </c>
      <c r="D296" t="str">
        <f>IFERROR(VLOOKUP(E296,classifications!$A$3:$C$334,3,FALSE),VLOOKUP(E296,classifications!$I$2:$K$28,3,FALSE))</f>
        <v>Predominantly Rural</v>
      </c>
      <c r="E296" t="s">
        <v>637</v>
      </c>
      <c r="G296">
        <v>2</v>
      </c>
      <c r="H296">
        <v>6530</v>
      </c>
      <c r="I296">
        <v>35</v>
      </c>
      <c r="J296">
        <v>41987</v>
      </c>
      <c r="K296">
        <v>48554</v>
      </c>
      <c r="AB296" t="s">
        <v>635</v>
      </c>
      <c r="AC296" t="str">
        <f>VLOOKUP(AE296,class!$A$1:$B$455,2,FALSE)</f>
        <v>Shire District</v>
      </c>
      <c r="AD296" t="str">
        <f>IFERROR(VLOOKUP(AE296,classifications!$A$3:$C$334,3,FALSE),VLOOKUP(AE296,classifications!$I$2:$K$28,3,FALSE))</f>
        <v>Predominantly Rural</v>
      </c>
      <c r="AE296" t="s">
        <v>637</v>
      </c>
      <c r="AG296">
        <v>2</v>
      </c>
      <c r="AH296">
        <v>6497</v>
      </c>
      <c r="AI296">
        <v>36</v>
      </c>
      <c r="AJ296">
        <v>42161</v>
      </c>
      <c r="AK296">
        <v>48696</v>
      </c>
      <c r="BB296" t="s">
        <v>635</v>
      </c>
      <c r="BC296" t="str">
        <f>VLOOKUP(BE296,class!$A$1:$B$455,2,FALSE)</f>
        <v>Shire District</v>
      </c>
      <c r="BD296" t="str">
        <f>IFERROR(VLOOKUP(BE296,classifications!$A$3:$C$334,3,FALSE),VLOOKUP(BE296,classifications!$I$2:$K$28,3,FALSE))</f>
        <v>Predominantly Rural</v>
      </c>
      <c r="BE296" t="s">
        <v>637</v>
      </c>
      <c r="BG296">
        <v>2</v>
      </c>
      <c r="BH296">
        <v>6521</v>
      </c>
      <c r="BI296">
        <v>36</v>
      </c>
      <c r="BJ296">
        <v>42370</v>
      </c>
      <c r="BK296">
        <v>48929</v>
      </c>
      <c r="CB296" t="s">
        <v>635</v>
      </c>
      <c r="CC296" t="str">
        <f>VLOOKUP(CE296,class!$A$1:$B$455,2,FALSE)</f>
        <v>Shire District</v>
      </c>
      <c r="CD296" t="str">
        <f>IFERROR(VLOOKUP(CE296,classifications!$A$3:$C$334,3,FALSE),VLOOKUP(CE296,classifications!$I$2:$K$28,3,FALSE))</f>
        <v>Predominantly Rural</v>
      </c>
      <c r="CE296" t="s">
        <v>637</v>
      </c>
      <c r="CG296">
        <v>2</v>
      </c>
      <c r="CH296">
        <v>6499</v>
      </c>
      <c r="CI296">
        <v>31</v>
      </c>
      <c r="CJ296">
        <v>42597</v>
      </c>
      <c r="CK296">
        <v>49129</v>
      </c>
      <c r="DB296" t="s">
        <v>635</v>
      </c>
      <c r="DC296" t="str">
        <f>VLOOKUP(DE296,class!$A$1:$B$455,2,FALSE)</f>
        <v>Shire District</v>
      </c>
      <c r="DD296" t="str">
        <f>IFERROR(VLOOKUP(DE296,classifications!$A$3:$C$334,3,FALSE),VLOOKUP(DE296,classifications!$I$2:$K$28,3,FALSE))</f>
        <v>Predominantly Rural</v>
      </c>
      <c r="DE296" t="s">
        <v>637</v>
      </c>
      <c r="DG296">
        <v>2</v>
      </c>
      <c r="DH296">
        <v>6525</v>
      </c>
      <c r="DI296">
        <v>31</v>
      </c>
      <c r="DJ296">
        <v>42989</v>
      </c>
      <c r="DK296">
        <v>49547</v>
      </c>
      <c r="EB296" t="s">
        <v>635</v>
      </c>
      <c r="EC296" t="str">
        <f>VLOOKUP(EE296,class!$A$1:$B$455,2,FALSE)</f>
        <v>Shire District</v>
      </c>
      <c r="ED296" t="str">
        <f>IFERROR(VLOOKUP(EE296,classifications!$A$3:$C$334,3,FALSE),VLOOKUP(EE296,classifications!$I$2:$K$28,3,FALSE))</f>
        <v>Predominantly Rural</v>
      </c>
      <c r="EE296" t="s">
        <v>637</v>
      </c>
      <c r="EG296">
        <v>0</v>
      </c>
      <c r="EH296">
        <v>6553</v>
      </c>
      <c r="EI296">
        <v>31</v>
      </c>
      <c r="EJ296">
        <v>43287</v>
      </c>
      <c r="EK296">
        <v>49871</v>
      </c>
      <c r="FB296" t="s">
        <v>635</v>
      </c>
      <c r="FC296" t="str">
        <f>VLOOKUP(FE296,class!$A$1:$B$455,2,FALSE)</f>
        <v>Shire District</v>
      </c>
      <c r="FD296" t="str">
        <f>IFERROR(VLOOKUP(FE296,classifications!$A$3:$C$334,3,FALSE),VLOOKUP(FE296,classifications!$I$2:$K$28,3,FALSE))</f>
        <v>Predominantly Rural</v>
      </c>
      <c r="FE296" t="s">
        <v>637</v>
      </c>
      <c r="FG296">
        <v>0</v>
      </c>
      <c r="FH296">
        <v>6565</v>
      </c>
      <c r="FI296">
        <v>31</v>
      </c>
      <c r="FJ296">
        <v>43663</v>
      </c>
      <c r="FK296">
        <v>50259</v>
      </c>
      <c r="GB296" t="s">
        <v>635</v>
      </c>
      <c r="GC296" t="str">
        <f>VLOOKUP(GE296,class!$A$1:$B$455,2,FALSE)</f>
        <v>Shire District</v>
      </c>
      <c r="GD296" t="str">
        <f>IFERROR(VLOOKUP(GE296,classifications!$A$3:$C$334,3,FALSE),VLOOKUP(GE296,classifications!$I$2:$K$28,3,FALSE))</f>
        <v>Predominantly Rural</v>
      </c>
      <c r="GE296" t="s">
        <v>637</v>
      </c>
      <c r="GG296">
        <v>0</v>
      </c>
      <c r="GH296">
        <v>6615</v>
      </c>
      <c r="GI296">
        <v>31</v>
      </c>
      <c r="GJ296">
        <v>43868</v>
      </c>
      <c r="GK296">
        <v>50514</v>
      </c>
    </row>
    <row r="297" spans="2:193" x14ac:dyDescent="0.3">
      <c r="B297" t="s">
        <v>638</v>
      </c>
      <c r="C297" t="str">
        <f>VLOOKUP(E297,class!$A$1:$B$455,2,FALSE)</f>
        <v>Shire District</v>
      </c>
      <c r="D297" t="str">
        <f>IFERROR(VLOOKUP(E297,classifications!$A$3:$C$334,3,FALSE),VLOOKUP(E297,classifications!$I$2:$K$28,3,FALSE))</f>
        <v>Urban with Significant Rural</v>
      </c>
      <c r="E297" t="s">
        <v>1309</v>
      </c>
      <c r="G297">
        <v>3427</v>
      </c>
      <c r="H297">
        <v>1920</v>
      </c>
      <c r="I297">
        <v>310</v>
      </c>
      <c r="J297">
        <v>44118</v>
      </c>
      <c r="K297">
        <v>49775</v>
      </c>
      <c r="AB297" t="s">
        <v>638</v>
      </c>
      <c r="AC297" t="str">
        <f>VLOOKUP(AE297,class!$A$1:$B$455,2,FALSE)</f>
        <v>Shire District</v>
      </c>
      <c r="AD297" t="str">
        <f>IFERROR(VLOOKUP(AE297,classifications!$A$3:$C$334,3,FALSE),VLOOKUP(AE297,classifications!$I$2:$K$28,3,FALSE))</f>
        <v>Urban with Significant Rural</v>
      </c>
      <c r="AE297" t="s">
        <v>1309</v>
      </c>
      <c r="AG297">
        <v>3413</v>
      </c>
      <c r="AH297">
        <v>1924</v>
      </c>
      <c r="AI297">
        <v>300</v>
      </c>
      <c r="AJ297">
        <v>44344</v>
      </c>
      <c r="AK297">
        <v>49981</v>
      </c>
      <c r="BB297" t="s">
        <v>638</v>
      </c>
      <c r="BC297" t="str">
        <f>VLOOKUP(BE297,class!$A$1:$B$455,2,FALSE)</f>
        <v>Shire District</v>
      </c>
      <c r="BD297" t="str">
        <f>IFERROR(VLOOKUP(BE297,classifications!$A$3:$C$334,3,FALSE),VLOOKUP(BE297,classifications!$I$2:$K$28,3,FALSE))</f>
        <v>Urban with Significant Rural</v>
      </c>
      <c r="BE297" t="s">
        <v>1309</v>
      </c>
      <c r="BG297">
        <v>3401</v>
      </c>
      <c r="BH297">
        <v>1902</v>
      </c>
      <c r="BI297">
        <v>300</v>
      </c>
      <c r="BJ297">
        <v>44476</v>
      </c>
      <c r="BK297">
        <v>50079</v>
      </c>
      <c r="CB297" t="s">
        <v>638</v>
      </c>
      <c r="CC297" t="str">
        <f>VLOOKUP(CE297,class!$A$1:$B$455,2,FALSE)</f>
        <v>Shire District</v>
      </c>
      <c r="CD297" t="str">
        <f>IFERROR(VLOOKUP(CE297,classifications!$A$3:$C$334,3,FALSE),VLOOKUP(CE297,classifications!$I$2:$K$28,3,FALSE))</f>
        <v>Urban with Significant Rural</v>
      </c>
      <c r="CE297" t="s">
        <v>1309</v>
      </c>
      <c r="CG297">
        <v>3381</v>
      </c>
      <c r="CH297">
        <v>1932</v>
      </c>
      <c r="CI297">
        <v>300</v>
      </c>
      <c r="CJ297">
        <v>44790</v>
      </c>
      <c r="CK297">
        <v>50403</v>
      </c>
      <c r="DB297" t="s">
        <v>638</v>
      </c>
      <c r="DC297" t="str">
        <f>VLOOKUP(DE297,class!$A$1:$B$455,2,FALSE)</f>
        <v>Shire District</v>
      </c>
      <c r="DD297" t="str">
        <f>IFERROR(VLOOKUP(DE297,classifications!$A$3:$C$334,3,FALSE),VLOOKUP(DE297,classifications!$I$2:$K$28,3,FALSE))</f>
        <v>Urban with Significant Rural</v>
      </c>
      <c r="DE297" t="s">
        <v>1309</v>
      </c>
      <c r="DG297">
        <v>3376</v>
      </c>
      <c r="DH297">
        <v>1989</v>
      </c>
      <c r="DI297">
        <v>300</v>
      </c>
      <c r="DJ297">
        <v>45052</v>
      </c>
      <c r="DK297">
        <v>50717</v>
      </c>
      <c r="EB297" t="s">
        <v>638</v>
      </c>
      <c r="EC297" t="str">
        <f>VLOOKUP(EE297,class!$A$1:$B$455,2,FALSE)</f>
        <v>Shire District</v>
      </c>
      <c r="ED297" t="str">
        <f>IFERROR(VLOOKUP(EE297,classifications!$A$3:$C$334,3,FALSE),VLOOKUP(EE297,classifications!$I$2:$K$28,3,FALSE))</f>
        <v>Urban with Significant Rural</v>
      </c>
      <c r="EE297" t="s">
        <v>1309</v>
      </c>
      <c r="EG297">
        <v>3365</v>
      </c>
      <c r="EH297">
        <v>1930</v>
      </c>
      <c r="EI297">
        <v>300</v>
      </c>
      <c r="EJ297">
        <v>45780</v>
      </c>
      <c r="EK297">
        <v>51375</v>
      </c>
      <c r="FB297" t="s">
        <v>638</v>
      </c>
      <c r="FC297" t="str">
        <f>VLOOKUP(FE297,class!$A$1:$B$455,2,FALSE)</f>
        <v>Shire District</v>
      </c>
      <c r="FD297" t="str">
        <f>IFERROR(VLOOKUP(FE297,classifications!$A$3:$C$334,3,FALSE),VLOOKUP(FE297,classifications!$I$2:$K$28,3,FALSE))</f>
        <v>Urban with Significant Rural</v>
      </c>
      <c r="FE297" t="s">
        <v>1309</v>
      </c>
      <c r="FG297">
        <v>3376</v>
      </c>
      <c r="FH297">
        <v>1985</v>
      </c>
      <c r="FI297">
        <v>300</v>
      </c>
      <c r="FJ297">
        <v>46159</v>
      </c>
      <c r="FK297">
        <v>51820</v>
      </c>
      <c r="GB297" t="s">
        <v>638</v>
      </c>
      <c r="GC297" t="str">
        <f>VLOOKUP(GE297,class!$A$1:$B$455,2,FALSE)</f>
        <v>Shire District</v>
      </c>
      <c r="GD297" t="str">
        <f>IFERROR(VLOOKUP(GE297,classifications!$A$3:$C$334,3,FALSE),VLOOKUP(GE297,classifications!$I$2:$K$28,3,FALSE))</f>
        <v>Urban with Significant Rural</v>
      </c>
      <c r="GE297" t="s">
        <v>1309</v>
      </c>
      <c r="GG297">
        <v>3393</v>
      </c>
      <c r="GH297">
        <v>1950</v>
      </c>
      <c r="GI297">
        <v>300</v>
      </c>
      <c r="GJ297">
        <v>46623</v>
      </c>
      <c r="GK297">
        <v>52266</v>
      </c>
    </row>
    <row r="298" spans="2:193" x14ac:dyDescent="0.3">
      <c r="B298" t="s">
        <v>640</v>
      </c>
      <c r="C298" t="str">
        <f>VLOOKUP(E298,class!$A$1:$B$455,2,FALSE)</f>
        <v>Shire District</v>
      </c>
      <c r="D298" t="str">
        <f>IFERROR(VLOOKUP(E298,classifications!$A$3:$C$334,3,FALSE),VLOOKUP(E298,classifications!$I$2:$K$28,3,FALSE))</f>
        <v>Predominantly Rural</v>
      </c>
      <c r="E298" t="s">
        <v>642</v>
      </c>
      <c r="G298">
        <v>0</v>
      </c>
      <c r="H298">
        <v>8218</v>
      </c>
      <c r="I298">
        <v>8</v>
      </c>
      <c r="J298">
        <v>50160</v>
      </c>
      <c r="K298">
        <v>58386</v>
      </c>
      <c r="AB298" t="s">
        <v>640</v>
      </c>
      <c r="AC298" t="str">
        <f>VLOOKUP(AE298,class!$A$1:$B$455,2,FALSE)</f>
        <v>Shire District</v>
      </c>
      <c r="AD298" t="str">
        <f>IFERROR(VLOOKUP(AE298,classifications!$A$3:$C$334,3,FALSE),VLOOKUP(AE298,classifications!$I$2:$K$28,3,FALSE))</f>
        <v>Predominantly Rural</v>
      </c>
      <c r="AE298" t="s">
        <v>642</v>
      </c>
      <c r="AG298">
        <v>1</v>
      </c>
      <c r="AH298">
        <v>8184</v>
      </c>
      <c r="AI298">
        <v>20</v>
      </c>
      <c r="AJ298">
        <v>50472</v>
      </c>
      <c r="AK298">
        <v>58677</v>
      </c>
      <c r="BB298" t="s">
        <v>640</v>
      </c>
      <c r="BC298" t="str">
        <f>VLOOKUP(BE298,class!$A$1:$B$455,2,FALSE)</f>
        <v>Shire District</v>
      </c>
      <c r="BD298" t="str">
        <f>IFERROR(VLOOKUP(BE298,classifications!$A$3:$C$334,3,FALSE),VLOOKUP(BE298,classifications!$I$2:$K$28,3,FALSE))</f>
        <v>Predominantly Rural</v>
      </c>
      <c r="BE298" t="s">
        <v>642</v>
      </c>
      <c r="BG298">
        <v>4</v>
      </c>
      <c r="BH298">
        <v>8175</v>
      </c>
      <c r="BI298">
        <v>3</v>
      </c>
      <c r="BJ298">
        <v>50862</v>
      </c>
      <c r="BK298">
        <v>59044</v>
      </c>
      <c r="CB298" t="s">
        <v>640</v>
      </c>
      <c r="CC298" t="str">
        <f>VLOOKUP(CE298,class!$A$1:$B$455,2,FALSE)</f>
        <v>Shire District</v>
      </c>
      <c r="CD298" t="str">
        <f>IFERROR(VLOOKUP(CE298,classifications!$A$3:$C$334,3,FALSE),VLOOKUP(CE298,classifications!$I$2:$K$28,3,FALSE))</f>
        <v>Predominantly Rural</v>
      </c>
      <c r="CE298" t="s">
        <v>642</v>
      </c>
      <c r="CG298">
        <v>7</v>
      </c>
      <c r="CH298">
        <v>8229</v>
      </c>
      <c r="CI298">
        <v>2</v>
      </c>
      <c r="CJ298">
        <v>51345</v>
      </c>
      <c r="CK298">
        <v>59583</v>
      </c>
      <c r="DB298" t="s">
        <v>640</v>
      </c>
      <c r="DC298" t="str">
        <f>VLOOKUP(DE298,class!$A$1:$B$455,2,FALSE)</f>
        <v>Shire District</v>
      </c>
      <c r="DD298" t="str">
        <f>IFERROR(VLOOKUP(DE298,classifications!$A$3:$C$334,3,FALSE),VLOOKUP(DE298,classifications!$I$2:$K$28,3,FALSE))</f>
        <v>Predominantly Rural</v>
      </c>
      <c r="DE298" t="s">
        <v>642</v>
      </c>
      <c r="DG298">
        <v>7</v>
      </c>
      <c r="DH298">
        <v>8240</v>
      </c>
      <c r="DI298">
        <v>4</v>
      </c>
      <c r="DJ298">
        <v>51921</v>
      </c>
      <c r="DK298">
        <v>60172</v>
      </c>
      <c r="EB298" t="s">
        <v>640</v>
      </c>
      <c r="EC298" t="str">
        <f>VLOOKUP(EE298,class!$A$1:$B$455,2,FALSE)</f>
        <v>Shire District</v>
      </c>
      <c r="ED298" t="str">
        <f>IFERROR(VLOOKUP(EE298,classifications!$A$3:$C$334,3,FALSE),VLOOKUP(EE298,classifications!$I$2:$K$28,3,FALSE))</f>
        <v>Predominantly Rural</v>
      </c>
      <c r="EE298" t="s">
        <v>642</v>
      </c>
      <c r="EG298">
        <v>10</v>
      </c>
      <c r="EH298">
        <v>8240</v>
      </c>
      <c r="EI298">
        <v>4</v>
      </c>
      <c r="EJ298">
        <v>52473</v>
      </c>
      <c r="EK298">
        <v>60727</v>
      </c>
      <c r="FB298" t="s">
        <v>640</v>
      </c>
      <c r="FC298" t="str">
        <f>VLOOKUP(FE298,class!$A$1:$B$455,2,FALSE)</f>
        <v>Shire District</v>
      </c>
      <c r="FD298" t="str">
        <f>IFERROR(VLOOKUP(FE298,classifications!$A$3:$C$334,3,FALSE),VLOOKUP(FE298,classifications!$I$2:$K$28,3,FALSE))</f>
        <v>Predominantly Rural</v>
      </c>
      <c r="FE298" t="s">
        <v>642</v>
      </c>
      <c r="FG298">
        <v>9</v>
      </c>
      <c r="FH298">
        <v>8373</v>
      </c>
      <c r="FI298">
        <v>4</v>
      </c>
      <c r="FJ298">
        <v>52926</v>
      </c>
      <c r="FK298">
        <v>61312</v>
      </c>
      <c r="GB298" t="s">
        <v>640</v>
      </c>
      <c r="GC298" t="str">
        <f>VLOOKUP(GE298,class!$A$1:$B$455,2,FALSE)</f>
        <v>Shire District</v>
      </c>
      <c r="GD298" t="str">
        <f>IFERROR(VLOOKUP(GE298,classifications!$A$3:$C$334,3,FALSE),VLOOKUP(GE298,classifications!$I$2:$K$28,3,FALSE))</f>
        <v>Predominantly Rural</v>
      </c>
      <c r="GE298" t="s">
        <v>642</v>
      </c>
      <c r="GG298">
        <v>7</v>
      </c>
      <c r="GH298">
        <v>8357</v>
      </c>
      <c r="GI298">
        <v>0</v>
      </c>
      <c r="GJ298">
        <v>53622</v>
      </c>
      <c r="GK298">
        <v>61986</v>
      </c>
    </row>
    <row r="299" spans="2:193" x14ac:dyDescent="0.3">
      <c r="B299" t="s">
        <v>643</v>
      </c>
      <c r="C299" t="str">
        <f>VLOOKUP(E299,class!$A$1:$B$455,2,FALSE)</f>
        <v>Shire District</v>
      </c>
      <c r="D299" t="str">
        <f>IFERROR(VLOOKUP(E299,classifications!$A$3:$C$334,3,FALSE),VLOOKUP(E299,classifications!$I$2:$K$28,3,FALSE))</f>
        <v>Predominantly Urban</v>
      </c>
      <c r="E299" t="s">
        <v>645</v>
      </c>
      <c r="G299">
        <v>3058</v>
      </c>
      <c r="H299">
        <v>4738</v>
      </c>
      <c r="I299">
        <v>247</v>
      </c>
      <c r="J299">
        <v>57275</v>
      </c>
      <c r="K299">
        <v>65318</v>
      </c>
      <c r="AB299" t="s">
        <v>643</v>
      </c>
      <c r="AC299" t="str">
        <f>VLOOKUP(AE299,class!$A$1:$B$455,2,FALSE)</f>
        <v>Shire District</v>
      </c>
      <c r="AD299" t="str">
        <f>IFERROR(VLOOKUP(AE299,classifications!$A$3:$C$334,3,FALSE),VLOOKUP(AE299,classifications!$I$2:$K$28,3,FALSE))</f>
        <v>Predominantly Urban</v>
      </c>
      <c r="AE299" t="s">
        <v>645</v>
      </c>
      <c r="AG299">
        <v>3073</v>
      </c>
      <c r="AH299">
        <v>4821</v>
      </c>
      <c r="AI299">
        <v>239</v>
      </c>
      <c r="AJ299">
        <v>57379</v>
      </c>
      <c r="AK299">
        <v>65512</v>
      </c>
      <c r="BB299" t="s">
        <v>643</v>
      </c>
      <c r="BC299" t="str">
        <f>VLOOKUP(BE299,class!$A$1:$B$455,2,FALSE)</f>
        <v>Shire District</v>
      </c>
      <c r="BD299" t="str">
        <f>IFERROR(VLOOKUP(BE299,classifications!$A$3:$C$334,3,FALSE),VLOOKUP(BE299,classifications!$I$2:$K$28,3,FALSE))</f>
        <v>Predominantly Urban</v>
      </c>
      <c r="BE299" t="s">
        <v>645</v>
      </c>
      <c r="BG299">
        <v>3038</v>
      </c>
      <c r="BH299">
        <v>4816</v>
      </c>
      <c r="BI299">
        <v>233</v>
      </c>
      <c r="BJ299">
        <v>57746</v>
      </c>
      <c r="BK299">
        <v>65833</v>
      </c>
      <c r="CB299" t="s">
        <v>643</v>
      </c>
      <c r="CC299" t="str">
        <f>VLOOKUP(CE299,class!$A$1:$B$455,2,FALSE)</f>
        <v>Shire District</v>
      </c>
      <c r="CD299" t="str">
        <f>IFERROR(VLOOKUP(CE299,classifications!$A$3:$C$334,3,FALSE),VLOOKUP(CE299,classifications!$I$2:$K$28,3,FALSE))</f>
        <v>Predominantly Urban</v>
      </c>
      <c r="CE299" t="s">
        <v>645</v>
      </c>
      <c r="CG299">
        <v>3066</v>
      </c>
      <c r="CH299">
        <v>4826</v>
      </c>
      <c r="CI299">
        <v>234</v>
      </c>
      <c r="CJ299">
        <v>58090</v>
      </c>
      <c r="CK299">
        <v>66216</v>
      </c>
      <c r="DB299" t="s">
        <v>643</v>
      </c>
      <c r="DC299" t="str">
        <f>VLOOKUP(DE299,class!$A$1:$B$455,2,FALSE)</f>
        <v>Shire District</v>
      </c>
      <c r="DD299" t="str">
        <f>IFERROR(VLOOKUP(DE299,classifications!$A$3:$C$334,3,FALSE),VLOOKUP(DE299,classifications!$I$2:$K$28,3,FALSE))</f>
        <v>Predominantly Urban</v>
      </c>
      <c r="DE299" t="s">
        <v>645</v>
      </c>
      <c r="DG299">
        <v>3022</v>
      </c>
      <c r="DH299">
        <v>4746</v>
      </c>
      <c r="DI299">
        <v>227</v>
      </c>
      <c r="DJ299">
        <v>58571</v>
      </c>
      <c r="DK299">
        <v>66566</v>
      </c>
      <c r="EB299" t="s">
        <v>643</v>
      </c>
      <c r="EC299" t="str">
        <f>VLOOKUP(EE299,class!$A$1:$B$455,2,FALSE)</f>
        <v>Shire District</v>
      </c>
      <c r="ED299" t="str">
        <f>IFERROR(VLOOKUP(EE299,classifications!$A$3:$C$334,3,FALSE),VLOOKUP(EE299,classifications!$I$2:$K$28,3,FALSE))</f>
        <v>Predominantly Urban</v>
      </c>
      <c r="EE299" t="s">
        <v>645</v>
      </c>
      <c r="EG299">
        <v>3050</v>
      </c>
      <c r="EH299">
        <v>4768</v>
      </c>
      <c r="EI299">
        <v>243</v>
      </c>
      <c r="EJ299">
        <v>58894</v>
      </c>
      <c r="EK299">
        <v>66955</v>
      </c>
      <c r="FB299" t="s">
        <v>643</v>
      </c>
      <c r="FC299" t="str">
        <f>VLOOKUP(FE299,class!$A$1:$B$455,2,FALSE)</f>
        <v>Shire District</v>
      </c>
      <c r="FD299" t="str">
        <f>IFERROR(VLOOKUP(FE299,classifications!$A$3:$C$334,3,FALSE),VLOOKUP(FE299,classifications!$I$2:$K$28,3,FALSE))</f>
        <v>Predominantly Urban</v>
      </c>
      <c r="FE299" t="s">
        <v>645</v>
      </c>
      <c r="FG299">
        <v>3045</v>
      </c>
      <c r="FH299">
        <v>4781</v>
      </c>
      <c r="FI299">
        <v>243</v>
      </c>
      <c r="FJ299">
        <v>59124</v>
      </c>
      <c r="FK299">
        <v>67193</v>
      </c>
      <c r="GB299" t="s">
        <v>643</v>
      </c>
      <c r="GC299" t="str">
        <f>VLOOKUP(GE299,class!$A$1:$B$455,2,FALSE)</f>
        <v>Shire District</v>
      </c>
      <c r="GD299" t="str">
        <f>IFERROR(VLOOKUP(GE299,classifications!$A$3:$C$334,3,FALSE),VLOOKUP(GE299,classifications!$I$2:$K$28,3,FALSE))</f>
        <v>Predominantly Urban</v>
      </c>
      <c r="GE299" t="s">
        <v>645</v>
      </c>
      <c r="GG299">
        <v>3055</v>
      </c>
      <c r="GH299">
        <v>4718</v>
      </c>
      <c r="GI299">
        <v>225</v>
      </c>
      <c r="GJ299">
        <v>59491</v>
      </c>
      <c r="GK299">
        <v>67489</v>
      </c>
    </row>
    <row r="300" spans="2:193" x14ac:dyDescent="0.3">
      <c r="B300" t="s">
        <v>646</v>
      </c>
      <c r="C300" t="str">
        <f>VLOOKUP(E300,class!$A$1:$B$455,2,FALSE)</f>
        <v>Shire District</v>
      </c>
      <c r="D300" t="str">
        <f>IFERROR(VLOOKUP(E300,classifications!$A$3:$C$334,3,FALSE),VLOOKUP(E300,classifications!$I$2:$K$28,3,FALSE))</f>
        <v>Urban with Significant Rural</v>
      </c>
      <c r="E300" t="s">
        <v>648</v>
      </c>
      <c r="G300">
        <v>0</v>
      </c>
      <c r="H300">
        <v>7834</v>
      </c>
      <c r="I300">
        <v>365</v>
      </c>
      <c r="J300">
        <v>42217</v>
      </c>
      <c r="K300">
        <v>50416</v>
      </c>
      <c r="AB300" t="s">
        <v>646</v>
      </c>
      <c r="AC300" t="str">
        <f>VLOOKUP(AE300,class!$A$1:$B$455,2,FALSE)</f>
        <v>Shire District</v>
      </c>
      <c r="AD300" t="str">
        <f>IFERROR(VLOOKUP(AE300,classifications!$A$3:$C$334,3,FALSE),VLOOKUP(AE300,classifications!$I$2:$K$28,3,FALSE))</f>
        <v>Urban with Significant Rural</v>
      </c>
      <c r="AE300" t="s">
        <v>648</v>
      </c>
      <c r="AG300">
        <v>0</v>
      </c>
      <c r="AH300">
        <v>7929</v>
      </c>
      <c r="AI300">
        <v>365</v>
      </c>
      <c r="AJ300">
        <v>42512</v>
      </c>
      <c r="AK300">
        <v>50806</v>
      </c>
      <c r="BB300" t="s">
        <v>646</v>
      </c>
      <c r="BC300" t="str">
        <f>VLOOKUP(BE300,class!$A$1:$B$455,2,FALSE)</f>
        <v>Shire District</v>
      </c>
      <c r="BD300" t="str">
        <f>IFERROR(VLOOKUP(BE300,classifications!$A$3:$C$334,3,FALSE),VLOOKUP(BE300,classifications!$I$2:$K$28,3,FALSE))</f>
        <v>Urban with Significant Rural</v>
      </c>
      <c r="BE300" t="s">
        <v>648</v>
      </c>
      <c r="BG300">
        <v>3</v>
      </c>
      <c r="BH300">
        <v>8007</v>
      </c>
      <c r="BI300">
        <v>365</v>
      </c>
      <c r="BJ300">
        <v>43000</v>
      </c>
      <c r="BK300">
        <v>51375</v>
      </c>
      <c r="CB300" t="s">
        <v>646</v>
      </c>
      <c r="CC300" t="str">
        <f>VLOOKUP(CE300,class!$A$1:$B$455,2,FALSE)</f>
        <v>Shire District</v>
      </c>
      <c r="CD300" t="str">
        <f>IFERROR(VLOOKUP(CE300,classifications!$A$3:$C$334,3,FALSE),VLOOKUP(CE300,classifications!$I$2:$K$28,3,FALSE))</f>
        <v>Urban with Significant Rural</v>
      </c>
      <c r="CE300" t="s">
        <v>648</v>
      </c>
      <c r="CG300">
        <v>0</v>
      </c>
      <c r="CH300">
        <v>8075</v>
      </c>
      <c r="CI300">
        <v>365</v>
      </c>
      <c r="CJ300">
        <v>43414</v>
      </c>
      <c r="CK300">
        <v>51854</v>
      </c>
      <c r="DB300" t="s">
        <v>646</v>
      </c>
      <c r="DC300" t="str">
        <f>VLOOKUP(DE300,class!$A$1:$B$455,2,FALSE)</f>
        <v>Shire District</v>
      </c>
      <c r="DD300" t="str">
        <f>IFERROR(VLOOKUP(DE300,classifications!$A$3:$C$334,3,FALSE),VLOOKUP(DE300,classifications!$I$2:$K$28,3,FALSE))</f>
        <v>Urban with Significant Rural</v>
      </c>
      <c r="DE300" t="s">
        <v>648</v>
      </c>
      <c r="DG300">
        <v>0</v>
      </c>
      <c r="DH300">
        <v>8105</v>
      </c>
      <c r="DI300">
        <v>352</v>
      </c>
      <c r="DJ300">
        <v>44309</v>
      </c>
      <c r="DK300">
        <v>52766</v>
      </c>
      <c r="EB300" t="s">
        <v>646</v>
      </c>
      <c r="EC300" t="str">
        <f>VLOOKUP(EE300,class!$A$1:$B$455,2,FALSE)</f>
        <v>Shire District</v>
      </c>
      <c r="ED300" t="str">
        <f>IFERROR(VLOOKUP(EE300,classifications!$A$3:$C$334,3,FALSE),VLOOKUP(EE300,classifications!$I$2:$K$28,3,FALSE))</f>
        <v>Urban with Significant Rural</v>
      </c>
      <c r="EE300" t="s">
        <v>648</v>
      </c>
      <c r="EG300">
        <v>0</v>
      </c>
      <c r="EH300">
        <v>8138</v>
      </c>
      <c r="EI300">
        <v>352</v>
      </c>
      <c r="EJ300">
        <v>45106</v>
      </c>
      <c r="EK300">
        <v>53596</v>
      </c>
      <c r="FB300" t="s">
        <v>646</v>
      </c>
      <c r="FC300" t="str">
        <f>VLOOKUP(FE300,class!$A$1:$B$455,2,FALSE)</f>
        <v>Shire District</v>
      </c>
      <c r="FD300" t="str">
        <f>IFERROR(VLOOKUP(FE300,classifications!$A$3:$C$334,3,FALSE),VLOOKUP(FE300,classifications!$I$2:$K$28,3,FALSE))</f>
        <v>Urban with Significant Rural</v>
      </c>
      <c r="FE300" t="s">
        <v>648</v>
      </c>
      <c r="FG300">
        <v>0</v>
      </c>
      <c r="FH300">
        <v>8195</v>
      </c>
      <c r="FI300">
        <v>352</v>
      </c>
      <c r="FJ300">
        <v>46215</v>
      </c>
      <c r="FK300">
        <v>54762</v>
      </c>
      <c r="GB300" t="s">
        <v>646</v>
      </c>
      <c r="GC300" t="str">
        <f>VLOOKUP(GE300,class!$A$1:$B$455,2,FALSE)</f>
        <v>Shire District</v>
      </c>
      <c r="GD300" t="str">
        <f>IFERROR(VLOOKUP(GE300,classifications!$A$3:$C$334,3,FALSE),VLOOKUP(GE300,classifications!$I$2:$K$28,3,FALSE))</f>
        <v>Urban with Significant Rural</v>
      </c>
      <c r="GE300" t="s">
        <v>648</v>
      </c>
      <c r="GG300">
        <v>6</v>
      </c>
      <c r="GH300">
        <v>8437</v>
      </c>
      <c r="GI300">
        <v>352</v>
      </c>
      <c r="GJ300">
        <v>46389</v>
      </c>
      <c r="GK300">
        <v>55184</v>
      </c>
    </row>
    <row r="301" spans="2:193" x14ac:dyDescent="0.3">
      <c r="B301" t="s">
        <v>649</v>
      </c>
      <c r="C301" t="str">
        <f>VLOOKUP(E301,class!$A$1:$B$455,2,FALSE)</f>
        <v>Shire District</v>
      </c>
      <c r="D301" t="str">
        <f>IFERROR(VLOOKUP(E301,classifications!$A$3:$C$334,3,FALSE),VLOOKUP(E301,classifications!$I$2:$K$28,3,FALSE))</f>
        <v>Urban with Significant Rural</v>
      </c>
      <c r="E301" t="s">
        <v>651</v>
      </c>
      <c r="G301">
        <v>22</v>
      </c>
      <c r="H301">
        <v>7233</v>
      </c>
      <c r="I301">
        <v>20</v>
      </c>
      <c r="J301">
        <v>41859</v>
      </c>
      <c r="K301">
        <v>49134</v>
      </c>
      <c r="AB301" t="s">
        <v>649</v>
      </c>
      <c r="AC301" t="str">
        <f>VLOOKUP(AE301,class!$A$1:$B$455,2,FALSE)</f>
        <v>Shire District</v>
      </c>
      <c r="AD301" t="str">
        <f>IFERROR(VLOOKUP(AE301,classifications!$A$3:$C$334,3,FALSE),VLOOKUP(AE301,classifications!$I$2:$K$28,3,FALSE))</f>
        <v>Urban with Significant Rural</v>
      </c>
      <c r="AE301" t="s">
        <v>651</v>
      </c>
      <c r="AG301">
        <v>22</v>
      </c>
      <c r="AH301">
        <v>7203</v>
      </c>
      <c r="AI301">
        <v>20</v>
      </c>
      <c r="AJ301">
        <v>41883</v>
      </c>
      <c r="AK301">
        <v>49128</v>
      </c>
      <c r="BB301" t="s">
        <v>649</v>
      </c>
      <c r="BC301" t="str">
        <f>VLOOKUP(BE301,class!$A$1:$B$455,2,FALSE)</f>
        <v>Shire District</v>
      </c>
      <c r="BD301" t="str">
        <f>IFERROR(VLOOKUP(BE301,classifications!$A$3:$C$334,3,FALSE),VLOOKUP(BE301,classifications!$I$2:$K$28,3,FALSE))</f>
        <v>Urban with Significant Rural</v>
      </c>
      <c r="BE301" t="s">
        <v>651</v>
      </c>
      <c r="BG301">
        <v>0</v>
      </c>
      <c r="BH301">
        <v>7062</v>
      </c>
      <c r="BI301">
        <v>0</v>
      </c>
      <c r="BJ301">
        <v>42050</v>
      </c>
      <c r="BK301">
        <v>49112</v>
      </c>
      <c r="CB301" t="s">
        <v>649</v>
      </c>
      <c r="CC301" t="str">
        <f>VLOOKUP(CE301,class!$A$1:$B$455,2,FALSE)</f>
        <v>Shire District</v>
      </c>
      <c r="CD301" t="str">
        <f>IFERROR(VLOOKUP(CE301,classifications!$A$3:$C$334,3,FALSE),VLOOKUP(CE301,classifications!$I$2:$K$28,3,FALSE))</f>
        <v>Urban with Significant Rural</v>
      </c>
      <c r="CE301" t="s">
        <v>651</v>
      </c>
      <c r="CG301">
        <v>26</v>
      </c>
      <c r="CH301">
        <v>7189</v>
      </c>
      <c r="CI301">
        <v>0</v>
      </c>
      <c r="CJ301">
        <v>42220</v>
      </c>
      <c r="CK301">
        <v>49435</v>
      </c>
      <c r="DB301" t="s">
        <v>649</v>
      </c>
      <c r="DC301" t="str">
        <f>VLOOKUP(DE301,class!$A$1:$B$455,2,FALSE)</f>
        <v>Shire District</v>
      </c>
      <c r="DD301" t="str">
        <f>IFERROR(VLOOKUP(DE301,classifications!$A$3:$C$334,3,FALSE),VLOOKUP(DE301,classifications!$I$2:$K$28,3,FALSE))</f>
        <v>Urban with Significant Rural</v>
      </c>
      <c r="DE301" t="s">
        <v>651</v>
      </c>
      <c r="DG301">
        <v>29</v>
      </c>
      <c r="DH301">
        <v>7193</v>
      </c>
      <c r="DI301">
        <v>0</v>
      </c>
      <c r="DJ301">
        <v>42660</v>
      </c>
      <c r="DK301">
        <v>49882</v>
      </c>
      <c r="EB301" t="s">
        <v>649</v>
      </c>
      <c r="EC301" t="str">
        <f>VLOOKUP(EE301,class!$A$1:$B$455,2,FALSE)</f>
        <v>Shire District</v>
      </c>
      <c r="ED301" t="str">
        <f>IFERROR(VLOOKUP(EE301,classifications!$A$3:$C$334,3,FALSE),VLOOKUP(EE301,classifications!$I$2:$K$28,3,FALSE))</f>
        <v>Urban with Significant Rural</v>
      </c>
      <c r="EE301" t="s">
        <v>651</v>
      </c>
      <c r="EG301">
        <v>57</v>
      </c>
      <c r="EH301">
        <v>7254</v>
      </c>
      <c r="EI301">
        <v>0</v>
      </c>
      <c r="EJ301">
        <v>43031</v>
      </c>
      <c r="EK301">
        <v>50342</v>
      </c>
      <c r="FB301" t="s">
        <v>649</v>
      </c>
      <c r="FC301" t="str">
        <f>VLOOKUP(FE301,class!$A$1:$B$455,2,FALSE)</f>
        <v>Shire District</v>
      </c>
      <c r="FD301" t="str">
        <f>IFERROR(VLOOKUP(FE301,classifications!$A$3:$C$334,3,FALSE),VLOOKUP(FE301,classifications!$I$2:$K$28,3,FALSE))</f>
        <v>Urban with Significant Rural</v>
      </c>
      <c r="FE301" t="s">
        <v>651</v>
      </c>
      <c r="FG301">
        <v>56</v>
      </c>
      <c r="FH301">
        <v>7237</v>
      </c>
      <c r="FI301">
        <v>0</v>
      </c>
      <c r="FJ301">
        <v>43493</v>
      </c>
      <c r="FK301">
        <v>50786</v>
      </c>
      <c r="GB301" t="s">
        <v>649</v>
      </c>
      <c r="GC301" t="str">
        <f>VLOOKUP(GE301,class!$A$1:$B$455,2,FALSE)</f>
        <v>Shire District</v>
      </c>
      <c r="GD301" t="str">
        <f>IFERROR(VLOOKUP(GE301,classifications!$A$3:$C$334,3,FALSE),VLOOKUP(GE301,classifications!$I$2:$K$28,3,FALSE))</f>
        <v>Urban with Significant Rural</v>
      </c>
      <c r="GE301" t="s">
        <v>651</v>
      </c>
      <c r="GG301">
        <v>56</v>
      </c>
      <c r="GH301">
        <v>7206</v>
      </c>
      <c r="GI301">
        <v>0</v>
      </c>
      <c r="GJ301">
        <v>44077</v>
      </c>
      <c r="GK301">
        <v>51339</v>
      </c>
    </row>
    <row r="303" spans="2:193" x14ac:dyDescent="0.3">
      <c r="C303" t="str">
        <f>VLOOKUP(E303,class!$A$1:$B$455,2,FALSE)</f>
        <v>Shire County</v>
      </c>
      <c r="D303" t="str">
        <f>IFERROR(VLOOKUP(E303,classifications!$A$3:$C$334,3,FALSE),VLOOKUP(E303,classifications!$I$2:$K$28,3,FALSE))</f>
        <v>Predominantly Urban</v>
      </c>
      <c r="E303" t="s">
        <v>652</v>
      </c>
      <c r="G303">
        <v>10343</v>
      </c>
      <c r="H303">
        <v>53104</v>
      </c>
      <c r="I303">
        <v>770</v>
      </c>
      <c r="J303">
        <v>459773</v>
      </c>
      <c r="K303">
        <v>523990</v>
      </c>
      <c r="AC303" t="str">
        <f>VLOOKUP(AE303,class!$A$1:$B$455,2,FALSE)</f>
        <v>Shire County</v>
      </c>
      <c r="AD303" t="str">
        <f>IFERROR(VLOOKUP(AE303,classifications!$A$3:$C$334,3,FALSE),VLOOKUP(AE303,classifications!$I$2:$K$28,3,FALSE))</f>
        <v>Predominantly Urban</v>
      </c>
      <c r="AE303" t="s">
        <v>652</v>
      </c>
      <c r="AG303">
        <v>10368</v>
      </c>
      <c r="AH303">
        <v>53575</v>
      </c>
      <c r="AI303">
        <v>670</v>
      </c>
      <c r="AJ303">
        <v>461299</v>
      </c>
      <c r="AK303">
        <v>525912</v>
      </c>
      <c r="BC303" t="str">
        <f>VLOOKUP(BE303,class!$A$1:$B$455,2,FALSE)</f>
        <v>Shire County</v>
      </c>
      <c r="BD303" t="str">
        <f>IFERROR(VLOOKUP(BE303,classifications!$A$3:$C$334,3,FALSE),VLOOKUP(BE303,classifications!$I$2:$K$28,3,FALSE))</f>
        <v>Predominantly Urban</v>
      </c>
      <c r="BE303" t="s">
        <v>652</v>
      </c>
      <c r="BG303">
        <v>10261</v>
      </c>
      <c r="BH303">
        <v>54365</v>
      </c>
      <c r="BI303">
        <v>645</v>
      </c>
      <c r="BJ303">
        <v>463353</v>
      </c>
      <c r="BK303">
        <v>528624</v>
      </c>
      <c r="CC303" t="str">
        <f>VLOOKUP(CE303,class!$A$1:$B$455,2,FALSE)</f>
        <v>Shire County</v>
      </c>
      <c r="CD303" t="str">
        <f>IFERROR(VLOOKUP(CE303,classifications!$A$3:$C$334,3,FALSE),VLOOKUP(CE303,classifications!$I$2:$K$28,3,FALSE))</f>
        <v>Predominantly Urban</v>
      </c>
      <c r="CE303" t="s">
        <v>652</v>
      </c>
      <c r="CG303">
        <v>10111</v>
      </c>
      <c r="CH303">
        <v>54855</v>
      </c>
      <c r="CI303">
        <v>642</v>
      </c>
      <c r="CJ303">
        <v>466853</v>
      </c>
      <c r="CK303">
        <v>532461</v>
      </c>
      <c r="DC303" t="str">
        <f>VLOOKUP(DE303,class!$A$1:$B$455,2,FALSE)</f>
        <v>Shire County</v>
      </c>
      <c r="DD303" t="str">
        <f>IFERROR(VLOOKUP(DE303,classifications!$A$3:$C$334,3,FALSE),VLOOKUP(DE303,classifications!$I$2:$K$28,3,FALSE))</f>
        <v>Predominantly Urban</v>
      </c>
      <c r="DE303" t="s">
        <v>652</v>
      </c>
      <c r="DG303">
        <v>10126</v>
      </c>
      <c r="DH303">
        <v>55469</v>
      </c>
      <c r="DI303">
        <v>629</v>
      </c>
      <c r="DJ303">
        <v>470009</v>
      </c>
      <c r="DK303">
        <v>536233</v>
      </c>
      <c r="EC303" t="str">
        <f>VLOOKUP(EE303,class!$A$1:$B$455,2,FALSE)</f>
        <v>Shire County</v>
      </c>
      <c r="ED303" t="str">
        <f>IFERROR(VLOOKUP(EE303,classifications!$A$3:$C$334,3,FALSE),VLOOKUP(EE303,classifications!$I$2:$K$28,3,FALSE))</f>
        <v>Predominantly Urban</v>
      </c>
      <c r="EE303" t="s">
        <v>652</v>
      </c>
      <c r="EG303">
        <v>10047</v>
      </c>
      <c r="EH303">
        <v>55836</v>
      </c>
      <c r="EI303">
        <v>652</v>
      </c>
      <c r="EJ303">
        <v>474228</v>
      </c>
      <c r="EK303">
        <v>540763</v>
      </c>
      <c r="FC303" t="str">
        <f>VLOOKUP(FE303,class!$A$1:$B$455,2,FALSE)</f>
        <v>Shire County</v>
      </c>
      <c r="FD303" t="str">
        <f>IFERROR(VLOOKUP(FE303,classifications!$A$3:$C$334,3,FALSE),VLOOKUP(FE303,classifications!$I$2:$K$28,3,FALSE))</f>
        <v>Predominantly Urban</v>
      </c>
      <c r="FE303" t="s">
        <v>652</v>
      </c>
      <c r="FG303">
        <v>9729</v>
      </c>
      <c r="FH303">
        <v>56760</v>
      </c>
      <c r="FI303">
        <v>476</v>
      </c>
      <c r="FJ303">
        <v>478172</v>
      </c>
      <c r="FK303">
        <v>545137</v>
      </c>
      <c r="GC303" t="str">
        <f>VLOOKUP(GE303,class!$A$1:$B$455,2,FALSE)</f>
        <v>Shire County</v>
      </c>
      <c r="GD303" t="str">
        <f>IFERROR(VLOOKUP(GE303,classifications!$A$3:$C$334,3,FALSE),VLOOKUP(GE303,classifications!$I$2:$K$28,3,FALSE))</f>
        <v>Predominantly Urban</v>
      </c>
      <c r="GE303" t="s">
        <v>652</v>
      </c>
      <c r="GG303">
        <v>9753</v>
      </c>
      <c r="GH303">
        <v>57216</v>
      </c>
      <c r="GI303">
        <v>477</v>
      </c>
      <c r="GJ303">
        <v>482228</v>
      </c>
      <c r="GK303">
        <v>549674</v>
      </c>
    </row>
    <row r="304" spans="2:193" x14ac:dyDescent="0.3">
      <c r="B304" t="s">
        <v>653</v>
      </c>
      <c r="C304" t="str">
        <f>VLOOKUP(E304,class!$A$1:$B$455,2,FALSE)</f>
        <v>Shire District</v>
      </c>
      <c r="D304" t="str">
        <f>IFERROR(VLOOKUP(E304,classifications!$A$3:$C$334,3,FALSE),VLOOKUP(E304,classifications!$I$2:$K$28,3,FALSE))</f>
        <v>Predominantly Urban</v>
      </c>
      <c r="E304" t="s">
        <v>655</v>
      </c>
      <c r="G304">
        <v>0</v>
      </c>
      <c r="H304">
        <v>5867</v>
      </c>
      <c r="I304">
        <v>36</v>
      </c>
      <c r="J304">
        <v>33989</v>
      </c>
      <c r="K304">
        <v>39892</v>
      </c>
      <c r="AB304" t="s">
        <v>653</v>
      </c>
      <c r="AC304" t="str">
        <f>VLOOKUP(AE304,class!$A$1:$B$455,2,FALSE)</f>
        <v>Shire District</v>
      </c>
      <c r="AD304" t="str">
        <f>IFERROR(VLOOKUP(AE304,classifications!$A$3:$C$334,3,FALSE),VLOOKUP(AE304,classifications!$I$2:$K$28,3,FALSE))</f>
        <v>Predominantly Urban</v>
      </c>
      <c r="AE304" t="s">
        <v>655</v>
      </c>
      <c r="AG304">
        <v>0</v>
      </c>
      <c r="AH304">
        <v>5835</v>
      </c>
      <c r="AI304">
        <v>36</v>
      </c>
      <c r="AJ304">
        <v>34035</v>
      </c>
      <c r="AK304">
        <v>39906</v>
      </c>
      <c r="BB304" t="s">
        <v>653</v>
      </c>
      <c r="BC304" t="str">
        <f>VLOOKUP(BE304,class!$A$1:$B$455,2,FALSE)</f>
        <v>Shire District</v>
      </c>
      <c r="BD304" t="str">
        <f>IFERROR(VLOOKUP(BE304,classifications!$A$3:$C$334,3,FALSE),VLOOKUP(BE304,classifications!$I$2:$K$28,3,FALSE))</f>
        <v>Predominantly Urban</v>
      </c>
      <c r="BE304" t="s">
        <v>655</v>
      </c>
      <c r="BG304">
        <v>32</v>
      </c>
      <c r="BH304">
        <v>5859</v>
      </c>
      <c r="BI304">
        <v>4</v>
      </c>
      <c r="BJ304">
        <v>34168</v>
      </c>
      <c r="BK304">
        <v>40063</v>
      </c>
      <c r="CB304" t="s">
        <v>653</v>
      </c>
      <c r="CC304" t="str">
        <f>VLOOKUP(CE304,class!$A$1:$B$455,2,FALSE)</f>
        <v>Shire District</v>
      </c>
      <c r="CD304" t="str">
        <f>IFERROR(VLOOKUP(CE304,classifications!$A$3:$C$334,3,FALSE),VLOOKUP(CE304,classifications!$I$2:$K$28,3,FALSE))</f>
        <v>Predominantly Urban</v>
      </c>
      <c r="CE304" t="s">
        <v>655</v>
      </c>
      <c r="CG304">
        <v>32</v>
      </c>
      <c r="CH304">
        <v>5869</v>
      </c>
      <c r="CI304">
        <v>0</v>
      </c>
      <c r="CJ304">
        <v>34184</v>
      </c>
      <c r="CK304">
        <v>40085</v>
      </c>
      <c r="DB304" t="s">
        <v>653</v>
      </c>
      <c r="DC304" t="str">
        <f>VLOOKUP(DE304,class!$A$1:$B$455,2,FALSE)</f>
        <v>Shire District</v>
      </c>
      <c r="DD304" t="str">
        <f>IFERROR(VLOOKUP(DE304,classifications!$A$3:$C$334,3,FALSE),VLOOKUP(DE304,classifications!$I$2:$K$28,3,FALSE))</f>
        <v>Predominantly Urban</v>
      </c>
      <c r="DE304" t="s">
        <v>655</v>
      </c>
      <c r="DG304">
        <v>34</v>
      </c>
      <c r="DH304">
        <v>5898</v>
      </c>
      <c r="DI304">
        <v>0</v>
      </c>
      <c r="DJ304">
        <v>34361</v>
      </c>
      <c r="DK304">
        <v>40293</v>
      </c>
      <c r="EB304" t="s">
        <v>653</v>
      </c>
      <c r="EC304" t="str">
        <f>VLOOKUP(EE304,class!$A$1:$B$455,2,FALSE)</f>
        <v>Shire District</v>
      </c>
      <c r="ED304" t="str">
        <f>IFERROR(VLOOKUP(EE304,classifications!$A$3:$C$334,3,FALSE),VLOOKUP(EE304,classifications!$I$2:$K$28,3,FALSE))</f>
        <v>Predominantly Urban</v>
      </c>
      <c r="EE304" t="s">
        <v>655</v>
      </c>
      <c r="EG304">
        <v>26</v>
      </c>
      <c r="EH304">
        <v>5954</v>
      </c>
      <c r="EI304">
        <v>0</v>
      </c>
      <c r="EJ304">
        <v>34514</v>
      </c>
      <c r="EK304">
        <v>40494</v>
      </c>
      <c r="FB304" t="s">
        <v>653</v>
      </c>
      <c r="FC304" t="str">
        <f>VLOOKUP(FE304,class!$A$1:$B$455,2,FALSE)</f>
        <v>Shire District</v>
      </c>
      <c r="FD304" t="str">
        <f>IFERROR(VLOOKUP(FE304,classifications!$A$3:$C$334,3,FALSE),VLOOKUP(FE304,classifications!$I$2:$K$28,3,FALSE))</f>
        <v>Predominantly Urban</v>
      </c>
      <c r="FE304" t="s">
        <v>655</v>
      </c>
      <c r="FG304">
        <v>26</v>
      </c>
      <c r="FH304">
        <v>5992</v>
      </c>
      <c r="FI304">
        <v>0</v>
      </c>
      <c r="FJ304">
        <v>34811</v>
      </c>
      <c r="FK304">
        <v>40829</v>
      </c>
      <c r="GB304" t="s">
        <v>653</v>
      </c>
      <c r="GC304" t="str">
        <f>VLOOKUP(GE304,class!$A$1:$B$455,2,FALSE)</f>
        <v>Shire District</v>
      </c>
      <c r="GD304" t="str">
        <f>IFERROR(VLOOKUP(GE304,classifications!$A$3:$C$334,3,FALSE),VLOOKUP(GE304,classifications!$I$2:$K$28,3,FALSE))</f>
        <v>Predominantly Urban</v>
      </c>
      <c r="GE304" t="s">
        <v>655</v>
      </c>
      <c r="GG304">
        <v>35</v>
      </c>
      <c r="GH304">
        <v>6130</v>
      </c>
      <c r="GI304">
        <v>0</v>
      </c>
      <c r="GJ304">
        <v>34915</v>
      </c>
      <c r="GK304">
        <v>41080</v>
      </c>
    </row>
    <row r="305" spans="2:193" x14ac:dyDescent="0.3">
      <c r="B305" t="s">
        <v>656</v>
      </c>
      <c r="C305" t="str">
        <f>VLOOKUP(E305,class!$A$1:$B$455,2,FALSE)</f>
        <v>Shire District</v>
      </c>
      <c r="D305" t="str">
        <f>IFERROR(VLOOKUP(E305,classifications!$A$3:$C$334,3,FALSE),VLOOKUP(E305,classifications!$I$2:$K$28,3,FALSE))</f>
        <v>Urban with Significant Rural</v>
      </c>
      <c r="E305" t="s">
        <v>658</v>
      </c>
      <c r="G305">
        <v>0</v>
      </c>
      <c r="H305">
        <v>6176</v>
      </c>
      <c r="I305">
        <v>65</v>
      </c>
      <c r="J305">
        <v>41076</v>
      </c>
      <c r="K305">
        <v>47317</v>
      </c>
      <c r="AB305" t="s">
        <v>656</v>
      </c>
      <c r="AC305" t="str">
        <f>VLOOKUP(AE305,class!$A$1:$B$455,2,FALSE)</f>
        <v>Shire District</v>
      </c>
      <c r="AD305" t="str">
        <f>IFERROR(VLOOKUP(AE305,classifications!$A$3:$C$334,3,FALSE),VLOOKUP(AE305,classifications!$I$2:$K$28,3,FALSE))</f>
        <v>Urban with Significant Rural</v>
      </c>
      <c r="AE305" t="s">
        <v>658</v>
      </c>
      <c r="AG305">
        <v>0</v>
      </c>
      <c r="AH305">
        <v>6317</v>
      </c>
      <c r="AI305">
        <v>66</v>
      </c>
      <c r="AJ305">
        <v>41572</v>
      </c>
      <c r="AK305">
        <v>47955</v>
      </c>
      <c r="BB305" t="s">
        <v>656</v>
      </c>
      <c r="BC305" t="str">
        <f>VLOOKUP(BE305,class!$A$1:$B$455,2,FALSE)</f>
        <v>Shire District</v>
      </c>
      <c r="BD305" t="str">
        <f>IFERROR(VLOOKUP(BE305,classifications!$A$3:$C$334,3,FALSE),VLOOKUP(BE305,classifications!$I$2:$K$28,3,FALSE))</f>
        <v>Urban with Significant Rural</v>
      </c>
      <c r="BE305" t="s">
        <v>658</v>
      </c>
      <c r="BG305">
        <v>0</v>
      </c>
      <c r="BH305">
        <v>6415</v>
      </c>
      <c r="BI305">
        <v>75</v>
      </c>
      <c r="BJ305">
        <v>42047</v>
      </c>
      <c r="BK305">
        <v>48537</v>
      </c>
      <c r="CB305" t="s">
        <v>656</v>
      </c>
      <c r="CC305" t="str">
        <f>VLOOKUP(CE305,class!$A$1:$B$455,2,FALSE)</f>
        <v>Shire District</v>
      </c>
      <c r="CD305" t="str">
        <f>IFERROR(VLOOKUP(CE305,classifications!$A$3:$C$334,3,FALSE),VLOOKUP(CE305,classifications!$I$2:$K$28,3,FALSE))</f>
        <v>Urban with Significant Rural</v>
      </c>
      <c r="CE305" t="s">
        <v>658</v>
      </c>
      <c r="CG305">
        <v>0</v>
      </c>
      <c r="CH305">
        <v>6525</v>
      </c>
      <c r="CI305">
        <v>77</v>
      </c>
      <c r="CJ305">
        <v>42658</v>
      </c>
      <c r="CK305">
        <v>49260</v>
      </c>
      <c r="DB305" t="s">
        <v>656</v>
      </c>
      <c r="DC305" t="str">
        <f>VLOOKUP(DE305,class!$A$1:$B$455,2,FALSE)</f>
        <v>Shire District</v>
      </c>
      <c r="DD305" t="str">
        <f>IFERROR(VLOOKUP(DE305,classifications!$A$3:$C$334,3,FALSE),VLOOKUP(DE305,classifications!$I$2:$K$28,3,FALSE))</f>
        <v>Urban with Significant Rural</v>
      </c>
      <c r="DE305" t="s">
        <v>658</v>
      </c>
      <c r="DG305">
        <v>0</v>
      </c>
      <c r="DH305">
        <v>6604</v>
      </c>
      <c r="DI305">
        <v>66</v>
      </c>
      <c r="DJ305">
        <v>43196</v>
      </c>
      <c r="DK305">
        <v>49866</v>
      </c>
      <c r="EB305" t="s">
        <v>656</v>
      </c>
      <c r="EC305" t="str">
        <f>VLOOKUP(EE305,class!$A$1:$B$455,2,FALSE)</f>
        <v>Shire District</v>
      </c>
      <c r="ED305" t="str">
        <f>IFERROR(VLOOKUP(EE305,classifications!$A$3:$C$334,3,FALSE),VLOOKUP(EE305,classifications!$I$2:$K$28,3,FALSE))</f>
        <v>Urban with Significant Rural</v>
      </c>
      <c r="EE305" t="s">
        <v>658</v>
      </c>
      <c r="EG305">
        <v>0</v>
      </c>
      <c r="EH305">
        <v>6658</v>
      </c>
      <c r="EI305">
        <v>89</v>
      </c>
      <c r="EJ305">
        <v>43636</v>
      </c>
      <c r="EK305">
        <v>50383</v>
      </c>
      <c r="FB305" t="s">
        <v>656</v>
      </c>
      <c r="FC305" t="str">
        <f>VLOOKUP(FE305,class!$A$1:$B$455,2,FALSE)</f>
        <v>Shire District</v>
      </c>
      <c r="FD305" t="str">
        <f>IFERROR(VLOOKUP(FE305,classifications!$A$3:$C$334,3,FALSE),VLOOKUP(FE305,classifications!$I$2:$K$28,3,FALSE))</f>
        <v>Urban with Significant Rural</v>
      </c>
      <c r="FE305" t="s">
        <v>658</v>
      </c>
      <c r="FG305">
        <v>0</v>
      </c>
      <c r="FH305">
        <v>6865</v>
      </c>
      <c r="FI305">
        <v>29</v>
      </c>
      <c r="FJ305">
        <v>44150</v>
      </c>
      <c r="FK305">
        <v>51044</v>
      </c>
      <c r="GB305" t="s">
        <v>656</v>
      </c>
      <c r="GC305" t="str">
        <f>VLOOKUP(GE305,class!$A$1:$B$455,2,FALSE)</f>
        <v>Shire District</v>
      </c>
      <c r="GD305" t="str">
        <f>IFERROR(VLOOKUP(GE305,classifications!$A$3:$C$334,3,FALSE),VLOOKUP(GE305,classifications!$I$2:$K$28,3,FALSE))</f>
        <v>Urban with Significant Rural</v>
      </c>
      <c r="GE305" t="s">
        <v>658</v>
      </c>
      <c r="GG305">
        <v>70</v>
      </c>
      <c r="GH305">
        <v>6959</v>
      </c>
      <c r="GI305">
        <v>21</v>
      </c>
      <c r="GJ305">
        <v>44567</v>
      </c>
      <c r="GK305">
        <v>51617</v>
      </c>
    </row>
    <row r="306" spans="2:193" x14ac:dyDescent="0.3">
      <c r="B306" t="s">
        <v>659</v>
      </c>
      <c r="C306" t="str">
        <f>VLOOKUP(E306,class!$A$1:$B$455,2,FALSE)</f>
        <v>Shire District</v>
      </c>
      <c r="D306" t="str">
        <f>IFERROR(VLOOKUP(E306,classifications!$A$3:$C$334,3,FALSE),VLOOKUP(E306,classifications!$I$2:$K$28,3,FALSE))</f>
        <v>Predominantly Urban</v>
      </c>
      <c r="E306" t="s">
        <v>661</v>
      </c>
      <c r="G306">
        <v>0</v>
      </c>
      <c r="H306">
        <v>2382</v>
      </c>
      <c r="I306">
        <v>252</v>
      </c>
      <c r="J306">
        <v>34864</v>
      </c>
      <c r="K306">
        <v>37498</v>
      </c>
      <c r="AB306" t="s">
        <v>659</v>
      </c>
      <c r="AC306" t="str">
        <f>VLOOKUP(AE306,class!$A$1:$B$455,2,FALSE)</f>
        <v>Shire District</v>
      </c>
      <c r="AD306" t="str">
        <f>IFERROR(VLOOKUP(AE306,classifications!$A$3:$C$334,3,FALSE),VLOOKUP(AE306,classifications!$I$2:$K$28,3,FALSE))</f>
        <v>Predominantly Urban</v>
      </c>
      <c r="AE306" t="s">
        <v>661</v>
      </c>
      <c r="AG306">
        <v>0</v>
      </c>
      <c r="AH306">
        <v>2400</v>
      </c>
      <c r="AI306">
        <v>252</v>
      </c>
      <c r="AJ306">
        <v>35008</v>
      </c>
      <c r="AK306">
        <v>37660</v>
      </c>
      <c r="BB306" t="s">
        <v>659</v>
      </c>
      <c r="BC306" t="str">
        <f>VLOOKUP(BE306,class!$A$1:$B$455,2,FALSE)</f>
        <v>Shire District</v>
      </c>
      <c r="BD306" t="str">
        <f>IFERROR(VLOOKUP(BE306,classifications!$A$3:$C$334,3,FALSE),VLOOKUP(BE306,classifications!$I$2:$K$28,3,FALSE))</f>
        <v>Predominantly Urban</v>
      </c>
      <c r="BE306" t="s">
        <v>661</v>
      </c>
      <c r="BG306">
        <v>0</v>
      </c>
      <c r="BH306">
        <v>2596</v>
      </c>
      <c r="BI306">
        <v>252</v>
      </c>
      <c r="BJ306">
        <v>35046</v>
      </c>
      <c r="BK306">
        <v>37894</v>
      </c>
      <c r="CB306" t="s">
        <v>659</v>
      </c>
      <c r="CC306" t="str">
        <f>VLOOKUP(CE306,class!$A$1:$B$455,2,FALSE)</f>
        <v>Shire District</v>
      </c>
      <c r="CD306" t="str">
        <f>IFERROR(VLOOKUP(CE306,classifications!$A$3:$C$334,3,FALSE),VLOOKUP(CE306,classifications!$I$2:$K$28,3,FALSE))</f>
        <v>Predominantly Urban</v>
      </c>
      <c r="CE306" t="s">
        <v>661</v>
      </c>
      <c r="CG306">
        <v>0</v>
      </c>
      <c r="CH306">
        <v>2618</v>
      </c>
      <c r="CI306">
        <v>252</v>
      </c>
      <c r="CJ306">
        <v>35231</v>
      </c>
      <c r="CK306">
        <v>38101</v>
      </c>
      <c r="DB306" t="s">
        <v>659</v>
      </c>
      <c r="DC306" t="str">
        <f>VLOOKUP(DE306,class!$A$1:$B$455,2,FALSE)</f>
        <v>Shire District</v>
      </c>
      <c r="DD306" t="str">
        <f>IFERROR(VLOOKUP(DE306,classifications!$A$3:$C$334,3,FALSE),VLOOKUP(DE306,classifications!$I$2:$K$28,3,FALSE))</f>
        <v>Predominantly Urban</v>
      </c>
      <c r="DE306" t="s">
        <v>661</v>
      </c>
      <c r="DG306">
        <v>0</v>
      </c>
      <c r="DH306">
        <v>2637</v>
      </c>
      <c r="DI306">
        <v>252</v>
      </c>
      <c r="DJ306">
        <v>35516</v>
      </c>
      <c r="DK306">
        <v>38405</v>
      </c>
      <c r="EB306" t="s">
        <v>659</v>
      </c>
      <c r="EC306" t="str">
        <f>VLOOKUP(EE306,class!$A$1:$B$455,2,FALSE)</f>
        <v>Shire District</v>
      </c>
      <c r="ED306" t="str">
        <f>IFERROR(VLOOKUP(EE306,classifications!$A$3:$C$334,3,FALSE),VLOOKUP(EE306,classifications!$I$2:$K$28,3,FALSE))</f>
        <v>Predominantly Urban</v>
      </c>
      <c r="EE306" t="s">
        <v>661</v>
      </c>
      <c r="EG306">
        <v>0</v>
      </c>
      <c r="EH306">
        <v>2684</v>
      </c>
      <c r="EI306">
        <v>252</v>
      </c>
      <c r="EJ306">
        <v>35924</v>
      </c>
      <c r="EK306">
        <v>38860</v>
      </c>
      <c r="FB306" t="s">
        <v>659</v>
      </c>
      <c r="FC306" t="str">
        <f>VLOOKUP(FE306,class!$A$1:$B$455,2,FALSE)</f>
        <v>Shire District</v>
      </c>
      <c r="FD306" t="str">
        <f>IFERROR(VLOOKUP(FE306,classifications!$A$3:$C$334,3,FALSE),VLOOKUP(FE306,classifications!$I$2:$K$28,3,FALSE))</f>
        <v>Predominantly Urban</v>
      </c>
      <c r="FE306" t="s">
        <v>661</v>
      </c>
      <c r="FG306">
        <v>0</v>
      </c>
      <c r="FH306">
        <v>2789</v>
      </c>
      <c r="FI306">
        <v>252</v>
      </c>
      <c r="FJ306">
        <v>36289</v>
      </c>
      <c r="FK306">
        <v>39330</v>
      </c>
      <c r="GB306" t="s">
        <v>659</v>
      </c>
      <c r="GC306" t="str">
        <f>VLOOKUP(GE306,class!$A$1:$B$455,2,FALSE)</f>
        <v>Shire District</v>
      </c>
      <c r="GD306" t="str">
        <f>IFERROR(VLOOKUP(GE306,classifications!$A$3:$C$334,3,FALSE),VLOOKUP(GE306,classifications!$I$2:$K$28,3,FALSE))</f>
        <v>Predominantly Urban</v>
      </c>
      <c r="GE306" t="s">
        <v>661</v>
      </c>
      <c r="GG306">
        <v>0</v>
      </c>
      <c r="GH306">
        <v>2859</v>
      </c>
      <c r="GI306">
        <v>252</v>
      </c>
      <c r="GJ306">
        <v>36709</v>
      </c>
      <c r="GK306">
        <v>39820</v>
      </c>
    </row>
    <row r="307" spans="2:193" x14ac:dyDescent="0.3">
      <c r="B307" t="s">
        <v>662</v>
      </c>
      <c r="C307" t="str">
        <f>VLOOKUP(E307,class!$A$1:$B$455,2,FALSE)</f>
        <v>Shire District</v>
      </c>
      <c r="D307" t="str">
        <f>IFERROR(VLOOKUP(E307,classifications!$A$3:$C$334,3,FALSE),VLOOKUP(E307,classifications!$I$2:$K$28,3,FALSE))</f>
        <v>Predominantly Urban</v>
      </c>
      <c r="E307" t="s">
        <v>664</v>
      </c>
      <c r="G307">
        <v>5</v>
      </c>
      <c r="H307">
        <v>4892</v>
      </c>
      <c r="I307">
        <v>0</v>
      </c>
      <c r="J307">
        <v>31142</v>
      </c>
      <c r="K307">
        <v>36039</v>
      </c>
      <c r="AB307" t="s">
        <v>662</v>
      </c>
      <c r="AC307" t="str">
        <f>VLOOKUP(AE307,class!$A$1:$B$455,2,FALSE)</f>
        <v>Shire District</v>
      </c>
      <c r="AD307" t="str">
        <f>IFERROR(VLOOKUP(AE307,classifications!$A$3:$C$334,3,FALSE),VLOOKUP(AE307,classifications!$I$2:$K$28,3,FALSE))</f>
        <v>Predominantly Urban</v>
      </c>
      <c r="AE307" t="s">
        <v>664</v>
      </c>
      <c r="AG307">
        <v>162</v>
      </c>
      <c r="AH307">
        <v>4879</v>
      </c>
      <c r="AI307">
        <v>0</v>
      </c>
      <c r="AJ307">
        <v>31012</v>
      </c>
      <c r="AK307">
        <v>36053</v>
      </c>
      <c r="BB307" t="s">
        <v>662</v>
      </c>
      <c r="BC307" t="str">
        <f>VLOOKUP(BE307,class!$A$1:$B$455,2,FALSE)</f>
        <v>Shire District</v>
      </c>
      <c r="BD307" t="str">
        <f>IFERROR(VLOOKUP(BE307,classifications!$A$3:$C$334,3,FALSE),VLOOKUP(BE307,classifications!$I$2:$K$28,3,FALSE))</f>
        <v>Predominantly Urban</v>
      </c>
      <c r="BE307" t="s">
        <v>664</v>
      </c>
      <c r="BG307">
        <v>174</v>
      </c>
      <c r="BH307">
        <v>4881</v>
      </c>
      <c r="BI307">
        <v>0</v>
      </c>
      <c r="BJ307">
        <v>31194</v>
      </c>
      <c r="BK307">
        <v>36249</v>
      </c>
      <c r="CB307" t="s">
        <v>662</v>
      </c>
      <c r="CC307" t="str">
        <f>VLOOKUP(CE307,class!$A$1:$B$455,2,FALSE)</f>
        <v>Shire District</v>
      </c>
      <c r="CD307" t="str">
        <f>IFERROR(VLOOKUP(CE307,classifications!$A$3:$C$334,3,FALSE),VLOOKUP(CE307,classifications!$I$2:$K$28,3,FALSE))</f>
        <v>Predominantly Urban</v>
      </c>
      <c r="CE307" t="s">
        <v>664</v>
      </c>
      <c r="CG307">
        <v>147</v>
      </c>
      <c r="CH307">
        <v>4906</v>
      </c>
      <c r="CI307">
        <v>0</v>
      </c>
      <c r="CJ307">
        <v>31344</v>
      </c>
      <c r="CK307">
        <v>36397</v>
      </c>
      <c r="DB307" t="s">
        <v>662</v>
      </c>
      <c r="DC307" t="str">
        <f>VLOOKUP(DE307,class!$A$1:$B$455,2,FALSE)</f>
        <v>Shire District</v>
      </c>
      <c r="DD307" t="str">
        <f>IFERROR(VLOOKUP(DE307,classifications!$A$3:$C$334,3,FALSE),VLOOKUP(DE307,classifications!$I$2:$K$28,3,FALSE))</f>
        <v>Predominantly Urban</v>
      </c>
      <c r="DE307" t="s">
        <v>664</v>
      </c>
      <c r="DG307">
        <v>103</v>
      </c>
      <c r="DH307">
        <v>4898</v>
      </c>
      <c r="DI307">
        <v>0</v>
      </c>
      <c r="DJ307">
        <v>31493</v>
      </c>
      <c r="DK307">
        <v>36494</v>
      </c>
      <c r="EB307" t="s">
        <v>662</v>
      </c>
      <c r="EC307" t="str">
        <f>VLOOKUP(EE307,class!$A$1:$B$455,2,FALSE)</f>
        <v>Shire District</v>
      </c>
      <c r="ED307" t="str">
        <f>IFERROR(VLOOKUP(EE307,classifications!$A$3:$C$334,3,FALSE),VLOOKUP(EE307,classifications!$I$2:$K$28,3,FALSE))</f>
        <v>Predominantly Urban</v>
      </c>
      <c r="EE307" t="s">
        <v>664</v>
      </c>
      <c r="EG307">
        <v>60</v>
      </c>
      <c r="EH307">
        <v>4874</v>
      </c>
      <c r="EI307">
        <v>0</v>
      </c>
      <c r="EJ307">
        <v>31710</v>
      </c>
      <c r="EK307">
        <v>36644</v>
      </c>
      <c r="FB307" t="s">
        <v>662</v>
      </c>
      <c r="FC307" t="str">
        <f>VLOOKUP(FE307,class!$A$1:$B$455,2,FALSE)</f>
        <v>Shire District</v>
      </c>
      <c r="FD307" t="str">
        <f>IFERROR(VLOOKUP(FE307,classifications!$A$3:$C$334,3,FALSE),VLOOKUP(FE307,classifications!$I$2:$K$28,3,FALSE))</f>
        <v>Predominantly Urban</v>
      </c>
      <c r="FE307" t="s">
        <v>664</v>
      </c>
      <c r="FG307">
        <v>44</v>
      </c>
      <c r="FH307">
        <v>4894</v>
      </c>
      <c r="FI307">
        <v>0</v>
      </c>
      <c r="FJ307">
        <v>31798</v>
      </c>
      <c r="FK307">
        <v>36736</v>
      </c>
      <c r="GB307" t="s">
        <v>662</v>
      </c>
      <c r="GC307" t="str">
        <f>VLOOKUP(GE307,class!$A$1:$B$455,2,FALSE)</f>
        <v>Shire District</v>
      </c>
      <c r="GD307" t="str">
        <f>IFERROR(VLOOKUP(GE307,classifications!$A$3:$C$334,3,FALSE),VLOOKUP(GE307,classifications!$I$2:$K$28,3,FALSE))</f>
        <v>Predominantly Urban</v>
      </c>
      <c r="GE307" t="s">
        <v>664</v>
      </c>
      <c r="GG307">
        <v>44</v>
      </c>
      <c r="GH307">
        <v>4940</v>
      </c>
      <c r="GI307">
        <v>0</v>
      </c>
      <c r="GJ307">
        <v>31907</v>
      </c>
      <c r="GK307">
        <v>36891</v>
      </c>
    </row>
    <row r="308" spans="2:193" x14ac:dyDescent="0.3">
      <c r="B308" t="s">
        <v>665</v>
      </c>
      <c r="C308" t="str">
        <f>VLOOKUP(E308,class!$A$1:$B$455,2,FALSE)</f>
        <v>Shire District</v>
      </c>
      <c r="D308" t="str">
        <f>IFERROR(VLOOKUP(E308,classifications!$A$3:$C$334,3,FALSE),VLOOKUP(E308,classifications!$I$2:$K$28,3,FALSE))</f>
        <v>Urban with Significant Rural</v>
      </c>
      <c r="E308" t="s">
        <v>667</v>
      </c>
      <c r="G308">
        <v>3807</v>
      </c>
      <c r="H308">
        <v>2145</v>
      </c>
      <c r="I308">
        <v>120</v>
      </c>
      <c r="J308">
        <v>54784</v>
      </c>
      <c r="K308">
        <v>60856</v>
      </c>
      <c r="AB308" t="s">
        <v>665</v>
      </c>
      <c r="AC308" t="str">
        <f>VLOOKUP(AE308,class!$A$1:$B$455,2,FALSE)</f>
        <v>Shire District</v>
      </c>
      <c r="AD308" t="str">
        <f>IFERROR(VLOOKUP(AE308,classifications!$A$3:$C$334,3,FALSE),VLOOKUP(AE308,classifications!$I$2:$K$28,3,FALSE))</f>
        <v>Urban with Significant Rural</v>
      </c>
      <c r="AE308" t="s">
        <v>667</v>
      </c>
      <c r="AG308">
        <v>3795</v>
      </c>
      <c r="AH308">
        <v>2257</v>
      </c>
      <c r="AI308">
        <v>120</v>
      </c>
      <c r="AJ308">
        <v>54850</v>
      </c>
      <c r="AK308">
        <v>61022</v>
      </c>
      <c r="BB308" t="s">
        <v>665</v>
      </c>
      <c r="BC308" t="str">
        <f>VLOOKUP(BE308,class!$A$1:$B$455,2,FALSE)</f>
        <v>Shire District</v>
      </c>
      <c r="BD308" t="str">
        <f>IFERROR(VLOOKUP(BE308,classifications!$A$3:$C$334,3,FALSE),VLOOKUP(BE308,classifications!$I$2:$K$28,3,FALSE))</f>
        <v>Urban with Significant Rural</v>
      </c>
      <c r="BE308" t="s">
        <v>667</v>
      </c>
      <c r="BG308">
        <v>3786</v>
      </c>
      <c r="BH308">
        <v>2316</v>
      </c>
      <c r="BI308">
        <v>120</v>
      </c>
      <c r="BJ308">
        <v>54934</v>
      </c>
      <c r="BK308">
        <v>61156</v>
      </c>
      <c r="CB308" t="s">
        <v>665</v>
      </c>
      <c r="CC308" t="str">
        <f>VLOOKUP(CE308,class!$A$1:$B$455,2,FALSE)</f>
        <v>Shire District</v>
      </c>
      <c r="CD308" t="str">
        <f>IFERROR(VLOOKUP(CE308,classifications!$A$3:$C$334,3,FALSE),VLOOKUP(CE308,classifications!$I$2:$K$28,3,FALSE))</f>
        <v>Urban with Significant Rural</v>
      </c>
      <c r="CE308" t="s">
        <v>667</v>
      </c>
      <c r="CG308">
        <v>3768</v>
      </c>
      <c r="CH308">
        <v>2436</v>
      </c>
      <c r="CI308">
        <v>120</v>
      </c>
      <c r="CJ308">
        <v>55257</v>
      </c>
      <c r="CK308">
        <v>61581</v>
      </c>
      <c r="DB308" t="s">
        <v>665</v>
      </c>
      <c r="DC308" t="str">
        <f>VLOOKUP(DE308,class!$A$1:$B$455,2,FALSE)</f>
        <v>Shire District</v>
      </c>
      <c r="DD308" t="str">
        <f>IFERROR(VLOOKUP(DE308,classifications!$A$3:$C$334,3,FALSE),VLOOKUP(DE308,classifications!$I$2:$K$28,3,FALSE))</f>
        <v>Urban with Significant Rural</v>
      </c>
      <c r="DE308" t="s">
        <v>667</v>
      </c>
      <c r="DG308">
        <v>3810</v>
      </c>
      <c r="DH308">
        <v>2539</v>
      </c>
      <c r="DI308">
        <v>120</v>
      </c>
      <c r="DJ308">
        <v>55587</v>
      </c>
      <c r="DK308">
        <v>62056</v>
      </c>
      <c r="EB308" t="s">
        <v>665</v>
      </c>
      <c r="EC308" t="str">
        <f>VLOOKUP(EE308,class!$A$1:$B$455,2,FALSE)</f>
        <v>Shire District</v>
      </c>
      <c r="ED308" t="str">
        <f>IFERROR(VLOOKUP(EE308,classifications!$A$3:$C$334,3,FALSE),VLOOKUP(EE308,classifications!$I$2:$K$28,3,FALSE))</f>
        <v>Urban with Significant Rural</v>
      </c>
      <c r="EE308" t="s">
        <v>667</v>
      </c>
      <c r="EG308">
        <v>3791</v>
      </c>
      <c r="EH308">
        <v>2681</v>
      </c>
      <c r="EI308">
        <v>120</v>
      </c>
      <c r="EJ308">
        <v>56092</v>
      </c>
      <c r="EK308">
        <v>62684</v>
      </c>
      <c r="FB308" t="s">
        <v>665</v>
      </c>
      <c r="FC308" t="str">
        <f>VLOOKUP(FE308,class!$A$1:$B$455,2,FALSE)</f>
        <v>Shire District</v>
      </c>
      <c r="FD308" t="str">
        <f>IFERROR(VLOOKUP(FE308,classifications!$A$3:$C$334,3,FALSE),VLOOKUP(FE308,classifications!$I$2:$K$28,3,FALSE))</f>
        <v>Urban with Significant Rural</v>
      </c>
      <c r="FE308" t="s">
        <v>667</v>
      </c>
      <c r="FG308">
        <v>3717</v>
      </c>
      <c r="FH308">
        <v>2823</v>
      </c>
      <c r="FI308">
        <v>1</v>
      </c>
      <c r="FJ308">
        <v>56666</v>
      </c>
      <c r="FK308">
        <v>63207</v>
      </c>
      <c r="GB308" t="s">
        <v>665</v>
      </c>
      <c r="GC308" t="str">
        <f>VLOOKUP(GE308,class!$A$1:$B$455,2,FALSE)</f>
        <v>Shire District</v>
      </c>
      <c r="GD308" t="str">
        <f>IFERROR(VLOOKUP(GE308,classifications!$A$3:$C$334,3,FALSE),VLOOKUP(GE308,classifications!$I$2:$K$28,3,FALSE))</f>
        <v>Urban with Significant Rural</v>
      </c>
      <c r="GE308" t="s">
        <v>667</v>
      </c>
      <c r="GG308">
        <v>3705</v>
      </c>
      <c r="GH308">
        <v>2849</v>
      </c>
      <c r="GI308">
        <v>1</v>
      </c>
      <c r="GJ308">
        <v>56955</v>
      </c>
      <c r="GK308">
        <v>63510</v>
      </c>
    </row>
    <row r="309" spans="2:193" x14ac:dyDescent="0.3">
      <c r="B309" t="s">
        <v>668</v>
      </c>
      <c r="C309" t="str">
        <f>VLOOKUP(E309,class!$A$1:$B$455,2,FALSE)</f>
        <v>Shire District</v>
      </c>
      <c r="D309" t="str">
        <f>IFERROR(VLOOKUP(E309,classifications!$A$3:$C$334,3,FALSE),VLOOKUP(E309,classifications!$I$2:$K$28,3,FALSE))</f>
        <v>Predominantly Urban</v>
      </c>
      <c r="E309" t="s">
        <v>670</v>
      </c>
      <c r="G309">
        <v>204</v>
      </c>
      <c r="H309">
        <v>4460</v>
      </c>
      <c r="I309">
        <v>0</v>
      </c>
      <c r="J309">
        <v>34780</v>
      </c>
      <c r="K309">
        <v>39444</v>
      </c>
      <c r="AB309" t="s">
        <v>668</v>
      </c>
      <c r="AC309" t="str">
        <f>VLOOKUP(AE309,class!$A$1:$B$455,2,FALSE)</f>
        <v>Shire District</v>
      </c>
      <c r="AD309" t="str">
        <f>IFERROR(VLOOKUP(AE309,classifications!$A$3:$C$334,3,FALSE),VLOOKUP(AE309,classifications!$I$2:$K$28,3,FALSE))</f>
        <v>Predominantly Urban</v>
      </c>
      <c r="AE309" t="s">
        <v>670</v>
      </c>
      <c r="AG309">
        <v>162</v>
      </c>
      <c r="AH309">
        <v>4518</v>
      </c>
      <c r="AI309">
        <v>0</v>
      </c>
      <c r="AJ309">
        <v>34793</v>
      </c>
      <c r="AK309">
        <v>39473</v>
      </c>
      <c r="BB309" t="s">
        <v>668</v>
      </c>
      <c r="BC309" t="str">
        <f>VLOOKUP(BE309,class!$A$1:$B$455,2,FALSE)</f>
        <v>Shire District</v>
      </c>
      <c r="BD309" t="str">
        <f>IFERROR(VLOOKUP(BE309,classifications!$A$3:$C$334,3,FALSE),VLOOKUP(BE309,classifications!$I$2:$K$28,3,FALSE))</f>
        <v>Predominantly Urban</v>
      </c>
      <c r="BE309" t="s">
        <v>670</v>
      </c>
      <c r="BG309">
        <v>107</v>
      </c>
      <c r="BH309">
        <v>4520</v>
      </c>
      <c r="BI309">
        <v>0</v>
      </c>
      <c r="BJ309">
        <v>34909</v>
      </c>
      <c r="BK309">
        <v>39536</v>
      </c>
      <c r="CB309" t="s">
        <v>668</v>
      </c>
      <c r="CC309" t="str">
        <f>VLOOKUP(CE309,class!$A$1:$B$455,2,FALSE)</f>
        <v>Shire District</v>
      </c>
      <c r="CD309" t="str">
        <f>IFERROR(VLOOKUP(CE309,classifications!$A$3:$C$334,3,FALSE),VLOOKUP(CE309,classifications!$I$2:$K$28,3,FALSE))</f>
        <v>Predominantly Urban</v>
      </c>
      <c r="CE309" t="s">
        <v>670</v>
      </c>
      <c r="CG309">
        <v>47</v>
      </c>
      <c r="CH309">
        <v>4546</v>
      </c>
      <c r="CI309">
        <v>0</v>
      </c>
      <c r="CJ309">
        <v>35026</v>
      </c>
      <c r="CK309">
        <v>39619</v>
      </c>
      <c r="DB309" t="s">
        <v>668</v>
      </c>
      <c r="DC309" t="str">
        <f>VLOOKUP(DE309,class!$A$1:$B$455,2,FALSE)</f>
        <v>Shire District</v>
      </c>
      <c r="DD309" t="str">
        <f>IFERROR(VLOOKUP(DE309,classifications!$A$3:$C$334,3,FALSE),VLOOKUP(DE309,classifications!$I$2:$K$28,3,FALSE))</f>
        <v>Predominantly Urban</v>
      </c>
      <c r="DE309" t="s">
        <v>670</v>
      </c>
      <c r="DG309">
        <v>40</v>
      </c>
      <c r="DH309">
        <v>4603</v>
      </c>
      <c r="DI309">
        <v>0</v>
      </c>
      <c r="DJ309">
        <v>35103</v>
      </c>
      <c r="DK309">
        <v>39746</v>
      </c>
      <c r="EB309" t="s">
        <v>668</v>
      </c>
      <c r="EC309" t="str">
        <f>VLOOKUP(EE309,class!$A$1:$B$455,2,FALSE)</f>
        <v>Shire District</v>
      </c>
      <c r="ED309" t="str">
        <f>IFERROR(VLOOKUP(EE309,classifications!$A$3:$C$334,3,FALSE),VLOOKUP(EE309,classifications!$I$2:$K$28,3,FALSE))</f>
        <v>Predominantly Urban</v>
      </c>
      <c r="EE309" t="s">
        <v>670</v>
      </c>
      <c r="EG309">
        <v>30</v>
      </c>
      <c r="EH309">
        <v>4625</v>
      </c>
      <c r="EI309">
        <v>0</v>
      </c>
      <c r="EJ309">
        <v>35260</v>
      </c>
      <c r="EK309">
        <v>39915</v>
      </c>
      <c r="FB309" t="s">
        <v>668</v>
      </c>
      <c r="FC309" t="str">
        <f>VLOOKUP(FE309,class!$A$1:$B$455,2,FALSE)</f>
        <v>Shire District</v>
      </c>
      <c r="FD309" t="str">
        <f>IFERROR(VLOOKUP(FE309,classifications!$A$3:$C$334,3,FALSE),VLOOKUP(FE309,classifications!$I$2:$K$28,3,FALSE))</f>
        <v>Predominantly Urban</v>
      </c>
      <c r="FE309" t="s">
        <v>670</v>
      </c>
      <c r="FG309">
        <v>8</v>
      </c>
      <c r="FH309">
        <v>4674</v>
      </c>
      <c r="FI309">
        <v>0</v>
      </c>
      <c r="FJ309">
        <v>35372</v>
      </c>
      <c r="FK309">
        <v>40054</v>
      </c>
      <c r="GB309" t="s">
        <v>668</v>
      </c>
      <c r="GC309" t="str">
        <f>VLOOKUP(GE309,class!$A$1:$B$455,2,FALSE)</f>
        <v>Shire District</v>
      </c>
      <c r="GD309" t="str">
        <f>IFERROR(VLOOKUP(GE309,classifications!$A$3:$C$334,3,FALSE),VLOOKUP(GE309,classifications!$I$2:$K$28,3,FALSE))</f>
        <v>Predominantly Urban</v>
      </c>
      <c r="GE309" t="s">
        <v>670</v>
      </c>
      <c r="GG309">
        <v>2</v>
      </c>
      <c r="GH309">
        <v>4662</v>
      </c>
      <c r="GI309">
        <v>0</v>
      </c>
      <c r="GJ309">
        <v>35704</v>
      </c>
      <c r="GK309">
        <v>40368</v>
      </c>
    </row>
    <row r="310" spans="2:193" x14ac:dyDescent="0.3">
      <c r="B310" t="s">
        <v>671</v>
      </c>
      <c r="C310" t="str">
        <f>VLOOKUP(E310,class!$A$1:$B$455,2,FALSE)</f>
        <v>Shire District</v>
      </c>
      <c r="D310" t="str">
        <f>IFERROR(VLOOKUP(E310,classifications!$A$3:$C$334,3,FALSE),VLOOKUP(E310,classifications!$I$2:$K$28,3,FALSE))</f>
        <v>Predominantly Urban</v>
      </c>
      <c r="E310" t="s">
        <v>673</v>
      </c>
      <c r="G310">
        <v>0</v>
      </c>
      <c r="H310">
        <v>11177</v>
      </c>
      <c r="I310">
        <v>143</v>
      </c>
      <c r="J310">
        <v>49193</v>
      </c>
      <c r="K310">
        <v>60513</v>
      </c>
      <c r="AB310" t="s">
        <v>671</v>
      </c>
      <c r="AC310" t="str">
        <f>VLOOKUP(AE310,class!$A$1:$B$455,2,FALSE)</f>
        <v>Shire District</v>
      </c>
      <c r="AD310" t="str">
        <f>IFERROR(VLOOKUP(AE310,classifications!$A$3:$C$334,3,FALSE),VLOOKUP(AE310,classifications!$I$2:$K$28,3,FALSE))</f>
        <v>Predominantly Urban</v>
      </c>
      <c r="AE310" t="s">
        <v>673</v>
      </c>
      <c r="AG310">
        <v>0</v>
      </c>
      <c r="AH310">
        <v>11218</v>
      </c>
      <c r="AI310">
        <v>143</v>
      </c>
      <c r="AJ310">
        <v>49252</v>
      </c>
      <c r="AK310">
        <v>60613</v>
      </c>
      <c r="BB310" t="s">
        <v>671</v>
      </c>
      <c r="BC310" t="str">
        <f>VLOOKUP(BE310,class!$A$1:$B$455,2,FALSE)</f>
        <v>Shire District</v>
      </c>
      <c r="BD310" t="str">
        <f>IFERROR(VLOOKUP(BE310,classifications!$A$3:$C$334,3,FALSE),VLOOKUP(BE310,classifications!$I$2:$K$28,3,FALSE))</f>
        <v>Predominantly Urban</v>
      </c>
      <c r="BE310" t="s">
        <v>673</v>
      </c>
      <c r="BG310">
        <v>0</v>
      </c>
      <c r="BH310">
        <v>11279</v>
      </c>
      <c r="BI310">
        <v>143</v>
      </c>
      <c r="BJ310">
        <v>49352</v>
      </c>
      <c r="BK310">
        <v>60774</v>
      </c>
      <c r="CB310" t="s">
        <v>671</v>
      </c>
      <c r="CC310" t="str">
        <f>VLOOKUP(CE310,class!$A$1:$B$455,2,FALSE)</f>
        <v>Shire District</v>
      </c>
      <c r="CD310" t="str">
        <f>IFERROR(VLOOKUP(CE310,classifications!$A$3:$C$334,3,FALSE),VLOOKUP(CE310,classifications!$I$2:$K$28,3,FALSE))</f>
        <v>Predominantly Urban</v>
      </c>
      <c r="CE310" t="s">
        <v>673</v>
      </c>
      <c r="CG310">
        <v>0</v>
      </c>
      <c r="CH310">
        <v>11308</v>
      </c>
      <c r="CI310">
        <v>140</v>
      </c>
      <c r="CJ310">
        <v>49841</v>
      </c>
      <c r="CK310">
        <v>61289</v>
      </c>
      <c r="DB310" t="s">
        <v>671</v>
      </c>
      <c r="DC310" t="str">
        <f>VLOOKUP(DE310,class!$A$1:$B$455,2,FALSE)</f>
        <v>Shire District</v>
      </c>
      <c r="DD310" t="str">
        <f>IFERROR(VLOOKUP(DE310,classifications!$A$3:$C$334,3,FALSE),VLOOKUP(DE310,classifications!$I$2:$K$28,3,FALSE))</f>
        <v>Predominantly Urban</v>
      </c>
      <c r="DE310" t="s">
        <v>673</v>
      </c>
      <c r="DG310">
        <v>0</v>
      </c>
      <c r="DH310">
        <v>11372</v>
      </c>
      <c r="DI310">
        <v>140</v>
      </c>
      <c r="DJ310">
        <v>50261</v>
      </c>
      <c r="DK310">
        <v>61773</v>
      </c>
      <c r="EB310" t="s">
        <v>671</v>
      </c>
      <c r="EC310" t="str">
        <f>VLOOKUP(EE310,class!$A$1:$B$455,2,FALSE)</f>
        <v>Shire District</v>
      </c>
      <c r="ED310" t="str">
        <f>IFERROR(VLOOKUP(EE310,classifications!$A$3:$C$334,3,FALSE),VLOOKUP(EE310,classifications!$I$2:$K$28,3,FALSE))</f>
        <v>Predominantly Urban</v>
      </c>
      <c r="EE310" t="s">
        <v>673</v>
      </c>
      <c r="EG310">
        <v>0</v>
      </c>
      <c r="EH310">
        <v>11387</v>
      </c>
      <c r="EI310">
        <v>140</v>
      </c>
      <c r="EJ310">
        <v>51050</v>
      </c>
      <c r="EK310">
        <v>62577</v>
      </c>
      <c r="FB310" t="s">
        <v>671</v>
      </c>
      <c r="FC310" t="str">
        <f>VLOOKUP(FE310,class!$A$1:$B$455,2,FALSE)</f>
        <v>Shire District</v>
      </c>
      <c r="FD310" t="str">
        <f>IFERROR(VLOOKUP(FE310,classifications!$A$3:$C$334,3,FALSE),VLOOKUP(FE310,classifications!$I$2:$K$28,3,FALSE))</f>
        <v>Predominantly Urban</v>
      </c>
      <c r="FE310" t="s">
        <v>673</v>
      </c>
      <c r="FG310">
        <v>0</v>
      </c>
      <c r="FH310">
        <v>11535</v>
      </c>
      <c r="FI310">
        <v>140</v>
      </c>
      <c r="FJ310">
        <v>51640</v>
      </c>
      <c r="FK310">
        <v>63315</v>
      </c>
      <c r="GB310" t="s">
        <v>671</v>
      </c>
      <c r="GC310" t="str">
        <f>VLOOKUP(GE310,class!$A$1:$B$455,2,FALSE)</f>
        <v>Shire District</v>
      </c>
      <c r="GD310" t="str">
        <f>IFERROR(VLOOKUP(GE310,classifications!$A$3:$C$334,3,FALSE),VLOOKUP(GE310,classifications!$I$2:$K$28,3,FALSE))</f>
        <v>Predominantly Urban</v>
      </c>
      <c r="GE310" t="s">
        <v>673</v>
      </c>
      <c r="GG310">
        <v>0</v>
      </c>
      <c r="GH310">
        <v>11606</v>
      </c>
      <c r="GI310">
        <v>140</v>
      </c>
      <c r="GJ310">
        <v>52354</v>
      </c>
      <c r="GK310">
        <v>64100</v>
      </c>
    </row>
    <row r="311" spans="2:193" x14ac:dyDescent="0.3">
      <c r="B311" t="s">
        <v>674</v>
      </c>
      <c r="C311" t="str">
        <f>VLOOKUP(E311,class!$A$1:$B$455,2,FALSE)</f>
        <v>Shire District</v>
      </c>
      <c r="D311" t="str">
        <f>IFERROR(VLOOKUP(E311,classifications!$A$3:$C$334,3,FALSE),VLOOKUP(E311,classifications!$I$2:$K$28,3,FALSE))</f>
        <v>Predominantly Rural</v>
      </c>
      <c r="E311" t="s">
        <v>676</v>
      </c>
      <c r="G311">
        <v>4</v>
      </c>
      <c r="H311">
        <v>1815</v>
      </c>
      <c r="I311">
        <v>152</v>
      </c>
      <c r="J311">
        <v>23192</v>
      </c>
      <c r="K311">
        <v>25163</v>
      </c>
      <c r="AB311" t="s">
        <v>674</v>
      </c>
      <c r="AC311" t="str">
        <f>VLOOKUP(AE311,class!$A$1:$B$455,2,FALSE)</f>
        <v>Shire District</v>
      </c>
      <c r="AD311" t="str">
        <f>IFERROR(VLOOKUP(AE311,classifications!$A$3:$C$334,3,FALSE),VLOOKUP(AE311,classifications!$I$2:$K$28,3,FALSE))</f>
        <v>Predominantly Rural</v>
      </c>
      <c r="AE311" t="s">
        <v>676</v>
      </c>
      <c r="AG311">
        <v>4</v>
      </c>
      <c r="AH311">
        <v>1861</v>
      </c>
      <c r="AI311">
        <v>51</v>
      </c>
      <c r="AJ311">
        <v>23419</v>
      </c>
      <c r="AK311">
        <v>25335</v>
      </c>
      <c r="BB311" t="s">
        <v>674</v>
      </c>
      <c r="BC311" t="str">
        <f>VLOOKUP(BE311,class!$A$1:$B$455,2,FALSE)</f>
        <v>Shire District</v>
      </c>
      <c r="BD311" t="str">
        <f>IFERROR(VLOOKUP(BE311,classifications!$A$3:$C$334,3,FALSE),VLOOKUP(BE311,classifications!$I$2:$K$28,3,FALSE))</f>
        <v>Predominantly Rural</v>
      </c>
      <c r="BE311" t="s">
        <v>676</v>
      </c>
      <c r="BG311">
        <v>4</v>
      </c>
      <c r="BH311">
        <v>1881</v>
      </c>
      <c r="BI311">
        <v>51</v>
      </c>
      <c r="BJ311">
        <v>23575</v>
      </c>
      <c r="BK311">
        <v>25511</v>
      </c>
      <c r="CB311" t="s">
        <v>674</v>
      </c>
      <c r="CC311" t="str">
        <f>VLOOKUP(CE311,class!$A$1:$B$455,2,FALSE)</f>
        <v>Shire District</v>
      </c>
      <c r="CD311" t="str">
        <f>IFERROR(VLOOKUP(CE311,classifications!$A$3:$C$334,3,FALSE),VLOOKUP(CE311,classifications!$I$2:$K$28,3,FALSE))</f>
        <v>Predominantly Rural</v>
      </c>
      <c r="CE311" t="s">
        <v>676</v>
      </c>
      <c r="CG311">
        <v>1</v>
      </c>
      <c r="CH311">
        <v>1958</v>
      </c>
      <c r="CI311">
        <v>51</v>
      </c>
      <c r="CJ311">
        <v>23845</v>
      </c>
      <c r="CK311">
        <v>25855</v>
      </c>
      <c r="DB311" t="s">
        <v>674</v>
      </c>
      <c r="DC311" t="str">
        <f>VLOOKUP(DE311,class!$A$1:$B$455,2,FALSE)</f>
        <v>Shire District</v>
      </c>
      <c r="DD311" t="str">
        <f>IFERROR(VLOOKUP(DE311,classifications!$A$3:$C$334,3,FALSE),VLOOKUP(DE311,classifications!$I$2:$K$28,3,FALSE))</f>
        <v>Predominantly Rural</v>
      </c>
      <c r="DE311" t="s">
        <v>676</v>
      </c>
      <c r="DG311">
        <v>1</v>
      </c>
      <c r="DH311">
        <v>2004</v>
      </c>
      <c r="DI311">
        <v>51</v>
      </c>
      <c r="DJ311">
        <v>24099</v>
      </c>
      <c r="DK311">
        <v>26155</v>
      </c>
      <c r="EB311" t="s">
        <v>674</v>
      </c>
      <c r="EC311" t="str">
        <f>VLOOKUP(EE311,class!$A$1:$B$455,2,FALSE)</f>
        <v>Shire District</v>
      </c>
      <c r="ED311" t="str">
        <f>IFERROR(VLOOKUP(EE311,classifications!$A$3:$C$334,3,FALSE),VLOOKUP(EE311,classifications!$I$2:$K$28,3,FALSE))</f>
        <v>Predominantly Rural</v>
      </c>
      <c r="EE311" t="s">
        <v>676</v>
      </c>
      <c r="EG311">
        <v>9</v>
      </c>
      <c r="EH311">
        <v>2067</v>
      </c>
      <c r="EI311">
        <v>51</v>
      </c>
      <c r="EJ311">
        <v>24418</v>
      </c>
      <c r="EK311">
        <v>26545</v>
      </c>
      <c r="FB311" t="s">
        <v>674</v>
      </c>
      <c r="FC311" t="str">
        <f>VLOOKUP(FE311,class!$A$1:$B$455,2,FALSE)</f>
        <v>Shire District</v>
      </c>
      <c r="FD311" t="str">
        <f>IFERROR(VLOOKUP(FE311,classifications!$A$3:$C$334,3,FALSE),VLOOKUP(FE311,classifications!$I$2:$K$28,3,FALSE))</f>
        <v>Predominantly Rural</v>
      </c>
      <c r="FE311" t="s">
        <v>676</v>
      </c>
      <c r="FG311">
        <v>2</v>
      </c>
      <c r="FH311">
        <v>2090</v>
      </c>
      <c r="FI311">
        <v>51</v>
      </c>
      <c r="FJ311">
        <v>24802</v>
      </c>
      <c r="FK311">
        <v>26945</v>
      </c>
      <c r="GB311" t="s">
        <v>674</v>
      </c>
      <c r="GC311" t="str">
        <f>VLOOKUP(GE311,class!$A$1:$B$455,2,FALSE)</f>
        <v>Shire District</v>
      </c>
      <c r="GD311" t="str">
        <f>IFERROR(VLOOKUP(GE311,classifications!$A$3:$C$334,3,FALSE),VLOOKUP(GE311,classifications!$I$2:$K$28,3,FALSE))</f>
        <v>Predominantly Rural</v>
      </c>
      <c r="GE311" t="s">
        <v>676</v>
      </c>
      <c r="GG311">
        <v>5</v>
      </c>
      <c r="GH311">
        <v>2110</v>
      </c>
      <c r="GI311">
        <v>51</v>
      </c>
      <c r="GJ311">
        <v>25182</v>
      </c>
      <c r="GK311">
        <v>27348</v>
      </c>
    </row>
    <row r="312" spans="2:193" x14ac:dyDescent="0.3">
      <c r="B312" t="s">
        <v>677</v>
      </c>
      <c r="C312" t="str">
        <f>VLOOKUP(E312,class!$A$1:$B$455,2,FALSE)</f>
        <v>Shire District</v>
      </c>
      <c r="D312" t="str">
        <f>IFERROR(VLOOKUP(E312,classifications!$A$3:$C$334,3,FALSE),VLOOKUP(E312,classifications!$I$2:$K$28,3,FALSE))</f>
        <v>Predominantly Urban</v>
      </c>
      <c r="E312" t="s">
        <v>679</v>
      </c>
      <c r="G312">
        <v>0</v>
      </c>
      <c r="H312">
        <v>4538</v>
      </c>
      <c r="I312">
        <v>2</v>
      </c>
      <c r="J312">
        <v>26424</v>
      </c>
      <c r="K312">
        <v>30964</v>
      </c>
      <c r="AB312" t="s">
        <v>677</v>
      </c>
      <c r="AC312" t="str">
        <f>VLOOKUP(AE312,class!$A$1:$B$455,2,FALSE)</f>
        <v>Shire District</v>
      </c>
      <c r="AD312" t="str">
        <f>IFERROR(VLOOKUP(AE312,classifications!$A$3:$C$334,3,FALSE),VLOOKUP(AE312,classifications!$I$2:$K$28,3,FALSE))</f>
        <v>Predominantly Urban</v>
      </c>
      <c r="AE312" t="s">
        <v>679</v>
      </c>
      <c r="AG312">
        <v>2</v>
      </c>
      <c r="AH312">
        <v>4548</v>
      </c>
      <c r="AI312">
        <v>2</v>
      </c>
      <c r="AJ312">
        <v>26565</v>
      </c>
      <c r="AK312">
        <v>31117</v>
      </c>
      <c r="BB312" t="s">
        <v>677</v>
      </c>
      <c r="BC312" t="str">
        <f>VLOOKUP(BE312,class!$A$1:$B$455,2,FALSE)</f>
        <v>Shire District</v>
      </c>
      <c r="BD312" t="str">
        <f>IFERROR(VLOOKUP(BE312,classifications!$A$3:$C$334,3,FALSE),VLOOKUP(BE312,classifications!$I$2:$K$28,3,FALSE))</f>
        <v>Predominantly Urban</v>
      </c>
      <c r="BE312" t="s">
        <v>679</v>
      </c>
      <c r="BG312">
        <v>0</v>
      </c>
      <c r="BH312">
        <v>4674</v>
      </c>
      <c r="BI312">
        <v>0</v>
      </c>
      <c r="BJ312">
        <v>26684</v>
      </c>
      <c r="BK312">
        <v>31358</v>
      </c>
      <c r="CB312" t="s">
        <v>677</v>
      </c>
      <c r="CC312" t="str">
        <f>VLOOKUP(CE312,class!$A$1:$B$455,2,FALSE)</f>
        <v>Shire District</v>
      </c>
      <c r="CD312" t="str">
        <f>IFERROR(VLOOKUP(CE312,classifications!$A$3:$C$334,3,FALSE),VLOOKUP(CE312,classifications!$I$2:$K$28,3,FALSE))</f>
        <v>Predominantly Urban</v>
      </c>
      <c r="CE312" t="s">
        <v>679</v>
      </c>
      <c r="CG312">
        <v>0</v>
      </c>
      <c r="CH312">
        <v>4662</v>
      </c>
      <c r="CI312">
        <v>2</v>
      </c>
      <c r="CJ312">
        <v>26928</v>
      </c>
      <c r="CK312">
        <v>31592</v>
      </c>
      <c r="DB312" t="s">
        <v>677</v>
      </c>
      <c r="DC312" t="str">
        <f>VLOOKUP(DE312,class!$A$1:$B$455,2,FALSE)</f>
        <v>Shire District</v>
      </c>
      <c r="DD312" t="str">
        <f>IFERROR(VLOOKUP(DE312,classifications!$A$3:$C$334,3,FALSE),VLOOKUP(DE312,classifications!$I$2:$K$28,3,FALSE))</f>
        <v>Predominantly Urban</v>
      </c>
      <c r="DE312" t="s">
        <v>679</v>
      </c>
      <c r="DG312">
        <v>80</v>
      </c>
      <c r="DH312">
        <v>4683</v>
      </c>
      <c r="DI312">
        <v>0</v>
      </c>
      <c r="DJ312">
        <v>26951</v>
      </c>
      <c r="DK312">
        <v>31714</v>
      </c>
      <c r="EB312" t="s">
        <v>677</v>
      </c>
      <c r="EC312" t="str">
        <f>VLOOKUP(EE312,class!$A$1:$B$455,2,FALSE)</f>
        <v>Shire District</v>
      </c>
      <c r="ED312" t="str">
        <f>IFERROR(VLOOKUP(EE312,classifications!$A$3:$C$334,3,FALSE),VLOOKUP(EE312,classifications!$I$2:$K$28,3,FALSE))</f>
        <v>Predominantly Urban</v>
      </c>
      <c r="EE312" t="s">
        <v>679</v>
      </c>
      <c r="EG312">
        <v>80</v>
      </c>
      <c r="EH312">
        <v>4627</v>
      </c>
      <c r="EI312">
        <v>0</v>
      </c>
      <c r="EJ312">
        <v>27198</v>
      </c>
      <c r="EK312">
        <v>31905</v>
      </c>
      <c r="FB312" t="s">
        <v>677</v>
      </c>
      <c r="FC312" t="str">
        <f>VLOOKUP(FE312,class!$A$1:$B$455,2,FALSE)</f>
        <v>Shire District</v>
      </c>
      <c r="FD312" t="str">
        <f>IFERROR(VLOOKUP(FE312,classifications!$A$3:$C$334,3,FALSE),VLOOKUP(FE312,classifications!$I$2:$K$28,3,FALSE))</f>
        <v>Predominantly Urban</v>
      </c>
      <c r="FE312" t="s">
        <v>679</v>
      </c>
      <c r="FG312">
        <v>0</v>
      </c>
      <c r="FH312">
        <v>4658</v>
      </c>
      <c r="FI312">
        <v>3</v>
      </c>
      <c r="FJ312">
        <v>27393</v>
      </c>
      <c r="FK312">
        <v>32054</v>
      </c>
      <c r="GB312" t="s">
        <v>677</v>
      </c>
      <c r="GC312" t="str">
        <f>VLOOKUP(GE312,class!$A$1:$B$455,2,FALSE)</f>
        <v>Shire District</v>
      </c>
      <c r="GD312" t="str">
        <f>IFERROR(VLOOKUP(GE312,classifications!$A$3:$C$334,3,FALSE),VLOOKUP(GE312,classifications!$I$2:$K$28,3,FALSE))</f>
        <v>Predominantly Urban</v>
      </c>
      <c r="GE312" t="s">
        <v>679</v>
      </c>
      <c r="GG312">
        <v>17</v>
      </c>
      <c r="GH312">
        <v>4670</v>
      </c>
      <c r="GI312">
        <v>12</v>
      </c>
      <c r="GJ312">
        <v>27462</v>
      </c>
      <c r="GK312">
        <v>32161</v>
      </c>
    </row>
    <row r="313" spans="2:193" x14ac:dyDescent="0.3">
      <c r="B313" t="s">
        <v>680</v>
      </c>
      <c r="C313" t="str">
        <f>VLOOKUP(E313,class!$A$1:$B$455,2,FALSE)</f>
        <v>Shire District</v>
      </c>
      <c r="D313" t="str">
        <f>IFERROR(VLOOKUP(E313,classifications!$A$3:$C$334,3,FALSE),VLOOKUP(E313,classifications!$I$2:$K$28,3,FALSE))</f>
        <v>Predominantly Urban</v>
      </c>
      <c r="E313" t="s">
        <v>682</v>
      </c>
      <c r="G313">
        <v>0</v>
      </c>
      <c r="H313">
        <v>4998</v>
      </c>
      <c r="I313">
        <v>0</v>
      </c>
      <c r="J313">
        <v>42903</v>
      </c>
      <c r="K313">
        <v>47901</v>
      </c>
      <c r="AB313" t="s">
        <v>680</v>
      </c>
      <c r="AC313" t="str">
        <f>VLOOKUP(AE313,class!$A$1:$B$455,2,FALSE)</f>
        <v>Shire District</v>
      </c>
      <c r="AD313" t="str">
        <f>IFERROR(VLOOKUP(AE313,classifications!$A$3:$C$334,3,FALSE),VLOOKUP(AE313,classifications!$I$2:$K$28,3,FALSE))</f>
        <v>Predominantly Urban</v>
      </c>
      <c r="AE313" t="s">
        <v>682</v>
      </c>
      <c r="AG313">
        <v>0</v>
      </c>
      <c r="AH313">
        <v>4965</v>
      </c>
      <c r="AI313">
        <v>0</v>
      </c>
      <c r="AJ313">
        <v>43090</v>
      </c>
      <c r="AK313">
        <v>48055</v>
      </c>
      <c r="BB313" t="s">
        <v>680</v>
      </c>
      <c r="BC313" t="str">
        <f>VLOOKUP(BE313,class!$A$1:$B$455,2,FALSE)</f>
        <v>Shire District</v>
      </c>
      <c r="BD313" t="str">
        <f>IFERROR(VLOOKUP(BE313,classifications!$A$3:$C$334,3,FALSE),VLOOKUP(BE313,classifications!$I$2:$K$28,3,FALSE))</f>
        <v>Predominantly Urban</v>
      </c>
      <c r="BE313" t="s">
        <v>682</v>
      </c>
      <c r="BG313">
        <v>3</v>
      </c>
      <c r="BH313">
        <v>5007</v>
      </c>
      <c r="BI313">
        <v>0</v>
      </c>
      <c r="BJ313">
        <v>43256</v>
      </c>
      <c r="BK313">
        <v>48266</v>
      </c>
      <c r="CB313" t="s">
        <v>680</v>
      </c>
      <c r="CC313" t="str">
        <f>VLOOKUP(CE313,class!$A$1:$B$455,2,FALSE)</f>
        <v>Shire District</v>
      </c>
      <c r="CD313" t="str">
        <f>IFERROR(VLOOKUP(CE313,classifications!$A$3:$C$334,3,FALSE),VLOOKUP(CE313,classifications!$I$2:$K$28,3,FALSE))</f>
        <v>Predominantly Urban</v>
      </c>
      <c r="CE313" t="s">
        <v>682</v>
      </c>
      <c r="CG313">
        <v>0</v>
      </c>
      <c r="CH313">
        <v>5070</v>
      </c>
      <c r="CI313">
        <v>0</v>
      </c>
      <c r="CJ313">
        <v>43673</v>
      </c>
      <c r="CK313">
        <v>48743</v>
      </c>
      <c r="DB313" t="s">
        <v>680</v>
      </c>
      <c r="DC313" t="str">
        <f>VLOOKUP(DE313,class!$A$1:$B$455,2,FALSE)</f>
        <v>Shire District</v>
      </c>
      <c r="DD313" t="str">
        <f>IFERROR(VLOOKUP(DE313,classifications!$A$3:$C$334,3,FALSE),VLOOKUP(DE313,classifications!$I$2:$K$28,3,FALSE))</f>
        <v>Predominantly Urban</v>
      </c>
      <c r="DE313" t="s">
        <v>682</v>
      </c>
      <c r="DG313">
        <v>0</v>
      </c>
      <c r="DH313">
        <v>5122</v>
      </c>
      <c r="DI313">
        <v>0</v>
      </c>
      <c r="DJ313">
        <v>44051</v>
      </c>
      <c r="DK313">
        <v>49173</v>
      </c>
      <c r="EB313" t="s">
        <v>680</v>
      </c>
      <c r="EC313" t="str">
        <f>VLOOKUP(EE313,class!$A$1:$B$455,2,FALSE)</f>
        <v>Shire District</v>
      </c>
      <c r="ED313" t="str">
        <f>IFERROR(VLOOKUP(EE313,classifications!$A$3:$C$334,3,FALSE),VLOOKUP(EE313,classifications!$I$2:$K$28,3,FALSE))</f>
        <v>Predominantly Urban</v>
      </c>
      <c r="EE313" t="s">
        <v>682</v>
      </c>
      <c r="EG313">
        <v>0</v>
      </c>
      <c r="EH313">
        <v>5177</v>
      </c>
      <c r="EI313">
        <v>0</v>
      </c>
      <c r="EJ313">
        <v>44233</v>
      </c>
      <c r="EK313">
        <v>49410</v>
      </c>
      <c r="FB313" t="s">
        <v>680</v>
      </c>
      <c r="FC313" t="str">
        <f>VLOOKUP(FE313,class!$A$1:$B$455,2,FALSE)</f>
        <v>Shire District</v>
      </c>
      <c r="FD313" t="str">
        <f>IFERROR(VLOOKUP(FE313,classifications!$A$3:$C$334,3,FALSE),VLOOKUP(FE313,classifications!$I$2:$K$28,3,FALSE))</f>
        <v>Predominantly Urban</v>
      </c>
      <c r="FE313" t="s">
        <v>682</v>
      </c>
      <c r="FG313">
        <v>0</v>
      </c>
      <c r="FH313">
        <v>5234</v>
      </c>
      <c r="FI313">
        <v>0</v>
      </c>
      <c r="FJ313">
        <v>44488</v>
      </c>
      <c r="FK313">
        <v>49722</v>
      </c>
      <c r="GB313" t="s">
        <v>680</v>
      </c>
      <c r="GC313" t="str">
        <f>VLOOKUP(GE313,class!$A$1:$B$455,2,FALSE)</f>
        <v>Shire District</v>
      </c>
      <c r="GD313" t="str">
        <f>IFERROR(VLOOKUP(GE313,classifications!$A$3:$C$334,3,FALSE),VLOOKUP(GE313,classifications!$I$2:$K$28,3,FALSE))</f>
        <v>Predominantly Urban</v>
      </c>
      <c r="GE313" t="s">
        <v>682</v>
      </c>
      <c r="GG313">
        <v>0</v>
      </c>
      <c r="GH313">
        <v>5256</v>
      </c>
      <c r="GI313">
        <v>0</v>
      </c>
      <c r="GJ313">
        <v>44903</v>
      </c>
      <c r="GK313">
        <v>50159</v>
      </c>
    </row>
    <row r="314" spans="2:193" x14ac:dyDescent="0.3">
      <c r="B314" t="s">
        <v>683</v>
      </c>
      <c r="C314" t="str">
        <f>VLOOKUP(E314,class!$A$1:$B$455,2,FALSE)</f>
        <v>Shire District</v>
      </c>
      <c r="D314" t="str">
        <f>IFERROR(VLOOKUP(E314,classifications!$A$3:$C$334,3,FALSE),VLOOKUP(E314,classifications!$I$2:$K$28,3,FALSE))</f>
        <v>Urban with Significant Rural</v>
      </c>
      <c r="E314" t="s">
        <v>685</v>
      </c>
      <c r="G314">
        <v>6323</v>
      </c>
      <c r="H314">
        <v>963</v>
      </c>
      <c r="I314">
        <v>0</v>
      </c>
      <c r="J314">
        <v>40921</v>
      </c>
      <c r="K314">
        <v>48207</v>
      </c>
      <c r="AB314" t="s">
        <v>683</v>
      </c>
      <c r="AC314" t="str">
        <f>VLOOKUP(AE314,class!$A$1:$B$455,2,FALSE)</f>
        <v>Shire District</v>
      </c>
      <c r="AD314" t="str">
        <f>IFERROR(VLOOKUP(AE314,classifications!$A$3:$C$334,3,FALSE),VLOOKUP(AE314,classifications!$I$2:$K$28,3,FALSE))</f>
        <v>Urban with Significant Rural</v>
      </c>
      <c r="AE314" t="s">
        <v>685</v>
      </c>
      <c r="AG314">
        <v>6243</v>
      </c>
      <c r="AH314">
        <v>1072</v>
      </c>
      <c r="AI314">
        <v>0</v>
      </c>
      <c r="AJ314">
        <v>41028</v>
      </c>
      <c r="AK314">
        <v>48343</v>
      </c>
      <c r="BB314" t="s">
        <v>683</v>
      </c>
      <c r="BC314" t="str">
        <f>VLOOKUP(BE314,class!$A$1:$B$455,2,FALSE)</f>
        <v>Shire District</v>
      </c>
      <c r="BD314" t="str">
        <f>IFERROR(VLOOKUP(BE314,classifications!$A$3:$C$334,3,FALSE),VLOOKUP(BE314,classifications!$I$2:$K$28,3,FALSE))</f>
        <v>Urban with Significant Rural</v>
      </c>
      <c r="BE314" t="s">
        <v>685</v>
      </c>
      <c r="BG314">
        <v>6155</v>
      </c>
      <c r="BH314">
        <v>1154</v>
      </c>
      <c r="BI314">
        <v>0</v>
      </c>
      <c r="BJ314">
        <v>41403</v>
      </c>
      <c r="BK314">
        <v>48712</v>
      </c>
      <c r="CB314" t="s">
        <v>683</v>
      </c>
      <c r="CC314" t="str">
        <f>VLOOKUP(CE314,class!$A$1:$B$455,2,FALSE)</f>
        <v>Shire District</v>
      </c>
      <c r="CD314" t="str">
        <f>IFERROR(VLOOKUP(CE314,classifications!$A$3:$C$334,3,FALSE),VLOOKUP(CE314,classifications!$I$2:$K$28,3,FALSE))</f>
        <v>Urban with Significant Rural</v>
      </c>
      <c r="CE314" t="s">
        <v>685</v>
      </c>
      <c r="CG314">
        <v>6116</v>
      </c>
      <c r="CH314">
        <v>1173</v>
      </c>
      <c r="CI314">
        <v>0</v>
      </c>
      <c r="CJ314">
        <v>41792</v>
      </c>
      <c r="CK314">
        <v>49081</v>
      </c>
      <c r="DB314" t="s">
        <v>683</v>
      </c>
      <c r="DC314" t="str">
        <f>VLOOKUP(DE314,class!$A$1:$B$455,2,FALSE)</f>
        <v>Shire District</v>
      </c>
      <c r="DD314" t="str">
        <f>IFERROR(VLOOKUP(DE314,classifications!$A$3:$C$334,3,FALSE),VLOOKUP(DE314,classifications!$I$2:$K$28,3,FALSE))</f>
        <v>Urban with Significant Rural</v>
      </c>
      <c r="DE314" t="s">
        <v>685</v>
      </c>
      <c r="DG314">
        <v>6058</v>
      </c>
      <c r="DH314">
        <v>1251</v>
      </c>
      <c r="DI314">
        <v>0</v>
      </c>
      <c r="DJ314">
        <v>42068</v>
      </c>
      <c r="DK314">
        <v>49377</v>
      </c>
      <c r="EB314" t="s">
        <v>683</v>
      </c>
      <c r="EC314" t="str">
        <f>VLOOKUP(EE314,class!$A$1:$B$455,2,FALSE)</f>
        <v>Shire District</v>
      </c>
      <c r="ED314" t="str">
        <f>IFERROR(VLOOKUP(EE314,classifications!$A$3:$C$334,3,FALSE),VLOOKUP(EE314,classifications!$I$2:$K$28,3,FALSE))</f>
        <v>Urban with Significant Rural</v>
      </c>
      <c r="EE314" t="s">
        <v>685</v>
      </c>
      <c r="EG314">
        <v>6051</v>
      </c>
      <c r="EH314">
        <v>1246</v>
      </c>
      <c r="EI314">
        <v>0</v>
      </c>
      <c r="EJ314">
        <v>42406</v>
      </c>
      <c r="EK314">
        <v>49703</v>
      </c>
      <c r="FB314" t="s">
        <v>683</v>
      </c>
      <c r="FC314" t="str">
        <f>VLOOKUP(FE314,class!$A$1:$B$455,2,FALSE)</f>
        <v>Shire District</v>
      </c>
      <c r="FD314" t="str">
        <f>IFERROR(VLOOKUP(FE314,classifications!$A$3:$C$334,3,FALSE),VLOOKUP(FE314,classifications!$I$2:$K$28,3,FALSE))</f>
        <v>Urban with Significant Rural</v>
      </c>
      <c r="FE314" t="s">
        <v>685</v>
      </c>
      <c r="FG314">
        <v>5932</v>
      </c>
      <c r="FH314">
        <v>1344</v>
      </c>
      <c r="FI314">
        <v>0</v>
      </c>
      <c r="FJ314">
        <v>42612</v>
      </c>
      <c r="FK314">
        <v>49888</v>
      </c>
      <c r="GB314" t="s">
        <v>683</v>
      </c>
      <c r="GC314" t="str">
        <f>VLOOKUP(GE314,class!$A$1:$B$455,2,FALSE)</f>
        <v>Shire District</v>
      </c>
      <c r="GD314" t="str">
        <f>IFERROR(VLOOKUP(GE314,classifications!$A$3:$C$334,3,FALSE),VLOOKUP(GE314,classifications!$I$2:$K$28,3,FALSE))</f>
        <v>Urban with Significant Rural</v>
      </c>
      <c r="GE314" t="s">
        <v>685</v>
      </c>
      <c r="GG314">
        <v>5875</v>
      </c>
      <c r="GH314">
        <v>1358</v>
      </c>
      <c r="GI314">
        <v>0</v>
      </c>
      <c r="GJ314">
        <v>42978</v>
      </c>
      <c r="GK314">
        <v>50211</v>
      </c>
    </row>
    <row r="315" spans="2:193" x14ac:dyDescent="0.3">
      <c r="B315" t="s">
        <v>686</v>
      </c>
      <c r="C315" t="str">
        <f>VLOOKUP(E315,class!$A$1:$B$455,2,FALSE)</f>
        <v>Shire District</v>
      </c>
      <c r="D315" t="str">
        <f>IFERROR(VLOOKUP(E315,classifications!$A$3:$C$334,3,FALSE),VLOOKUP(E315,classifications!$I$2:$K$28,3,FALSE))</f>
        <v>Predominantly Rural</v>
      </c>
      <c r="E315" t="s">
        <v>688</v>
      </c>
      <c r="G315">
        <v>0</v>
      </c>
      <c r="H315">
        <v>3691</v>
      </c>
      <c r="I315">
        <v>0</v>
      </c>
      <c r="J315">
        <v>46505</v>
      </c>
      <c r="K315">
        <v>50196</v>
      </c>
      <c r="AB315" t="s">
        <v>686</v>
      </c>
      <c r="AC315" t="str">
        <f>VLOOKUP(AE315,class!$A$1:$B$455,2,FALSE)</f>
        <v>Shire District</v>
      </c>
      <c r="AD315" t="str">
        <f>IFERROR(VLOOKUP(AE315,classifications!$A$3:$C$334,3,FALSE),VLOOKUP(AE315,classifications!$I$2:$K$28,3,FALSE))</f>
        <v>Predominantly Rural</v>
      </c>
      <c r="AE315" t="s">
        <v>688</v>
      </c>
      <c r="AG315">
        <v>0</v>
      </c>
      <c r="AH315">
        <v>3705</v>
      </c>
      <c r="AI315">
        <v>0</v>
      </c>
      <c r="AJ315">
        <v>46675</v>
      </c>
      <c r="AK315">
        <v>50380</v>
      </c>
      <c r="BB315" t="s">
        <v>686</v>
      </c>
      <c r="BC315" t="str">
        <f>VLOOKUP(BE315,class!$A$1:$B$455,2,FALSE)</f>
        <v>Shire District</v>
      </c>
      <c r="BD315" t="str">
        <f>IFERROR(VLOOKUP(BE315,classifications!$A$3:$C$334,3,FALSE),VLOOKUP(BE315,classifications!$I$2:$K$28,3,FALSE))</f>
        <v>Predominantly Rural</v>
      </c>
      <c r="BE315" t="s">
        <v>688</v>
      </c>
      <c r="BG315">
        <v>0</v>
      </c>
      <c r="BH315">
        <v>3783</v>
      </c>
      <c r="BI315">
        <v>0</v>
      </c>
      <c r="BJ315">
        <v>46785</v>
      </c>
      <c r="BK315">
        <v>50568</v>
      </c>
      <c r="CB315" t="s">
        <v>686</v>
      </c>
      <c r="CC315" t="str">
        <f>VLOOKUP(CE315,class!$A$1:$B$455,2,FALSE)</f>
        <v>Shire District</v>
      </c>
      <c r="CD315" t="str">
        <f>IFERROR(VLOOKUP(CE315,classifications!$A$3:$C$334,3,FALSE),VLOOKUP(CE315,classifications!$I$2:$K$28,3,FALSE))</f>
        <v>Predominantly Rural</v>
      </c>
      <c r="CE315" t="s">
        <v>688</v>
      </c>
      <c r="CG315">
        <v>0</v>
      </c>
      <c r="CH315">
        <v>3784</v>
      </c>
      <c r="CI315">
        <v>0</v>
      </c>
      <c r="CJ315">
        <v>47074</v>
      </c>
      <c r="CK315">
        <v>50858</v>
      </c>
      <c r="DB315" t="s">
        <v>686</v>
      </c>
      <c r="DC315" t="str">
        <f>VLOOKUP(DE315,class!$A$1:$B$455,2,FALSE)</f>
        <v>Shire District</v>
      </c>
      <c r="DD315" t="str">
        <f>IFERROR(VLOOKUP(DE315,classifications!$A$3:$C$334,3,FALSE),VLOOKUP(DE315,classifications!$I$2:$K$28,3,FALSE))</f>
        <v>Predominantly Rural</v>
      </c>
      <c r="DE315" t="s">
        <v>688</v>
      </c>
      <c r="DG315">
        <v>0</v>
      </c>
      <c r="DH315">
        <v>3858</v>
      </c>
      <c r="DI315">
        <v>0</v>
      </c>
      <c r="DJ315">
        <v>47323</v>
      </c>
      <c r="DK315">
        <v>51181</v>
      </c>
      <c r="EB315" t="s">
        <v>686</v>
      </c>
      <c r="EC315" t="str">
        <f>VLOOKUP(EE315,class!$A$1:$B$455,2,FALSE)</f>
        <v>Shire District</v>
      </c>
      <c r="ED315" t="str">
        <f>IFERROR(VLOOKUP(EE315,classifications!$A$3:$C$334,3,FALSE),VLOOKUP(EE315,classifications!$I$2:$K$28,3,FALSE))</f>
        <v>Predominantly Rural</v>
      </c>
      <c r="EE315" t="s">
        <v>688</v>
      </c>
      <c r="EG315">
        <v>0</v>
      </c>
      <c r="EH315">
        <v>3856</v>
      </c>
      <c r="EI315">
        <v>0</v>
      </c>
      <c r="EJ315">
        <v>47787</v>
      </c>
      <c r="EK315">
        <v>51643</v>
      </c>
      <c r="FB315" t="s">
        <v>686</v>
      </c>
      <c r="FC315" t="str">
        <f>VLOOKUP(FE315,class!$A$1:$B$455,2,FALSE)</f>
        <v>Shire District</v>
      </c>
      <c r="FD315" t="str">
        <f>IFERROR(VLOOKUP(FE315,classifications!$A$3:$C$334,3,FALSE),VLOOKUP(FE315,classifications!$I$2:$K$28,3,FALSE))</f>
        <v>Predominantly Rural</v>
      </c>
      <c r="FE315" t="s">
        <v>688</v>
      </c>
      <c r="FG315">
        <v>0</v>
      </c>
      <c r="FH315">
        <v>3862</v>
      </c>
      <c r="FI315">
        <v>0</v>
      </c>
      <c r="FJ315">
        <v>48151</v>
      </c>
      <c r="FK315">
        <v>52013</v>
      </c>
      <c r="GB315" t="s">
        <v>686</v>
      </c>
      <c r="GC315" t="str">
        <f>VLOOKUP(GE315,class!$A$1:$B$455,2,FALSE)</f>
        <v>Shire District</v>
      </c>
      <c r="GD315" t="str">
        <f>IFERROR(VLOOKUP(GE315,classifications!$A$3:$C$334,3,FALSE),VLOOKUP(GE315,classifications!$I$2:$K$28,3,FALSE))</f>
        <v>Predominantly Rural</v>
      </c>
      <c r="GE315" t="s">
        <v>688</v>
      </c>
      <c r="GG315">
        <v>0</v>
      </c>
      <c r="GH315">
        <v>3817</v>
      </c>
      <c r="GI315">
        <v>0</v>
      </c>
      <c r="GJ315">
        <v>48592</v>
      </c>
      <c r="GK315">
        <v>52409</v>
      </c>
    </row>
    <row r="317" spans="2:193" x14ac:dyDescent="0.3">
      <c r="C317" t="str">
        <f>VLOOKUP(E317,class!$A$1:$B$455,2,FALSE)</f>
        <v>Shire County</v>
      </c>
      <c r="D317" t="str">
        <f>IFERROR(VLOOKUP(E317,classifications!$A$3:$C$334,3,FALSE),VLOOKUP(E317,classifications!$I$2:$K$28,3,FALSE))</f>
        <v>Urban with Significant Rural</v>
      </c>
      <c r="E317" t="s">
        <v>689</v>
      </c>
      <c r="G317">
        <v>16904</v>
      </c>
      <c r="H317">
        <v>12780</v>
      </c>
      <c r="I317">
        <v>14</v>
      </c>
      <c r="J317">
        <v>249376</v>
      </c>
      <c r="K317">
        <v>279074</v>
      </c>
      <c r="AC317" t="str">
        <f>VLOOKUP(AE317,class!$A$1:$B$455,2,FALSE)</f>
        <v>Shire County</v>
      </c>
      <c r="AD317" t="str">
        <f>IFERROR(VLOOKUP(AE317,classifications!$A$3:$C$334,3,FALSE),VLOOKUP(AE317,classifications!$I$2:$K$28,3,FALSE))</f>
        <v>Urban with Significant Rural</v>
      </c>
      <c r="AE317" t="s">
        <v>689</v>
      </c>
      <c r="AG317">
        <v>16841</v>
      </c>
      <c r="AH317">
        <v>13141</v>
      </c>
      <c r="AI317">
        <v>13</v>
      </c>
      <c r="AJ317">
        <v>250820</v>
      </c>
      <c r="AK317">
        <v>280815</v>
      </c>
      <c r="BC317" t="str">
        <f>VLOOKUP(BE317,class!$A$1:$B$455,2,FALSE)</f>
        <v>Shire County</v>
      </c>
      <c r="BD317" t="str">
        <f>IFERROR(VLOOKUP(BE317,classifications!$A$3:$C$334,3,FALSE),VLOOKUP(BE317,classifications!$I$2:$K$28,3,FALSE))</f>
        <v>Urban with Significant Rural</v>
      </c>
      <c r="BE317" t="s">
        <v>689</v>
      </c>
      <c r="BG317">
        <v>16704</v>
      </c>
      <c r="BH317">
        <v>13536</v>
      </c>
      <c r="BI317">
        <v>11</v>
      </c>
      <c r="BJ317">
        <v>252827</v>
      </c>
      <c r="BK317">
        <v>283078</v>
      </c>
      <c r="CC317" t="str">
        <f>VLOOKUP(CE317,class!$A$1:$B$455,2,FALSE)</f>
        <v>Shire County</v>
      </c>
      <c r="CD317" t="str">
        <f>IFERROR(VLOOKUP(CE317,classifications!$A$3:$C$334,3,FALSE),VLOOKUP(CE317,classifications!$I$2:$K$28,3,FALSE))</f>
        <v>Urban with Significant Rural</v>
      </c>
      <c r="CE317" t="s">
        <v>689</v>
      </c>
      <c r="CG317">
        <v>16614</v>
      </c>
      <c r="CH317">
        <v>13990</v>
      </c>
      <c r="CI317">
        <v>11</v>
      </c>
      <c r="CJ317">
        <v>255735</v>
      </c>
      <c r="CK317">
        <v>286350</v>
      </c>
      <c r="DC317" t="str">
        <f>VLOOKUP(DE317,class!$A$1:$B$455,2,FALSE)</f>
        <v>Shire County</v>
      </c>
      <c r="DD317" t="str">
        <f>IFERROR(VLOOKUP(DE317,classifications!$A$3:$C$334,3,FALSE),VLOOKUP(DE317,classifications!$I$2:$K$28,3,FALSE))</f>
        <v>Urban with Significant Rural</v>
      </c>
      <c r="DE317" t="s">
        <v>689</v>
      </c>
      <c r="DG317">
        <v>16493</v>
      </c>
      <c r="DH317">
        <v>14617</v>
      </c>
      <c r="DI317">
        <v>11</v>
      </c>
      <c r="DJ317">
        <v>259122</v>
      </c>
      <c r="DK317">
        <v>290243</v>
      </c>
      <c r="EC317" t="str">
        <f>VLOOKUP(EE317,class!$A$1:$B$455,2,FALSE)</f>
        <v>Shire County</v>
      </c>
      <c r="ED317" t="str">
        <f>IFERROR(VLOOKUP(EE317,classifications!$A$3:$C$334,3,FALSE),VLOOKUP(EE317,classifications!$I$2:$K$28,3,FALSE))</f>
        <v>Urban with Significant Rural</v>
      </c>
      <c r="EE317" t="s">
        <v>689</v>
      </c>
      <c r="EG317">
        <v>16327</v>
      </c>
      <c r="EH317">
        <v>15020</v>
      </c>
      <c r="EI317">
        <v>11</v>
      </c>
      <c r="EJ317">
        <v>262741</v>
      </c>
      <c r="EK317">
        <v>294099</v>
      </c>
      <c r="FC317" t="str">
        <f>VLOOKUP(FE317,class!$A$1:$B$455,2,FALSE)</f>
        <v>Shire County</v>
      </c>
      <c r="FD317" t="str">
        <f>IFERROR(VLOOKUP(FE317,classifications!$A$3:$C$334,3,FALSE),VLOOKUP(FE317,classifications!$I$2:$K$28,3,FALSE))</f>
        <v>Urban with Significant Rural</v>
      </c>
      <c r="FE317" t="s">
        <v>689</v>
      </c>
      <c r="FG317">
        <v>16200</v>
      </c>
      <c r="FH317">
        <v>15624</v>
      </c>
      <c r="FI317">
        <v>11</v>
      </c>
      <c r="FJ317">
        <v>266141</v>
      </c>
      <c r="FK317">
        <v>297976</v>
      </c>
      <c r="GC317" t="str">
        <f>VLOOKUP(GE317,class!$A$1:$B$455,2,FALSE)</f>
        <v>Shire County</v>
      </c>
      <c r="GD317" t="str">
        <f>IFERROR(VLOOKUP(GE317,classifications!$A$3:$C$334,3,FALSE),VLOOKUP(GE317,classifications!$I$2:$K$28,3,FALSE))</f>
        <v>Urban with Significant Rural</v>
      </c>
      <c r="GE317" t="s">
        <v>689</v>
      </c>
      <c r="GG317">
        <v>16085</v>
      </c>
      <c r="GH317">
        <v>15957</v>
      </c>
      <c r="GI317">
        <v>11</v>
      </c>
      <c r="GJ317">
        <v>269659</v>
      </c>
      <c r="GK317">
        <v>301712</v>
      </c>
    </row>
    <row r="318" spans="2:193" x14ac:dyDescent="0.3">
      <c r="B318" t="s">
        <v>690</v>
      </c>
      <c r="C318" t="str">
        <f>VLOOKUP(E318,class!$A$1:$B$455,2,FALSE)</f>
        <v>Shire District</v>
      </c>
      <c r="D318" t="str">
        <f>IFERROR(VLOOKUP(E318,classifications!$A$3:$C$334,3,FALSE),VLOOKUP(E318,classifications!$I$2:$K$28,3,FALSE))</f>
        <v>Predominantly Urban</v>
      </c>
      <c r="E318" t="s">
        <v>692</v>
      </c>
      <c r="G318">
        <v>0</v>
      </c>
      <c r="H318">
        <v>3036</v>
      </c>
      <c r="I318">
        <v>0</v>
      </c>
      <c r="J318">
        <v>36902</v>
      </c>
      <c r="K318">
        <v>39938</v>
      </c>
      <c r="AB318" t="s">
        <v>690</v>
      </c>
      <c r="AC318" t="str">
        <f>VLOOKUP(AE318,class!$A$1:$B$455,2,FALSE)</f>
        <v>Shire District</v>
      </c>
      <c r="AD318" t="str">
        <f>IFERROR(VLOOKUP(AE318,classifications!$A$3:$C$334,3,FALSE),VLOOKUP(AE318,classifications!$I$2:$K$28,3,FALSE))</f>
        <v>Predominantly Urban</v>
      </c>
      <c r="AE318" t="s">
        <v>692</v>
      </c>
      <c r="AG318">
        <v>0</v>
      </c>
      <c r="AH318">
        <v>3088</v>
      </c>
      <c r="AI318">
        <v>0</v>
      </c>
      <c r="AJ318">
        <v>37144</v>
      </c>
      <c r="AK318">
        <v>40232</v>
      </c>
      <c r="BB318" t="s">
        <v>690</v>
      </c>
      <c r="BC318" t="str">
        <f>VLOOKUP(BE318,class!$A$1:$B$455,2,FALSE)</f>
        <v>Shire District</v>
      </c>
      <c r="BD318" t="str">
        <f>IFERROR(VLOOKUP(BE318,classifications!$A$3:$C$334,3,FALSE),VLOOKUP(BE318,classifications!$I$2:$K$28,3,FALSE))</f>
        <v>Predominantly Urban</v>
      </c>
      <c r="BE318" t="s">
        <v>692</v>
      </c>
      <c r="BG318">
        <v>0</v>
      </c>
      <c r="BH318">
        <v>3134</v>
      </c>
      <c r="BI318">
        <v>0</v>
      </c>
      <c r="BJ318">
        <v>37403</v>
      </c>
      <c r="BK318">
        <v>40537</v>
      </c>
      <c r="CB318" t="s">
        <v>690</v>
      </c>
      <c r="CC318" t="str">
        <f>VLOOKUP(CE318,class!$A$1:$B$455,2,FALSE)</f>
        <v>Shire District</v>
      </c>
      <c r="CD318" t="str">
        <f>IFERROR(VLOOKUP(CE318,classifications!$A$3:$C$334,3,FALSE),VLOOKUP(CE318,classifications!$I$2:$K$28,3,FALSE))</f>
        <v>Predominantly Urban</v>
      </c>
      <c r="CE318" t="s">
        <v>692</v>
      </c>
      <c r="CG318">
        <v>0</v>
      </c>
      <c r="CH318">
        <v>3205</v>
      </c>
      <c r="CI318">
        <v>0</v>
      </c>
      <c r="CJ318">
        <v>37741</v>
      </c>
      <c r="CK318">
        <v>40946</v>
      </c>
      <c r="DB318" t="s">
        <v>690</v>
      </c>
      <c r="DC318" t="str">
        <f>VLOOKUP(DE318,class!$A$1:$B$455,2,FALSE)</f>
        <v>Shire District</v>
      </c>
      <c r="DD318" t="str">
        <f>IFERROR(VLOOKUP(DE318,classifications!$A$3:$C$334,3,FALSE),VLOOKUP(DE318,classifications!$I$2:$K$28,3,FALSE))</f>
        <v>Predominantly Urban</v>
      </c>
      <c r="DE318" t="s">
        <v>692</v>
      </c>
      <c r="DG318">
        <v>0</v>
      </c>
      <c r="DH318">
        <v>3390</v>
      </c>
      <c r="DI318">
        <v>0</v>
      </c>
      <c r="DJ318">
        <v>38289</v>
      </c>
      <c r="DK318">
        <v>41679</v>
      </c>
      <c r="EB318" t="s">
        <v>690</v>
      </c>
      <c r="EC318" t="str">
        <f>VLOOKUP(EE318,class!$A$1:$B$455,2,FALSE)</f>
        <v>Shire District</v>
      </c>
      <c r="ED318" t="str">
        <f>IFERROR(VLOOKUP(EE318,classifications!$A$3:$C$334,3,FALSE),VLOOKUP(EE318,classifications!$I$2:$K$28,3,FALSE))</f>
        <v>Predominantly Urban</v>
      </c>
      <c r="EE318" t="s">
        <v>692</v>
      </c>
      <c r="EG318">
        <v>0</v>
      </c>
      <c r="EH318">
        <v>3457</v>
      </c>
      <c r="EI318">
        <v>0</v>
      </c>
      <c r="EJ318">
        <v>38965</v>
      </c>
      <c r="EK318">
        <v>42422</v>
      </c>
      <c r="FB318" t="s">
        <v>690</v>
      </c>
      <c r="FC318" t="str">
        <f>VLOOKUP(FE318,class!$A$1:$B$455,2,FALSE)</f>
        <v>Shire District</v>
      </c>
      <c r="FD318" t="str">
        <f>IFERROR(VLOOKUP(FE318,classifications!$A$3:$C$334,3,FALSE),VLOOKUP(FE318,classifications!$I$2:$K$28,3,FALSE))</f>
        <v>Predominantly Urban</v>
      </c>
      <c r="FE318" t="s">
        <v>692</v>
      </c>
      <c r="FG318">
        <v>0</v>
      </c>
      <c r="FH318">
        <v>3532</v>
      </c>
      <c r="FI318">
        <v>0</v>
      </c>
      <c r="FJ318">
        <v>39478</v>
      </c>
      <c r="FK318">
        <v>43010</v>
      </c>
      <c r="GB318" t="s">
        <v>690</v>
      </c>
      <c r="GC318" t="str">
        <f>VLOOKUP(GE318,class!$A$1:$B$455,2,FALSE)</f>
        <v>Shire District</v>
      </c>
      <c r="GD318" t="str">
        <f>IFERROR(VLOOKUP(GE318,classifications!$A$3:$C$334,3,FALSE),VLOOKUP(GE318,classifications!$I$2:$K$28,3,FALSE))</f>
        <v>Predominantly Urban</v>
      </c>
      <c r="GE318" t="s">
        <v>692</v>
      </c>
      <c r="GG318">
        <v>0</v>
      </c>
      <c r="GH318">
        <v>3611</v>
      </c>
      <c r="GI318">
        <v>0</v>
      </c>
      <c r="GJ318">
        <v>39921</v>
      </c>
      <c r="GK318">
        <v>43532</v>
      </c>
    </row>
    <row r="319" spans="2:193" x14ac:dyDescent="0.3">
      <c r="B319" t="s">
        <v>693</v>
      </c>
      <c r="C319" t="str">
        <f>VLOOKUP(E319,class!$A$1:$B$455,2,FALSE)</f>
        <v>Shire District</v>
      </c>
      <c r="D319" t="str">
        <f>IFERROR(VLOOKUP(E319,classifications!$A$3:$C$334,3,FALSE),VLOOKUP(E319,classifications!$I$2:$K$28,3,FALSE))</f>
        <v>Predominantly Urban</v>
      </c>
      <c r="E319" t="s">
        <v>695</v>
      </c>
      <c r="G319">
        <v>5846</v>
      </c>
      <c r="H319">
        <v>2622</v>
      </c>
      <c r="I319">
        <v>13</v>
      </c>
      <c r="J319">
        <v>61436</v>
      </c>
      <c r="K319">
        <v>69917</v>
      </c>
      <c r="AB319" t="s">
        <v>693</v>
      </c>
      <c r="AC319" t="str">
        <f>VLOOKUP(AE319,class!$A$1:$B$455,2,FALSE)</f>
        <v>Shire District</v>
      </c>
      <c r="AD319" t="str">
        <f>IFERROR(VLOOKUP(AE319,classifications!$A$3:$C$334,3,FALSE),VLOOKUP(AE319,classifications!$I$2:$K$28,3,FALSE))</f>
        <v>Predominantly Urban</v>
      </c>
      <c r="AE319" t="s">
        <v>695</v>
      </c>
      <c r="AG319">
        <v>5823</v>
      </c>
      <c r="AH319">
        <v>2752</v>
      </c>
      <c r="AI319">
        <v>13</v>
      </c>
      <c r="AJ319">
        <v>61832</v>
      </c>
      <c r="AK319">
        <v>70420</v>
      </c>
      <c r="BB319" t="s">
        <v>693</v>
      </c>
      <c r="BC319" t="str">
        <f>VLOOKUP(BE319,class!$A$1:$B$455,2,FALSE)</f>
        <v>Shire District</v>
      </c>
      <c r="BD319" t="str">
        <f>IFERROR(VLOOKUP(BE319,classifications!$A$3:$C$334,3,FALSE),VLOOKUP(BE319,classifications!$I$2:$K$28,3,FALSE))</f>
        <v>Predominantly Urban</v>
      </c>
      <c r="BE319" t="s">
        <v>695</v>
      </c>
      <c r="BG319">
        <v>5786</v>
      </c>
      <c r="BH319">
        <v>2878</v>
      </c>
      <c r="BI319">
        <v>6</v>
      </c>
      <c r="BJ319">
        <v>62352</v>
      </c>
      <c r="BK319">
        <v>71022</v>
      </c>
      <c r="CB319" t="s">
        <v>693</v>
      </c>
      <c r="CC319" t="str">
        <f>VLOOKUP(CE319,class!$A$1:$B$455,2,FALSE)</f>
        <v>Shire District</v>
      </c>
      <c r="CD319" t="str">
        <f>IFERROR(VLOOKUP(CE319,classifications!$A$3:$C$334,3,FALSE),VLOOKUP(CE319,classifications!$I$2:$K$28,3,FALSE))</f>
        <v>Predominantly Urban</v>
      </c>
      <c r="CE319" t="s">
        <v>695</v>
      </c>
      <c r="CG319">
        <v>5744</v>
      </c>
      <c r="CH319">
        <v>3034</v>
      </c>
      <c r="CI319">
        <v>6</v>
      </c>
      <c r="CJ319">
        <v>62961</v>
      </c>
      <c r="CK319">
        <v>71745</v>
      </c>
      <c r="DB319" t="s">
        <v>693</v>
      </c>
      <c r="DC319" t="str">
        <f>VLOOKUP(DE319,class!$A$1:$B$455,2,FALSE)</f>
        <v>Shire District</v>
      </c>
      <c r="DD319" t="str">
        <f>IFERROR(VLOOKUP(DE319,classifications!$A$3:$C$334,3,FALSE),VLOOKUP(DE319,classifications!$I$2:$K$28,3,FALSE))</f>
        <v>Predominantly Urban</v>
      </c>
      <c r="DE319" t="s">
        <v>695</v>
      </c>
      <c r="DG319">
        <v>5699</v>
      </c>
      <c r="DH319">
        <v>3145</v>
      </c>
      <c r="DI319">
        <v>6</v>
      </c>
      <c r="DJ319">
        <v>63726</v>
      </c>
      <c r="DK319">
        <v>72576</v>
      </c>
      <c r="EB319" t="s">
        <v>693</v>
      </c>
      <c r="EC319" t="str">
        <f>VLOOKUP(EE319,class!$A$1:$B$455,2,FALSE)</f>
        <v>Shire District</v>
      </c>
      <c r="ED319" t="str">
        <f>IFERROR(VLOOKUP(EE319,classifications!$A$3:$C$334,3,FALSE),VLOOKUP(EE319,classifications!$I$2:$K$28,3,FALSE))</f>
        <v>Predominantly Urban</v>
      </c>
      <c r="EE319" t="s">
        <v>695</v>
      </c>
      <c r="EG319">
        <v>5642</v>
      </c>
      <c r="EH319">
        <v>3257</v>
      </c>
      <c r="EI319">
        <v>6</v>
      </c>
      <c r="EJ319">
        <v>64574</v>
      </c>
      <c r="EK319">
        <v>73479</v>
      </c>
      <c r="FB319" t="s">
        <v>693</v>
      </c>
      <c r="FC319" t="str">
        <f>VLOOKUP(FE319,class!$A$1:$B$455,2,FALSE)</f>
        <v>Shire District</v>
      </c>
      <c r="FD319" t="str">
        <f>IFERROR(VLOOKUP(FE319,classifications!$A$3:$C$334,3,FALSE),VLOOKUP(FE319,classifications!$I$2:$K$28,3,FALSE))</f>
        <v>Predominantly Urban</v>
      </c>
      <c r="FE319" t="s">
        <v>695</v>
      </c>
      <c r="FG319">
        <v>5610</v>
      </c>
      <c r="FH319">
        <v>3443</v>
      </c>
      <c r="FI319">
        <v>6</v>
      </c>
      <c r="FJ319">
        <v>65490</v>
      </c>
      <c r="FK319">
        <v>74549</v>
      </c>
      <c r="GB319" t="s">
        <v>693</v>
      </c>
      <c r="GC319" t="str">
        <f>VLOOKUP(GE319,class!$A$1:$B$455,2,FALSE)</f>
        <v>Shire District</v>
      </c>
      <c r="GD319" t="str">
        <f>IFERROR(VLOOKUP(GE319,classifications!$A$3:$C$334,3,FALSE),VLOOKUP(GE319,classifications!$I$2:$K$28,3,FALSE))</f>
        <v>Predominantly Urban</v>
      </c>
      <c r="GE319" t="s">
        <v>695</v>
      </c>
      <c r="GG319">
        <v>5571</v>
      </c>
      <c r="GH319">
        <v>3536</v>
      </c>
      <c r="GI319">
        <v>6</v>
      </c>
      <c r="GJ319">
        <v>66468</v>
      </c>
      <c r="GK319">
        <v>75581</v>
      </c>
    </row>
    <row r="320" spans="2:193" x14ac:dyDescent="0.3">
      <c r="B320" t="s">
        <v>696</v>
      </c>
      <c r="C320" t="str">
        <f>VLOOKUP(E320,class!$A$1:$B$455,2,FALSE)</f>
        <v>Shire District</v>
      </c>
      <c r="D320" t="str">
        <f>IFERROR(VLOOKUP(E320,classifications!$A$3:$C$334,3,FALSE),VLOOKUP(E320,classifications!$I$2:$K$28,3,FALSE))</f>
        <v>Predominantly Rural</v>
      </c>
      <c r="E320" t="s">
        <v>698</v>
      </c>
      <c r="G320">
        <v>0</v>
      </c>
      <c r="H320">
        <v>2891</v>
      </c>
      <c r="I320">
        <v>0</v>
      </c>
      <c r="J320">
        <v>33450</v>
      </c>
      <c r="K320">
        <v>36341</v>
      </c>
      <c r="AB320" t="s">
        <v>696</v>
      </c>
      <c r="AC320" t="str">
        <f>VLOOKUP(AE320,class!$A$1:$B$455,2,FALSE)</f>
        <v>Shire District</v>
      </c>
      <c r="AD320" t="str">
        <f>IFERROR(VLOOKUP(AE320,classifications!$A$3:$C$334,3,FALSE),VLOOKUP(AE320,classifications!$I$2:$K$28,3,FALSE))</f>
        <v>Predominantly Rural</v>
      </c>
      <c r="AE320" t="s">
        <v>698</v>
      </c>
      <c r="AG320">
        <v>0</v>
      </c>
      <c r="AH320">
        <v>2981</v>
      </c>
      <c r="AI320">
        <v>0</v>
      </c>
      <c r="AJ320">
        <v>33655</v>
      </c>
      <c r="AK320">
        <v>36636</v>
      </c>
      <c r="BB320" t="s">
        <v>696</v>
      </c>
      <c r="BC320" t="str">
        <f>VLOOKUP(BE320,class!$A$1:$B$455,2,FALSE)</f>
        <v>Shire District</v>
      </c>
      <c r="BD320" t="str">
        <f>IFERROR(VLOOKUP(BE320,classifications!$A$3:$C$334,3,FALSE),VLOOKUP(BE320,classifications!$I$2:$K$28,3,FALSE))</f>
        <v>Predominantly Rural</v>
      </c>
      <c r="BE320" t="s">
        <v>698</v>
      </c>
      <c r="BG320">
        <v>0</v>
      </c>
      <c r="BH320">
        <v>3025</v>
      </c>
      <c r="BI320">
        <v>0</v>
      </c>
      <c r="BJ320">
        <v>33957</v>
      </c>
      <c r="BK320">
        <v>36982</v>
      </c>
      <c r="CB320" t="s">
        <v>696</v>
      </c>
      <c r="CC320" t="str">
        <f>VLOOKUP(CE320,class!$A$1:$B$455,2,FALSE)</f>
        <v>Shire District</v>
      </c>
      <c r="CD320" t="str">
        <f>IFERROR(VLOOKUP(CE320,classifications!$A$3:$C$334,3,FALSE),VLOOKUP(CE320,classifications!$I$2:$K$28,3,FALSE))</f>
        <v>Predominantly Rural</v>
      </c>
      <c r="CE320" t="s">
        <v>698</v>
      </c>
      <c r="CG320">
        <v>0</v>
      </c>
      <c r="CH320">
        <v>3063</v>
      </c>
      <c r="CI320">
        <v>0</v>
      </c>
      <c r="CJ320">
        <v>34415</v>
      </c>
      <c r="CK320">
        <v>37478</v>
      </c>
      <c r="DB320" t="s">
        <v>696</v>
      </c>
      <c r="DC320" t="str">
        <f>VLOOKUP(DE320,class!$A$1:$B$455,2,FALSE)</f>
        <v>Shire District</v>
      </c>
      <c r="DD320" t="str">
        <f>IFERROR(VLOOKUP(DE320,classifications!$A$3:$C$334,3,FALSE),VLOOKUP(DE320,classifications!$I$2:$K$28,3,FALSE))</f>
        <v>Predominantly Rural</v>
      </c>
      <c r="DE320" t="s">
        <v>698</v>
      </c>
      <c r="DG320">
        <v>0</v>
      </c>
      <c r="DH320">
        <v>3153</v>
      </c>
      <c r="DI320">
        <v>0</v>
      </c>
      <c r="DJ320">
        <v>34961</v>
      </c>
      <c r="DK320">
        <v>38114</v>
      </c>
      <c r="EB320" t="s">
        <v>696</v>
      </c>
      <c r="EC320" t="str">
        <f>VLOOKUP(EE320,class!$A$1:$B$455,2,FALSE)</f>
        <v>Shire District</v>
      </c>
      <c r="ED320" t="str">
        <f>IFERROR(VLOOKUP(EE320,classifications!$A$3:$C$334,3,FALSE),VLOOKUP(EE320,classifications!$I$2:$K$28,3,FALSE))</f>
        <v>Predominantly Rural</v>
      </c>
      <c r="EE320" t="s">
        <v>698</v>
      </c>
      <c r="EG320">
        <v>0</v>
      </c>
      <c r="EH320">
        <v>3126</v>
      </c>
      <c r="EI320">
        <v>0</v>
      </c>
      <c r="EJ320">
        <v>35456</v>
      </c>
      <c r="EK320">
        <v>38582</v>
      </c>
      <c r="FB320" t="s">
        <v>696</v>
      </c>
      <c r="FC320" t="str">
        <f>VLOOKUP(FE320,class!$A$1:$B$455,2,FALSE)</f>
        <v>Shire District</v>
      </c>
      <c r="FD320" t="str">
        <f>IFERROR(VLOOKUP(FE320,classifications!$A$3:$C$334,3,FALSE),VLOOKUP(FE320,classifications!$I$2:$K$28,3,FALSE))</f>
        <v>Predominantly Rural</v>
      </c>
      <c r="FE320" t="s">
        <v>698</v>
      </c>
      <c r="FG320">
        <v>0</v>
      </c>
      <c r="FH320">
        <v>3261</v>
      </c>
      <c r="FI320">
        <v>0</v>
      </c>
      <c r="FJ320">
        <v>35901</v>
      </c>
      <c r="FK320">
        <v>39162</v>
      </c>
      <c r="GB320" t="s">
        <v>696</v>
      </c>
      <c r="GC320" t="str">
        <f>VLOOKUP(GE320,class!$A$1:$B$455,2,FALSE)</f>
        <v>Shire District</v>
      </c>
      <c r="GD320" t="str">
        <f>IFERROR(VLOOKUP(GE320,classifications!$A$3:$C$334,3,FALSE),VLOOKUP(GE320,classifications!$I$2:$K$28,3,FALSE))</f>
        <v>Predominantly Rural</v>
      </c>
      <c r="GE320" t="s">
        <v>698</v>
      </c>
      <c r="GG320">
        <v>0</v>
      </c>
      <c r="GH320">
        <v>3314</v>
      </c>
      <c r="GI320">
        <v>0</v>
      </c>
      <c r="GJ320">
        <v>36577</v>
      </c>
      <c r="GK320">
        <v>39891</v>
      </c>
    </row>
    <row r="321" spans="2:193" x14ac:dyDescent="0.3">
      <c r="B321" t="s">
        <v>699</v>
      </c>
      <c r="C321" t="str">
        <f>VLOOKUP(E321,class!$A$1:$B$455,2,FALSE)</f>
        <v>Shire District</v>
      </c>
      <c r="D321" t="str">
        <f>IFERROR(VLOOKUP(E321,classifications!$A$3:$C$334,3,FALSE),VLOOKUP(E321,classifications!$I$2:$K$28,3,FALSE))</f>
        <v>Predominantly Rural</v>
      </c>
      <c r="E321" t="s">
        <v>701</v>
      </c>
      <c r="G321">
        <v>3426</v>
      </c>
      <c r="H321">
        <v>1607</v>
      </c>
      <c r="I321">
        <v>0</v>
      </c>
      <c r="J321">
        <v>42249</v>
      </c>
      <c r="K321">
        <v>47282</v>
      </c>
      <c r="AB321" t="s">
        <v>699</v>
      </c>
      <c r="AC321" t="str">
        <f>VLOOKUP(AE321,class!$A$1:$B$455,2,FALSE)</f>
        <v>Shire District</v>
      </c>
      <c r="AD321" t="str">
        <f>IFERROR(VLOOKUP(AE321,classifications!$A$3:$C$334,3,FALSE),VLOOKUP(AE321,classifications!$I$2:$K$28,3,FALSE))</f>
        <v>Predominantly Rural</v>
      </c>
      <c r="AE321" t="s">
        <v>701</v>
      </c>
      <c r="AG321">
        <v>3414</v>
      </c>
      <c r="AH321">
        <v>1620</v>
      </c>
      <c r="AI321">
        <v>0</v>
      </c>
      <c r="AJ321">
        <v>42475</v>
      </c>
      <c r="AK321">
        <v>47509</v>
      </c>
      <c r="BB321" t="s">
        <v>699</v>
      </c>
      <c r="BC321" t="str">
        <f>VLOOKUP(BE321,class!$A$1:$B$455,2,FALSE)</f>
        <v>Shire District</v>
      </c>
      <c r="BD321" t="str">
        <f>IFERROR(VLOOKUP(BE321,classifications!$A$3:$C$334,3,FALSE),VLOOKUP(BE321,classifications!$I$2:$K$28,3,FALSE))</f>
        <v>Predominantly Rural</v>
      </c>
      <c r="BE321" t="s">
        <v>701</v>
      </c>
      <c r="BG321">
        <v>3385</v>
      </c>
      <c r="BH321">
        <v>1688</v>
      </c>
      <c r="BI321">
        <v>0</v>
      </c>
      <c r="BJ321">
        <v>42916</v>
      </c>
      <c r="BK321">
        <v>47989</v>
      </c>
      <c r="CB321" t="s">
        <v>699</v>
      </c>
      <c r="CC321" t="str">
        <f>VLOOKUP(CE321,class!$A$1:$B$455,2,FALSE)</f>
        <v>Shire District</v>
      </c>
      <c r="CD321" t="str">
        <f>IFERROR(VLOOKUP(CE321,classifications!$A$3:$C$334,3,FALSE),VLOOKUP(CE321,classifications!$I$2:$K$28,3,FALSE))</f>
        <v>Predominantly Rural</v>
      </c>
      <c r="CE321" t="s">
        <v>701</v>
      </c>
      <c r="CG321">
        <v>3368</v>
      </c>
      <c r="CH321">
        <v>1793</v>
      </c>
      <c r="CI321">
        <v>0</v>
      </c>
      <c r="CJ321">
        <v>43580</v>
      </c>
      <c r="CK321">
        <v>48741</v>
      </c>
      <c r="DB321" t="s">
        <v>699</v>
      </c>
      <c r="DC321" t="str">
        <f>VLOOKUP(DE321,class!$A$1:$B$455,2,FALSE)</f>
        <v>Shire District</v>
      </c>
      <c r="DD321" t="str">
        <f>IFERROR(VLOOKUP(DE321,classifications!$A$3:$C$334,3,FALSE),VLOOKUP(DE321,classifications!$I$2:$K$28,3,FALSE))</f>
        <v>Predominantly Rural</v>
      </c>
      <c r="DE321" t="s">
        <v>701</v>
      </c>
      <c r="DG321">
        <v>3354</v>
      </c>
      <c r="DH321">
        <v>1865</v>
      </c>
      <c r="DI321">
        <v>0</v>
      </c>
      <c r="DJ321">
        <v>44115</v>
      </c>
      <c r="DK321">
        <v>49334</v>
      </c>
      <c r="EB321" t="s">
        <v>699</v>
      </c>
      <c r="EC321" t="str">
        <f>VLOOKUP(EE321,class!$A$1:$B$455,2,FALSE)</f>
        <v>Shire District</v>
      </c>
      <c r="ED321" t="str">
        <f>IFERROR(VLOOKUP(EE321,classifications!$A$3:$C$334,3,FALSE),VLOOKUP(EE321,classifications!$I$2:$K$28,3,FALSE))</f>
        <v>Predominantly Rural</v>
      </c>
      <c r="EE321" t="s">
        <v>701</v>
      </c>
      <c r="EG321">
        <v>3314</v>
      </c>
      <c r="EH321">
        <v>1959</v>
      </c>
      <c r="EI321">
        <v>0</v>
      </c>
      <c r="EJ321">
        <v>44630</v>
      </c>
      <c r="EK321">
        <v>49903</v>
      </c>
      <c r="FB321" t="s">
        <v>699</v>
      </c>
      <c r="FC321" t="str">
        <f>VLOOKUP(FE321,class!$A$1:$B$455,2,FALSE)</f>
        <v>Shire District</v>
      </c>
      <c r="FD321" t="str">
        <f>IFERROR(VLOOKUP(FE321,classifications!$A$3:$C$334,3,FALSE),VLOOKUP(FE321,classifications!$I$2:$K$28,3,FALSE))</f>
        <v>Predominantly Rural</v>
      </c>
      <c r="FE321" t="s">
        <v>701</v>
      </c>
      <c r="FG321">
        <v>3287</v>
      </c>
      <c r="FH321">
        <v>2039</v>
      </c>
      <c r="FI321">
        <v>0</v>
      </c>
      <c r="FJ321">
        <v>45000</v>
      </c>
      <c r="FK321">
        <v>50326</v>
      </c>
      <c r="GB321" t="s">
        <v>699</v>
      </c>
      <c r="GC321" t="str">
        <f>VLOOKUP(GE321,class!$A$1:$B$455,2,FALSE)</f>
        <v>Shire District</v>
      </c>
      <c r="GD321" t="str">
        <f>IFERROR(VLOOKUP(GE321,classifications!$A$3:$C$334,3,FALSE),VLOOKUP(GE321,classifications!$I$2:$K$28,3,FALSE))</f>
        <v>Predominantly Rural</v>
      </c>
      <c r="GE321" t="s">
        <v>701</v>
      </c>
      <c r="GG321">
        <v>3305</v>
      </c>
      <c r="GH321">
        <v>2083</v>
      </c>
      <c r="GI321">
        <v>0</v>
      </c>
      <c r="GJ321">
        <v>45363</v>
      </c>
      <c r="GK321">
        <v>50751</v>
      </c>
    </row>
    <row r="322" spans="2:193" x14ac:dyDescent="0.3">
      <c r="B322" t="s">
        <v>702</v>
      </c>
      <c r="C322" t="str">
        <f>VLOOKUP(E322,class!$A$1:$B$455,2,FALSE)</f>
        <v>Shire District</v>
      </c>
      <c r="D322" t="str">
        <f>IFERROR(VLOOKUP(E322,classifications!$A$3:$C$334,3,FALSE),VLOOKUP(E322,classifications!$I$2:$K$28,3,FALSE))</f>
        <v>Predominantly Rural</v>
      </c>
      <c r="E322" t="s">
        <v>704</v>
      </c>
      <c r="G322">
        <v>1893</v>
      </c>
      <c r="H322">
        <v>603</v>
      </c>
      <c r="I322">
        <v>1</v>
      </c>
      <c r="J322">
        <v>19846</v>
      </c>
      <c r="K322">
        <v>22343</v>
      </c>
      <c r="AB322" t="s">
        <v>702</v>
      </c>
      <c r="AC322" t="str">
        <f>VLOOKUP(AE322,class!$A$1:$B$455,2,FALSE)</f>
        <v>Shire District</v>
      </c>
      <c r="AD322" t="str">
        <f>IFERROR(VLOOKUP(AE322,classifications!$A$3:$C$334,3,FALSE),VLOOKUP(AE322,classifications!$I$2:$K$28,3,FALSE))</f>
        <v>Predominantly Rural</v>
      </c>
      <c r="AE322" t="s">
        <v>704</v>
      </c>
      <c r="AG322">
        <v>1878</v>
      </c>
      <c r="AH322">
        <v>608</v>
      </c>
      <c r="AI322">
        <v>0</v>
      </c>
      <c r="AJ322">
        <v>19921</v>
      </c>
      <c r="AK322">
        <v>22407</v>
      </c>
      <c r="BB322" t="s">
        <v>702</v>
      </c>
      <c r="BC322" t="str">
        <f>VLOOKUP(BE322,class!$A$1:$B$455,2,FALSE)</f>
        <v>Shire District</v>
      </c>
      <c r="BD322" t="str">
        <f>IFERROR(VLOOKUP(BE322,classifications!$A$3:$C$334,3,FALSE),VLOOKUP(BE322,classifications!$I$2:$K$28,3,FALSE))</f>
        <v>Predominantly Rural</v>
      </c>
      <c r="BE322" t="s">
        <v>704</v>
      </c>
      <c r="BG322">
        <v>1872</v>
      </c>
      <c r="BH322">
        <v>612</v>
      </c>
      <c r="BI322">
        <v>0</v>
      </c>
      <c r="BJ322">
        <v>19975</v>
      </c>
      <c r="BK322">
        <v>22459</v>
      </c>
      <c r="CB322" t="s">
        <v>702</v>
      </c>
      <c r="CC322" t="str">
        <f>VLOOKUP(CE322,class!$A$1:$B$455,2,FALSE)</f>
        <v>Shire District</v>
      </c>
      <c r="CD322" t="str">
        <f>IFERROR(VLOOKUP(CE322,classifications!$A$3:$C$334,3,FALSE),VLOOKUP(CE322,classifications!$I$2:$K$28,3,FALSE))</f>
        <v>Predominantly Rural</v>
      </c>
      <c r="CE322" t="s">
        <v>704</v>
      </c>
      <c r="CG322">
        <v>1871</v>
      </c>
      <c r="CH322">
        <v>615</v>
      </c>
      <c r="CI322">
        <v>0</v>
      </c>
      <c r="CJ322">
        <v>20051</v>
      </c>
      <c r="CK322">
        <v>22537</v>
      </c>
      <c r="DB322" t="s">
        <v>702</v>
      </c>
      <c r="DC322" t="str">
        <f>VLOOKUP(DE322,class!$A$1:$B$455,2,FALSE)</f>
        <v>Shire District</v>
      </c>
      <c r="DD322" t="str">
        <f>IFERROR(VLOOKUP(DE322,classifications!$A$3:$C$334,3,FALSE),VLOOKUP(DE322,classifications!$I$2:$K$28,3,FALSE))</f>
        <v>Predominantly Rural</v>
      </c>
      <c r="DE322" t="s">
        <v>704</v>
      </c>
      <c r="DG322">
        <v>1852</v>
      </c>
      <c r="DH322">
        <v>646</v>
      </c>
      <c r="DI322">
        <v>0</v>
      </c>
      <c r="DJ322">
        <v>20180</v>
      </c>
      <c r="DK322">
        <v>22678</v>
      </c>
      <c r="EB322" t="s">
        <v>702</v>
      </c>
      <c r="EC322" t="str">
        <f>VLOOKUP(EE322,class!$A$1:$B$455,2,FALSE)</f>
        <v>Shire District</v>
      </c>
      <c r="ED322" t="str">
        <f>IFERROR(VLOOKUP(EE322,classifications!$A$3:$C$334,3,FALSE),VLOOKUP(EE322,classifications!$I$2:$K$28,3,FALSE))</f>
        <v>Predominantly Rural</v>
      </c>
      <c r="EE322" t="s">
        <v>704</v>
      </c>
      <c r="EG322">
        <v>1835</v>
      </c>
      <c r="EH322">
        <v>655</v>
      </c>
      <c r="EI322">
        <v>0</v>
      </c>
      <c r="EJ322">
        <v>20335</v>
      </c>
      <c r="EK322">
        <v>22825</v>
      </c>
      <c r="FB322" t="s">
        <v>702</v>
      </c>
      <c r="FC322" t="str">
        <f>VLOOKUP(FE322,class!$A$1:$B$455,2,FALSE)</f>
        <v>Shire District</v>
      </c>
      <c r="FD322" t="str">
        <f>IFERROR(VLOOKUP(FE322,classifications!$A$3:$C$334,3,FALSE),VLOOKUP(FE322,classifications!$I$2:$K$28,3,FALSE))</f>
        <v>Predominantly Rural</v>
      </c>
      <c r="FE322" t="s">
        <v>704</v>
      </c>
      <c r="FG322">
        <v>1821</v>
      </c>
      <c r="FH322">
        <v>683</v>
      </c>
      <c r="FI322">
        <v>0</v>
      </c>
      <c r="FJ322">
        <v>20459</v>
      </c>
      <c r="FK322">
        <v>22963</v>
      </c>
      <c r="GB322" t="s">
        <v>702</v>
      </c>
      <c r="GC322" t="str">
        <f>VLOOKUP(GE322,class!$A$1:$B$455,2,FALSE)</f>
        <v>Shire District</v>
      </c>
      <c r="GD322" t="str">
        <f>IFERROR(VLOOKUP(GE322,classifications!$A$3:$C$334,3,FALSE),VLOOKUP(GE322,classifications!$I$2:$K$28,3,FALSE))</f>
        <v>Predominantly Rural</v>
      </c>
      <c r="GE322" t="s">
        <v>704</v>
      </c>
      <c r="GG322">
        <v>1811</v>
      </c>
      <c r="GH322">
        <v>704</v>
      </c>
      <c r="GI322">
        <v>0</v>
      </c>
      <c r="GJ322">
        <v>20670</v>
      </c>
      <c r="GK322">
        <v>23185</v>
      </c>
    </row>
    <row r="323" spans="2:193" x14ac:dyDescent="0.3">
      <c r="B323" t="s">
        <v>705</v>
      </c>
      <c r="C323" t="str">
        <f>VLOOKUP(E323,class!$A$1:$B$455,2,FALSE)</f>
        <v>Shire District</v>
      </c>
      <c r="D323" t="str">
        <f>IFERROR(VLOOKUP(E323,classifications!$A$3:$C$334,3,FALSE),VLOOKUP(E323,classifications!$I$2:$K$28,3,FALSE))</f>
        <v>Predominantly Rural</v>
      </c>
      <c r="E323" t="s">
        <v>707</v>
      </c>
      <c r="G323">
        <v>4479</v>
      </c>
      <c r="H323">
        <v>1487</v>
      </c>
      <c r="I323">
        <v>0</v>
      </c>
      <c r="J323">
        <v>34727</v>
      </c>
      <c r="K323">
        <v>40693</v>
      </c>
      <c r="AB323" t="s">
        <v>705</v>
      </c>
      <c r="AC323" t="str">
        <f>VLOOKUP(AE323,class!$A$1:$B$455,2,FALSE)</f>
        <v>Shire District</v>
      </c>
      <c r="AD323" t="str">
        <f>IFERROR(VLOOKUP(AE323,classifications!$A$3:$C$334,3,FALSE),VLOOKUP(AE323,classifications!$I$2:$K$28,3,FALSE))</f>
        <v>Predominantly Rural</v>
      </c>
      <c r="AE323" t="s">
        <v>707</v>
      </c>
      <c r="AG323">
        <v>4464</v>
      </c>
      <c r="AH323">
        <v>1559</v>
      </c>
      <c r="AI323">
        <v>0</v>
      </c>
      <c r="AJ323">
        <v>34984</v>
      </c>
      <c r="AK323">
        <v>41007</v>
      </c>
      <c r="BB323" t="s">
        <v>705</v>
      </c>
      <c r="BC323" t="str">
        <f>VLOOKUP(BE323,class!$A$1:$B$455,2,FALSE)</f>
        <v>Shire District</v>
      </c>
      <c r="BD323" t="str">
        <f>IFERROR(VLOOKUP(BE323,classifications!$A$3:$C$334,3,FALSE),VLOOKUP(BE323,classifications!$I$2:$K$28,3,FALSE))</f>
        <v>Predominantly Rural</v>
      </c>
      <c r="BE323" t="s">
        <v>707</v>
      </c>
      <c r="BG323">
        <v>4414</v>
      </c>
      <c r="BH323">
        <v>1674</v>
      </c>
      <c r="BI323">
        <v>0</v>
      </c>
      <c r="BJ323">
        <v>35350</v>
      </c>
      <c r="BK323">
        <v>41438</v>
      </c>
      <c r="CB323" t="s">
        <v>705</v>
      </c>
      <c r="CC323" t="str">
        <f>VLOOKUP(CE323,class!$A$1:$B$455,2,FALSE)</f>
        <v>Shire District</v>
      </c>
      <c r="CD323" t="str">
        <f>IFERROR(VLOOKUP(CE323,classifications!$A$3:$C$334,3,FALSE),VLOOKUP(CE323,classifications!$I$2:$K$28,3,FALSE))</f>
        <v>Predominantly Rural</v>
      </c>
      <c r="CE323" t="s">
        <v>707</v>
      </c>
      <c r="CG323">
        <v>4391</v>
      </c>
      <c r="CH323">
        <v>1736</v>
      </c>
      <c r="CI323">
        <v>0</v>
      </c>
      <c r="CJ323">
        <v>36009</v>
      </c>
      <c r="CK323">
        <v>42136</v>
      </c>
      <c r="DB323" t="s">
        <v>705</v>
      </c>
      <c r="DC323" t="str">
        <f>VLOOKUP(DE323,class!$A$1:$B$455,2,FALSE)</f>
        <v>Shire District</v>
      </c>
      <c r="DD323" t="str">
        <f>IFERROR(VLOOKUP(DE323,classifications!$A$3:$C$334,3,FALSE),VLOOKUP(DE323,classifications!$I$2:$K$28,3,FALSE))</f>
        <v>Predominantly Rural</v>
      </c>
      <c r="DE323" t="s">
        <v>707</v>
      </c>
      <c r="DG323">
        <v>4354</v>
      </c>
      <c r="DH323">
        <v>1855</v>
      </c>
      <c r="DI323">
        <v>0</v>
      </c>
      <c r="DJ323">
        <v>36769</v>
      </c>
      <c r="DK323">
        <v>42978</v>
      </c>
      <c r="EB323" t="s">
        <v>705</v>
      </c>
      <c r="EC323" t="str">
        <f>VLOOKUP(EE323,class!$A$1:$B$455,2,FALSE)</f>
        <v>Shire District</v>
      </c>
      <c r="ED323" t="str">
        <f>IFERROR(VLOOKUP(EE323,classifications!$A$3:$C$334,3,FALSE),VLOOKUP(EE323,classifications!$I$2:$K$28,3,FALSE))</f>
        <v>Predominantly Rural</v>
      </c>
      <c r="EE323" t="s">
        <v>707</v>
      </c>
      <c r="EG323">
        <v>4312</v>
      </c>
      <c r="EH323">
        <v>1946</v>
      </c>
      <c r="EI323">
        <v>0</v>
      </c>
      <c r="EJ323">
        <v>37571</v>
      </c>
      <c r="EK323">
        <v>43829</v>
      </c>
      <c r="FB323" t="s">
        <v>705</v>
      </c>
      <c r="FC323" t="str">
        <f>VLOOKUP(FE323,class!$A$1:$B$455,2,FALSE)</f>
        <v>Shire District</v>
      </c>
      <c r="FD323" t="str">
        <f>IFERROR(VLOOKUP(FE323,classifications!$A$3:$C$334,3,FALSE),VLOOKUP(FE323,classifications!$I$2:$K$28,3,FALSE))</f>
        <v>Predominantly Rural</v>
      </c>
      <c r="FE323" t="s">
        <v>707</v>
      </c>
      <c r="FG323">
        <v>4268</v>
      </c>
      <c r="FH323">
        <v>2033</v>
      </c>
      <c r="FI323">
        <v>0</v>
      </c>
      <c r="FJ323">
        <v>38499</v>
      </c>
      <c r="FK323">
        <v>44800</v>
      </c>
      <c r="GB323" t="s">
        <v>705</v>
      </c>
      <c r="GC323" t="str">
        <f>VLOOKUP(GE323,class!$A$1:$B$455,2,FALSE)</f>
        <v>Shire District</v>
      </c>
      <c r="GD323" t="str">
        <f>IFERROR(VLOOKUP(GE323,classifications!$A$3:$C$334,3,FALSE),VLOOKUP(GE323,classifications!$I$2:$K$28,3,FALSE))</f>
        <v>Predominantly Rural</v>
      </c>
      <c r="GE323" t="s">
        <v>707</v>
      </c>
      <c r="GG323">
        <v>4192</v>
      </c>
      <c r="GH323">
        <v>2063</v>
      </c>
      <c r="GI323">
        <v>0</v>
      </c>
      <c r="GJ323">
        <v>39258</v>
      </c>
      <c r="GK323">
        <v>45513</v>
      </c>
    </row>
    <row r="324" spans="2:193" x14ac:dyDescent="0.3">
      <c r="B324" t="s">
        <v>708</v>
      </c>
      <c r="C324" t="str">
        <f>VLOOKUP(E324,class!$A$1:$B$455,2,FALSE)</f>
        <v>Shire District</v>
      </c>
      <c r="D324" t="str">
        <f>IFERROR(VLOOKUP(E324,classifications!$A$3:$C$334,3,FALSE),VLOOKUP(E324,classifications!$I$2:$K$28,3,FALSE))</f>
        <v>Predominantly Urban</v>
      </c>
      <c r="E324" t="s">
        <v>710</v>
      </c>
      <c r="G324">
        <v>1260</v>
      </c>
      <c r="H324">
        <v>534</v>
      </c>
      <c r="I324">
        <v>0</v>
      </c>
      <c r="J324">
        <v>20766</v>
      </c>
      <c r="K324">
        <v>22560</v>
      </c>
      <c r="AB324" t="s">
        <v>708</v>
      </c>
      <c r="AC324" t="str">
        <f>VLOOKUP(AE324,class!$A$1:$B$455,2,FALSE)</f>
        <v>Shire District</v>
      </c>
      <c r="AD324" t="str">
        <f>IFERROR(VLOOKUP(AE324,classifications!$A$3:$C$334,3,FALSE),VLOOKUP(AE324,classifications!$I$2:$K$28,3,FALSE))</f>
        <v>Predominantly Urban</v>
      </c>
      <c r="AE324" t="s">
        <v>710</v>
      </c>
      <c r="AG324">
        <v>1262</v>
      </c>
      <c r="AH324">
        <v>533</v>
      </c>
      <c r="AI324">
        <v>0</v>
      </c>
      <c r="AJ324">
        <v>20809</v>
      </c>
      <c r="AK324">
        <v>22604</v>
      </c>
      <c r="BB324" t="s">
        <v>708</v>
      </c>
      <c r="BC324" t="str">
        <f>VLOOKUP(BE324,class!$A$1:$B$455,2,FALSE)</f>
        <v>Shire District</v>
      </c>
      <c r="BD324" t="str">
        <f>IFERROR(VLOOKUP(BE324,classifications!$A$3:$C$334,3,FALSE),VLOOKUP(BE324,classifications!$I$2:$K$28,3,FALSE))</f>
        <v>Predominantly Urban</v>
      </c>
      <c r="BE324" t="s">
        <v>710</v>
      </c>
      <c r="BG324">
        <v>1247</v>
      </c>
      <c r="BH324">
        <v>525</v>
      </c>
      <c r="BI324">
        <v>5</v>
      </c>
      <c r="BJ324">
        <v>20874</v>
      </c>
      <c r="BK324">
        <v>22651</v>
      </c>
      <c r="CB324" t="s">
        <v>708</v>
      </c>
      <c r="CC324" t="str">
        <f>VLOOKUP(CE324,class!$A$1:$B$455,2,FALSE)</f>
        <v>Shire District</v>
      </c>
      <c r="CD324" t="str">
        <f>IFERROR(VLOOKUP(CE324,classifications!$A$3:$C$334,3,FALSE),VLOOKUP(CE324,classifications!$I$2:$K$28,3,FALSE))</f>
        <v>Predominantly Urban</v>
      </c>
      <c r="CE324" t="s">
        <v>710</v>
      </c>
      <c r="CG324">
        <v>1240</v>
      </c>
      <c r="CH324">
        <v>544</v>
      </c>
      <c r="CI324">
        <v>5</v>
      </c>
      <c r="CJ324">
        <v>20978</v>
      </c>
      <c r="CK324">
        <v>22767</v>
      </c>
      <c r="DB324" t="s">
        <v>708</v>
      </c>
      <c r="DC324" t="str">
        <f>VLOOKUP(DE324,class!$A$1:$B$455,2,FALSE)</f>
        <v>Shire District</v>
      </c>
      <c r="DD324" t="str">
        <f>IFERROR(VLOOKUP(DE324,classifications!$A$3:$C$334,3,FALSE),VLOOKUP(DE324,classifications!$I$2:$K$28,3,FALSE))</f>
        <v>Predominantly Urban</v>
      </c>
      <c r="DE324" t="s">
        <v>710</v>
      </c>
      <c r="DG324">
        <v>1234</v>
      </c>
      <c r="DH324">
        <v>563</v>
      </c>
      <c r="DI324">
        <v>5</v>
      </c>
      <c r="DJ324">
        <v>21082</v>
      </c>
      <c r="DK324">
        <v>22884</v>
      </c>
      <c r="EB324" t="s">
        <v>708</v>
      </c>
      <c r="EC324" t="str">
        <f>VLOOKUP(EE324,class!$A$1:$B$455,2,FALSE)</f>
        <v>Shire District</v>
      </c>
      <c r="ED324" t="str">
        <f>IFERROR(VLOOKUP(EE324,classifications!$A$3:$C$334,3,FALSE),VLOOKUP(EE324,classifications!$I$2:$K$28,3,FALSE))</f>
        <v>Predominantly Urban</v>
      </c>
      <c r="EE324" t="s">
        <v>710</v>
      </c>
      <c r="EG324">
        <v>1224</v>
      </c>
      <c r="EH324">
        <v>620</v>
      </c>
      <c r="EI324">
        <v>5</v>
      </c>
      <c r="EJ324">
        <v>21210</v>
      </c>
      <c r="EK324">
        <v>23059</v>
      </c>
      <c r="FB324" t="s">
        <v>708</v>
      </c>
      <c r="FC324" t="str">
        <f>VLOOKUP(FE324,class!$A$1:$B$455,2,FALSE)</f>
        <v>Shire District</v>
      </c>
      <c r="FD324" t="str">
        <f>IFERROR(VLOOKUP(FE324,classifications!$A$3:$C$334,3,FALSE),VLOOKUP(FE324,classifications!$I$2:$K$28,3,FALSE))</f>
        <v>Predominantly Urban</v>
      </c>
      <c r="FE324" t="s">
        <v>710</v>
      </c>
      <c r="FG324">
        <v>1214</v>
      </c>
      <c r="FH324">
        <v>633</v>
      </c>
      <c r="FI324">
        <v>5</v>
      </c>
      <c r="FJ324">
        <v>21314</v>
      </c>
      <c r="FK324">
        <v>23166</v>
      </c>
      <c r="GB324" t="s">
        <v>708</v>
      </c>
      <c r="GC324" t="str">
        <f>VLOOKUP(GE324,class!$A$1:$B$455,2,FALSE)</f>
        <v>Shire District</v>
      </c>
      <c r="GD324" t="str">
        <f>IFERROR(VLOOKUP(GE324,classifications!$A$3:$C$334,3,FALSE),VLOOKUP(GE324,classifications!$I$2:$K$28,3,FALSE))</f>
        <v>Predominantly Urban</v>
      </c>
      <c r="GE324" t="s">
        <v>710</v>
      </c>
      <c r="GG324">
        <v>1206</v>
      </c>
      <c r="GH324">
        <v>646</v>
      </c>
      <c r="GI324">
        <v>5</v>
      </c>
      <c r="GJ324">
        <v>21402</v>
      </c>
      <c r="GK324">
        <v>23259</v>
      </c>
    </row>
    <row r="326" spans="2:193" x14ac:dyDescent="0.3">
      <c r="C326" t="str">
        <f>VLOOKUP(E326,class!$A$1:$B$455,2,FALSE)</f>
        <v>Shire County</v>
      </c>
      <c r="D326" t="str">
        <f>IFERROR(VLOOKUP(E326,classifications!$A$3:$C$334,3,FALSE),VLOOKUP(E326,classifications!$I$2:$K$28,3,FALSE))</f>
        <v>Predominantly Rural</v>
      </c>
      <c r="E326" t="s">
        <v>711</v>
      </c>
      <c r="G326">
        <v>21928</v>
      </c>
      <c r="H326">
        <v>22101</v>
      </c>
      <c r="I326">
        <v>2310</v>
      </c>
      <c r="J326">
        <v>277832</v>
      </c>
      <c r="K326">
        <v>324171</v>
      </c>
      <c r="AC326" t="str">
        <f>VLOOKUP(AE326,class!$A$1:$B$455,2,FALSE)</f>
        <v>Shire County</v>
      </c>
      <c r="AD326" t="str">
        <f>IFERROR(VLOOKUP(AE326,classifications!$A$3:$C$334,3,FALSE),VLOOKUP(AE326,classifications!$I$2:$K$28,3,FALSE))</f>
        <v>Predominantly Rural</v>
      </c>
      <c r="AE326" t="s">
        <v>711</v>
      </c>
      <c r="AG326">
        <v>21867</v>
      </c>
      <c r="AH326">
        <v>22481</v>
      </c>
      <c r="AI326">
        <v>2130</v>
      </c>
      <c r="AJ326">
        <v>279443</v>
      </c>
      <c r="AK326">
        <v>325921</v>
      </c>
      <c r="BC326" t="str">
        <f>VLOOKUP(BE326,class!$A$1:$B$455,2,FALSE)</f>
        <v>Shire County</v>
      </c>
      <c r="BD326" t="str">
        <f>IFERROR(VLOOKUP(BE326,classifications!$A$3:$C$334,3,FALSE),VLOOKUP(BE326,classifications!$I$2:$K$28,3,FALSE))</f>
        <v>Predominantly Rural</v>
      </c>
      <c r="BE326" t="s">
        <v>711</v>
      </c>
      <c r="BG326">
        <v>21748</v>
      </c>
      <c r="BH326">
        <v>22742</v>
      </c>
      <c r="BI326">
        <v>1956</v>
      </c>
      <c r="BJ326">
        <v>281580</v>
      </c>
      <c r="BK326">
        <v>328026</v>
      </c>
      <c r="CC326" t="str">
        <f>VLOOKUP(CE326,class!$A$1:$B$455,2,FALSE)</f>
        <v>Shire County</v>
      </c>
      <c r="CD326" t="str">
        <f>IFERROR(VLOOKUP(CE326,classifications!$A$3:$C$334,3,FALSE),VLOOKUP(CE326,classifications!$I$2:$K$28,3,FALSE))</f>
        <v>Predominantly Rural</v>
      </c>
      <c r="CE326" t="s">
        <v>711</v>
      </c>
      <c r="CG326">
        <v>21735</v>
      </c>
      <c r="CH326">
        <v>23147</v>
      </c>
      <c r="CI326">
        <v>1944</v>
      </c>
      <c r="CJ326">
        <v>283696</v>
      </c>
      <c r="CK326">
        <v>330522</v>
      </c>
      <c r="DC326" t="str">
        <f>VLOOKUP(DE326,class!$A$1:$B$455,2,FALSE)</f>
        <v>Shire County</v>
      </c>
      <c r="DD326" t="str">
        <f>IFERROR(VLOOKUP(DE326,classifications!$A$3:$C$334,3,FALSE),VLOOKUP(DE326,classifications!$I$2:$K$28,3,FALSE))</f>
        <v>Predominantly Rural</v>
      </c>
      <c r="DE326" t="s">
        <v>711</v>
      </c>
      <c r="DG326">
        <v>21674</v>
      </c>
      <c r="DH326">
        <v>23433</v>
      </c>
      <c r="DI326">
        <v>1789</v>
      </c>
      <c r="DJ326">
        <v>285850</v>
      </c>
      <c r="DK326">
        <v>332746</v>
      </c>
      <c r="EC326" t="str">
        <f>VLOOKUP(EE326,class!$A$1:$B$455,2,FALSE)</f>
        <v>Shire County</v>
      </c>
      <c r="ED326" t="str">
        <f>IFERROR(VLOOKUP(EE326,classifications!$A$3:$C$334,3,FALSE),VLOOKUP(EE326,classifications!$I$2:$K$28,3,FALSE))</f>
        <v>Predominantly Rural</v>
      </c>
      <c r="EE326" t="s">
        <v>711</v>
      </c>
      <c r="EG326">
        <v>21552</v>
      </c>
      <c r="EH326">
        <v>23720</v>
      </c>
      <c r="EI326">
        <v>1810</v>
      </c>
      <c r="EJ326">
        <v>288031</v>
      </c>
      <c r="EK326">
        <v>335113</v>
      </c>
      <c r="FC326" t="str">
        <f>VLOOKUP(FE326,class!$A$1:$B$455,2,FALSE)</f>
        <v>Shire County</v>
      </c>
      <c r="FD326" t="str">
        <f>IFERROR(VLOOKUP(FE326,classifications!$A$3:$C$334,3,FALSE),VLOOKUP(FE326,classifications!$I$2:$K$28,3,FALSE))</f>
        <v>Predominantly Rural</v>
      </c>
      <c r="FE326" t="s">
        <v>711</v>
      </c>
      <c r="FG326">
        <v>21421</v>
      </c>
      <c r="FH326">
        <v>23939</v>
      </c>
      <c r="FI326">
        <v>1819</v>
      </c>
      <c r="FJ326">
        <v>290625</v>
      </c>
      <c r="FK326">
        <v>337804</v>
      </c>
      <c r="GC326" t="str">
        <f>VLOOKUP(GE326,class!$A$1:$B$455,2,FALSE)</f>
        <v>Shire County</v>
      </c>
      <c r="GD326" t="str">
        <f>IFERROR(VLOOKUP(GE326,classifications!$A$3:$C$334,3,FALSE),VLOOKUP(GE326,classifications!$I$2:$K$28,3,FALSE))</f>
        <v>Predominantly Rural</v>
      </c>
      <c r="GE326" t="s">
        <v>711</v>
      </c>
      <c r="GG326">
        <v>21448</v>
      </c>
      <c r="GH326">
        <v>24519</v>
      </c>
      <c r="GI326">
        <v>1798</v>
      </c>
      <c r="GJ326">
        <v>293920</v>
      </c>
      <c r="GK326">
        <v>341685</v>
      </c>
    </row>
    <row r="327" spans="2:193" x14ac:dyDescent="0.3">
      <c r="B327" t="s">
        <v>712</v>
      </c>
      <c r="C327" t="str">
        <f>VLOOKUP(E327,class!$A$1:$B$455,2,FALSE)</f>
        <v>Shire District</v>
      </c>
      <c r="D327" t="str">
        <f>IFERROR(VLOOKUP(E327,classifications!$A$3:$C$334,3,FALSE),VLOOKUP(E327,classifications!$I$2:$K$28,3,FALSE))</f>
        <v>Urban with Significant Rural</v>
      </c>
      <c r="E327" t="s">
        <v>714</v>
      </c>
      <c r="G327">
        <v>0</v>
      </c>
      <c r="H327">
        <v>5250</v>
      </c>
      <c r="I327">
        <v>446</v>
      </c>
      <c r="J327">
        <v>22740</v>
      </c>
      <c r="K327">
        <v>28436</v>
      </c>
      <c r="AB327" t="s">
        <v>712</v>
      </c>
      <c r="AC327" t="str">
        <f>VLOOKUP(AE327,class!$A$1:$B$455,2,FALSE)</f>
        <v>Shire District</v>
      </c>
      <c r="AD327" t="str">
        <f>IFERROR(VLOOKUP(AE327,classifications!$A$3:$C$334,3,FALSE),VLOOKUP(AE327,classifications!$I$2:$K$28,3,FALSE))</f>
        <v>Urban with Significant Rural</v>
      </c>
      <c r="AE327" t="s">
        <v>714</v>
      </c>
      <c r="AG327">
        <v>0</v>
      </c>
      <c r="AH327">
        <v>5286</v>
      </c>
      <c r="AI327">
        <v>446</v>
      </c>
      <c r="AJ327">
        <v>22768</v>
      </c>
      <c r="AK327">
        <v>28500</v>
      </c>
      <c r="BB327" t="s">
        <v>712</v>
      </c>
      <c r="BC327" t="str">
        <f>VLOOKUP(BE327,class!$A$1:$B$455,2,FALSE)</f>
        <v>Shire District</v>
      </c>
      <c r="BD327" t="str">
        <f>IFERROR(VLOOKUP(BE327,classifications!$A$3:$C$334,3,FALSE),VLOOKUP(BE327,classifications!$I$2:$K$28,3,FALSE))</f>
        <v>Urban with Significant Rural</v>
      </c>
      <c r="BE327" t="s">
        <v>714</v>
      </c>
      <c r="BG327">
        <v>0</v>
      </c>
      <c r="BH327">
        <v>5341</v>
      </c>
      <c r="BI327">
        <v>250</v>
      </c>
      <c r="BJ327">
        <v>23083</v>
      </c>
      <c r="BK327">
        <v>28674</v>
      </c>
      <c r="CB327" t="s">
        <v>712</v>
      </c>
      <c r="CC327" t="str">
        <f>VLOOKUP(CE327,class!$A$1:$B$455,2,FALSE)</f>
        <v>Shire District</v>
      </c>
      <c r="CD327" t="str">
        <f>IFERROR(VLOOKUP(CE327,classifications!$A$3:$C$334,3,FALSE),VLOOKUP(CE327,classifications!$I$2:$K$28,3,FALSE))</f>
        <v>Urban with Significant Rural</v>
      </c>
      <c r="CE327" t="s">
        <v>714</v>
      </c>
      <c r="CG327">
        <v>0</v>
      </c>
      <c r="CH327">
        <v>5315</v>
      </c>
      <c r="CI327">
        <v>245</v>
      </c>
      <c r="CJ327">
        <v>23223</v>
      </c>
      <c r="CK327">
        <v>28783</v>
      </c>
      <c r="DB327" t="s">
        <v>712</v>
      </c>
      <c r="DC327" t="str">
        <f>VLOOKUP(DE327,class!$A$1:$B$455,2,FALSE)</f>
        <v>Shire District</v>
      </c>
      <c r="DD327" t="str">
        <f>IFERROR(VLOOKUP(DE327,classifications!$A$3:$C$334,3,FALSE),VLOOKUP(DE327,classifications!$I$2:$K$28,3,FALSE))</f>
        <v>Urban with Significant Rural</v>
      </c>
      <c r="DE327" t="s">
        <v>714</v>
      </c>
      <c r="DG327">
        <v>0</v>
      </c>
      <c r="DH327">
        <v>5313</v>
      </c>
      <c r="DI327">
        <v>92</v>
      </c>
      <c r="DJ327">
        <v>23558</v>
      </c>
      <c r="DK327">
        <v>28963</v>
      </c>
      <c r="EB327" t="s">
        <v>712</v>
      </c>
      <c r="EC327" t="str">
        <f>VLOOKUP(EE327,class!$A$1:$B$455,2,FALSE)</f>
        <v>Shire District</v>
      </c>
      <c r="ED327" t="str">
        <f>IFERROR(VLOOKUP(EE327,classifications!$A$3:$C$334,3,FALSE),VLOOKUP(EE327,classifications!$I$2:$K$28,3,FALSE))</f>
        <v>Urban with Significant Rural</v>
      </c>
      <c r="EE327" t="s">
        <v>714</v>
      </c>
      <c r="EG327">
        <v>0</v>
      </c>
      <c r="EH327">
        <v>5441</v>
      </c>
      <c r="EI327">
        <v>91</v>
      </c>
      <c r="EJ327">
        <v>23782</v>
      </c>
      <c r="EK327">
        <v>29314</v>
      </c>
      <c r="FB327" t="s">
        <v>712</v>
      </c>
      <c r="FC327" t="str">
        <f>VLOOKUP(FE327,class!$A$1:$B$455,2,FALSE)</f>
        <v>Shire District</v>
      </c>
      <c r="FD327" t="str">
        <f>IFERROR(VLOOKUP(FE327,classifications!$A$3:$C$334,3,FALSE),VLOOKUP(FE327,classifications!$I$2:$K$28,3,FALSE))</f>
        <v>Urban with Significant Rural</v>
      </c>
      <c r="FE327" t="s">
        <v>714</v>
      </c>
      <c r="FG327">
        <v>0</v>
      </c>
      <c r="FH327">
        <v>5516</v>
      </c>
      <c r="FI327">
        <v>91</v>
      </c>
      <c r="FJ327">
        <v>24101</v>
      </c>
      <c r="FK327">
        <v>29708</v>
      </c>
      <c r="GB327" t="s">
        <v>712</v>
      </c>
      <c r="GC327" t="str">
        <f>VLOOKUP(GE327,class!$A$1:$B$455,2,FALSE)</f>
        <v>Shire District</v>
      </c>
      <c r="GD327" t="str">
        <f>IFERROR(VLOOKUP(GE327,classifications!$A$3:$C$334,3,FALSE),VLOOKUP(GE327,classifications!$I$2:$K$28,3,FALSE))</f>
        <v>Urban with Significant Rural</v>
      </c>
      <c r="GE327" t="s">
        <v>714</v>
      </c>
      <c r="GG327">
        <v>0</v>
      </c>
      <c r="GH327">
        <v>5600</v>
      </c>
      <c r="GI327">
        <v>90</v>
      </c>
      <c r="GJ327">
        <v>24447</v>
      </c>
      <c r="GK327">
        <v>30137</v>
      </c>
    </row>
    <row r="328" spans="2:193" x14ac:dyDescent="0.3">
      <c r="B328" t="s">
        <v>715</v>
      </c>
      <c r="C328" t="str">
        <f>VLOOKUP(E328,class!$A$1:$B$455,2,FALSE)</f>
        <v>Shire District</v>
      </c>
      <c r="D328" t="str">
        <f>IFERROR(VLOOKUP(E328,classifications!$A$3:$C$334,3,FALSE),VLOOKUP(E328,classifications!$I$2:$K$28,3,FALSE))</f>
        <v>Predominantly Rural</v>
      </c>
      <c r="E328" t="s">
        <v>717</v>
      </c>
      <c r="G328">
        <v>0</v>
      </c>
      <c r="H328">
        <v>6957</v>
      </c>
      <c r="I328">
        <v>338</v>
      </c>
      <c r="J328">
        <v>58075</v>
      </c>
      <c r="K328">
        <v>65370</v>
      </c>
      <c r="AB328" t="s">
        <v>715</v>
      </c>
      <c r="AC328" t="str">
        <f>VLOOKUP(AE328,class!$A$1:$B$455,2,FALSE)</f>
        <v>Shire District</v>
      </c>
      <c r="AD328" t="str">
        <f>IFERROR(VLOOKUP(AE328,classifications!$A$3:$C$334,3,FALSE),VLOOKUP(AE328,classifications!$I$2:$K$28,3,FALSE))</f>
        <v>Predominantly Rural</v>
      </c>
      <c r="AE328" t="s">
        <v>717</v>
      </c>
      <c r="AG328">
        <v>0</v>
      </c>
      <c r="AH328">
        <v>6982</v>
      </c>
      <c r="AI328">
        <v>460</v>
      </c>
      <c r="AJ328">
        <v>58154</v>
      </c>
      <c r="AK328">
        <v>65596</v>
      </c>
      <c r="BB328" t="s">
        <v>715</v>
      </c>
      <c r="BC328" t="str">
        <f>VLOOKUP(BE328,class!$A$1:$B$455,2,FALSE)</f>
        <v>Shire District</v>
      </c>
      <c r="BD328" t="str">
        <f>IFERROR(VLOOKUP(BE328,classifications!$A$3:$C$334,3,FALSE),VLOOKUP(BE328,classifications!$I$2:$K$28,3,FALSE))</f>
        <v>Predominantly Rural</v>
      </c>
      <c r="BE328" t="s">
        <v>717</v>
      </c>
      <c r="BG328">
        <v>0</v>
      </c>
      <c r="BH328">
        <v>7056</v>
      </c>
      <c r="BI328">
        <v>435</v>
      </c>
      <c r="BJ328">
        <v>58443</v>
      </c>
      <c r="BK328">
        <v>65934</v>
      </c>
      <c r="CB328" t="s">
        <v>715</v>
      </c>
      <c r="CC328" t="str">
        <f>VLOOKUP(CE328,class!$A$1:$B$455,2,FALSE)</f>
        <v>Shire District</v>
      </c>
      <c r="CD328" t="str">
        <f>IFERROR(VLOOKUP(CE328,classifications!$A$3:$C$334,3,FALSE),VLOOKUP(CE328,classifications!$I$2:$K$28,3,FALSE))</f>
        <v>Predominantly Rural</v>
      </c>
      <c r="CE328" t="s">
        <v>717</v>
      </c>
      <c r="CG328">
        <v>0</v>
      </c>
      <c r="CH328">
        <v>7177</v>
      </c>
      <c r="CI328">
        <v>452</v>
      </c>
      <c r="CJ328">
        <v>58796</v>
      </c>
      <c r="CK328">
        <v>66425</v>
      </c>
      <c r="DB328" t="s">
        <v>715</v>
      </c>
      <c r="DC328" t="str">
        <f>VLOOKUP(DE328,class!$A$1:$B$455,2,FALSE)</f>
        <v>Shire District</v>
      </c>
      <c r="DD328" t="str">
        <f>IFERROR(VLOOKUP(DE328,classifications!$A$3:$C$334,3,FALSE),VLOOKUP(DE328,classifications!$I$2:$K$28,3,FALSE))</f>
        <v>Predominantly Rural</v>
      </c>
      <c r="DE328" t="s">
        <v>717</v>
      </c>
      <c r="DG328">
        <v>0</v>
      </c>
      <c r="DH328">
        <v>7297</v>
      </c>
      <c r="DI328">
        <v>450</v>
      </c>
      <c r="DJ328">
        <v>59001</v>
      </c>
      <c r="DK328">
        <v>66748</v>
      </c>
      <c r="EB328" t="s">
        <v>715</v>
      </c>
      <c r="EC328" t="str">
        <f>VLOOKUP(EE328,class!$A$1:$B$455,2,FALSE)</f>
        <v>Shire District</v>
      </c>
      <c r="ED328" t="str">
        <f>IFERROR(VLOOKUP(EE328,classifications!$A$3:$C$334,3,FALSE),VLOOKUP(EE328,classifications!$I$2:$K$28,3,FALSE))</f>
        <v>Predominantly Rural</v>
      </c>
      <c r="EE328" t="s">
        <v>717</v>
      </c>
      <c r="EG328">
        <v>0</v>
      </c>
      <c r="EH328">
        <v>7373</v>
      </c>
      <c r="EI328">
        <v>451</v>
      </c>
      <c r="EJ328">
        <v>59272</v>
      </c>
      <c r="EK328">
        <v>67096</v>
      </c>
      <c r="FB328" t="s">
        <v>715</v>
      </c>
      <c r="FC328" t="str">
        <f>VLOOKUP(FE328,class!$A$1:$B$455,2,FALSE)</f>
        <v>Shire District</v>
      </c>
      <c r="FD328" t="str">
        <f>IFERROR(VLOOKUP(FE328,classifications!$A$3:$C$334,3,FALSE),VLOOKUP(FE328,classifications!$I$2:$K$28,3,FALSE))</f>
        <v>Predominantly Rural</v>
      </c>
      <c r="FE328" t="s">
        <v>717</v>
      </c>
      <c r="FG328">
        <v>0</v>
      </c>
      <c r="FH328">
        <v>7534</v>
      </c>
      <c r="FI328">
        <v>451</v>
      </c>
      <c r="FJ328">
        <v>59582</v>
      </c>
      <c r="FK328">
        <v>67567</v>
      </c>
      <c r="GB328" t="s">
        <v>715</v>
      </c>
      <c r="GC328" t="str">
        <f>VLOOKUP(GE328,class!$A$1:$B$455,2,FALSE)</f>
        <v>Shire District</v>
      </c>
      <c r="GD328" t="str">
        <f>IFERROR(VLOOKUP(GE328,classifications!$A$3:$C$334,3,FALSE),VLOOKUP(GE328,classifications!$I$2:$K$28,3,FALSE))</f>
        <v>Predominantly Rural</v>
      </c>
      <c r="GE328" t="s">
        <v>717</v>
      </c>
      <c r="GG328">
        <v>0</v>
      </c>
      <c r="GH328">
        <v>7676</v>
      </c>
      <c r="GI328">
        <v>451</v>
      </c>
      <c r="GJ328">
        <v>59921</v>
      </c>
      <c r="GK328">
        <v>68048</v>
      </c>
    </row>
    <row r="329" spans="2:193" x14ac:dyDescent="0.3">
      <c r="B329" t="s">
        <v>718</v>
      </c>
      <c r="C329" t="str">
        <f>VLOOKUP(E329,class!$A$1:$B$455,2,FALSE)</f>
        <v>Shire District</v>
      </c>
      <c r="D329" t="str">
        <f>IFERROR(VLOOKUP(E329,classifications!$A$3:$C$334,3,FALSE),VLOOKUP(E329,classifications!$I$2:$K$28,3,FALSE))</f>
        <v>Predominantly Urban</v>
      </c>
      <c r="E329" t="s">
        <v>720</v>
      </c>
      <c r="G329">
        <v>7923</v>
      </c>
      <c r="H329">
        <v>1614</v>
      </c>
      <c r="I329">
        <v>0</v>
      </c>
      <c r="J329">
        <v>33454</v>
      </c>
      <c r="K329">
        <v>42991</v>
      </c>
      <c r="AB329" t="s">
        <v>718</v>
      </c>
      <c r="AC329" t="str">
        <f>VLOOKUP(AE329,class!$A$1:$B$455,2,FALSE)</f>
        <v>Shire District</v>
      </c>
      <c r="AD329" t="str">
        <f>IFERROR(VLOOKUP(AE329,classifications!$A$3:$C$334,3,FALSE),VLOOKUP(AE329,classifications!$I$2:$K$28,3,FALSE))</f>
        <v>Predominantly Urban</v>
      </c>
      <c r="AE329" t="s">
        <v>720</v>
      </c>
      <c r="AG329">
        <v>7905</v>
      </c>
      <c r="AH329">
        <v>1694</v>
      </c>
      <c r="AI329">
        <v>0</v>
      </c>
      <c r="AJ329">
        <v>33604</v>
      </c>
      <c r="AK329">
        <v>43203</v>
      </c>
      <c r="BB329" t="s">
        <v>718</v>
      </c>
      <c r="BC329" t="str">
        <f>VLOOKUP(BE329,class!$A$1:$B$455,2,FALSE)</f>
        <v>Shire District</v>
      </c>
      <c r="BD329" t="str">
        <f>IFERROR(VLOOKUP(BE329,classifications!$A$3:$C$334,3,FALSE),VLOOKUP(BE329,classifications!$I$2:$K$28,3,FALSE))</f>
        <v>Predominantly Urban</v>
      </c>
      <c r="BE329" t="s">
        <v>720</v>
      </c>
      <c r="BG329">
        <v>7873</v>
      </c>
      <c r="BH329">
        <v>1731</v>
      </c>
      <c r="BI329">
        <v>0</v>
      </c>
      <c r="BJ329">
        <v>33845</v>
      </c>
      <c r="BK329">
        <v>43449</v>
      </c>
      <c r="CB329" t="s">
        <v>718</v>
      </c>
      <c r="CC329" t="str">
        <f>VLOOKUP(CE329,class!$A$1:$B$455,2,FALSE)</f>
        <v>Shire District</v>
      </c>
      <c r="CD329" t="str">
        <f>IFERROR(VLOOKUP(CE329,classifications!$A$3:$C$334,3,FALSE),VLOOKUP(CE329,classifications!$I$2:$K$28,3,FALSE))</f>
        <v>Predominantly Urban</v>
      </c>
      <c r="CE329" t="s">
        <v>720</v>
      </c>
      <c r="CG329">
        <v>7834</v>
      </c>
      <c r="CH329">
        <v>1847</v>
      </c>
      <c r="CI329">
        <v>0</v>
      </c>
      <c r="CJ329">
        <v>33934</v>
      </c>
      <c r="CK329">
        <v>43615</v>
      </c>
      <c r="DB329" t="s">
        <v>718</v>
      </c>
      <c r="DC329" t="str">
        <f>VLOOKUP(DE329,class!$A$1:$B$455,2,FALSE)</f>
        <v>Shire District</v>
      </c>
      <c r="DD329" t="str">
        <f>IFERROR(VLOOKUP(DE329,classifications!$A$3:$C$334,3,FALSE),VLOOKUP(DE329,classifications!$I$2:$K$28,3,FALSE))</f>
        <v>Predominantly Urban</v>
      </c>
      <c r="DE329" t="s">
        <v>720</v>
      </c>
      <c r="DG329">
        <v>7800</v>
      </c>
      <c r="DH329">
        <v>1867</v>
      </c>
      <c r="DI329">
        <v>0</v>
      </c>
      <c r="DJ329">
        <v>34081</v>
      </c>
      <c r="DK329">
        <v>43748</v>
      </c>
      <c r="EB329" t="s">
        <v>718</v>
      </c>
      <c r="EC329" t="str">
        <f>VLOOKUP(EE329,class!$A$1:$B$455,2,FALSE)</f>
        <v>Shire District</v>
      </c>
      <c r="ED329" t="str">
        <f>IFERROR(VLOOKUP(EE329,classifications!$A$3:$C$334,3,FALSE),VLOOKUP(EE329,classifications!$I$2:$K$28,3,FALSE))</f>
        <v>Predominantly Urban</v>
      </c>
      <c r="EE329" t="s">
        <v>720</v>
      </c>
      <c r="EG329">
        <v>7741</v>
      </c>
      <c r="EH329">
        <v>1901</v>
      </c>
      <c r="EI329">
        <v>0</v>
      </c>
      <c r="EJ329">
        <v>34236</v>
      </c>
      <c r="EK329">
        <v>43878</v>
      </c>
      <c r="FB329" t="s">
        <v>718</v>
      </c>
      <c r="FC329" t="str">
        <f>VLOOKUP(FE329,class!$A$1:$B$455,2,FALSE)</f>
        <v>Shire District</v>
      </c>
      <c r="FD329" t="str">
        <f>IFERROR(VLOOKUP(FE329,classifications!$A$3:$C$334,3,FALSE),VLOOKUP(FE329,classifications!$I$2:$K$28,3,FALSE))</f>
        <v>Predominantly Urban</v>
      </c>
      <c r="FE329" t="s">
        <v>720</v>
      </c>
      <c r="FG329">
        <v>7643</v>
      </c>
      <c r="FH329">
        <v>1761</v>
      </c>
      <c r="FI329">
        <v>0</v>
      </c>
      <c r="FJ329">
        <v>34739</v>
      </c>
      <c r="FK329">
        <v>44143</v>
      </c>
      <c r="GB329" t="s">
        <v>718</v>
      </c>
      <c r="GC329" t="str">
        <f>VLOOKUP(GE329,class!$A$1:$B$455,2,FALSE)</f>
        <v>Shire District</v>
      </c>
      <c r="GD329" t="str">
        <f>IFERROR(VLOOKUP(GE329,classifications!$A$3:$C$334,3,FALSE),VLOOKUP(GE329,classifications!$I$2:$K$28,3,FALSE))</f>
        <v>Predominantly Urban</v>
      </c>
      <c r="GE329" t="s">
        <v>720</v>
      </c>
      <c r="GG329">
        <v>7785</v>
      </c>
      <c r="GH329">
        <v>1971</v>
      </c>
      <c r="GI329">
        <v>0</v>
      </c>
      <c r="GJ329">
        <v>34753</v>
      </c>
      <c r="GK329">
        <v>44509</v>
      </c>
    </row>
    <row r="330" spans="2:193" x14ac:dyDescent="0.3">
      <c r="B330" t="s">
        <v>721</v>
      </c>
      <c r="C330" t="str">
        <f>VLOOKUP(E330,class!$A$1:$B$455,2,FALSE)</f>
        <v>Shire District</v>
      </c>
      <c r="D330" t="str">
        <f>IFERROR(VLOOKUP(E330,classifications!$A$3:$C$334,3,FALSE),VLOOKUP(E330,classifications!$I$2:$K$28,3,FALSE))</f>
        <v>Predominantly Rural</v>
      </c>
      <c r="E330" t="s">
        <v>723</v>
      </c>
      <c r="G330">
        <v>3827</v>
      </c>
      <c r="H330">
        <v>1036</v>
      </c>
      <c r="I330">
        <v>1280</v>
      </c>
      <c r="J330">
        <v>41979</v>
      </c>
      <c r="K330">
        <v>48122</v>
      </c>
      <c r="AB330" t="s">
        <v>721</v>
      </c>
      <c r="AC330" t="str">
        <f>VLOOKUP(AE330,class!$A$1:$B$455,2,FALSE)</f>
        <v>Shire District</v>
      </c>
      <c r="AD330" t="str">
        <f>IFERROR(VLOOKUP(AE330,classifications!$A$3:$C$334,3,FALSE),VLOOKUP(AE330,classifications!$I$2:$K$28,3,FALSE))</f>
        <v>Predominantly Rural</v>
      </c>
      <c r="AE330" t="s">
        <v>723</v>
      </c>
      <c r="AG330">
        <v>3832</v>
      </c>
      <c r="AH330">
        <v>1137</v>
      </c>
      <c r="AI330">
        <v>969</v>
      </c>
      <c r="AJ330">
        <v>42503</v>
      </c>
      <c r="AK330">
        <v>48441</v>
      </c>
      <c r="BB330" t="s">
        <v>721</v>
      </c>
      <c r="BC330" t="str">
        <f>VLOOKUP(BE330,class!$A$1:$B$455,2,FALSE)</f>
        <v>Shire District</v>
      </c>
      <c r="BD330" t="str">
        <f>IFERROR(VLOOKUP(BE330,classifications!$A$3:$C$334,3,FALSE),VLOOKUP(BE330,classifications!$I$2:$K$28,3,FALSE))</f>
        <v>Predominantly Rural</v>
      </c>
      <c r="BE330" t="s">
        <v>723</v>
      </c>
      <c r="BG330">
        <v>3828</v>
      </c>
      <c r="BH330">
        <v>1130</v>
      </c>
      <c r="BI330">
        <v>1019</v>
      </c>
      <c r="BJ330">
        <v>42701</v>
      </c>
      <c r="BK330">
        <v>48678</v>
      </c>
      <c r="CB330" t="s">
        <v>721</v>
      </c>
      <c r="CC330" t="str">
        <f>VLOOKUP(CE330,class!$A$1:$B$455,2,FALSE)</f>
        <v>Shire District</v>
      </c>
      <c r="CD330" t="str">
        <f>IFERROR(VLOOKUP(CE330,classifications!$A$3:$C$334,3,FALSE),VLOOKUP(CE330,classifications!$I$2:$K$28,3,FALSE))</f>
        <v>Predominantly Rural</v>
      </c>
      <c r="CE330" t="s">
        <v>723</v>
      </c>
      <c r="CG330">
        <v>3884</v>
      </c>
      <c r="CH330">
        <v>1150</v>
      </c>
      <c r="CI330">
        <v>1019</v>
      </c>
      <c r="CJ330">
        <v>43068</v>
      </c>
      <c r="CK330">
        <v>49121</v>
      </c>
      <c r="DB330" t="s">
        <v>721</v>
      </c>
      <c r="DC330" t="str">
        <f>VLOOKUP(DE330,class!$A$1:$B$455,2,FALSE)</f>
        <v>Shire District</v>
      </c>
      <c r="DD330" t="str">
        <f>IFERROR(VLOOKUP(DE330,classifications!$A$3:$C$334,3,FALSE),VLOOKUP(DE330,classifications!$I$2:$K$28,3,FALSE))</f>
        <v>Predominantly Rural</v>
      </c>
      <c r="DE330" t="s">
        <v>723</v>
      </c>
      <c r="DG330">
        <v>3854</v>
      </c>
      <c r="DH330">
        <v>1187</v>
      </c>
      <c r="DI330">
        <v>1019</v>
      </c>
      <c r="DJ330">
        <v>43533</v>
      </c>
      <c r="DK330">
        <v>49593</v>
      </c>
      <c r="EB330" t="s">
        <v>721</v>
      </c>
      <c r="EC330" t="str">
        <f>VLOOKUP(EE330,class!$A$1:$B$455,2,FALSE)</f>
        <v>Shire District</v>
      </c>
      <c r="ED330" t="str">
        <f>IFERROR(VLOOKUP(EE330,classifications!$A$3:$C$334,3,FALSE),VLOOKUP(EE330,classifications!$I$2:$K$28,3,FALSE))</f>
        <v>Predominantly Rural</v>
      </c>
      <c r="EE330" t="s">
        <v>723</v>
      </c>
      <c r="EG330">
        <v>3869</v>
      </c>
      <c r="EH330">
        <v>1209</v>
      </c>
      <c r="EI330">
        <v>1090</v>
      </c>
      <c r="EJ330">
        <v>43914</v>
      </c>
      <c r="EK330">
        <v>50082</v>
      </c>
      <c r="FB330" t="s">
        <v>721</v>
      </c>
      <c r="FC330" t="str">
        <f>VLOOKUP(FE330,class!$A$1:$B$455,2,FALSE)</f>
        <v>Shire District</v>
      </c>
      <c r="FD330" t="str">
        <f>IFERROR(VLOOKUP(FE330,classifications!$A$3:$C$334,3,FALSE),VLOOKUP(FE330,classifications!$I$2:$K$28,3,FALSE))</f>
        <v>Predominantly Rural</v>
      </c>
      <c r="FE330" t="s">
        <v>723</v>
      </c>
      <c r="FG330">
        <v>3851</v>
      </c>
      <c r="FH330">
        <v>1260</v>
      </c>
      <c r="FI330">
        <v>1100</v>
      </c>
      <c r="FJ330">
        <v>44449</v>
      </c>
      <c r="FK330">
        <v>50660</v>
      </c>
      <c r="GB330" t="s">
        <v>721</v>
      </c>
      <c r="GC330" t="str">
        <f>VLOOKUP(GE330,class!$A$1:$B$455,2,FALSE)</f>
        <v>Shire District</v>
      </c>
      <c r="GD330" t="str">
        <f>IFERROR(VLOOKUP(GE330,classifications!$A$3:$C$334,3,FALSE),VLOOKUP(GE330,classifications!$I$2:$K$28,3,FALSE))</f>
        <v>Predominantly Rural</v>
      </c>
      <c r="GE330" t="s">
        <v>723</v>
      </c>
      <c r="GG330">
        <v>3823</v>
      </c>
      <c r="GH330">
        <v>1265</v>
      </c>
      <c r="GI330">
        <v>1080</v>
      </c>
      <c r="GJ330">
        <v>45185</v>
      </c>
      <c r="GK330">
        <v>51353</v>
      </c>
    </row>
    <row r="331" spans="2:193" x14ac:dyDescent="0.3">
      <c r="B331" t="s">
        <v>724</v>
      </c>
      <c r="C331" t="str">
        <f>VLOOKUP(E331,class!$A$1:$B$455,2,FALSE)</f>
        <v>Shire District</v>
      </c>
      <c r="D331" t="str">
        <f>IFERROR(VLOOKUP(E331,classifications!$A$3:$C$334,3,FALSE),VLOOKUP(E331,classifications!$I$2:$K$28,3,FALSE))</f>
        <v>Predominantly Rural</v>
      </c>
      <c r="E331" t="s">
        <v>726</v>
      </c>
      <c r="G331">
        <v>3917</v>
      </c>
      <c r="H331">
        <v>893</v>
      </c>
      <c r="I331">
        <v>3</v>
      </c>
      <c r="J331">
        <v>34015</v>
      </c>
      <c r="K331">
        <v>38828</v>
      </c>
      <c r="AB331" t="s">
        <v>724</v>
      </c>
      <c r="AC331" t="str">
        <f>VLOOKUP(AE331,class!$A$1:$B$455,2,FALSE)</f>
        <v>Shire District</v>
      </c>
      <c r="AD331" t="str">
        <f>IFERROR(VLOOKUP(AE331,classifications!$A$3:$C$334,3,FALSE),VLOOKUP(AE331,classifications!$I$2:$K$28,3,FALSE))</f>
        <v>Predominantly Rural</v>
      </c>
      <c r="AE331" t="s">
        <v>726</v>
      </c>
      <c r="AG331">
        <v>3917</v>
      </c>
      <c r="AH331">
        <v>934</v>
      </c>
      <c r="AI331">
        <v>3</v>
      </c>
      <c r="AJ331">
        <v>34173</v>
      </c>
      <c r="AK331">
        <v>39027</v>
      </c>
      <c r="BB331" t="s">
        <v>724</v>
      </c>
      <c r="BC331" t="str">
        <f>VLOOKUP(BE331,class!$A$1:$B$455,2,FALSE)</f>
        <v>Shire District</v>
      </c>
      <c r="BD331" t="str">
        <f>IFERROR(VLOOKUP(BE331,classifications!$A$3:$C$334,3,FALSE),VLOOKUP(BE331,classifications!$I$2:$K$28,3,FALSE))</f>
        <v>Predominantly Rural</v>
      </c>
      <c r="BE331" t="s">
        <v>726</v>
      </c>
      <c r="BG331">
        <v>3864</v>
      </c>
      <c r="BH331">
        <v>931</v>
      </c>
      <c r="BI331">
        <v>0</v>
      </c>
      <c r="BJ331">
        <v>34486</v>
      </c>
      <c r="BK331">
        <v>39281</v>
      </c>
      <c r="CB331" t="s">
        <v>724</v>
      </c>
      <c r="CC331" t="str">
        <f>VLOOKUP(CE331,class!$A$1:$B$455,2,FALSE)</f>
        <v>Shire District</v>
      </c>
      <c r="CD331" t="str">
        <f>IFERROR(VLOOKUP(CE331,classifications!$A$3:$C$334,3,FALSE),VLOOKUP(CE331,classifications!$I$2:$K$28,3,FALSE))</f>
        <v>Predominantly Rural</v>
      </c>
      <c r="CE331" t="s">
        <v>726</v>
      </c>
      <c r="CG331">
        <v>3855</v>
      </c>
      <c r="CH331">
        <v>995</v>
      </c>
      <c r="CI331">
        <v>0</v>
      </c>
      <c r="CJ331">
        <v>34686</v>
      </c>
      <c r="CK331">
        <v>39536</v>
      </c>
      <c r="DB331" t="s">
        <v>724</v>
      </c>
      <c r="DC331" t="str">
        <f>VLOOKUP(DE331,class!$A$1:$B$455,2,FALSE)</f>
        <v>Shire District</v>
      </c>
      <c r="DD331" t="str">
        <f>IFERROR(VLOOKUP(DE331,classifications!$A$3:$C$334,3,FALSE),VLOOKUP(DE331,classifications!$I$2:$K$28,3,FALSE))</f>
        <v>Predominantly Rural</v>
      </c>
      <c r="DE331" t="s">
        <v>726</v>
      </c>
      <c r="DG331">
        <v>3874</v>
      </c>
      <c r="DH331">
        <v>1018</v>
      </c>
      <c r="DI331">
        <v>0</v>
      </c>
      <c r="DJ331">
        <v>34937</v>
      </c>
      <c r="DK331">
        <v>39829</v>
      </c>
      <c r="EB331" t="s">
        <v>724</v>
      </c>
      <c r="EC331" t="str">
        <f>VLOOKUP(EE331,class!$A$1:$B$455,2,FALSE)</f>
        <v>Shire District</v>
      </c>
      <c r="ED331" t="str">
        <f>IFERROR(VLOOKUP(EE331,classifications!$A$3:$C$334,3,FALSE),VLOOKUP(EE331,classifications!$I$2:$K$28,3,FALSE))</f>
        <v>Predominantly Rural</v>
      </c>
      <c r="EE331" t="s">
        <v>726</v>
      </c>
      <c r="EG331">
        <v>3842</v>
      </c>
      <c r="EH331">
        <v>1054</v>
      </c>
      <c r="EI331">
        <v>0</v>
      </c>
      <c r="EJ331">
        <v>35199</v>
      </c>
      <c r="EK331">
        <v>40095</v>
      </c>
      <c r="FB331" t="s">
        <v>724</v>
      </c>
      <c r="FC331" t="str">
        <f>VLOOKUP(FE331,class!$A$1:$B$455,2,FALSE)</f>
        <v>Shire District</v>
      </c>
      <c r="FD331" t="str">
        <f>IFERROR(VLOOKUP(FE331,classifications!$A$3:$C$334,3,FALSE),VLOOKUP(FE331,classifications!$I$2:$K$28,3,FALSE))</f>
        <v>Predominantly Rural</v>
      </c>
      <c r="FE331" t="s">
        <v>726</v>
      </c>
      <c r="FG331">
        <v>3829</v>
      </c>
      <c r="FH331">
        <v>1074</v>
      </c>
      <c r="FI331">
        <v>0</v>
      </c>
      <c r="FJ331">
        <v>35488</v>
      </c>
      <c r="FK331">
        <v>40391</v>
      </c>
      <c r="GB331" t="s">
        <v>724</v>
      </c>
      <c r="GC331" t="str">
        <f>VLOOKUP(GE331,class!$A$1:$B$455,2,FALSE)</f>
        <v>Shire District</v>
      </c>
      <c r="GD331" t="str">
        <f>IFERROR(VLOOKUP(GE331,classifications!$A$3:$C$334,3,FALSE),VLOOKUP(GE331,classifications!$I$2:$K$28,3,FALSE))</f>
        <v>Predominantly Rural</v>
      </c>
      <c r="GE331" t="s">
        <v>726</v>
      </c>
      <c r="GG331">
        <v>3777</v>
      </c>
      <c r="GH331">
        <v>1112</v>
      </c>
      <c r="GI331">
        <v>0</v>
      </c>
      <c r="GJ331">
        <v>36330</v>
      </c>
      <c r="GK331">
        <v>41219</v>
      </c>
    </row>
    <row r="332" spans="2:193" x14ac:dyDescent="0.3">
      <c r="B332" t="s">
        <v>727</v>
      </c>
      <c r="C332" t="str">
        <f>VLOOKUP(E332,class!$A$1:$B$455,2,FALSE)</f>
        <v>Shire District</v>
      </c>
      <c r="D332" t="str">
        <f>IFERROR(VLOOKUP(E332,classifications!$A$3:$C$334,3,FALSE),VLOOKUP(E332,classifications!$I$2:$K$28,3,FALSE))</f>
        <v>Predominantly Rural</v>
      </c>
      <c r="E332" t="s">
        <v>729</v>
      </c>
      <c r="G332">
        <v>6257</v>
      </c>
      <c r="H332">
        <v>1776</v>
      </c>
      <c r="I332">
        <v>73</v>
      </c>
      <c r="J332">
        <v>51898</v>
      </c>
      <c r="K332">
        <v>60004</v>
      </c>
      <c r="AB332" t="s">
        <v>727</v>
      </c>
      <c r="AC332" t="str">
        <f>VLOOKUP(AE332,class!$A$1:$B$455,2,FALSE)</f>
        <v>Shire District</v>
      </c>
      <c r="AD332" t="str">
        <f>IFERROR(VLOOKUP(AE332,classifications!$A$3:$C$334,3,FALSE),VLOOKUP(AE332,classifications!$I$2:$K$28,3,FALSE))</f>
        <v>Predominantly Rural</v>
      </c>
      <c r="AE332" t="s">
        <v>729</v>
      </c>
      <c r="AG332">
        <v>6209</v>
      </c>
      <c r="AH332">
        <v>1828</v>
      </c>
      <c r="AI332">
        <v>73</v>
      </c>
      <c r="AJ332">
        <v>52387</v>
      </c>
      <c r="AK332">
        <v>60497</v>
      </c>
      <c r="BB332" t="s">
        <v>727</v>
      </c>
      <c r="BC332" t="str">
        <f>VLOOKUP(BE332,class!$A$1:$B$455,2,FALSE)</f>
        <v>Shire District</v>
      </c>
      <c r="BD332" t="str">
        <f>IFERROR(VLOOKUP(BE332,classifications!$A$3:$C$334,3,FALSE),VLOOKUP(BE332,classifications!$I$2:$K$28,3,FALSE))</f>
        <v>Predominantly Rural</v>
      </c>
      <c r="BE332" t="s">
        <v>729</v>
      </c>
      <c r="BG332">
        <v>6171</v>
      </c>
      <c r="BH332">
        <v>1938</v>
      </c>
      <c r="BI332">
        <v>73</v>
      </c>
      <c r="BJ332">
        <v>52847</v>
      </c>
      <c r="BK332">
        <v>61029</v>
      </c>
      <c r="CB332" t="s">
        <v>727</v>
      </c>
      <c r="CC332" t="str">
        <f>VLOOKUP(CE332,class!$A$1:$B$455,2,FALSE)</f>
        <v>Shire District</v>
      </c>
      <c r="CD332" t="str">
        <f>IFERROR(VLOOKUP(CE332,classifications!$A$3:$C$334,3,FALSE),VLOOKUP(CE332,classifications!$I$2:$K$28,3,FALSE))</f>
        <v>Predominantly Rural</v>
      </c>
      <c r="CE332" t="s">
        <v>729</v>
      </c>
      <c r="CG332">
        <v>6148</v>
      </c>
      <c r="CH332">
        <v>2003</v>
      </c>
      <c r="CI332">
        <v>50</v>
      </c>
      <c r="CJ332">
        <v>53473</v>
      </c>
      <c r="CK332">
        <v>61674</v>
      </c>
      <c r="DB332" t="s">
        <v>727</v>
      </c>
      <c r="DC332" t="str">
        <f>VLOOKUP(DE332,class!$A$1:$B$455,2,FALSE)</f>
        <v>Shire District</v>
      </c>
      <c r="DD332" t="str">
        <f>IFERROR(VLOOKUP(DE332,classifications!$A$3:$C$334,3,FALSE),VLOOKUP(DE332,classifications!$I$2:$K$28,3,FALSE))</f>
        <v>Predominantly Rural</v>
      </c>
      <c r="DE332" t="s">
        <v>729</v>
      </c>
      <c r="DG332">
        <v>6128</v>
      </c>
      <c r="DH332">
        <v>2095</v>
      </c>
      <c r="DI332">
        <v>50</v>
      </c>
      <c r="DJ332">
        <v>53896</v>
      </c>
      <c r="DK332">
        <v>62169</v>
      </c>
      <c r="EB332" t="s">
        <v>727</v>
      </c>
      <c r="EC332" t="str">
        <f>VLOOKUP(EE332,class!$A$1:$B$455,2,FALSE)</f>
        <v>Shire District</v>
      </c>
      <c r="ED332" t="str">
        <f>IFERROR(VLOOKUP(EE332,classifications!$A$3:$C$334,3,FALSE),VLOOKUP(EE332,classifications!$I$2:$K$28,3,FALSE))</f>
        <v>Predominantly Rural</v>
      </c>
      <c r="EE332" t="s">
        <v>729</v>
      </c>
      <c r="EG332">
        <v>6080</v>
      </c>
      <c r="EH332">
        <v>2056</v>
      </c>
      <c r="EI332">
        <v>0</v>
      </c>
      <c r="EJ332">
        <v>54511</v>
      </c>
      <c r="EK332">
        <v>62647</v>
      </c>
      <c r="FB332" t="s">
        <v>727</v>
      </c>
      <c r="FC332" t="str">
        <f>VLOOKUP(FE332,class!$A$1:$B$455,2,FALSE)</f>
        <v>Shire District</v>
      </c>
      <c r="FD332" t="str">
        <f>IFERROR(VLOOKUP(FE332,classifications!$A$3:$C$334,3,FALSE),VLOOKUP(FE332,classifications!$I$2:$K$28,3,FALSE))</f>
        <v>Predominantly Rural</v>
      </c>
      <c r="FE332" t="s">
        <v>729</v>
      </c>
      <c r="FG332">
        <v>6078</v>
      </c>
      <c r="FH332">
        <v>2095</v>
      </c>
      <c r="FI332">
        <v>0</v>
      </c>
      <c r="FJ332">
        <v>54902</v>
      </c>
      <c r="FK332">
        <v>63075</v>
      </c>
      <c r="GB332" t="s">
        <v>727</v>
      </c>
      <c r="GC332" t="str">
        <f>VLOOKUP(GE332,class!$A$1:$B$455,2,FALSE)</f>
        <v>Shire District</v>
      </c>
      <c r="GD332" t="str">
        <f>IFERROR(VLOOKUP(GE332,classifications!$A$3:$C$334,3,FALSE),VLOOKUP(GE332,classifications!$I$2:$K$28,3,FALSE))</f>
        <v>Predominantly Rural</v>
      </c>
      <c r="GE332" t="s">
        <v>729</v>
      </c>
      <c r="GG332">
        <v>6046</v>
      </c>
      <c r="GH332">
        <v>2152</v>
      </c>
      <c r="GI332">
        <v>0</v>
      </c>
      <c r="GJ332">
        <v>55553</v>
      </c>
      <c r="GK332">
        <v>63751</v>
      </c>
    </row>
    <row r="333" spans="2:193" x14ac:dyDescent="0.3">
      <c r="B333" t="s">
        <v>730</v>
      </c>
      <c r="C333" t="str">
        <f>VLOOKUP(E333,class!$A$1:$B$455,2,FALSE)</f>
        <v>Shire District</v>
      </c>
      <c r="D333" t="str">
        <f>IFERROR(VLOOKUP(E333,classifications!$A$3:$C$334,3,FALSE),VLOOKUP(E333,classifications!$I$2:$K$28,3,FALSE))</f>
        <v>Predominantly Rural</v>
      </c>
      <c r="E333" t="s">
        <v>732</v>
      </c>
      <c r="G333">
        <v>4</v>
      </c>
      <c r="H333">
        <v>4575</v>
      </c>
      <c r="I333">
        <v>170</v>
      </c>
      <c r="J333">
        <v>35671</v>
      </c>
      <c r="K333">
        <v>40420</v>
      </c>
      <c r="AB333" t="s">
        <v>730</v>
      </c>
      <c r="AC333" t="str">
        <f>VLOOKUP(AE333,class!$A$1:$B$455,2,FALSE)</f>
        <v>Shire District</v>
      </c>
      <c r="AD333" t="str">
        <f>IFERROR(VLOOKUP(AE333,classifications!$A$3:$C$334,3,FALSE),VLOOKUP(AE333,classifications!$I$2:$K$28,3,FALSE))</f>
        <v>Predominantly Rural</v>
      </c>
      <c r="AE333" t="s">
        <v>732</v>
      </c>
      <c r="AG333">
        <v>4</v>
      </c>
      <c r="AH333">
        <v>4620</v>
      </c>
      <c r="AI333">
        <v>179</v>
      </c>
      <c r="AJ333">
        <v>35854</v>
      </c>
      <c r="AK333">
        <v>40657</v>
      </c>
      <c r="BB333" t="s">
        <v>730</v>
      </c>
      <c r="BC333" t="str">
        <f>VLOOKUP(BE333,class!$A$1:$B$455,2,FALSE)</f>
        <v>Shire District</v>
      </c>
      <c r="BD333" t="str">
        <f>IFERROR(VLOOKUP(BE333,classifications!$A$3:$C$334,3,FALSE),VLOOKUP(BE333,classifications!$I$2:$K$28,3,FALSE))</f>
        <v>Predominantly Rural</v>
      </c>
      <c r="BE333" t="s">
        <v>732</v>
      </c>
      <c r="BG333">
        <v>12</v>
      </c>
      <c r="BH333">
        <v>4615</v>
      </c>
      <c r="BI333">
        <v>179</v>
      </c>
      <c r="BJ333">
        <v>36175</v>
      </c>
      <c r="BK333">
        <v>40981</v>
      </c>
      <c r="CB333" t="s">
        <v>730</v>
      </c>
      <c r="CC333" t="str">
        <f>VLOOKUP(CE333,class!$A$1:$B$455,2,FALSE)</f>
        <v>Shire District</v>
      </c>
      <c r="CD333" t="str">
        <f>IFERROR(VLOOKUP(CE333,classifications!$A$3:$C$334,3,FALSE),VLOOKUP(CE333,classifications!$I$2:$K$28,3,FALSE))</f>
        <v>Predominantly Rural</v>
      </c>
      <c r="CE333" t="s">
        <v>732</v>
      </c>
      <c r="CG333">
        <v>14</v>
      </c>
      <c r="CH333">
        <v>4660</v>
      </c>
      <c r="CI333">
        <v>178</v>
      </c>
      <c r="CJ333">
        <v>36516</v>
      </c>
      <c r="CK333">
        <v>41368</v>
      </c>
      <c r="DB333" t="s">
        <v>730</v>
      </c>
      <c r="DC333" t="str">
        <f>VLOOKUP(DE333,class!$A$1:$B$455,2,FALSE)</f>
        <v>Shire District</v>
      </c>
      <c r="DD333" t="str">
        <f>IFERROR(VLOOKUP(DE333,classifications!$A$3:$C$334,3,FALSE),VLOOKUP(DE333,classifications!$I$2:$K$28,3,FALSE))</f>
        <v>Predominantly Rural</v>
      </c>
      <c r="DE333" t="s">
        <v>732</v>
      </c>
      <c r="DG333">
        <v>18</v>
      </c>
      <c r="DH333">
        <v>4656</v>
      </c>
      <c r="DI333">
        <v>178</v>
      </c>
      <c r="DJ333">
        <v>36844</v>
      </c>
      <c r="DK333">
        <v>41696</v>
      </c>
      <c r="EB333" t="s">
        <v>730</v>
      </c>
      <c r="EC333" t="str">
        <f>VLOOKUP(EE333,class!$A$1:$B$455,2,FALSE)</f>
        <v>Shire District</v>
      </c>
      <c r="ED333" t="str">
        <f>IFERROR(VLOOKUP(EE333,classifications!$A$3:$C$334,3,FALSE),VLOOKUP(EE333,classifications!$I$2:$K$28,3,FALSE))</f>
        <v>Predominantly Rural</v>
      </c>
      <c r="EE333" t="s">
        <v>732</v>
      </c>
      <c r="EG333">
        <v>20</v>
      </c>
      <c r="EH333">
        <v>4686</v>
      </c>
      <c r="EI333">
        <v>178</v>
      </c>
      <c r="EJ333">
        <v>37117</v>
      </c>
      <c r="EK333">
        <v>42001</v>
      </c>
      <c r="FB333" t="s">
        <v>730</v>
      </c>
      <c r="FC333" t="str">
        <f>VLOOKUP(FE333,class!$A$1:$B$455,2,FALSE)</f>
        <v>Shire District</v>
      </c>
      <c r="FD333" t="str">
        <f>IFERROR(VLOOKUP(FE333,classifications!$A$3:$C$334,3,FALSE),VLOOKUP(FE333,classifications!$I$2:$K$28,3,FALSE))</f>
        <v>Predominantly Rural</v>
      </c>
      <c r="FE333" t="s">
        <v>732</v>
      </c>
      <c r="FG333">
        <v>20</v>
      </c>
      <c r="FH333">
        <v>4699</v>
      </c>
      <c r="FI333">
        <v>177</v>
      </c>
      <c r="FJ333">
        <v>37364</v>
      </c>
      <c r="FK333">
        <v>42260</v>
      </c>
      <c r="GB333" t="s">
        <v>730</v>
      </c>
      <c r="GC333" t="str">
        <f>VLOOKUP(GE333,class!$A$1:$B$455,2,FALSE)</f>
        <v>Shire District</v>
      </c>
      <c r="GD333" t="str">
        <f>IFERROR(VLOOKUP(GE333,classifications!$A$3:$C$334,3,FALSE),VLOOKUP(GE333,classifications!$I$2:$K$28,3,FALSE))</f>
        <v>Predominantly Rural</v>
      </c>
      <c r="GE333" t="s">
        <v>732</v>
      </c>
      <c r="GG333">
        <v>17</v>
      </c>
      <c r="GH333">
        <v>4743</v>
      </c>
      <c r="GI333">
        <v>177</v>
      </c>
      <c r="GJ333">
        <v>37731</v>
      </c>
      <c r="GK333">
        <v>42668</v>
      </c>
    </row>
    <row r="335" spans="2:193" x14ac:dyDescent="0.3">
      <c r="C335" t="str">
        <f>VLOOKUP(E335,class!$A$1:$B$455,2,FALSE)</f>
        <v>Shire County</v>
      </c>
      <c r="D335" t="str">
        <f>IFERROR(VLOOKUP(E335,classifications!$A$3:$C$334,3,FALSE),VLOOKUP(E335,classifications!$I$2:$K$28,3,FALSE))</f>
        <v>Predominantly Rural</v>
      </c>
      <c r="E335" t="s">
        <v>733</v>
      </c>
      <c r="G335">
        <v>21795</v>
      </c>
      <c r="H335">
        <v>41591</v>
      </c>
      <c r="I335">
        <v>1307</v>
      </c>
      <c r="J335">
        <v>339738</v>
      </c>
      <c r="K335">
        <v>404431</v>
      </c>
      <c r="AC335" t="str">
        <f>VLOOKUP(AE335,class!$A$1:$B$455,2,FALSE)</f>
        <v>Shire County</v>
      </c>
      <c r="AD335" t="str">
        <f>IFERROR(VLOOKUP(AE335,classifications!$A$3:$C$334,3,FALSE),VLOOKUP(AE335,classifications!$I$2:$K$28,3,FALSE))</f>
        <v>Predominantly Rural</v>
      </c>
      <c r="AE335" t="s">
        <v>733</v>
      </c>
      <c r="AG335">
        <v>21658</v>
      </c>
      <c r="AH335">
        <v>42385</v>
      </c>
      <c r="AI335">
        <v>1307</v>
      </c>
      <c r="AJ335">
        <v>341383</v>
      </c>
      <c r="AK335">
        <v>406733</v>
      </c>
      <c r="BC335" t="str">
        <f>VLOOKUP(BE335,class!$A$1:$B$455,2,FALSE)</f>
        <v>Shire County</v>
      </c>
      <c r="BD335" t="str">
        <f>IFERROR(VLOOKUP(BE335,classifications!$A$3:$C$334,3,FALSE),VLOOKUP(BE335,classifications!$I$2:$K$28,3,FALSE))</f>
        <v>Predominantly Rural</v>
      </c>
      <c r="BE335" t="s">
        <v>733</v>
      </c>
      <c r="BG335">
        <v>21460</v>
      </c>
      <c r="BH335">
        <v>42832</v>
      </c>
      <c r="BI335">
        <v>1240</v>
      </c>
      <c r="BJ335">
        <v>343777</v>
      </c>
      <c r="BK335">
        <v>409309</v>
      </c>
      <c r="CC335" t="str">
        <f>VLOOKUP(CE335,class!$A$1:$B$455,2,FALSE)</f>
        <v>Shire County</v>
      </c>
      <c r="CD335" t="str">
        <f>IFERROR(VLOOKUP(CE335,classifications!$A$3:$C$334,3,FALSE),VLOOKUP(CE335,classifications!$I$2:$K$28,3,FALSE))</f>
        <v>Predominantly Rural</v>
      </c>
      <c r="CE335" t="s">
        <v>733</v>
      </c>
      <c r="CG335">
        <v>21251</v>
      </c>
      <c r="CH335">
        <v>43250</v>
      </c>
      <c r="CI335">
        <v>1291</v>
      </c>
      <c r="CJ335">
        <v>346700</v>
      </c>
      <c r="CK335">
        <v>412492</v>
      </c>
      <c r="DC335" t="str">
        <f>VLOOKUP(DE335,class!$A$1:$B$455,2,FALSE)</f>
        <v>Shire County</v>
      </c>
      <c r="DD335" t="str">
        <f>IFERROR(VLOOKUP(DE335,classifications!$A$3:$C$334,3,FALSE),VLOOKUP(DE335,classifications!$I$2:$K$28,3,FALSE))</f>
        <v>Predominantly Rural</v>
      </c>
      <c r="DE335" t="s">
        <v>733</v>
      </c>
      <c r="DG335">
        <v>21063</v>
      </c>
      <c r="DH335">
        <v>43616</v>
      </c>
      <c r="DI335">
        <v>1286</v>
      </c>
      <c r="DJ335">
        <v>350244</v>
      </c>
      <c r="DK335">
        <v>416209</v>
      </c>
      <c r="EC335" t="str">
        <f>VLOOKUP(EE335,class!$A$1:$B$455,2,FALSE)</f>
        <v>Shire County</v>
      </c>
      <c r="ED335" t="str">
        <f>IFERROR(VLOOKUP(EE335,classifications!$A$3:$C$334,3,FALSE),VLOOKUP(EE335,classifications!$I$2:$K$28,3,FALSE))</f>
        <v>Predominantly Rural</v>
      </c>
      <c r="EE335" t="s">
        <v>733</v>
      </c>
      <c r="EG335">
        <v>20916</v>
      </c>
      <c r="EH335">
        <v>43865</v>
      </c>
      <c r="EI335">
        <v>889</v>
      </c>
      <c r="EJ335">
        <v>354685</v>
      </c>
      <c r="EK335">
        <v>420355</v>
      </c>
      <c r="FC335" t="str">
        <f>VLOOKUP(FE335,class!$A$1:$B$455,2,FALSE)</f>
        <v>Shire County</v>
      </c>
      <c r="FD335" t="str">
        <f>IFERROR(VLOOKUP(FE335,classifications!$A$3:$C$334,3,FALSE),VLOOKUP(FE335,classifications!$I$2:$K$28,3,FALSE))</f>
        <v>Predominantly Rural</v>
      </c>
      <c r="FE335" t="s">
        <v>733</v>
      </c>
      <c r="FG335">
        <v>20755</v>
      </c>
      <c r="FH335">
        <v>44198</v>
      </c>
      <c r="FI335">
        <v>905</v>
      </c>
      <c r="FJ335">
        <v>358196</v>
      </c>
      <c r="FK335">
        <v>424054</v>
      </c>
      <c r="GC335" t="str">
        <f>VLOOKUP(GE335,class!$A$1:$B$455,2,FALSE)</f>
        <v>Shire County</v>
      </c>
      <c r="GD335" t="str">
        <f>IFERROR(VLOOKUP(GE335,classifications!$A$3:$C$334,3,FALSE),VLOOKUP(GE335,classifications!$I$2:$K$28,3,FALSE))</f>
        <v>Predominantly Rural</v>
      </c>
      <c r="GE335" t="s">
        <v>733</v>
      </c>
      <c r="GG335">
        <v>20641</v>
      </c>
      <c r="GH335">
        <v>44815</v>
      </c>
      <c r="GI335">
        <v>895</v>
      </c>
      <c r="GJ335">
        <v>362504</v>
      </c>
      <c r="GK335">
        <v>428855</v>
      </c>
    </row>
    <row r="336" spans="2:193" x14ac:dyDescent="0.3">
      <c r="B336" t="s">
        <v>734</v>
      </c>
      <c r="C336" t="str">
        <f>VLOOKUP(E336,class!$A$1:$B$455,2,FALSE)</f>
        <v>Shire District</v>
      </c>
      <c r="D336" t="str">
        <f>IFERROR(VLOOKUP(E336,classifications!$A$3:$C$334,3,FALSE),VLOOKUP(E336,classifications!$I$2:$K$28,3,FALSE))</f>
        <v>Predominantly Rural</v>
      </c>
      <c r="E336" t="s">
        <v>736</v>
      </c>
      <c r="G336">
        <v>12</v>
      </c>
      <c r="H336">
        <v>8071</v>
      </c>
      <c r="I336">
        <v>367</v>
      </c>
      <c r="J336">
        <v>49320</v>
      </c>
      <c r="K336">
        <v>57770</v>
      </c>
      <c r="AB336" t="s">
        <v>734</v>
      </c>
      <c r="AC336" t="str">
        <f>VLOOKUP(AE336,class!$A$1:$B$455,2,FALSE)</f>
        <v>Shire District</v>
      </c>
      <c r="AD336" t="str">
        <f>IFERROR(VLOOKUP(AE336,classifications!$A$3:$C$334,3,FALSE),VLOOKUP(AE336,classifications!$I$2:$K$28,3,FALSE))</f>
        <v>Predominantly Rural</v>
      </c>
      <c r="AE336" t="s">
        <v>736</v>
      </c>
      <c r="AG336">
        <v>12</v>
      </c>
      <c r="AH336">
        <v>8187</v>
      </c>
      <c r="AI336">
        <v>367</v>
      </c>
      <c r="AJ336">
        <v>49532</v>
      </c>
      <c r="AK336">
        <v>58098</v>
      </c>
      <c r="BB336" t="s">
        <v>734</v>
      </c>
      <c r="BC336" t="str">
        <f>VLOOKUP(BE336,class!$A$1:$B$455,2,FALSE)</f>
        <v>Shire District</v>
      </c>
      <c r="BD336" t="str">
        <f>IFERROR(VLOOKUP(BE336,classifications!$A$3:$C$334,3,FALSE),VLOOKUP(BE336,classifications!$I$2:$K$28,3,FALSE))</f>
        <v>Predominantly Rural</v>
      </c>
      <c r="BE336" t="s">
        <v>736</v>
      </c>
      <c r="BG336">
        <v>12</v>
      </c>
      <c r="BH336">
        <v>8198</v>
      </c>
      <c r="BI336">
        <v>367</v>
      </c>
      <c r="BJ336">
        <v>49946</v>
      </c>
      <c r="BK336">
        <v>58523</v>
      </c>
      <c r="CB336" t="s">
        <v>734</v>
      </c>
      <c r="CC336" t="str">
        <f>VLOOKUP(CE336,class!$A$1:$B$455,2,FALSE)</f>
        <v>Shire District</v>
      </c>
      <c r="CD336" t="str">
        <f>IFERROR(VLOOKUP(CE336,classifications!$A$3:$C$334,3,FALSE),VLOOKUP(CE336,classifications!$I$2:$K$28,3,FALSE))</f>
        <v>Predominantly Rural</v>
      </c>
      <c r="CE336" t="s">
        <v>736</v>
      </c>
      <c r="CG336">
        <v>12</v>
      </c>
      <c r="CH336">
        <v>8268</v>
      </c>
      <c r="CI336">
        <v>367</v>
      </c>
      <c r="CJ336">
        <v>50367</v>
      </c>
      <c r="CK336">
        <v>59014</v>
      </c>
      <c r="DB336" t="s">
        <v>734</v>
      </c>
      <c r="DC336" t="str">
        <f>VLOOKUP(DE336,class!$A$1:$B$455,2,FALSE)</f>
        <v>Shire District</v>
      </c>
      <c r="DD336" t="str">
        <f>IFERROR(VLOOKUP(DE336,classifications!$A$3:$C$334,3,FALSE),VLOOKUP(DE336,classifications!$I$2:$K$28,3,FALSE))</f>
        <v>Predominantly Rural</v>
      </c>
      <c r="DE336" t="s">
        <v>736</v>
      </c>
      <c r="DG336">
        <v>12</v>
      </c>
      <c r="DH336">
        <v>8334</v>
      </c>
      <c r="DI336">
        <v>367</v>
      </c>
      <c r="DJ336">
        <v>50918</v>
      </c>
      <c r="DK336">
        <v>59631</v>
      </c>
      <c r="EB336" t="s">
        <v>734</v>
      </c>
      <c r="EC336" t="str">
        <f>VLOOKUP(EE336,class!$A$1:$B$455,2,FALSE)</f>
        <v>Shire District</v>
      </c>
      <c r="ED336" t="str">
        <f>IFERROR(VLOOKUP(EE336,classifications!$A$3:$C$334,3,FALSE),VLOOKUP(EE336,classifications!$I$2:$K$28,3,FALSE))</f>
        <v>Predominantly Rural</v>
      </c>
      <c r="EE336" t="s">
        <v>736</v>
      </c>
      <c r="EG336">
        <v>0</v>
      </c>
      <c r="EH336">
        <v>8430</v>
      </c>
      <c r="EI336">
        <v>0</v>
      </c>
      <c r="EJ336">
        <v>51994</v>
      </c>
      <c r="EK336">
        <v>60424</v>
      </c>
      <c r="FB336" t="s">
        <v>734</v>
      </c>
      <c r="FC336" t="str">
        <f>VLOOKUP(FE336,class!$A$1:$B$455,2,FALSE)</f>
        <v>Shire District</v>
      </c>
      <c r="FD336" t="str">
        <f>IFERROR(VLOOKUP(FE336,classifications!$A$3:$C$334,3,FALSE),VLOOKUP(FE336,classifications!$I$2:$K$28,3,FALSE))</f>
        <v>Predominantly Rural</v>
      </c>
      <c r="FE336" t="s">
        <v>736</v>
      </c>
      <c r="FG336">
        <v>10</v>
      </c>
      <c r="FH336">
        <v>8434</v>
      </c>
      <c r="FI336">
        <v>0</v>
      </c>
      <c r="FJ336">
        <v>52510</v>
      </c>
      <c r="FK336">
        <v>60954</v>
      </c>
      <c r="GB336" t="s">
        <v>734</v>
      </c>
      <c r="GC336" t="str">
        <f>VLOOKUP(GE336,class!$A$1:$B$455,2,FALSE)</f>
        <v>Shire District</v>
      </c>
      <c r="GD336" t="str">
        <f>IFERROR(VLOOKUP(GE336,classifications!$A$3:$C$334,3,FALSE),VLOOKUP(GE336,classifications!$I$2:$K$28,3,FALSE))</f>
        <v>Predominantly Rural</v>
      </c>
      <c r="GE336" t="s">
        <v>736</v>
      </c>
      <c r="GG336">
        <v>10</v>
      </c>
      <c r="GH336">
        <v>8496</v>
      </c>
      <c r="GI336">
        <v>0</v>
      </c>
      <c r="GJ336">
        <v>53201</v>
      </c>
      <c r="GK336">
        <v>61707</v>
      </c>
    </row>
    <row r="337" spans="2:193" x14ac:dyDescent="0.3">
      <c r="B337" t="s">
        <v>737</v>
      </c>
      <c r="C337" t="str">
        <f>VLOOKUP(E337,class!$A$1:$B$455,2,FALSE)</f>
        <v>Shire District</v>
      </c>
      <c r="D337" t="str">
        <f>IFERROR(VLOOKUP(E337,classifications!$A$3:$C$334,3,FALSE),VLOOKUP(E337,classifications!$I$2:$K$28,3,FALSE))</f>
        <v>Urban with Significant Rural</v>
      </c>
      <c r="E337" t="s">
        <v>739</v>
      </c>
      <c r="G337">
        <v>0</v>
      </c>
      <c r="H337">
        <v>4801</v>
      </c>
      <c r="I337">
        <v>144</v>
      </c>
      <c r="J337">
        <v>50142</v>
      </c>
      <c r="K337">
        <v>55087</v>
      </c>
      <c r="AB337" t="s">
        <v>737</v>
      </c>
      <c r="AC337" t="str">
        <f>VLOOKUP(AE337,class!$A$1:$B$455,2,FALSE)</f>
        <v>Shire District</v>
      </c>
      <c r="AD337" t="str">
        <f>IFERROR(VLOOKUP(AE337,classifications!$A$3:$C$334,3,FALSE),VLOOKUP(AE337,classifications!$I$2:$K$28,3,FALSE))</f>
        <v>Urban with Significant Rural</v>
      </c>
      <c r="AE337" t="s">
        <v>739</v>
      </c>
      <c r="AG337">
        <v>0</v>
      </c>
      <c r="AH337">
        <v>4867</v>
      </c>
      <c r="AI337">
        <v>144</v>
      </c>
      <c r="AJ337">
        <v>50258</v>
      </c>
      <c r="AK337">
        <v>55269</v>
      </c>
      <c r="BB337" t="s">
        <v>737</v>
      </c>
      <c r="BC337" t="str">
        <f>VLOOKUP(BE337,class!$A$1:$B$455,2,FALSE)</f>
        <v>Shire District</v>
      </c>
      <c r="BD337" t="str">
        <f>IFERROR(VLOOKUP(BE337,classifications!$A$3:$C$334,3,FALSE),VLOOKUP(BE337,classifications!$I$2:$K$28,3,FALSE))</f>
        <v>Urban with Significant Rural</v>
      </c>
      <c r="BE337" t="s">
        <v>739</v>
      </c>
      <c r="BG337">
        <v>0</v>
      </c>
      <c r="BH337">
        <v>4905</v>
      </c>
      <c r="BI337">
        <v>144</v>
      </c>
      <c r="BJ337">
        <v>50588</v>
      </c>
      <c r="BK337">
        <v>55637</v>
      </c>
      <c r="CB337" t="s">
        <v>737</v>
      </c>
      <c r="CC337" t="str">
        <f>VLOOKUP(CE337,class!$A$1:$B$455,2,FALSE)</f>
        <v>Shire District</v>
      </c>
      <c r="CD337" t="str">
        <f>IFERROR(VLOOKUP(CE337,classifications!$A$3:$C$334,3,FALSE),VLOOKUP(CE337,classifications!$I$2:$K$28,3,FALSE))</f>
        <v>Urban with Significant Rural</v>
      </c>
      <c r="CE337" t="s">
        <v>739</v>
      </c>
      <c r="CG337">
        <v>0</v>
      </c>
      <c r="CH337">
        <v>5054</v>
      </c>
      <c r="CI337">
        <v>144</v>
      </c>
      <c r="CJ337">
        <v>50873</v>
      </c>
      <c r="CK337">
        <v>56071</v>
      </c>
      <c r="DB337" t="s">
        <v>737</v>
      </c>
      <c r="DC337" t="str">
        <f>VLOOKUP(DE337,class!$A$1:$B$455,2,FALSE)</f>
        <v>Shire District</v>
      </c>
      <c r="DD337" t="str">
        <f>IFERROR(VLOOKUP(DE337,classifications!$A$3:$C$334,3,FALSE),VLOOKUP(DE337,classifications!$I$2:$K$28,3,FALSE))</f>
        <v>Urban with Significant Rural</v>
      </c>
      <c r="DE337" t="s">
        <v>739</v>
      </c>
      <c r="DG337">
        <v>0</v>
      </c>
      <c r="DH337">
        <v>5111</v>
      </c>
      <c r="DI337">
        <v>144</v>
      </c>
      <c r="DJ337">
        <v>51588</v>
      </c>
      <c r="DK337">
        <v>56843</v>
      </c>
      <c r="EB337" t="s">
        <v>737</v>
      </c>
      <c r="EC337" t="str">
        <f>VLOOKUP(EE337,class!$A$1:$B$455,2,FALSE)</f>
        <v>Shire District</v>
      </c>
      <c r="ED337" t="str">
        <f>IFERROR(VLOOKUP(EE337,classifications!$A$3:$C$334,3,FALSE),VLOOKUP(EE337,classifications!$I$2:$K$28,3,FALSE))</f>
        <v>Urban with Significant Rural</v>
      </c>
      <c r="EE337" t="s">
        <v>739</v>
      </c>
      <c r="EG337">
        <v>6</v>
      </c>
      <c r="EH337">
        <v>5258</v>
      </c>
      <c r="EI337">
        <v>144</v>
      </c>
      <c r="EJ337">
        <v>52135</v>
      </c>
      <c r="EK337">
        <v>57543</v>
      </c>
      <c r="FB337" t="s">
        <v>737</v>
      </c>
      <c r="FC337" t="str">
        <f>VLOOKUP(FE337,class!$A$1:$B$455,2,FALSE)</f>
        <v>Shire District</v>
      </c>
      <c r="FD337" t="str">
        <f>IFERROR(VLOOKUP(FE337,classifications!$A$3:$C$334,3,FALSE),VLOOKUP(FE337,classifications!$I$2:$K$28,3,FALSE))</f>
        <v>Urban with Significant Rural</v>
      </c>
      <c r="FE337" t="s">
        <v>739</v>
      </c>
      <c r="FG337">
        <v>8</v>
      </c>
      <c r="FH337">
        <v>5349</v>
      </c>
      <c r="FI337">
        <v>144</v>
      </c>
      <c r="FJ337">
        <v>52721</v>
      </c>
      <c r="FK337">
        <v>58222</v>
      </c>
      <c r="GB337" t="s">
        <v>737</v>
      </c>
      <c r="GC337" t="str">
        <f>VLOOKUP(GE337,class!$A$1:$B$455,2,FALSE)</f>
        <v>Shire District</v>
      </c>
      <c r="GD337" t="str">
        <f>IFERROR(VLOOKUP(GE337,classifications!$A$3:$C$334,3,FALSE),VLOOKUP(GE337,classifications!$I$2:$K$28,3,FALSE))</f>
        <v>Urban with Significant Rural</v>
      </c>
      <c r="GE337" t="s">
        <v>739</v>
      </c>
      <c r="GG337">
        <v>8</v>
      </c>
      <c r="GH337">
        <v>5480</v>
      </c>
      <c r="GI337">
        <v>144</v>
      </c>
      <c r="GJ337">
        <v>53230</v>
      </c>
      <c r="GK337">
        <v>58862</v>
      </c>
    </row>
    <row r="338" spans="2:193" x14ac:dyDescent="0.3">
      <c r="B338" t="s">
        <v>740</v>
      </c>
      <c r="C338" t="str">
        <f>VLOOKUP(E338,class!$A$1:$B$455,2,FALSE)</f>
        <v>Shire District</v>
      </c>
      <c r="D338" t="str">
        <f>IFERROR(VLOOKUP(E338,classifications!$A$3:$C$334,3,FALSE),VLOOKUP(E338,classifications!$I$2:$K$28,3,FALSE))</f>
        <v>Urban with Significant Rural</v>
      </c>
      <c r="E338" t="s">
        <v>742</v>
      </c>
      <c r="G338">
        <v>6049</v>
      </c>
      <c r="H338">
        <v>1690</v>
      </c>
      <c r="I338">
        <v>19</v>
      </c>
      <c r="J338">
        <v>36784</v>
      </c>
      <c r="K338">
        <v>44542</v>
      </c>
      <c r="AB338" t="s">
        <v>740</v>
      </c>
      <c r="AC338" t="str">
        <f>VLOOKUP(AE338,class!$A$1:$B$455,2,FALSE)</f>
        <v>Shire District</v>
      </c>
      <c r="AD338" t="str">
        <f>IFERROR(VLOOKUP(AE338,classifications!$A$3:$C$334,3,FALSE),VLOOKUP(AE338,classifications!$I$2:$K$28,3,FALSE))</f>
        <v>Urban with Significant Rural</v>
      </c>
      <c r="AE338" t="s">
        <v>742</v>
      </c>
      <c r="AG338">
        <v>6017</v>
      </c>
      <c r="AH338">
        <v>1764</v>
      </c>
      <c r="AI338">
        <v>19</v>
      </c>
      <c r="AJ338">
        <v>36923</v>
      </c>
      <c r="AK338">
        <v>44723</v>
      </c>
      <c r="BB338" t="s">
        <v>740</v>
      </c>
      <c r="BC338" t="str">
        <f>VLOOKUP(BE338,class!$A$1:$B$455,2,FALSE)</f>
        <v>Shire District</v>
      </c>
      <c r="BD338" t="str">
        <f>IFERROR(VLOOKUP(BE338,classifications!$A$3:$C$334,3,FALSE),VLOOKUP(BE338,classifications!$I$2:$K$28,3,FALSE))</f>
        <v>Urban with Significant Rural</v>
      </c>
      <c r="BE338" t="s">
        <v>742</v>
      </c>
      <c r="BG338">
        <v>5970</v>
      </c>
      <c r="BH338">
        <v>1785</v>
      </c>
      <c r="BI338">
        <v>19</v>
      </c>
      <c r="BJ338">
        <v>37101</v>
      </c>
      <c r="BK338">
        <v>44875</v>
      </c>
      <c r="CB338" t="s">
        <v>740</v>
      </c>
      <c r="CC338" t="str">
        <f>VLOOKUP(CE338,class!$A$1:$B$455,2,FALSE)</f>
        <v>Shire District</v>
      </c>
      <c r="CD338" t="str">
        <f>IFERROR(VLOOKUP(CE338,classifications!$A$3:$C$334,3,FALSE),VLOOKUP(CE338,classifications!$I$2:$K$28,3,FALSE))</f>
        <v>Urban with Significant Rural</v>
      </c>
      <c r="CE338" t="s">
        <v>742</v>
      </c>
      <c r="CG338">
        <v>5943</v>
      </c>
      <c r="CH338">
        <v>1801</v>
      </c>
      <c r="CI338">
        <v>19</v>
      </c>
      <c r="CJ338">
        <v>37301</v>
      </c>
      <c r="CK338">
        <v>45064</v>
      </c>
      <c r="DB338" t="s">
        <v>740</v>
      </c>
      <c r="DC338" t="str">
        <f>VLOOKUP(DE338,class!$A$1:$B$455,2,FALSE)</f>
        <v>Shire District</v>
      </c>
      <c r="DD338" t="str">
        <f>IFERROR(VLOOKUP(DE338,classifications!$A$3:$C$334,3,FALSE),VLOOKUP(DE338,classifications!$I$2:$K$28,3,FALSE))</f>
        <v>Urban with Significant Rural</v>
      </c>
      <c r="DE338" t="s">
        <v>742</v>
      </c>
      <c r="DG338">
        <v>5904</v>
      </c>
      <c r="DH338">
        <v>1811</v>
      </c>
      <c r="DI338">
        <v>19</v>
      </c>
      <c r="DJ338">
        <v>37544</v>
      </c>
      <c r="DK338">
        <v>45278</v>
      </c>
      <c r="EB338" t="s">
        <v>740</v>
      </c>
      <c r="EC338" t="str">
        <f>VLOOKUP(EE338,class!$A$1:$B$455,2,FALSE)</f>
        <v>Shire District</v>
      </c>
      <c r="ED338" t="str">
        <f>IFERROR(VLOOKUP(EE338,classifications!$A$3:$C$334,3,FALSE),VLOOKUP(EE338,classifications!$I$2:$K$28,3,FALSE))</f>
        <v>Urban with Significant Rural</v>
      </c>
      <c r="EE338" t="s">
        <v>742</v>
      </c>
      <c r="EG338">
        <v>5864</v>
      </c>
      <c r="EH338">
        <v>1808</v>
      </c>
      <c r="EI338">
        <v>0</v>
      </c>
      <c r="EJ338">
        <v>37815</v>
      </c>
      <c r="EK338">
        <v>45487</v>
      </c>
      <c r="FB338" t="s">
        <v>740</v>
      </c>
      <c r="FC338" t="str">
        <f>VLOOKUP(FE338,class!$A$1:$B$455,2,FALSE)</f>
        <v>Shire District</v>
      </c>
      <c r="FD338" t="str">
        <f>IFERROR(VLOOKUP(FE338,classifications!$A$3:$C$334,3,FALSE),VLOOKUP(FE338,classifications!$I$2:$K$28,3,FALSE))</f>
        <v>Urban with Significant Rural</v>
      </c>
      <c r="FE338" t="s">
        <v>742</v>
      </c>
      <c r="FG338">
        <v>5829</v>
      </c>
      <c r="FH338">
        <v>1800</v>
      </c>
      <c r="FI338">
        <v>0</v>
      </c>
      <c r="FJ338">
        <v>38066</v>
      </c>
      <c r="FK338">
        <v>45695</v>
      </c>
      <c r="GB338" t="s">
        <v>740</v>
      </c>
      <c r="GC338" t="str">
        <f>VLOOKUP(GE338,class!$A$1:$B$455,2,FALSE)</f>
        <v>Shire District</v>
      </c>
      <c r="GD338" t="str">
        <f>IFERROR(VLOOKUP(GE338,classifications!$A$3:$C$334,3,FALSE),VLOOKUP(GE338,classifications!$I$2:$K$28,3,FALSE))</f>
        <v>Urban with Significant Rural</v>
      </c>
      <c r="GE338" t="s">
        <v>742</v>
      </c>
      <c r="GG338">
        <v>5783</v>
      </c>
      <c r="GH338">
        <v>1827</v>
      </c>
      <c r="GI338">
        <v>0</v>
      </c>
      <c r="GJ338">
        <v>38413</v>
      </c>
      <c r="GK338">
        <v>46023</v>
      </c>
    </row>
    <row r="339" spans="2:193" x14ac:dyDescent="0.3">
      <c r="B339" t="s">
        <v>743</v>
      </c>
      <c r="C339" t="str">
        <f>VLOOKUP(E339,class!$A$1:$B$455,2,FALSE)</f>
        <v>Shire District</v>
      </c>
      <c r="D339" t="str">
        <f>IFERROR(VLOOKUP(E339,classifications!$A$3:$C$334,3,FALSE),VLOOKUP(E339,classifications!$I$2:$K$28,3,FALSE))</f>
        <v>Predominantly Rural</v>
      </c>
      <c r="E339" t="s">
        <v>745</v>
      </c>
      <c r="G339">
        <v>6</v>
      </c>
      <c r="H339">
        <v>9495</v>
      </c>
      <c r="I339">
        <v>743</v>
      </c>
      <c r="J339">
        <v>64342</v>
      </c>
      <c r="K339">
        <v>74586</v>
      </c>
      <c r="AB339" t="s">
        <v>743</v>
      </c>
      <c r="AC339" t="str">
        <f>VLOOKUP(AE339,class!$A$1:$B$455,2,FALSE)</f>
        <v>Shire District</v>
      </c>
      <c r="AD339" t="str">
        <f>IFERROR(VLOOKUP(AE339,classifications!$A$3:$C$334,3,FALSE),VLOOKUP(AE339,classifications!$I$2:$K$28,3,FALSE))</f>
        <v>Predominantly Rural</v>
      </c>
      <c r="AE339" t="s">
        <v>745</v>
      </c>
      <c r="AG339">
        <v>2</v>
      </c>
      <c r="AH339">
        <v>9598</v>
      </c>
      <c r="AI339">
        <v>743</v>
      </c>
      <c r="AJ339">
        <v>64565</v>
      </c>
      <c r="AK339">
        <v>74908</v>
      </c>
      <c r="BB339" t="s">
        <v>743</v>
      </c>
      <c r="BC339" t="str">
        <f>VLOOKUP(BE339,class!$A$1:$B$455,2,FALSE)</f>
        <v>Shire District</v>
      </c>
      <c r="BD339" t="str">
        <f>IFERROR(VLOOKUP(BE339,classifications!$A$3:$C$334,3,FALSE),VLOOKUP(BE339,classifications!$I$2:$K$28,3,FALSE))</f>
        <v>Predominantly Rural</v>
      </c>
      <c r="BE339" t="s">
        <v>745</v>
      </c>
      <c r="BG339">
        <v>2</v>
      </c>
      <c r="BH339">
        <v>9622</v>
      </c>
      <c r="BI339">
        <v>689</v>
      </c>
      <c r="BJ339">
        <v>64969</v>
      </c>
      <c r="BK339">
        <v>75282</v>
      </c>
      <c r="CB339" t="s">
        <v>743</v>
      </c>
      <c r="CC339" t="str">
        <f>VLOOKUP(CE339,class!$A$1:$B$455,2,FALSE)</f>
        <v>Shire District</v>
      </c>
      <c r="CD339" t="str">
        <f>IFERROR(VLOOKUP(CE339,classifications!$A$3:$C$334,3,FALSE),VLOOKUP(CE339,classifications!$I$2:$K$28,3,FALSE))</f>
        <v>Predominantly Rural</v>
      </c>
      <c r="CE339" t="s">
        <v>745</v>
      </c>
      <c r="CG339">
        <v>2</v>
      </c>
      <c r="CH339">
        <v>9671</v>
      </c>
      <c r="CI339">
        <v>743</v>
      </c>
      <c r="CJ339">
        <v>65151</v>
      </c>
      <c r="CK339">
        <v>75567</v>
      </c>
      <c r="DB339" t="s">
        <v>743</v>
      </c>
      <c r="DC339" t="str">
        <f>VLOOKUP(DE339,class!$A$1:$B$455,2,FALSE)</f>
        <v>Shire District</v>
      </c>
      <c r="DD339" t="str">
        <f>IFERROR(VLOOKUP(DE339,classifications!$A$3:$C$334,3,FALSE),VLOOKUP(DE339,classifications!$I$2:$K$28,3,FALSE))</f>
        <v>Predominantly Rural</v>
      </c>
      <c r="DE339" t="s">
        <v>745</v>
      </c>
      <c r="DG339">
        <v>2</v>
      </c>
      <c r="DH339">
        <v>9715</v>
      </c>
      <c r="DI339">
        <v>740</v>
      </c>
      <c r="DJ339">
        <v>65615</v>
      </c>
      <c r="DK339">
        <v>76072</v>
      </c>
      <c r="EB339" t="s">
        <v>743</v>
      </c>
      <c r="EC339" t="str">
        <f>VLOOKUP(EE339,class!$A$1:$B$455,2,FALSE)</f>
        <v>Shire District</v>
      </c>
      <c r="ED339" t="str">
        <f>IFERROR(VLOOKUP(EE339,classifications!$A$3:$C$334,3,FALSE),VLOOKUP(EE339,classifications!$I$2:$K$28,3,FALSE))</f>
        <v>Predominantly Rural</v>
      </c>
      <c r="EE339" t="s">
        <v>745</v>
      </c>
      <c r="EG339">
        <v>54</v>
      </c>
      <c r="EH339">
        <v>9713</v>
      </c>
      <c r="EI339">
        <v>724</v>
      </c>
      <c r="EJ339">
        <v>65976</v>
      </c>
      <c r="EK339">
        <v>76467</v>
      </c>
      <c r="FB339" t="s">
        <v>743</v>
      </c>
      <c r="FC339" t="str">
        <f>VLOOKUP(FE339,class!$A$1:$B$455,2,FALSE)</f>
        <v>Shire District</v>
      </c>
      <c r="FD339" t="str">
        <f>IFERROR(VLOOKUP(FE339,classifications!$A$3:$C$334,3,FALSE),VLOOKUP(FE339,classifications!$I$2:$K$28,3,FALSE))</f>
        <v>Predominantly Rural</v>
      </c>
      <c r="FE339" t="s">
        <v>745</v>
      </c>
      <c r="FG339">
        <v>95</v>
      </c>
      <c r="FH339">
        <v>9671</v>
      </c>
      <c r="FI339">
        <v>739</v>
      </c>
      <c r="FJ339">
        <v>66346</v>
      </c>
      <c r="FK339">
        <v>76851</v>
      </c>
      <c r="GB339" t="s">
        <v>743</v>
      </c>
      <c r="GC339" t="str">
        <f>VLOOKUP(GE339,class!$A$1:$B$455,2,FALSE)</f>
        <v>Shire District</v>
      </c>
      <c r="GD339" t="str">
        <f>IFERROR(VLOOKUP(GE339,classifications!$A$3:$C$334,3,FALSE),VLOOKUP(GE339,classifications!$I$2:$K$28,3,FALSE))</f>
        <v>Predominantly Rural</v>
      </c>
      <c r="GE339" t="s">
        <v>745</v>
      </c>
      <c r="GG339">
        <v>97</v>
      </c>
      <c r="GH339">
        <v>9699</v>
      </c>
      <c r="GI339">
        <v>739</v>
      </c>
      <c r="GJ339">
        <v>66748</v>
      </c>
      <c r="GK339">
        <v>77283</v>
      </c>
    </row>
    <row r="340" spans="2:193" x14ac:dyDescent="0.3">
      <c r="B340" t="s">
        <v>746</v>
      </c>
      <c r="C340" t="str">
        <f>VLOOKUP(E340,class!$A$1:$B$455,2,FALSE)</f>
        <v>Shire District</v>
      </c>
      <c r="D340" t="str">
        <f>IFERROR(VLOOKUP(E340,classifications!$A$3:$C$334,3,FALSE),VLOOKUP(E340,classifications!$I$2:$K$28,3,FALSE))</f>
        <v>Predominantly Rural</v>
      </c>
      <c r="E340" t="s">
        <v>748</v>
      </c>
      <c r="G340">
        <v>0</v>
      </c>
      <c r="H340">
        <v>6260</v>
      </c>
      <c r="I340">
        <v>9</v>
      </c>
      <c r="J340">
        <v>47292</v>
      </c>
      <c r="K340">
        <v>53561</v>
      </c>
      <c r="AB340" t="s">
        <v>746</v>
      </c>
      <c r="AC340" t="str">
        <f>VLOOKUP(AE340,class!$A$1:$B$455,2,FALSE)</f>
        <v>Shire District</v>
      </c>
      <c r="AD340" t="str">
        <f>IFERROR(VLOOKUP(AE340,classifications!$A$3:$C$334,3,FALSE),VLOOKUP(AE340,classifications!$I$2:$K$28,3,FALSE))</f>
        <v>Predominantly Rural</v>
      </c>
      <c r="AE340" t="s">
        <v>748</v>
      </c>
      <c r="AG340">
        <v>0</v>
      </c>
      <c r="AH340">
        <v>6287</v>
      </c>
      <c r="AI340">
        <v>10</v>
      </c>
      <c r="AJ340">
        <v>47506</v>
      </c>
      <c r="AK340">
        <v>53803</v>
      </c>
      <c r="BB340" t="s">
        <v>746</v>
      </c>
      <c r="BC340" t="str">
        <f>VLOOKUP(BE340,class!$A$1:$B$455,2,FALSE)</f>
        <v>Shire District</v>
      </c>
      <c r="BD340" t="str">
        <f>IFERROR(VLOOKUP(BE340,classifications!$A$3:$C$334,3,FALSE),VLOOKUP(BE340,classifications!$I$2:$K$28,3,FALSE))</f>
        <v>Predominantly Rural</v>
      </c>
      <c r="BE340" t="s">
        <v>748</v>
      </c>
      <c r="BG340">
        <v>0</v>
      </c>
      <c r="BH340">
        <v>6357</v>
      </c>
      <c r="BI340">
        <v>4</v>
      </c>
      <c r="BJ340">
        <v>47764</v>
      </c>
      <c r="BK340">
        <v>54125</v>
      </c>
      <c r="CB340" t="s">
        <v>746</v>
      </c>
      <c r="CC340" t="str">
        <f>VLOOKUP(CE340,class!$A$1:$B$455,2,FALSE)</f>
        <v>Shire District</v>
      </c>
      <c r="CD340" t="str">
        <f>IFERROR(VLOOKUP(CE340,classifications!$A$3:$C$334,3,FALSE),VLOOKUP(CE340,classifications!$I$2:$K$28,3,FALSE))</f>
        <v>Predominantly Rural</v>
      </c>
      <c r="CE340" t="s">
        <v>748</v>
      </c>
      <c r="CG340">
        <v>0</v>
      </c>
      <c r="CH340">
        <v>6342</v>
      </c>
      <c r="CI340">
        <v>4</v>
      </c>
      <c r="CJ340">
        <v>48282</v>
      </c>
      <c r="CK340">
        <v>54628</v>
      </c>
      <c r="DB340" t="s">
        <v>746</v>
      </c>
      <c r="DC340" t="str">
        <f>VLOOKUP(DE340,class!$A$1:$B$455,2,FALSE)</f>
        <v>Shire District</v>
      </c>
      <c r="DD340" t="str">
        <f>IFERROR(VLOOKUP(DE340,classifications!$A$3:$C$334,3,FALSE),VLOOKUP(DE340,classifications!$I$2:$K$28,3,FALSE))</f>
        <v>Predominantly Rural</v>
      </c>
      <c r="DE340" t="s">
        <v>748</v>
      </c>
      <c r="DG340">
        <v>0</v>
      </c>
      <c r="DH340">
        <v>6321</v>
      </c>
      <c r="DI340">
        <v>4</v>
      </c>
      <c r="DJ340">
        <v>48782</v>
      </c>
      <c r="DK340">
        <v>55107</v>
      </c>
      <c r="EB340" t="s">
        <v>746</v>
      </c>
      <c r="EC340" t="str">
        <f>VLOOKUP(EE340,class!$A$1:$B$455,2,FALSE)</f>
        <v>Shire District</v>
      </c>
      <c r="ED340" t="str">
        <f>IFERROR(VLOOKUP(EE340,classifications!$A$3:$C$334,3,FALSE),VLOOKUP(EE340,classifications!$I$2:$K$28,3,FALSE))</f>
        <v>Predominantly Rural</v>
      </c>
      <c r="EE340" t="s">
        <v>748</v>
      </c>
      <c r="EG340">
        <v>1</v>
      </c>
      <c r="EH340">
        <v>6286</v>
      </c>
      <c r="EI340">
        <v>9</v>
      </c>
      <c r="EJ340">
        <v>49253</v>
      </c>
      <c r="EK340">
        <v>55549</v>
      </c>
      <c r="FB340" t="s">
        <v>746</v>
      </c>
      <c r="FC340" t="str">
        <f>VLOOKUP(FE340,class!$A$1:$B$455,2,FALSE)</f>
        <v>Shire District</v>
      </c>
      <c r="FD340" t="str">
        <f>IFERROR(VLOOKUP(FE340,classifications!$A$3:$C$334,3,FALSE),VLOOKUP(FE340,classifications!$I$2:$K$28,3,FALSE))</f>
        <v>Predominantly Rural</v>
      </c>
      <c r="FE340" t="s">
        <v>748</v>
      </c>
      <c r="FG340">
        <v>1</v>
      </c>
      <c r="FH340">
        <v>6296</v>
      </c>
      <c r="FI340">
        <v>10</v>
      </c>
      <c r="FJ340">
        <v>49785</v>
      </c>
      <c r="FK340">
        <v>56092</v>
      </c>
      <c r="GB340" t="s">
        <v>746</v>
      </c>
      <c r="GC340" t="str">
        <f>VLOOKUP(GE340,class!$A$1:$B$455,2,FALSE)</f>
        <v>Shire District</v>
      </c>
      <c r="GD340" t="str">
        <f>IFERROR(VLOOKUP(GE340,classifications!$A$3:$C$334,3,FALSE),VLOOKUP(GE340,classifications!$I$2:$K$28,3,FALSE))</f>
        <v>Predominantly Rural</v>
      </c>
      <c r="GE340" t="s">
        <v>748</v>
      </c>
      <c r="GG340">
        <v>11</v>
      </c>
      <c r="GH340">
        <v>6289</v>
      </c>
      <c r="GI340">
        <v>0</v>
      </c>
      <c r="GJ340">
        <v>50323</v>
      </c>
      <c r="GK340">
        <v>56623</v>
      </c>
    </row>
    <row r="341" spans="2:193" x14ac:dyDescent="0.3">
      <c r="B341" t="s">
        <v>749</v>
      </c>
      <c r="C341" t="str">
        <f>VLOOKUP(E341,class!$A$1:$B$455,2,FALSE)</f>
        <v>Shire District</v>
      </c>
      <c r="D341" t="str">
        <f>IFERROR(VLOOKUP(E341,classifications!$A$3:$C$334,3,FALSE),VLOOKUP(E341,classifications!$I$2:$K$28,3,FALSE))</f>
        <v>Predominantly Urban</v>
      </c>
      <c r="E341" t="s">
        <v>751</v>
      </c>
      <c r="G341">
        <v>15717</v>
      </c>
      <c r="H341">
        <v>4860</v>
      </c>
      <c r="I341">
        <v>0</v>
      </c>
      <c r="J341">
        <v>43016</v>
      </c>
      <c r="K341">
        <v>63593</v>
      </c>
      <c r="AB341" t="s">
        <v>749</v>
      </c>
      <c r="AC341" t="str">
        <f>VLOOKUP(AE341,class!$A$1:$B$455,2,FALSE)</f>
        <v>Shire District</v>
      </c>
      <c r="AD341" t="str">
        <f>IFERROR(VLOOKUP(AE341,classifications!$A$3:$C$334,3,FALSE),VLOOKUP(AE341,classifications!$I$2:$K$28,3,FALSE))</f>
        <v>Predominantly Urban</v>
      </c>
      <c r="AE341" t="s">
        <v>751</v>
      </c>
      <c r="AG341">
        <v>15616</v>
      </c>
      <c r="AH341">
        <v>5197</v>
      </c>
      <c r="AI341">
        <v>0</v>
      </c>
      <c r="AJ341">
        <v>43157</v>
      </c>
      <c r="AK341">
        <v>63970</v>
      </c>
      <c r="BB341" t="s">
        <v>749</v>
      </c>
      <c r="BC341" t="str">
        <f>VLOOKUP(BE341,class!$A$1:$B$455,2,FALSE)</f>
        <v>Shire District</v>
      </c>
      <c r="BD341" t="str">
        <f>IFERROR(VLOOKUP(BE341,classifications!$A$3:$C$334,3,FALSE),VLOOKUP(BE341,classifications!$I$2:$K$28,3,FALSE))</f>
        <v>Predominantly Urban</v>
      </c>
      <c r="BE341" t="s">
        <v>751</v>
      </c>
      <c r="BG341">
        <v>15465</v>
      </c>
      <c r="BH341">
        <v>5350</v>
      </c>
      <c r="BI341">
        <v>0</v>
      </c>
      <c r="BJ341">
        <v>43415</v>
      </c>
      <c r="BK341">
        <v>64230</v>
      </c>
      <c r="CB341" t="s">
        <v>749</v>
      </c>
      <c r="CC341" t="str">
        <f>VLOOKUP(CE341,class!$A$1:$B$455,2,FALSE)</f>
        <v>Shire District</v>
      </c>
      <c r="CD341" t="str">
        <f>IFERROR(VLOOKUP(CE341,classifications!$A$3:$C$334,3,FALSE),VLOOKUP(CE341,classifications!$I$2:$K$28,3,FALSE))</f>
        <v>Predominantly Urban</v>
      </c>
      <c r="CE341" t="s">
        <v>751</v>
      </c>
      <c r="CG341">
        <v>15283</v>
      </c>
      <c r="CH341">
        <v>5398</v>
      </c>
      <c r="CI341">
        <v>0</v>
      </c>
      <c r="CJ341">
        <v>43798</v>
      </c>
      <c r="CK341">
        <v>64479</v>
      </c>
      <c r="DB341" t="s">
        <v>749</v>
      </c>
      <c r="DC341" t="str">
        <f>VLOOKUP(DE341,class!$A$1:$B$455,2,FALSE)</f>
        <v>Shire District</v>
      </c>
      <c r="DD341" t="str">
        <f>IFERROR(VLOOKUP(DE341,classifications!$A$3:$C$334,3,FALSE),VLOOKUP(DE341,classifications!$I$2:$K$28,3,FALSE))</f>
        <v>Predominantly Urban</v>
      </c>
      <c r="DE341" t="s">
        <v>751</v>
      </c>
      <c r="DG341">
        <v>15138</v>
      </c>
      <c r="DH341">
        <v>5486</v>
      </c>
      <c r="DI341">
        <v>0</v>
      </c>
      <c r="DJ341">
        <v>44220</v>
      </c>
      <c r="DK341">
        <v>64844</v>
      </c>
      <c r="EB341" t="s">
        <v>749</v>
      </c>
      <c r="EC341" t="str">
        <f>VLOOKUP(EE341,class!$A$1:$B$455,2,FALSE)</f>
        <v>Shire District</v>
      </c>
      <c r="ED341" t="str">
        <f>IFERROR(VLOOKUP(EE341,classifications!$A$3:$C$334,3,FALSE),VLOOKUP(EE341,classifications!$I$2:$K$28,3,FALSE))</f>
        <v>Predominantly Urban</v>
      </c>
      <c r="EE341" t="s">
        <v>751</v>
      </c>
      <c r="EG341">
        <v>14984</v>
      </c>
      <c r="EH341">
        <v>5442</v>
      </c>
      <c r="EI341">
        <v>0</v>
      </c>
      <c r="EJ341">
        <v>44863</v>
      </c>
      <c r="EK341">
        <v>65289</v>
      </c>
      <c r="FB341" t="s">
        <v>749</v>
      </c>
      <c r="FC341" t="str">
        <f>VLOOKUP(FE341,class!$A$1:$B$455,2,FALSE)</f>
        <v>Shire District</v>
      </c>
      <c r="FD341" t="str">
        <f>IFERROR(VLOOKUP(FE341,classifications!$A$3:$C$334,3,FALSE),VLOOKUP(FE341,classifications!$I$2:$K$28,3,FALSE))</f>
        <v>Predominantly Urban</v>
      </c>
      <c r="FE341" t="s">
        <v>751</v>
      </c>
      <c r="FG341">
        <v>14805</v>
      </c>
      <c r="FH341">
        <v>5480</v>
      </c>
      <c r="FI341">
        <v>0</v>
      </c>
      <c r="FJ341">
        <v>45241</v>
      </c>
      <c r="FK341">
        <v>65526</v>
      </c>
      <c r="GB341" t="s">
        <v>749</v>
      </c>
      <c r="GC341" t="str">
        <f>VLOOKUP(GE341,class!$A$1:$B$455,2,FALSE)</f>
        <v>Shire District</v>
      </c>
      <c r="GD341" t="str">
        <f>IFERROR(VLOOKUP(GE341,classifications!$A$3:$C$334,3,FALSE),VLOOKUP(GE341,classifications!$I$2:$K$28,3,FALSE))</f>
        <v>Predominantly Urban</v>
      </c>
      <c r="GE341" t="s">
        <v>751</v>
      </c>
      <c r="GG341">
        <v>14725</v>
      </c>
      <c r="GH341">
        <v>5599</v>
      </c>
      <c r="GI341">
        <v>0</v>
      </c>
      <c r="GJ341">
        <v>46107</v>
      </c>
      <c r="GK341">
        <v>66431</v>
      </c>
    </row>
    <row r="342" spans="2:193" x14ac:dyDescent="0.3">
      <c r="B342" t="s">
        <v>752</v>
      </c>
      <c r="C342" t="str">
        <f>VLOOKUP(E342,class!$A$1:$B$455,2,FALSE)</f>
        <v>Shire District</v>
      </c>
      <c r="D342" t="str">
        <f>IFERROR(VLOOKUP(E342,classifications!$A$3:$C$334,3,FALSE),VLOOKUP(E342,classifications!$I$2:$K$28,3,FALSE))</f>
        <v>Predominantly Rural</v>
      </c>
      <c r="E342" t="s">
        <v>754</v>
      </c>
      <c r="G342">
        <v>11</v>
      </c>
      <c r="H342">
        <v>6414</v>
      </c>
      <c r="I342">
        <v>25</v>
      </c>
      <c r="J342">
        <v>48842</v>
      </c>
      <c r="K342">
        <v>55292</v>
      </c>
      <c r="AB342" t="s">
        <v>752</v>
      </c>
      <c r="AC342" t="str">
        <f>VLOOKUP(AE342,class!$A$1:$B$455,2,FALSE)</f>
        <v>Shire District</v>
      </c>
      <c r="AD342" t="str">
        <f>IFERROR(VLOOKUP(AE342,classifications!$A$3:$C$334,3,FALSE),VLOOKUP(AE342,classifications!$I$2:$K$28,3,FALSE))</f>
        <v>Predominantly Rural</v>
      </c>
      <c r="AE342" t="s">
        <v>754</v>
      </c>
      <c r="AG342">
        <v>11</v>
      </c>
      <c r="AH342">
        <v>6485</v>
      </c>
      <c r="AI342">
        <v>24</v>
      </c>
      <c r="AJ342">
        <v>49442</v>
      </c>
      <c r="AK342">
        <v>55962</v>
      </c>
      <c r="BB342" t="s">
        <v>752</v>
      </c>
      <c r="BC342" t="str">
        <f>VLOOKUP(BE342,class!$A$1:$B$455,2,FALSE)</f>
        <v>Shire District</v>
      </c>
      <c r="BD342" t="str">
        <f>IFERROR(VLOOKUP(BE342,classifications!$A$3:$C$334,3,FALSE),VLOOKUP(BE342,classifications!$I$2:$K$28,3,FALSE))</f>
        <v>Predominantly Rural</v>
      </c>
      <c r="BE342" t="s">
        <v>754</v>
      </c>
      <c r="BG342">
        <v>11</v>
      </c>
      <c r="BH342">
        <v>6615</v>
      </c>
      <c r="BI342">
        <v>17</v>
      </c>
      <c r="BJ342">
        <v>49994</v>
      </c>
      <c r="BK342">
        <v>56637</v>
      </c>
      <c r="CB342" t="s">
        <v>752</v>
      </c>
      <c r="CC342" t="str">
        <f>VLOOKUP(CE342,class!$A$1:$B$455,2,FALSE)</f>
        <v>Shire District</v>
      </c>
      <c r="CD342" t="str">
        <f>IFERROR(VLOOKUP(CE342,classifications!$A$3:$C$334,3,FALSE),VLOOKUP(CE342,classifications!$I$2:$K$28,3,FALSE))</f>
        <v>Predominantly Rural</v>
      </c>
      <c r="CE342" t="s">
        <v>754</v>
      </c>
      <c r="CG342">
        <v>11</v>
      </c>
      <c r="CH342">
        <v>6716</v>
      </c>
      <c r="CI342">
        <v>14</v>
      </c>
      <c r="CJ342">
        <v>50928</v>
      </c>
      <c r="CK342">
        <v>57669</v>
      </c>
      <c r="DB342" t="s">
        <v>752</v>
      </c>
      <c r="DC342" t="str">
        <f>VLOOKUP(DE342,class!$A$1:$B$455,2,FALSE)</f>
        <v>Shire District</v>
      </c>
      <c r="DD342" t="str">
        <f>IFERROR(VLOOKUP(DE342,classifications!$A$3:$C$334,3,FALSE),VLOOKUP(DE342,classifications!$I$2:$K$28,3,FALSE))</f>
        <v>Predominantly Rural</v>
      </c>
      <c r="DE342" t="s">
        <v>754</v>
      </c>
      <c r="DG342">
        <v>7</v>
      </c>
      <c r="DH342">
        <v>6838</v>
      </c>
      <c r="DI342">
        <v>12</v>
      </c>
      <c r="DJ342">
        <v>51577</v>
      </c>
      <c r="DK342">
        <v>58434</v>
      </c>
      <c r="EB342" t="s">
        <v>752</v>
      </c>
      <c r="EC342" t="str">
        <f>VLOOKUP(EE342,class!$A$1:$B$455,2,FALSE)</f>
        <v>Shire District</v>
      </c>
      <c r="ED342" t="str">
        <f>IFERROR(VLOOKUP(EE342,classifications!$A$3:$C$334,3,FALSE),VLOOKUP(EE342,classifications!$I$2:$K$28,3,FALSE))</f>
        <v>Predominantly Rural</v>
      </c>
      <c r="EE342" t="s">
        <v>754</v>
      </c>
      <c r="EG342">
        <v>7</v>
      </c>
      <c r="EH342">
        <v>6928</v>
      </c>
      <c r="EI342">
        <v>12</v>
      </c>
      <c r="EJ342">
        <v>52649</v>
      </c>
      <c r="EK342">
        <v>59596</v>
      </c>
      <c r="FB342" t="s">
        <v>752</v>
      </c>
      <c r="FC342" t="str">
        <f>VLOOKUP(FE342,class!$A$1:$B$455,2,FALSE)</f>
        <v>Shire District</v>
      </c>
      <c r="FD342" t="str">
        <f>IFERROR(VLOOKUP(FE342,classifications!$A$3:$C$334,3,FALSE),VLOOKUP(FE342,classifications!$I$2:$K$28,3,FALSE))</f>
        <v>Predominantly Rural</v>
      </c>
      <c r="FE342" t="s">
        <v>754</v>
      </c>
      <c r="FG342">
        <v>7</v>
      </c>
      <c r="FH342">
        <v>7168</v>
      </c>
      <c r="FI342">
        <v>12</v>
      </c>
      <c r="FJ342">
        <v>53527</v>
      </c>
      <c r="FK342">
        <v>60714</v>
      </c>
      <c r="GB342" t="s">
        <v>752</v>
      </c>
      <c r="GC342" t="str">
        <f>VLOOKUP(GE342,class!$A$1:$B$455,2,FALSE)</f>
        <v>Shire District</v>
      </c>
      <c r="GD342" t="str">
        <f>IFERROR(VLOOKUP(GE342,classifications!$A$3:$C$334,3,FALSE),VLOOKUP(GE342,classifications!$I$2:$K$28,3,FALSE))</f>
        <v>Predominantly Rural</v>
      </c>
      <c r="GE342" t="s">
        <v>754</v>
      </c>
      <c r="GG342">
        <v>7</v>
      </c>
      <c r="GH342">
        <v>7425</v>
      </c>
      <c r="GI342">
        <v>12</v>
      </c>
      <c r="GJ342">
        <v>54482</v>
      </c>
      <c r="GK342">
        <v>61926</v>
      </c>
    </row>
    <row r="344" spans="2:193" x14ac:dyDescent="0.3">
      <c r="C344" t="str">
        <f>VLOOKUP(E344,class!$A$1:$B$455,2,FALSE)</f>
        <v>Shire County</v>
      </c>
      <c r="D344" t="str">
        <f>IFERROR(VLOOKUP(E344,classifications!$A$3:$C$334,3,FALSE),VLOOKUP(E344,classifications!$I$2:$K$28,3,FALSE))</f>
        <v>Urban with Significant Rural</v>
      </c>
      <c r="E344" t="s">
        <v>755</v>
      </c>
      <c r="G344">
        <v>20762</v>
      </c>
      <c r="H344">
        <v>26063</v>
      </c>
      <c r="I344">
        <v>54</v>
      </c>
      <c r="J344">
        <v>253325.0572198611</v>
      </c>
      <c r="K344">
        <v>300204.05721986108</v>
      </c>
      <c r="AC344" t="str">
        <f>VLOOKUP(AE344,class!$A$1:$B$455,2,FALSE)</f>
        <v>Shire County</v>
      </c>
      <c r="AD344" t="str">
        <f>IFERROR(VLOOKUP(AE344,classifications!$A$3:$C$334,3,FALSE),VLOOKUP(AE344,classifications!$I$2:$K$28,3,FALSE))</f>
        <v>Urban with Significant Rural</v>
      </c>
      <c r="AE344" t="s">
        <v>755</v>
      </c>
      <c r="AG344">
        <v>20670</v>
      </c>
      <c r="AH344">
        <v>26637</v>
      </c>
      <c r="AI344">
        <v>64</v>
      </c>
      <c r="AJ344">
        <v>254893.0572198611</v>
      </c>
      <c r="AK344">
        <v>302264.05721986108</v>
      </c>
      <c r="BC344" t="str">
        <f>VLOOKUP(BE344,class!$A$1:$B$455,2,FALSE)</f>
        <v>Shire County</v>
      </c>
      <c r="BD344" t="str">
        <f>IFERROR(VLOOKUP(BE344,classifications!$A$3:$C$334,3,FALSE),VLOOKUP(BE344,classifications!$I$2:$K$28,3,FALSE))</f>
        <v>Urban with Significant Rural</v>
      </c>
      <c r="BE344" t="s">
        <v>755</v>
      </c>
      <c r="BG344">
        <v>20473</v>
      </c>
      <c r="BH344">
        <v>26940</v>
      </c>
      <c r="BI344">
        <v>63</v>
      </c>
      <c r="BJ344">
        <v>257624.0572198611</v>
      </c>
      <c r="BK344">
        <v>305100.05721986108</v>
      </c>
      <c r="CC344" t="str">
        <f>VLOOKUP(CE344,class!$A$1:$B$455,2,FALSE)</f>
        <v>Shire County</v>
      </c>
      <c r="CD344" t="str">
        <f>IFERROR(VLOOKUP(CE344,classifications!$A$3:$C$334,3,FALSE),VLOOKUP(CE344,classifications!$I$2:$K$28,3,FALSE))</f>
        <v>Urban with Significant Rural</v>
      </c>
      <c r="CE344" t="s">
        <v>755</v>
      </c>
      <c r="CG344">
        <v>20341</v>
      </c>
      <c r="CH344">
        <v>27460</v>
      </c>
      <c r="CI344">
        <v>57</v>
      </c>
      <c r="CJ344">
        <v>260320.0572198611</v>
      </c>
      <c r="CK344">
        <v>308178.05721986108</v>
      </c>
      <c r="DC344" t="str">
        <f>VLOOKUP(DE344,class!$A$1:$B$455,2,FALSE)</f>
        <v>Shire County</v>
      </c>
      <c r="DD344" t="str">
        <f>IFERROR(VLOOKUP(DE344,classifications!$A$3:$C$334,3,FALSE),VLOOKUP(DE344,classifications!$I$2:$K$28,3,FALSE))</f>
        <v>Urban with Significant Rural</v>
      </c>
      <c r="DE344" t="s">
        <v>755</v>
      </c>
      <c r="DG344">
        <v>20233</v>
      </c>
      <c r="DH344">
        <v>27916</v>
      </c>
      <c r="DI344">
        <v>11</v>
      </c>
      <c r="DJ344">
        <v>263659.05721986108</v>
      </c>
      <c r="DK344">
        <v>311819.05721986108</v>
      </c>
      <c r="EC344" t="str">
        <f>VLOOKUP(EE344,class!$A$1:$B$455,2,FALSE)</f>
        <v>Shire County</v>
      </c>
      <c r="ED344" t="str">
        <f>IFERROR(VLOOKUP(EE344,classifications!$A$3:$C$334,3,FALSE),VLOOKUP(EE344,classifications!$I$2:$K$28,3,FALSE))</f>
        <v>Urban with Significant Rural</v>
      </c>
      <c r="EE344" t="s">
        <v>755</v>
      </c>
      <c r="EG344">
        <v>20002</v>
      </c>
      <c r="EH344">
        <v>28575</v>
      </c>
      <c r="EI344">
        <v>24</v>
      </c>
      <c r="EJ344">
        <v>267242.05721986108</v>
      </c>
      <c r="EK344">
        <v>315843.05721986108</v>
      </c>
      <c r="FC344" t="str">
        <f>VLOOKUP(FE344,class!$A$1:$B$455,2,FALSE)</f>
        <v>Shire County</v>
      </c>
      <c r="FD344" t="str">
        <f>IFERROR(VLOOKUP(FE344,classifications!$A$3:$C$334,3,FALSE),VLOOKUP(FE344,classifications!$I$2:$K$28,3,FALSE))</f>
        <v>Urban with Significant Rural</v>
      </c>
      <c r="FE344" t="s">
        <v>755</v>
      </c>
      <c r="FG344">
        <v>19891</v>
      </c>
      <c r="FH344">
        <v>29289</v>
      </c>
      <c r="FI344">
        <v>27</v>
      </c>
      <c r="FJ344">
        <v>271006.05721986108</v>
      </c>
      <c r="FK344">
        <v>320213.05721986108</v>
      </c>
      <c r="GC344" t="str">
        <f>VLOOKUP(GE344,class!$A$1:$B$455,2,FALSE)</f>
        <v>Shire County</v>
      </c>
      <c r="GD344" t="str">
        <f>IFERROR(VLOOKUP(GE344,classifications!$A$3:$C$334,3,FALSE),VLOOKUP(GE344,classifications!$I$2:$K$28,3,FALSE))</f>
        <v>Urban with Significant Rural</v>
      </c>
      <c r="GE344" t="s">
        <v>755</v>
      </c>
      <c r="GG344">
        <v>19896</v>
      </c>
      <c r="GH344">
        <v>29723</v>
      </c>
      <c r="GI344">
        <v>26</v>
      </c>
      <c r="GJ344">
        <v>274827.05721986108</v>
      </c>
      <c r="GK344">
        <v>324472.05721986108</v>
      </c>
    </row>
    <row r="345" spans="2:193" x14ac:dyDescent="0.3">
      <c r="B345" t="s">
        <v>756</v>
      </c>
      <c r="C345" t="str">
        <f>VLOOKUP(E345,class!$A$1:$B$455,2,FALSE)</f>
        <v>Shire District</v>
      </c>
      <c r="D345" t="str">
        <f>IFERROR(VLOOKUP(E345,classifications!$A$3:$C$334,3,FALSE),VLOOKUP(E345,classifications!$I$2:$K$28,3,FALSE))</f>
        <v>Predominantly Urban</v>
      </c>
      <c r="E345" t="s">
        <v>758</v>
      </c>
      <c r="G345">
        <v>4852</v>
      </c>
      <c r="H345">
        <v>931</v>
      </c>
      <c r="I345">
        <v>0</v>
      </c>
      <c r="J345">
        <v>20880</v>
      </c>
      <c r="K345">
        <v>26663</v>
      </c>
      <c r="AB345" t="s">
        <v>756</v>
      </c>
      <c r="AC345" t="str">
        <f>VLOOKUP(AE345,class!$A$1:$B$455,2,FALSE)</f>
        <v>Shire District</v>
      </c>
      <c r="AD345" t="str">
        <f>IFERROR(VLOOKUP(AE345,classifications!$A$3:$C$334,3,FALSE),VLOOKUP(AE345,classifications!$I$2:$K$28,3,FALSE))</f>
        <v>Predominantly Urban</v>
      </c>
      <c r="AE345" t="s">
        <v>758</v>
      </c>
      <c r="AG345">
        <v>4837</v>
      </c>
      <c r="AH345">
        <v>1036</v>
      </c>
      <c r="AI345">
        <v>0</v>
      </c>
      <c r="AJ345">
        <v>21273</v>
      </c>
      <c r="AK345">
        <v>27146</v>
      </c>
      <c r="BB345" t="s">
        <v>756</v>
      </c>
      <c r="BC345" t="str">
        <f>VLOOKUP(BE345,class!$A$1:$B$455,2,FALSE)</f>
        <v>Shire District</v>
      </c>
      <c r="BD345" t="str">
        <f>IFERROR(VLOOKUP(BE345,classifications!$A$3:$C$334,3,FALSE),VLOOKUP(BE345,classifications!$I$2:$K$28,3,FALSE))</f>
        <v>Predominantly Urban</v>
      </c>
      <c r="BE345" t="s">
        <v>758</v>
      </c>
      <c r="BG345">
        <v>4742</v>
      </c>
      <c r="BH345">
        <v>1029</v>
      </c>
      <c r="BI345">
        <v>0</v>
      </c>
      <c r="BJ345">
        <v>21708</v>
      </c>
      <c r="BK345">
        <v>27479</v>
      </c>
      <c r="CB345" t="s">
        <v>756</v>
      </c>
      <c r="CC345" t="str">
        <f>VLOOKUP(CE345,class!$A$1:$B$455,2,FALSE)</f>
        <v>Shire District</v>
      </c>
      <c r="CD345" t="str">
        <f>IFERROR(VLOOKUP(CE345,classifications!$A$3:$C$334,3,FALSE),VLOOKUP(CE345,classifications!$I$2:$K$28,3,FALSE))</f>
        <v>Predominantly Urban</v>
      </c>
      <c r="CE345" t="s">
        <v>758</v>
      </c>
      <c r="CG345">
        <v>4723</v>
      </c>
      <c r="CH345">
        <v>1050</v>
      </c>
      <c r="CI345">
        <v>0</v>
      </c>
      <c r="CJ345">
        <v>22096</v>
      </c>
      <c r="CK345">
        <v>27869</v>
      </c>
      <c r="DB345" t="s">
        <v>756</v>
      </c>
      <c r="DC345" t="str">
        <f>VLOOKUP(DE345,class!$A$1:$B$455,2,FALSE)</f>
        <v>Shire District</v>
      </c>
      <c r="DD345" t="str">
        <f>IFERROR(VLOOKUP(DE345,classifications!$A$3:$C$334,3,FALSE),VLOOKUP(DE345,classifications!$I$2:$K$28,3,FALSE))</f>
        <v>Predominantly Urban</v>
      </c>
      <c r="DE345" t="s">
        <v>758</v>
      </c>
      <c r="DG345">
        <v>4728</v>
      </c>
      <c r="DH345">
        <v>1146</v>
      </c>
      <c r="DI345">
        <v>0</v>
      </c>
      <c r="DJ345">
        <v>22364</v>
      </c>
      <c r="DK345">
        <v>28238</v>
      </c>
      <c r="EB345" t="s">
        <v>756</v>
      </c>
      <c r="EC345" t="str">
        <f>VLOOKUP(EE345,class!$A$1:$B$455,2,FALSE)</f>
        <v>Shire District</v>
      </c>
      <c r="ED345" t="str">
        <f>IFERROR(VLOOKUP(EE345,classifications!$A$3:$C$334,3,FALSE),VLOOKUP(EE345,classifications!$I$2:$K$28,3,FALSE))</f>
        <v>Predominantly Urban</v>
      </c>
      <c r="EE345" t="s">
        <v>758</v>
      </c>
      <c r="EG345">
        <v>4680</v>
      </c>
      <c r="EH345">
        <v>1162</v>
      </c>
      <c r="EI345">
        <v>0</v>
      </c>
      <c r="EJ345">
        <v>22771</v>
      </c>
      <c r="EK345">
        <v>28613</v>
      </c>
      <c r="FB345" t="s">
        <v>756</v>
      </c>
      <c r="FC345" t="str">
        <f>VLOOKUP(FE345,class!$A$1:$B$455,2,FALSE)</f>
        <v>Shire District</v>
      </c>
      <c r="FD345" t="str">
        <f>IFERROR(VLOOKUP(FE345,classifications!$A$3:$C$334,3,FALSE),VLOOKUP(FE345,classifications!$I$2:$K$28,3,FALSE))</f>
        <v>Predominantly Urban</v>
      </c>
      <c r="FE345" t="s">
        <v>758</v>
      </c>
      <c r="FG345">
        <v>4673</v>
      </c>
      <c r="FH345">
        <v>1174</v>
      </c>
      <c r="FI345">
        <v>0</v>
      </c>
      <c r="FJ345">
        <v>23363</v>
      </c>
      <c r="FK345">
        <v>29210</v>
      </c>
      <c r="GB345" t="s">
        <v>756</v>
      </c>
      <c r="GC345" t="str">
        <f>VLOOKUP(GE345,class!$A$1:$B$455,2,FALSE)</f>
        <v>Shire District</v>
      </c>
      <c r="GD345" t="str">
        <f>IFERROR(VLOOKUP(GE345,classifications!$A$3:$C$334,3,FALSE),VLOOKUP(GE345,classifications!$I$2:$K$28,3,FALSE))</f>
        <v>Predominantly Urban</v>
      </c>
      <c r="GE345" t="s">
        <v>758</v>
      </c>
      <c r="GG345">
        <v>4681</v>
      </c>
      <c r="GH345">
        <v>1155</v>
      </c>
      <c r="GI345">
        <v>0</v>
      </c>
      <c r="GJ345">
        <v>24006</v>
      </c>
      <c r="GK345">
        <v>29842</v>
      </c>
    </row>
    <row r="346" spans="2:193" x14ac:dyDescent="0.3">
      <c r="B346" t="s">
        <v>759</v>
      </c>
      <c r="C346" t="str">
        <f>VLOOKUP(E346,class!$A$1:$B$455,2,FALSE)</f>
        <v>Shire District</v>
      </c>
      <c r="D346" t="str">
        <f>IFERROR(VLOOKUP(E346,classifications!$A$3:$C$334,3,FALSE),VLOOKUP(E346,classifications!$I$2:$K$28,3,FALSE))</f>
        <v>Predominantly Rural</v>
      </c>
      <c r="E346" t="s">
        <v>761</v>
      </c>
      <c r="G346">
        <v>0</v>
      </c>
      <c r="H346">
        <v>4660</v>
      </c>
      <c r="I346">
        <v>0</v>
      </c>
      <c r="J346">
        <v>28103</v>
      </c>
      <c r="K346">
        <v>32763</v>
      </c>
      <c r="AB346" t="s">
        <v>759</v>
      </c>
      <c r="AC346" t="str">
        <f>VLOOKUP(AE346,class!$A$1:$B$455,2,FALSE)</f>
        <v>Shire District</v>
      </c>
      <c r="AD346" t="str">
        <f>IFERROR(VLOOKUP(AE346,classifications!$A$3:$C$334,3,FALSE),VLOOKUP(AE346,classifications!$I$2:$K$28,3,FALSE))</f>
        <v>Predominantly Rural</v>
      </c>
      <c r="AE346" t="s">
        <v>761</v>
      </c>
      <c r="AG346">
        <v>0</v>
      </c>
      <c r="AH346">
        <v>4697</v>
      </c>
      <c r="AI346">
        <v>0</v>
      </c>
      <c r="AJ346">
        <v>28186</v>
      </c>
      <c r="AK346">
        <v>32883</v>
      </c>
      <c r="BB346" t="s">
        <v>759</v>
      </c>
      <c r="BC346" t="str">
        <f>VLOOKUP(BE346,class!$A$1:$B$455,2,FALSE)</f>
        <v>Shire District</v>
      </c>
      <c r="BD346" t="str">
        <f>IFERROR(VLOOKUP(BE346,classifications!$A$3:$C$334,3,FALSE),VLOOKUP(BE346,classifications!$I$2:$K$28,3,FALSE))</f>
        <v>Predominantly Rural</v>
      </c>
      <c r="BE346" t="s">
        <v>761</v>
      </c>
      <c r="BG346">
        <v>0</v>
      </c>
      <c r="BH346">
        <v>4752</v>
      </c>
      <c r="BI346">
        <v>0</v>
      </c>
      <c r="BJ346">
        <v>28359</v>
      </c>
      <c r="BK346">
        <v>33111</v>
      </c>
      <c r="CB346" t="s">
        <v>759</v>
      </c>
      <c r="CC346" t="str">
        <f>VLOOKUP(CE346,class!$A$1:$B$455,2,FALSE)</f>
        <v>Shire District</v>
      </c>
      <c r="CD346" t="str">
        <f>IFERROR(VLOOKUP(CE346,classifications!$A$3:$C$334,3,FALSE),VLOOKUP(CE346,classifications!$I$2:$K$28,3,FALSE))</f>
        <v>Predominantly Rural</v>
      </c>
      <c r="CE346" t="s">
        <v>761</v>
      </c>
      <c r="CG346">
        <v>0</v>
      </c>
      <c r="CH346">
        <v>4735</v>
      </c>
      <c r="CI346">
        <v>0</v>
      </c>
      <c r="CJ346">
        <v>28760</v>
      </c>
      <c r="CK346">
        <v>33495</v>
      </c>
      <c r="DB346" t="s">
        <v>759</v>
      </c>
      <c r="DC346" t="str">
        <f>VLOOKUP(DE346,class!$A$1:$B$455,2,FALSE)</f>
        <v>Shire District</v>
      </c>
      <c r="DD346" t="str">
        <f>IFERROR(VLOOKUP(DE346,classifications!$A$3:$C$334,3,FALSE),VLOOKUP(DE346,classifications!$I$2:$K$28,3,FALSE))</f>
        <v>Predominantly Rural</v>
      </c>
      <c r="DE346" t="s">
        <v>761</v>
      </c>
      <c r="DG346">
        <v>0</v>
      </c>
      <c r="DH346">
        <v>4781</v>
      </c>
      <c r="DI346">
        <v>0</v>
      </c>
      <c r="DJ346">
        <v>29290</v>
      </c>
      <c r="DK346">
        <v>34071</v>
      </c>
      <c r="EB346" t="s">
        <v>759</v>
      </c>
      <c r="EC346" t="str">
        <f>VLOOKUP(EE346,class!$A$1:$B$455,2,FALSE)</f>
        <v>Shire District</v>
      </c>
      <c r="ED346" t="str">
        <f>IFERROR(VLOOKUP(EE346,classifications!$A$3:$C$334,3,FALSE),VLOOKUP(EE346,classifications!$I$2:$K$28,3,FALSE))</f>
        <v>Predominantly Rural</v>
      </c>
      <c r="EE346" t="s">
        <v>761</v>
      </c>
      <c r="EG346">
        <v>0</v>
      </c>
      <c r="EH346">
        <v>4899</v>
      </c>
      <c r="EI346">
        <v>0</v>
      </c>
      <c r="EJ346">
        <v>29735</v>
      </c>
      <c r="EK346">
        <v>34634</v>
      </c>
      <c r="FB346" t="s">
        <v>759</v>
      </c>
      <c r="FC346" t="str">
        <f>VLOOKUP(FE346,class!$A$1:$B$455,2,FALSE)</f>
        <v>Shire District</v>
      </c>
      <c r="FD346" t="str">
        <f>IFERROR(VLOOKUP(FE346,classifications!$A$3:$C$334,3,FALSE),VLOOKUP(FE346,classifications!$I$2:$K$28,3,FALSE))</f>
        <v>Predominantly Rural</v>
      </c>
      <c r="FE346" t="s">
        <v>761</v>
      </c>
      <c r="FG346">
        <v>0</v>
      </c>
      <c r="FH346">
        <v>4991</v>
      </c>
      <c r="FI346">
        <v>0</v>
      </c>
      <c r="FJ346">
        <v>30497</v>
      </c>
      <c r="FK346">
        <v>35488</v>
      </c>
      <c r="GB346" t="s">
        <v>759</v>
      </c>
      <c r="GC346" t="str">
        <f>VLOOKUP(GE346,class!$A$1:$B$455,2,FALSE)</f>
        <v>Shire District</v>
      </c>
      <c r="GD346" t="str">
        <f>IFERROR(VLOOKUP(GE346,classifications!$A$3:$C$334,3,FALSE),VLOOKUP(GE346,classifications!$I$2:$K$28,3,FALSE))</f>
        <v>Predominantly Rural</v>
      </c>
      <c r="GE346" t="s">
        <v>761</v>
      </c>
      <c r="GG346">
        <v>0</v>
      </c>
      <c r="GH346">
        <v>5128</v>
      </c>
      <c r="GI346">
        <v>0</v>
      </c>
      <c r="GJ346">
        <v>31156</v>
      </c>
      <c r="GK346">
        <v>36284</v>
      </c>
    </row>
    <row r="347" spans="2:193" x14ac:dyDescent="0.3">
      <c r="B347" t="s">
        <v>762</v>
      </c>
      <c r="C347" t="str">
        <f>VLOOKUP(E347,class!$A$1:$B$455,2,FALSE)</f>
        <v>Shire District</v>
      </c>
      <c r="D347" t="str">
        <f>IFERROR(VLOOKUP(E347,classifications!$A$3:$C$334,3,FALSE),VLOOKUP(E347,classifications!$I$2:$K$28,3,FALSE))</f>
        <v>Predominantly Rural</v>
      </c>
      <c r="E347" t="s">
        <v>764</v>
      </c>
      <c r="G347">
        <v>0</v>
      </c>
      <c r="H347">
        <v>4952</v>
      </c>
      <c r="I347">
        <v>6</v>
      </c>
      <c r="J347">
        <v>32552</v>
      </c>
      <c r="K347">
        <v>37510</v>
      </c>
      <c r="AB347" t="s">
        <v>762</v>
      </c>
      <c r="AC347" t="str">
        <f>VLOOKUP(AE347,class!$A$1:$B$455,2,FALSE)</f>
        <v>Shire District</v>
      </c>
      <c r="AD347" t="str">
        <f>IFERROR(VLOOKUP(AE347,classifications!$A$3:$C$334,3,FALSE),VLOOKUP(AE347,classifications!$I$2:$K$28,3,FALSE))</f>
        <v>Predominantly Rural</v>
      </c>
      <c r="AE347" t="s">
        <v>764</v>
      </c>
      <c r="AG347">
        <v>0</v>
      </c>
      <c r="AH347">
        <v>4965</v>
      </c>
      <c r="AI347">
        <v>6</v>
      </c>
      <c r="AJ347">
        <v>32787</v>
      </c>
      <c r="AK347">
        <v>37758</v>
      </c>
      <c r="BB347" t="s">
        <v>762</v>
      </c>
      <c r="BC347" t="str">
        <f>VLOOKUP(BE347,class!$A$1:$B$455,2,FALSE)</f>
        <v>Shire District</v>
      </c>
      <c r="BD347" t="str">
        <f>IFERROR(VLOOKUP(BE347,classifications!$A$3:$C$334,3,FALSE),VLOOKUP(BE347,classifications!$I$2:$K$28,3,FALSE))</f>
        <v>Predominantly Rural</v>
      </c>
      <c r="BE347" t="s">
        <v>764</v>
      </c>
      <c r="BG347">
        <v>0</v>
      </c>
      <c r="BH347">
        <v>5049</v>
      </c>
      <c r="BI347">
        <v>6</v>
      </c>
      <c r="BJ347">
        <v>33016</v>
      </c>
      <c r="BK347">
        <v>38071</v>
      </c>
      <c r="CB347" t="s">
        <v>762</v>
      </c>
      <c r="CC347" t="str">
        <f>VLOOKUP(CE347,class!$A$1:$B$455,2,FALSE)</f>
        <v>Shire District</v>
      </c>
      <c r="CD347" t="str">
        <f>IFERROR(VLOOKUP(CE347,classifications!$A$3:$C$334,3,FALSE),VLOOKUP(CE347,classifications!$I$2:$K$28,3,FALSE))</f>
        <v>Predominantly Rural</v>
      </c>
      <c r="CE347" t="s">
        <v>764</v>
      </c>
      <c r="CG347">
        <v>0</v>
      </c>
      <c r="CH347">
        <v>5091</v>
      </c>
      <c r="CI347">
        <v>6</v>
      </c>
      <c r="CJ347">
        <v>33433</v>
      </c>
      <c r="CK347">
        <v>38530</v>
      </c>
      <c r="DB347" t="s">
        <v>762</v>
      </c>
      <c r="DC347" t="str">
        <f>VLOOKUP(DE347,class!$A$1:$B$455,2,FALSE)</f>
        <v>Shire District</v>
      </c>
      <c r="DD347" t="str">
        <f>IFERROR(VLOOKUP(DE347,classifications!$A$3:$C$334,3,FALSE),VLOOKUP(DE347,classifications!$I$2:$K$28,3,FALSE))</f>
        <v>Predominantly Rural</v>
      </c>
      <c r="DE347" t="s">
        <v>764</v>
      </c>
      <c r="DG347">
        <v>0</v>
      </c>
      <c r="DH347">
        <v>5108</v>
      </c>
      <c r="DI347">
        <v>6</v>
      </c>
      <c r="DJ347">
        <v>33981</v>
      </c>
      <c r="DK347">
        <v>39095</v>
      </c>
      <c r="EB347" t="s">
        <v>762</v>
      </c>
      <c r="EC347" t="str">
        <f>VLOOKUP(EE347,class!$A$1:$B$455,2,FALSE)</f>
        <v>Shire District</v>
      </c>
      <c r="ED347" t="str">
        <f>IFERROR(VLOOKUP(EE347,classifications!$A$3:$C$334,3,FALSE),VLOOKUP(EE347,classifications!$I$2:$K$28,3,FALSE))</f>
        <v>Predominantly Rural</v>
      </c>
      <c r="EE347" t="s">
        <v>764</v>
      </c>
      <c r="EG347">
        <v>1</v>
      </c>
      <c r="EH347">
        <v>5275</v>
      </c>
      <c r="EI347">
        <v>3</v>
      </c>
      <c r="EJ347">
        <v>34277</v>
      </c>
      <c r="EK347">
        <v>39556</v>
      </c>
      <c r="FB347" t="s">
        <v>762</v>
      </c>
      <c r="FC347" t="str">
        <f>VLOOKUP(FE347,class!$A$1:$B$455,2,FALSE)</f>
        <v>Shire District</v>
      </c>
      <c r="FD347" t="str">
        <f>IFERROR(VLOOKUP(FE347,classifications!$A$3:$C$334,3,FALSE),VLOOKUP(FE347,classifications!$I$2:$K$28,3,FALSE))</f>
        <v>Predominantly Rural</v>
      </c>
      <c r="FE347" t="s">
        <v>764</v>
      </c>
      <c r="FG347">
        <v>1</v>
      </c>
      <c r="FH347">
        <v>5314</v>
      </c>
      <c r="FI347">
        <v>6</v>
      </c>
      <c r="FJ347">
        <v>34687</v>
      </c>
      <c r="FK347">
        <v>40008</v>
      </c>
      <c r="GB347" t="s">
        <v>762</v>
      </c>
      <c r="GC347" t="str">
        <f>VLOOKUP(GE347,class!$A$1:$B$455,2,FALSE)</f>
        <v>Shire District</v>
      </c>
      <c r="GD347" t="str">
        <f>IFERROR(VLOOKUP(GE347,classifications!$A$3:$C$334,3,FALSE),VLOOKUP(GE347,classifications!$I$2:$K$28,3,FALSE))</f>
        <v>Predominantly Rural</v>
      </c>
      <c r="GE347" t="s">
        <v>764</v>
      </c>
      <c r="GG347">
        <v>1</v>
      </c>
      <c r="GH347">
        <v>5336</v>
      </c>
      <c r="GI347">
        <v>6</v>
      </c>
      <c r="GJ347">
        <v>35138</v>
      </c>
      <c r="GK347">
        <v>40481</v>
      </c>
    </row>
    <row r="348" spans="2:193" x14ac:dyDescent="0.3">
      <c r="B348" t="s">
        <v>765</v>
      </c>
      <c r="C348" t="str">
        <f>VLOOKUP(E348,class!$A$1:$B$455,2,FALSE)</f>
        <v>Shire District</v>
      </c>
      <c r="D348" t="str">
        <f>IFERROR(VLOOKUP(E348,classifications!$A$3:$C$334,3,FALSE),VLOOKUP(E348,classifications!$I$2:$K$28,3,FALSE))</f>
        <v>Predominantly Urban</v>
      </c>
      <c r="E348" t="s">
        <v>767</v>
      </c>
      <c r="G348">
        <v>3804</v>
      </c>
      <c r="H348">
        <v>1829</v>
      </c>
      <c r="I348">
        <v>8</v>
      </c>
      <c r="J348">
        <v>36134</v>
      </c>
      <c r="K348">
        <v>41775</v>
      </c>
      <c r="AB348" t="s">
        <v>765</v>
      </c>
      <c r="AC348" t="str">
        <f>VLOOKUP(AE348,class!$A$1:$B$455,2,FALSE)</f>
        <v>Shire District</v>
      </c>
      <c r="AD348" t="str">
        <f>IFERROR(VLOOKUP(AE348,classifications!$A$3:$C$334,3,FALSE),VLOOKUP(AE348,classifications!$I$2:$K$28,3,FALSE))</f>
        <v>Predominantly Urban</v>
      </c>
      <c r="AE348" t="s">
        <v>767</v>
      </c>
      <c r="AG348">
        <v>3784</v>
      </c>
      <c r="AH348">
        <v>1993</v>
      </c>
      <c r="AI348">
        <v>6</v>
      </c>
      <c r="AJ348">
        <v>36343</v>
      </c>
      <c r="AK348">
        <v>42126</v>
      </c>
      <c r="BB348" t="s">
        <v>765</v>
      </c>
      <c r="BC348" t="str">
        <f>VLOOKUP(BE348,class!$A$1:$B$455,2,FALSE)</f>
        <v>Shire District</v>
      </c>
      <c r="BD348" t="str">
        <f>IFERROR(VLOOKUP(BE348,classifications!$A$3:$C$334,3,FALSE),VLOOKUP(BE348,classifications!$I$2:$K$28,3,FALSE))</f>
        <v>Predominantly Urban</v>
      </c>
      <c r="BE348" t="s">
        <v>767</v>
      </c>
      <c r="BG348">
        <v>3749</v>
      </c>
      <c r="BH348">
        <v>2017</v>
      </c>
      <c r="BI348">
        <v>6</v>
      </c>
      <c r="BJ348">
        <v>36894</v>
      </c>
      <c r="BK348">
        <v>42666</v>
      </c>
      <c r="CB348" t="s">
        <v>765</v>
      </c>
      <c r="CC348" t="str">
        <f>VLOOKUP(CE348,class!$A$1:$B$455,2,FALSE)</f>
        <v>Shire District</v>
      </c>
      <c r="CD348" t="str">
        <f>IFERROR(VLOOKUP(CE348,classifications!$A$3:$C$334,3,FALSE),VLOOKUP(CE348,classifications!$I$2:$K$28,3,FALSE))</f>
        <v>Predominantly Urban</v>
      </c>
      <c r="CE348" t="s">
        <v>767</v>
      </c>
      <c r="CG348">
        <v>3730</v>
      </c>
      <c r="CH348">
        <v>2141</v>
      </c>
      <c r="CI348">
        <v>5</v>
      </c>
      <c r="CJ348">
        <v>37072</v>
      </c>
      <c r="CK348">
        <v>42948</v>
      </c>
      <c r="DB348" t="s">
        <v>765</v>
      </c>
      <c r="DC348" t="str">
        <f>VLOOKUP(DE348,class!$A$1:$B$455,2,FALSE)</f>
        <v>Shire District</v>
      </c>
      <c r="DD348" t="str">
        <f>IFERROR(VLOOKUP(DE348,classifications!$A$3:$C$334,3,FALSE),VLOOKUP(DE348,classifications!$I$2:$K$28,3,FALSE))</f>
        <v>Predominantly Urban</v>
      </c>
      <c r="DE348" t="s">
        <v>767</v>
      </c>
      <c r="DG348">
        <v>3720</v>
      </c>
      <c r="DH348">
        <v>2211</v>
      </c>
      <c r="DI348">
        <v>5</v>
      </c>
      <c r="DJ348">
        <v>37559</v>
      </c>
      <c r="DK348">
        <v>43495</v>
      </c>
      <c r="EB348" t="s">
        <v>765</v>
      </c>
      <c r="EC348" t="str">
        <f>VLOOKUP(EE348,class!$A$1:$B$455,2,FALSE)</f>
        <v>Shire District</v>
      </c>
      <c r="ED348" t="str">
        <f>IFERROR(VLOOKUP(EE348,classifications!$A$3:$C$334,3,FALSE),VLOOKUP(EE348,classifications!$I$2:$K$28,3,FALSE))</f>
        <v>Predominantly Urban</v>
      </c>
      <c r="EE348" t="s">
        <v>767</v>
      </c>
      <c r="EG348">
        <v>3701</v>
      </c>
      <c r="EH348">
        <v>2330</v>
      </c>
      <c r="EI348">
        <v>5</v>
      </c>
      <c r="EJ348">
        <v>38165</v>
      </c>
      <c r="EK348">
        <v>44201</v>
      </c>
      <c r="FB348" t="s">
        <v>765</v>
      </c>
      <c r="FC348" t="str">
        <f>VLOOKUP(FE348,class!$A$1:$B$455,2,FALSE)</f>
        <v>Shire District</v>
      </c>
      <c r="FD348" t="str">
        <f>IFERROR(VLOOKUP(FE348,classifications!$A$3:$C$334,3,FALSE),VLOOKUP(FE348,classifications!$I$2:$K$28,3,FALSE))</f>
        <v>Predominantly Urban</v>
      </c>
      <c r="FE348" t="s">
        <v>767</v>
      </c>
      <c r="FG348">
        <v>3678</v>
      </c>
      <c r="FH348">
        <v>2674</v>
      </c>
      <c r="FI348">
        <v>5</v>
      </c>
      <c r="FJ348">
        <v>38339</v>
      </c>
      <c r="FK348">
        <v>44696</v>
      </c>
      <c r="GB348" t="s">
        <v>765</v>
      </c>
      <c r="GC348" t="str">
        <f>VLOOKUP(GE348,class!$A$1:$B$455,2,FALSE)</f>
        <v>Shire District</v>
      </c>
      <c r="GD348" t="str">
        <f>IFERROR(VLOOKUP(GE348,classifications!$A$3:$C$334,3,FALSE),VLOOKUP(GE348,classifications!$I$2:$K$28,3,FALSE))</f>
        <v>Predominantly Urban</v>
      </c>
      <c r="GE348" t="s">
        <v>767</v>
      </c>
      <c r="GG348">
        <v>3651</v>
      </c>
      <c r="GH348">
        <v>2761</v>
      </c>
      <c r="GI348">
        <v>4</v>
      </c>
      <c r="GJ348">
        <v>38924</v>
      </c>
      <c r="GK348">
        <v>45340</v>
      </c>
    </row>
    <row r="349" spans="2:193" x14ac:dyDescent="0.3">
      <c r="B349" t="s">
        <v>768</v>
      </c>
      <c r="C349" t="str">
        <f>VLOOKUP(E349,class!$A$1:$B$455,2,FALSE)</f>
        <v>Shire District</v>
      </c>
      <c r="D349" t="str">
        <f>IFERROR(VLOOKUP(E349,classifications!$A$3:$C$334,3,FALSE),VLOOKUP(E349,classifications!$I$2:$K$28,3,FALSE))</f>
        <v>Predominantly Urban</v>
      </c>
      <c r="E349" t="s">
        <v>770</v>
      </c>
      <c r="G349">
        <v>12102</v>
      </c>
      <c r="H349">
        <v>3932</v>
      </c>
      <c r="I349">
        <v>19</v>
      </c>
      <c r="J349">
        <v>75854</v>
      </c>
      <c r="K349">
        <v>91907</v>
      </c>
      <c r="AB349" t="s">
        <v>768</v>
      </c>
      <c r="AC349" t="str">
        <f>VLOOKUP(AE349,class!$A$1:$B$455,2,FALSE)</f>
        <v>Shire District</v>
      </c>
      <c r="AD349" t="str">
        <f>IFERROR(VLOOKUP(AE349,classifications!$A$3:$C$334,3,FALSE),VLOOKUP(AE349,classifications!$I$2:$K$28,3,FALSE))</f>
        <v>Predominantly Urban</v>
      </c>
      <c r="AE349" t="s">
        <v>770</v>
      </c>
      <c r="AG349">
        <v>12047</v>
      </c>
      <c r="AH349">
        <v>4125</v>
      </c>
      <c r="AI349">
        <v>31</v>
      </c>
      <c r="AJ349">
        <v>76220</v>
      </c>
      <c r="AK349">
        <v>92423</v>
      </c>
      <c r="BB349" t="s">
        <v>768</v>
      </c>
      <c r="BC349" t="str">
        <f>VLOOKUP(BE349,class!$A$1:$B$455,2,FALSE)</f>
        <v>Shire District</v>
      </c>
      <c r="BD349" t="str">
        <f>IFERROR(VLOOKUP(BE349,classifications!$A$3:$C$334,3,FALSE),VLOOKUP(BE349,classifications!$I$2:$K$28,3,FALSE))</f>
        <v>Predominantly Urban</v>
      </c>
      <c r="BE349" t="s">
        <v>770</v>
      </c>
      <c r="BG349">
        <v>11976</v>
      </c>
      <c r="BH349">
        <v>4219</v>
      </c>
      <c r="BI349">
        <v>30</v>
      </c>
      <c r="BJ349">
        <v>77032</v>
      </c>
      <c r="BK349">
        <v>93257</v>
      </c>
      <c r="CB349" t="s">
        <v>768</v>
      </c>
      <c r="CC349" t="str">
        <f>VLOOKUP(CE349,class!$A$1:$B$455,2,FALSE)</f>
        <v>Shire District</v>
      </c>
      <c r="CD349" t="str">
        <f>IFERROR(VLOOKUP(CE349,classifications!$A$3:$C$334,3,FALSE),VLOOKUP(CE349,classifications!$I$2:$K$28,3,FALSE))</f>
        <v>Predominantly Urban</v>
      </c>
      <c r="CE349" t="s">
        <v>770</v>
      </c>
      <c r="CG349">
        <v>11883</v>
      </c>
      <c r="CH349">
        <v>4436</v>
      </c>
      <c r="CI349">
        <v>30</v>
      </c>
      <c r="CJ349">
        <v>77744</v>
      </c>
      <c r="CK349">
        <v>94093</v>
      </c>
      <c r="DB349" t="s">
        <v>768</v>
      </c>
      <c r="DC349" t="str">
        <f>VLOOKUP(DE349,class!$A$1:$B$455,2,FALSE)</f>
        <v>Shire District</v>
      </c>
      <c r="DD349" t="str">
        <f>IFERROR(VLOOKUP(DE349,classifications!$A$3:$C$334,3,FALSE),VLOOKUP(DE349,classifications!$I$2:$K$28,3,FALSE))</f>
        <v>Predominantly Urban</v>
      </c>
      <c r="DE349" t="s">
        <v>770</v>
      </c>
      <c r="DG349">
        <v>11784</v>
      </c>
      <c r="DH349">
        <v>4553</v>
      </c>
      <c r="DI349">
        <v>0</v>
      </c>
      <c r="DJ349">
        <v>78495</v>
      </c>
      <c r="DK349">
        <v>94832</v>
      </c>
      <c r="EB349" t="s">
        <v>768</v>
      </c>
      <c r="EC349" t="str">
        <f>VLOOKUP(EE349,class!$A$1:$B$455,2,FALSE)</f>
        <v>Shire District</v>
      </c>
      <c r="ED349" t="str">
        <f>IFERROR(VLOOKUP(EE349,classifications!$A$3:$C$334,3,FALSE),VLOOKUP(EE349,classifications!$I$2:$K$28,3,FALSE))</f>
        <v>Predominantly Urban</v>
      </c>
      <c r="EE349" t="s">
        <v>770</v>
      </c>
      <c r="EG349">
        <v>11617</v>
      </c>
      <c r="EH349">
        <v>4710</v>
      </c>
      <c r="EI349">
        <v>0</v>
      </c>
      <c r="EJ349">
        <v>79496</v>
      </c>
      <c r="EK349">
        <v>95823</v>
      </c>
      <c r="FB349" t="s">
        <v>768</v>
      </c>
      <c r="FC349" t="str">
        <f>VLOOKUP(FE349,class!$A$1:$B$455,2,FALSE)</f>
        <v>Shire District</v>
      </c>
      <c r="FD349" t="str">
        <f>IFERROR(VLOOKUP(FE349,classifications!$A$3:$C$334,3,FALSE),VLOOKUP(FE349,classifications!$I$2:$K$28,3,FALSE))</f>
        <v>Predominantly Urban</v>
      </c>
      <c r="FE349" t="s">
        <v>770</v>
      </c>
      <c r="FG349">
        <v>11536</v>
      </c>
      <c r="FH349">
        <v>4888</v>
      </c>
      <c r="FI349">
        <v>0</v>
      </c>
      <c r="FJ349">
        <v>80265</v>
      </c>
      <c r="FK349">
        <v>96689</v>
      </c>
      <c r="GB349" t="s">
        <v>768</v>
      </c>
      <c r="GC349" t="str">
        <f>VLOOKUP(GE349,class!$A$1:$B$455,2,FALSE)</f>
        <v>Shire District</v>
      </c>
      <c r="GD349" t="str">
        <f>IFERROR(VLOOKUP(GE349,classifications!$A$3:$C$334,3,FALSE),VLOOKUP(GE349,classifications!$I$2:$K$28,3,FALSE))</f>
        <v>Predominantly Urban</v>
      </c>
      <c r="GE349" t="s">
        <v>770</v>
      </c>
      <c r="GG349">
        <v>11560</v>
      </c>
      <c r="GH349">
        <v>4975</v>
      </c>
      <c r="GI349">
        <v>0</v>
      </c>
      <c r="GJ349">
        <v>80743</v>
      </c>
      <c r="GK349">
        <v>97278</v>
      </c>
    </row>
    <row r="350" spans="2:193" x14ac:dyDescent="0.3">
      <c r="B350" t="s">
        <v>771</v>
      </c>
      <c r="C350" t="str">
        <f>VLOOKUP(E350,class!$A$1:$B$455,2,FALSE)</f>
        <v>Shire District</v>
      </c>
      <c r="D350" t="str">
        <f>IFERROR(VLOOKUP(E350,classifications!$A$3:$C$334,3,FALSE),VLOOKUP(E350,classifications!$I$2:$K$28,3,FALSE))</f>
        <v>Predominantly Rural</v>
      </c>
      <c r="E350" t="s">
        <v>773</v>
      </c>
      <c r="G350">
        <v>4</v>
      </c>
      <c r="H350">
        <v>3835</v>
      </c>
      <c r="I350">
        <v>21</v>
      </c>
      <c r="J350">
        <v>32507.057219861097</v>
      </c>
      <c r="K350">
        <v>36367.057219861097</v>
      </c>
      <c r="AB350" t="s">
        <v>771</v>
      </c>
      <c r="AC350" t="str">
        <f>VLOOKUP(AE350,class!$A$1:$B$455,2,FALSE)</f>
        <v>Shire District</v>
      </c>
      <c r="AD350" t="str">
        <f>IFERROR(VLOOKUP(AE350,classifications!$A$3:$C$334,3,FALSE),VLOOKUP(AE350,classifications!$I$2:$K$28,3,FALSE))</f>
        <v>Predominantly Rural</v>
      </c>
      <c r="AE350" t="s">
        <v>773</v>
      </c>
      <c r="AG350">
        <v>2</v>
      </c>
      <c r="AH350">
        <v>3849</v>
      </c>
      <c r="AI350">
        <v>21</v>
      </c>
      <c r="AJ350">
        <v>32721.057219861097</v>
      </c>
      <c r="AK350">
        <v>36593.057219861097</v>
      </c>
      <c r="BB350" t="s">
        <v>771</v>
      </c>
      <c r="BC350" t="str">
        <f>VLOOKUP(BE350,class!$A$1:$B$455,2,FALSE)</f>
        <v>Shire District</v>
      </c>
      <c r="BD350" t="str">
        <f>IFERROR(VLOOKUP(BE350,classifications!$A$3:$C$334,3,FALSE),VLOOKUP(BE350,classifications!$I$2:$K$28,3,FALSE))</f>
        <v>Predominantly Rural</v>
      </c>
      <c r="BE350" t="s">
        <v>773</v>
      </c>
      <c r="BG350">
        <v>6</v>
      </c>
      <c r="BH350">
        <v>3859</v>
      </c>
      <c r="BI350">
        <v>21</v>
      </c>
      <c r="BJ350">
        <v>33040.057219861097</v>
      </c>
      <c r="BK350">
        <v>36926.057219861097</v>
      </c>
      <c r="CB350" t="s">
        <v>771</v>
      </c>
      <c r="CC350" t="str">
        <f>VLOOKUP(CE350,class!$A$1:$B$455,2,FALSE)</f>
        <v>Shire District</v>
      </c>
      <c r="CD350" t="str">
        <f>IFERROR(VLOOKUP(CE350,classifications!$A$3:$C$334,3,FALSE),VLOOKUP(CE350,classifications!$I$2:$K$28,3,FALSE))</f>
        <v>Predominantly Rural</v>
      </c>
      <c r="CE350" t="s">
        <v>773</v>
      </c>
      <c r="CG350">
        <v>5</v>
      </c>
      <c r="CH350">
        <v>3929</v>
      </c>
      <c r="CI350">
        <v>16</v>
      </c>
      <c r="CJ350">
        <v>33319.057219861097</v>
      </c>
      <c r="CK350">
        <v>37269.057219861097</v>
      </c>
      <c r="DB350" t="s">
        <v>771</v>
      </c>
      <c r="DC350" t="str">
        <f>VLOOKUP(DE350,class!$A$1:$B$455,2,FALSE)</f>
        <v>Shire District</v>
      </c>
      <c r="DD350" t="str">
        <f>IFERROR(VLOOKUP(DE350,classifications!$A$3:$C$334,3,FALSE),VLOOKUP(DE350,classifications!$I$2:$K$28,3,FALSE))</f>
        <v>Predominantly Rural</v>
      </c>
      <c r="DE350" t="s">
        <v>773</v>
      </c>
      <c r="DG350">
        <v>1</v>
      </c>
      <c r="DH350">
        <v>3892</v>
      </c>
      <c r="DI350">
        <v>0</v>
      </c>
      <c r="DJ350">
        <v>33841.057219861097</v>
      </c>
      <c r="DK350">
        <v>37734.057219861097</v>
      </c>
      <c r="EB350" t="s">
        <v>771</v>
      </c>
      <c r="EC350" t="str">
        <f>VLOOKUP(EE350,class!$A$1:$B$455,2,FALSE)</f>
        <v>Shire District</v>
      </c>
      <c r="ED350" t="str">
        <f>IFERROR(VLOOKUP(EE350,classifications!$A$3:$C$334,3,FALSE),VLOOKUP(EE350,classifications!$I$2:$K$28,3,FALSE))</f>
        <v>Predominantly Rural</v>
      </c>
      <c r="EE350" t="s">
        <v>773</v>
      </c>
      <c r="EG350">
        <v>3</v>
      </c>
      <c r="EH350">
        <v>3917</v>
      </c>
      <c r="EI350">
        <v>16</v>
      </c>
      <c r="EJ350">
        <v>34479.057219861097</v>
      </c>
      <c r="EK350">
        <v>38415.057219861097</v>
      </c>
      <c r="FB350" t="s">
        <v>771</v>
      </c>
      <c r="FC350" t="str">
        <f>VLOOKUP(FE350,class!$A$1:$B$455,2,FALSE)</f>
        <v>Shire District</v>
      </c>
      <c r="FD350" t="str">
        <f>IFERROR(VLOOKUP(FE350,classifications!$A$3:$C$334,3,FALSE),VLOOKUP(FE350,classifications!$I$2:$K$28,3,FALSE))</f>
        <v>Predominantly Rural</v>
      </c>
      <c r="FE350" t="s">
        <v>773</v>
      </c>
      <c r="FG350">
        <v>3</v>
      </c>
      <c r="FH350">
        <v>3982</v>
      </c>
      <c r="FI350">
        <v>16</v>
      </c>
      <c r="FJ350">
        <v>35246.057219861097</v>
      </c>
      <c r="FK350">
        <v>39247.057219861097</v>
      </c>
      <c r="GB350" t="s">
        <v>771</v>
      </c>
      <c r="GC350" t="str">
        <f>VLOOKUP(GE350,class!$A$1:$B$455,2,FALSE)</f>
        <v>Shire District</v>
      </c>
      <c r="GD350" t="str">
        <f>IFERROR(VLOOKUP(GE350,classifications!$A$3:$C$334,3,FALSE),VLOOKUP(GE350,classifications!$I$2:$K$28,3,FALSE))</f>
        <v>Predominantly Rural</v>
      </c>
      <c r="GE350" t="s">
        <v>773</v>
      </c>
      <c r="GG350">
        <v>3</v>
      </c>
      <c r="GH350">
        <v>4084</v>
      </c>
      <c r="GI350">
        <v>16</v>
      </c>
      <c r="GJ350">
        <v>35930.057219861097</v>
      </c>
      <c r="GK350">
        <v>40033.057219861097</v>
      </c>
    </row>
    <row r="351" spans="2:193" x14ac:dyDescent="0.3">
      <c r="B351" t="s">
        <v>774</v>
      </c>
      <c r="C351" t="str">
        <f>VLOOKUP(E351,class!$A$1:$B$455,2,FALSE)</f>
        <v>Shire District</v>
      </c>
      <c r="D351" t="str">
        <f>IFERROR(VLOOKUP(E351,classifications!$A$3:$C$334,3,FALSE),VLOOKUP(E351,classifications!$I$2:$K$28,3,FALSE))</f>
        <v>Urban with Significant Rural</v>
      </c>
      <c r="E351" t="s">
        <v>776</v>
      </c>
      <c r="G351">
        <v>0</v>
      </c>
      <c r="H351">
        <v>5924</v>
      </c>
      <c r="I351">
        <v>0</v>
      </c>
      <c r="J351">
        <v>27295</v>
      </c>
      <c r="K351">
        <v>33219</v>
      </c>
      <c r="AB351" t="s">
        <v>774</v>
      </c>
      <c r="AC351" t="str">
        <f>VLOOKUP(AE351,class!$A$1:$B$455,2,FALSE)</f>
        <v>Shire District</v>
      </c>
      <c r="AD351" t="str">
        <f>IFERROR(VLOOKUP(AE351,classifications!$A$3:$C$334,3,FALSE),VLOOKUP(AE351,classifications!$I$2:$K$28,3,FALSE))</f>
        <v>Urban with Significant Rural</v>
      </c>
      <c r="AE351" t="s">
        <v>776</v>
      </c>
      <c r="AG351">
        <v>0</v>
      </c>
      <c r="AH351">
        <v>5972</v>
      </c>
      <c r="AI351">
        <v>0</v>
      </c>
      <c r="AJ351">
        <v>27363</v>
      </c>
      <c r="AK351">
        <v>33335</v>
      </c>
      <c r="BB351" t="s">
        <v>774</v>
      </c>
      <c r="BC351" t="str">
        <f>VLOOKUP(BE351,class!$A$1:$B$455,2,FALSE)</f>
        <v>Shire District</v>
      </c>
      <c r="BD351" t="str">
        <f>IFERROR(VLOOKUP(BE351,classifications!$A$3:$C$334,3,FALSE),VLOOKUP(BE351,classifications!$I$2:$K$28,3,FALSE))</f>
        <v>Urban with Significant Rural</v>
      </c>
      <c r="BE351" t="s">
        <v>776</v>
      </c>
      <c r="BG351">
        <v>0</v>
      </c>
      <c r="BH351">
        <v>6015</v>
      </c>
      <c r="BI351">
        <v>0</v>
      </c>
      <c r="BJ351">
        <v>27575</v>
      </c>
      <c r="BK351">
        <v>33590</v>
      </c>
      <c r="CB351" t="s">
        <v>774</v>
      </c>
      <c r="CC351" t="str">
        <f>VLOOKUP(CE351,class!$A$1:$B$455,2,FALSE)</f>
        <v>Shire District</v>
      </c>
      <c r="CD351" t="str">
        <f>IFERROR(VLOOKUP(CE351,classifications!$A$3:$C$334,3,FALSE),VLOOKUP(CE351,classifications!$I$2:$K$28,3,FALSE))</f>
        <v>Urban with Significant Rural</v>
      </c>
      <c r="CE351" t="s">
        <v>776</v>
      </c>
      <c r="CG351">
        <v>0</v>
      </c>
      <c r="CH351">
        <v>6078</v>
      </c>
      <c r="CI351">
        <v>0</v>
      </c>
      <c r="CJ351">
        <v>27896</v>
      </c>
      <c r="CK351">
        <v>33974</v>
      </c>
      <c r="DB351" t="s">
        <v>774</v>
      </c>
      <c r="DC351" t="str">
        <f>VLOOKUP(DE351,class!$A$1:$B$455,2,FALSE)</f>
        <v>Shire District</v>
      </c>
      <c r="DD351" t="str">
        <f>IFERROR(VLOOKUP(DE351,classifications!$A$3:$C$334,3,FALSE),VLOOKUP(DE351,classifications!$I$2:$K$28,3,FALSE))</f>
        <v>Urban with Significant Rural</v>
      </c>
      <c r="DE351" t="s">
        <v>776</v>
      </c>
      <c r="DG351">
        <v>0</v>
      </c>
      <c r="DH351">
        <v>6225</v>
      </c>
      <c r="DI351">
        <v>0</v>
      </c>
      <c r="DJ351">
        <v>28129</v>
      </c>
      <c r="DK351">
        <v>34354</v>
      </c>
      <c r="EB351" t="s">
        <v>774</v>
      </c>
      <c r="EC351" t="str">
        <f>VLOOKUP(EE351,class!$A$1:$B$455,2,FALSE)</f>
        <v>Shire District</v>
      </c>
      <c r="ED351" t="str">
        <f>IFERROR(VLOOKUP(EE351,classifications!$A$3:$C$334,3,FALSE),VLOOKUP(EE351,classifications!$I$2:$K$28,3,FALSE))</f>
        <v>Urban with Significant Rural</v>
      </c>
      <c r="EE351" t="s">
        <v>776</v>
      </c>
      <c r="EG351">
        <v>0</v>
      </c>
      <c r="EH351">
        <v>6282</v>
      </c>
      <c r="EI351">
        <v>0</v>
      </c>
      <c r="EJ351">
        <v>28319</v>
      </c>
      <c r="EK351">
        <v>34601</v>
      </c>
      <c r="FB351" t="s">
        <v>774</v>
      </c>
      <c r="FC351" t="str">
        <f>VLOOKUP(FE351,class!$A$1:$B$455,2,FALSE)</f>
        <v>Shire District</v>
      </c>
      <c r="FD351" t="str">
        <f>IFERROR(VLOOKUP(FE351,classifications!$A$3:$C$334,3,FALSE),VLOOKUP(FE351,classifications!$I$2:$K$28,3,FALSE))</f>
        <v>Urban with Significant Rural</v>
      </c>
      <c r="FE351" t="s">
        <v>776</v>
      </c>
      <c r="FG351">
        <v>0</v>
      </c>
      <c r="FH351">
        <v>6266</v>
      </c>
      <c r="FI351">
        <v>0</v>
      </c>
      <c r="FJ351">
        <v>28609</v>
      </c>
      <c r="FK351">
        <v>34875</v>
      </c>
      <c r="GB351" t="s">
        <v>774</v>
      </c>
      <c r="GC351" t="str">
        <f>VLOOKUP(GE351,class!$A$1:$B$455,2,FALSE)</f>
        <v>Shire District</v>
      </c>
      <c r="GD351" t="str">
        <f>IFERROR(VLOOKUP(GE351,classifications!$A$3:$C$334,3,FALSE),VLOOKUP(GE351,classifications!$I$2:$K$28,3,FALSE))</f>
        <v>Urban with Significant Rural</v>
      </c>
      <c r="GE351" t="s">
        <v>776</v>
      </c>
      <c r="GG351">
        <v>0</v>
      </c>
      <c r="GH351">
        <v>6284</v>
      </c>
      <c r="GI351">
        <v>0</v>
      </c>
      <c r="GJ351">
        <v>28930</v>
      </c>
      <c r="GK351">
        <v>35214</v>
      </c>
    </row>
    <row r="353" spans="2:193" x14ac:dyDescent="0.3">
      <c r="C353" t="s">
        <v>1129</v>
      </c>
      <c r="D353" t="s">
        <v>1130</v>
      </c>
      <c r="AC353" t="s">
        <v>1129</v>
      </c>
      <c r="AD353" t="s">
        <v>1130</v>
      </c>
      <c r="BC353" t="e">
        <f>VLOOKUP(BE353,class!$A$1:$B$455,2,FALSE)</f>
        <v>#N/A</v>
      </c>
      <c r="BD353" t="s">
        <v>1130</v>
      </c>
      <c r="CC353" t="s">
        <v>1129</v>
      </c>
      <c r="CD353" t="s">
        <v>1130</v>
      </c>
      <c r="DC353" t="s">
        <v>1129</v>
      </c>
      <c r="DD353" t="s">
        <v>1130</v>
      </c>
      <c r="EC353" t="s">
        <v>1129</v>
      </c>
      <c r="ED353" t="s">
        <v>1130</v>
      </c>
      <c r="FC353" t="s">
        <v>1129</v>
      </c>
      <c r="FD353" t="s">
        <v>1130</v>
      </c>
      <c r="GC353" t="s">
        <v>1129</v>
      </c>
      <c r="GD353" t="s">
        <v>1130</v>
      </c>
    </row>
    <row r="354" spans="2:193" x14ac:dyDescent="0.3">
      <c r="B354" t="s">
        <v>1131</v>
      </c>
      <c r="C354" t="s">
        <v>1132</v>
      </c>
      <c r="E354" t="s">
        <v>1133</v>
      </c>
      <c r="AB354" t="s">
        <v>1131</v>
      </c>
      <c r="AC354" t="s">
        <v>1132</v>
      </c>
      <c r="AE354" t="s">
        <v>1133</v>
      </c>
      <c r="BB354" t="s">
        <v>1131</v>
      </c>
      <c r="BC354" t="e">
        <f>VLOOKUP(BE354,class!$A$1:$B$455,2,FALSE)</f>
        <v>#N/A</v>
      </c>
      <c r="BE354" t="s">
        <v>1133</v>
      </c>
      <c r="CB354" t="s">
        <v>1131</v>
      </c>
      <c r="CC354" t="s">
        <v>1132</v>
      </c>
      <c r="CE354" t="s">
        <v>1133</v>
      </c>
      <c r="DB354" t="s">
        <v>1131</v>
      </c>
      <c r="DC354" t="s">
        <v>1132</v>
      </c>
      <c r="DE354" t="s">
        <v>1133</v>
      </c>
      <c r="EB354" t="s">
        <v>1131</v>
      </c>
      <c r="EC354" t="s">
        <v>1132</v>
      </c>
      <c r="EE354" t="s">
        <v>1133</v>
      </c>
      <c r="FB354" t="s">
        <v>1131</v>
      </c>
      <c r="FC354" t="s">
        <v>1132</v>
      </c>
      <c r="FE354" t="s">
        <v>1133</v>
      </c>
      <c r="GB354" t="s">
        <v>1131</v>
      </c>
      <c r="GC354" t="s">
        <v>1132</v>
      </c>
      <c r="GE354" t="s">
        <v>1133</v>
      </c>
    </row>
    <row r="355" spans="2:193" x14ac:dyDescent="0.3">
      <c r="B355" t="s">
        <v>1134</v>
      </c>
      <c r="C355" t="s">
        <v>1135</v>
      </c>
      <c r="E355" t="s">
        <v>1136</v>
      </c>
      <c r="AB355" t="s">
        <v>1134</v>
      </c>
      <c r="AC355" t="s">
        <v>1135</v>
      </c>
      <c r="AE355" t="s">
        <v>1136</v>
      </c>
      <c r="BB355" t="s">
        <v>1134</v>
      </c>
      <c r="BC355" t="e">
        <f>VLOOKUP(BE355,class!$A$1:$B$455,2,FALSE)</f>
        <v>#N/A</v>
      </c>
      <c r="BE355" t="s">
        <v>1136</v>
      </c>
      <c r="CB355" t="s">
        <v>1134</v>
      </c>
      <c r="CC355" t="s">
        <v>1135</v>
      </c>
      <c r="CE355" t="s">
        <v>1136</v>
      </c>
      <c r="DB355" t="s">
        <v>1134</v>
      </c>
      <c r="DC355" t="s">
        <v>1135</v>
      </c>
      <c r="DE355" t="s">
        <v>1136</v>
      </c>
      <c r="EB355" t="s">
        <v>1134</v>
      </c>
      <c r="EC355" t="s">
        <v>1135</v>
      </c>
      <c r="EE355" t="s">
        <v>1136</v>
      </c>
      <c r="FB355" t="s">
        <v>1134</v>
      </c>
      <c r="FC355" t="s">
        <v>1135</v>
      </c>
      <c r="FE355" t="s">
        <v>1136</v>
      </c>
      <c r="GB355" t="s">
        <v>1134</v>
      </c>
      <c r="GC355" t="s">
        <v>1135</v>
      </c>
      <c r="GE355" t="s">
        <v>1136</v>
      </c>
    </row>
    <row r="356" spans="2:193" x14ac:dyDescent="0.3">
      <c r="B356" t="s">
        <v>1137</v>
      </c>
      <c r="C356" t="s">
        <v>1138</v>
      </c>
      <c r="E356" t="s">
        <v>1139</v>
      </c>
      <c r="AB356" t="s">
        <v>1137</v>
      </c>
      <c r="AC356" t="s">
        <v>1138</v>
      </c>
      <c r="AE356" t="s">
        <v>1139</v>
      </c>
      <c r="BB356" t="s">
        <v>1137</v>
      </c>
      <c r="BC356" t="e">
        <f>VLOOKUP(BE356,class!$A$1:$B$455,2,FALSE)</f>
        <v>#N/A</v>
      </c>
      <c r="BE356" t="s">
        <v>1139</v>
      </c>
      <c r="CB356" t="s">
        <v>1137</v>
      </c>
      <c r="CC356" t="s">
        <v>1138</v>
      </c>
      <c r="CE356" t="s">
        <v>1139</v>
      </c>
      <c r="DB356" t="s">
        <v>1137</v>
      </c>
      <c r="DC356" t="s">
        <v>1138</v>
      </c>
      <c r="DE356" t="s">
        <v>1139</v>
      </c>
      <c r="EB356" t="s">
        <v>1137</v>
      </c>
      <c r="EC356" t="s">
        <v>1138</v>
      </c>
      <c r="EE356" t="s">
        <v>1139</v>
      </c>
      <c r="FB356" t="s">
        <v>1137</v>
      </c>
      <c r="FC356" t="s">
        <v>1138</v>
      </c>
      <c r="FE356" t="s">
        <v>1139</v>
      </c>
      <c r="GB356" t="s">
        <v>1137</v>
      </c>
      <c r="GC356" t="s">
        <v>1138</v>
      </c>
      <c r="GE356" t="s">
        <v>1139</v>
      </c>
    </row>
    <row r="357" spans="2:193" x14ac:dyDescent="0.3">
      <c r="B357" t="s">
        <v>1140</v>
      </c>
      <c r="C357" t="s">
        <v>1141</v>
      </c>
      <c r="E357" t="s">
        <v>1142</v>
      </c>
      <c r="AB357" t="s">
        <v>1140</v>
      </c>
      <c r="AC357" t="s">
        <v>1141</v>
      </c>
      <c r="AE357" t="s">
        <v>1142</v>
      </c>
      <c r="BB357" t="s">
        <v>1140</v>
      </c>
      <c r="BC357" t="e">
        <f>VLOOKUP(BE357,class!$A$1:$B$455,2,FALSE)</f>
        <v>#N/A</v>
      </c>
      <c r="BE357" t="s">
        <v>1142</v>
      </c>
      <c r="CB357" t="s">
        <v>1140</v>
      </c>
      <c r="CC357" t="s">
        <v>1141</v>
      </c>
      <c r="CE357" t="s">
        <v>1142</v>
      </c>
      <c r="DB357" t="s">
        <v>1140</v>
      </c>
      <c r="DC357" t="s">
        <v>1141</v>
      </c>
      <c r="DE357" t="s">
        <v>1142</v>
      </c>
      <c r="EB357" t="s">
        <v>1140</v>
      </c>
      <c r="EC357" t="s">
        <v>1141</v>
      </c>
      <c r="EE357" t="s">
        <v>1142</v>
      </c>
      <c r="FB357" t="s">
        <v>1140</v>
      </c>
      <c r="FC357" t="s">
        <v>1141</v>
      </c>
      <c r="FE357" t="s">
        <v>1142</v>
      </c>
      <c r="GB357" t="s">
        <v>1140</v>
      </c>
      <c r="GC357" t="s">
        <v>1141</v>
      </c>
      <c r="GE357" t="s">
        <v>1142</v>
      </c>
    </row>
    <row r="358" spans="2:193" x14ac:dyDescent="0.3">
      <c r="B358" t="s">
        <v>1143</v>
      </c>
      <c r="C358" t="s">
        <v>1144</v>
      </c>
      <c r="E358" t="s">
        <v>1145</v>
      </c>
      <c r="AB358" t="s">
        <v>1143</v>
      </c>
      <c r="AC358" t="s">
        <v>1144</v>
      </c>
      <c r="AE358" t="s">
        <v>1145</v>
      </c>
      <c r="BB358" t="s">
        <v>1143</v>
      </c>
      <c r="BC358" t="e">
        <f>VLOOKUP(BE358,class!$A$1:$B$455,2,FALSE)</f>
        <v>#N/A</v>
      </c>
      <c r="BE358" t="s">
        <v>1145</v>
      </c>
      <c r="CB358" t="s">
        <v>1143</v>
      </c>
      <c r="CC358" t="s">
        <v>1144</v>
      </c>
      <c r="CE358" t="s">
        <v>1145</v>
      </c>
      <c r="DB358" t="s">
        <v>1143</v>
      </c>
      <c r="DC358" t="s">
        <v>1144</v>
      </c>
      <c r="DE358" t="s">
        <v>1145</v>
      </c>
      <c r="EB358" t="s">
        <v>1143</v>
      </c>
      <c r="EC358" t="s">
        <v>1144</v>
      </c>
      <c r="EE358" t="s">
        <v>1145</v>
      </c>
      <c r="FB358" t="s">
        <v>1143</v>
      </c>
      <c r="FC358" t="s">
        <v>1144</v>
      </c>
      <c r="FE358" t="s">
        <v>1145</v>
      </c>
      <c r="GB358" t="s">
        <v>1143</v>
      </c>
      <c r="GC358" t="s">
        <v>1144</v>
      </c>
      <c r="GE358" t="s">
        <v>1145</v>
      </c>
    </row>
    <row r="359" spans="2:193" x14ac:dyDescent="0.3">
      <c r="B359" t="s">
        <v>1146</v>
      </c>
      <c r="C359" t="s">
        <v>1147</v>
      </c>
      <c r="E359" t="s">
        <v>1148</v>
      </c>
      <c r="AB359" t="s">
        <v>1146</v>
      </c>
      <c r="AC359" t="s">
        <v>1147</v>
      </c>
      <c r="AE359" t="s">
        <v>1148</v>
      </c>
      <c r="BB359" t="s">
        <v>1146</v>
      </c>
      <c r="BC359" t="e">
        <f>VLOOKUP(BE359,class!$A$1:$B$455,2,FALSE)</f>
        <v>#N/A</v>
      </c>
      <c r="BE359" t="s">
        <v>1148</v>
      </c>
      <c r="CB359" t="s">
        <v>1146</v>
      </c>
      <c r="CC359" t="s">
        <v>1147</v>
      </c>
      <c r="CE359" t="s">
        <v>1148</v>
      </c>
      <c r="DB359" t="s">
        <v>1146</v>
      </c>
      <c r="DC359" t="s">
        <v>1147</v>
      </c>
      <c r="DE359" t="s">
        <v>1148</v>
      </c>
      <c r="EB359" t="s">
        <v>1146</v>
      </c>
      <c r="EC359" t="s">
        <v>1147</v>
      </c>
      <c r="EE359" t="s">
        <v>1148</v>
      </c>
      <c r="FB359" t="s">
        <v>1146</v>
      </c>
      <c r="FC359" t="s">
        <v>1147</v>
      </c>
      <c r="FE359" t="s">
        <v>1148</v>
      </c>
      <c r="GB359" t="s">
        <v>1146</v>
      </c>
      <c r="GC359" t="s">
        <v>1147</v>
      </c>
      <c r="GE359" t="s">
        <v>1148</v>
      </c>
    </row>
    <row r="361" spans="2:193" x14ac:dyDescent="0.3">
      <c r="C361" t="str">
        <f>VLOOKUP(E361,class!$A$1:$B$455,2,FALSE)</f>
        <v>Shire County</v>
      </c>
      <c r="D361" t="str">
        <f>IFERROR(VLOOKUP(E361,classifications!$A$3:$C$334,3,FALSE),VLOOKUP(E361,classifications!$I$2:$K$28,3,FALSE))</f>
        <v>Predominantly Rural</v>
      </c>
      <c r="E361" t="s">
        <v>777</v>
      </c>
      <c r="G361">
        <v>8683</v>
      </c>
      <c r="H361">
        <v>21504</v>
      </c>
      <c r="I361">
        <v>3124</v>
      </c>
      <c r="J361">
        <v>245891</v>
      </c>
      <c r="K361">
        <v>279202</v>
      </c>
      <c r="AC361" t="str">
        <f>VLOOKUP(AE361,class!$A$1:$B$455,2,FALSE)</f>
        <v>Shire County</v>
      </c>
      <c r="AD361" t="str">
        <f>IFERROR(VLOOKUP(AE361,classifications!$A$3:$C$334,3,FALSE),VLOOKUP(AE361,classifications!$I$2:$K$28,3,FALSE))</f>
        <v>Predominantly Rural</v>
      </c>
      <c r="AE361" t="s">
        <v>777</v>
      </c>
      <c r="AG361">
        <v>8657</v>
      </c>
      <c r="AH361">
        <v>21777</v>
      </c>
      <c r="AI361">
        <v>3129</v>
      </c>
      <c r="AJ361">
        <v>246655</v>
      </c>
      <c r="AK361">
        <v>280218</v>
      </c>
      <c r="BC361" t="str">
        <f>VLOOKUP(BE361,class!$A$1:$B$455,2,FALSE)</f>
        <v>Shire County</v>
      </c>
      <c r="BD361" t="str">
        <f>IFERROR(VLOOKUP(BE361,classifications!$A$3:$C$334,3,FALSE),VLOOKUP(BE361,classifications!$I$2:$K$28,3,FALSE))</f>
        <v>Predominantly Rural</v>
      </c>
      <c r="BE361" t="s">
        <v>777</v>
      </c>
      <c r="BG361">
        <v>8626</v>
      </c>
      <c r="BH361">
        <v>21879</v>
      </c>
      <c r="BI361">
        <v>3108</v>
      </c>
      <c r="BJ361">
        <v>247822</v>
      </c>
      <c r="BK361">
        <v>281435</v>
      </c>
      <c r="CC361" t="str">
        <f>VLOOKUP(CE361,class!$A$1:$B$455,2,FALSE)</f>
        <v>Shire County</v>
      </c>
      <c r="CD361" t="str">
        <f>IFERROR(VLOOKUP(CE361,classifications!$A$3:$C$334,3,FALSE),VLOOKUP(CE361,classifications!$I$2:$K$28,3,FALSE))</f>
        <v>Predominantly Rural</v>
      </c>
      <c r="CE361" t="s">
        <v>777</v>
      </c>
      <c r="CG361">
        <v>8574</v>
      </c>
      <c r="CH361">
        <v>22412</v>
      </c>
      <c r="CI361">
        <v>3107</v>
      </c>
      <c r="CJ361">
        <v>249529</v>
      </c>
      <c r="CK361">
        <v>283622</v>
      </c>
      <c r="DC361" t="str">
        <f>VLOOKUP(DE361,class!$A$1:$B$455,2,FALSE)</f>
        <v>Shire County</v>
      </c>
      <c r="DD361" t="str">
        <f>IFERROR(VLOOKUP(DE361,classifications!$A$3:$C$334,3,FALSE),VLOOKUP(DE361,classifications!$I$2:$K$28,3,FALSE))</f>
        <v>Predominantly Rural</v>
      </c>
      <c r="DE361" t="s">
        <v>777</v>
      </c>
      <c r="DG361">
        <v>8534</v>
      </c>
      <c r="DH361">
        <v>22767</v>
      </c>
      <c r="DI361">
        <v>3107</v>
      </c>
      <c r="DJ361">
        <v>251199</v>
      </c>
      <c r="DK361">
        <v>285607</v>
      </c>
      <c r="EC361" t="str">
        <f>VLOOKUP(EE361,class!$A$1:$B$455,2,FALSE)</f>
        <v>Shire County</v>
      </c>
      <c r="ED361" t="str">
        <f>IFERROR(VLOOKUP(EE361,classifications!$A$3:$C$334,3,FALSE),VLOOKUP(EE361,classifications!$I$2:$K$28,3,FALSE))</f>
        <v>Predominantly Rural</v>
      </c>
      <c r="EE361" t="s">
        <v>777</v>
      </c>
      <c r="EG361">
        <v>8472</v>
      </c>
      <c r="EH361">
        <v>23156</v>
      </c>
      <c r="EI361">
        <v>3092</v>
      </c>
      <c r="EJ361">
        <v>253580</v>
      </c>
      <c r="EK361">
        <v>288300</v>
      </c>
      <c r="FC361" t="str">
        <f>VLOOKUP(FE361,class!$A$1:$B$455,2,FALSE)</f>
        <v>Shire County</v>
      </c>
      <c r="FD361" t="str">
        <f>IFERROR(VLOOKUP(FE361,classifications!$A$3:$C$334,3,FALSE),VLOOKUP(FE361,classifications!$I$2:$K$28,3,FALSE))</f>
        <v>Predominantly Rural</v>
      </c>
      <c r="FE361" t="s">
        <v>777</v>
      </c>
      <c r="FG361">
        <v>8423</v>
      </c>
      <c r="FH361">
        <v>23534</v>
      </c>
      <c r="FI361">
        <v>3091</v>
      </c>
      <c r="FJ361">
        <v>256153</v>
      </c>
      <c r="FK361">
        <v>291201</v>
      </c>
      <c r="GC361" t="str">
        <f>VLOOKUP(GE361,class!$A$1:$B$455,2,FALSE)</f>
        <v>Shire County</v>
      </c>
      <c r="GD361" t="str">
        <f>IFERROR(VLOOKUP(GE361,classifications!$A$3:$C$334,3,FALSE),VLOOKUP(GE361,classifications!$I$2:$K$28,3,FALSE))</f>
        <v>Predominantly Rural</v>
      </c>
      <c r="GE361" t="s">
        <v>777</v>
      </c>
      <c r="GG361">
        <v>8450</v>
      </c>
      <c r="GH361">
        <v>23779</v>
      </c>
      <c r="GI361">
        <v>2443</v>
      </c>
      <c r="GJ361">
        <v>259508</v>
      </c>
      <c r="GK361">
        <v>294180</v>
      </c>
    </row>
    <row r="362" spans="2:193" x14ac:dyDescent="0.3">
      <c r="B362" t="s">
        <v>778</v>
      </c>
      <c r="C362" t="str">
        <f>VLOOKUP(E362,class!$A$1:$B$455,2,FALSE)</f>
        <v>Shire District</v>
      </c>
      <c r="D362" t="str">
        <f>IFERROR(VLOOKUP(E362,classifications!$A$3:$C$334,3,FALSE),VLOOKUP(E362,classifications!$I$2:$K$28,3,FALSE))</f>
        <v>Predominantly Rural</v>
      </c>
      <c r="E362" t="s">
        <v>780</v>
      </c>
      <c r="G362">
        <v>2</v>
      </c>
      <c r="H362">
        <v>2391</v>
      </c>
      <c r="I362">
        <v>16</v>
      </c>
      <c r="J362">
        <v>24879</v>
      </c>
      <c r="K362">
        <v>27288</v>
      </c>
      <c r="AB362" t="s">
        <v>778</v>
      </c>
      <c r="AC362" t="str">
        <f>VLOOKUP(AE362,class!$A$1:$B$455,2,FALSE)</f>
        <v>Shire District</v>
      </c>
      <c r="AD362" t="str">
        <f>IFERROR(VLOOKUP(AE362,classifications!$A$3:$C$334,3,FALSE),VLOOKUP(AE362,classifications!$I$2:$K$28,3,FALSE))</f>
        <v>Predominantly Rural</v>
      </c>
      <c r="AE362" t="s">
        <v>780</v>
      </c>
      <c r="AG362">
        <v>2</v>
      </c>
      <c r="AH362">
        <v>2379</v>
      </c>
      <c r="AI362">
        <v>3</v>
      </c>
      <c r="AJ362">
        <v>25022</v>
      </c>
      <c r="AK362">
        <v>27406</v>
      </c>
      <c r="BB362" t="s">
        <v>778</v>
      </c>
      <c r="BC362" t="str">
        <f>VLOOKUP(BE362,class!$A$1:$B$455,2,FALSE)</f>
        <v>Shire District</v>
      </c>
      <c r="BD362" t="str">
        <f>IFERROR(VLOOKUP(BE362,classifications!$A$3:$C$334,3,FALSE),VLOOKUP(BE362,classifications!$I$2:$K$28,3,FALSE))</f>
        <v>Predominantly Rural</v>
      </c>
      <c r="BE362" t="s">
        <v>780</v>
      </c>
      <c r="BG362">
        <v>2</v>
      </c>
      <c r="BH362">
        <v>2396</v>
      </c>
      <c r="BI362">
        <v>3</v>
      </c>
      <c r="BJ362">
        <v>25037</v>
      </c>
      <c r="BK362">
        <v>27438</v>
      </c>
      <c r="CB362" t="s">
        <v>778</v>
      </c>
      <c r="CC362" t="str">
        <f>VLOOKUP(CE362,class!$A$1:$B$455,2,FALSE)</f>
        <v>Shire District</v>
      </c>
      <c r="CD362" t="str">
        <f>IFERROR(VLOOKUP(CE362,classifications!$A$3:$C$334,3,FALSE),VLOOKUP(CE362,classifications!$I$2:$K$28,3,FALSE))</f>
        <v>Predominantly Rural</v>
      </c>
      <c r="CE362" t="s">
        <v>780</v>
      </c>
      <c r="CG362">
        <v>2</v>
      </c>
      <c r="CH362">
        <v>2392</v>
      </c>
      <c r="CI362">
        <v>2</v>
      </c>
      <c r="CJ362">
        <v>25218</v>
      </c>
      <c r="CK362">
        <v>27614</v>
      </c>
      <c r="DB362" t="s">
        <v>778</v>
      </c>
      <c r="DC362" t="str">
        <f>VLOOKUP(DE362,class!$A$1:$B$455,2,FALSE)</f>
        <v>Shire District</v>
      </c>
      <c r="DD362" t="str">
        <f>IFERROR(VLOOKUP(DE362,classifications!$A$3:$C$334,3,FALSE),VLOOKUP(DE362,classifications!$I$2:$K$28,3,FALSE))</f>
        <v>Predominantly Rural</v>
      </c>
      <c r="DE362" t="s">
        <v>780</v>
      </c>
      <c r="DG362">
        <v>2</v>
      </c>
      <c r="DH362">
        <v>2412</v>
      </c>
      <c r="DI362">
        <v>2</v>
      </c>
      <c r="DJ362">
        <v>25385</v>
      </c>
      <c r="DK362">
        <v>27801</v>
      </c>
      <c r="EB362" t="s">
        <v>778</v>
      </c>
      <c r="EC362" t="str">
        <f>VLOOKUP(EE362,class!$A$1:$B$455,2,FALSE)</f>
        <v>Shire District</v>
      </c>
      <c r="ED362" t="str">
        <f>IFERROR(VLOOKUP(EE362,classifications!$A$3:$C$334,3,FALSE),VLOOKUP(EE362,classifications!$I$2:$K$28,3,FALSE))</f>
        <v>Predominantly Rural</v>
      </c>
      <c r="EE362" t="s">
        <v>780</v>
      </c>
      <c r="EG362">
        <v>4</v>
      </c>
      <c r="EH362">
        <v>2490</v>
      </c>
      <c r="EI362">
        <v>2</v>
      </c>
      <c r="EJ362">
        <v>25535</v>
      </c>
      <c r="EK362">
        <v>28031</v>
      </c>
      <c r="FB362" t="s">
        <v>778</v>
      </c>
      <c r="FC362" t="str">
        <f>VLOOKUP(FE362,class!$A$1:$B$455,2,FALSE)</f>
        <v>Shire District</v>
      </c>
      <c r="FD362" t="str">
        <f>IFERROR(VLOOKUP(FE362,classifications!$A$3:$C$334,3,FALSE),VLOOKUP(FE362,classifications!$I$2:$K$28,3,FALSE))</f>
        <v>Predominantly Rural</v>
      </c>
      <c r="FE362" t="s">
        <v>780</v>
      </c>
      <c r="FG362">
        <v>4</v>
      </c>
      <c r="FH362">
        <v>2498</v>
      </c>
      <c r="FI362">
        <v>1</v>
      </c>
      <c r="FJ362">
        <v>25767</v>
      </c>
      <c r="FK362">
        <v>28270</v>
      </c>
      <c r="GB362" t="s">
        <v>778</v>
      </c>
      <c r="GC362" t="str">
        <f>VLOOKUP(GE362,class!$A$1:$B$455,2,FALSE)</f>
        <v>Shire District</v>
      </c>
      <c r="GD362" t="str">
        <f>IFERROR(VLOOKUP(GE362,classifications!$A$3:$C$334,3,FALSE),VLOOKUP(GE362,classifications!$I$2:$K$28,3,FALSE))</f>
        <v>Predominantly Rural</v>
      </c>
      <c r="GE362" t="s">
        <v>780</v>
      </c>
      <c r="GG362">
        <v>21</v>
      </c>
      <c r="GH362">
        <v>2444</v>
      </c>
      <c r="GI362">
        <v>1</v>
      </c>
      <c r="GJ362">
        <v>26054</v>
      </c>
      <c r="GK362">
        <v>28520</v>
      </c>
    </row>
    <row r="363" spans="2:193" x14ac:dyDescent="0.3">
      <c r="B363" t="s">
        <v>781</v>
      </c>
      <c r="C363" t="str">
        <f>VLOOKUP(E363,class!$A$1:$B$455,2,FALSE)</f>
        <v>Shire District</v>
      </c>
      <c r="D363" t="str">
        <f>IFERROR(VLOOKUP(E363,classifications!$A$3:$C$334,3,FALSE),VLOOKUP(E363,classifications!$I$2:$K$28,3,FALSE))</f>
        <v>Predominantly Rural</v>
      </c>
      <c r="E363" t="s">
        <v>783</v>
      </c>
      <c r="G363">
        <v>0</v>
      </c>
      <c r="H363">
        <v>5035</v>
      </c>
      <c r="I363">
        <v>848</v>
      </c>
      <c r="J363">
        <v>34154</v>
      </c>
      <c r="K363">
        <v>40037</v>
      </c>
      <c r="AB363" t="s">
        <v>781</v>
      </c>
      <c r="AC363" t="str">
        <f>VLOOKUP(AE363,class!$A$1:$B$455,2,FALSE)</f>
        <v>Shire District</v>
      </c>
      <c r="AD363" t="str">
        <f>IFERROR(VLOOKUP(AE363,classifications!$A$3:$C$334,3,FALSE),VLOOKUP(AE363,classifications!$I$2:$K$28,3,FALSE))</f>
        <v>Predominantly Rural</v>
      </c>
      <c r="AE363" t="s">
        <v>783</v>
      </c>
      <c r="AG363">
        <v>0</v>
      </c>
      <c r="AH363">
        <v>5108</v>
      </c>
      <c r="AI363">
        <v>851</v>
      </c>
      <c r="AJ363">
        <v>34193</v>
      </c>
      <c r="AK363">
        <v>40152</v>
      </c>
      <c r="BB363" t="s">
        <v>781</v>
      </c>
      <c r="BC363" t="str">
        <f>VLOOKUP(BE363,class!$A$1:$B$455,2,FALSE)</f>
        <v>Shire District</v>
      </c>
      <c r="BD363" t="str">
        <f>IFERROR(VLOOKUP(BE363,classifications!$A$3:$C$334,3,FALSE),VLOOKUP(BE363,classifications!$I$2:$K$28,3,FALSE))</f>
        <v>Predominantly Rural</v>
      </c>
      <c r="BE363" t="s">
        <v>783</v>
      </c>
      <c r="BG363">
        <v>0</v>
      </c>
      <c r="BH363">
        <v>5094</v>
      </c>
      <c r="BI363">
        <v>851</v>
      </c>
      <c r="BJ363">
        <v>34376</v>
      </c>
      <c r="BK363">
        <v>40321</v>
      </c>
      <c r="CB363" t="s">
        <v>781</v>
      </c>
      <c r="CC363" t="str">
        <f>VLOOKUP(CE363,class!$A$1:$B$455,2,FALSE)</f>
        <v>Shire District</v>
      </c>
      <c r="CD363" t="str">
        <f>IFERROR(VLOOKUP(CE363,classifications!$A$3:$C$334,3,FALSE),VLOOKUP(CE363,classifications!$I$2:$K$28,3,FALSE))</f>
        <v>Predominantly Rural</v>
      </c>
      <c r="CE363" t="s">
        <v>783</v>
      </c>
      <c r="CG363">
        <v>0</v>
      </c>
      <c r="CH363">
        <v>5274</v>
      </c>
      <c r="CI363">
        <v>851</v>
      </c>
      <c r="CJ363">
        <v>34501</v>
      </c>
      <c r="CK363">
        <v>40626</v>
      </c>
      <c r="DB363" t="s">
        <v>781</v>
      </c>
      <c r="DC363" t="str">
        <f>VLOOKUP(DE363,class!$A$1:$B$455,2,FALSE)</f>
        <v>Shire District</v>
      </c>
      <c r="DD363" t="str">
        <f>IFERROR(VLOOKUP(DE363,classifications!$A$3:$C$334,3,FALSE),VLOOKUP(DE363,classifications!$I$2:$K$28,3,FALSE))</f>
        <v>Predominantly Rural</v>
      </c>
      <c r="DE363" t="s">
        <v>783</v>
      </c>
      <c r="DG363">
        <v>0</v>
      </c>
      <c r="DH363">
        <v>5363</v>
      </c>
      <c r="DI363">
        <v>851</v>
      </c>
      <c r="DJ363">
        <v>34773</v>
      </c>
      <c r="DK363">
        <v>40987</v>
      </c>
      <c r="EB363" t="s">
        <v>781</v>
      </c>
      <c r="EC363" t="str">
        <f>VLOOKUP(EE363,class!$A$1:$B$455,2,FALSE)</f>
        <v>Shire District</v>
      </c>
      <c r="ED363" t="str">
        <f>IFERROR(VLOOKUP(EE363,classifications!$A$3:$C$334,3,FALSE),VLOOKUP(EE363,classifications!$I$2:$K$28,3,FALSE))</f>
        <v>Predominantly Rural</v>
      </c>
      <c r="EE363" t="s">
        <v>783</v>
      </c>
      <c r="EG363">
        <v>0</v>
      </c>
      <c r="EH363">
        <v>5488</v>
      </c>
      <c r="EI363">
        <v>851</v>
      </c>
      <c r="EJ363">
        <v>35194</v>
      </c>
      <c r="EK363">
        <v>41533</v>
      </c>
      <c r="FB363" t="s">
        <v>781</v>
      </c>
      <c r="FC363" t="str">
        <f>VLOOKUP(FE363,class!$A$1:$B$455,2,FALSE)</f>
        <v>Shire District</v>
      </c>
      <c r="FD363" t="str">
        <f>IFERROR(VLOOKUP(FE363,classifications!$A$3:$C$334,3,FALSE),VLOOKUP(FE363,classifications!$I$2:$K$28,3,FALSE))</f>
        <v>Predominantly Rural</v>
      </c>
      <c r="FE363" t="s">
        <v>783</v>
      </c>
      <c r="FG363">
        <v>0</v>
      </c>
      <c r="FH363">
        <v>5497</v>
      </c>
      <c r="FI363">
        <v>851</v>
      </c>
      <c r="FJ363">
        <v>35603</v>
      </c>
      <c r="FK363">
        <v>41951</v>
      </c>
      <c r="GB363" t="s">
        <v>781</v>
      </c>
      <c r="GC363" t="str">
        <f>VLOOKUP(GE363,class!$A$1:$B$455,2,FALSE)</f>
        <v>Shire District</v>
      </c>
      <c r="GD363" t="str">
        <f>IFERROR(VLOOKUP(GE363,classifications!$A$3:$C$334,3,FALSE),VLOOKUP(GE363,classifications!$I$2:$K$28,3,FALSE))</f>
        <v>Predominantly Rural</v>
      </c>
      <c r="GE363" t="s">
        <v>783</v>
      </c>
      <c r="GG363">
        <v>0</v>
      </c>
      <c r="GH363">
        <v>5530</v>
      </c>
      <c r="GI363">
        <v>851</v>
      </c>
      <c r="GJ363">
        <v>36043</v>
      </c>
      <c r="GK363">
        <v>42424</v>
      </c>
    </row>
    <row r="364" spans="2:193" x14ac:dyDescent="0.3">
      <c r="B364" t="s">
        <v>784</v>
      </c>
      <c r="C364" t="str">
        <f>VLOOKUP(E364,class!$A$1:$B$455,2,FALSE)</f>
        <v>Shire District</v>
      </c>
      <c r="D364" t="str">
        <f>IFERROR(VLOOKUP(E364,classifications!$A$3:$C$334,3,FALSE),VLOOKUP(E364,classifications!$I$2:$K$28,3,FALSE))</f>
        <v>Urban with Significant Rural</v>
      </c>
      <c r="E364" t="s">
        <v>786</v>
      </c>
      <c r="G364">
        <v>3926</v>
      </c>
      <c r="H364">
        <v>2603</v>
      </c>
      <c r="I364">
        <v>658</v>
      </c>
      <c r="J364">
        <v>63415</v>
      </c>
      <c r="K364">
        <v>70602</v>
      </c>
      <c r="AB364" t="s">
        <v>784</v>
      </c>
      <c r="AC364" t="str">
        <f>VLOOKUP(AE364,class!$A$1:$B$455,2,FALSE)</f>
        <v>Shire District</v>
      </c>
      <c r="AD364" t="str">
        <f>IFERROR(VLOOKUP(AE364,classifications!$A$3:$C$334,3,FALSE),VLOOKUP(AE364,classifications!$I$2:$K$28,3,FALSE))</f>
        <v>Urban with Significant Rural</v>
      </c>
      <c r="AE364" t="s">
        <v>786</v>
      </c>
      <c r="AG364">
        <v>3917</v>
      </c>
      <c r="AH364">
        <v>2637</v>
      </c>
      <c r="AI364">
        <v>650</v>
      </c>
      <c r="AJ364">
        <v>63507</v>
      </c>
      <c r="AK364">
        <v>70711</v>
      </c>
      <c r="BB364" t="s">
        <v>784</v>
      </c>
      <c r="BC364" t="str">
        <f>VLOOKUP(BE364,class!$A$1:$B$455,2,FALSE)</f>
        <v>Shire District</v>
      </c>
      <c r="BD364" t="str">
        <f>IFERROR(VLOOKUP(BE364,classifications!$A$3:$C$334,3,FALSE),VLOOKUP(BE364,classifications!$I$2:$K$28,3,FALSE))</f>
        <v>Urban with Significant Rural</v>
      </c>
      <c r="BE364" t="s">
        <v>786</v>
      </c>
      <c r="BG364">
        <v>3907</v>
      </c>
      <c r="BH364">
        <v>2685</v>
      </c>
      <c r="BI364">
        <v>652</v>
      </c>
      <c r="BJ364">
        <v>63630</v>
      </c>
      <c r="BK364">
        <v>70874</v>
      </c>
      <c r="CB364" t="s">
        <v>784</v>
      </c>
      <c r="CC364" t="str">
        <f>VLOOKUP(CE364,class!$A$1:$B$455,2,FALSE)</f>
        <v>Shire District</v>
      </c>
      <c r="CD364" t="str">
        <f>IFERROR(VLOOKUP(CE364,classifications!$A$3:$C$334,3,FALSE),VLOOKUP(CE364,classifications!$I$2:$K$28,3,FALSE))</f>
        <v>Urban with Significant Rural</v>
      </c>
      <c r="CE364" t="s">
        <v>786</v>
      </c>
      <c r="CG364">
        <v>3893</v>
      </c>
      <c r="CH364">
        <v>2729</v>
      </c>
      <c r="CI364">
        <v>652</v>
      </c>
      <c r="CJ364">
        <v>63931</v>
      </c>
      <c r="CK364">
        <v>71205</v>
      </c>
      <c r="DB364" t="s">
        <v>784</v>
      </c>
      <c r="DC364" t="str">
        <f>VLOOKUP(DE364,class!$A$1:$B$455,2,FALSE)</f>
        <v>Shire District</v>
      </c>
      <c r="DD364" t="str">
        <f>IFERROR(VLOOKUP(DE364,classifications!$A$3:$C$334,3,FALSE),VLOOKUP(DE364,classifications!$I$2:$K$28,3,FALSE))</f>
        <v>Urban with Significant Rural</v>
      </c>
      <c r="DE364" t="s">
        <v>786</v>
      </c>
      <c r="DG364">
        <v>3889</v>
      </c>
      <c r="DH364">
        <v>2803</v>
      </c>
      <c r="DI364">
        <v>652</v>
      </c>
      <c r="DJ364">
        <v>64118</v>
      </c>
      <c r="DK364">
        <v>71462</v>
      </c>
      <c r="EB364" t="s">
        <v>784</v>
      </c>
      <c r="EC364" t="str">
        <f>VLOOKUP(EE364,class!$A$1:$B$455,2,FALSE)</f>
        <v>Shire District</v>
      </c>
      <c r="ED364" t="str">
        <f>IFERROR(VLOOKUP(EE364,classifications!$A$3:$C$334,3,FALSE),VLOOKUP(EE364,classifications!$I$2:$K$28,3,FALSE))</f>
        <v>Urban with Significant Rural</v>
      </c>
      <c r="EE364" t="s">
        <v>786</v>
      </c>
      <c r="EG364">
        <v>3852</v>
      </c>
      <c r="EH364">
        <v>2762</v>
      </c>
      <c r="EI364">
        <v>652</v>
      </c>
      <c r="EJ364">
        <v>64521</v>
      </c>
      <c r="EK364">
        <v>71787</v>
      </c>
      <c r="FB364" t="s">
        <v>784</v>
      </c>
      <c r="FC364" t="str">
        <f>VLOOKUP(FE364,class!$A$1:$B$455,2,FALSE)</f>
        <v>Shire District</v>
      </c>
      <c r="FD364" t="str">
        <f>IFERROR(VLOOKUP(FE364,classifications!$A$3:$C$334,3,FALSE),VLOOKUP(FE364,classifications!$I$2:$K$28,3,FALSE))</f>
        <v>Urban with Significant Rural</v>
      </c>
      <c r="FE364" t="s">
        <v>786</v>
      </c>
      <c r="FG364">
        <v>3841</v>
      </c>
      <c r="FH364">
        <v>2900</v>
      </c>
      <c r="FI364">
        <v>652</v>
      </c>
      <c r="FJ364">
        <v>65005</v>
      </c>
      <c r="FK364">
        <v>72398</v>
      </c>
      <c r="GB364" t="s">
        <v>784</v>
      </c>
      <c r="GC364" t="str">
        <f>VLOOKUP(GE364,class!$A$1:$B$455,2,FALSE)</f>
        <v>Shire District</v>
      </c>
      <c r="GD364" t="str">
        <f>IFERROR(VLOOKUP(GE364,classifications!$A$3:$C$334,3,FALSE),VLOOKUP(GE364,classifications!$I$2:$K$28,3,FALSE))</f>
        <v>Urban with Significant Rural</v>
      </c>
      <c r="GE364" t="s">
        <v>786</v>
      </c>
      <c r="GG364">
        <v>3869</v>
      </c>
      <c r="GH364">
        <v>2988</v>
      </c>
      <c r="GI364">
        <v>0</v>
      </c>
      <c r="GJ364">
        <v>66223</v>
      </c>
      <c r="GK364">
        <v>73080</v>
      </c>
    </row>
    <row r="365" spans="2:193" x14ac:dyDescent="0.3">
      <c r="B365" t="s">
        <v>787</v>
      </c>
      <c r="C365" t="str">
        <f>VLOOKUP(E365,class!$A$1:$B$455,2,FALSE)</f>
        <v>Shire District</v>
      </c>
      <c r="D365" t="str">
        <f>IFERROR(VLOOKUP(E365,classifications!$A$3:$C$334,3,FALSE),VLOOKUP(E365,classifications!$I$2:$K$28,3,FALSE))</f>
        <v>Predominantly Rural</v>
      </c>
      <c r="E365" t="s">
        <v>789</v>
      </c>
      <c r="G365">
        <v>1589</v>
      </c>
      <c r="H365">
        <v>695</v>
      </c>
      <c r="I365">
        <v>1587</v>
      </c>
      <c r="J365">
        <v>19118</v>
      </c>
      <c r="K365">
        <v>22989</v>
      </c>
      <c r="AB365" t="s">
        <v>787</v>
      </c>
      <c r="AC365" t="str">
        <f>VLOOKUP(AE365,class!$A$1:$B$455,2,FALSE)</f>
        <v>Shire District</v>
      </c>
      <c r="AD365" t="str">
        <f>IFERROR(VLOOKUP(AE365,classifications!$A$3:$C$334,3,FALSE),VLOOKUP(AE365,classifications!$I$2:$K$28,3,FALSE))</f>
        <v>Predominantly Rural</v>
      </c>
      <c r="AE365" t="s">
        <v>789</v>
      </c>
      <c r="AG365">
        <v>1582</v>
      </c>
      <c r="AH365">
        <v>711</v>
      </c>
      <c r="AI365">
        <v>1587</v>
      </c>
      <c r="AJ365">
        <v>19196</v>
      </c>
      <c r="AK365">
        <v>23076</v>
      </c>
      <c r="BB365" t="s">
        <v>787</v>
      </c>
      <c r="BC365" t="str">
        <f>VLOOKUP(BE365,class!$A$1:$B$455,2,FALSE)</f>
        <v>Shire District</v>
      </c>
      <c r="BD365" t="str">
        <f>IFERROR(VLOOKUP(BE365,classifications!$A$3:$C$334,3,FALSE),VLOOKUP(BE365,classifications!$I$2:$K$28,3,FALSE))</f>
        <v>Predominantly Rural</v>
      </c>
      <c r="BE365" t="s">
        <v>789</v>
      </c>
      <c r="BG365">
        <v>1575</v>
      </c>
      <c r="BH365">
        <v>714</v>
      </c>
      <c r="BI365">
        <v>1587</v>
      </c>
      <c r="BJ365">
        <v>19313</v>
      </c>
      <c r="BK365">
        <v>23189</v>
      </c>
      <c r="CB365" t="s">
        <v>787</v>
      </c>
      <c r="CC365" t="str">
        <f>VLOOKUP(CE365,class!$A$1:$B$455,2,FALSE)</f>
        <v>Shire District</v>
      </c>
      <c r="CD365" t="str">
        <f>IFERROR(VLOOKUP(CE365,classifications!$A$3:$C$334,3,FALSE),VLOOKUP(CE365,classifications!$I$2:$K$28,3,FALSE))</f>
        <v>Predominantly Rural</v>
      </c>
      <c r="CE365" t="s">
        <v>789</v>
      </c>
      <c r="CG365">
        <v>1564</v>
      </c>
      <c r="CH365">
        <v>768</v>
      </c>
      <c r="CI365">
        <v>1587</v>
      </c>
      <c r="CJ365">
        <v>19391</v>
      </c>
      <c r="CK365">
        <v>23310</v>
      </c>
      <c r="DB365" t="s">
        <v>787</v>
      </c>
      <c r="DC365" t="str">
        <f>VLOOKUP(DE365,class!$A$1:$B$455,2,FALSE)</f>
        <v>Shire District</v>
      </c>
      <c r="DD365" t="str">
        <f>IFERROR(VLOOKUP(DE365,classifications!$A$3:$C$334,3,FALSE),VLOOKUP(DE365,classifications!$I$2:$K$28,3,FALSE))</f>
        <v>Predominantly Rural</v>
      </c>
      <c r="DE365" t="s">
        <v>789</v>
      </c>
      <c r="DG365">
        <v>1540</v>
      </c>
      <c r="DH365">
        <v>799</v>
      </c>
      <c r="DI365">
        <v>1587</v>
      </c>
      <c r="DJ365">
        <v>19527</v>
      </c>
      <c r="DK365">
        <v>23453</v>
      </c>
      <c r="EB365" t="s">
        <v>787</v>
      </c>
      <c r="EC365" t="str">
        <f>VLOOKUP(EE365,class!$A$1:$B$455,2,FALSE)</f>
        <v>Shire District</v>
      </c>
      <c r="ED365" t="str">
        <f>IFERROR(VLOOKUP(EE365,classifications!$A$3:$C$334,3,FALSE),VLOOKUP(EE365,classifications!$I$2:$K$28,3,FALSE))</f>
        <v>Predominantly Rural</v>
      </c>
      <c r="EE365" t="s">
        <v>789</v>
      </c>
      <c r="EG365">
        <v>1529</v>
      </c>
      <c r="EH365">
        <v>879</v>
      </c>
      <c r="EI365">
        <v>1587</v>
      </c>
      <c r="EJ365">
        <v>19710</v>
      </c>
      <c r="EK365">
        <v>23705</v>
      </c>
      <c r="FB365" t="s">
        <v>787</v>
      </c>
      <c r="FC365" t="str">
        <f>VLOOKUP(FE365,class!$A$1:$B$455,2,FALSE)</f>
        <v>Shire District</v>
      </c>
      <c r="FD365" t="str">
        <f>IFERROR(VLOOKUP(FE365,classifications!$A$3:$C$334,3,FALSE),VLOOKUP(FE365,classifications!$I$2:$K$28,3,FALSE))</f>
        <v>Predominantly Rural</v>
      </c>
      <c r="FE365" t="s">
        <v>789</v>
      </c>
      <c r="FG365">
        <v>1518</v>
      </c>
      <c r="FH365">
        <v>920</v>
      </c>
      <c r="FI365">
        <v>1587</v>
      </c>
      <c r="FJ365">
        <v>19964</v>
      </c>
      <c r="FK365">
        <v>23989</v>
      </c>
      <c r="GB365" t="s">
        <v>787</v>
      </c>
      <c r="GC365" t="str">
        <f>VLOOKUP(GE365,class!$A$1:$B$455,2,FALSE)</f>
        <v>Shire District</v>
      </c>
      <c r="GD365" t="str">
        <f>IFERROR(VLOOKUP(GE365,classifications!$A$3:$C$334,3,FALSE),VLOOKUP(GE365,classifications!$I$2:$K$28,3,FALSE))</f>
        <v>Predominantly Rural</v>
      </c>
      <c r="GE365" t="s">
        <v>789</v>
      </c>
      <c r="GG365">
        <v>1507</v>
      </c>
      <c r="GH365">
        <v>949</v>
      </c>
      <c r="GI365">
        <v>1587</v>
      </c>
      <c r="GJ365">
        <v>20147</v>
      </c>
      <c r="GK365">
        <v>24190</v>
      </c>
    </row>
    <row r="366" spans="2:193" x14ac:dyDescent="0.3">
      <c r="B366" t="s">
        <v>790</v>
      </c>
      <c r="C366" t="str">
        <f>VLOOKUP(E366,class!$A$1:$B$455,2,FALSE)</f>
        <v>Shire District</v>
      </c>
      <c r="D366" t="str">
        <f>IFERROR(VLOOKUP(E366,classifications!$A$3:$C$334,3,FALSE),VLOOKUP(E366,classifications!$I$2:$K$28,3,FALSE))</f>
        <v>Predominantly Rural</v>
      </c>
      <c r="E366" t="s">
        <v>792</v>
      </c>
      <c r="G366">
        <v>0</v>
      </c>
      <c r="H366">
        <v>3039</v>
      </c>
      <c r="I366">
        <v>4</v>
      </c>
      <c r="J366">
        <v>21933</v>
      </c>
      <c r="K366">
        <v>24976</v>
      </c>
      <c r="AB366" t="s">
        <v>790</v>
      </c>
      <c r="AC366" t="str">
        <f>VLOOKUP(AE366,class!$A$1:$B$455,2,FALSE)</f>
        <v>Shire District</v>
      </c>
      <c r="AD366" t="str">
        <f>IFERROR(VLOOKUP(AE366,classifications!$A$3:$C$334,3,FALSE),VLOOKUP(AE366,classifications!$I$2:$K$28,3,FALSE))</f>
        <v>Predominantly Rural</v>
      </c>
      <c r="AE366" t="s">
        <v>792</v>
      </c>
      <c r="AG366">
        <v>0</v>
      </c>
      <c r="AH366">
        <v>3093</v>
      </c>
      <c r="AI366">
        <v>27</v>
      </c>
      <c r="AJ366">
        <v>22064</v>
      </c>
      <c r="AK366">
        <v>25184</v>
      </c>
      <c r="BB366" t="s">
        <v>790</v>
      </c>
      <c r="BC366" t="str">
        <f>VLOOKUP(BE366,class!$A$1:$B$455,2,FALSE)</f>
        <v>Shire District</v>
      </c>
      <c r="BD366" t="str">
        <f>IFERROR(VLOOKUP(BE366,classifications!$A$3:$C$334,3,FALSE),VLOOKUP(BE366,classifications!$I$2:$K$28,3,FALSE))</f>
        <v>Predominantly Rural</v>
      </c>
      <c r="BE366" t="s">
        <v>792</v>
      </c>
      <c r="BG366">
        <v>0</v>
      </c>
      <c r="BH366">
        <v>3118</v>
      </c>
      <c r="BI366">
        <v>4</v>
      </c>
      <c r="BJ366">
        <v>22286</v>
      </c>
      <c r="BK366">
        <v>25408</v>
      </c>
      <c r="CB366" t="s">
        <v>790</v>
      </c>
      <c r="CC366" t="str">
        <f>VLOOKUP(CE366,class!$A$1:$B$455,2,FALSE)</f>
        <v>Shire District</v>
      </c>
      <c r="CD366" t="str">
        <f>IFERROR(VLOOKUP(CE366,classifications!$A$3:$C$334,3,FALSE),VLOOKUP(CE366,classifications!$I$2:$K$28,3,FALSE))</f>
        <v>Predominantly Rural</v>
      </c>
      <c r="CE366" t="s">
        <v>792</v>
      </c>
      <c r="CG366">
        <v>0</v>
      </c>
      <c r="CH366">
        <v>3128</v>
      </c>
      <c r="CI366">
        <v>4</v>
      </c>
      <c r="CJ366">
        <v>22537</v>
      </c>
      <c r="CK366">
        <v>25669</v>
      </c>
      <c r="DB366" t="s">
        <v>790</v>
      </c>
      <c r="DC366" t="str">
        <f>VLOOKUP(DE366,class!$A$1:$B$455,2,FALSE)</f>
        <v>Shire District</v>
      </c>
      <c r="DD366" t="str">
        <f>IFERROR(VLOOKUP(DE366,classifications!$A$3:$C$334,3,FALSE),VLOOKUP(DE366,classifications!$I$2:$K$28,3,FALSE))</f>
        <v>Predominantly Rural</v>
      </c>
      <c r="DE366" t="s">
        <v>792</v>
      </c>
      <c r="DG366">
        <v>0</v>
      </c>
      <c r="DH366">
        <v>3155</v>
      </c>
      <c r="DI366">
        <v>4</v>
      </c>
      <c r="DJ366">
        <v>22756</v>
      </c>
      <c r="DK366">
        <v>25915</v>
      </c>
      <c r="EB366" t="s">
        <v>790</v>
      </c>
      <c r="EC366" t="str">
        <f>VLOOKUP(EE366,class!$A$1:$B$455,2,FALSE)</f>
        <v>Shire District</v>
      </c>
      <c r="ED366" t="str">
        <f>IFERROR(VLOOKUP(EE366,classifications!$A$3:$C$334,3,FALSE),VLOOKUP(EE366,classifications!$I$2:$K$28,3,FALSE))</f>
        <v>Predominantly Rural</v>
      </c>
      <c r="EE366" t="s">
        <v>792</v>
      </c>
      <c r="EG366">
        <v>6</v>
      </c>
      <c r="EH366">
        <v>3190</v>
      </c>
      <c r="EI366">
        <v>0</v>
      </c>
      <c r="EJ366">
        <v>23040</v>
      </c>
      <c r="EK366">
        <v>26236</v>
      </c>
      <c r="FB366" t="s">
        <v>790</v>
      </c>
      <c r="FC366" t="str">
        <f>VLOOKUP(FE366,class!$A$1:$B$455,2,FALSE)</f>
        <v>Shire District</v>
      </c>
      <c r="FD366" t="str">
        <f>IFERROR(VLOOKUP(FE366,classifications!$A$3:$C$334,3,FALSE),VLOOKUP(FE366,classifications!$I$2:$K$28,3,FALSE))</f>
        <v>Predominantly Rural</v>
      </c>
      <c r="FE366" t="s">
        <v>792</v>
      </c>
      <c r="FG366">
        <v>0</v>
      </c>
      <c r="FH366">
        <v>3206</v>
      </c>
      <c r="FI366">
        <v>0</v>
      </c>
      <c r="FJ366">
        <v>23309</v>
      </c>
      <c r="FK366">
        <v>26515</v>
      </c>
      <c r="GB366" t="s">
        <v>790</v>
      </c>
      <c r="GC366" t="str">
        <f>VLOOKUP(GE366,class!$A$1:$B$455,2,FALSE)</f>
        <v>Shire District</v>
      </c>
      <c r="GD366" t="str">
        <f>IFERROR(VLOOKUP(GE366,classifications!$A$3:$C$334,3,FALSE),VLOOKUP(GE366,classifications!$I$2:$K$28,3,FALSE))</f>
        <v>Predominantly Rural</v>
      </c>
      <c r="GE366" t="s">
        <v>792</v>
      </c>
      <c r="GG366">
        <v>1</v>
      </c>
      <c r="GH366">
        <v>3181</v>
      </c>
      <c r="GI366">
        <v>4</v>
      </c>
      <c r="GJ366">
        <v>23601</v>
      </c>
      <c r="GK366">
        <v>26787</v>
      </c>
    </row>
    <row r="367" spans="2:193" x14ac:dyDescent="0.3">
      <c r="B367" t="s">
        <v>793</v>
      </c>
      <c r="C367" t="str">
        <f>VLOOKUP(E367,class!$A$1:$B$455,2,FALSE)</f>
        <v>Shire District</v>
      </c>
      <c r="D367" t="str">
        <f>IFERROR(VLOOKUP(E367,classifications!$A$3:$C$334,3,FALSE),VLOOKUP(E367,classifications!$I$2:$K$28,3,FALSE))</f>
        <v>Urban with Significant Rural</v>
      </c>
      <c r="E367" t="s">
        <v>795</v>
      </c>
      <c r="G367">
        <v>0</v>
      </c>
      <c r="H367">
        <v>6375</v>
      </c>
      <c r="I367">
        <v>11</v>
      </c>
      <c r="J367">
        <v>50326</v>
      </c>
      <c r="K367">
        <v>56712</v>
      </c>
      <c r="AB367" t="s">
        <v>793</v>
      </c>
      <c r="AC367" t="str">
        <f>VLOOKUP(AE367,class!$A$1:$B$455,2,FALSE)</f>
        <v>Shire District</v>
      </c>
      <c r="AD367" t="str">
        <f>IFERROR(VLOOKUP(AE367,classifications!$A$3:$C$334,3,FALSE),VLOOKUP(AE367,classifications!$I$2:$K$28,3,FALSE))</f>
        <v>Urban with Significant Rural</v>
      </c>
      <c r="AE367" t="s">
        <v>795</v>
      </c>
      <c r="AG367">
        <v>0</v>
      </c>
      <c r="AH367">
        <v>6404</v>
      </c>
      <c r="AI367">
        <v>11</v>
      </c>
      <c r="AJ367">
        <v>50456</v>
      </c>
      <c r="AK367">
        <v>56871</v>
      </c>
      <c r="BB367" t="s">
        <v>793</v>
      </c>
      <c r="BC367" t="str">
        <f>VLOOKUP(BE367,class!$A$1:$B$455,2,FALSE)</f>
        <v>Shire District</v>
      </c>
      <c r="BD367" t="str">
        <f>IFERROR(VLOOKUP(BE367,classifications!$A$3:$C$334,3,FALSE),VLOOKUP(BE367,classifications!$I$2:$K$28,3,FALSE))</f>
        <v>Urban with Significant Rural</v>
      </c>
      <c r="BE367" t="s">
        <v>795</v>
      </c>
      <c r="BG367">
        <v>0</v>
      </c>
      <c r="BH367">
        <v>6451</v>
      </c>
      <c r="BI367">
        <v>11</v>
      </c>
      <c r="BJ367">
        <v>50657</v>
      </c>
      <c r="BK367">
        <v>57119</v>
      </c>
      <c r="CB367" t="s">
        <v>793</v>
      </c>
      <c r="CC367" t="str">
        <f>VLOOKUP(CE367,class!$A$1:$B$455,2,FALSE)</f>
        <v>Shire District</v>
      </c>
      <c r="CD367" t="str">
        <f>IFERROR(VLOOKUP(CE367,classifications!$A$3:$C$334,3,FALSE),VLOOKUP(CE367,classifications!$I$2:$K$28,3,FALSE))</f>
        <v>Urban with Significant Rural</v>
      </c>
      <c r="CE367" t="s">
        <v>795</v>
      </c>
      <c r="CG367">
        <v>0</v>
      </c>
      <c r="CH367">
        <v>6604</v>
      </c>
      <c r="CI367">
        <v>11</v>
      </c>
      <c r="CJ367">
        <v>50920</v>
      </c>
      <c r="CK367">
        <v>57535</v>
      </c>
      <c r="DB367" t="s">
        <v>793</v>
      </c>
      <c r="DC367" t="str">
        <f>VLOOKUP(DE367,class!$A$1:$B$455,2,FALSE)</f>
        <v>Shire District</v>
      </c>
      <c r="DD367" t="str">
        <f>IFERROR(VLOOKUP(DE367,classifications!$A$3:$C$334,3,FALSE),VLOOKUP(DE367,classifications!$I$2:$K$28,3,FALSE))</f>
        <v>Urban with Significant Rural</v>
      </c>
      <c r="DE367" t="s">
        <v>795</v>
      </c>
      <c r="DG367">
        <v>0</v>
      </c>
      <c r="DH367">
        <v>6641</v>
      </c>
      <c r="DI367">
        <v>11</v>
      </c>
      <c r="DJ367">
        <v>51235</v>
      </c>
      <c r="DK367">
        <v>57887</v>
      </c>
      <c r="EB367" t="s">
        <v>793</v>
      </c>
      <c r="EC367" t="str">
        <f>VLOOKUP(EE367,class!$A$1:$B$455,2,FALSE)</f>
        <v>Shire District</v>
      </c>
      <c r="ED367" t="str">
        <f>IFERROR(VLOOKUP(EE367,classifications!$A$3:$C$334,3,FALSE),VLOOKUP(EE367,classifications!$I$2:$K$28,3,FALSE))</f>
        <v>Urban with Significant Rural</v>
      </c>
      <c r="EE367" t="s">
        <v>795</v>
      </c>
      <c r="EG367">
        <v>0</v>
      </c>
      <c r="EH367">
        <v>6685</v>
      </c>
      <c r="EI367">
        <v>0</v>
      </c>
      <c r="EJ367">
        <v>51659</v>
      </c>
      <c r="EK367">
        <v>58344</v>
      </c>
      <c r="FB367" t="s">
        <v>793</v>
      </c>
      <c r="FC367" t="str">
        <f>VLOOKUP(FE367,class!$A$1:$B$455,2,FALSE)</f>
        <v>Shire District</v>
      </c>
      <c r="FD367" t="str">
        <f>IFERROR(VLOOKUP(FE367,classifications!$A$3:$C$334,3,FALSE),VLOOKUP(FE367,classifications!$I$2:$K$28,3,FALSE))</f>
        <v>Urban with Significant Rural</v>
      </c>
      <c r="FE367" t="s">
        <v>795</v>
      </c>
      <c r="FG367">
        <v>0</v>
      </c>
      <c r="FH367">
        <v>6787</v>
      </c>
      <c r="FI367">
        <v>0</v>
      </c>
      <c r="FJ367">
        <v>52015</v>
      </c>
      <c r="FK367">
        <v>58802</v>
      </c>
      <c r="GB367" t="s">
        <v>793</v>
      </c>
      <c r="GC367" t="str">
        <f>VLOOKUP(GE367,class!$A$1:$B$455,2,FALSE)</f>
        <v>Shire District</v>
      </c>
      <c r="GD367" t="str">
        <f>IFERROR(VLOOKUP(GE367,classifications!$A$3:$C$334,3,FALSE),VLOOKUP(GE367,classifications!$I$2:$K$28,3,FALSE))</f>
        <v>Urban with Significant Rural</v>
      </c>
      <c r="GE367" t="s">
        <v>795</v>
      </c>
      <c r="GG367">
        <v>0</v>
      </c>
      <c r="GH367">
        <v>6848</v>
      </c>
      <c r="GI367">
        <v>0</v>
      </c>
      <c r="GJ367">
        <v>52430</v>
      </c>
      <c r="GK367">
        <v>59278</v>
      </c>
    </row>
    <row r="368" spans="2:193" x14ac:dyDescent="0.3">
      <c r="B368" t="s">
        <v>796</v>
      </c>
      <c r="C368" t="str">
        <f>VLOOKUP(E368,class!$A$1:$B$455,2,FALSE)</f>
        <v>Shire District</v>
      </c>
      <c r="D368" t="str">
        <f>IFERROR(VLOOKUP(E368,classifications!$A$3:$C$334,3,FALSE),VLOOKUP(E368,classifications!$I$2:$K$28,3,FALSE))</f>
        <v>Predominantly Rural</v>
      </c>
      <c r="E368" t="s">
        <v>798</v>
      </c>
      <c r="G368">
        <v>3166</v>
      </c>
      <c r="H368">
        <v>1366</v>
      </c>
      <c r="I368">
        <v>0</v>
      </c>
      <c r="J368">
        <v>32066</v>
      </c>
      <c r="K368">
        <v>36598</v>
      </c>
      <c r="AB368" t="s">
        <v>796</v>
      </c>
      <c r="AC368" t="str">
        <f>VLOOKUP(AE368,class!$A$1:$B$455,2,FALSE)</f>
        <v>Shire District</v>
      </c>
      <c r="AD368" t="str">
        <f>IFERROR(VLOOKUP(AE368,classifications!$A$3:$C$334,3,FALSE),VLOOKUP(AE368,classifications!$I$2:$K$28,3,FALSE))</f>
        <v>Predominantly Rural</v>
      </c>
      <c r="AE368" t="s">
        <v>798</v>
      </c>
      <c r="AG368">
        <v>3156</v>
      </c>
      <c r="AH368">
        <v>1445</v>
      </c>
      <c r="AI368">
        <v>0</v>
      </c>
      <c r="AJ368">
        <v>32217</v>
      </c>
      <c r="AK368">
        <v>36818</v>
      </c>
      <c r="BB368" t="s">
        <v>796</v>
      </c>
      <c r="BC368" t="str">
        <f>VLOOKUP(BE368,class!$A$1:$B$455,2,FALSE)</f>
        <v>Shire District</v>
      </c>
      <c r="BD368" t="str">
        <f>IFERROR(VLOOKUP(BE368,classifications!$A$3:$C$334,3,FALSE),VLOOKUP(BE368,classifications!$I$2:$K$28,3,FALSE))</f>
        <v>Predominantly Rural</v>
      </c>
      <c r="BE368" t="s">
        <v>798</v>
      </c>
      <c r="BG368">
        <v>3142</v>
      </c>
      <c r="BH368">
        <v>1421</v>
      </c>
      <c r="BI368">
        <v>0</v>
      </c>
      <c r="BJ368">
        <v>32523</v>
      </c>
      <c r="BK368">
        <v>37086</v>
      </c>
      <c r="CB368" t="s">
        <v>796</v>
      </c>
      <c r="CC368" t="str">
        <f>VLOOKUP(CE368,class!$A$1:$B$455,2,FALSE)</f>
        <v>Shire District</v>
      </c>
      <c r="CD368" t="str">
        <f>IFERROR(VLOOKUP(CE368,classifications!$A$3:$C$334,3,FALSE),VLOOKUP(CE368,classifications!$I$2:$K$28,3,FALSE))</f>
        <v>Predominantly Rural</v>
      </c>
      <c r="CE368" t="s">
        <v>798</v>
      </c>
      <c r="CG368">
        <v>3115</v>
      </c>
      <c r="CH368">
        <v>1517</v>
      </c>
      <c r="CI368">
        <v>0</v>
      </c>
      <c r="CJ368">
        <v>33031</v>
      </c>
      <c r="CK368">
        <v>37663</v>
      </c>
      <c r="DB368" t="s">
        <v>796</v>
      </c>
      <c r="DC368" t="str">
        <f>VLOOKUP(DE368,class!$A$1:$B$455,2,FALSE)</f>
        <v>Shire District</v>
      </c>
      <c r="DD368" t="str">
        <f>IFERROR(VLOOKUP(DE368,classifications!$A$3:$C$334,3,FALSE),VLOOKUP(DE368,classifications!$I$2:$K$28,3,FALSE))</f>
        <v>Predominantly Rural</v>
      </c>
      <c r="DE368" t="s">
        <v>798</v>
      </c>
      <c r="DG368">
        <v>3103</v>
      </c>
      <c r="DH368">
        <v>1594</v>
      </c>
      <c r="DI368">
        <v>0</v>
      </c>
      <c r="DJ368">
        <v>33405</v>
      </c>
      <c r="DK368">
        <v>38102</v>
      </c>
      <c r="EB368" t="s">
        <v>796</v>
      </c>
      <c r="EC368" t="str">
        <f>VLOOKUP(EE368,class!$A$1:$B$455,2,FALSE)</f>
        <v>Shire District</v>
      </c>
      <c r="ED368" t="str">
        <f>IFERROR(VLOOKUP(EE368,classifications!$A$3:$C$334,3,FALSE),VLOOKUP(EE368,classifications!$I$2:$K$28,3,FALSE))</f>
        <v>Predominantly Rural</v>
      </c>
      <c r="EE368" t="s">
        <v>798</v>
      </c>
      <c r="EG368">
        <v>3081</v>
      </c>
      <c r="EH368">
        <v>1662</v>
      </c>
      <c r="EI368">
        <v>0</v>
      </c>
      <c r="EJ368">
        <v>33921</v>
      </c>
      <c r="EK368">
        <v>38664</v>
      </c>
      <c r="FB368" t="s">
        <v>796</v>
      </c>
      <c r="FC368" t="str">
        <f>VLOOKUP(FE368,class!$A$1:$B$455,2,FALSE)</f>
        <v>Shire District</v>
      </c>
      <c r="FD368" t="str">
        <f>IFERROR(VLOOKUP(FE368,classifications!$A$3:$C$334,3,FALSE),VLOOKUP(FE368,classifications!$I$2:$K$28,3,FALSE))</f>
        <v>Predominantly Rural</v>
      </c>
      <c r="FE368" t="s">
        <v>798</v>
      </c>
      <c r="FG368">
        <v>3060</v>
      </c>
      <c r="FH368">
        <v>1726</v>
      </c>
      <c r="FI368">
        <v>0</v>
      </c>
      <c r="FJ368">
        <v>34490</v>
      </c>
      <c r="FK368">
        <v>39276</v>
      </c>
      <c r="GB368" t="s">
        <v>796</v>
      </c>
      <c r="GC368" t="str">
        <f>VLOOKUP(GE368,class!$A$1:$B$455,2,FALSE)</f>
        <v>Shire District</v>
      </c>
      <c r="GD368" t="str">
        <f>IFERROR(VLOOKUP(GE368,classifications!$A$3:$C$334,3,FALSE),VLOOKUP(GE368,classifications!$I$2:$K$28,3,FALSE))</f>
        <v>Predominantly Rural</v>
      </c>
      <c r="GE368" t="s">
        <v>798</v>
      </c>
      <c r="GG368">
        <v>3052</v>
      </c>
      <c r="GH368">
        <v>1839</v>
      </c>
      <c r="GI368">
        <v>0</v>
      </c>
      <c r="GJ368">
        <v>35010</v>
      </c>
      <c r="GK368">
        <v>39901</v>
      </c>
    </row>
    <row r="370" spans="2:193" x14ac:dyDescent="0.3">
      <c r="C370" t="str">
        <f>VLOOKUP(E370,class!$A$1:$B$455,2,FALSE)</f>
        <v>Shire County</v>
      </c>
      <c r="D370" t="str">
        <f>IFERROR(VLOOKUP(E370,classifications!$A$3:$C$334,3,FALSE),VLOOKUP(E370,classifications!$I$2:$K$28,3,FALSE))</f>
        <v>Urban with Significant Rural</v>
      </c>
      <c r="E370" t="s">
        <v>799</v>
      </c>
      <c r="G370">
        <v>30879</v>
      </c>
      <c r="H370">
        <v>17606</v>
      </c>
      <c r="I370">
        <v>1156</v>
      </c>
      <c r="J370">
        <v>299184</v>
      </c>
      <c r="K370">
        <v>348825</v>
      </c>
      <c r="AC370" t="str">
        <f>VLOOKUP(AE370,class!$A$1:$B$455,2,FALSE)</f>
        <v>Shire County</v>
      </c>
      <c r="AD370" t="str">
        <f>IFERROR(VLOOKUP(AE370,classifications!$A$3:$C$334,3,FALSE),VLOOKUP(AE370,classifications!$I$2:$K$28,3,FALSE))</f>
        <v>Urban with Significant Rural</v>
      </c>
      <c r="AE370" t="s">
        <v>799</v>
      </c>
      <c r="AG370">
        <v>30720</v>
      </c>
      <c r="AH370">
        <v>17652</v>
      </c>
      <c r="AI370">
        <v>233</v>
      </c>
      <c r="AJ370">
        <v>301943</v>
      </c>
      <c r="AK370">
        <v>350548</v>
      </c>
      <c r="BC370" t="str">
        <f>VLOOKUP(BE370,class!$A$1:$B$455,2,FALSE)</f>
        <v>Shire County</v>
      </c>
      <c r="BD370" t="str">
        <f>IFERROR(VLOOKUP(BE370,classifications!$A$3:$C$334,3,FALSE),VLOOKUP(BE370,classifications!$I$2:$K$28,3,FALSE))</f>
        <v>Urban with Significant Rural</v>
      </c>
      <c r="BE370" t="s">
        <v>799</v>
      </c>
      <c r="BG370">
        <v>30593</v>
      </c>
      <c r="BH370">
        <v>17811</v>
      </c>
      <c r="BI370">
        <v>282</v>
      </c>
      <c r="BJ370">
        <v>303781</v>
      </c>
      <c r="BK370">
        <v>352467</v>
      </c>
      <c r="CC370" t="str">
        <f>VLOOKUP(CE370,class!$A$1:$B$455,2,FALSE)</f>
        <v>Shire County</v>
      </c>
      <c r="CD370" t="str">
        <f>IFERROR(VLOOKUP(CE370,classifications!$A$3:$C$334,3,FALSE),VLOOKUP(CE370,classifications!$I$2:$K$28,3,FALSE))</f>
        <v>Urban with Significant Rural</v>
      </c>
      <c r="CE370" t="s">
        <v>799</v>
      </c>
      <c r="CG370">
        <v>30471</v>
      </c>
      <c r="CH370">
        <v>18205</v>
      </c>
      <c r="CI370">
        <v>236</v>
      </c>
      <c r="CJ370">
        <v>305621</v>
      </c>
      <c r="CK370">
        <v>354533</v>
      </c>
      <c r="DC370" t="str">
        <f>VLOOKUP(DE370,class!$A$1:$B$455,2,FALSE)</f>
        <v>Shire County</v>
      </c>
      <c r="DD370" t="str">
        <f>IFERROR(VLOOKUP(DE370,classifications!$A$3:$C$334,3,FALSE),VLOOKUP(DE370,classifications!$I$2:$K$28,3,FALSE))</f>
        <v>Urban with Significant Rural</v>
      </c>
      <c r="DE370" t="s">
        <v>799</v>
      </c>
      <c r="DG370">
        <v>30354</v>
      </c>
      <c r="DH370">
        <v>18452</v>
      </c>
      <c r="DI370">
        <v>188</v>
      </c>
      <c r="DJ370">
        <v>307982</v>
      </c>
      <c r="DK370">
        <v>356976</v>
      </c>
      <c r="EC370" t="str">
        <f>VLOOKUP(EE370,class!$A$1:$B$455,2,FALSE)</f>
        <v>Shire County</v>
      </c>
      <c r="ED370" t="str">
        <f>IFERROR(VLOOKUP(EE370,classifications!$A$3:$C$334,3,FALSE),VLOOKUP(EE370,classifications!$I$2:$K$28,3,FALSE))</f>
        <v>Urban with Significant Rural</v>
      </c>
      <c r="EE370" t="s">
        <v>799</v>
      </c>
      <c r="EG370">
        <v>30289</v>
      </c>
      <c r="EH370">
        <v>18652</v>
      </c>
      <c r="EI370">
        <v>219</v>
      </c>
      <c r="EJ370">
        <v>310642</v>
      </c>
      <c r="EK370">
        <v>359802</v>
      </c>
      <c r="FC370" t="str">
        <f>VLOOKUP(FE370,class!$A$1:$B$455,2,FALSE)</f>
        <v>Shire County</v>
      </c>
      <c r="FD370" t="str">
        <f>IFERROR(VLOOKUP(FE370,classifications!$A$3:$C$334,3,FALSE),VLOOKUP(FE370,classifications!$I$2:$K$28,3,FALSE))</f>
        <v>Urban with Significant Rural</v>
      </c>
      <c r="FE370" t="s">
        <v>799</v>
      </c>
      <c r="FG370">
        <v>30194</v>
      </c>
      <c r="FH370">
        <v>18811</v>
      </c>
      <c r="FI370">
        <v>218</v>
      </c>
      <c r="FJ370">
        <v>313398</v>
      </c>
      <c r="FK370">
        <v>362621</v>
      </c>
      <c r="GC370" t="str">
        <f>VLOOKUP(GE370,class!$A$1:$B$455,2,FALSE)</f>
        <v>Shire County</v>
      </c>
      <c r="GD370" t="str">
        <f>IFERROR(VLOOKUP(GE370,classifications!$A$3:$C$334,3,FALSE),VLOOKUP(GE370,classifications!$I$2:$K$28,3,FALSE))</f>
        <v>Urban with Significant Rural</v>
      </c>
      <c r="GE370" t="s">
        <v>799</v>
      </c>
      <c r="GG370">
        <v>30099</v>
      </c>
      <c r="GH370">
        <v>19131</v>
      </c>
      <c r="GI370">
        <v>219</v>
      </c>
      <c r="GJ370">
        <v>316215</v>
      </c>
      <c r="GK370">
        <v>365664</v>
      </c>
    </row>
    <row r="371" spans="2:193" x14ac:dyDescent="0.3">
      <c r="B371" t="s">
        <v>800</v>
      </c>
      <c r="C371" t="str">
        <f>VLOOKUP(E371,class!$A$1:$B$455,2,FALSE)</f>
        <v>Shire District</v>
      </c>
      <c r="D371" t="str">
        <f>IFERROR(VLOOKUP(E371,classifications!$A$3:$C$334,3,FALSE),VLOOKUP(E371,classifications!$I$2:$K$28,3,FALSE))</f>
        <v>Predominantly Urban</v>
      </c>
      <c r="E371" t="s">
        <v>802</v>
      </c>
      <c r="G371">
        <v>6946</v>
      </c>
      <c r="H371">
        <v>1819</v>
      </c>
      <c r="I371">
        <v>0</v>
      </c>
      <c r="J371">
        <v>44444</v>
      </c>
      <c r="K371">
        <v>53209</v>
      </c>
      <c r="AB371" t="s">
        <v>800</v>
      </c>
      <c r="AC371" t="str">
        <f>VLOOKUP(AE371,class!$A$1:$B$455,2,FALSE)</f>
        <v>Shire District</v>
      </c>
      <c r="AD371" t="str">
        <f>IFERROR(VLOOKUP(AE371,classifications!$A$3:$C$334,3,FALSE),VLOOKUP(AE371,classifications!$I$2:$K$28,3,FALSE))</f>
        <v>Predominantly Urban</v>
      </c>
      <c r="AE371" t="s">
        <v>802</v>
      </c>
      <c r="AG371">
        <v>6876</v>
      </c>
      <c r="AH371">
        <v>1847</v>
      </c>
      <c r="AI371">
        <v>0</v>
      </c>
      <c r="AJ371">
        <v>44920</v>
      </c>
      <c r="AK371">
        <v>53643</v>
      </c>
      <c r="BB371" t="s">
        <v>800</v>
      </c>
      <c r="BC371" t="str">
        <f>VLOOKUP(BE371,class!$A$1:$B$455,2,FALSE)</f>
        <v>Shire District</v>
      </c>
      <c r="BD371" t="str">
        <f>IFERROR(VLOOKUP(BE371,classifications!$A$3:$C$334,3,FALSE),VLOOKUP(BE371,classifications!$I$2:$K$28,3,FALSE))</f>
        <v>Predominantly Urban</v>
      </c>
      <c r="BE371" t="s">
        <v>802</v>
      </c>
      <c r="BG371">
        <v>6856</v>
      </c>
      <c r="BH371">
        <v>1875</v>
      </c>
      <c r="BI371">
        <v>0</v>
      </c>
      <c r="BJ371">
        <v>45366</v>
      </c>
      <c r="BK371">
        <v>54097</v>
      </c>
      <c r="CB371" t="s">
        <v>800</v>
      </c>
      <c r="CC371" t="str">
        <f>VLOOKUP(CE371,class!$A$1:$B$455,2,FALSE)</f>
        <v>Shire District</v>
      </c>
      <c r="CD371" t="str">
        <f>IFERROR(VLOOKUP(CE371,classifications!$A$3:$C$334,3,FALSE),VLOOKUP(CE371,classifications!$I$2:$K$28,3,FALSE))</f>
        <v>Predominantly Urban</v>
      </c>
      <c r="CE371" t="s">
        <v>802</v>
      </c>
      <c r="CG371">
        <v>6866</v>
      </c>
      <c r="CH371">
        <v>1900</v>
      </c>
      <c r="CI371">
        <v>0</v>
      </c>
      <c r="CJ371">
        <v>45756</v>
      </c>
      <c r="CK371">
        <v>54522</v>
      </c>
      <c r="DB371" t="s">
        <v>800</v>
      </c>
      <c r="DC371" t="str">
        <f>VLOOKUP(DE371,class!$A$1:$B$455,2,FALSE)</f>
        <v>Shire District</v>
      </c>
      <c r="DD371" t="str">
        <f>IFERROR(VLOOKUP(DE371,classifications!$A$3:$C$334,3,FALSE),VLOOKUP(DE371,classifications!$I$2:$K$28,3,FALSE))</f>
        <v>Predominantly Urban</v>
      </c>
      <c r="DE371" t="s">
        <v>802</v>
      </c>
      <c r="DG371">
        <v>6804</v>
      </c>
      <c r="DH371">
        <v>1944</v>
      </c>
      <c r="DI371">
        <v>0</v>
      </c>
      <c r="DJ371">
        <v>46333</v>
      </c>
      <c r="DK371">
        <v>55081</v>
      </c>
      <c r="EB371" t="s">
        <v>800</v>
      </c>
      <c r="EC371" t="str">
        <f>VLOOKUP(EE371,class!$A$1:$B$455,2,FALSE)</f>
        <v>Shire District</v>
      </c>
      <c r="ED371" t="str">
        <f>IFERROR(VLOOKUP(EE371,classifications!$A$3:$C$334,3,FALSE),VLOOKUP(EE371,classifications!$I$2:$K$28,3,FALSE))</f>
        <v>Predominantly Urban</v>
      </c>
      <c r="EE371" t="s">
        <v>802</v>
      </c>
      <c r="EG371">
        <v>6790</v>
      </c>
      <c r="EH371">
        <v>2182</v>
      </c>
      <c r="EI371">
        <v>0</v>
      </c>
      <c r="EJ371">
        <v>46653</v>
      </c>
      <c r="EK371">
        <v>55625</v>
      </c>
      <c r="FB371" t="s">
        <v>800</v>
      </c>
      <c r="FC371" t="str">
        <f>VLOOKUP(FE371,class!$A$1:$B$455,2,FALSE)</f>
        <v>Shire District</v>
      </c>
      <c r="FD371" t="str">
        <f>IFERROR(VLOOKUP(FE371,classifications!$A$3:$C$334,3,FALSE),VLOOKUP(FE371,classifications!$I$2:$K$28,3,FALSE))</f>
        <v>Predominantly Urban</v>
      </c>
      <c r="FE371" t="s">
        <v>802</v>
      </c>
      <c r="FG371">
        <v>6747</v>
      </c>
      <c r="FH371">
        <v>2084</v>
      </c>
      <c r="FI371">
        <v>2</v>
      </c>
      <c r="FJ371">
        <v>47189</v>
      </c>
      <c r="FK371">
        <v>56022</v>
      </c>
      <c r="GB371" t="s">
        <v>800</v>
      </c>
      <c r="GC371" t="str">
        <f>VLOOKUP(GE371,class!$A$1:$B$455,2,FALSE)</f>
        <v>Shire District</v>
      </c>
      <c r="GD371" t="str">
        <f>IFERROR(VLOOKUP(GE371,classifications!$A$3:$C$334,3,FALSE),VLOOKUP(GE371,classifications!$I$2:$K$28,3,FALSE))</f>
        <v>Predominantly Urban</v>
      </c>
      <c r="GE371" t="s">
        <v>802</v>
      </c>
      <c r="GG371">
        <v>6712</v>
      </c>
      <c r="GH371">
        <v>2091</v>
      </c>
      <c r="GI371">
        <v>2</v>
      </c>
      <c r="GJ371">
        <v>47517</v>
      </c>
      <c r="GK371">
        <v>56322</v>
      </c>
    </row>
    <row r="372" spans="2:193" x14ac:dyDescent="0.3">
      <c r="B372" t="s">
        <v>803</v>
      </c>
      <c r="C372" t="str">
        <f>VLOOKUP(E372,class!$A$1:$B$455,2,FALSE)</f>
        <v>Shire District</v>
      </c>
      <c r="D372" t="str">
        <f>IFERROR(VLOOKUP(E372,classifications!$A$3:$C$334,3,FALSE),VLOOKUP(E372,classifications!$I$2:$K$28,3,FALSE))</f>
        <v>Predominantly Rural</v>
      </c>
      <c r="E372" t="s">
        <v>805</v>
      </c>
      <c r="G372">
        <v>6929</v>
      </c>
      <c r="H372">
        <v>1210</v>
      </c>
      <c r="I372">
        <v>194</v>
      </c>
      <c r="J372">
        <v>41356</v>
      </c>
      <c r="K372">
        <v>49689</v>
      </c>
      <c r="AB372" t="s">
        <v>803</v>
      </c>
      <c r="AC372" t="str">
        <f>VLOOKUP(AE372,class!$A$1:$B$455,2,FALSE)</f>
        <v>Shire District</v>
      </c>
      <c r="AD372" t="str">
        <f>IFERROR(VLOOKUP(AE372,classifications!$A$3:$C$334,3,FALSE),VLOOKUP(AE372,classifications!$I$2:$K$28,3,FALSE))</f>
        <v>Predominantly Rural</v>
      </c>
      <c r="AE372" t="s">
        <v>805</v>
      </c>
      <c r="AG372">
        <v>6918</v>
      </c>
      <c r="AH372">
        <v>1198</v>
      </c>
      <c r="AI372">
        <v>0</v>
      </c>
      <c r="AJ372">
        <v>41799</v>
      </c>
      <c r="AK372">
        <v>49915</v>
      </c>
      <c r="BB372" t="s">
        <v>803</v>
      </c>
      <c r="BC372" t="str">
        <f>VLOOKUP(BE372,class!$A$1:$B$455,2,FALSE)</f>
        <v>Shire District</v>
      </c>
      <c r="BD372" t="str">
        <f>IFERROR(VLOOKUP(BE372,classifications!$A$3:$C$334,3,FALSE),VLOOKUP(BE372,classifications!$I$2:$K$28,3,FALSE))</f>
        <v>Predominantly Rural</v>
      </c>
      <c r="BE372" t="s">
        <v>805</v>
      </c>
      <c r="BG372">
        <v>6892</v>
      </c>
      <c r="BH372">
        <v>1207</v>
      </c>
      <c r="BI372">
        <v>45</v>
      </c>
      <c r="BJ372">
        <v>42016</v>
      </c>
      <c r="BK372">
        <v>50160</v>
      </c>
      <c r="CB372" t="s">
        <v>803</v>
      </c>
      <c r="CC372" t="str">
        <f>VLOOKUP(CE372,class!$A$1:$B$455,2,FALSE)</f>
        <v>Shire District</v>
      </c>
      <c r="CD372" t="str">
        <f>IFERROR(VLOOKUP(CE372,classifications!$A$3:$C$334,3,FALSE),VLOOKUP(CE372,classifications!$I$2:$K$28,3,FALSE))</f>
        <v>Predominantly Rural</v>
      </c>
      <c r="CE372" t="s">
        <v>805</v>
      </c>
      <c r="CG372">
        <v>6854</v>
      </c>
      <c r="CH372">
        <v>1250</v>
      </c>
      <c r="CI372">
        <v>45</v>
      </c>
      <c r="CJ372">
        <v>42247</v>
      </c>
      <c r="CK372">
        <v>50396</v>
      </c>
      <c r="DB372" t="s">
        <v>803</v>
      </c>
      <c r="DC372" t="str">
        <f>VLOOKUP(DE372,class!$A$1:$B$455,2,FALSE)</f>
        <v>Shire District</v>
      </c>
      <c r="DD372" t="str">
        <f>IFERROR(VLOOKUP(DE372,classifications!$A$3:$C$334,3,FALSE),VLOOKUP(DE372,classifications!$I$2:$K$28,3,FALSE))</f>
        <v>Predominantly Rural</v>
      </c>
      <c r="DE372" t="s">
        <v>805</v>
      </c>
      <c r="DG372">
        <v>6828</v>
      </c>
      <c r="DH372">
        <v>1279</v>
      </c>
      <c r="DI372">
        <v>0</v>
      </c>
      <c r="DJ372">
        <v>42627</v>
      </c>
      <c r="DK372">
        <v>50734</v>
      </c>
      <c r="EB372" t="s">
        <v>803</v>
      </c>
      <c r="EC372" t="str">
        <f>VLOOKUP(EE372,class!$A$1:$B$455,2,FALSE)</f>
        <v>Shire District</v>
      </c>
      <c r="ED372" t="str">
        <f>IFERROR(VLOOKUP(EE372,classifications!$A$3:$C$334,3,FALSE),VLOOKUP(EE372,classifications!$I$2:$K$28,3,FALSE))</f>
        <v>Predominantly Rural</v>
      </c>
      <c r="EE372" t="s">
        <v>805</v>
      </c>
      <c r="EG372">
        <v>6823</v>
      </c>
      <c r="EH372">
        <v>1306</v>
      </c>
      <c r="EI372">
        <v>0</v>
      </c>
      <c r="EJ372">
        <v>43067</v>
      </c>
      <c r="EK372">
        <v>51196</v>
      </c>
      <c r="FB372" t="s">
        <v>803</v>
      </c>
      <c r="FC372" t="str">
        <f>VLOOKUP(FE372,class!$A$1:$B$455,2,FALSE)</f>
        <v>Shire District</v>
      </c>
      <c r="FD372" t="str">
        <f>IFERROR(VLOOKUP(FE372,classifications!$A$3:$C$334,3,FALSE),VLOOKUP(FE372,classifications!$I$2:$K$28,3,FALSE))</f>
        <v>Predominantly Rural</v>
      </c>
      <c r="FE372" t="s">
        <v>805</v>
      </c>
      <c r="FG372">
        <v>6750</v>
      </c>
      <c r="FH372">
        <v>1357</v>
      </c>
      <c r="FI372">
        <v>0</v>
      </c>
      <c r="FJ372">
        <v>43640</v>
      </c>
      <c r="FK372">
        <v>51747</v>
      </c>
      <c r="GB372" t="s">
        <v>803</v>
      </c>
      <c r="GC372" t="str">
        <f>VLOOKUP(GE372,class!$A$1:$B$455,2,FALSE)</f>
        <v>Shire District</v>
      </c>
      <c r="GD372" t="str">
        <f>IFERROR(VLOOKUP(GE372,classifications!$A$3:$C$334,3,FALSE),VLOOKUP(GE372,classifications!$I$2:$K$28,3,FALSE))</f>
        <v>Predominantly Rural</v>
      </c>
      <c r="GE372" t="s">
        <v>805</v>
      </c>
      <c r="GG372">
        <v>6708</v>
      </c>
      <c r="GH372">
        <v>1413</v>
      </c>
      <c r="GI372">
        <v>0</v>
      </c>
      <c r="GJ372">
        <v>44060</v>
      </c>
      <c r="GK372">
        <v>52181</v>
      </c>
    </row>
    <row r="373" spans="2:193" x14ac:dyDescent="0.3">
      <c r="B373" t="s">
        <v>806</v>
      </c>
      <c r="C373" t="str">
        <f>VLOOKUP(E373,class!$A$1:$B$455,2,FALSE)</f>
        <v>Shire District</v>
      </c>
      <c r="D373" t="str">
        <f>IFERROR(VLOOKUP(E373,classifications!$A$3:$C$334,3,FALSE),VLOOKUP(E373,classifications!$I$2:$K$28,3,FALSE))</f>
        <v>Predominantly Urban</v>
      </c>
      <c r="E373" t="s">
        <v>808</v>
      </c>
      <c r="G373">
        <v>4651</v>
      </c>
      <c r="H373">
        <v>1177</v>
      </c>
      <c r="I373">
        <v>853</v>
      </c>
      <c r="J373">
        <v>42125</v>
      </c>
      <c r="K373">
        <v>48806</v>
      </c>
      <c r="AB373" t="s">
        <v>806</v>
      </c>
      <c r="AC373" t="str">
        <f>VLOOKUP(AE373,class!$A$1:$B$455,2,FALSE)</f>
        <v>Shire District</v>
      </c>
      <c r="AD373" t="str">
        <f>IFERROR(VLOOKUP(AE373,classifications!$A$3:$C$334,3,FALSE),VLOOKUP(AE373,classifications!$I$2:$K$28,3,FALSE))</f>
        <v>Predominantly Urban</v>
      </c>
      <c r="AE373" t="s">
        <v>808</v>
      </c>
      <c r="AG373">
        <v>4631</v>
      </c>
      <c r="AH373">
        <v>1138</v>
      </c>
      <c r="AI373">
        <v>188</v>
      </c>
      <c r="AJ373">
        <v>42918</v>
      </c>
      <c r="AK373">
        <v>48875</v>
      </c>
      <c r="BB373" t="s">
        <v>806</v>
      </c>
      <c r="BC373" t="str">
        <f>VLOOKUP(BE373,class!$A$1:$B$455,2,FALSE)</f>
        <v>Shire District</v>
      </c>
      <c r="BD373" t="str">
        <f>IFERROR(VLOOKUP(BE373,classifications!$A$3:$C$334,3,FALSE),VLOOKUP(BE373,classifications!$I$2:$K$28,3,FALSE))</f>
        <v>Predominantly Urban</v>
      </c>
      <c r="BE373" t="s">
        <v>808</v>
      </c>
      <c r="BG373">
        <v>4612</v>
      </c>
      <c r="BH373">
        <v>1190</v>
      </c>
      <c r="BI373">
        <v>188</v>
      </c>
      <c r="BJ373">
        <v>43034</v>
      </c>
      <c r="BK373">
        <v>49024</v>
      </c>
      <c r="CB373" t="s">
        <v>806</v>
      </c>
      <c r="CC373" t="str">
        <f>VLOOKUP(CE373,class!$A$1:$B$455,2,FALSE)</f>
        <v>Shire District</v>
      </c>
      <c r="CD373" t="str">
        <f>IFERROR(VLOOKUP(CE373,classifications!$A$3:$C$334,3,FALSE),VLOOKUP(CE373,classifications!$I$2:$K$28,3,FALSE))</f>
        <v>Predominantly Urban</v>
      </c>
      <c r="CE373" t="s">
        <v>808</v>
      </c>
      <c r="CG373">
        <v>4543</v>
      </c>
      <c r="CH373">
        <v>1207</v>
      </c>
      <c r="CI373">
        <v>191</v>
      </c>
      <c r="CJ373">
        <v>43156</v>
      </c>
      <c r="CK373">
        <v>49097</v>
      </c>
      <c r="DB373" t="s">
        <v>806</v>
      </c>
      <c r="DC373" t="str">
        <f>VLOOKUP(DE373,class!$A$1:$B$455,2,FALSE)</f>
        <v>Shire District</v>
      </c>
      <c r="DD373" t="str">
        <f>IFERROR(VLOOKUP(DE373,classifications!$A$3:$C$334,3,FALSE),VLOOKUP(DE373,classifications!$I$2:$K$28,3,FALSE))</f>
        <v>Predominantly Urban</v>
      </c>
      <c r="DE373" t="s">
        <v>808</v>
      </c>
      <c r="DG373">
        <v>4532</v>
      </c>
      <c r="DH373">
        <v>1265</v>
      </c>
      <c r="DI373">
        <v>188</v>
      </c>
      <c r="DJ373">
        <v>43213</v>
      </c>
      <c r="DK373">
        <v>49198</v>
      </c>
      <c r="EB373" t="s">
        <v>806</v>
      </c>
      <c r="EC373" t="str">
        <f>VLOOKUP(EE373,class!$A$1:$B$455,2,FALSE)</f>
        <v>Shire District</v>
      </c>
      <c r="ED373" t="str">
        <f>IFERROR(VLOOKUP(EE373,classifications!$A$3:$C$334,3,FALSE),VLOOKUP(EE373,classifications!$I$2:$K$28,3,FALSE))</f>
        <v>Predominantly Urban</v>
      </c>
      <c r="EE373" t="s">
        <v>808</v>
      </c>
      <c r="EG373">
        <v>4493</v>
      </c>
      <c r="EH373">
        <v>1274</v>
      </c>
      <c r="EI373">
        <v>179</v>
      </c>
      <c r="EJ373">
        <v>43537</v>
      </c>
      <c r="EK373">
        <v>49483</v>
      </c>
      <c r="FB373" t="s">
        <v>806</v>
      </c>
      <c r="FC373" t="str">
        <f>VLOOKUP(FE373,class!$A$1:$B$455,2,FALSE)</f>
        <v>Shire District</v>
      </c>
      <c r="FD373" t="str">
        <f>IFERROR(VLOOKUP(FE373,classifications!$A$3:$C$334,3,FALSE),VLOOKUP(FE373,classifications!$I$2:$K$28,3,FALSE))</f>
        <v>Predominantly Urban</v>
      </c>
      <c r="FE373" t="s">
        <v>808</v>
      </c>
      <c r="FG373">
        <v>4489</v>
      </c>
      <c r="FH373">
        <v>1288</v>
      </c>
      <c r="FI373">
        <v>197</v>
      </c>
      <c r="FJ373">
        <v>43823</v>
      </c>
      <c r="FK373">
        <v>49797</v>
      </c>
      <c r="GB373" t="s">
        <v>806</v>
      </c>
      <c r="GC373" t="str">
        <f>VLOOKUP(GE373,class!$A$1:$B$455,2,FALSE)</f>
        <v>Shire District</v>
      </c>
      <c r="GD373" t="str">
        <f>IFERROR(VLOOKUP(GE373,classifications!$A$3:$C$334,3,FALSE),VLOOKUP(GE373,classifications!$I$2:$K$28,3,FALSE))</f>
        <v>Predominantly Urban</v>
      </c>
      <c r="GE373" t="s">
        <v>808</v>
      </c>
      <c r="GG373">
        <v>4451</v>
      </c>
      <c r="GH373">
        <v>1308</v>
      </c>
      <c r="GI373">
        <v>192</v>
      </c>
      <c r="GJ373">
        <v>44061</v>
      </c>
      <c r="GK373">
        <v>50012</v>
      </c>
    </row>
    <row r="374" spans="2:193" x14ac:dyDescent="0.3">
      <c r="B374" t="s">
        <v>809</v>
      </c>
      <c r="C374" t="str">
        <f>VLOOKUP(E374,class!$A$1:$B$455,2,FALSE)</f>
        <v>Shire District</v>
      </c>
      <c r="D374" t="str">
        <f>IFERROR(VLOOKUP(E374,classifications!$A$3:$C$334,3,FALSE),VLOOKUP(E374,classifications!$I$2:$K$28,3,FALSE))</f>
        <v>Predominantly Urban</v>
      </c>
      <c r="E374" t="s">
        <v>811</v>
      </c>
      <c r="G374">
        <v>215</v>
      </c>
      <c r="H374">
        <v>5034</v>
      </c>
      <c r="I374">
        <v>0</v>
      </c>
      <c r="J374">
        <v>45890</v>
      </c>
      <c r="K374">
        <v>51139</v>
      </c>
      <c r="AB374" t="s">
        <v>809</v>
      </c>
      <c r="AC374" t="str">
        <f>VLOOKUP(AE374,class!$A$1:$B$455,2,FALSE)</f>
        <v>Shire District</v>
      </c>
      <c r="AD374" t="str">
        <f>IFERROR(VLOOKUP(AE374,classifications!$A$3:$C$334,3,FALSE),VLOOKUP(AE374,classifications!$I$2:$K$28,3,FALSE))</f>
        <v>Predominantly Urban</v>
      </c>
      <c r="AE374" t="s">
        <v>811</v>
      </c>
      <c r="AG374">
        <v>222</v>
      </c>
      <c r="AH374">
        <v>5048</v>
      </c>
      <c r="AI374">
        <v>0</v>
      </c>
      <c r="AJ374">
        <v>46096</v>
      </c>
      <c r="AK374">
        <v>51366</v>
      </c>
      <c r="BB374" t="s">
        <v>809</v>
      </c>
      <c r="BC374" t="str">
        <f>VLOOKUP(BE374,class!$A$1:$B$455,2,FALSE)</f>
        <v>Shire District</v>
      </c>
      <c r="BD374" t="str">
        <f>IFERROR(VLOOKUP(BE374,classifications!$A$3:$C$334,3,FALSE),VLOOKUP(BE374,classifications!$I$2:$K$28,3,FALSE))</f>
        <v>Predominantly Urban</v>
      </c>
      <c r="BE374" t="s">
        <v>811</v>
      </c>
      <c r="BG374">
        <v>223</v>
      </c>
      <c r="BH374">
        <v>5033</v>
      </c>
      <c r="BI374">
        <v>0</v>
      </c>
      <c r="BJ374">
        <v>46431</v>
      </c>
      <c r="BK374">
        <v>51687</v>
      </c>
      <c r="CB374" t="s">
        <v>809</v>
      </c>
      <c r="CC374" t="str">
        <f>VLOOKUP(CE374,class!$A$1:$B$455,2,FALSE)</f>
        <v>Shire District</v>
      </c>
      <c r="CD374" t="str">
        <f>IFERROR(VLOOKUP(CE374,classifications!$A$3:$C$334,3,FALSE),VLOOKUP(CE374,classifications!$I$2:$K$28,3,FALSE))</f>
        <v>Predominantly Urban</v>
      </c>
      <c r="CE374" t="s">
        <v>811</v>
      </c>
      <c r="CG374">
        <v>221</v>
      </c>
      <c r="CH374">
        <v>5128</v>
      </c>
      <c r="CI374">
        <v>0</v>
      </c>
      <c r="CJ374">
        <v>46649</v>
      </c>
      <c r="CK374">
        <v>51998</v>
      </c>
      <c r="DB374" t="s">
        <v>809</v>
      </c>
      <c r="DC374" t="str">
        <f>VLOOKUP(DE374,class!$A$1:$B$455,2,FALSE)</f>
        <v>Shire District</v>
      </c>
      <c r="DD374" t="str">
        <f>IFERROR(VLOOKUP(DE374,classifications!$A$3:$C$334,3,FALSE),VLOOKUP(DE374,classifications!$I$2:$K$28,3,FALSE))</f>
        <v>Predominantly Urban</v>
      </c>
      <c r="DE374" t="s">
        <v>811</v>
      </c>
      <c r="DG374">
        <v>212</v>
      </c>
      <c r="DH374">
        <v>5097</v>
      </c>
      <c r="DI374">
        <v>0</v>
      </c>
      <c r="DJ374">
        <v>46863</v>
      </c>
      <c r="DK374">
        <v>52172</v>
      </c>
      <c r="EB374" t="s">
        <v>809</v>
      </c>
      <c r="EC374" t="str">
        <f>VLOOKUP(EE374,class!$A$1:$B$455,2,FALSE)</f>
        <v>Shire District</v>
      </c>
      <c r="ED374" t="str">
        <f>IFERROR(VLOOKUP(EE374,classifications!$A$3:$C$334,3,FALSE),VLOOKUP(EE374,classifications!$I$2:$K$28,3,FALSE))</f>
        <v>Predominantly Urban</v>
      </c>
      <c r="EE374" t="s">
        <v>811</v>
      </c>
      <c r="EG374">
        <v>215</v>
      </c>
      <c r="EH374">
        <v>5089</v>
      </c>
      <c r="EI374">
        <v>0</v>
      </c>
      <c r="EJ374">
        <v>47066</v>
      </c>
      <c r="EK374">
        <v>52370</v>
      </c>
      <c r="FB374" t="s">
        <v>809</v>
      </c>
      <c r="FC374" t="str">
        <f>VLOOKUP(FE374,class!$A$1:$B$455,2,FALSE)</f>
        <v>Shire District</v>
      </c>
      <c r="FD374" t="str">
        <f>IFERROR(VLOOKUP(FE374,classifications!$A$3:$C$334,3,FALSE),VLOOKUP(FE374,classifications!$I$2:$K$28,3,FALSE))</f>
        <v>Predominantly Urban</v>
      </c>
      <c r="FE374" t="s">
        <v>811</v>
      </c>
      <c r="FG374">
        <v>205</v>
      </c>
      <c r="FH374">
        <v>5086</v>
      </c>
      <c r="FI374">
        <v>0</v>
      </c>
      <c r="FJ374">
        <v>47316</v>
      </c>
      <c r="FK374">
        <v>52607</v>
      </c>
      <c r="GB374" t="s">
        <v>809</v>
      </c>
      <c r="GC374" t="str">
        <f>VLOOKUP(GE374,class!$A$1:$B$455,2,FALSE)</f>
        <v>Shire District</v>
      </c>
      <c r="GD374" t="str">
        <f>IFERROR(VLOOKUP(GE374,classifications!$A$3:$C$334,3,FALSE),VLOOKUP(GE374,classifications!$I$2:$K$28,3,FALSE))</f>
        <v>Predominantly Urban</v>
      </c>
      <c r="GE374" t="s">
        <v>811</v>
      </c>
      <c r="GG374">
        <v>205</v>
      </c>
      <c r="GH374">
        <v>5148</v>
      </c>
      <c r="GI374">
        <v>0</v>
      </c>
      <c r="GJ374">
        <v>47540</v>
      </c>
      <c r="GK374">
        <v>52893</v>
      </c>
    </row>
    <row r="375" spans="2:193" x14ac:dyDescent="0.3">
      <c r="B375" t="s">
        <v>812</v>
      </c>
      <c r="C375" t="str">
        <f>VLOOKUP(E375,class!$A$1:$B$455,2,FALSE)</f>
        <v>Shire District</v>
      </c>
      <c r="D375" t="str">
        <f>IFERROR(VLOOKUP(E375,classifications!$A$3:$C$334,3,FALSE),VLOOKUP(E375,classifications!$I$2:$K$28,3,FALSE))</f>
        <v>Predominantly Urban</v>
      </c>
      <c r="E375" t="s">
        <v>814</v>
      </c>
      <c r="G375">
        <v>6661</v>
      </c>
      <c r="H375">
        <v>2284</v>
      </c>
      <c r="I375">
        <v>0</v>
      </c>
      <c r="J375">
        <v>38165</v>
      </c>
      <c r="K375">
        <v>47110</v>
      </c>
      <c r="AB375" t="s">
        <v>812</v>
      </c>
      <c r="AC375" t="str">
        <f>VLOOKUP(AE375,class!$A$1:$B$455,2,FALSE)</f>
        <v>Shire District</v>
      </c>
      <c r="AD375" t="str">
        <f>IFERROR(VLOOKUP(AE375,classifications!$A$3:$C$334,3,FALSE),VLOOKUP(AE375,classifications!$I$2:$K$28,3,FALSE))</f>
        <v>Predominantly Urban</v>
      </c>
      <c r="AE375" t="s">
        <v>814</v>
      </c>
      <c r="AG375">
        <v>6575</v>
      </c>
      <c r="AH375">
        <v>2313</v>
      </c>
      <c r="AI375">
        <v>0</v>
      </c>
      <c r="AJ375">
        <v>38414</v>
      </c>
      <c r="AK375">
        <v>47302</v>
      </c>
      <c r="BB375" t="s">
        <v>812</v>
      </c>
      <c r="BC375" t="str">
        <f>VLOOKUP(BE375,class!$A$1:$B$455,2,FALSE)</f>
        <v>Shire District</v>
      </c>
      <c r="BD375" t="str">
        <f>IFERROR(VLOOKUP(BE375,classifications!$A$3:$C$334,3,FALSE),VLOOKUP(BE375,classifications!$I$2:$K$28,3,FALSE))</f>
        <v>Predominantly Urban</v>
      </c>
      <c r="BE375" t="s">
        <v>814</v>
      </c>
      <c r="BG375">
        <v>6541</v>
      </c>
      <c r="BH375">
        <v>2291</v>
      </c>
      <c r="BI375">
        <v>0</v>
      </c>
      <c r="BJ375">
        <v>38747</v>
      </c>
      <c r="BK375">
        <v>47579</v>
      </c>
      <c r="CB375" t="s">
        <v>812</v>
      </c>
      <c r="CC375" t="str">
        <f>VLOOKUP(CE375,class!$A$1:$B$455,2,FALSE)</f>
        <v>Shire District</v>
      </c>
      <c r="CD375" t="str">
        <f>IFERROR(VLOOKUP(CE375,classifications!$A$3:$C$334,3,FALSE),VLOOKUP(CE375,classifications!$I$2:$K$28,3,FALSE))</f>
        <v>Predominantly Urban</v>
      </c>
      <c r="CE375" t="s">
        <v>814</v>
      </c>
      <c r="CG375">
        <v>6517</v>
      </c>
      <c r="CH375">
        <v>2326</v>
      </c>
      <c r="CI375">
        <v>0</v>
      </c>
      <c r="CJ375">
        <v>38989</v>
      </c>
      <c r="CK375">
        <v>47832</v>
      </c>
      <c r="DB375" t="s">
        <v>812</v>
      </c>
      <c r="DC375" t="str">
        <f>VLOOKUP(DE375,class!$A$1:$B$455,2,FALSE)</f>
        <v>Shire District</v>
      </c>
      <c r="DD375" t="str">
        <f>IFERROR(VLOOKUP(DE375,classifications!$A$3:$C$334,3,FALSE),VLOOKUP(DE375,classifications!$I$2:$K$28,3,FALSE))</f>
        <v>Predominantly Urban</v>
      </c>
      <c r="DE375" t="s">
        <v>814</v>
      </c>
      <c r="DG375">
        <v>6506</v>
      </c>
      <c r="DH375">
        <v>2361</v>
      </c>
      <c r="DI375">
        <v>0</v>
      </c>
      <c r="DJ375">
        <v>39353</v>
      </c>
      <c r="DK375">
        <v>48220</v>
      </c>
      <c r="EB375" t="s">
        <v>812</v>
      </c>
      <c r="EC375" t="str">
        <f>VLOOKUP(EE375,class!$A$1:$B$455,2,FALSE)</f>
        <v>Shire District</v>
      </c>
      <c r="ED375" t="str">
        <f>IFERROR(VLOOKUP(EE375,classifications!$A$3:$C$334,3,FALSE),VLOOKUP(EE375,classifications!$I$2:$K$28,3,FALSE))</f>
        <v>Predominantly Urban</v>
      </c>
      <c r="EE375" t="s">
        <v>814</v>
      </c>
      <c r="EG375">
        <v>6546</v>
      </c>
      <c r="EH375">
        <v>2191</v>
      </c>
      <c r="EI375">
        <v>0</v>
      </c>
      <c r="EJ375">
        <v>39721</v>
      </c>
      <c r="EK375">
        <v>48458</v>
      </c>
      <c r="FB375" t="s">
        <v>812</v>
      </c>
      <c r="FC375" t="str">
        <f>VLOOKUP(FE375,class!$A$1:$B$455,2,FALSE)</f>
        <v>Shire District</v>
      </c>
      <c r="FD375" t="str">
        <f>IFERROR(VLOOKUP(FE375,classifications!$A$3:$C$334,3,FALSE),VLOOKUP(FE375,classifications!$I$2:$K$28,3,FALSE))</f>
        <v>Predominantly Urban</v>
      </c>
      <c r="FE375" t="s">
        <v>814</v>
      </c>
      <c r="FG375">
        <v>6508</v>
      </c>
      <c r="FH375">
        <v>2332</v>
      </c>
      <c r="FI375">
        <v>0</v>
      </c>
      <c r="FJ375">
        <v>39855</v>
      </c>
      <c r="FK375">
        <v>48695</v>
      </c>
      <c r="GB375" t="s">
        <v>812</v>
      </c>
      <c r="GC375" t="str">
        <f>VLOOKUP(GE375,class!$A$1:$B$455,2,FALSE)</f>
        <v>Shire District</v>
      </c>
      <c r="GD375" t="str">
        <f>IFERROR(VLOOKUP(GE375,classifications!$A$3:$C$334,3,FALSE),VLOOKUP(GE375,classifications!$I$2:$K$28,3,FALSE))</f>
        <v>Predominantly Urban</v>
      </c>
      <c r="GE375" t="s">
        <v>814</v>
      </c>
      <c r="GG375">
        <v>6498</v>
      </c>
      <c r="GH375">
        <v>2348</v>
      </c>
      <c r="GI375">
        <v>0</v>
      </c>
      <c r="GJ375">
        <v>40240</v>
      </c>
      <c r="GK375">
        <v>49086</v>
      </c>
    </row>
    <row r="376" spans="2:193" x14ac:dyDescent="0.3">
      <c r="B376" t="s">
        <v>815</v>
      </c>
      <c r="C376" t="str">
        <f>VLOOKUP(E376,class!$A$1:$B$455,2,FALSE)</f>
        <v>Shire District</v>
      </c>
      <c r="D376" t="str">
        <f>IFERROR(VLOOKUP(E376,classifications!$A$3:$C$334,3,FALSE),VLOOKUP(E376,classifications!$I$2:$K$28,3,FALSE))</f>
        <v>Predominantly Rural</v>
      </c>
      <c r="E376" t="s">
        <v>817</v>
      </c>
      <c r="G376">
        <v>5475</v>
      </c>
      <c r="H376">
        <v>2055</v>
      </c>
      <c r="I376">
        <v>45</v>
      </c>
      <c r="J376">
        <v>43654</v>
      </c>
      <c r="K376">
        <v>51229</v>
      </c>
      <c r="AB376" t="s">
        <v>815</v>
      </c>
      <c r="AC376" t="str">
        <f>VLOOKUP(AE376,class!$A$1:$B$455,2,FALSE)</f>
        <v>Shire District</v>
      </c>
      <c r="AD376" t="str">
        <f>IFERROR(VLOOKUP(AE376,classifications!$A$3:$C$334,3,FALSE),VLOOKUP(AE376,classifications!$I$2:$K$28,3,FALSE))</f>
        <v>Predominantly Rural</v>
      </c>
      <c r="AE376" t="s">
        <v>817</v>
      </c>
      <c r="AG376">
        <v>5465</v>
      </c>
      <c r="AH376">
        <v>2084</v>
      </c>
      <c r="AI376">
        <v>45</v>
      </c>
      <c r="AJ376">
        <v>44001</v>
      </c>
      <c r="AK376">
        <v>51595</v>
      </c>
      <c r="BB376" t="s">
        <v>815</v>
      </c>
      <c r="BC376" t="str">
        <f>VLOOKUP(BE376,class!$A$1:$B$455,2,FALSE)</f>
        <v>Shire District</v>
      </c>
      <c r="BD376" t="str">
        <f>IFERROR(VLOOKUP(BE376,classifications!$A$3:$C$334,3,FALSE),VLOOKUP(BE376,classifications!$I$2:$K$28,3,FALSE))</f>
        <v>Predominantly Rural</v>
      </c>
      <c r="BE376" t="s">
        <v>817</v>
      </c>
      <c r="BG376">
        <v>5438</v>
      </c>
      <c r="BH376">
        <v>2180</v>
      </c>
      <c r="BI376">
        <v>49</v>
      </c>
      <c r="BJ376">
        <v>44202</v>
      </c>
      <c r="BK376">
        <v>51869</v>
      </c>
      <c r="CB376" t="s">
        <v>815</v>
      </c>
      <c r="CC376" t="str">
        <f>VLOOKUP(CE376,class!$A$1:$B$455,2,FALSE)</f>
        <v>Shire District</v>
      </c>
      <c r="CD376" t="str">
        <f>IFERROR(VLOOKUP(CE376,classifications!$A$3:$C$334,3,FALSE),VLOOKUP(CE376,classifications!$I$2:$K$28,3,FALSE))</f>
        <v>Predominantly Rural</v>
      </c>
      <c r="CE376" t="s">
        <v>817</v>
      </c>
      <c r="CG376">
        <v>5439</v>
      </c>
      <c r="CH376">
        <v>2301</v>
      </c>
      <c r="CI376">
        <v>0</v>
      </c>
      <c r="CJ376">
        <v>44586</v>
      </c>
      <c r="CK376">
        <v>52326</v>
      </c>
      <c r="DB376" t="s">
        <v>815</v>
      </c>
      <c r="DC376" t="str">
        <f>VLOOKUP(DE376,class!$A$1:$B$455,2,FALSE)</f>
        <v>Shire District</v>
      </c>
      <c r="DD376" t="str">
        <f>IFERROR(VLOOKUP(DE376,classifications!$A$3:$C$334,3,FALSE),VLOOKUP(DE376,classifications!$I$2:$K$28,3,FALSE))</f>
        <v>Predominantly Rural</v>
      </c>
      <c r="DE376" t="s">
        <v>817</v>
      </c>
      <c r="DG376">
        <v>5442</v>
      </c>
      <c r="DH376">
        <v>2360</v>
      </c>
      <c r="DI376">
        <v>0</v>
      </c>
      <c r="DJ376">
        <v>44920</v>
      </c>
      <c r="DK376">
        <v>52722</v>
      </c>
      <c r="EB376" t="s">
        <v>815</v>
      </c>
      <c r="EC376" t="str">
        <f>VLOOKUP(EE376,class!$A$1:$B$455,2,FALSE)</f>
        <v>Shire District</v>
      </c>
      <c r="ED376" t="str">
        <f>IFERROR(VLOOKUP(EE376,classifications!$A$3:$C$334,3,FALSE),VLOOKUP(EE376,classifications!$I$2:$K$28,3,FALSE))</f>
        <v>Predominantly Rural</v>
      </c>
      <c r="EE376" t="s">
        <v>817</v>
      </c>
      <c r="EG376">
        <v>5422</v>
      </c>
      <c r="EH376">
        <v>2429</v>
      </c>
      <c r="EI376">
        <v>10</v>
      </c>
      <c r="EJ376">
        <v>45432</v>
      </c>
      <c r="EK376">
        <v>53293</v>
      </c>
      <c r="FB376" t="s">
        <v>815</v>
      </c>
      <c r="FC376" t="str">
        <f>VLOOKUP(FE376,class!$A$1:$B$455,2,FALSE)</f>
        <v>Shire District</v>
      </c>
      <c r="FD376" t="str">
        <f>IFERROR(VLOOKUP(FE376,classifications!$A$3:$C$334,3,FALSE),VLOOKUP(FE376,classifications!$I$2:$K$28,3,FALSE))</f>
        <v>Predominantly Rural</v>
      </c>
      <c r="FE376" t="s">
        <v>817</v>
      </c>
      <c r="FG376">
        <v>5465</v>
      </c>
      <c r="FH376">
        <v>2446</v>
      </c>
      <c r="FI376">
        <v>19</v>
      </c>
      <c r="FJ376">
        <v>45853</v>
      </c>
      <c r="FK376">
        <v>53783</v>
      </c>
      <c r="GB376" t="s">
        <v>815</v>
      </c>
      <c r="GC376" t="str">
        <f>VLOOKUP(GE376,class!$A$1:$B$455,2,FALSE)</f>
        <v>Shire District</v>
      </c>
      <c r="GD376" t="str">
        <f>IFERROR(VLOOKUP(GE376,classifications!$A$3:$C$334,3,FALSE),VLOOKUP(GE376,classifications!$I$2:$K$28,3,FALSE))</f>
        <v>Predominantly Rural</v>
      </c>
      <c r="GE376" t="s">
        <v>817</v>
      </c>
      <c r="GG376">
        <v>5495</v>
      </c>
      <c r="GH376">
        <v>2479</v>
      </c>
      <c r="GI376">
        <v>25</v>
      </c>
      <c r="GJ376">
        <v>46438</v>
      </c>
      <c r="GK376">
        <v>54437</v>
      </c>
    </row>
    <row r="377" spans="2:193" x14ac:dyDescent="0.3">
      <c r="B377" t="s">
        <v>818</v>
      </c>
      <c r="C377" t="str">
        <f>VLOOKUP(E377,class!$A$1:$B$455,2,FALSE)</f>
        <v>Shire District</v>
      </c>
      <c r="D377" t="str">
        <f>IFERROR(VLOOKUP(E377,classifications!$A$3:$C$334,3,FALSE),VLOOKUP(E377,classifications!$I$2:$K$28,3,FALSE))</f>
        <v>Predominantly Rural</v>
      </c>
      <c r="E377" t="s">
        <v>820</v>
      </c>
      <c r="G377">
        <v>2</v>
      </c>
      <c r="H377">
        <v>4027</v>
      </c>
      <c r="I377">
        <v>64</v>
      </c>
      <c r="J377">
        <v>43550</v>
      </c>
      <c r="K377">
        <v>47643</v>
      </c>
      <c r="AB377" t="s">
        <v>818</v>
      </c>
      <c r="AC377" t="str">
        <f>VLOOKUP(AE377,class!$A$1:$B$455,2,FALSE)</f>
        <v>Shire District</v>
      </c>
      <c r="AD377" t="str">
        <f>IFERROR(VLOOKUP(AE377,classifications!$A$3:$C$334,3,FALSE),VLOOKUP(AE377,classifications!$I$2:$K$28,3,FALSE))</f>
        <v>Predominantly Rural</v>
      </c>
      <c r="AE377" t="s">
        <v>820</v>
      </c>
      <c r="AG377">
        <v>33</v>
      </c>
      <c r="AH377">
        <v>4024</v>
      </c>
      <c r="AI377">
        <v>0</v>
      </c>
      <c r="AJ377">
        <v>43795</v>
      </c>
      <c r="AK377">
        <v>47852</v>
      </c>
      <c r="BB377" t="s">
        <v>818</v>
      </c>
      <c r="BC377" t="str">
        <f>VLOOKUP(BE377,class!$A$1:$B$455,2,FALSE)</f>
        <v>Shire District</v>
      </c>
      <c r="BD377" t="str">
        <f>IFERROR(VLOOKUP(BE377,classifications!$A$3:$C$334,3,FALSE),VLOOKUP(BE377,classifications!$I$2:$K$28,3,FALSE))</f>
        <v>Predominantly Rural</v>
      </c>
      <c r="BE377" t="s">
        <v>820</v>
      </c>
      <c r="BG377">
        <v>31</v>
      </c>
      <c r="BH377">
        <v>4035</v>
      </c>
      <c r="BI377">
        <v>0</v>
      </c>
      <c r="BJ377">
        <v>43985</v>
      </c>
      <c r="BK377">
        <v>48051</v>
      </c>
      <c r="CB377" t="s">
        <v>818</v>
      </c>
      <c r="CC377" t="str">
        <f>VLOOKUP(CE377,class!$A$1:$B$455,2,FALSE)</f>
        <v>Shire District</v>
      </c>
      <c r="CD377" t="str">
        <f>IFERROR(VLOOKUP(CE377,classifications!$A$3:$C$334,3,FALSE),VLOOKUP(CE377,classifications!$I$2:$K$28,3,FALSE))</f>
        <v>Predominantly Rural</v>
      </c>
      <c r="CE377" t="s">
        <v>820</v>
      </c>
      <c r="CG377">
        <v>31</v>
      </c>
      <c r="CH377">
        <v>4093</v>
      </c>
      <c r="CI377">
        <v>0</v>
      </c>
      <c r="CJ377">
        <v>44238</v>
      </c>
      <c r="CK377">
        <v>48362</v>
      </c>
      <c r="DB377" t="s">
        <v>818</v>
      </c>
      <c r="DC377" t="str">
        <f>VLOOKUP(DE377,class!$A$1:$B$455,2,FALSE)</f>
        <v>Shire District</v>
      </c>
      <c r="DD377" t="str">
        <f>IFERROR(VLOOKUP(DE377,classifications!$A$3:$C$334,3,FALSE),VLOOKUP(DE377,classifications!$I$2:$K$28,3,FALSE))</f>
        <v>Predominantly Rural</v>
      </c>
      <c r="DE377" t="s">
        <v>820</v>
      </c>
      <c r="DG377">
        <v>30</v>
      </c>
      <c r="DH377">
        <v>4146</v>
      </c>
      <c r="DI377">
        <v>0</v>
      </c>
      <c r="DJ377">
        <v>44673</v>
      </c>
      <c r="DK377">
        <v>48849</v>
      </c>
      <c r="EB377" t="s">
        <v>818</v>
      </c>
      <c r="EC377" t="str">
        <f>VLOOKUP(EE377,class!$A$1:$B$455,2,FALSE)</f>
        <v>Shire District</v>
      </c>
      <c r="ED377" t="str">
        <f>IFERROR(VLOOKUP(EE377,classifications!$A$3:$C$334,3,FALSE),VLOOKUP(EE377,classifications!$I$2:$K$28,3,FALSE))</f>
        <v>Predominantly Rural</v>
      </c>
      <c r="EE377" t="s">
        <v>820</v>
      </c>
      <c r="EG377">
        <v>0</v>
      </c>
      <c r="EH377">
        <v>4181</v>
      </c>
      <c r="EI377">
        <v>30</v>
      </c>
      <c r="EJ377">
        <v>45166</v>
      </c>
      <c r="EK377">
        <v>49377</v>
      </c>
      <c r="FB377" t="s">
        <v>818</v>
      </c>
      <c r="FC377" t="str">
        <f>VLOOKUP(FE377,class!$A$1:$B$455,2,FALSE)</f>
        <v>Shire District</v>
      </c>
      <c r="FD377" t="str">
        <f>IFERROR(VLOOKUP(FE377,classifications!$A$3:$C$334,3,FALSE),VLOOKUP(FE377,classifications!$I$2:$K$28,3,FALSE))</f>
        <v>Predominantly Rural</v>
      </c>
      <c r="FE377" t="s">
        <v>820</v>
      </c>
      <c r="FG377">
        <v>30</v>
      </c>
      <c r="FH377">
        <v>4218</v>
      </c>
      <c r="FI377">
        <v>0</v>
      </c>
      <c r="FJ377">
        <v>45722</v>
      </c>
      <c r="FK377">
        <v>49970</v>
      </c>
      <c r="GB377" t="s">
        <v>818</v>
      </c>
      <c r="GC377" t="str">
        <f>VLOOKUP(GE377,class!$A$1:$B$455,2,FALSE)</f>
        <v>Shire District</v>
      </c>
      <c r="GD377" t="str">
        <f>IFERROR(VLOOKUP(GE377,classifications!$A$3:$C$334,3,FALSE),VLOOKUP(GE377,classifications!$I$2:$K$28,3,FALSE))</f>
        <v>Predominantly Rural</v>
      </c>
      <c r="GE377" t="s">
        <v>820</v>
      </c>
      <c r="GG377">
        <v>30</v>
      </c>
      <c r="GH377">
        <v>4344</v>
      </c>
      <c r="GI377">
        <v>0</v>
      </c>
      <c r="GJ377">
        <v>46359</v>
      </c>
      <c r="GK377">
        <v>50733</v>
      </c>
    </row>
    <row r="379" spans="2:193" x14ac:dyDescent="0.3">
      <c r="C379" t="str">
        <f>VLOOKUP(E379,class!$A$1:$B$455,2,FALSE)</f>
        <v>Shire County</v>
      </c>
      <c r="D379" t="str">
        <f>IFERROR(VLOOKUP(E379,classifications!$A$3:$C$334,3,FALSE),VLOOKUP(E379,classifications!$I$2:$K$28,3,FALSE))</f>
        <v>Predominantly Rural</v>
      </c>
      <c r="E379" t="s">
        <v>821</v>
      </c>
      <c r="G379">
        <v>7892</v>
      </c>
      <c r="H379">
        <v>30580</v>
      </c>
      <c r="I379">
        <v>3961</v>
      </c>
      <c r="J379">
        <v>228876</v>
      </c>
      <c r="K379">
        <v>271309</v>
      </c>
      <c r="AC379" t="str">
        <f>VLOOKUP(AE379,class!$A$1:$B$455,2,FALSE)</f>
        <v>Shire County</v>
      </c>
      <c r="AD379" t="str">
        <f>IFERROR(VLOOKUP(AE379,classifications!$A$3:$C$334,3,FALSE),VLOOKUP(AE379,classifications!$I$2:$K$28,3,FALSE))</f>
        <v>Predominantly Rural</v>
      </c>
      <c r="AE379" t="s">
        <v>821</v>
      </c>
      <c r="AG379">
        <v>7894</v>
      </c>
      <c r="AH379">
        <v>30915</v>
      </c>
      <c r="AI379">
        <v>3966</v>
      </c>
      <c r="AJ379">
        <v>230169</v>
      </c>
      <c r="AK379">
        <v>272944</v>
      </c>
      <c r="BC379" t="str">
        <f>VLOOKUP(BE379,class!$A$1:$B$455,2,FALSE)</f>
        <v>Shire County</v>
      </c>
      <c r="BD379" t="str">
        <f>IFERROR(VLOOKUP(BE379,classifications!$A$3:$C$334,3,FALSE),VLOOKUP(BE379,classifications!$I$2:$K$28,3,FALSE))</f>
        <v>Predominantly Rural</v>
      </c>
      <c r="BE379" t="s">
        <v>821</v>
      </c>
      <c r="BG379">
        <v>7736</v>
      </c>
      <c r="BH379">
        <v>31082</v>
      </c>
      <c r="BI379">
        <v>2580</v>
      </c>
      <c r="BJ379">
        <v>233272</v>
      </c>
      <c r="BK379">
        <v>274670</v>
      </c>
      <c r="CC379" t="str">
        <f>VLOOKUP(CE379,class!$A$1:$B$455,2,FALSE)</f>
        <v>Shire County</v>
      </c>
      <c r="CD379" t="str">
        <f>IFERROR(VLOOKUP(CE379,classifications!$A$3:$C$334,3,FALSE),VLOOKUP(CE379,classifications!$I$2:$K$28,3,FALSE))</f>
        <v>Predominantly Rural</v>
      </c>
      <c r="CE379" t="s">
        <v>821</v>
      </c>
      <c r="CG379">
        <v>7672</v>
      </c>
      <c r="CH379">
        <v>31519</v>
      </c>
      <c r="CI379">
        <v>2157</v>
      </c>
      <c r="CJ379">
        <v>236366</v>
      </c>
      <c r="CK379">
        <v>277714</v>
      </c>
      <c r="DC379" t="str">
        <f>VLOOKUP(DE379,class!$A$1:$B$455,2,FALSE)</f>
        <v>Shire County</v>
      </c>
      <c r="DD379" t="str">
        <f>IFERROR(VLOOKUP(DE379,classifications!$A$3:$C$334,3,FALSE),VLOOKUP(DE379,classifications!$I$2:$K$28,3,FALSE))</f>
        <v>Predominantly Rural</v>
      </c>
      <c r="DE379" t="s">
        <v>821</v>
      </c>
      <c r="DG379">
        <v>7724</v>
      </c>
      <c r="DH379">
        <v>31410</v>
      </c>
      <c r="DI379">
        <v>1173</v>
      </c>
      <c r="DJ379">
        <v>241168</v>
      </c>
      <c r="DK379">
        <v>281475</v>
      </c>
      <c r="EC379" t="str">
        <f>VLOOKUP(EE379,class!$A$1:$B$455,2,FALSE)</f>
        <v>Shire County</v>
      </c>
      <c r="ED379" t="str">
        <f>IFERROR(VLOOKUP(EE379,classifications!$A$3:$C$334,3,FALSE),VLOOKUP(EE379,classifications!$I$2:$K$28,3,FALSE))</f>
        <v>Predominantly Rural</v>
      </c>
      <c r="EE379" t="s">
        <v>821</v>
      </c>
      <c r="EG379">
        <v>7781</v>
      </c>
      <c r="EH379">
        <v>31941</v>
      </c>
      <c r="EI379">
        <v>1173</v>
      </c>
      <c r="EJ379">
        <v>244857</v>
      </c>
      <c r="EK379">
        <v>285752</v>
      </c>
      <c r="FC379" t="str">
        <f>VLOOKUP(FE379,class!$A$1:$B$455,2,FALSE)</f>
        <v>Shire County</v>
      </c>
      <c r="FD379" t="str">
        <f>IFERROR(VLOOKUP(FE379,classifications!$A$3:$C$334,3,FALSE),VLOOKUP(FE379,classifications!$I$2:$K$28,3,FALSE))</f>
        <v>Predominantly Rural</v>
      </c>
      <c r="FE379" t="s">
        <v>821</v>
      </c>
      <c r="FG379">
        <v>7754</v>
      </c>
      <c r="FH379">
        <v>32646</v>
      </c>
      <c r="FI379">
        <v>1173</v>
      </c>
      <c r="FJ379">
        <v>248768</v>
      </c>
      <c r="FK379">
        <v>290341</v>
      </c>
      <c r="GC379" t="str">
        <f>VLOOKUP(GE379,class!$A$1:$B$455,2,FALSE)</f>
        <v>Shire County</v>
      </c>
      <c r="GD379" t="str">
        <f>IFERROR(VLOOKUP(GE379,classifications!$A$3:$C$334,3,FALSE),VLOOKUP(GE379,classifications!$I$2:$K$28,3,FALSE))</f>
        <v>Predominantly Rural</v>
      </c>
      <c r="GE379" t="s">
        <v>821</v>
      </c>
      <c r="GG379">
        <v>7732</v>
      </c>
      <c r="GH379">
        <v>33628</v>
      </c>
      <c r="GI379">
        <v>1173</v>
      </c>
      <c r="GJ379">
        <v>252972</v>
      </c>
      <c r="GK379">
        <v>295505</v>
      </c>
    </row>
    <row r="380" spans="2:193" x14ac:dyDescent="0.3">
      <c r="B380" t="s">
        <v>822</v>
      </c>
      <c r="C380" t="str">
        <f>VLOOKUP(E380,class!$A$1:$B$455,2,FALSE)</f>
        <v>Shire District</v>
      </c>
      <c r="D380" t="str">
        <f>IFERROR(VLOOKUP(E380,classifications!$A$3:$C$334,3,FALSE),VLOOKUP(E380,classifications!$I$2:$K$28,3,FALSE))</f>
        <v>Urban with Significant Rural</v>
      </c>
      <c r="E380" t="s">
        <v>824</v>
      </c>
      <c r="G380">
        <v>156</v>
      </c>
      <c r="H380">
        <v>7113</v>
      </c>
      <c r="I380">
        <v>325</v>
      </c>
      <c r="J380">
        <v>51780</v>
      </c>
      <c r="K380">
        <v>59374</v>
      </c>
      <c r="AB380" t="s">
        <v>822</v>
      </c>
      <c r="AC380" t="str">
        <f>VLOOKUP(AE380,class!$A$1:$B$455,2,FALSE)</f>
        <v>Shire District</v>
      </c>
      <c r="AD380" t="str">
        <f>IFERROR(VLOOKUP(AE380,classifications!$A$3:$C$334,3,FALSE),VLOOKUP(AE380,classifications!$I$2:$K$28,3,FALSE))</f>
        <v>Urban with Significant Rural</v>
      </c>
      <c r="AE380" t="s">
        <v>824</v>
      </c>
      <c r="AG380">
        <v>160</v>
      </c>
      <c r="AH380">
        <v>7318</v>
      </c>
      <c r="AI380">
        <v>325</v>
      </c>
      <c r="AJ380">
        <v>51913</v>
      </c>
      <c r="AK380">
        <v>59716</v>
      </c>
      <c r="BB380" t="s">
        <v>822</v>
      </c>
      <c r="BC380" t="str">
        <f>VLOOKUP(BE380,class!$A$1:$B$455,2,FALSE)</f>
        <v>Shire District</v>
      </c>
      <c r="BD380" t="str">
        <f>IFERROR(VLOOKUP(BE380,classifications!$A$3:$C$334,3,FALSE),VLOOKUP(BE380,classifications!$I$2:$K$28,3,FALSE))</f>
        <v>Urban with Significant Rural</v>
      </c>
      <c r="BE380" t="s">
        <v>824</v>
      </c>
      <c r="BG380">
        <v>160</v>
      </c>
      <c r="BH380">
        <v>7351</v>
      </c>
      <c r="BI380">
        <v>325</v>
      </c>
      <c r="BJ380">
        <v>52290</v>
      </c>
      <c r="BK380">
        <v>60126</v>
      </c>
      <c r="CB380" t="s">
        <v>822</v>
      </c>
      <c r="CC380" t="str">
        <f>VLOOKUP(CE380,class!$A$1:$B$455,2,FALSE)</f>
        <v>Shire District</v>
      </c>
      <c r="CD380" t="str">
        <f>IFERROR(VLOOKUP(CE380,classifications!$A$3:$C$334,3,FALSE),VLOOKUP(CE380,classifications!$I$2:$K$28,3,FALSE))</f>
        <v>Urban with Significant Rural</v>
      </c>
      <c r="CE380" t="s">
        <v>824</v>
      </c>
      <c r="CG380">
        <v>135</v>
      </c>
      <c r="CH380">
        <v>7422</v>
      </c>
      <c r="CI380">
        <v>325</v>
      </c>
      <c r="CJ380">
        <v>53190</v>
      </c>
      <c r="CK380">
        <v>61072</v>
      </c>
      <c r="DB380" t="s">
        <v>822</v>
      </c>
      <c r="DC380" t="str">
        <f>VLOOKUP(DE380,class!$A$1:$B$455,2,FALSE)</f>
        <v>Shire District</v>
      </c>
      <c r="DD380" t="str">
        <f>IFERROR(VLOOKUP(DE380,classifications!$A$3:$C$334,3,FALSE),VLOOKUP(DE380,classifications!$I$2:$K$28,3,FALSE))</f>
        <v>Urban with Significant Rural</v>
      </c>
      <c r="DE380" t="s">
        <v>824</v>
      </c>
      <c r="DG380">
        <v>132</v>
      </c>
      <c r="DH380">
        <v>7609</v>
      </c>
      <c r="DI380">
        <v>325</v>
      </c>
      <c r="DJ380">
        <v>54431</v>
      </c>
      <c r="DK380">
        <v>62497</v>
      </c>
      <c r="EB380" t="s">
        <v>822</v>
      </c>
      <c r="EC380" t="str">
        <f>VLOOKUP(EE380,class!$A$1:$B$455,2,FALSE)</f>
        <v>Shire District</v>
      </c>
      <c r="ED380" t="str">
        <f>IFERROR(VLOOKUP(EE380,classifications!$A$3:$C$334,3,FALSE),VLOOKUP(EE380,classifications!$I$2:$K$28,3,FALSE))</f>
        <v>Urban with Significant Rural</v>
      </c>
      <c r="EE380" t="s">
        <v>824</v>
      </c>
      <c r="EG380">
        <v>204</v>
      </c>
      <c r="EH380">
        <v>7744</v>
      </c>
      <c r="EI380">
        <v>325</v>
      </c>
      <c r="EJ380">
        <v>55326</v>
      </c>
      <c r="EK380">
        <v>63599</v>
      </c>
      <c r="FB380" t="s">
        <v>822</v>
      </c>
      <c r="FC380" t="str">
        <f>VLOOKUP(FE380,class!$A$1:$B$455,2,FALSE)</f>
        <v>Shire District</v>
      </c>
      <c r="FD380" t="str">
        <f>IFERROR(VLOOKUP(FE380,classifications!$A$3:$C$334,3,FALSE),VLOOKUP(FE380,classifications!$I$2:$K$28,3,FALSE))</f>
        <v>Urban with Significant Rural</v>
      </c>
      <c r="FE380" t="s">
        <v>824</v>
      </c>
      <c r="FG380">
        <v>204</v>
      </c>
      <c r="FH380">
        <v>7986</v>
      </c>
      <c r="FI380">
        <v>325</v>
      </c>
      <c r="FJ380">
        <v>56471</v>
      </c>
      <c r="FK380">
        <v>64986</v>
      </c>
      <c r="GB380" t="s">
        <v>822</v>
      </c>
      <c r="GC380" t="str">
        <f>VLOOKUP(GE380,class!$A$1:$B$455,2,FALSE)</f>
        <v>Shire District</v>
      </c>
      <c r="GD380" t="str">
        <f>IFERROR(VLOOKUP(GE380,classifications!$A$3:$C$334,3,FALSE),VLOOKUP(GE380,classifications!$I$2:$K$28,3,FALSE))</f>
        <v>Urban with Significant Rural</v>
      </c>
      <c r="GE380" t="s">
        <v>824</v>
      </c>
      <c r="GG380">
        <v>200</v>
      </c>
      <c r="GH380">
        <v>8298</v>
      </c>
      <c r="GI380">
        <v>325</v>
      </c>
      <c r="GJ380">
        <v>57652</v>
      </c>
      <c r="GK380">
        <v>66475</v>
      </c>
    </row>
    <row r="381" spans="2:193" x14ac:dyDescent="0.3">
      <c r="B381" t="s">
        <v>825</v>
      </c>
      <c r="C381" t="str">
        <f>VLOOKUP(E381,class!$A$1:$B$455,2,FALSE)</f>
        <v>Shire District</v>
      </c>
      <c r="D381" t="str">
        <f>IFERROR(VLOOKUP(E381,classifications!$A$3:$C$334,3,FALSE),VLOOKUP(E381,classifications!$I$2:$K$28,3,FALSE))</f>
        <v>Predominantly Urban</v>
      </c>
      <c r="E381" t="s">
        <v>827</v>
      </c>
      <c r="G381">
        <v>7628</v>
      </c>
      <c r="H381">
        <v>5067</v>
      </c>
      <c r="I381">
        <v>685</v>
      </c>
      <c r="J381">
        <v>44096</v>
      </c>
      <c r="K381">
        <v>57476</v>
      </c>
      <c r="AB381" t="s">
        <v>825</v>
      </c>
      <c r="AC381" t="str">
        <f>VLOOKUP(AE381,class!$A$1:$B$455,2,FALSE)</f>
        <v>Shire District</v>
      </c>
      <c r="AD381" t="str">
        <f>IFERROR(VLOOKUP(AE381,classifications!$A$3:$C$334,3,FALSE),VLOOKUP(AE381,classifications!$I$2:$K$28,3,FALSE))</f>
        <v>Predominantly Urban</v>
      </c>
      <c r="AE381" t="s">
        <v>827</v>
      </c>
      <c r="AG381">
        <v>7624</v>
      </c>
      <c r="AH381">
        <v>5009</v>
      </c>
      <c r="AI381">
        <v>685</v>
      </c>
      <c r="AJ381">
        <v>44371</v>
      </c>
      <c r="AK381">
        <v>57689</v>
      </c>
      <c r="BB381" t="s">
        <v>825</v>
      </c>
      <c r="BC381" t="str">
        <f>VLOOKUP(BE381,class!$A$1:$B$455,2,FALSE)</f>
        <v>Shire District</v>
      </c>
      <c r="BD381" t="str">
        <f>IFERROR(VLOOKUP(BE381,classifications!$A$3:$C$334,3,FALSE),VLOOKUP(BE381,classifications!$I$2:$K$28,3,FALSE))</f>
        <v>Predominantly Urban</v>
      </c>
      <c r="BE381" t="s">
        <v>827</v>
      </c>
      <c r="BG381">
        <v>7551</v>
      </c>
      <c r="BH381">
        <v>5002</v>
      </c>
      <c r="BI381">
        <v>685</v>
      </c>
      <c r="BJ381">
        <v>44521</v>
      </c>
      <c r="BK381">
        <v>57759</v>
      </c>
      <c r="CB381" t="s">
        <v>825</v>
      </c>
      <c r="CC381" t="str">
        <f>VLOOKUP(CE381,class!$A$1:$B$455,2,FALSE)</f>
        <v>Shire District</v>
      </c>
      <c r="CD381" t="str">
        <f>IFERROR(VLOOKUP(CE381,classifications!$A$3:$C$334,3,FALSE),VLOOKUP(CE381,classifications!$I$2:$K$28,3,FALSE))</f>
        <v>Predominantly Urban</v>
      </c>
      <c r="CE381" t="s">
        <v>827</v>
      </c>
      <c r="CG381">
        <v>7518</v>
      </c>
      <c r="CH381">
        <v>5138</v>
      </c>
      <c r="CI381">
        <v>848</v>
      </c>
      <c r="CJ381">
        <v>44527</v>
      </c>
      <c r="CK381">
        <v>58031</v>
      </c>
      <c r="DB381" t="s">
        <v>825</v>
      </c>
      <c r="DC381" t="str">
        <f>VLOOKUP(DE381,class!$A$1:$B$455,2,FALSE)</f>
        <v>Shire District</v>
      </c>
      <c r="DD381" t="str">
        <f>IFERROR(VLOOKUP(DE381,classifications!$A$3:$C$334,3,FALSE),VLOOKUP(DE381,classifications!$I$2:$K$28,3,FALSE))</f>
        <v>Predominantly Urban</v>
      </c>
      <c r="DE381" t="s">
        <v>827</v>
      </c>
      <c r="DG381">
        <v>7592</v>
      </c>
      <c r="DH381">
        <v>4389</v>
      </c>
      <c r="DI381">
        <v>848</v>
      </c>
      <c r="DJ381">
        <v>45574</v>
      </c>
      <c r="DK381">
        <v>58403</v>
      </c>
      <c r="EB381" t="s">
        <v>825</v>
      </c>
      <c r="EC381" t="str">
        <f>VLOOKUP(EE381,class!$A$1:$B$455,2,FALSE)</f>
        <v>Shire District</v>
      </c>
      <c r="ED381" t="str">
        <f>IFERROR(VLOOKUP(EE381,classifications!$A$3:$C$334,3,FALSE),VLOOKUP(EE381,classifications!$I$2:$K$28,3,FALSE))</f>
        <v>Predominantly Urban</v>
      </c>
      <c r="EE381" t="s">
        <v>827</v>
      </c>
      <c r="EG381">
        <v>7558</v>
      </c>
      <c r="EH381">
        <v>4337</v>
      </c>
      <c r="EI381">
        <v>848</v>
      </c>
      <c r="EJ381">
        <v>45980</v>
      </c>
      <c r="EK381">
        <v>58723</v>
      </c>
      <c r="FB381" t="s">
        <v>825</v>
      </c>
      <c r="FC381" t="str">
        <f>VLOOKUP(FE381,class!$A$1:$B$455,2,FALSE)</f>
        <v>Shire District</v>
      </c>
      <c r="FD381" t="str">
        <f>IFERROR(VLOOKUP(FE381,classifications!$A$3:$C$334,3,FALSE),VLOOKUP(FE381,classifications!$I$2:$K$28,3,FALSE))</f>
        <v>Predominantly Urban</v>
      </c>
      <c r="FE381" t="s">
        <v>827</v>
      </c>
      <c r="FG381">
        <v>7531</v>
      </c>
      <c r="FH381">
        <v>4370</v>
      </c>
      <c r="FI381">
        <v>848</v>
      </c>
      <c r="FJ381">
        <v>46158</v>
      </c>
      <c r="FK381">
        <v>58907</v>
      </c>
      <c r="GB381" t="s">
        <v>825</v>
      </c>
      <c r="GC381" t="str">
        <f>VLOOKUP(GE381,class!$A$1:$B$455,2,FALSE)</f>
        <v>Shire District</v>
      </c>
      <c r="GD381" t="str">
        <f>IFERROR(VLOOKUP(GE381,classifications!$A$3:$C$334,3,FALSE),VLOOKUP(GE381,classifications!$I$2:$K$28,3,FALSE))</f>
        <v>Predominantly Urban</v>
      </c>
      <c r="GE381" t="s">
        <v>827</v>
      </c>
      <c r="GG381">
        <v>7529</v>
      </c>
      <c r="GH381">
        <v>4421</v>
      </c>
      <c r="GI381">
        <v>848</v>
      </c>
      <c r="GJ381">
        <v>46359</v>
      </c>
      <c r="GK381">
        <v>59157</v>
      </c>
    </row>
    <row r="382" spans="2:193" x14ac:dyDescent="0.3">
      <c r="B382" t="s">
        <v>828</v>
      </c>
      <c r="C382" t="str">
        <f>VLOOKUP(E382,class!$A$1:$B$455,2,FALSE)</f>
        <v>Shire District</v>
      </c>
      <c r="D382" t="str">
        <f>IFERROR(VLOOKUP(E382,classifications!$A$3:$C$334,3,FALSE),VLOOKUP(E382,classifications!$I$2:$K$28,3,FALSE))</f>
        <v>Predominantly Rural</v>
      </c>
      <c r="E382" t="s">
        <v>830</v>
      </c>
      <c r="G382">
        <v>0</v>
      </c>
      <c r="H382">
        <v>6445</v>
      </c>
      <c r="I382">
        <v>720</v>
      </c>
      <c r="J382">
        <v>49959</v>
      </c>
      <c r="K382">
        <v>57124</v>
      </c>
      <c r="AB382" t="s">
        <v>828</v>
      </c>
      <c r="AC382" t="str">
        <f>VLOOKUP(AE382,class!$A$1:$B$455,2,FALSE)</f>
        <v>Shire District</v>
      </c>
      <c r="AD382" t="str">
        <f>IFERROR(VLOOKUP(AE382,classifications!$A$3:$C$334,3,FALSE),VLOOKUP(AE382,classifications!$I$2:$K$28,3,FALSE))</f>
        <v>Predominantly Rural</v>
      </c>
      <c r="AE382" t="s">
        <v>830</v>
      </c>
      <c r="AG382">
        <v>0</v>
      </c>
      <c r="AH382">
        <v>6505</v>
      </c>
      <c r="AI382">
        <v>720</v>
      </c>
      <c r="AJ382">
        <v>50375</v>
      </c>
      <c r="AK382">
        <v>57600</v>
      </c>
      <c r="BB382" t="s">
        <v>828</v>
      </c>
      <c r="BC382" t="str">
        <f>VLOOKUP(BE382,class!$A$1:$B$455,2,FALSE)</f>
        <v>Shire District</v>
      </c>
      <c r="BD382" t="str">
        <f>IFERROR(VLOOKUP(BE382,classifications!$A$3:$C$334,3,FALSE),VLOOKUP(BE382,classifications!$I$2:$K$28,3,FALSE))</f>
        <v>Predominantly Rural</v>
      </c>
      <c r="BE382" t="s">
        <v>830</v>
      </c>
      <c r="BG382">
        <v>0</v>
      </c>
      <c r="BH382">
        <v>6583</v>
      </c>
      <c r="BI382">
        <v>720</v>
      </c>
      <c r="BJ382">
        <v>50811</v>
      </c>
      <c r="BK382">
        <v>58114</v>
      </c>
      <c r="CB382" t="s">
        <v>828</v>
      </c>
      <c r="CC382" t="str">
        <f>VLOOKUP(CE382,class!$A$1:$B$455,2,FALSE)</f>
        <v>Shire District</v>
      </c>
      <c r="CD382" t="str">
        <f>IFERROR(VLOOKUP(CE382,classifications!$A$3:$C$334,3,FALSE),VLOOKUP(CE382,classifications!$I$2:$K$28,3,FALSE))</f>
        <v>Predominantly Rural</v>
      </c>
      <c r="CE382" t="s">
        <v>830</v>
      </c>
      <c r="CG382">
        <v>0</v>
      </c>
      <c r="CH382">
        <v>6638</v>
      </c>
      <c r="CI382">
        <v>0</v>
      </c>
      <c r="CJ382">
        <v>52087</v>
      </c>
      <c r="CK382">
        <v>58725</v>
      </c>
      <c r="DB382" t="s">
        <v>828</v>
      </c>
      <c r="DC382" t="str">
        <f>VLOOKUP(DE382,class!$A$1:$B$455,2,FALSE)</f>
        <v>Shire District</v>
      </c>
      <c r="DD382" t="str">
        <f>IFERROR(VLOOKUP(DE382,classifications!$A$3:$C$334,3,FALSE),VLOOKUP(DE382,classifications!$I$2:$K$28,3,FALSE))</f>
        <v>Predominantly Rural</v>
      </c>
      <c r="DE382" t="s">
        <v>830</v>
      </c>
      <c r="DG382">
        <v>0</v>
      </c>
      <c r="DH382">
        <v>6712</v>
      </c>
      <c r="DI382">
        <v>0</v>
      </c>
      <c r="DJ382">
        <v>52598</v>
      </c>
      <c r="DK382">
        <v>59310</v>
      </c>
      <c r="EB382" t="s">
        <v>828</v>
      </c>
      <c r="EC382" t="str">
        <f>VLOOKUP(EE382,class!$A$1:$B$455,2,FALSE)</f>
        <v>Shire District</v>
      </c>
      <c r="ED382" t="str">
        <f>IFERROR(VLOOKUP(EE382,classifications!$A$3:$C$334,3,FALSE),VLOOKUP(EE382,classifications!$I$2:$K$28,3,FALSE))</f>
        <v>Predominantly Rural</v>
      </c>
      <c r="EE382" t="s">
        <v>830</v>
      </c>
      <c r="EG382">
        <v>0</v>
      </c>
      <c r="EH382">
        <v>6858</v>
      </c>
      <c r="EI382">
        <v>0</v>
      </c>
      <c r="EJ382">
        <v>53174</v>
      </c>
      <c r="EK382">
        <v>60032</v>
      </c>
      <c r="FB382" t="s">
        <v>828</v>
      </c>
      <c r="FC382" t="str">
        <f>VLOOKUP(FE382,class!$A$1:$B$455,2,FALSE)</f>
        <v>Shire District</v>
      </c>
      <c r="FD382" t="str">
        <f>IFERROR(VLOOKUP(FE382,classifications!$A$3:$C$334,3,FALSE),VLOOKUP(FE382,classifications!$I$2:$K$28,3,FALSE))</f>
        <v>Predominantly Rural</v>
      </c>
      <c r="FE382" t="s">
        <v>830</v>
      </c>
      <c r="FG382">
        <v>0</v>
      </c>
      <c r="FH382">
        <v>7021</v>
      </c>
      <c r="FI382">
        <v>0</v>
      </c>
      <c r="FJ382">
        <v>53912</v>
      </c>
      <c r="FK382">
        <v>60933</v>
      </c>
      <c r="GB382" t="s">
        <v>828</v>
      </c>
      <c r="GC382" t="str">
        <f>VLOOKUP(GE382,class!$A$1:$B$455,2,FALSE)</f>
        <v>Shire District</v>
      </c>
      <c r="GD382" t="str">
        <f>IFERROR(VLOOKUP(GE382,classifications!$A$3:$C$334,3,FALSE),VLOOKUP(GE382,classifications!$I$2:$K$28,3,FALSE))</f>
        <v>Predominantly Rural</v>
      </c>
      <c r="GE382" t="s">
        <v>830</v>
      </c>
      <c r="GG382">
        <v>0</v>
      </c>
      <c r="GH382">
        <v>7257</v>
      </c>
      <c r="GI382">
        <v>0</v>
      </c>
      <c r="GJ382">
        <v>55037</v>
      </c>
      <c r="GK382">
        <v>62294</v>
      </c>
    </row>
    <row r="383" spans="2:193" x14ac:dyDescent="0.3">
      <c r="B383" t="s">
        <v>831</v>
      </c>
      <c r="C383" t="str">
        <f>VLOOKUP(E383,class!$A$1:$B$455,2,FALSE)</f>
        <v>Shire District</v>
      </c>
      <c r="D383" t="str">
        <f>IFERROR(VLOOKUP(E383,classifications!$A$3:$C$334,3,FALSE),VLOOKUP(E383,classifications!$I$2:$K$28,3,FALSE))</f>
        <v>Predominantly Rural</v>
      </c>
      <c r="E383" t="s">
        <v>833</v>
      </c>
      <c r="G383">
        <v>108</v>
      </c>
      <c r="H383">
        <v>6464</v>
      </c>
      <c r="I383">
        <v>1315</v>
      </c>
      <c r="J383">
        <v>43509</v>
      </c>
      <c r="K383">
        <v>51396</v>
      </c>
      <c r="AB383" t="s">
        <v>831</v>
      </c>
      <c r="AC383" t="str">
        <f>VLOOKUP(AE383,class!$A$1:$B$455,2,FALSE)</f>
        <v>Shire District</v>
      </c>
      <c r="AD383" t="str">
        <f>IFERROR(VLOOKUP(AE383,classifications!$A$3:$C$334,3,FALSE),VLOOKUP(AE383,classifications!$I$2:$K$28,3,FALSE))</f>
        <v>Predominantly Rural</v>
      </c>
      <c r="AE383" t="s">
        <v>833</v>
      </c>
      <c r="AG383">
        <v>110</v>
      </c>
      <c r="AH383">
        <v>6554</v>
      </c>
      <c r="AI383">
        <v>1320</v>
      </c>
      <c r="AJ383">
        <v>43738</v>
      </c>
      <c r="AK383">
        <v>51722</v>
      </c>
      <c r="BB383" t="s">
        <v>831</v>
      </c>
      <c r="BC383" t="str">
        <f>VLOOKUP(BE383,class!$A$1:$B$455,2,FALSE)</f>
        <v>Shire District</v>
      </c>
      <c r="BD383" t="str">
        <f>IFERROR(VLOOKUP(BE383,classifications!$A$3:$C$334,3,FALSE),VLOOKUP(BE383,classifications!$I$2:$K$28,3,FALSE))</f>
        <v>Predominantly Rural</v>
      </c>
      <c r="BE383" t="s">
        <v>833</v>
      </c>
      <c r="BG383">
        <v>25</v>
      </c>
      <c r="BH383">
        <v>6559</v>
      </c>
      <c r="BI383">
        <v>0</v>
      </c>
      <c r="BJ383">
        <v>45684</v>
      </c>
      <c r="BK383">
        <v>52268</v>
      </c>
      <c r="CB383" t="s">
        <v>831</v>
      </c>
      <c r="CC383" t="str">
        <f>VLOOKUP(CE383,class!$A$1:$B$455,2,FALSE)</f>
        <v>Shire District</v>
      </c>
      <c r="CD383" t="str">
        <f>IFERROR(VLOOKUP(CE383,classifications!$A$3:$C$334,3,FALSE),VLOOKUP(CE383,classifications!$I$2:$K$28,3,FALSE))</f>
        <v>Predominantly Rural</v>
      </c>
      <c r="CE383" t="s">
        <v>833</v>
      </c>
      <c r="CG383">
        <v>19</v>
      </c>
      <c r="CH383">
        <v>6723</v>
      </c>
      <c r="CI383">
        <v>0</v>
      </c>
      <c r="CJ383">
        <v>46345</v>
      </c>
      <c r="CK383">
        <v>53087</v>
      </c>
      <c r="DB383" t="s">
        <v>831</v>
      </c>
      <c r="DC383" t="str">
        <f>VLOOKUP(DE383,class!$A$1:$B$455,2,FALSE)</f>
        <v>Shire District</v>
      </c>
      <c r="DD383" t="str">
        <f>IFERROR(VLOOKUP(DE383,classifications!$A$3:$C$334,3,FALSE),VLOOKUP(DE383,classifications!$I$2:$K$28,3,FALSE))</f>
        <v>Predominantly Rural</v>
      </c>
      <c r="DE383" t="s">
        <v>833</v>
      </c>
      <c r="DG383">
        <v>0</v>
      </c>
      <c r="DH383">
        <v>7017</v>
      </c>
      <c r="DI383">
        <v>0</v>
      </c>
      <c r="DJ383">
        <v>47203</v>
      </c>
      <c r="DK383">
        <v>54220</v>
      </c>
      <c r="EB383" t="s">
        <v>831</v>
      </c>
      <c r="EC383" t="str">
        <f>VLOOKUP(EE383,class!$A$1:$B$455,2,FALSE)</f>
        <v>Shire District</v>
      </c>
      <c r="ED383" t="str">
        <f>IFERROR(VLOOKUP(EE383,classifications!$A$3:$C$334,3,FALSE),VLOOKUP(EE383,classifications!$I$2:$K$28,3,FALSE))</f>
        <v>Predominantly Rural</v>
      </c>
      <c r="EE383" t="s">
        <v>833</v>
      </c>
      <c r="EG383">
        <v>19</v>
      </c>
      <c r="EH383">
        <v>7232</v>
      </c>
      <c r="EI383">
        <v>0</v>
      </c>
      <c r="EJ383">
        <v>48584</v>
      </c>
      <c r="EK383">
        <v>55835</v>
      </c>
      <c r="FB383" t="s">
        <v>831</v>
      </c>
      <c r="FC383" t="str">
        <f>VLOOKUP(FE383,class!$A$1:$B$455,2,FALSE)</f>
        <v>Shire District</v>
      </c>
      <c r="FD383" t="str">
        <f>IFERROR(VLOOKUP(FE383,classifications!$A$3:$C$334,3,FALSE),VLOOKUP(FE383,classifications!$I$2:$K$28,3,FALSE))</f>
        <v>Predominantly Rural</v>
      </c>
      <c r="FE383" t="s">
        <v>833</v>
      </c>
      <c r="FG383">
        <v>19</v>
      </c>
      <c r="FH383">
        <v>7399</v>
      </c>
      <c r="FI383">
        <v>0</v>
      </c>
      <c r="FJ383">
        <v>49990</v>
      </c>
      <c r="FK383">
        <v>57408</v>
      </c>
      <c r="GB383" t="s">
        <v>831</v>
      </c>
      <c r="GC383" t="str">
        <f>VLOOKUP(GE383,class!$A$1:$B$455,2,FALSE)</f>
        <v>Shire District</v>
      </c>
      <c r="GD383" t="str">
        <f>IFERROR(VLOOKUP(GE383,classifications!$A$3:$C$334,3,FALSE),VLOOKUP(GE383,classifications!$I$2:$K$28,3,FALSE))</f>
        <v>Predominantly Rural</v>
      </c>
      <c r="GE383" t="s">
        <v>833</v>
      </c>
      <c r="GG383">
        <v>3</v>
      </c>
      <c r="GH383">
        <v>7658</v>
      </c>
      <c r="GI383">
        <v>0</v>
      </c>
      <c r="GJ383">
        <v>50998</v>
      </c>
      <c r="GK383">
        <v>58659</v>
      </c>
    </row>
    <row r="384" spans="2:193" x14ac:dyDescent="0.3">
      <c r="B384" t="s">
        <v>834</v>
      </c>
      <c r="C384" t="str">
        <f>VLOOKUP(E384,class!$A$1:$B$455,2,FALSE)</f>
        <v>Shire District</v>
      </c>
      <c r="D384" t="str">
        <f>IFERROR(VLOOKUP(E384,classifications!$A$3:$C$334,3,FALSE),VLOOKUP(E384,classifications!$I$2:$K$28,3,FALSE))</f>
        <v>Predominantly Rural</v>
      </c>
      <c r="E384" t="s">
        <v>836</v>
      </c>
      <c r="G384">
        <v>0</v>
      </c>
      <c r="H384">
        <v>5491</v>
      </c>
      <c r="I384">
        <v>916</v>
      </c>
      <c r="J384">
        <v>39532</v>
      </c>
      <c r="K384">
        <v>45939</v>
      </c>
      <c r="AB384" t="s">
        <v>834</v>
      </c>
      <c r="AC384" t="str">
        <f>VLOOKUP(AE384,class!$A$1:$B$455,2,FALSE)</f>
        <v>Shire District</v>
      </c>
      <c r="AD384" t="str">
        <f>IFERROR(VLOOKUP(AE384,classifications!$A$3:$C$334,3,FALSE),VLOOKUP(AE384,classifications!$I$2:$K$28,3,FALSE))</f>
        <v>Predominantly Rural</v>
      </c>
      <c r="AE384" t="s">
        <v>836</v>
      </c>
      <c r="AG384">
        <v>0</v>
      </c>
      <c r="AH384">
        <v>5529</v>
      </c>
      <c r="AI384">
        <v>916</v>
      </c>
      <c r="AJ384">
        <v>39772</v>
      </c>
      <c r="AK384">
        <v>46217</v>
      </c>
      <c r="BB384" t="s">
        <v>834</v>
      </c>
      <c r="BC384" t="str">
        <f>VLOOKUP(BE384,class!$A$1:$B$455,2,FALSE)</f>
        <v>Shire District</v>
      </c>
      <c r="BD384" t="str">
        <f>IFERROR(VLOOKUP(BE384,classifications!$A$3:$C$334,3,FALSE),VLOOKUP(BE384,classifications!$I$2:$K$28,3,FALSE))</f>
        <v>Predominantly Rural</v>
      </c>
      <c r="BE384" t="s">
        <v>836</v>
      </c>
      <c r="BG384">
        <v>0</v>
      </c>
      <c r="BH384">
        <v>5587</v>
      </c>
      <c r="BI384">
        <v>850</v>
      </c>
      <c r="BJ384">
        <v>39966</v>
      </c>
      <c r="BK384">
        <v>46403</v>
      </c>
      <c r="CB384" t="s">
        <v>834</v>
      </c>
      <c r="CC384" t="str">
        <f>VLOOKUP(CE384,class!$A$1:$B$455,2,FALSE)</f>
        <v>Shire District</v>
      </c>
      <c r="CD384" t="str">
        <f>IFERROR(VLOOKUP(CE384,classifications!$A$3:$C$334,3,FALSE),VLOOKUP(CE384,classifications!$I$2:$K$28,3,FALSE))</f>
        <v>Predominantly Rural</v>
      </c>
      <c r="CE384" t="s">
        <v>836</v>
      </c>
      <c r="CG384">
        <v>0</v>
      </c>
      <c r="CH384">
        <v>5598</v>
      </c>
      <c r="CI384">
        <v>984</v>
      </c>
      <c r="CJ384">
        <v>40217</v>
      </c>
      <c r="CK384">
        <v>46799</v>
      </c>
      <c r="DB384" t="s">
        <v>834</v>
      </c>
      <c r="DC384" t="str">
        <f>VLOOKUP(DE384,class!$A$1:$B$455,2,FALSE)</f>
        <v>Shire District</v>
      </c>
      <c r="DD384" t="str">
        <f>IFERROR(VLOOKUP(DE384,classifications!$A$3:$C$334,3,FALSE),VLOOKUP(DE384,classifications!$I$2:$K$28,3,FALSE))</f>
        <v>Predominantly Rural</v>
      </c>
      <c r="DE384" t="s">
        <v>836</v>
      </c>
      <c r="DG384">
        <v>0</v>
      </c>
      <c r="DH384">
        <v>5683</v>
      </c>
      <c r="DI384">
        <v>0</v>
      </c>
      <c r="DJ384">
        <v>41362</v>
      </c>
      <c r="DK384">
        <v>47045</v>
      </c>
      <c r="EB384" t="s">
        <v>834</v>
      </c>
      <c r="EC384" t="str">
        <f>VLOOKUP(EE384,class!$A$1:$B$455,2,FALSE)</f>
        <v>Shire District</v>
      </c>
      <c r="ED384" t="str">
        <f>IFERROR(VLOOKUP(EE384,classifications!$A$3:$C$334,3,FALSE),VLOOKUP(EE384,classifications!$I$2:$K$28,3,FALSE))</f>
        <v>Predominantly Rural</v>
      </c>
      <c r="EE384" t="s">
        <v>836</v>
      </c>
      <c r="EG384">
        <v>0</v>
      </c>
      <c r="EH384">
        <v>5770</v>
      </c>
      <c r="EI384">
        <v>0</v>
      </c>
      <c r="EJ384">
        <v>41793</v>
      </c>
      <c r="EK384">
        <v>47563</v>
      </c>
      <c r="FB384" t="s">
        <v>834</v>
      </c>
      <c r="FC384" t="str">
        <f>VLOOKUP(FE384,class!$A$1:$B$455,2,FALSE)</f>
        <v>Shire District</v>
      </c>
      <c r="FD384" t="str">
        <f>IFERROR(VLOOKUP(FE384,classifications!$A$3:$C$334,3,FALSE),VLOOKUP(FE384,classifications!$I$2:$K$28,3,FALSE))</f>
        <v>Predominantly Rural</v>
      </c>
      <c r="FE384" t="s">
        <v>836</v>
      </c>
      <c r="FG384">
        <v>0</v>
      </c>
      <c r="FH384">
        <v>5870</v>
      </c>
      <c r="FI384">
        <v>0</v>
      </c>
      <c r="FJ384">
        <v>42237</v>
      </c>
      <c r="FK384">
        <v>48107</v>
      </c>
      <c r="GB384" t="s">
        <v>834</v>
      </c>
      <c r="GC384" t="str">
        <f>VLOOKUP(GE384,class!$A$1:$B$455,2,FALSE)</f>
        <v>Shire District</v>
      </c>
      <c r="GD384" t="str">
        <f>IFERROR(VLOOKUP(GE384,classifications!$A$3:$C$334,3,FALSE),VLOOKUP(GE384,classifications!$I$2:$K$28,3,FALSE))</f>
        <v>Predominantly Rural</v>
      </c>
      <c r="GE384" t="s">
        <v>836</v>
      </c>
      <c r="GG384">
        <v>0</v>
      </c>
      <c r="GH384">
        <v>5994</v>
      </c>
      <c r="GI384">
        <v>0</v>
      </c>
      <c r="GJ384">
        <v>42926</v>
      </c>
      <c r="GK384">
        <v>48920</v>
      </c>
    </row>
    <row r="386" spans="2:193" x14ac:dyDescent="0.3">
      <c r="C386" t="s">
        <v>1149</v>
      </c>
      <c r="D386" t="s">
        <v>1150</v>
      </c>
      <c r="AC386" t="s">
        <v>1149</v>
      </c>
      <c r="AD386" t="s">
        <v>1150</v>
      </c>
      <c r="BC386" t="s">
        <v>1149</v>
      </c>
      <c r="BD386" t="s">
        <v>1150</v>
      </c>
      <c r="CC386" t="s">
        <v>1149</v>
      </c>
      <c r="CD386" t="s">
        <v>1150</v>
      </c>
      <c r="DC386" t="s">
        <v>1149</v>
      </c>
      <c r="DD386" t="s">
        <v>1150</v>
      </c>
      <c r="EC386" t="s">
        <v>1149</v>
      </c>
      <c r="ED386" t="s">
        <v>1150</v>
      </c>
      <c r="FC386" t="s">
        <v>1149</v>
      </c>
      <c r="FD386" t="s">
        <v>1150</v>
      </c>
      <c r="GC386" t="s">
        <v>1149</v>
      </c>
      <c r="GD386" t="s">
        <v>1150</v>
      </c>
    </row>
    <row r="387" spans="2:193" x14ac:dyDescent="0.3">
      <c r="B387" t="s">
        <v>1151</v>
      </c>
      <c r="C387" t="s">
        <v>1152</v>
      </c>
      <c r="E387" t="s">
        <v>1153</v>
      </c>
      <c r="AB387" t="s">
        <v>1151</v>
      </c>
      <c r="AC387" t="s">
        <v>1152</v>
      </c>
      <c r="AE387" t="s">
        <v>1153</v>
      </c>
      <c r="BB387" t="s">
        <v>1151</v>
      </c>
      <c r="BC387" t="s">
        <v>1152</v>
      </c>
      <c r="BE387" t="s">
        <v>1153</v>
      </c>
      <c r="CB387" t="s">
        <v>1151</v>
      </c>
      <c r="CC387" t="s">
        <v>1152</v>
      </c>
      <c r="CE387" t="s">
        <v>1153</v>
      </c>
      <c r="DB387" t="s">
        <v>1151</v>
      </c>
      <c r="DC387" t="s">
        <v>1152</v>
      </c>
      <c r="DE387" t="s">
        <v>1153</v>
      </c>
      <c r="EB387" t="s">
        <v>1151</v>
      </c>
      <c r="EC387" t="s">
        <v>1152</v>
      </c>
      <c r="EE387" t="s">
        <v>1153</v>
      </c>
      <c r="FB387" t="s">
        <v>1151</v>
      </c>
      <c r="FC387" t="s">
        <v>1152</v>
      </c>
      <c r="FE387" t="s">
        <v>1153</v>
      </c>
      <c r="GB387" t="s">
        <v>1151</v>
      </c>
      <c r="GC387" t="s">
        <v>1152</v>
      </c>
      <c r="GE387" t="s">
        <v>1153</v>
      </c>
    </row>
    <row r="388" spans="2:193" x14ac:dyDescent="0.3">
      <c r="B388" t="s">
        <v>1154</v>
      </c>
      <c r="C388" t="s">
        <v>1155</v>
      </c>
      <c r="E388" t="s">
        <v>1156</v>
      </c>
      <c r="AB388" t="s">
        <v>1154</v>
      </c>
      <c r="AC388" t="s">
        <v>1155</v>
      </c>
      <c r="AE388" t="s">
        <v>1156</v>
      </c>
      <c r="BB388" t="s">
        <v>1154</v>
      </c>
      <c r="BC388" t="s">
        <v>1155</v>
      </c>
      <c r="BE388" t="s">
        <v>1156</v>
      </c>
      <c r="CB388" t="s">
        <v>1154</v>
      </c>
      <c r="CC388" t="s">
        <v>1155</v>
      </c>
      <c r="CE388" t="s">
        <v>1156</v>
      </c>
      <c r="DB388" t="s">
        <v>1154</v>
      </c>
      <c r="DC388" t="s">
        <v>1155</v>
      </c>
      <c r="DE388" t="s">
        <v>1156</v>
      </c>
      <c r="EB388" t="s">
        <v>1154</v>
      </c>
      <c r="EC388" t="s">
        <v>1155</v>
      </c>
      <c r="EE388" t="s">
        <v>1156</v>
      </c>
      <c r="FB388" t="s">
        <v>1154</v>
      </c>
      <c r="FC388" t="s">
        <v>1155</v>
      </c>
      <c r="FE388" t="s">
        <v>1156</v>
      </c>
      <c r="GB388" t="s">
        <v>1154</v>
      </c>
      <c r="GC388" t="s">
        <v>1155</v>
      </c>
      <c r="GE388" t="s">
        <v>1156</v>
      </c>
    </row>
    <row r="389" spans="2:193" x14ac:dyDescent="0.3">
      <c r="B389" t="s">
        <v>1157</v>
      </c>
      <c r="C389" t="s">
        <v>1158</v>
      </c>
      <c r="E389" t="s">
        <v>1159</v>
      </c>
      <c r="AB389" t="s">
        <v>1157</v>
      </c>
      <c r="AC389" t="s">
        <v>1158</v>
      </c>
      <c r="AE389" t="s">
        <v>1159</v>
      </c>
      <c r="BB389" t="s">
        <v>1157</v>
      </c>
      <c r="BC389" t="s">
        <v>1158</v>
      </c>
      <c r="BE389" t="s">
        <v>1159</v>
      </c>
      <c r="CB389" t="s">
        <v>1157</v>
      </c>
      <c r="CC389" t="s">
        <v>1158</v>
      </c>
      <c r="CE389" t="s">
        <v>1159</v>
      </c>
      <c r="DB389" t="s">
        <v>1157</v>
      </c>
      <c r="DC389" t="s">
        <v>1158</v>
      </c>
      <c r="DE389" t="s">
        <v>1159</v>
      </c>
      <c r="EB389" t="s">
        <v>1157</v>
      </c>
      <c r="EC389" t="s">
        <v>1158</v>
      </c>
      <c r="EE389" t="s">
        <v>1159</v>
      </c>
      <c r="FB389" t="s">
        <v>1157</v>
      </c>
      <c r="FC389" t="s">
        <v>1158</v>
      </c>
      <c r="FE389" t="s">
        <v>1159</v>
      </c>
      <c r="GB389" t="s">
        <v>1157</v>
      </c>
      <c r="GC389" t="s">
        <v>1158</v>
      </c>
      <c r="GE389" t="s">
        <v>1159</v>
      </c>
    </row>
    <row r="390" spans="2:193" x14ac:dyDescent="0.3">
      <c r="B390" t="s">
        <v>1160</v>
      </c>
      <c r="C390" t="s">
        <v>1161</v>
      </c>
      <c r="E390" t="s">
        <v>1162</v>
      </c>
      <c r="AB390" t="s">
        <v>1160</v>
      </c>
      <c r="AC390" t="s">
        <v>1161</v>
      </c>
      <c r="AE390" t="s">
        <v>1162</v>
      </c>
      <c r="BB390" t="s">
        <v>1160</v>
      </c>
      <c r="BC390" t="s">
        <v>1161</v>
      </c>
      <c r="BE390" t="s">
        <v>1162</v>
      </c>
      <c r="CB390" t="s">
        <v>1160</v>
      </c>
      <c r="CC390" t="s">
        <v>1161</v>
      </c>
      <c r="CE390" t="s">
        <v>1162</v>
      </c>
      <c r="DB390" t="s">
        <v>1160</v>
      </c>
      <c r="DC390" t="s">
        <v>1161</v>
      </c>
      <c r="DE390" t="s">
        <v>1162</v>
      </c>
      <c r="EB390" t="s">
        <v>1160</v>
      </c>
      <c r="EC390" t="s">
        <v>1161</v>
      </c>
      <c r="EE390" t="s">
        <v>1162</v>
      </c>
      <c r="FB390" t="s">
        <v>1160</v>
      </c>
      <c r="FC390" t="s">
        <v>1161</v>
      </c>
      <c r="FE390" t="s">
        <v>1162</v>
      </c>
      <c r="GB390" t="s">
        <v>1160</v>
      </c>
      <c r="GC390" t="s">
        <v>1161</v>
      </c>
      <c r="GE390" t="s">
        <v>1162</v>
      </c>
    </row>
    <row r="391" spans="2:193" x14ac:dyDescent="0.3">
      <c r="B391" t="s">
        <v>1163</v>
      </c>
      <c r="C391" t="s">
        <v>1164</v>
      </c>
      <c r="E391" t="s">
        <v>1165</v>
      </c>
      <c r="AB391" t="s">
        <v>1163</v>
      </c>
      <c r="AC391" t="s">
        <v>1164</v>
      </c>
      <c r="AE391" t="s">
        <v>1165</v>
      </c>
      <c r="BB391" t="s">
        <v>1163</v>
      </c>
      <c r="BC391" t="s">
        <v>1164</v>
      </c>
      <c r="BE391" t="s">
        <v>1165</v>
      </c>
      <c r="CB391" t="s">
        <v>1163</v>
      </c>
      <c r="CC391" t="s">
        <v>1164</v>
      </c>
      <c r="CE391" t="s">
        <v>1165</v>
      </c>
      <c r="DB391" t="s">
        <v>1163</v>
      </c>
      <c r="DC391" t="s">
        <v>1164</v>
      </c>
      <c r="DE391" t="s">
        <v>1165</v>
      </c>
      <c r="EB391" t="s">
        <v>1163</v>
      </c>
      <c r="EC391" t="s">
        <v>1164</v>
      </c>
      <c r="EE391" t="s">
        <v>1165</v>
      </c>
      <c r="FB391" t="s">
        <v>1163</v>
      </c>
      <c r="FC391" t="s">
        <v>1164</v>
      </c>
      <c r="FE391" t="s">
        <v>1165</v>
      </c>
      <c r="GB391" t="s">
        <v>1163</v>
      </c>
      <c r="GC391" t="s">
        <v>1164</v>
      </c>
      <c r="GE391" t="s">
        <v>1165</v>
      </c>
    </row>
    <row r="393" spans="2:193" x14ac:dyDescent="0.3">
      <c r="C393" t="str">
        <f>VLOOKUP(E393,class!$A$1:$B$455,2,FALSE)</f>
        <v>Shire County</v>
      </c>
      <c r="D393" t="str">
        <f>IFERROR(VLOOKUP(E393,classifications!$A$3:$C$334,3,FALSE),VLOOKUP(E393,classifications!$I$2:$K$28,3,FALSE))</f>
        <v>Predominantly Rural</v>
      </c>
      <c r="E393" t="s">
        <v>837</v>
      </c>
      <c r="G393">
        <v>10138</v>
      </c>
      <c r="H393">
        <v>23797</v>
      </c>
      <c r="I393">
        <v>538</v>
      </c>
      <c r="J393">
        <v>207442.72709575374</v>
      </c>
      <c r="K393">
        <v>241915.72709575374</v>
      </c>
      <c r="AC393" t="str">
        <f>VLOOKUP(AE393,class!$A$1:$B$455,2,FALSE)</f>
        <v>Shire County</v>
      </c>
      <c r="AD393" t="str">
        <f>IFERROR(VLOOKUP(AE393,classifications!$A$3:$C$334,3,FALSE),VLOOKUP(AE393,classifications!$I$2:$K$28,3,FALSE))</f>
        <v>Predominantly Rural</v>
      </c>
      <c r="AE393" t="s">
        <v>837</v>
      </c>
      <c r="AG393">
        <v>10013</v>
      </c>
      <c r="AH393">
        <v>24314</v>
      </c>
      <c r="AI393">
        <v>538</v>
      </c>
      <c r="AJ393">
        <v>208945.72709575374</v>
      </c>
      <c r="AK393">
        <v>243810.72709575374</v>
      </c>
      <c r="BC393" t="str">
        <f>VLOOKUP(BE393,class!$A$1:$B$455,2,FALSE)</f>
        <v>Shire County</v>
      </c>
      <c r="BD393" t="str">
        <f>IFERROR(VLOOKUP(BE393,classifications!$A$3:$C$334,3,FALSE),VLOOKUP(BE393,classifications!$I$2:$K$28,3,FALSE))</f>
        <v>Predominantly Rural</v>
      </c>
      <c r="BE393" t="s">
        <v>837</v>
      </c>
      <c r="BG393">
        <v>9945</v>
      </c>
      <c r="BH393">
        <v>24671</v>
      </c>
      <c r="BI393">
        <v>514</v>
      </c>
      <c r="BJ393">
        <v>210637.72709575374</v>
      </c>
      <c r="BK393">
        <v>245767.72709575374</v>
      </c>
      <c r="CC393" t="str">
        <f>VLOOKUP(CE393,class!$A$1:$B$455,2,FALSE)</f>
        <v>Shire County</v>
      </c>
      <c r="CD393" t="str">
        <f>IFERROR(VLOOKUP(CE393,classifications!$A$3:$C$334,3,FALSE),VLOOKUP(CE393,classifications!$I$2:$K$28,3,FALSE))</f>
        <v>Predominantly Rural</v>
      </c>
      <c r="CE393" t="s">
        <v>837</v>
      </c>
      <c r="CG393">
        <v>9935</v>
      </c>
      <c r="CH393">
        <v>25280</v>
      </c>
      <c r="CI393">
        <v>588</v>
      </c>
      <c r="CJ393">
        <v>212886.72709575374</v>
      </c>
      <c r="CK393">
        <v>248689.72709575374</v>
      </c>
      <c r="DC393" t="str">
        <f>VLOOKUP(DE393,class!$A$1:$B$455,2,FALSE)</f>
        <v>Shire County</v>
      </c>
      <c r="DD393" t="str">
        <f>IFERROR(VLOOKUP(DE393,classifications!$A$3:$C$334,3,FALSE),VLOOKUP(DE393,classifications!$I$2:$K$28,3,FALSE))</f>
        <v>Predominantly Rural</v>
      </c>
      <c r="DE393" t="s">
        <v>837</v>
      </c>
      <c r="DG393">
        <v>9847</v>
      </c>
      <c r="DH393">
        <v>25607</v>
      </c>
      <c r="DI393">
        <v>588</v>
      </c>
      <c r="DJ393">
        <v>215193.72709575374</v>
      </c>
      <c r="DK393">
        <v>251235.72709575374</v>
      </c>
      <c r="EC393" t="str">
        <f>VLOOKUP(EE393,class!$A$1:$B$455,2,FALSE)</f>
        <v>Shire County</v>
      </c>
      <c r="ED393" t="str">
        <f>IFERROR(VLOOKUP(EE393,classifications!$A$3:$C$334,3,FALSE),VLOOKUP(EE393,classifications!$I$2:$K$28,3,FALSE))</f>
        <v>Predominantly Rural</v>
      </c>
      <c r="EE393" t="s">
        <v>837</v>
      </c>
      <c r="EG393">
        <v>9799</v>
      </c>
      <c r="EH393">
        <v>25787</v>
      </c>
      <c r="EI393">
        <v>582</v>
      </c>
      <c r="EJ393">
        <v>217680.72709575374</v>
      </c>
      <c r="EK393">
        <v>253848.72709575374</v>
      </c>
      <c r="FC393" t="str">
        <f>VLOOKUP(FE393,class!$A$1:$B$455,2,FALSE)</f>
        <v>Shire County</v>
      </c>
      <c r="FD393" t="str">
        <f>IFERROR(VLOOKUP(FE393,classifications!$A$3:$C$334,3,FALSE),VLOOKUP(FE393,classifications!$I$2:$K$28,3,FALSE))</f>
        <v>Predominantly Rural</v>
      </c>
      <c r="FE393" t="s">
        <v>837</v>
      </c>
      <c r="FG393">
        <v>9781</v>
      </c>
      <c r="FH393">
        <v>25869</v>
      </c>
      <c r="FI393">
        <v>589</v>
      </c>
      <c r="FJ393">
        <v>220254.72709575374</v>
      </c>
      <c r="FK393">
        <v>256493.72709575374</v>
      </c>
      <c r="GC393" t="str">
        <f>VLOOKUP(GE393,class!$A$1:$B$455,2,FALSE)</f>
        <v>Shire County</v>
      </c>
      <c r="GD393" t="str">
        <f>IFERROR(VLOOKUP(GE393,classifications!$A$3:$C$334,3,FALSE),VLOOKUP(GE393,classifications!$I$2:$K$28,3,FALSE))</f>
        <v>Predominantly Rural</v>
      </c>
      <c r="GE393" t="s">
        <v>837</v>
      </c>
      <c r="GG393">
        <v>9756</v>
      </c>
      <c r="GH393">
        <v>26057</v>
      </c>
      <c r="GI393">
        <v>544</v>
      </c>
      <c r="GJ393">
        <v>222300.72709575374</v>
      </c>
      <c r="GK393">
        <v>258657.72709575374</v>
      </c>
    </row>
    <row r="394" spans="2:193" x14ac:dyDescent="0.3">
      <c r="B394" t="s">
        <v>838</v>
      </c>
      <c r="C394" t="str">
        <f>VLOOKUP(E394,class!$A$1:$B$455,2,FALSE)</f>
        <v>Shire District</v>
      </c>
      <c r="D394" t="str">
        <f>IFERROR(VLOOKUP(E394,classifications!$A$3:$C$334,3,FALSE),VLOOKUP(E394,classifications!$I$2:$K$28,3,FALSE))</f>
        <v>Predominantly Rural</v>
      </c>
      <c r="E394" t="s">
        <v>840</v>
      </c>
      <c r="G394">
        <v>4</v>
      </c>
      <c r="H394">
        <v>6009</v>
      </c>
      <c r="I394">
        <v>0</v>
      </c>
      <c r="J394">
        <v>43066</v>
      </c>
      <c r="K394">
        <v>49079</v>
      </c>
      <c r="AB394" t="s">
        <v>838</v>
      </c>
      <c r="AC394" t="str">
        <f>VLOOKUP(AE394,class!$A$1:$B$455,2,FALSE)</f>
        <v>Shire District</v>
      </c>
      <c r="AD394" t="str">
        <f>IFERROR(VLOOKUP(AE394,classifications!$A$3:$C$334,3,FALSE),VLOOKUP(AE394,classifications!$I$2:$K$28,3,FALSE))</f>
        <v>Predominantly Rural</v>
      </c>
      <c r="AE394" t="s">
        <v>840</v>
      </c>
      <c r="AG394">
        <v>0</v>
      </c>
      <c r="AH394">
        <v>6091</v>
      </c>
      <c r="AI394">
        <v>0</v>
      </c>
      <c r="AJ394">
        <v>43315</v>
      </c>
      <c r="AK394">
        <v>49406</v>
      </c>
      <c r="BB394" t="s">
        <v>838</v>
      </c>
      <c r="BC394" t="str">
        <f>VLOOKUP(BE394,class!$A$1:$B$455,2,FALSE)</f>
        <v>Shire District</v>
      </c>
      <c r="BD394" t="str">
        <f>IFERROR(VLOOKUP(BE394,classifications!$A$3:$C$334,3,FALSE),VLOOKUP(BE394,classifications!$I$2:$K$28,3,FALSE))</f>
        <v>Predominantly Rural</v>
      </c>
      <c r="BE394" t="s">
        <v>840</v>
      </c>
      <c r="BG394">
        <v>0</v>
      </c>
      <c r="BH394">
        <v>6044</v>
      </c>
      <c r="BI394">
        <v>0</v>
      </c>
      <c r="BJ394">
        <v>43669</v>
      </c>
      <c r="BK394">
        <v>49713</v>
      </c>
      <c r="CB394" t="s">
        <v>838</v>
      </c>
      <c r="CC394" t="str">
        <f>VLOOKUP(CE394,class!$A$1:$B$455,2,FALSE)</f>
        <v>Shire District</v>
      </c>
      <c r="CD394" t="str">
        <f>IFERROR(VLOOKUP(CE394,classifications!$A$3:$C$334,3,FALSE),VLOOKUP(CE394,classifications!$I$2:$K$28,3,FALSE))</f>
        <v>Predominantly Rural</v>
      </c>
      <c r="CE394" t="s">
        <v>840</v>
      </c>
      <c r="CG394">
        <v>0</v>
      </c>
      <c r="CH394">
        <v>6249</v>
      </c>
      <c r="CI394">
        <v>0</v>
      </c>
      <c r="CJ394">
        <v>44103</v>
      </c>
      <c r="CK394">
        <v>50352</v>
      </c>
      <c r="DB394" t="s">
        <v>838</v>
      </c>
      <c r="DC394" t="str">
        <f>VLOOKUP(DE394,class!$A$1:$B$455,2,FALSE)</f>
        <v>Shire District</v>
      </c>
      <c r="DD394" t="str">
        <f>IFERROR(VLOOKUP(DE394,classifications!$A$3:$C$334,3,FALSE),VLOOKUP(DE394,classifications!$I$2:$K$28,3,FALSE))</f>
        <v>Predominantly Rural</v>
      </c>
      <c r="DE394" t="s">
        <v>840</v>
      </c>
      <c r="DG394">
        <v>0</v>
      </c>
      <c r="DH394">
        <v>6330</v>
      </c>
      <c r="DI394">
        <v>0</v>
      </c>
      <c r="DJ394">
        <v>44491</v>
      </c>
      <c r="DK394">
        <v>50821</v>
      </c>
      <c r="EB394" t="s">
        <v>838</v>
      </c>
      <c r="EC394" t="str">
        <f>VLOOKUP(EE394,class!$A$1:$B$455,2,FALSE)</f>
        <v>Shire District</v>
      </c>
      <c r="ED394" t="str">
        <f>IFERROR(VLOOKUP(EE394,classifications!$A$3:$C$334,3,FALSE),VLOOKUP(EE394,classifications!$I$2:$K$28,3,FALSE))</f>
        <v>Predominantly Rural</v>
      </c>
      <c r="EE394" t="s">
        <v>840</v>
      </c>
      <c r="EG394">
        <v>0</v>
      </c>
      <c r="EH394">
        <v>6348</v>
      </c>
      <c r="EI394">
        <v>0</v>
      </c>
      <c r="EJ394">
        <v>44866</v>
      </c>
      <c r="EK394">
        <v>51214</v>
      </c>
      <c r="FB394" t="s">
        <v>838</v>
      </c>
      <c r="FC394" t="str">
        <f>VLOOKUP(FE394,class!$A$1:$B$455,2,FALSE)</f>
        <v>Shire District</v>
      </c>
      <c r="FD394" t="str">
        <f>IFERROR(VLOOKUP(FE394,classifications!$A$3:$C$334,3,FALSE),VLOOKUP(FE394,classifications!$I$2:$K$28,3,FALSE))</f>
        <v>Predominantly Rural</v>
      </c>
      <c r="FE394" t="s">
        <v>840</v>
      </c>
      <c r="FG394">
        <v>0</v>
      </c>
      <c r="FH394">
        <v>6399</v>
      </c>
      <c r="FI394">
        <v>0</v>
      </c>
      <c r="FJ394">
        <v>45494</v>
      </c>
      <c r="FK394">
        <v>51893</v>
      </c>
      <c r="GB394" t="s">
        <v>838</v>
      </c>
      <c r="GC394" t="str">
        <f>VLOOKUP(GE394,class!$A$1:$B$455,2,FALSE)</f>
        <v>Shire District</v>
      </c>
      <c r="GD394" t="str">
        <f>IFERROR(VLOOKUP(GE394,classifications!$A$3:$C$334,3,FALSE),VLOOKUP(GE394,classifications!$I$2:$K$28,3,FALSE))</f>
        <v>Predominantly Rural</v>
      </c>
      <c r="GE394" t="s">
        <v>840</v>
      </c>
      <c r="GG394">
        <v>0</v>
      </c>
      <c r="GH394">
        <v>6433</v>
      </c>
      <c r="GI394">
        <v>0</v>
      </c>
      <c r="GJ394">
        <v>45972</v>
      </c>
      <c r="GK394">
        <v>52405</v>
      </c>
    </row>
    <row r="395" spans="2:193" x14ac:dyDescent="0.3">
      <c r="B395" t="s">
        <v>841</v>
      </c>
      <c r="C395" t="str">
        <f>VLOOKUP(E395,class!$A$1:$B$455,2,FALSE)</f>
        <v>Shire District</v>
      </c>
      <c r="D395" t="str">
        <f>IFERROR(VLOOKUP(E395,classifications!$A$3:$C$334,3,FALSE),VLOOKUP(E395,classifications!$I$2:$K$28,3,FALSE))</f>
        <v>Predominantly Rural</v>
      </c>
      <c r="E395" t="s">
        <v>843</v>
      </c>
      <c r="G395">
        <v>4153</v>
      </c>
      <c r="H395">
        <v>2629</v>
      </c>
      <c r="I395">
        <v>0</v>
      </c>
      <c r="J395">
        <v>44827</v>
      </c>
      <c r="K395">
        <v>51609</v>
      </c>
      <c r="AB395" t="s">
        <v>841</v>
      </c>
      <c r="AC395" t="str">
        <f>VLOOKUP(AE395,class!$A$1:$B$455,2,FALSE)</f>
        <v>Shire District</v>
      </c>
      <c r="AD395" t="str">
        <f>IFERROR(VLOOKUP(AE395,classifications!$A$3:$C$334,3,FALSE),VLOOKUP(AE395,classifications!$I$2:$K$28,3,FALSE))</f>
        <v>Predominantly Rural</v>
      </c>
      <c r="AE395" t="s">
        <v>843</v>
      </c>
      <c r="AG395">
        <v>4055</v>
      </c>
      <c r="AH395">
        <v>2847</v>
      </c>
      <c r="AI395">
        <v>0</v>
      </c>
      <c r="AJ395">
        <v>45325</v>
      </c>
      <c r="AK395">
        <v>52227</v>
      </c>
      <c r="BB395" t="s">
        <v>841</v>
      </c>
      <c r="BC395" t="str">
        <f>VLOOKUP(BE395,class!$A$1:$B$455,2,FALSE)</f>
        <v>Shire District</v>
      </c>
      <c r="BD395" t="str">
        <f>IFERROR(VLOOKUP(BE395,classifications!$A$3:$C$334,3,FALSE),VLOOKUP(BE395,classifications!$I$2:$K$28,3,FALSE))</f>
        <v>Predominantly Rural</v>
      </c>
      <c r="BE395" t="s">
        <v>843</v>
      </c>
      <c r="BG395">
        <v>4113</v>
      </c>
      <c r="BH395">
        <v>2914</v>
      </c>
      <c r="BI395">
        <v>0</v>
      </c>
      <c r="BJ395">
        <v>45657</v>
      </c>
      <c r="BK395">
        <v>52684</v>
      </c>
      <c r="CB395" t="s">
        <v>841</v>
      </c>
      <c r="CC395" t="str">
        <f>VLOOKUP(CE395,class!$A$1:$B$455,2,FALSE)</f>
        <v>Shire District</v>
      </c>
      <c r="CD395" t="str">
        <f>IFERROR(VLOOKUP(CE395,classifications!$A$3:$C$334,3,FALSE),VLOOKUP(CE395,classifications!$I$2:$K$28,3,FALSE))</f>
        <v>Predominantly Rural</v>
      </c>
      <c r="CE395" t="s">
        <v>843</v>
      </c>
      <c r="CG395">
        <v>4096</v>
      </c>
      <c r="CH395">
        <v>3052</v>
      </c>
      <c r="CI395">
        <v>0</v>
      </c>
      <c r="CJ395">
        <v>46107</v>
      </c>
      <c r="CK395">
        <v>53255</v>
      </c>
      <c r="DB395" t="s">
        <v>841</v>
      </c>
      <c r="DC395" t="str">
        <f>VLOOKUP(DE395,class!$A$1:$B$455,2,FALSE)</f>
        <v>Shire District</v>
      </c>
      <c r="DD395" t="str">
        <f>IFERROR(VLOOKUP(DE395,classifications!$A$3:$C$334,3,FALSE),VLOOKUP(DE395,classifications!$I$2:$K$28,3,FALSE))</f>
        <v>Predominantly Rural</v>
      </c>
      <c r="DE395" t="s">
        <v>843</v>
      </c>
      <c r="DG395">
        <v>4043</v>
      </c>
      <c r="DH395">
        <v>3095</v>
      </c>
      <c r="DI395">
        <v>0</v>
      </c>
      <c r="DJ395">
        <v>46597</v>
      </c>
      <c r="DK395">
        <v>53735</v>
      </c>
      <c r="EB395" t="s">
        <v>841</v>
      </c>
      <c r="EC395" t="str">
        <f>VLOOKUP(EE395,class!$A$1:$B$455,2,FALSE)</f>
        <v>Shire District</v>
      </c>
      <c r="ED395" t="str">
        <f>IFERROR(VLOOKUP(EE395,classifications!$A$3:$C$334,3,FALSE),VLOOKUP(EE395,classifications!$I$2:$K$28,3,FALSE))</f>
        <v>Predominantly Rural</v>
      </c>
      <c r="EE395" t="s">
        <v>843</v>
      </c>
      <c r="EG395">
        <v>3984</v>
      </c>
      <c r="EH395">
        <v>3198</v>
      </c>
      <c r="EI395">
        <v>0</v>
      </c>
      <c r="EJ395">
        <v>47068</v>
      </c>
      <c r="EK395">
        <v>54250</v>
      </c>
      <c r="FB395" t="s">
        <v>841</v>
      </c>
      <c r="FC395" t="str">
        <f>VLOOKUP(FE395,class!$A$1:$B$455,2,FALSE)</f>
        <v>Shire District</v>
      </c>
      <c r="FD395" t="str">
        <f>IFERROR(VLOOKUP(FE395,classifications!$A$3:$C$334,3,FALSE),VLOOKUP(FE395,classifications!$I$2:$K$28,3,FALSE))</f>
        <v>Predominantly Rural</v>
      </c>
      <c r="FE395" t="s">
        <v>843</v>
      </c>
      <c r="FG395">
        <v>3968</v>
      </c>
      <c r="FH395">
        <v>3199</v>
      </c>
      <c r="FI395">
        <v>0</v>
      </c>
      <c r="FJ395">
        <v>47517</v>
      </c>
      <c r="FK395">
        <v>54684</v>
      </c>
      <c r="GB395" t="s">
        <v>841</v>
      </c>
      <c r="GC395" t="str">
        <f>VLOOKUP(GE395,class!$A$1:$B$455,2,FALSE)</f>
        <v>Shire District</v>
      </c>
      <c r="GD395" t="str">
        <f>IFERROR(VLOOKUP(GE395,classifications!$A$3:$C$334,3,FALSE),VLOOKUP(GE395,classifications!$I$2:$K$28,3,FALSE))</f>
        <v>Predominantly Rural</v>
      </c>
      <c r="GE395" t="s">
        <v>843</v>
      </c>
      <c r="GG395">
        <v>3960</v>
      </c>
      <c r="GH395">
        <v>3248</v>
      </c>
      <c r="GI395">
        <v>0</v>
      </c>
      <c r="GJ395">
        <v>47941</v>
      </c>
      <c r="GK395">
        <v>55149</v>
      </c>
    </row>
    <row r="396" spans="2:193" x14ac:dyDescent="0.3">
      <c r="B396" t="s">
        <v>844</v>
      </c>
      <c r="C396" t="str">
        <f>VLOOKUP(E396,class!$A$1:$B$455,2,FALSE)</f>
        <v>Shire District</v>
      </c>
      <c r="D396" t="str">
        <f>IFERROR(VLOOKUP(E396,classifications!$A$3:$C$334,3,FALSE),VLOOKUP(E396,classifications!$I$2:$K$28,3,FALSE))</f>
        <v>Predominantly Rural</v>
      </c>
      <c r="E396" t="s">
        <v>846</v>
      </c>
      <c r="G396">
        <v>10</v>
      </c>
      <c r="H396">
        <v>10618</v>
      </c>
      <c r="I396">
        <v>538</v>
      </c>
      <c r="J396">
        <v>62691</v>
      </c>
      <c r="K396">
        <v>73857</v>
      </c>
      <c r="AB396" t="s">
        <v>844</v>
      </c>
      <c r="AC396" t="str">
        <f>VLOOKUP(AE396,class!$A$1:$B$455,2,FALSE)</f>
        <v>Shire District</v>
      </c>
      <c r="AD396" t="str">
        <f>IFERROR(VLOOKUP(AE396,classifications!$A$3:$C$334,3,FALSE),VLOOKUP(AE396,classifications!$I$2:$K$28,3,FALSE))</f>
        <v>Predominantly Rural</v>
      </c>
      <c r="AE396" t="s">
        <v>846</v>
      </c>
      <c r="AG396">
        <v>10</v>
      </c>
      <c r="AH396">
        <v>10746</v>
      </c>
      <c r="AI396">
        <v>538</v>
      </c>
      <c r="AJ396">
        <v>63020</v>
      </c>
      <c r="AK396">
        <v>74314</v>
      </c>
      <c r="BB396" t="s">
        <v>844</v>
      </c>
      <c r="BC396" t="str">
        <f>VLOOKUP(BE396,class!$A$1:$B$455,2,FALSE)</f>
        <v>Shire District</v>
      </c>
      <c r="BD396" t="str">
        <f>IFERROR(VLOOKUP(BE396,classifications!$A$3:$C$334,3,FALSE),VLOOKUP(BE396,classifications!$I$2:$K$28,3,FALSE))</f>
        <v>Predominantly Rural</v>
      </c>
      <c r="BE396" t="s">
        <v>846</v>
      </c>
      <c r="BG396">
        <v>0</v>
      </c>
      <c r="BH396">
        <v>10898</v>
      </c>
      <c r="BI396">
        <v>514</v>
      </c>
      <c r="BJ396">
        <v>63444</v>
      </c>
      <c r="BK396">
        <v>74856</v>
      </c>
      <c r="CB396" t="s">
        <v>844</v>
      </c>
      <c r="CC396" t="str">
        <f>VLOOKUP(CE396,class!$A$1:$B$455,2,FALSE)</f>
        <v>Shire District</v>
      </c>
      <c r="CD396" t="str">
        <f>IFERROR(VLOOKUP(CE396,classifications!$A$3:$C$334,3,FALSE),VLOOKUP(CE396,classifications!$I$2:$K$28,3,FALSE))</f>
        <v>Predominantly Rural</v>
      </c>
      <c r="CE396" t="s">
        <v>846</v>
      </c>
      <c r="CG396">
        <v>10</v>
      </c>
      <c r="CH396">
        <v>11031</v>
      </c>
      <c r="CI396">
        <v>588</v>
      </c>
      <c r="CJ396">
        <v>64006</v>
      </c>
      <c r="CK396">
        <v>75635</v>
      </c>
      <c r="DB396" t="s">
        <v>844</v>
      </c>
      <c r="DC396" t="str">
        <f>VLOOKUP(DE396,class!$A$1:$B$455,2,FALSE)</f>
        <v>Shire District</v>
      </c>
      <c r="DD396" t="str">
        <f>IFERROR(VLOOKUP(DE396,classifications!$A$3:$C$334,3,FALSE),VLOOKUP(DE396,classifications!$I$2:$K$28,3,FALSE))</f>
        <v>Predominantly Rural</v>
      </c>
      <c r="DE396" t="s">
        <v>846</v>
      </c>
      <c r="DG396">
        <v>0</v>
      </c>
      <c r="DH396">
        <v>11084</v>
      </c>
      <c r="DI396">
        <v>588</v>
      </c>
      <c r="DJ396">
        <v>64578</v>
      </c>
      <c r="DK396">
        <v>76250</v>
      </c>
      <c r="EB396" t="s">
        <v>844</v>
      </c>
      <c r="EC396" t="str">
        <f>VLOOKUP(EE396,class!$A$1:$B$455,2,FALSE)</f>
        <v>Shire District</v>
      </c>
      <c r="ED396" t="str">
        <f>IFERROR(VLOOKUP(EE396,classifications!$A$3:$C$334,3,FALSE),VLOOKUP(EE396,classifications!$I$2:$K$28,3,FALSE))</f>
        <v>Predominantly Rural</v>
      </c>
      <c r="EE396" t="s">
        <v>846</v>
      </c>
      <c r="EG396">
        <v>0</v>
      </c>
      <c r="EH396">
        <v>11045</v>
      </c>
      <c r="EI396">
        <v>582</v>
      </c>
      <c r="EJ396">
        <v>65246</v>
      </c>
      <c r="EK396">
        <v>76873</v>
      </c>
      <c r="FB396" t="s">
        <v>844</v>
      </c>
      <c r="FC396" t="str">
        <f>VLOOKUP(FE396,class!$A$1:$B$455,2,FALSE)</f>
        <v>Shire District</v>
      </c>
      <c r="FD396" t="str">
        <f>IFERROR(VLOOKUP(FE396,classifications!$A$3:$C$334,3,FALSE),VLOOKUP(FE396,classifications!$I$2:$K$28,3,FALSE))</f>
        <v>Predominantly Rural</v>
      </c>
      <c r="FE396" t="s">
        <v>846</v>
      </c>
      <c r="FG396">
        <v>47</v>
      </c>
      <c r="FH396">
        <v>11073</v>
      </c>
      <c r="FI396">
        <v>589</v>
      </c>
      <c r="FJ396">
        <v>65727</v>
      </c>
      <c r="FK396">
        <v>77436</v>
      </c>
      <c r="GB396" t="s">
        <v>844</v>
      </c>
      <c r="GC396" t="str">
        <f>VLOOKUP(GE396,class!$A$1:$B$455,2,FALSE)</f>
        <v>Shire District</v>
      </c>
      <c r="GD396" t="str">
        <f>IFERROR(VLOOKUP(GE396,classifications!$A$3:$C$334,3,FALSE),VLOOKUP(GE396,classifications!$I$2:$K$28,3,FALSE))</f>
        <v>Predominantly Rural</v>
      </c>
      <c r="GE396" t="s">
        <v>846</v>
      </c>
      <c r="GG396">
        <v>44</v>
      </c>
      <c r="GH396">
        <v>11061</v>
      </c>
      <c r="GI396">
        <v>544</v>
      </c>
      <c r="GJ396">
        <v>66437</v>
      </c>
      <c r="GK396">
        <v>78086</v>
      </c>
    </row>
    <row r="397" spans="2:193" x14ac:dyDescent="0.3">
      <c r="B397" t="s">
        <v>847</v>
      </c>
      <c r="C397" t="s">
        <v>849</v>
      </c>
      <c r="E397" t="s">
        <v>850</v>
      </c>
      <c r="G397">
        <v>5971</v>
      </c>
      <c r="H397">
        <v>2164</v>
      </c>
      <c r="I397">
        <v>0</v>
      </c>
      <c r="J397">
        <v>41575</v>
      </c>
      <c r="K397">
        <v>49710</v>
      </c>
      <c r="AB397" t="s">
        <v>847</v>
      </c>
      <c r="AC397" t="s">
        <v>849</v>
      </c>
      <c r="AE397" t="s">
        <v>850</v>
      </c>
      <c r="AG397">
        <v>5948</v>
      </c>
      <c r="AH397">
        <v>2247</v>
      </c>
      <c r="AI397">
        <v>0</v>
      </c>
      <c r="AJ397">
        <v>41959</v>
      </c>
      <c r="AK397">
        <v>50154</v>
      </c>
      <c r="BB397" t="s">
        <v>847</v>
      </c>
      <c r="BC397" t="s">
        <v>849</v>
      </c>
      <c r="BE397" t="s">
        <v>850</v>
      </c>
      <c r="BG397">
        <v>5832</v>
      </c>
      <c r="BH397">
        <v>2361</v>
      </c>
      <c r="BI397">
        <v>0</v>
      </c>
      <c r="BJ397">
        <v>42528</v>
      </c>
      <c r="BK397">
        <v>50721</v>
      </c>
      <c r="CB397" t="s">
        <v>847</v>
      </c>
      <c r="CC397" t="s">
        <v>849</v>
      </c>
      <c r="CE397" t="s">
        <v>850</v>
      </c>
      <c r="CG397">
        <v>5829</v>
      </c>
      <c r="CH397">
        <v>2498</v>
      </c>
      <c r="CI397">
        <v>0</v>
      </c>
      <c r="CJ397">
        <v>43172</v>
      </c>
      <c r="CK397">
        <v>51499</v>
      </c>
      <c r="DB397" t="s">
        <v>847</v>
      </c>
      <c r="DC397" t="s">
        <v>849</v>
      </c>
      <c r="DE397" t="s">
        <v>850</v>
      </c>
      <c r="DG397">
        <v>5804</v>
      </c>
      <c r="DH397">
        <v>2624</v>
      </c>
      <c r="DI397">
        <v>0</v>
      </c>
      <c r="DJ397">
        <v>43954</v>
      </c>
      <c r="DK397">
        <v>52382</v>
      </c>
      <c r="EB397" t="s">
        <v>847</v>
      </c>
      <c r="EC397" t="s">
        <v>849</v>
      </c>
      <c r="EE397" t="s">
        <v>850</v>
      </c>
      <c r="EG397">
        <v>5815</v>
      </c>
      <c r="EH397">
        <v>2712</v>
      </c>
      <c r="EI397">
        <v>0</v>
      </c>
      <c r="EJ397">
        <v>44805</v>
      </c>
      <c r="EK397">
        <v>53332</v>
      </c>
      <c r="FB397" t="s">
        <v>847</v>
      </c>
      <c r="FC397" t="s">
        <v>849</v>
      </c>
      <c r="FE397" t="s">
        <v>850</v>
      </c>
      <c r="FG397">
        <v>5766</v>
      </c>
      <c r="FH397">
        <v>2722</v>
      </c>
      <c r="FI397">
        <v>0</v>
      </c>
      <c r="FJ397">
        <v>45710</v>
      </c>
      <c r="FK397">
        <v>54198</v>
      </c>
      <c r="GB397" t="s">
        <v>847</v>
      </c>
      <c r="GC397" t="s">
        <v>849</v>
      </c>
      <c r="GE397" t="s">
        <v>850</v>
      </c>
      <c r="GG397">
        <v>5752</v>
      </c>
      <c r="GH397">
        <v>2862</v>
      </c>
      <c r="GI397">
        <v>0</v>
      </c>
      <c r="GJ397">
        <v>46081</v>
      </c>
      <c r="GK397">
        <v>54695</v>
      </c>
    </row>
    <row r="398" spans="2:193" x14ac:dyDescent="0.3">
      <c r="B398" t="s">
        <v>851</v>
      </c>
      <c r="C398" t="s">
        <v>853</v>
      </c>
      <c r="E398" t="s">
        <v>854</v>
      </c>
      <c r="G398">
        <v>0</v>
      </c>
      <c r="H398">
        <v>2377</v>
      </c>
      <c r="I398">
        <v>0</v>
      </c>
      <c r="J398">
        <v>15283.72709575374</v>
      </c>
      <c r="K398">
        <v>17660.72709575374</v>
      </c>
      <c r="AB398" t="s">
        <v>851</v>
      </c>
      <c r="AC398" t="s">
        <v>853</v>
      </c>
      <c r="AE398" t="s">
        <v>854</v>
      </c>
      <c r="AG398">
        <v>0</v>
      </c>
      <c r="AH398">
        <v>2383</v>
      </c>
      <c r="AI398">
        <v>0</v>
      </c>
      <c r="AJ398">
        <v>15326.72709575374</v>
      </c>
      <c r="AK398">
        <v>17709.72709575374</v>
      </c>
      <c r="BB398" t="s">
        <v>851</v>
      </c>
      <c r="BC398" t="s">
        <v>853</v>
      </c>
      <c r="BE398" t="s">
        <v>854</v>
      </c>
      <c r="BG398">
        <v>0</v>
      </c>
      <c r="BH398">
        <v>2454</v>
      </c>
      <c r="BI398">
        <v>0</v>
      </c>
      <c r="BJ398">
        <v>15339.72709575374</v>
      </c>
      <c r="BK398">
        <v>17793.72709575374</v>
      </c>
      <c r="CB398" t="s">
        <v>851</v>
      </c>
      <c r="CC398" t="s">
        <v>853</v>
      </c>
      <c r="CE398" t="s">
        <v>854</v>
      </c>
      <c r="CG398">
        <v>0</v>
      </c>
      <c r="CH398">
        <v>2450</v>
      </c>
      <c r="CI398">
        <v>0</v>
      </c>
      <c r="CJ398">
        <v>15498.72709575374</v>
      </c>
      <c r="CK398">
        <v>17948.72709575374</v>
      </c>
      <c r="DB398" t="s">
        <v>851</v>
      </c>
      <c r="DC398" t="s">
        <v>853</v>
      </c>
      <c r="DE398" t="s">
        <v>854</v>
      </c>
      <c r="DG398">
        <v>0</v>
      </c>
      <c r="DH398">
        <v>2474</v>
      </c>
      <c r="DI398">
        <v>0</v>
      </c>
      <c r="DJ398">
        <v>15573.72709575374</v>
      </c>
      <c r="DK398">
        <v>18047.72709575374</v>
      </c>
      <c r="EB398" t="s">
        <v>851</v>
      </c>
      <c r="EC398" t="s">
        <v>853</v>
      </c>
      <c r="EE398" t="s">
        <v>854</v>
      </c>
      <c r="EG398">
        <v>0</v>
      </c>
      <c r="EH398">
        <v>2484</v>
      </c>
      <c r="EI398">
        <v>0</v>
      </c>
      <c r="EJ398">
        <v>15695.72709575374</v>
      </c>
      <c r="EK398">
        <v>18179.72709575374</v>
      </c>
      <c r="FB398" t="s">
        <v>851</v>
      </c>
      <c r="FC398" t="s">
        <v>853</v>
      </c>
      <c r="FE398" t="s">
        <v>854</v>
      </c>
      <c r="FG398">
        <v>0</v>
      </c>
      <c r="FH398">
        <v>2476</v>
      </c>
      <c r="FI398">
        <v>0</v>
      </c>
      <c r="FJ398">
        <v>15806.72709575374</v>
      </c>
      <c r="FK398">
        <v>18282.72709575374</v>
      </c>
      <c r="GB398" t="s">
        <v>851</v>
      </c>
      <c r="GC398" t="s">
        <v>853</v>
      </c>
      <c r="GE398" t="s">
        <v>854</v>
      </c>
      <c r="GG398">
        <v>0</v>
      </c>
      <c r="GH398">
        <v>2453</v>
      </c>
      <c r="GI398">
        <v>0</v>
      </c>
      <c r="GJ398">
        <v>15869.72709575374</v>
      </c>
      <c r="GK398">
        <v>18322.72709575374</v>
      </c>
    </row>
    <row r="399" spans="2:193" x14ac:dyDescent="0.3">
      <c r="C399" t="str">
        <f>VLOOKUP(E399,class!$A$1:$B$455,2,FALSE)</f>
        <v>Shire District</v>
      </c>
      <c r="D399" t="str">
        <f>IFERROR(VLOOKUP(E399,classifications!$A$3:$C$334,3,FALSE),VLOOKUP(E399,classifications!$I$2:$K$28,3,FALSE))</f>
        <v>Predominantly Rural</v>
      </c>
      <c r="E399" t="s">
        <v>1041</v>
      </c>
      <c r="G399">
        <f>G397+G398</f>
        <v>5971</v>
      </c>
      <c r="H399">
        <f t="shared" ref="H399:K399" si="16">H397+H398</f>
        <v>4541</v>
      </c>
      <c r="I399">
        <f t="shared" si="16"/>
        <v>0</v>
      </c>
      <c r="J399">
        <f t="shared" si="16"/>
        <v>56858.72709575374</v>
      </c>
      <c r="K399">
        <f t="shared" si="16"/>
        <v>67370.72709575374</v>
      </c>
      <c r="AC399" t="str">
        <f>VLOOKUP(AE399,class!$A$1:$B$455,2,FALSE)</f>
        <v>Shire District</v>
      </c>
      <c r="AD399" t="str">
        <f>IFERROR(VLOOKUP(AE399,classifications!$A$3:$C$334,3,FALSE),VLOOKUP(AE399,classifications!$I$2:$K$28,3,FALSE))</f>
        <v>Predominantly Rural</v>
      </c>
      <c r="AE399" t="s">
        <v>1041</v>
      </c>
      <c r="AG399">
        <f>AG397+AG398</f>
        <v>5948</v>
      </c>
      <c r="AH399">
        <f t="shared" ref="AH399" si="17">AH397+AH398</f>
        <v>4630</v>
      </c>
      <c r="AI399">
        <f t="shared" ref="AI399" si="18">AI397+AI398</f>
        <v>0</v>
      </c>
      <c r="AJ399">
        <f t="shared" ref="AJ399" si="19">AJ397+AJ398</f>
        <v>57285.72709575374</v>
      </c>
      <c r="AK399">
        <f t="shared" ref="AK399" si="20">AK397+AK398</f>
        <v>67863.72709575374</v>
      </c>
      <c r="BC399" t="str">
        <f>VLOOKUP(BE399,class!$A$1:$B$455,2,FALSE)</f>
        <v>Shire District</v>
      </c>
      <c r="BD399" t="str">
        <f>IFERROR(VLOOKUP(BE399,classifications!$A$3:$C$334,3,FALSE),VLOOKUP(BE399,classifications!$I$2:$K$28,3,FALSE))</f>
        <v>Predominantly Rural</v>
      </c>
      <c r="BE399" t="s">
        <v>1041</v>
      </c>
      <c r="BG399">
        <f>BG397+BG398</f>
        <v>5832</v>
      </c>
      <c r="BH399">
        <f t="shared" ref="BH399" si="21">BH397+BH398</f>
        <v>4815</v>
      </c>
      <c r="BI399">
        <f t="shared" ref="BI399" si="22">BI397+BI398</f>
        <v>0</v>
      </c>
      <c r="BJ399">
        <f t="shared" ref="BJ399" si="23">BJ397+BJ398</f>
        <v>57867.72709575374</v>
      </c>
      <c r="BK399">
        <f t="shared" ref="BK399" si="24">BK397+BK398</f>
        <v>68514.72709575374</v>
      </c>
      <c r="CC399" t="str">
        <f>VLOOKUP(CE399,class!$A$1:$B$455,2,FALSE)</f>
        <v>Shire District</v>
      </c>
      <c r="CD399" t="str">
        <f>IFERROR(VLOOKUP(CE399,classifications!$A$3:$C$334,3,FALSE),VLOOKUP(CE399,classifications!$I$2:$K$28,3,FALSE))</f>
        <v>Predominantly Rural</v>
      </c>
      <c r="CE399" t="s">
        <v>1041</v>
      </c>
      <c r="CG399">
        <f>CG397+CG398</f>
        <v>5829</v>
      </c>
      <c r="CH399">
        <f t="shared" ref="CH399" si="25">CH397+CH398</f>
        <v>4948</v>
      </c>
      <c r="CI399">
        <f t="shared" ref="CI399" si="26">CI397+CI398</f>
        <v>0</v>
      </c>
      <c r="CJ399">
        <f t="shared" ref="CJ399" si="27">CJ397+CJ398</f>
        <v>58670.72709575374</v>
      </c>
      <c r="CK399">
        <f t="shared" ref="CK399" si="28">CK397+CK398</f>
        <v>69447.72709575374</v>
      </c>
      <c r="DC399" t="str">
        <f>VLOOKUP(DE399,class!$A$1:$B$455,2,FALSE)</f>
        <v>Shire District</v>
      </c>
      <c r="DD399" t="str">
        <f>IFERROR(VLOOKUP(DE399,classifications!$A$3:$C$334,3,FALSE),VLOOKUP(DE399,classifications!$I$2:$K$28,3,FALSE))</f>
        <v>Predominantly Rural</v>
      </c>
      <c r="DE399" t="s">
        <v>1041</v>
      </c>
      <c r="DG399">
        <f>DG397+DG398</f>
        <v>5804</v>
      </c>
      <c r="DH399">
        <f t="shared" ref="DH399" si="29">DH397+DH398</f>
        <v>5098</v>
      </c>
      <c r="DI399">
        <f t="shared" ref="DI399" si="30">DI397+DI398</f>
        <v>0</v>
      </c>
      <c r="DJ399">
        <f t="shared" ref="DJ399" si="31">DJ397+DJ398</f>
        <v>59527.72709575374</v>
      </c>
      <c r="DK399">
        <f t="shared" ref="DK399" si="32">DK397+DK398</f>
        <v>70429.72709575374</v>
      </c>
      <c r="EC399" t="str">
        <f>VLOOKUP(EE399,class!$A$1:$B$455,2,FALSE)</f>
        <v>Shire District</v>
      </c>
      <c r="ED399" t="str">
        <f>IFERROR(VLOOKUP(EE399,classifications!$A$3:$C$334,3,FALSE),VLOOKUP(EE399,classifications!$I$2:$K$28,3,FALSE))</f>
        <v>Predominantly Rural</v>
      </c>
      <c r="EE399" t="s">
        <v>1041</v>
      </c>
      <c r="EG399">
        <f>EG397+EG398</f>
        <v>5815</v>
      </c>
      <c r="EH399">
        <f t="shared" ref="EH399" si="33">EH397+EH398</f>
        <v>5196</v>
      </c>
      <c r="EI399">
        <f t="shared" ref="EI399" si="34">EI397+EI398</f>
        <v>0</v>
      </c>
      <c r="EJ399">
        <f t="shared" ref="EJ399" si="35">EJ397+EJ398</f>
        <v>60500.72709575374</v>
      </c>
      <c r="EK399">
        <f t="shared" ref="EK399" si="36">EK397+EK398</f>
        <v>71511.72709575374</v>
      </c>
      <c r="FC399" t="str">
        <f>VLOOKUP(FE399,class!$A$1:$B$455,2,FALSE)</f>
        <v>Shire District</v>
      </c>
      <c r="FD399" t="str">
        <f>IFERROR(VLOOKUP(FE399,classifications!$A$3:$C$334,3,FALSE),VLOOKUP(FE399,classifications!$I$2:$K$28,3,FALSE))</f>
        <v>Predominantly Rural</v>
      </c>
      <c r="FE399" t="s">
        <v>1041</v>
      </c>
      <c r="FG399">
        <f>FG397+FG398</f>
        <v>5766</v>
      </c>
      <c r="FH399">
        <f t="shared" ref="FH399" si="37">FH397+FH398</f>
        <v>5198</v>
      </c>
      <c r="FI399">
        <f t="shared" ref="FI399" si="38">FI397+FI398</f>
        <v>0</v>
      </c>
      <c r="FJ399">
        <f t="shared" ref="FJ399" si="39">FJ397+FJ398</f>
        <v>61516.72709575374</v>
      </c>
      <c r="FK399">
        <f t="shared" ref="FK399" si="40">FK397+FK398</f>
        <v>72480.72709575374</v>
      </c>
      <c r="GC399" t="str">
        <f>VLOOKUP(GE399,class!$A$1:$B$455,2,FALSE)</f>
        <v>Shire District</v>
      </c>
      <c r="GD399" t="str">
        <f>IFERROR(VLOOKUP(GE399,classifications!$A$3:$C$334,3,FALSE),VLOOKUP(GE399,classifications!$I$2:$K$28,3,FALSE))</f>
        <v>Predominantly Rural</v>
      </c>
      <c r="GE399" t="s">
        <v>1041</v>
      </c>
      <c r="GG399">
        <f>GG397+GG398</f>
        <v>5752</v>
      </c>
      <c r="GH399">
        <f t="shared" ref="GH399" si="41">GH397+GH398</f>
        <v>5315</v>
      </c>
      <c r="GI399">
        <f t="shared" ref="GI399" si="42">GI397+GI398</f>
        <v>0</v>
      </c>
      <c r="GJ399">
        <f t="shared" ref="GJ399" si="43">GJ397+GJ398</f>
        <v>61950.72709575374</v>
      </c>
      <c r="GK399">
        <f t="shared" ref="GK399" si="44">GK397+GK398</f>
        <v>73017.72709575374</v>
      </c>
    </row>
    <row r="400" spans="2:193" x14ac:dyDescent="0.3">
      <c r="C400" t="str">
        <f>VLOOKUP(E400,class!$A$1:$B$455,2,FALSE)</f>
        <v>Shire County</v>
      </c>
      <c r="D400" t="str">
        <f>IFERROR(VLOOKUP(E400,classifications!$A$3:$C$334,3,FALSE),VLOOKUP(E400,classifications!$I$2:$K$28,3,FALSE))</f>
        <v>Urban with Significant Rural</v>
      </c>
      <c r="E400" t="s">
        <v>855</v>
      </c>
      <c r="G400">
        <v>9969</v>
      </c>
      <c r="H400">
        <v>42583</v>
      </c>
      <c r="I400">
        <v>245</v>
      </c>
      <c r="J400">
        <v>316029.64054336469</v>
      </c>
      <c r="K400">
        <v>368826.64054336469</v>
      </c>
      <c r="AC400" t="str">
        <f>VLOOKUP(AE400,class!$A$1:$B$455,2,FALSE)</f>
        <v>Shire County</v>
      </c>
      <c r="AD400" t="str">
        <f>IFERROR(VLOOKUP(AE400,classifications!$A$3:$C$334,3,FALSE),VLOOKUP(AE400,classifications!$I$2:$K$28,3,FALSE))</f>
        <v>Urban with Significant Rural</v>
      </c>
      <c r="AE400" t="s">
        <v>855</v>
      </c>
      <c r="AG400">
        <v>9912</v>
      </c>
      <c r="AH400">
        <v>43060</v>
      </c>
      <c r="AI400">
        <v>243</v>
      </c>
      <c r="AJ400">
        <v>317265.64054336469</v>
      </c>
      <c r="AK400">
        <v>370480.64054336469</v>
      </c>
      <c r="BC400" t="str">
        <f>VLOOKUP(BE400,class!$A$1:$B$455,2,FALSE)</f>
        <v>Shire County</v>
      </c>
      <c r="BD400" t="str">
        <f>IFERROR(VLOOKUP(BE400,classifications!$A$3:$C$334,3,FALSE),VLOOKUP(BE400,classifications!$I$2:$K$28,3,FALSE))</f>
        <v>Urban with Significant Rural</v>
      </c>
      <c r="BE400" t="s">
        <v>855</v>
      </c>
      <c r="BG400">
        <v>9873</v>
      </c>
      <c r="BH400">
        <v>43041</v>
      </c>
      <c r="BI400">
        <v>244</v>
      </c>
      <c r="BJ400">
        <v>318971.64054336469</v>
      </c>
      <c r="BK400">
        <v>372129.64054336469</v>
      </c>
      <c r="CC400" t="str">
        <f>VLOOKUP(CE400,class!$A$1:$B$455,2,FALSE)</f>
        <v>Shire County</v>
      </c>
      <c r="CD400" t="str">
        <f>IFERROR(VLOOKUP(CE400,classifications!$A$3:$C$334,3,FALSE),VLOOKUP(CE400,classifications!$I$2:$K$28,3,FALSE))</f>
        <v>Urban with Significant Rural</v>
      </c>
      <c r="CE400" t="s">
        <v>855</v>
      </c>
      <c r="CG400">
        <v>9627</v>
      </c>
      <c r="CH400">
        <v>43672</v>
      </c>
      <c r="CI400">
        <v>591</v>
      </c>
      <c r="CJ400">
        <v>320645.64054336469</v>
      </c>
      <c r="CK400">
        <v>374535.64054336469</v>
      </c>
      <c r="DC400" t="str">
        <f>VLOOKUP(DE400,class!$A$1:$B$455,2,FALSE)</f>
        <v>Shire County</v>
      </c>
      <c r="DD400" t="str">
        <f>IFERROR(VLOOKUP(DE400,classifications!$A$3:$C$334,3,FALSE),VLOOKUP(DE400,classifications!$I$2:$K$28,3,FALSE))</f>
        <v>Urban with Significant Rural</v>
      </c>
      <c r="DE400" t="s">
        <v>855</v>
      </c>
      <c r="DG400">
        <v>9574</v>
      </c>
      <c r="DH400">
        <v>43946</v>
      </c>
      <c r="DI400">
        <v>741</v>
      </c>
      <c r="DJ400">
        <v>322126.64054336469</v>
      </c>
      <c r="DK400">
        <v>376387.64054336469</v>
      </c>
      <c r="EC400" t="str">
        <f>VLOOKUP(EE400,class!$A$1:$B$455,2,FALSE)</f>
        <v>Shire County</v>
      </c>
      <c r="ED400" t="str">
        <f>IFERROR(VLOOKUP(EE400,classifications!$A$3:$C$334,3,FALSE),VLOOKUP(EE400,classifications!$I$2:$K$28,3,FALSE))</f>
        <v>Urban with Significant Rural</v>
      </c>
      <c r="EE400" t="s">
        <v>855</v>
      </c>
      <c r="EG400">
        <v>9564</v>
      </c>
      <c r="EH400">
        <v>44139</v>
      </c>
      <c r="EI400">
        <v>738</v>
      </c>
      <c r="EJ400">
        <v>325112.64054336469</v>
      </c>
      <c r="EK400">
        <v>379553.64054336469</v>
      </c>
      <c r="FC400" t="str">
        <f>VLOOKUP(FE400,class!$A$1:$B$455,2,FALSE)</f>
        <v>Shire County</v>
      </c>
      <c r="FD400" t="str">
        <f>IFERROR(VLOOKUP(FE400,classifications!$A$3:$C$334,3,FALSE),VLOOKUP(FE400,classifications!$I$2:$K$28,3,FALSE))</f>
        <v>Urban with Significant Rural</v>
      </c>
      <c r="FE400" t="s">
        <v>855</v>
      </c>
      <c r="FG400">
        <v>9456</v>
      </c>
      <c r="FH400">
        <v>44600</v>
      </c>
      <c r="FI400">
        <v>748</v>
      </c>
      <c r="FJ400">
        <v>328281.64054336469</v>
      </c>
      <c r="FK400">
        <v>383085.64054336469</v>
      </c>
      <c r="GC400" t="str">
        <f>VLOOKUP(GE400,class!$A$1:$B$455,2,FALSE)</f>
        <v>Shire County</v>
      </c>
      <c r="GD400" t="str">
        <f>IFERROR(VLOOKUP(GE400,classifications!$A$3:$C$334,3,FALSE),VLOOKUP(GE400,classifications!$I$2:$K$28,3,FALSE))</f>
        <v>Urban with Significant Rural</v>
      </c>
      <c r="GE400" t="s">
        <v>855</v>
      </c>
      <c r="GG400">
        <v>9415</v>
      </c>
      <c r="GH400">
        <v>44964</v>
      </c>
      <c r="GI400">
        <v>742</v>
      </c>
      <c r="GJ400">
        <v>331396.64054336469</v>
      </c>
      <c r="GK400">
        <v>386517.64054336469</v>
      </c>
    </row>
    <row r="401" spans="2:193" x14ac:dyDescent="0.3">
      <c r="B401" t="s">
        <v>856</v>
      </c>
      <c r="C401" t="str">
        <f>VLOOKUP(E401,class!$A$1:$B$455,2,FALSE)</f>
        <v>Shire District</v>
      </c>
      <c r="D401" t="str">
        <f>IFERROR(VLOOKUP(E401,classifications!$A$3:$C$334,3,FALSE),VLOOKUP(E401,classifications!$I$2:$K$28,3,FALSE))</f>
        <v>Urban with Significant Rural</v>
      </c>
      <c r="E401" t="s">
        <v>858</v>
      </c>
      <c r="G401">
        <v>5409</v>
      </c>
      <c r="H401">
        <v>1615</v>
      </c>
      <c r="I401">
        <v>0</v>
      </c>
      <c r="J401">
        <v>34833</v>
      </c>
      <c r="K401">
        <v>41857</v>
      </c>
      <c r="AB401" t="s">
        <v>856</v>
      </c>
      <c r="AC401" t="str">
        <f>VLOOKUP(AE401,class!$A$1:$B$455,2,FALSE)</f>
        <v>Shire District</v>
      </c>
      <c r="AD401" t="str">
        <f>IFERROR(VLOOKUP(AE401,classifications!$A$3:$C$334,3,FALSE),VLOOKUP(AE401,classifications!$I$2:$K$28,3,FALSE))</f>
        <v>Urban with Significant Rural</v>
      </c>
      <c r="AE401" t="s">
        <v>858</v>
      </c>
      <c r="AG401">
        <v>5381</v>
      </c>
      <c r="AH401">
        <v>1671</v>
      </c>
      <c r="AI401">
        <v>0</v>
      </c>
      <c r="AJ401">
        <v>34971</v>
      </c>
      <c r="AK401">
        <v>42023</v>
      </c>
      <c r="BB401" t="s">
        <v>856</v>
      </c>
      <c r="BC401" t="str">
        <f>VLOOKUP(BE401,class!$A$1:$B$455,2,FALSE)</f>
        <v>Shire District</v>
      </c>
      <c r="BD401" t="str">
        <f>IFERROR(VLOOKUP(BE401,classifications!$A$3:$C$334,3,FALSE),VLOOKUP(BE401,classifications!$I$2:$K$28,3,FALSE))</f>
        <v>Urban with Significant Rural</v>
      </c>
      <c r="BE401" t="s">
        <v>858</v>
      </c>
      <c r="BG401">
        <v>5356</v>
      </c>
      <c r="BH401">
        <v>1692</v>
      </c>
      <c r="BI401">
        <v>0</v>
      </c>
      <c r="BJ401">
        <v>35235</v>
      </c>
      <c r="BK401">
        <v>42283</v>
      </c>
      <c r="CB401" t="s">
        <v>856</v>
      </c>
      <c r="CC401" t="str">
        <f>VLOOKUP(CE401,class!$A$1:$B$455,2,FALSE)</f>
        <v>Shire District</v>
      </c>
      <c r="CD401" t="str">
        <f>IFERROR(VLOOKUP(CE401,classifications!$A$3:$C$334,3,FALSE),VLOOKUP(CE401,classifications!$I$2:$K$28,3,FALSE))</f>
        <v>Urban with Significant Rural</v>
      </c>
      <c r="CE401" t="s">
        <v>858</v>
      </c>
      <c r="CG401">
        <v>5161</v>
      </c>
      <c r="CH401">
        <v>1813</v>
      </c>
      <c r="CI401">
        <v>0</v>
      </c>
      <c r="CJ401">
        <v>35564</v>
      </c>
      <c r="CK401">
        <v>42538</v>
      </c>
      <c r="DB401" t="s">
        <v>856</v>
      </c>
      <c r="DC401" t="str">
        <f>VLOOKUP(DE401,class!$A$1:$B$455,2,FALSE)</f>
        <v>Shire District</v>
      </c>
      <c r="DD401" t="str">
        <f>IFERROR(VLOOKUP(DE401,classifications!$A$3:$C$334,3,FALSE),VLOOKUP(DE401,classifications!$I$2:$K$28,3,FALSE))</f>
        <v>Urban with Significant Rural</v>
      </c>
      <c r="DE401" t="s">
        <v>858</v>
      </c>
      <c r="DG401">
        <v>5134</v>
      </c>
      <c r="DH401">
        <v>1781</v>
      </c>
      <c r="DI401">
        <v>0</v>
      </c>
      <c r="DJ401">
        <v>35617</v>
      </c>
      <c r="DK401">
        <v>42532</v>
      </c>
      <c r="EB401" t="s">
        <v>856</v>
      </c>
      <c r="EC401" t="str">
        <f>VLOOKUP(EE401,class!$A$1:$B$455,2,FALSE)</f>
        <v>Shire District</v>
      </c>
      <c r="ED401" t="str">
        <f>IFERROR(VLOOKUP(EE401,classifications!$A$3:$C$334,3,FALSE),VLOOKUP(EE401,classifications!$I$2:$K$28,3,FALSE))</f>
        <v>Urban with Significant Rural</v>
      </c>
      <c r="EE401" t="s">
        <v>858</v>
      </c>
      <c r="EG401">
        <v>5146</v>
      </c>
      <c r="EH401">
        <v>1862</v>
      </c>
      <c r="EI401">
        <v>0</v>
      </c>
      <c r="EJ401">
        <v>35896</v>
      </c>
      <c r="EK401">
        <v>42904</v>
      </c>
      <c r="FB401" t="s">
        <v>856</v>
      </c>
      <c r="FC401" t="str">
        <f>VLOOKUP(FE401,class!$A$1:$B$455,2,FALSE)</f>
        <v>Shire District</v>
      </c>
      <c r="FD401" t="str">
        <f>IFERROR(VLOOKUP(FE401,classifications!$A$3:$C$334,3,FALSE),VLOOKUP(FE401,classifications!$I$2:$K$28,3,FALSE))</f>
        <v>Urban with Significant Rural</v>
      </c>
      <c r="FE401" t="s">
        <v>858</v>
      </c>
      <c r="FG401">
        <v>5158</v>
      </c>
      <c r="FH401">
        <v>1984</v>
      </c>
      <c r="FI401">
        <v>0</v>
      </c>
      <c r="FJ401">
        <v>36387</v>
      </c>
      <c r="FK401">
        <v>43529</v>
      </c>
      <c r="GB401" t="s">
        <v>856</v>
      </c>
      <c r="GC401" t="str">
        <f>VLOOKUP(GE401,class!$A$1:$B$455,2,FALSE)</f>
        <v>Shire District</v>
      </c>
      <c r="GD401" t="str">
        <f>IFERROR(VLOOKUP(GE401,classifications!$A$3:$C$334,3,FALSE),VLOOKUP(GE401,classifications!$I$2:$K$28,3,FALSE))</f>
        <v>Urban with Significant Rural</v>
      </c>
      <c r="GE401" t="s">
        <v>858</v>
      </c>
      <c r="GG401">
        <v>5150</v>
      </c>
      <c r="GH401">
        <v>2068</v>
      </c>
      <c r="GI401">
        <v>0</v>
      </c>
      <c r="GJ401">
        <v>36545</v>
      </c>
      <c r="GK401">
        <v>43763</v>
      </c>
    </row>
    <row r="402" spans="2:193" x14ac:dyDescent="0.3">
      <c r="B402" t="s">
        <v>859</v>
      </c>
      <c r="C402" t="str">
        <f>VLOOKUP(E402,class!$A$1:$B$455,2,FALSE)</f>
        <v>Shire District</v>
      </c>
      <c r="D402" t="str">
        <f>IFERROR(VLOOKUP(E402,classifications!$A$3:$C$334,3,FALSE),VLOOKUP(E402,classifications!$I$2:$K$28,3,FALSE))</f>
        <v>Urban with Significant Rural</v>
      </c>
      <c r="E402" t="s">
        <v>861</v>
      </c>
      <c r="G402">
        <v>0</v>
      </c>
      <c r="H402">
        <v>6464</v>
      </c>
      <c r="I402">
        <v>0</v>
      </c>
      <c r="J402">
        <v>42893.642110762798</v>
      </c>
      <c r="K402">
        <v>49357.642110762798</v>
      </c>
      <c r="AB402" t="s">
        <v>859</v>
      </c>
      <c r="AC402" t="str">
        <f>VLOOKUP(AE402,class!$A$1:$B$455,2,FALSE)</f>
        <v>Shire District</v>
      </c>
      <c r="AD402" t="str">
        <f>IFERROR(VLOOKUP(AE402,classifications!$A$3:$C$334,3,FALSE),VLOOKUP(AE402,classifications!$I$2:$K$28,3,FALSE))</f>
        <v>Urban with Significant Rural</v>
      </c>
      <c r="AE402" t="s">
        <v>861</v>
      </c>
      <c r="AG402">
        <v>0</v>
      </c>
      <c r="AH402">
        <v>6440</v>
      </c>
      <c r="AI402">
        <v>0</v>
      </c>
      <c r="AJ402">
        <v>43187.642110762798</v>
      </c>
      <c r="AK402">
        <v>49627.642110762798</v>
      </c>
      <c r="BB402" t="s">
        <v>859</v>
      </c>
      <c r="BC402" t="str">
        <f>VLOOKUP(BE402,class!$A$1:$B$455,2,FALSE)</f>
        <v>Shire District</v>
      </c>
      <c r="BD402" t="str">
        <f>IFERROR(VLOOKUP(BE402,classifications!$A$3:$C$334,3,FALSE),VLOOKUP(BE402,classifications!$I$2:$K$28,3,FALSE))</f>
        <v>Urban with Significant Rural</v>
      </c>
      <c r="BE402" t="s">
        <v>861</v>
      </c>
      <c r="BG402">
        <v>0</v>
      </c>
      <c r="BH402">
        <v>6534</v>
      </c>
      <c r="BI402">
        <v>0</v>
      </c>
      <c r="BJ402">
        <v>43327.642110762798</v>
      </c>
      <c r="BK402">
        <v>49861.642110762798</v>
      </c>
      <c r="CB402" t="s">
        <v>859</v>
      </c>
      <c r="CC402" t="str">
        <f>VLOOKUP(CE402,class!$A$1:$B$455,2,FALSE)</f>
        <v>Shire District</v>
      </c>
      <c r="CD402" t="str">
        <f>IFERROR(VLOOKUP(CE402,classifications!$A$3:$C$334,3,FALSE),VLOOKUP(CE402,classifications!$I$2:$K$28,3,FALSE))</f>
        <v>Urban with Significant Rural</v>
      </c>
      <c r="CE402" t="s">
        <v>861</v>
      </c>
      <c r="CG402">
        <v>0</v>
      </c>
      <c r="CH402">
        <v>6680</v>
      </c>
      <c r="CI402">
        <v>0</v>
      </c>
      <c r="CJ402">
        <v>43533.642110762798</v>
      </c>
      <c r="CK402">
        <v>50213.642110762798</v>
      </c>
      <c r="DB402" t="s">
        <v>859</v>
      </c>
      <c r="DC402" t="str">
        <f>VLOOKUP(DE402,class!$A$1:$B$455,2,FALSE)</f>
        <v>Shire District</v>
      </c>
      <c r="DD402" t="str">
        <f>IFERROR(VLOOKUP(DE402,classifications!$A$3:$C$334,3,FALSE),VLOOKUP(DE402,classifications!$I$2:$K$28,3,FALSE))</f>
        <v>Urban with Significant Rural</v>
      </c>
      <c r="DE402" t="s">
        <v>861</v>
      </c>
      <c r="DG402">
        <v>0</v>
      </c>
      <c r="DH402">
        <v>6572</v>
      </c>
      <c r="DI402">
        <v>0</v>
      </c>
      <c r="DJ402">
        <v>44100.642110762798</v>
      </c>
      <c r="DK402">
        <v>50672.642110762798</v>
      </c>
      <c r="EB402" t="s">
        <v>859</v>
      </c>
      <c r="EC402" t="str">
        <f>VLOOKUP(EE402,class!$A$1:$B$455,2,FALSE)</f>
        <v>Shire District</v>
      </c>
      <c r="ED402" t="str">
        <f>IFERROR(VLOOKUP(EE402,classifications!$A$3:$C$334,3,FALSE),VLOOKUP(EE402,classifications!$I$2:$K$28,3,FALSE))</f>
        <v>Urban with Significant Rural</v>
      </c>
      <c r="EE402" t="s">
        <v>861</v>
      </c>
      <c r="EG402">
        <v>0</v>
      </c>
      <c r="EH402">
        <v>6641</v>
      </c>
      <c r="EI402">
        <v>0</v>
      </c>
      <c r="EJ402">
        <v>44566.642110762798</v>
      </c>
      <c r="EK402">
        <v>51207.642110762798</v>
      </c>
      <c r="FB402" t="s">
        <v>859</v>
      </c>
      <c r="FC402" t="str">
        <f>VLOOKUP(FE402,class!$A$1:$B$455,2,FALSE)</f>
        <v>Shire District</v>
      </c>
      <c r="FD402" t="str">
        <f>IFERROR(VLOOKUP(FE402,classifications!$A$3:$C$334,3,FALSE),VLOOKUP(FE402,classifications!$I$2:$K$28,3,FALSE))</f>
        <v>Urban with Significant Rural</v>
      </c>
      <c r="FE402" t="s">
        <v>861</v>
      </c>
      <c r="FG402">
        <v>0</v>
      </c>
      <c r="FH402">
        <v>6675</v>
      </c>
      <c r="FI402">
        <v>0</v>
      </c>
      <c r="FJ402">
        <v>45213.642110762798</v>
      </c>
      <c r="FK402">
        <v>51888.642110762798</v>
      </c>
      <c r="GB402" t="s">
        <v>859</v>
      </c>
      <c r="GC402" t="str">
        <f>VLOOKUP(GE402,class!$A$1:$B$455,2,FALSE)</f>
        <v>Shire District</v>
      </c>
      <c r="GD402" t="str">
        <f>IFERROR(VLOOKUP(GE402,classifications!$A$3:$C$334,3,FALSE),VLOOKUP(GE402,classifications!$I$2:$K$28,3,FALSE))</f>
        <v>Urban with Significant Rural</v>
      </c>
      <c r="GE402" t="s">
        <v>861</v>
      </c>
      <c r="GG402">
        <v>0</v>
      </c>
      <c r="GH402">
        <v>6732</v>
      </c>
      <c r="GI402">
        <v>0</v>
      </c>
      <c r="GJ402">
        <v>45919.642110762798</v>
      </c>
      <c r="GK402">
        <v>52651.642110762798</v>
      </c>
    </row>
    <row r="403" spans="2:193" x14ac:dyDescent="0.3">
      <c r="B403" t="s">
        <v>862</v>
      </c>
      <c r="C403" t="str">
        <f>VLOOKUP(E403,class!$A$1:$B$455,2,FALSE)</f>
        <v>Shire District</v>
      </c>
      <c r="D403" t="str">
        <f>IFERROR(VLOOKUP(E403,classifications!$A$3:$C$334,3,FALSE),VLOOKUP(E403,classifications!$I$2:$K$28,3,FALSE))</f>
        <v>Urban with Significant Rural</v>
      </c>
      <c r="E403" t="s">
        <v>864</v>
      </c>
      <c r="G403">
        <v>0</v>
      </c>
      <c r="H403">
        <v>5702</v>
      </c>
      <c r="I403">
        <v>160</v>
      </c>
      <c r="J403">
        <v>37507</v>
      </c>
      <c r="K403">
        <v>43369</v>
      </c>
      <c r="AB403" t="s">
        <v>862</v>
      </c>
      <c r="AC403" t="str">
        <f>VLOOKUP(AE403,class!$A$1:$B$455,2,FALSE)</f>
        <v>Shire District</v>
      </c>
      <c r="AD403" t="str">
        <f>IFERROR(VLOOKUP(AE403,classifications!$A$3:$C$334,3,FALSE),VLOOKUP(AE403,classifications!$I$2:$K$28,3,FALSE))</f>
        <v>Urban with Significant Rural</v>
      </c>
      <c r="AE403" t="s">
        <v>864</v>
      </c>
      <c r="AG403">
        <v>0</v>
      </c>
      <c r="AH403">
        <v>5710</v>
      </c>
      <c r="AI403">
        <v>158</v>
      </c>
      <c r="AJ403">
        <v>37740</v>
      </c>
      <c r="AK403">
        <v>43608</v>
      </c>
      <c r="BB403" t="s">
        <v>862</v>
      </c>
      <c r="BC403" t="str">
        <f>VLOOKUP(BE403,class!$A$1:$B$455,2,FALSE)</f>
        <v>Shire District</v>
      </c>
      <c r="BD403" t="str">
        <f>IFERROR(VLOOKUP(BE403,classifications!$A$3:$C$334,3,FALSE),VLOOKUP(BE403,classifications!$I$2:$K$28,3,FALSE))</f>
        <v>Urban with Significant Rural</v>
      </c>
      <c r="BE403" t="s">
        <v>864</v>
      </c>
      <c r="BG403">
        <v>19</v>
      </c>
      <c r="BH403">
        <v>5752</v>
      </c>
      <c r="BI403">
        <v>160</v>
      </c>
      <c r="BJ403">
        <v>37999</v>
      </c>
      <c r="BK403">
        <v>43930</v>
      </c>
      <c r="CB403" t="s">
        <v>862</v>
      </c>
      <c r="CC403" t="str">
        <f>VLOOKUP(CE403,class!$A$1:$B$455,2,FALSE)</f>
        <v>Shire District</v>
      </c>
      <c r="CD403" t="str">
        <f>IFERROR(VLOOKUP(CE403,classifications!$A$3:$C$334,3,FALSE),VLOOKUP(CE403,classifications!$I$2:$K$28,3,FALSE))</f>
        <v>Urban with Significant Rural</v>
      </c>
      <c r="CE403" t="s">
        <v>864</v>
      </c>
      <c r="CG403">
        <v>20</v>
      </c>
      <c r="CH403">
        <v>5705</v>
      </c>
      <c r="CI403">
        <v>160</v>
      </c>
      <c r="CJ403">
        <v>38226</v>
      </c>
      <c r="CK403">
        <v>44111</v>
      </c>
      <c r="DB403" t="s">
        <v>862</v>
      </c>
      <c r="DC403" t="str">
        <f>VLOOKUP(DE403,class!$A$1:$B$455,2,FALSE)</f>
        <v>Shire District</v>
      </c>
      <c r="DD403" t="str">
        <f>IFERROR(VLOOKUP(DE403,classifications!$A$3:$C$334,3,FALSE),VLOOKUP(DE403,classifications!$I$2:$K$28,3,FALSE))</f>
        <v>Urban with Significant Rural</v>
      </c>
      <c r="DE403" t="s">
        <v>864</v>
      </c>
      <c r="DG403">
        <v>20</v>
      </c>
      <c r="DH403">
        <v>5723</v>
      </c>
      <c r="DI403">
        <v>160</v>
      </c>
      <c r="DJ403">
        <v>38408</v>
      </c>
      <c r="DK403">
        <v>44311</v>
      </c>
      <c r="EB403" t="s">
        <v>862</v>
      </c>
      <c r="EC403" t="str">
        <f>VLOOKUP(EE403,class!$A$1:$B$455,2,FALSE)</f>
        <v>Shire District</v>
      </c>
      <c r="ED403" t="str">
        <f>IFERROR(VLOOKUP(EE403,classifications!$A$3:$C$334,3,FALSE),VLOOKUP(EE403,classifications!$I$2:$K$28,3,FALSE))</f>
        <v>Urban with Significant Rural</v>
      </c>
      <c r="EE403" t="s">
        <v>864</v>
      </c>
      <c r="EG403">
        <v>20</v>
      </c>
      <c r="EH403">
        <v>5703</v>
      </c>
      <c r="EI403">
        <v>160</v>
      </c>
      <c r="EJ403">
        <v>38750</v>
      </c>
      <c r="EK403">
        <v>44633</v>
      </c>
      <c r="FB403" t="s">
        <v>862</v>
      </c>
      <c r="FC403" t="str">
        <f>VLOOKUP(FE403,class!$A$1:$B$455,2,FALSE)</f>
        <v>Shire District</v>
      </c>
      <c r="FD403" t="str">
        <f>IFERROR(VLOOKUP(FE403,classifications!$A$3:$C$334,3,FALSE),VLOOKUP(FE403,classifications!$I$2:$K$28,3,FALSE))</f>
        <v>Urban with Significant Rural</v>
      </c>
      <c r="FE403" t="s">
        <v>864</v>
      </c>
      <c r="FG403">
        <v>20</v>
      </c>
      <c r="FH403">
        <v>5792</v>
      </c>
      <c r="FI403">
        <v>160</v>
      </c>
      <c r="FJ403">
        <v>39213</v>
      </c>
      <c r="FK403">
        <v>45185</v>
      </c>
      <c r="GB403" t="s">
        <v>862</v>
      </c>
      <c r="GC403" t="str">
        <f>VLOOKUP(GE403,class!$A$1:$B$455,2,FALSE)</f>
        <v>Shire District</v>
      </c>
      <c r="GD403" t="str">
        <f>IFERROR(VLOOKUP(GE403,classifications!$A$3:$C$334,3,FALSE),VLOOKUP(GE403,classifications!$I$2:$K$28,3,FALSE))</f>
        <v>Urban with Significant Rural</v>
      </c>
      <c r="GE403" t="s">
        <v>864</v>
      </c>
      <c r="GG403">
        <v>17</v>
      </c>
      <c r="GH403">
        <v>5864</v>
      </c>
      <c r="GI403">
        <v>153</v>
      </c>
      <c r="GJ403">
        <v>39891</v>
      </c>
      <c r="GK403">
        <v>45925</v>
      </c>
    </row>
    <row r="404" spans="2:193" x14ac:dyDescent="0.3">
      <c r="B404" t="s">
        <v>865</v>
      </c>
      <c r="C404" t="str">
        <f>VLOOKUP(E404,class!$A$1:$B$455,2,FALSE)</f>
        <v>Shire District</v>
      </c>
      <c r="D404" t="str">
        <f>IFERROR(VLOOKUP(E404,classifications!$A$3:$C$334,3,FALSE),VLOOKUP(E404,classifications!$I$2:$K$28,3,FALSE))</f>
        <v>Predominantly Urban</v>
      </c>
      <c r="E404" t="s">
        <v>867</v>
      </c>
      <c r="G404">
        <v>7</v>
      </c>
      <c r="H404">
        <v>9794</v>
      </c>
      <c r="I404">
        <v>0</v>
      </c>
      <c r="J404">
        <v>44725.998432601882</v>
      </c>
      <c r="K404">
        <v>54526.998432601882</v>
      </c>
      <c r="AB404" t="s">
        <v>865</v>
      </c>
      <c r="AC404" t="str">
        <f>VLOOKUP(AE404,class!$A$1:$B$455,2,FALSE)</f>
        <v>Shire District</v>
      </c>
      <c r="AD404" t="str">
        <f>IFERROR(VLOOKUP(AE404,classifications!$A$3:$C$334,3,FALSE),VLOOKUP(AE404,classifications!$I$2:$K$28,3,FALSE))</f>
        <v>Predominantly Urban</v>
      </c>
      <c r="AE404" t="s">
        <v>867</v>
      </c>
      <c r="AG404">
        <v>5</v>
      </c>
      <c r="AH404">
        <v>9798</v>
      </c>
      <c r="AI404">
        <v>0</v>
      </c>
      <c r="AJ404">
        <v>44985.998432601882</v>
      </c>
      <c r="AK404">
        <v>54788.998432601882</v>
      </c>
      <c r="BB404" t="s">
        <v>865</v>
      </c>
      <c r="BC404" t="str">
        <f>VLOOKUP(BE404,class!$A$1:$B$455,2,FALSE)</f>
        <v>Shire District</v>
      </c>
      <c r="BD404" t="str">
        <f>IFERROR(VLOOKUP(BE404,classifications!$A$3:$C$334,3,FALSE),VLOOKUP(BE404,classifications!$I$2:$K$28,3,FALSE))</f>
        <v>Predominantly Urban</v>
      </c>
      <c r="BE404" t="s">
        <v>867</v>
      </c>
      <c r="BG404">
        <v>5</v>
      </c>
      <c r="BH404">
        <v>9892</v>
      </c>
      <c r="BI404">
        <v>0</v>
      </c>
      <c r="BJ404">
        <v>45200.998432601882</v>
      </c>
      <c r="BK404">
        <v>55097.998432601882</v>
      </c>
      <c r="CB404" t="s">
        <v>865</v>
      </c>
      <c r="CC404" t="str">
        <f>VLOOKUP(CE404,class!$A$1:$B$455,2,FALSE)</f>
        <v>Shire District</v>
      </c>
      <c r="CD404" t="str">
        <f>IFERROR(VLOOKUP(CE404,classifications!$A$3:$C$334,3,FALSE),VLOOKUP(CE404,classifications!$I$2:$K$28,3,FALSE))</f>
        <v>Predominantly Urban</v>
      </c>
      <c r="CE404" t="s">
        <v>867</v>
      </c>
      <c r="CG404">
        <v>4</v>
      </c>
      <c r="CH404">
        <v>9900</v>
      </c>
      <c r="CI404">
        <v>0</v>
      </c>
      <c r="CJ404">
        <v>45763.998432601882</v>
      </c>
      <c r="CK404">
        <v>55667.998432601882</v>
      </c>
      <c r="DB404" t="s">
        <v>865</v>
      </c>
      <c r="DC404" t="str">
        <f>VLOOKUP(DE404,class!$A$1:$B$455,2,FALSE)</f>
        <v>Shire District</v>
      </c>
      <c r="DD404" t="str">
        <f>IFERROR(VLOOKUP(DE404,classifications!$A$3:$C$334,3,FALSE),VLOOKUP(DE404,classifications!$I$2:$K$28,3,FALSE))</f>
        <v>Predominantly Urban</v>
      </c>
      <c r="DE404" t="s">
        <v>867</v>
      </c>
      <c r="DG404">
        <v>4</v>
      </c>
      <c r="DH404">
        <v>10396</v>
      </c>
      <c r="DI404">
        <v>0</v>
      </c>
      <c r="DJ404">
        <v>45396.998432601882</v>
      </c>
      <c r="DK404">
        <v>55796.998432601882</v>
      </c>
      <c r="EB404" t="s">
        <v>865</v>
      </c>
      <c r="EC404" t="str">
        <f>VLOOKUP(EE404,class!$A$1:$B$455,2,FALSE)</f>
        <v>Shire District</v>
      </c>
      <c r="ED404" t="str">
        <f>IFERROR(VLOOKUP(EE404,classifications!$A$3:$C$334,3,FALSE),VLOOKUP(EE404,classifications!$I$2:$K$28,3,FALSE))</f>
        <v>Predominantly Urban</v>
      </c>
      <c r="EE404" t="s">
        <v>867</v>
      </c>
      <c r="EG404">
        <v>4</v>
      </c>
      <c r="EH404">
        <v>9927</v>
      </c>
      <c r="EI404">
        <v>0</v>
      </c>
      <c r="EJ404">
        <v>46274.998432601882</v>
      </c>
      <c r="EK404">
        <v>56205.998432601882</v>
      </c>
      <c r="FB404" t="s">
        <v>865</v>
      </c>
      <c r="FC404" t="str">
        <f>VLOOKUP(FE404,class!$A$1:$B$455,2,FALSE)</f>
        <v>Shire District</v>
      </c>
      <c r="FD404" t="str">
        <f>IFERROR(VLOOKUP(FE404,classifications!$A$3:$C$334,3,FALSE),VLOOKUP(FE404,classifications!$I$2:$K$28,3,FALSE))</f>
        <v>Predominantly Urban</v>
      </c>
      <c r="FE404" t="s">
        <v>867</v>
      </c>
      <c r="FG404">
        <v>4</v>
      </c>
      <c r="FH404">
        <v>9903</v>
      </c>
      <c r="FI404">
        <v>0</v>
      </c>
      <c r="FJ404">
        <v>46561.998432601882</v>
      </c>
      <c r="FK404">
        <v>56468.998432601882</v>
      </c>
      <c r="GB404" t="s">
        <v>865</v>
      </c>
      <c r="GC404" t="str">
        <f>VLOOKUP(GE404,class!$A$1:$B$455,2,FALSE)</f>
        <v>Shire District</v>
      </c>
      <c r="GD404" t="str">
        <f>IFERROR(VLOOKUP(GE404,classifications!$A$3:$C$334,3,FALSE),VLOOKUP(GE404,classifications!$I$2:$K$28,3,FALSE))</f>
        <v>Predominantly Urban</v>
      </c>
      <c r="GE404" t="s">
        <v>867</v>
      </c>
      <c r="GG404">
        <v>4</v>
      </c>
      <c r="GH404">
        <v>9873</v>
      </c>
      <c r="GI404">
        <v>0</v>
      </c>
      <c r="GJ404">
        <v>46829.998432601882</v>
      </c>
      <c r="GK404">
        <v>56706.998432601882</v>
      </c>
    </row>
    <row r="405" spans="2:193" x14ac:dyDescent="0.3">
      <c r="B405" t="s">
        <v>868</v>
      </c>
      <c r="C405" t="str">
        <f>VLOOKUP(E405,class!$A$1:$B$455,2,FALSE)</f>
        <v>Shire District</v>
      </c>
      <c r="D405" t="str">
        <f>IFERROR(VLOOKUP(E405,classifications!$A$3:$C$334,3,FALSE),VLOOKUP(E405,classifications!$I$2:$K$28,3,FALSE))</f>
        <v>Urban with Significant Rural</v>
      </c>
      <c r="E405" t="s">
        <v>870</v>
      </c>
      <c r="G405">
        <v>19</v>
      </c>
      <c r="H405">
        <v>6420</v>
      </c>
      <c r="I405">
        <v>0</v>
      </c>
      <c r="J405">
        <v>39372</v>
      </c>
      <c r="K405">
        <v>45811</v>
      </c>
      <c r="AB405" t="s">
        <v>868</v>
      </c>
      <c r="AC405" t="str">
        <f>VLOOKUP(AE405,class!$A$1:$B$455,2,FALSE)</f>
        <v>Shire District</v>
      </c>
      <c r="AD405" t="str">
        <f>IFERROR(VLOOKUP(AE405,classifications!$A$3:$C$334,3,FALSE),VLOOKUP(AE405,classifications!$I$2:$K$28,3,FALSE))</f>
        <v>Urban with Significant Rural</v>
      </c>
      <c r="AE405" t="s">
        <v>870</v>
      </c>
      <c r="AG405">
        <v>17</v>
      </c>
      <c r="AH405">
        <v>6408</v>
      </c>
      <c r="AI405">
        <v>0</v>
      </c>
      <c r="AJ405">
        <v>39574</v>
      </c>
      <c r="AK405">
        <v>45999</v>
      </c>
      <c r="BB405" t="s">
        <v>868</v>
      </c>
      <c r="BC405" t="str">
        <f>VLOOKUP(BE405,class!$A$1:$B$455,2,FALSE)</f>
        <v>Shire District</v>
      </c>
      <c r="BD405" t="str">
        <f>IFERROR(VLOOKUP(BE405,classifications!$A$3:$C$334,3,FALSE),VLOOKUP(BE405,classifications!$I$2:$K$28,3,FALSE))</f>
        <v>Urban with Significant Rural</v>
      </c>
      <c r="BE405" t="s">
        <v>870</v>
      </c>
      <c r="BG405">
        <v>19</v>
      </c>
      <c r="BH405">
        <v>6403</v>
      </c>
      <c r="BI405">
        <v>0</v>
      </c>
      <c r="BJ405">
        <v>39737</v>
      </c>
      <c r="BK405">
        <v>46159</v>
      </c>
      <c r="CB405" t="s">
        <v>868</v>
      </c>
      <c r="CC405" t="str">
        <f>VLOOKUP(CE405,class!$A$1:$B$455,2,FALSE)</f>
        <v>Shire District</v>
      </c>
      <c r="CD405" t="str">
        <f>IFERROR(VLOOKUP(CE405,classifications!$A$3:$C$334,3,FALSE),VLOOKUP(CE405,classifications!$I$2:$K$28,3,FALSE))</f>
        <v>Urban with Significant Rural</v>
      </c>
      <c r="CE405" t="s">
        <v>870</v>
      </c>
      <c r="CG405">
        <v>18</v>
      </c>
      <c r="CH405">
        <v>6525</v>
      </c>
      <c r="CI405">
        <v>0</v>
      </c>
      <c r="CJ405">
        <v>39907</v>
      </c>
      <c r="CK405">
        <v>46450</v>
      </c>
      <c r="DB405" t="s">
        <v>868</v>
      </c>
      <c r="DC405" t="str">
        <f>VLOOKUP(DE405,class!$A$1:$B$455,2,FALSE)</f>
        <v>Shire District</v>
      </c>
      <c r="DD405" t="str">
        <f>IFERROR(VLOOKUP(DE405,classifications!$A$3:$C$334,3,FALSE),VLOOKUP(DE405,classifications!$I$2:$K$28,3,FALSE))</f>
        <v>Urban with Significant Rural</v>
      </c>
      <c r="DE405" t="s">
        <v>870</v>
      </c>
      <c r="DG405">
        <v>17</v>
      </c>
      <c r="DH405">
        <v>6525</v>
      </c>
      <c r="DI405">
        <v>0</v>
      </c>
      <c r="DJ405">
        <v>40125</v>
      </c>
      <c r="DK405">
        <v>46667</v>
      </c>
      <c r="EB405" t="s">
        <v>868</v>
      </c>
      <c r="EC405" t="str">
        <f>VLOOKUP(EE405,class!$A$1:$B$455,2,FALSE)</f>
        <v>Shire District</v>
      </c>
      <c r="ED405" t="str">
        <f>IFERROR(VLOOKUP(EE405,classifications!$A$3:$C$334,3,FALSE),VLOOKUP(EE405,classifications!$I$2:$K$28,3,FALSE))</f>
        <v>Urban with Significant Rural</v>
      </c>
      <c r="EE405" t="s">
        <v>870</v>
      </c>
      <c r="EG405">
        <v>16</v>
      </c>
      <c r="EH405">
        <v>6571</v>
      </c>
      <c r="EI405">
        <v>0</v>
      </c>
      <c r="EJ405">
        <v>40310</v>
      </c>
      <c r="EK405">
        <v>46897</v>
      </c>
      <c r="FB405" t="s">
        <v>868</v>
      </c>
      <c r="FC405" t="str">
        <f>VLOOKUP(FE405,class!$A$1:$B$455,2,FALSE)</f>
        <v>Shire District</v>
      </c>
      <c r="FD405" t="str">
        <f>IFERROR(VLOOKUP(FE405,classifications!$A$3:$C$334,3,FALSE),VLOOKUP(FE405,classifications!$I$2:$K$28,3,FALSE))</f>
        <v>Urban with Significant Rural</v>
      </c>
      <c r="FE405" t="s">
        <v>870</v>
      </c>
      <c r="FG405">
        <v>3</v>
      </c>
      <c r="FH405">
        <v>6611</v>
      </c>
      <c r="FI405">
        <v>12</v>
      </c>
      <c r="FJ405">
        <v>40526</v>
      </c>
      <c r="FK405">
        <v>47152</v>
      </c>
      <c r="GB405" t="s">
        <v>868</v>
      </c>
      <c r="GC405" t="str">
        <f>VLOOKUP(GE405,class!$A$1:$B$455,2,FALSE)</f>
        <v>Shire District</v>
      </c>
      <c r="GD405" t="str">
        <f>IFERROR(VLOOKUP(GE405,classifications!$A$3:$C$334,3,FALSE),VLOOKUP(GE405,classifications!$I$2:$K$28,3,FALSE))</f>
        <v>Urban with Significant Rural</v>
      </c>
      <c r="GE405" t="s">
        <v>870</v>
      </c>
      <c r="GG405">
        <v>3</v>
      </c>
      <c r="GH405">
        <v>6657</v>
      </c>
      <c r="GI405">
        <v>12</v>
      </c>
      <c r="GJ405">
        <v>40753</v>
      </c>
      <c r="GK405">
        <v>47425</v>
      </c>
    </row>
    <row r="406" spans="2:193" x14ac:dyDescent="0.3">
      <c r="B406" t="s">
        <v>871</v>
      </c>
      <c r="C406" t="str">
        <f>VLOOKUP(E406,class!$A$1:$B$455,2,FALSE)</f>
        <v>Shire District</v>
      </c>
      <c r="D406" t="str">
        <f>IFERROR(VLOOKUP(E406,classifications!$A$3:$C$334,3,FALSE),VLOOKUP(E406,classifications!$I$2:$K$28,3,FALSE))</f>
        <v>Urban with Significant Rural</v>
      </c>
      <c r="E406" t="s">
        <v>873</v>
      </c>
      <c r="G406">
        <v>0</v>
      </c>
      <c r="H406">
        <v>7404</v>
      </c>
      <c r="I406">
        <v>81</v>
      </c>
      <c r="J406">
        <v>50436</v>
      </c>
      <c r="K406">
        <v>57921</v>
      </c>
      <c r="AB406" t="s">
        <v>871</v>
      </c>
      <c r="AC406" t="str">
        <f>VLOOKUP(AE406,class!$A$1:$B$455,2,FALSE)</f>
        <v>Shire District</v>
      </c>
      <c r="AD406" t="str">
        <f>IFERROR(VLOOKUP(AE406,classifications!$A$3:$C$334,3,FALSE),VLOOKUP(AE406,classifications!$I$2:$K$28,3,FALSE))</f>
        <v>Urban with Significant Rural</v>
      </c>
      <c r="AE406" t="s">
        <v>873</v>
      </c>
      <c r="AG406">
        <v>0</v>
      </c>
      <c r="AH406">
        <v>7818</v>
      </c>
      <c r="AI406">
        <v>77</v>
      </c>
      <c r="AJ406">
        <v>50324</v>
      </c>
      <c r="AK406">
        <v>58219</v>
      </c>
      <c r="BB406" t="s">
        <v>871</v>
      </c>
      <c r="BC406" t="str">
        <f>VLOOKUP(BE406,class!$A$1:$B$455,2,FALSE)</f>
        <v>Shire District</v>
      </c>
      <c r="BD406" t="str">
        <f>IFERROR(VLOOKUP(BE406,classifications!$A$3:$C$334,3,FALSE),VLOOKUP(BE406,classifications!$I$2:$K$28,3,FALSE))</f>
        <v>Urban with Significant Rural</v>
      </c>
      <c r="BE406" t="s">
        <v>873</v>
      </c>
      <c r="BG406">
        <v>0</v>
      </c>
      <c r="BH406">
        <v>7524</v>
      </c>
      <c r="BI406">
        <v>77</v>
      </c>
      <c r="BJ406">
        <v>50864</v>
      </c>
      <c r="BK406">
        <v>58465</v>
      </c>
      <c r="CB406" t="s">
        <v>871</v>
      </c>
      <c r="CC406" t="str">
        <f>VLOOKUP(CE406,class!$A$1:$B$455,2,FALSE)</f>
        <v>Shire District</v>
      </c>
      <c r="CD406" t="str">
        <f>IFERROR(VLOOKUP(CE406,classifications!$A$3:$C$334,3,FALSE),VLOOKUP(CE406,classifications!$I$2:$K$28,3,FALSE))</f>
        <v>Urban with Significant Rural</v>
      </c>
      <c r="CE406" t="s">
        <v>873</v>
      </c>
      <c r="CG406">
        <v>0</v>
      </c>
      <c r="CH406">
        <v>7671</v>
      </c>
      <c r="CI406">
        <v>425</v>
      </c>
      <c r="CJ406">
        <v>50787</v>
      </c>
      <c r="CK406">
        <v>58883</v>
      </c>
      <c r="DB406" t="s">
        <v>871</v>
      </c>
      <c r="DC406" t="str">
        <f>VLOOKUP(DE406,class!$A$1:$B$455,2,FALSE)</f>
        <v>Shire District</v>
      </c>
      <c r="DD406" t="str">
        <f>IFERROR(VLOOKUP(DE406,classifications!$A$3:$C$334,3,FALSE),VLOOKUP(DE406,classifications!$I$2:$K$28,3,FALSE))</f>
        <v>Urban with Significant Rural</v>
      </c>
      <c r="DE406" t="s">
        <v>873</v>
      </c>
      <c r="DG406">
        <v>0</v>
      </c>
      <c r="DH406">
        <v>7656</v>
      </c>
      <c r="DI406">
        <v>574</v>
      </c>
      <c r="DJ406">
        <v>51341</v>
      </c>
      <c r="DK406">
        <v>59571</v>
      </c>
      <c r="EB406" t="s">
        <v>871</v>
      </c>
      <c r="EC406" t="str">
        <f>VLOOKUP(EE406,class!$A$1:$B$455,2,FALSE)</f>
        <v>Shire District</v>
      </c>
      <c r="ED406" t="str">
        <f>IFERROR(VLOOKUP(EE406,classifications!$A$3:$C$334,3,FALSE),VLOOKUP(EE406,classifications!$I$2:$K$28,3,FALSE))</f>
        <v>Urban with Significant Rural</v>
      </c>
      <c r="EE406" t="s">
        <v>873</v>
      </c>
      <c r="EG406">
        <v>0</v>
      </c>
      <c r="EH406">
        <v>7973</v>
      </c>
      <c r="EI406">
        <v>574</v>
      </c>
      <c r="EJ406">
        <v>52034</v>
      </c>
      <c r="EK406">
        <v>60581</v>
      </c>
      <c r="FB406" t="s">
        <v>871</v>
      </c>
      <c r="FC406" t="str">
        <f>VLOOKUP(FE406,class!$A$1:$B$455,2,FALSE)</f>
        <v>Shire District</v>
      </c>
      <c r="FD406" t="str">
        <f>IFERROR(VLOOKUP(FE406,classifications!$A$3:$C$334,3,FALSE),VLOOKUP(FE406,classifications!$I$2:$K$28,3,FALSE))</f>
        <v>Urban with Significant Rural</v>
      </c>
      <c r="FE406" t="s">
        <v>873</v>
      </c>
      <c r="FG406">
        <v>0</v>
      </c>
      <c r="FH406">
        <v>8145</v>
      </c>
      <c r="FI406">
        <v>574</v>
      </c>
      <c r="FJ406">
        <v>52725</v>
      </c>
      <c r="FK406">
        <v>61444</v>
      </c>
      <c r="GB406" t="s">
        <v>871</v>
      </c>
      <c r="GC406" t="str">
        <f>VLOOKUP(GE406,class!$A$1:$B$455,2,FALSE)</f>
        <v>Shire District</v>
      </c>
      <c r="GD406" t="str">
        <f>IFERROR(VLOOKUP(GE406,classifications!$A$3:$C$334,3,FALSE),VLOOKUP(GE406,classifications!$I$2:$K$28,3,FALSE))</f>
        <v>Urban with Significant Rural</v>
      </c>
      <c r="GE406" t="s">
        <v>873</v>
      </c>
      <c r="GG406">
        <v>0</v>
      </c>
      <c r="GH406">
        <v>8182</v>
      </c>
      <c r="GI406">
        <v>575</v>
      </c>
      <c r="GJ406">
        <v>53386</v>
      </c>
      <c r="GK406">
        <v>62143</v>
      </c>
    </row>
    <row r="407" spans="2:193" x14ac:dyDescent="0.3">
      <c r="B407" t="s">
        <v>874</v>
      </c>
      <c r="C407" t="str">
        <f>VLOOKUP(E407,class!$A$1:$B$455,2,FALSE)</f>
        <v>Shire District</v>
      </c>
      <c r="D407" t="str">
        <f>IFERROR(VLOOKUP(E407,classifications!$A$3:$C$334,3,FALSE),VLOOKUP(E407,classifications!$I$2:$K$28,3,FALSE))</f>
        <v>Predominantly Rural</v>
      </c>
      <c r="E407" t="s">
        <v>876</v>
      </c>
      <c r="G407">
        <v>2</v>
      </c>
      <c r="H407">
        <v>3605</v>
      </c>
      <c r="I407">
        <v>4</v>
      </c>
      <c r="J407">
        <v>40045</v>
      </c>
      <c r="K407">
        <v>43656</v>
      </c>
      <c r="AB407" t="s">
        <v>874</v>
      </c>
      <c r="AC407" t="str">
        <f>VLOOKUP(AE407,class!$A$1:$B$455,2,FALSE)</f>
        <v>Shire District</v>
      </c>
      <c r="AD407" t="str">
        <f>IFERROR(VLOOKUP(AE407,classifications!$A$3:$C$334,3,FALSE),VLOOKUP(AE407,classifications!$I$2:$K$28,3,FALSE))</f>
        <v>Predominantly Rural</v>
      </c>
      <c r="AE407" t="s">
        <v>876</v>
      </c>
      <c r="AG407">
        <v>2</v>
      </c>
      <c r="AH407">
        <v>3632</v>
      </c>
      <c r="AI407">
        <v>8</v>
      </c>
      <c r="AJ407">
        <v>40111</v>
      </c>
      <c r="AK407">
        <v>43753</v>
      </c>
      <c r="BB407" t="s">
        <v>874</v>
      </c>
      <c r="BC407" t="str">
        <f>VLOOKUP(BE407,class!$A$1:$B$455,2,FALSE)</f>
        <v>Shire District</v>
      </c>
      <c r="BD407" t="str">
        <f>IFERROR(VLOOKUP(BE407,classifications!$A$3:$C$334,3,FALSE),VLOOKUP(BE407,classifications!$I$2:$K$28,3,FALSE))</f>
        <v>Predominantly Rural</v>
      </c>
      <c r="BE407" t="s">
        <v>876</v>
      </c>
      <c r="BG407">
        <v>2</v>
      </c>
      <c r="BH407">
        <v>3653</v>
      </c>
      <c r="BI407">
        <v>7</v>
      </c>
      <c r="BJ407">
        <v>40170</v>
      </c>
      <c r="BK407">
        <v>43832</v>
      </c>
      <c r="CB407" t="s">
        <v>874</v>
      </c>
      <c r="CC407" t="str">
        <f>VLOOKUP(CE407,class!$A$1:$B$455,2,FALSE)</f>
        <v>Shire District</v>
      </c>
      <c r="CD407" t="str">
        <f>IFERROR(VLOOKUP(CE407,classifications!$A$3:$C$334,3,FALSE),VLOOKUP(CE407,classifications!$I$2:$K$28,3,FALSE))</f>
        <v>Predominantly Rural</v>
      </c>
      <c r="CE407" t="s">
        <v>876</v>
      </c>
      <c r="CG407">
        <v>2</v>
      </c>
      <c r="CH407">
        <v>3744</v>
      </c>
      <c r="CI407">
        <v>6</v>
      </c>
      <c r="CJ407">
        <v>40358</v>
      </c>
      <c r="CK407">
        <v>44110</v>
      </c>
      <c r="DB407" t="s">
        <v>874</v>
      </c>
      <c r="DC407" t="str">
        <f>VLOOKUP(DE407,class!$A$1:$B$455,2,FALSE)</f>
        <v>Shire District</v>
      </c>
      <c r="DD407" t="str">
        <f>IFERROR(VLOOKUP(DE407,classifications!$A$3:$C$334,3,FALSE),VLOOKUP(DE407,classifications!$I$2:$K$28,3,FALSE))</f>
        <v>Predominantly Rural</v>
      </c>
      <c r="DE407" t="s">
        <v>876</v>
      </c>
      <c r="DG407">
        <v>2</v>
      </c>
      <c r="DH407">
        <v>3643</v>
      </c>
      <c r="DI407">
        <v>7</v>
      </c>
      <c r="DJ407">
        <v>40557</v>
      </c>
      <c r="DK407">
        <v>44209</v>
      </c>
      <c r="EB407" t="s">
        <v>874</v>
      </c>
      <c r="EC407" t="str">
        <f>VLOOKUP(EE407,class!$A$1:$B$455,2,FALSE)</f>
        <v>Shire District</v>
      </c>
      <c r="ED407" t="str">
        <f>IFERROR(VLOOKUP(EE407,classifications!$A$3:$C$334,3,FALSE),VLOOKUP(EE407,classifications!$I$2:$K$28,3,FALSE))</f>
        <v>Predominantly Rural</v>
      </c>
      <c r="EE407" t="s">
        <v>876</v>
      </c>
      <c r="EG407">
        <v>2</v>
      </c>
      <c r="EH407">
        <v>3817</v>
      </c>
      <c r="EI407">
        <v>4</v>
      </c>
      <c r="EJ407">
        <v>40514</v>
      </c>
      <c r="EK407">
        <v>44337</v>
      </c>
      <c r="FB407" t="s">
        <v>874</v>
      </c>
      <c r="FC407" t="str">
        <f>VLOOKUP(FE407,class!$A$1:$B$455,2,FALSE)</f>
        <v>Shire District</v>
      </c>
      <c r="FD407" t="str">
        <f>IFERROR(VLOOKUP(FE407,classifications!$A$3:$C$334,3,FALSE),VLOOKUP(FE407,classifications!$I$2:$K$28,3,FALSE))</f>
        <v>Predominantly Rural</v>
      </c>
      <c r="FE407" t="s">
        <v>876</v>
      </c>
      <c r="FG407">
        <v>2</v>
      </c>
      <c r="FH407">
        <v>3785</v>
      </c>
      <c r="FI407">
        <v>2</v>
      </c>
      <c r="FJ407">
        <v>40690</v>
      </c>
      <c r="FK407">
        <v>44479</v>
      </c>
      <c r="GB407" t="s">
        <v>874</v>
      </c>
      <c r="GC407" t="str">
        <f>VLOOKUP(GE407,class!$A$1:$B$455,2,FALSE)</f>
        <v>Shire District</v>
      </c>
      <c r="GD407" t="str">
        <f>IFERROR(VLOOKUP(GE407,classifications!$A$3:$C$334,3,FALSE),VLOOKUP(GE407,classifications!$I$2:$K$28,3,FALSE))</f>
        <v>Predominantly Rural</v>
      </c>
      <c r="GE407" t="s">
        <v>876</v>
      </c>
      <c r="GG407">
        <v>2</v>
      </c>
      <c r="GH407">
        <v>3855</v>
      </c>
      <c r="GI407">
        <v>2</v>
      </c>
      <c r="GJ407">
        <v>40788</v>
      </c>
      <c r="GK407">
        <v>44647</v>
      </c>
    </row>
    <row r="408" spans="2:193" x14ac:dyDescent="0.3">
      <c r="B408" t="s">
        <v>877</v>
      </c>
      <c r="C408" t="str">
        <f>VLOOKUP(E408,class!$A$1:$B$455,2,FALSE)</f>
        <v>Shire District</v>
      </c>
      <c r="D408" t="str">
        <f>IFERROR(VLOOKUP(E408,classifications!$A$3:$C$334,3,FALSE),VLOOKUP(E408,classifications!$I$2:$K$28,3,FALSE))</f>
        <v>Predominantly Urban</v>
      </c>
      <c r="E408" t="s">
        <v>879</v>
      </c>
      <c r="G408">
        <v>4532</v>
      </c>
      <c r="H408">
        <v>1579</v>
      </c>
      <c r="I408">
        <v>0</v>
      </c>
      <c r="J408">
        <v>26217</v>
      </c>
      <c r="K408">
        <v>32328</v>
      </c>
      <c r="AB408" t="s">
        <v>877</v>
      </c>
      <c r="AC408" t="str">
        <f>VLOOKUP(AE408,class!$A$1:$B$455,2,FALSE)</f>
        <v>Shire District</v>
      </c>
      <c r="AD408" t="str">
        <f>IFERROR(VLOOKUP(AE408,classifications!$A$3:$C$334,3,FALSE),VLOOKUP(AE408,classifications!$I$2:$K$28,3,FALSE))</f>
        <v>Predominantly Urban</v>
      </c>
      <c r="AE408" t="s">
        <v>879</v>
      </c>
      <c r="AG408">
        <v>4507</v>
      </c>
      <c r="AH408">
        <v>1583</v>
      </c>
      <c r="AI408">
        <v>0</v>
      </c>
      <c r="AJ408">
        <v>26372</v>
      </c>
      <c r="AK408">
        <v>32462</v>
      </c>
      <c r="BB408" t="s">
        <v>877</v>
      </c>
      <c r="BC408" t="str">
        <f>VLOOKUP(BE408,class!$A$1:$B$455,2,FALSE)</f>
        <v>Shire District</v>
      </c>
      <c r="BD408" t="str">
        <f>IFERROR(VLOOKUP(BE408,classifications!$A$3:$C$334,3,FALSE),VLOOKUP(BE408,classifications!$I$2:$K$28,3,FALSE))</f>
        <v>Predominantly Urban</v>
      </c>
      <c r="BE408" t="s">
        <v>879</v>
      </c>
      <c r="BG408">
        <v>4472</v>
      </c>
      <c r="BH408">
        <v>1591</v>
      </c>
      <c r="BI408">
        <v>0</v>
      </c>
      <c r="BJ408">
        <v>26438</v>
      </c>
      <c r="BK408">
        <v>32501</v>
      </c>
      <c r="CB408" t="s">
        <v>877</v>
      </c>
      <c r="CC408" t="str">
        <f>VLOOKUP(CE408,class!$A$1:$B$455,2,FALSE)</f>
        <v>Shire District</v>
      </c>
      <c r="CD408" t="str">
        <f>IFERROR(VLOOKUP(CE408,classifications!$A$3:$C$334,3,FALSE),VLOOKUP(CE408,classifications!$I$2:$K$28,3,FALSE))</f>
        <v>Predominantly Urban</v>
      </c>
      <c r="CE408" t="s">
        <v>879</v>
      </c>
      <c r="CG408">
        <v>4422</v>
      </c>
      <c r="CH408">
        <v>1634</v>
      </c>
      <c r="CI408">
        <v>0</v>
      </c>
      <c r="CJ408">
        <v>26506</v>
      </c>
      <c r="CK408">
        <v>32562</v>
      </c>
      <c r="DB408" t="s">
        <v>877</v>
      </c>
      <c r="DC408" t="str">
        <f>VLOOKUP(DE408,class!$A$1:$B$455,2,FALSE)</f>
        <v>Shire District</v>
      </c>
      <c r="DD408" t="str">
        <f>IFERROR(VLOOKUP(DE408,classifications!$A$3:$C$334,3,FALSE),VLOOKUP(DE408,classifications!$I$2:$K$28,3,FALSE))</f>
        <v>Predominantly Urban</v>
      </c>
      <c r="DE408" t="s">
        <v>879</v>
      </c>
      <c r="DG408">
        <v>4397</v>
      </c>
      <c r="DH408">
        <v>1650</v>
      </c>
      <c r="DI408">
        <v>0</v>
      </c>
      <c r="DJ408">
        <v>26581</v>
      </c>
      <c r="DK408">
        <v>32628</v>
      </c>
      <c r="EB408" t="s">
        <v>877</v>
      </c>
      <c r="EC408" t="str">
        <f>VLOOKUP(EE408,class!$A$1:$B$455,2,FALSE)</f>
        <v>Shire District</v>
      </c>
      <c r="ED408" t="str">
        <f>IFERROR(VLOOKUP(EE408,classifications!$A$3:$C$334,3,FALSE),VLOOKUP(EE408,classifications!$I$2:$K$28,3,FALSE))</f>
        <v>Predominantly Urban</v>
      </c>
      <c r="EE408" t="s">
        <v>879</v>
      </c>
      <c r="EG408">
        <v>4376</v>
      </c>
      <c r="EH408">
        <v>1645</v>
      </c>
      <c r="EI408">
        <v>0</v>
      </c>
      <c r="EJ408">
        <v>26767</v>
      </c>
      <c r="EK408">
        <v>32788</v>
      </c>
      <c r="FB408" t="s">
        <v>877</v>
      </c>
      <c r="FC408" t="str">
        <f>VLOOKUP(FE408,class!$A$1:$B$455,2,FALSE)</f>
        <v>Shire District</v>
      </c>
      <c r="FD408" t="str">
        <f>IFERROR(VLOOKUP(FE408,classifications!$A$3:$C$334,3,FALSE),VLOOKUP(FE408,classifications!$I$2:$K$28,3,FALSE))</f>
        <v>Predominantly Urban</v>
      </c>
      <c r="FE408" t="s">
        <v>879</v>
      </c>
      <c r="FG408">
        <v>4269</v>
      </c>
      <c r="FH408">
        <v>1705</v>
      </c>
      <c r="FI408">
        <v>0</v>
      </c>
      <c r="FJ408">
        <v>26965</v>
      </c>
      <c r="FK408">
        <v>32939</v>
      </c>
      <c r="GB408" t="s">
        <v>877</v>
      </c>
      <c r="GC408" t="str">
        <f>VLOOKUP(GE408,class!$A$1:$B$455,2,FALSE)</f>
        <v>Shire District</v>
      </c>
      <c r="GD408" t="str">
        <f>IFERROR(VLOOKUP(GE408,classifications!$A$3:$C$334,3,FALSE),VLOOKUP(GE408,classifications!$I$2:$K$28,3,FALSE))</f>
        <v>Predominantly Urban</v>
      </c>
      <c r="GE408" t="s">
        <v>879</v>
      </c>
      <c r="GG408">
        <v>4239</v>
      </c>
      <c r="GH408">
        <v>1733</v>
      </c>
      <c r="GI408">
        <v>0</v>
      </c>
      <c r="GJ408">
        <v>27284</v>
      </c>
      <c r="GK408">
        <v>33256</v>
      </c>
    </row>
    <row r="410" spans="2:193" x14ac:dyDescent="0.3">
      <c r="C410" t="str">
        <f>VLOOKUP(E410,class!$A$1:$B$455,2,FALSE)</f>
        <v>Shire County</v>
      </c>
      <c r="D410" t="str">
        <f>IFERROR(VLOOKUP(E410,classifications!$A$3:$C$334,3,FALSE),VLOOKUP(E410,classifications!$I$2:$K$28,3,FALSE))</f>
        <v>Predominantly Rural</v>
      </c>
      <c r="E410" t="s">
        <v>880</v>
      </c>
      <c r="G410">
        <v>19617</v>
      </c>
      <c r="H410">
        <v>28502</v>
      </c>
      <c r="I410">
        <v>2076</v>
      </c>
      <c r="J410">
        <v>279495.16871464794</v>
      </c>
      <c r="K410">
        <v>329690.16871464794</v>
      </c>
      <c r="AC410" t="str">
        <f>VLOOKUP(AE410,class!$A$1:$B$455,2,FALSE)</f>
        <v>Shire County</v>
      </c>
      <c r="AD410" t="str">
        <f>IFERROR(VLOOKUP(AE410,classifications!$A$3:$C$334,3,FALSE),VLOOKUP(AE410,classifications!$I$2:$K$28,3,FALSE))</f>
        <v>Predominantly Rural</v>
      </c>
      <c r="AE410" t="s">
        <v>880</v>
      </c>
      <c r="AG410">
        <v>19528</v>
      </c>
      <c r="AH410">
        <v>28971</v>
      </c>
      <c r="AI410">
        <v>2119</v>
      </c>
      <c r="AJ410">
        <v>280681.16871464794</v>
      </c>
      <c r="AK410">
        <v>331299.16871464794</v>
      </c>
      <c r="BC410" t="str">
        <f>VLOOKUP(BE410,class!$A$1:$B$455,2,FALSE)</f>
        <v>Shire County</v>
      </c>
      <c r="BD410" t="str">
        <f>IFERROR(VLOOKUP(BE410,classifications!$A$3:$C$334,3,FALSE),VLOOKUP(BE410,classifications!$I$2:$K$28,3,FALSE))</f>
        <v>Predominantly Rural</v>
      </c>
      <c r="BE410" t="s">
        <v>880</v>
      </c>
      <c r="BG410">
        <v>19458</v>
      </c>
      <c r="BH410">
        <v>29234</v>
      </c>
      <c r="BI410">
        <v>1897</v>
      </c>
      <c r="BJ410">
        <v>282552.16871464794</v>
      </c>
      <c r="BK410">
        <v>333141.16871464794</v>
      </c>
      <c r="CC410" t="str">
        <f>VLOOKUP(CE410,class!$A$1:$B$455,2,FALSE)</f>
        <v>Shire County</v>
      </c>
      <c r="CD410" t="str">
        <f>IFERROR(VLOOKUP(CE410,classifications!$A$3:$C$334,3,FALSE),VLOOKUP(CE410,classifications!$I$2:$K$28,3,FALSE))</f>
        <v>Predominantly Rural</v>
      </c>
      <c r="CE410" t="s">
        <v>880</v>
      </c>
      <c r="CG410">
        <v>19311</v>
      </c>
      <c r="CH410">
        <v>29794</v>
      </c>
      <c r="CI410">
        <v>1430</v>
      </c>
      <c r="CJ410">
        <v>284823.16871464794</v>
      </c>
      <c r="CK410">
        <v>335358.16871464794</v>
      </c>
      <c r="DC410" t="str">
        <f>VLOOKUP(DE410,class!$A$1:$B$455,2,FALSE)</f>
        <v>Shire County</v>
      </c>
      <c r="DD410" t="str">
        <f>IFERROR(VLOOKUP(DE410,classifications!$A$3:$C$334,3,FALSE),VLOOKUP(DE410,classifications!$I$2:$K$28,3,FALSE))</f>
        <v>Predominantly Rural</v>
      </c>
      <c r="DE410" t="s">
        <v>880</v>
      </c>
      <c r="DG410">
        <v>19235</v>
      </c>
      <c r="DH410">
        <v>30049</v>
      </c>
      <c r="DI410">
        <v>1810</v>
      </c>
      <c r="DJ410">
        <v>286532.16871464794</v>
      </c>
      <c r="DK410">
        <v>337626.16871464794</v>
      </c>
      <c r="EC410" t="str">
        <f>VLOOKUP(EE410,class!$A$1:$B$455,2,FALSE)</f>
        <v>Shire County</v>
      </c>
      <c r="ED410" t="str">
        <f>IFERROR(VLOOKUP(EE410,classifications!$A$3:$C$334,3,FALSE),VLOOKUP(EE410,classifications!$I$2:$K$28,3,FALSE))</f>
        <v>Predominantly Rural</v>
      </c>
      <c r="EE410" t="s">
        <v>880</v>
      </c>
      <c r="EG410">
        <v>19103</v>
      </c>
      <c r="EH410">
        <v>30371</v>
      </c>
      <c r="EI410">
        <v>1810</v>
      </c>
      <c r="EJ410">
        <v>288677.16871464794</v>
      </c>
      <c r="EK410">
        <v>339961.16871464794</v>
      </c>
      <c r="FC410" t="str">
        <f>VLOOKUP(FE410,class!$A$1:$B$455,2,FALSE)</f>
        <v>Shire County</v>
      </c>
      <c r="FD410" t="str">
        <f>IFERROR(VLOOKUP(FE410,classifications!$A$3:$C$334,3,FALSE),VLOOKUP(FE410,classifications!$I$2:$K$28,3,FALSE))</f>
        <v>Predominantly Rural</v>
      </c>
      <c r="FE410" t="s">
        <v>880</v>
      </c>
      <c r="FG410">
        <v>19037</v>
      </c>
      <c r="FH410">
        <v>30740</v>
      </c>
      <c r="FI410">
        <v>160</v>
      </c>
      <c r="FJ410">
        <v>292405.16871464794</v>
      </c>
      <c r="FK410">
        <v>342342.16871464794</v>
      </c>
      <c r="GC410" t="str">
        <f>VLOOKUP(GE410,class!$A$1:$B$455,2,FALSE)</f>
        <v>Shire County</v>
      </c>
      <c r="GD410" t="str">
        <f>IFERROR(VLOOKUP(GE410,classifications!$A$3:$C$334,3,FALSE),VLOOKUP(GE410,classifications!$I$2:$K$28,3,FALSE))</f>
        <v>Predominantly Rural</v>
      </c>
      <c r="GE410" t="s">
        <v>880</v>
      </c>
      <c r="GG410">
        <v>19030</v>
      </c>
      <c r="GH410">
        <v>30869</v>
      </c>
      <c r="GI410">
        <v>162</v>
      </c>
      <c r="GJ410">
        <v>295518.16871464794</v>
      </c>
      <c r="GK410">
        <v>345579.16871464794</v>
      </c>
    </row>
    <row r="411" spans="2:193" x14ac:dyDescent="0.3">
      <c r="B411" t="s">
        <v>881</v>
      </c>
      <c r="C411" t="str">
        <f>VLOOKUP(E411,class!$A$1:$B$455,2,FALSE)</f>
        <v>Shire District</v>
      </c>
      <c r="D411" t="str">
        <f>IFERROR(VLOOKUP(E411,classifications!$A$3:$C$334,3,FALSE),VLOOKUP(E411,classifications!$I$2:$K$28,3,FALSE))</f>
        <v>Predominantly Rural</v>
      </c>
      <c r="E411" t="s">
        <v>883</v>
      </c>
      <c r="G411">
        <v>3481</v>
      </c>
      <c r="H411">
        <v>1659</v>
      </c>
      <c r="I411">
        <v>17</v>
      </c>
      <c r="J411">
        <v>34112.168714647945</v>
      </c>
      <c r="K411">
        <v>39269.168714647945</v>
      </c>
      <c r="AB411" t="s">
        <v>881</v>
      </c>
      <c r="AC411" t="str">
        <f>VLOOKUP(AE411,class!$A$1:$B$455,2,FALSE)</f>
        <v>Shire District</v>
      </c>
      <c r="AD411" t="str">
        <f>IFERROR(VLOOKUP(AE411,classifications!$A$3:$C$334,3,FALSE),VLOOKUP(AE411,classifications!$I$2:$K$28,3,FALSE))</f>
        <v>Predominantly Rural</v>
      </c>
      <c r="AE411" t="s">
        <v>883</v>
      </c>
      <c r="AG411">
        <v>3479</v>
      </c>
      <c r="AH411">
        <v>1756</v>
      </c>
      <c r="AI411">
        <v>0</v>
      </c>
      <c r="AJ411">
        <v>34253.168714647945</v>
      </c>
      <c r="AK411">
        <v>39488.168714647945</v>
      </c>
      <c r="BB411" t="s">
        <v>881</v>
      </c>
      <c r="BC411" t="str">
        <f>VLOOKUP(BE411,class!$A$1:$B$455,2,FALSE)</f>
        <v>Shire District</v>
      </c>
      <c r="BD411" t="str">
        <f>IFERROR(VLOOKUP(BE411,classifications!$A$3:$C$334,3,FALSE),VLOOKUP(BE411,classifications!$I$2:$K$28,3,FALSE))</f>
        <v>Predominantly Rural</v>
      </c>
      <c r="BE411" t="s">
        <v>883</v>
      </c>
      <c r="BG411">
        <v>3472</v>
      </c>
      <c r="BH411">
        <v>1829</v>
      </c>
      <c r="BI411">
        <v>0</v>
      </c>
      <c r="BJ411">
        <v>34478.168714647945</v>
      </c>
      <c r="BK411">
        <v>39779.168714647945</v>
      </c>
      <c r="CB411" t="s">
        <v>881</v>
      </c>
      <c r="CC411" t="str">
        <f>VLOOKUP(CE411,class!$A$1:$B$455,2,FALSE)</f>
        <v>Shire District</v>
      </c>
      <c r="CD411" t="str">
        <f>IFERROR(VLOOKUP(CE411,classifications!$A$3:$C$334,3,FALSE),VLOOKUP(CE411,classifications!$I$2:$K$28,3,FALSE))</f>
        <v>Predominantly Rural</v>
      </c>
      <c r="CE411" t="s">
        <v>883</v>
      </c>
      <c r="CG411">
        <v>3441</v>
      </c>
      <c r="CH411">
        <v>1903</v>
      </c>
      <c r="CI411">
        <v>0</v>
      </c>
      <c r="CJ411">
        <v>34607.168714647945</v>
      </c>
      <c r="CK411">
        <v>39951.168714647945</v>
      </c>
      <c r="DB411" t="s">
        <v>881</v>
      </c>
      <c r="DC411" t="str">
        <f>VLOOKUP(DE411,class!$A$1:$B$455,2,FALSE)</f>
        <v>Shire District</v>
      </c>
      <c r="DD411" t="str">
        <f>IFERROR(VLOOKUP(DE411,classifications!$A$3:$C$334,3,FALSE),VLOOKUP(DE411,classifications!$I$2:$K$28,3,FALSE))</f>
        <v>Predominantly Rural</v>
      </c>
      <c r="DE411" t="s">
        <v>883</v>
      </c>
      <c r="DG411">
        <v>3426</v>
      </c>
      <c r="DH411">
        <v>1900</v>
      </c>
      <c r="DI411">
        <v>0</v>
      </c>
      <c r="DJ411">
        <v>34782.168714647945</v>
      </c>
      <c r="DK411">
        <v>40108.168714647945</v>
      </c>
      <c r="EB411" t="s">
        <v>881</v>
      </c>
      <c r="EC411" t="str">
        <f>VLOOKUP(EE411,class!$A$1:$B$455,2,FALSE)</f>
        <v>Shire District</v>
      </c>
      <c r="ED411" t="str">
        <f>IFERROR(VLOOKUP(EE411,classifications!$A$3:$C$334,3,FALSE),VLOOKUP(EE411,classifications!$I$2:$K$28,3,FALSE))</f>
        <v>Predominantly Rural</v>
      </c>
      <c r="EE411" t="s">
        <v>883</v>
      </c>
      <c r="EG411">
        <v>3403</v>
      </c>
      <c r="EH411">
        <v>1935</v>
      </c>
      <c r="EI411">
        <v>0</v>
      </c>
      <c r="EJ411">
        <v>34996.168714647945</v>
      </c>
      <c r="EK411">
        <v>40334.168714647945</v>
      </c>
      <c r="FB411" t="s">
        <v>881</v>
      </c>
      <c r="FC411" t="str">
        <f>VLOOKUP(FE411,class!$A$1:$B$455,2,FALSE)</f>
        <v>Shire District</v>
      </c>
      <c r="FD411" t="str">
        <f>IFERROR(VLOOKUP(FE411,classifications!$A$3:$C$334,3,FALSE),VLOOKUP(FE411,classifications!$I$2:$K$28,3,FALSE))</f>
        <v>Predominantly Rural</v>
      </c>
      <c r="FE411" t="s">
        <v>883</v>
      </c>
      <c r="FG411">
        <v>3402</v>
      </c>
      <c r="FH411">
        <v>1951</v>
      </c>
      <c r="FI411">
        <v>0</v>
      </c>
      <c r="FJ411">
        <v>35312.168714647945</v>
      </c>
      <c r="FK411">
        <v>40665.168714647945</v>
      </c>
      <c r="GB411" t="s">
        <v>881</v>
      </c>
      <c r="GC411" t="str">
        <f>VLOOKUP(GE411,class!$A$1:$B$455,2,FALSE)</f>
        <v>Shire District</v>
      </c>
      <c r="GD411" t="str">
        <f>IFERROR(VLOOKUP(GE411,classifications!$A$3:$C$334,3,FALSE),VLOOKUP(GE411,classifications!$I$2:$K$28,3,FALSE))</f>
        <v>Predominantly Rural</v>
      </c>
      <c r="GE411" t="s">
        <v>883</v>
      </c>
      <c r="GG411">
        <v>3433</v>
      </c>
      <c r="GH411">
        <v>1958</v>
      </c>
      <c r="GI411">
        <v>0</v>
      </c>
      <c r="GJ411">
        <v>35853.168714647945</v>
      </c>
      <c r="GK411">
        <v>41244.168714647945</v>
      </c>
    </row>
    <row r="412" spans="2:193" x14ac:dyDescent="0.3">
      <c r="B412" t="s">
        <v>884</v>
      </c>
      <c r="C412" t="s">
        <v>886</v>
      </c>
      <c r="E412" t="s">
        <v>887</v>
      </c>
      <c r="G412">
        <v>6</v>
      </c>
      <c r="H412">
        <v>3984</v>
      </c>
      <c r="I412">
        <v>1475</v>
      </c>
      <c r="J412">
        <v>22429</v>
      </c>
      <c r="K412">
        <v>27894</v>
      </c>
      <c r="AB412" t="s">
        <v>884</v>
      </c>
      <c r="AC412" t="s">
        <v>886</v>
      </c>
      <c r="AE412" t="s">
        <v>887</v>
      </c>
      <c r="AG412">
        <v>3</v>
      </c>
      <c r="AH412">
        <v>4025</v>
      </c>
      <c r="AI412">
        <v>1475</v>
      </c>
      <c r="AJ412">
        <v>22708</v>
      </c>
      <c r="AK412">
        <v>28211</v>
      </c>
      <c r="BB412" t="s">
        <v>884</v>
      </c>
      <c r="BC412" t="s">
        <v>886</v>
      </c>
      <c r="BE412" t="s">
        <v>887</v>
      </c>
      <c r="BG412">
        <v>3</v>
      </c>
      <c r="BH412">
        <v>4065</v>
      </c>
      <c r="BI412">
        <v>1313</v>
      </c>
      <c r="BJ412">
        <v>23075</v>
      </c>
      <c r="BK412">
        <v>28456</v>
      </c>
      <c r="CB412" t="s">
        <v>884</v>
      </c>
      <c r="CC412" t="s">
        <v>886</v>
      </c>
      <c r="CE412" t="s">
        <v>887</v>
      </c>
      <c r="CG412">
        <v>3</v>
      </c>
      <c r="CH412">
        <v>4112</v>
      </c>
      <c r="CI412">
        <v>1244</v>
      </c>
      <c r="CJ412">
        <v>23265</v>
      </c>
      <c r="CK412">
        <v>28624</v>
      </c>
      <c r="DB412" t="s">
        <v>884</v>
      </c>
      <c r="DC412" t="s">
        <v>886</v>
      </c>
      <c r="DE412" t="s">
        <v>887</v>
      </c>
      <c r="DG412">
        <v>3</v>
      </c>
      <c r="DH412">
        <v>4114</v>
      </c>
      <c r="DI412">
        <v>1185</v>
      </c>
      <c r="DJ412">
        <v>23513</v>
      </c>
      <c r="DK412">
        <v>28815</v>
      </c>
      <c r="EB412" t="s">
        <v>884</v>
      </c>
      <c r="EC412" t="s">
        <v>886</v>
      </c>
      <c r="EE412" t="s">
        <v>887</v>
      </c>
      <c r="EG412">
        <v>3</v>
      </c>
      <c r="EH412">
        <v>4121</v>
      </c>
      <c r="EI412">
        <v>1185</v>
      </c>
      <c r="EJ412">
        <v>23842</v>
      </c>
      <c r="EK412">
        <v>29151</v>
      </c>
      <c r="FB412" t="s">
        <v>884</v>
      </c>
      <c r="FC412" t="s">
        <v>886</v>
      </c>
      <c r="FE412" t="s">
        <v>887</v>
      </c>
      <c r="FG412">
        <v>0</v>
      </c>
      <c r="FH412">
        <v>4153</v>
      </c>
      <c r="FI412">
        <v>0</v>
      </c>
      <c r="FJ412">
        <v>25383</v>
      </c>
      <c r="FK412">
        <v>29536</v>
      </c>
      <c r="GB412" t="s">
        <v>884</v>
      </c>
      <c r="GC412" t="s">
        <v>886</v>
      </c>
      <c r="GE412" t="s">
        <v>887</v>
      </c>
      <c r="GG412">
        <v>3</v>
      </c>
      <c r="GH412">
        <v>4240</v>
      </c>
      <c r="GI412">
        <v>0</v>
      </c>
      <c r="GJ412">
        <v>25711</v>
      </c>
      <c r="GK412">
        <v>29954</v>
      </c>
    </row>
    <row r="413" spans="2:193" x14ac:dyDescent="0.3">
      <c r="B413" t="s">
        <v>888</v>
      </c>
      <c r="C413" t="str">
        <f>VLOOKUP(E413,class!$A$1:$B$455,2,FALSE)</f>
        <v>Shire District</v>
      </c>
      <c r="D413" t="str">
        <f>IFERROR(VLOOKUP(E413,classifications!$A$3:$C$334,3,FALSE),VLOOKUP(E413,classifications!$I$2:$K$28,3,FALSE))</f>
        <v>Predominantly Urban</v>
      </c>
      <c r="E413" t="s">
        <v>890</v>
      </c>
      <c r="G413">
        <v>8163</v>
      </c>
      <c r="H413">
        <v>4730</v>
      </c>
      <c r="I413">
        <v>160</v>
      </c>
      <c r="J413">
        <v>46531</v>
      </c>
      <c r="K413">
        <v>59584</v>
      </c>
      <c r="AB413" t="s">
        <v>888</v>
      </c>
      <c r="AC413" t="str">
        <f>VLOOKUP(AE413,class!$A$1:$B$455,2,FALSE)</f>
        <v>Shire District</v>
      </c>
      <c r="AD413" t="str">
        <f>IFERROR(VLOOKUP(AE413,classifications!$A$3:$C$334,3,FALSE),VLOOKUP(AE413,classifications!$I$2:$K$28,3,FALSE))</f>
        <v>Predominantly Urban</v>
      </c>
      <c r="AE413" t="s">
        <v>890</v>
      </c>
      <c r="AG413">
        <v>8105</v>
      </c>
      <c r="AH413">
        <v>4769</v>
      </c>
      <c r="AI413">
        <v>160</v>
      </c>
      <c r="AJ413">
        <v>46646</v>
      </c>
      <c r="AK413">
        <v>59680</v>
      </c>
      <c r="BB413" t="s">
        <v>888</v>
      </c>
      <c r="BC413" t="str">
        <f>VLOOKUP(BE413,class!$A$1:$B$455,2,FALSE)</f>
        <v>Shire District</v>
      </c>
      <c r="BD413" t="str">
        <f>IFERROR(VLOOKUP(BE413,classifications!$A$3:$C$334,3,FALSE),VLOOKUP(BE413,classifications!$I$2:$K$28,3,FALSE))</f>
        <v>Predominantly Urban</v>
      </c>
      <c r="BE413" t="s">
        <v>890</v>
      </c>
      <c r="BG413">
        <v>8048</v>
      </c>
      <c r="BH413">
        <v>4795</v>
      </c>
      <c r="BI413">
        <v>160</v>
      </c>
      <c r="BJ413">
        <v>46844</v>
      </c>
      <c r="BK413">
        <v>59847</v>
      </c>
      <c r="CB413" t="s">
        <v>888</v>
      </c>
      <c r="CC413" t="str">
        <f>VLOOKUP(CE413,class!$A$1:$B$455,2,FALSE)</f>
        <v>Shire District</v>
      </c>
      <c r="CD413" t="str">
        <f>IFERROR(VLOOKUP(CE413,classifications!$A$3:$C$334,3,FALSE),VLOOKUP(CE413,classifications!$I$2:$K$28,3,FALSE))</f>
        <v>Predominantly Urban</v>
      </c>
      <c r="CE413" t="s">
        <v>890</v>
      </c>
      <c r="CG413">
        <v>7994</v>
      </c>
      <c r="CH413">
        <v>5047</v>
      </c>
      <c r="CI413">
        <v>160</v>
      </c>
      <c r="CJ413">
        <v>47116</v>
      </c>
      <c r="CK413">
        <v>60317</v>
      </c>
      <c r="DB413" t="s">
        <v>888</v>
      </c>
      <c r="DC413" t="str">
        <f>VLOOKUP(DE413,class!$A$1:$B$455,2,FALSE)</f>
        <v>Shire District</v>
      </c>
      <c r="DD413" t="str">
        <f>IFERROR(VLOOKUP(DE413,classifications!$A$3:$C$334,3,FALSE),VLOOKUP(DE413,classifications!$I$2:$K$28,3,FALSE))</f>
        <v>Predominantly Urban</v>
      </c>
      <c r="DE413" t="s">
        <v>890</v>
      </c>
      <c r="DG413">
        <v>8037</v>
      </c>
      <c r="DH413">
        <v>5000</v>
      </c>
      <c r="DI413">
        <v>160</v>
      </c>
      <c r="DJ413">
        <v>47616</v>
      </c>
      <c r="DK413">
        <v>60813</v>
      </c>
      <c r="EB413" t="s">
        <v>888</v>
      </c>
      <c r="EC413" t="str">
        <f>VLOOKUP(EE413,class!$A$1:$B$455,2,FALSE)</f>
        <v>Shire District</v>
      </c>
      <c r="ED413" t="str">
        <f>IFERROR(VLOOKUP(EE413,classifications!$A$3:$C$334,3,FALSE),VLOOKUP(EE413,classifications!$I$2:$K$28,3,FALSE))</f>
        <v>Predominantly Urban</v>
      </c>
      <c r="EE413" t="s">
        <v>890</v>
      </c>
      <c r="EG413">
        <v>7956</v>
      </c>
      <c r="EH413">
        <v>5070</v>
      </c>
      <c r="EI413">
        <v>160</v>
      </c>
      <c r="EJ413">
        <v>47883</v>
      </c>
      <c r="EK413">
        <v>61069</v>
      </c>
      <c r="FB413" t="s">
        <v>888</v>
      </c>
      <c r="FC413" t="str">
        <f>VLOOKUP(FE413,class!$A$1:$B$455,2,FALSE)</f>
        <v>Shire District</v>
      </c>
      <c r="FD413" t="str">
        <f>IFERROR(VLOOKUP(FE413,classifications!$A$3:$C$334,3,FALSE),VLOOKUP(FE413,classifications!$I$2:$K$28,3,FALSE))</f>
        <v>Predominantly Urban</v>
      </c>
      <c r="FE413" t="s">
        <v>890</v>
      </c>
      <c r="FG413">
        <v>7902</v>
      </c>
      <c r="FH413">
        <v>5071</v>
      </c>
      <c r="FI413">
        <v>160</v>
      </c>
      <c r="FJ413">
        <v>48077</v>
      </c>
      <c r="FK413">
        <v>61210</v>
      </c>
      <c r="GB413" t="s">
        <v>888</v>
      </c>
      <c r="GC413" t="str">
        <f>VLOOKUP(GE413,class!$A$1:$B$455,2,FALSE)</f>
        <v>Shire District</v>
      </c>
      <c r="GD413" t="str">
        <f>IFERROR(VLOOKUP(GE413,classifications!$A$3:$C$334,3,FALSE),VLOOKUP(GE413,classifications!$I$2:$K$28,3,FALSE))</f>
        <v>Predominantly Urban</v>
      </c>
      <c r="GE413" t="s">
        <v>890</v>
      </c>
      <c r="GG413">
        <v>7855</v>
      </c>
      <c r="GH413">
        <v>5001</v>
      </c>
      <c r="GI413">
        <v>160</v>
      </c>
      <c r="GJ413">
        <v>48417</v>
      </c>
      <c r="GK413">
        <v>61433</v>
      </c>
    </row>
    <row r="414" spans="2:193" x14ac:dyDescent="0.3">
      <c r="B414" t="s">
        <v>891</v>
      </c>
      <c r="C414" t="str">
        <f>VLOOKUP(E414,class!$A$1:$B$455,2,FALSE)</f>
        <v>Shire District</v>
      </c>
      <c r="D414" t="str">
        <f>IFERROR(VLOOKUP(E414,classifications!$A$3:$C$334,3,FALSE),VLOOKUP(E414,classifications!$I$2:$K$28,3,FALSE))</f>
        <v>Predominantly Rural</v>
      </c>
      <c r="E414" t="s">
        <v>893</v>
      </c>
      <c r="G414">
        <v>3416</v>
      </c>
      <c r="H414">
        <v>1219</v>
      </c>
      <c r="I414">
        <v>0</v>
      </c>
      <c r="J414">
        <v>37675</v>
      </c>
      <c r="K414">
        <v>42310</v>
      </c>
      <c r="AB414" t="s">
        <v>891</v>
      </c>
      <c r="AC414" t="str">
        <f>VLOOKUP(AE414,class!$A$1:$B$455,2,FALSE)</f>
        <v>Shire District</v>
      </c>
      <c r="AD414" t="str">
        <f>IFERROR(VLOOKUP(AE414,classifications!$A$3:$C$334,3,FALSE),VLOOKUP(AE414,classifications!$I$2:$K$28,3,FALSE))</f>
        <v>Predominantly Rural</v>
      </c>
      <c r="AE414" t="s">
        <v>893</v>
      </c>
      <c r="AG414">
        <v>3406</v>
      </c>
      <c r="AH414">
        <v>1353</v>
      </c>
      <c r="AI414">
        <v>0</v>
      </c>
      <c r="AJ414">
        <v>37850</v>
      </c>
      <c r="AK414">
        <v>42609</v>
      </c>
      <c r="BB414" t="s">
        <v>891</v>
      </c>
      <c r="BC414" t="str">
        <f>VLOOKUP(BE414,class!$A$1:$B$455,2,FALSE)</f>
        <v>Shire District</v>
      </c>
      <c r="BD414" t="str">
        <f>IFERROR(VLOOKUP(BE414,classifications!$A$3:$C$334,3,FALSE),VLOOKUP(BE414,classifications!$I$2:$K$28,3,FALSE))</f>
        <v>Predominantly Rural</v>
      </c>
      <c r="BE414" t="s">
        <v>893</v>
      </c>
      <c r="BG414">
        <v>3386</v>
      </c>
      <c r="BH414">
        <v>1427</v>
      </c>
      <c r="BI414">
        <v>0</v>
      </c>
      <c r="BJ414">
        <v>38345</v>
      </c>
      <c r="BK414">
        <v>43158</v>
      </c>
      <c r="CB414" t="s">
        <v>891</v>
      </c>
      <c r="CC414" t="str">
        <f>VLOOKUP(CE414,class!$A$1:$B$455,2,FALSE)</f>
        <v>Shire District</v>
      </c>
      <c r="CD414" t="str">
        <f>IFERROR(VLOOKUP(CE414,classifications!$A$3:$C$334,3,FALSE),VLOOKUP(CE414,classifications!$I$2:$K$28,3,FALSE))</f>
        <v>Predominantly Rural</v>
      </c>
      <c r="CE414" t="s">
        <v>893</v>
      </c>
      <c r="CG414">
        <v>3349</v>
      </c>
      <c r="CH414">
        <v>1430</v>
      </c>
      <c r="CI414">
        <v>0</v>
      </c>
      <c r="CJ414">
        <v>38795</v>
      </c>
      <c r="CK414">
        <v>43574</v>
      </c>
      <c r="DB414" t="s">
        <v>891</v>
      </c>
      <c r="DC414" t="str">
        <f>VLOOKUP(DE414,class!$A$1:$B$455,2,FALSE)</f>
        <v>Shire District</v>
      </c>
      <c r="DD414" t="str">
        <f>IFERROR(VLOOKUP(DE414,classifications!$A$3:$C$334,3,FALSE),VLOOKUP(DE414,classifications!$I$2:$K$28,3,FALSE))</f>
        <v>Predominantly Rural</v>
      </c>
      <c r="DE414" t="s">
        <v>893</v>
      </c>
      <c r="DG414">
        <v>3263</v>
      </c>
      <c r="DH414">
        <v>1522</v>
      </c>
      <c r="DI414">
        <v>0</v>
      </c>
      <c r="DJ414">
        <v>39093</v>
      </c>
      <c r="DK414">
        <v>43878</v>
      </c>
      <c r="EB414" t="s">
        <v>891</v>
      </c>
      <c r="EC414" t="str">
        <f>VLOOKUP(EE414,class!$A$1:$B$455,2,FALSE)</f>
        <v>Shire District</v>
      </c>
      <c r="ED414" t="str">
        <f>IFERROR(VLOOKUP(EE414,classifications!$A$3:$C$334,3,FALSE),VLOOKUP(EE414,classifications!$I$2:$K$28,3,FALSE))</f>
        <v>Predominantly Rural</v>
      </c>
      <c r="EE414" t="s">
        <v>893</v>
      </c>
      <c r="EG414">
        <v>3257</v>
      </c>
      <c r="EH414">
        <v>1581</v>
      </c>
      <c r="EI414">
        <v>0</v>
      </c>
      <c r="EJ414">
        <v>39345</v>
      </c>
      <c r="EK414">
        <v>44183</v>
      </c>
      <c r="FB414" t="s">
        <v>891</v>
      </c>
      <c r="FC414" t="str">
        <f>VLOOKUP(FE414,class!$A$1:$B$455,2,FALSE)</f>
        <v>Shire District</v>
      </c>
      <c r="FD414" t="str">
        <f>IFERROR(VLOOKUP(FE414,classifications!$A$3:$C$334,3,FALSE),VLOOKUP(FE414,classifications!$I$2:$K$28,3,FALSE))</f>
        <v>Predominantly Rural</v>
      </c>
      <c r="FE414" t="s">
        <v>893</v>
      </c>
      <c r="FG414">
        <v>3262</v>
      </c>
      <c r="FH414">
        <v>1632</v>
      </c>
      <c r="FI414">
        <v>0</v>
      </c>
      <c r="FJ414">
        <v>39715</v>
      </c>
      <c r="FK414">
        <v>44609</v>
      </c>
      <c r="GB414" t="s">
        <v>891</v>
      </c>
      <c r="GC414" t="str">
        <f>VLOOKUP(GE414,class!$A$1:$B$455,2,FALSE)</f>
        <v>Shire District</v>
      </c>
      <c r="GD414" t="str">
        <f>IFERROR(VLOOKUP(GE414,classifications!$A$3:$C$334,3,FALSE),VLOOKUP(GE414,classifications!$I$2:$K$28,3,FALSE))</f>
        <v>Predominantly Rural</v>
      </c>
      <c r="GE414" t="s">
        <v>893</v>
      </c>
      <c r="GG414">
        <v>3272</v>
      </c>
      <c r="GH414">
        <v>1700</v>
      </c>
      <c r="GI414">
        <v>0</v>
      </c>
      <c r="GJ414">
        <v>40327</v>
      </c>
      <c r="GK414">
        <v>45299</v>
      </c>
    </row>
    <row r="415" spans="2:193" x14ac:dyDescent="0.3">
      <c r="B415" t="s">
        <v>894</v>
      </c>
      <c r="C415" t="s">
        <v>896</v>
      </c>
      <c r="E415" t="s">
        <v>897</v>
      </c>
      <c r="G415">
        <v>0</v>
      </c>
      <c r="H415">
        <v>7790</v>
      </c>
      <c r="I415">
        <v>424</v>
      </c>
      <c r="J415">
        <v>39069</v>
      </c>
      <c r="K415">
        <v>47283</v>
      </c>
      <c r="AB415" t="s">
        <v>894</v>
      </c>
      <c r="AC415" t="s">
        <v>896</v>
      </c>
      <c r="AE415" t="s">
        <v>897</v>
      </c>
      <c r="AG415">
        <v>0</v>
      </c>
      <c r="AH415">
        <v>7790</v>
      </c>
      <c r="AI415">
        <v>484</v>
      </c>
      <c r="AJ415">
        <v>39204</v>
      </c>
      <c r="AK415">
        <v>47478</v>
      </c>
      <c r="BB415" t="s">
        <v>894</v>
      </c>
      <c r="BC415" t="s">
        <v>896</v>
      </c>
      <c r="BE415" t="s">
        <v>897</v>
      </c>
      <c r="BG415">
        <v>10</v>
      </c>
      <c r="BH415">
        <v>7797</v>
      </c>
      <c r="BI415">
        <v>424</v>
      </c>
      <c r="BJ415">
        <v>39455</v>
      </c>
      <c r="BK415">
        <v>47686</v>
      </c>
      <c r="CB415" t="s">
        <v>894</v>
      </c>
      <c r="CC415" t="s">
        <v>896</v>
      </c>
      <c r="CE415" t="s">
        <v>897</v>
      </c>
      <c r="CG415">
        <v>10</v>
      </c>
      <c r="CH415">
        <v>7900</v>
      </c>
      <c r="CI415">
        <v>26</v>
      </c>
      <c r="CJ415">
        <v>40178</v>
      </c>
      <c r="CK415">
        <v>48114</v>
      </c>
      <c r="DB415" t="s">
        <v>894</v>
      </c>
      <c r="DC415" t="s">
        <v>896</v>
      </c>
      <c r="DE415" t="s">
        <v>897</v>
      </c>
      <c r="DG415">
        <v>12</v>
      </c>
      <c r="DH415">
        <v>8034</v>
      </c>
      <c r="DI415">
        <v>465</v>
      </c>
      <c r="DJ415">
        <v>40024</v>
      </c>
      <c r="DK415">
        <v>48535</v>
      </c>
      <c r="EB415" t="s">
        <v>894</v>
      </c>
      <c r="EC415" t="s">
        <v>896</v>
      </c>
      <c r="EE415" t="s">
        <v>897</v>
      </c>
      <c r="EG415">
        <v>12</v>
      </c>
      <c r="EH415">
        <v>8013</v>
      </c>
      <c r="EI415">
        <v>465</v>
      </c>
      <c r="EJ415">
        <v>40443</v>
      </c>
      <c r="EK415">
        <v>48933</v>
      </c>
      <c r="FB415" t="s">
        <v>894</v>
      </c>
      <c r="FC415" t="s">
        <v>896</v>
      </c>
      <c r="FE415" t="s">
        <v>897</v>
      </c>
      <c r="FG415">
        <v>31</v>
      </c>
      <c r="FH415">
        <v>8070</v>
      </c>
      <c r="FI415">
        <v>0</v>
      </c>
      <c r="FJ415">
        <v>41064</v>
      </c>
      <c r="FK415">
        <v>49165</v>
      </c>
      <c r="GB415" t="s">
        <v>894</v>
      </c>
      <c r="GC415" t="s">
        <v>896</v>
      </c>
      <c r="GE415" t="s">
        <v>897</v>
      </c>
      <c r="GG415">
        <v>16</v>
      </c>
      <c r="GH415">
        <v>8043</v>
      </c>
      <c r="GI415">
        <v>2</v>
      </c>
      <c r="GJ415">
        <v>41546</v>
      </c>
      <c r="GK415">
        <v>49607</v>
      </c>
    </row>
    <row r="416" spans="2:193" x14ac:dyDescent="0.3">
      <c r="B416" t="s">
        <v>898</v>
      </c>
      <c r="C416" t="s">
        <v>900</v>
      </c>
      <c r="E416" t="s">
        <v>901</v>
      </c>
      <c r="G416">
        <v>0</v>
      </c>
      <c r="H416">
        <v>6281</v>
      </c>
      <c r="I416">
        <v>0</v>
      </c>
      <c r="J416">
        <v>52319</v>
      </c>
      <c r="K416">
        <v>58600</v>
      </c>
      <c r="AB416" t="s">
        <v>898</v>
      </c>
      <c r="AC416" t="s">
        <v>900</v>
      </c>
      <c r="AE416" t="s">
        <v>901</v>
      </c>
      <c r="AG416">
        <v>0</v>
      </c>
      <c r="AH416">
        <v>6333</v>
      </c>
      <c r="AI416">
        <v>0</v>
      </c>
      <c r="AJ416">
        <v>52591</v>
      </c>
      <c r="AK416">
        <v>58924</v>
      </c>
      <c r="BB416" t="s">
        <v>898</v>
      </c>
      <c r="BC416" t="s">
        <v>900</v>
      </c>
      <c r="BE416" t="s">
        <v>901</v>
      </c>
      <c r="BG416">
        <v>0</v>
      </c>
      <c r="BH416">
        <v>6381</v>
      </c>
      <c r="BI416">
        <v>0</v>
      </c>
      <c r="BJ416">
        <v>52758</v>
      </c>
      <c r="BK416">
        <v>59139</v>
      </c>
      <c r="CB416" t="s">
        <v>898</v>
      </c>
      <c r="CC416" t="s">
        <v>900</v>
      </c>
      <c r="CE416" t="s">
        <v>901</v>
      </c>
      <c r="CG416">
        <v>0</v>
      </c>
      <c r="CH416">
        <v>6430</v>
      </c>
      <c r="CI416">
        <v>0</v>
      </c>
      <c r="CJ416">
        <v>53136</v>
      </c>
      <c r="CK416">
        <v>59566</v>
      </c>
      <c r="DB416" t="s">
        <v>898</v>
      </c>
      <c r="DC416" t="s">
        <v>900</v>
      </c>
      <c r="DE416" t="s">
        <v>901</v>
      </c>
      <c r="DG416">
        <v>4</v>
      </c>
      <c r="DH416">
        <v>6489</v>
      </c>
      <c r="DI416">
        <v>0</v>
      </c>
      <c r="DJ416">
        <v>53637</v>
      </c>
      <c r="DK416">
        <v>60130</v>
      </c>
      <c r="EB416" t="s">
        <v>898</v>
      </c>
      <c r="EC416" t="s">
        <v>900</v>
      </c>
      <c r="EE416" t="s">
        <v>901</v>
      </c>
      <c r="EG416">
        <v>5</v>
      </c>
      <c r="EH416">
        <v>6589</v>
      </c>
      <c r="EI416">
        <v>0</v>
      </c>
      <c r="EJ416">
        <v>54086</v>
      </c>
      <c r="EK416">
        <v>60680</v>
      </c>
      <c r="FB416" t="s">
        <v>898</v>
      </c>
      <c r="FC416" t="s">
        <v>900</v>
      </c>
      <c r="FE416" t="s">
        <v>901</v>
      </c>
      <c r="FG416">
        <v>5</v>
      </c>
      <c r="FH416">
        <v>6688</v>
      </c>
      <c r="FI416">
        <v>0</v>
      </c>
      <c r="FJ416">
        <v>54569</v>
      </c>
      <c r="FK416">
        <v>61262</v>
      </c>
      <c r="GB416" t="s">
        <v>898</v>
      </c>
      <c r="GC416" t="s">
        <v>900</v>
      </c>
      <c r="GE416" t="s">
        <v>901</v>
      </c>
      <c r="GG416">
        <v>5</v>
      </c>
      <c r="GH416">
        <v>6742</v>
      </c>
      <c r="GI416">
        <v>0</v>
      </c>
      <c r="GJ416">
        <v>55103</v>
      </c>
      <c r="GK416">
        <v>61850</v>
      </c>
    </row>
    <row r="417" spans="2:193" x14ac:dyDescent="0.3">
      <c r="B417" t="s">
        <v>902</v>
      </c>
      <c r="C417" t="s">
        <v>904</v>
      </c>
      <c r="E417" t="s">
        <v>905</v>
      </c>
      <c r="G417">
        <v>4551</v>
      </c>
      <c r="H417">
        <v>2839</v>
      </c>
      <c r="I417">
        <v>0</v>
      </c>
      <c r="J417">
        <v>47360</v>
      </c>
      <c r="K417">
        <v>54750</v>
      </c>
      <c r="AB417" t="s">
        <v>902</v>
      </c>
      <c r="AC417" t="s">
        <v>904</v>
      </c>
      <c r="AE417" t="s">
        <v>905</v>
      </c>
      <c r="AG417">
        <v>4535</v>
      </c>
      <c r="AH417">
        <v>2945</v>
      </c>
      <c r="AI417">
        <v>0</v>
      </c>
      <c r="AJ417">
        <v>47429</v>
      </c>
      <c r="AK417">
        <v>54909</v>
      </c>
      <c r="BB417" t="s">
        <v>902</v>
      </c>
      <c r="BC417" t="s">
        <v>904</v>
      </c>
      <c r="BE417" t="s">
        <v>905</v>
      </c>
      <c r="BG417">
        <v>4539</v>
      </c>
      <c r="BH417">
        <v>2940</v>
      </c>
      <c r="BI417">
        <v>0</v>
      </c>
      <c r="BJ417">
        <v>47597</v>
      </c>
      <c r="BK417">
        <v>55076</v>
      </c>
      <c r="CB417" t="s">
        <v>902</v>
      </c>
      <c r="CC417" t="s">
        <v>904</v>
      </c>
      <c r="CE417" t="s">
        <v>905</v>
      </c>
      <c r="CG417">
        <v>4514</v>
      </c>
      <c r="CH417">
        <v>2972</v>
      </c>
      <c r="CI417">
        <v>0</v>
      </c>
      <c r="CJ417">
        <v>47726</v>
      </c>
      <c r="CK417">
        <v>55212</v>
      </c>
      <c r="DB417" t="s">
        <v>902</v>
      </c>
      <c r="DC417" t="s">
        <v>904</v>
      </c>
      <c r="DE417" t="s">
        <v>905</v>
      </c>
      <c r="DG417">
        <v>4490</v>
      </c>
      <c r="DH417">
        <v>2990</v>
      </c>
      <c r="DI417">
        <v>0</v>
      </c>
      <c r="DJ417">
        <v>47867</v>
      </c>
      <c r="DK417">
        <v>55347</v>
      </c>
      <c r="EB417" t="s">
        <v>902</v>
      </c>
      <c r="EC417" t="s">
        <v>904</v>
      </c>
      <c r="EE417" t="s">
        <v>905</v>
      </c>
      <c r="EG417">
        <v>4467</v>
      </c>
      <c r="EH417">
        <v>3062</v>
      </c>
      <c r="EI417">
        <v>0</v>
      </c>
      <c r="EJ417">
        <v>48082</v>
      </c>
      <c r="EK417">
        <v>55611</v>
      </c>
      <c r="FB417" t="s">
        <v>902</v>
      </c>
      <c r="FC417" t="s">
        <v>904</v>
      </c>
      <c r="FE417" t="s">
        <v>905</v>
      </c>
      <c r="FG417">
        <v>4435</v>
      </c>
      <c r="FH417">
        <v>3175</v>
      </c>
      <c r="FI417">
        <v>0</v>
      </c>
      <c r="FJ417">
        <v>48285</v>
      </c>
      <c r="FK417">
        <v>55895</v>
      </c>
      <c r="GB417" t="s">
        <v>902</v>
      </c>
      <c r="GC417" t="s">
        <v>904</v>
      </c>
      <c r="GE417" t="s">
        <v>905</v>
      </c>
      <c r="GG417">
        <v>4446</v>
      </c>
      <c r="GH417">
        <v>3185</v>
      </c>
      <c r="GI417">
        <v>0</v>
      </c>
      <c r="GJ417">
        <v>48561</v>
      </c>
      <c r="GK417">
        <v>56192</v>
      </c>
    </row>
    <row r="418" spans="2:193" x14ac:dyDescent="0.3">
      <c r="C418" t="str">
        <f>VLOOKUP(E418,class!$A$1:$B$455,2,FALSE)</f>
        <v>Shire District</v>
      </c>
      <c r="D418" t="str">
        <f>IFERROR(VLOOKUP(E418,classifications!$A$3:$C$334,3,FALSE),VLOOKUP(E418,classifications!$I$2:$K$28,3,FALSE))</f>
        <v>Predominantly Rural</v>
      </c>
      <c r="E418" t="s">
        <v>1045</v>
      </c>
      <c r="G418">
        <f>G412+G415</f>
        <v>6</v>
      </c>
      <c r="H418">
        <f t="shared" ref="H418:K418" si="45">H412+H415</f>
        <v>11774</v>
      </c>
      <c r="I418">
        <f t="shared" si="45"/>
        <v>1899</v>
      </c>
      <c r="J418">
        <f t="shared" si="45"/>
        <v>61498</v>
      </c>
      <c r="K418">
        <f t="shared" si="45"/>
        <v>75177</v>
      </c>
      <c r="AC418" t="str">
        <f>VLOOKUP(AE418,class!$A$1:$B$455,2,FALSE)</f>
        <v>Shire District</v>
      </c>
      <c r="AD418" t="str">
        <f>IFERROR(VLOOKUP(AE418,classifications!$A$3:$C$334,3,FALSE),VLOOKUP(AE418,classifications!$I$2:$K$28,3,FALSE))</f>
        <v>Predominantly Rural</v>
      </c>
      <c r="AE418" t="s">
        <v>1045</v>
      </c>
      <c r="AG418">
        <f>AG412+AG415</f>
        <v>3</v>
      </c>
      <c r="AH418">
        <f t="shared" ref="AH418:AK418" si="46">AH412+AH415</f>
        <v>11815</v>
      </c>
      <c r="AI418">
        <f t="shared" si="46"/>
        <v>1959</v>
      </c>
      <c r="AJ418">
        <f t="shared" si="46"/>
        <v>61912</v>
      </c>
      <c r="AK418">
        <f t="shared" si="46"/>
        <v>75689</v>
      </c>
      <c r="BC418" t="str">
        <f>VLOOKUP(BE418,class!$A$1:$B$455,2,FALSE)</f>
        <v>Shire District</v>
      </c>
      <c r="BD418" t="str">
        <f>IFERROR(VLOOKUP(BE418,classifications!$A$3:$C$334,3,FALSE),VLOOKUP(BE418,classifications!$I$2:$K$28,3,FALSE))</f>
        <v>Predominantly Rural</v>
      </c>
      <c r="BE418" t="s">
        <v>1045</v>
      </c>
      <c r="BG418">
        <f>BG412+BG415</f>
        <v>13</v>
      </c>
      <c r="BH418">
        <f t="shared" ref="BH418:BK418" si="47">BH412+BH415</f>
        <v>11862</v>
      </c>
      <c r="BI418">
        <f t="shared" si="47"/>
        <v>1737</v>
      </c>
      <c r="BJ418">
        <f t="shared" si="47"/>
        <v>62530</v>
      </c>
      <c r="BK418">
        <f t="shared" si="47"/>
        <v>76142</v>
      </c>
      <c r="CC418" t="str">
        <f>VLOOKUP(CE418,class!$A$1:$B$455,2,FALSE)</f>
        <v>Shire District</v>
      </c>
      <c r="CD418" t="str">
        <f>IFERROR(VLOOKUP(CE418,classifications!$A$3:$C$334,3,FALSE),VLOOKUP(CE418,classifications!$I$2:$K$28,3,FALSE))</f>
        <v>Predominantly Rural</v>
      </c>
      <c r="CE418" t="s">
        <v>1045</v>
      </c>
      <c r="CG418">
        <f>CG412+CG415</f>
        <v>13</v>
      </c>
      <c r="CH418">
        <f t="shared" ref="CH418:CK418" si="48">CH412+CH415</f>
        <v>12012</v>
      </c>
      <c r="CI418">
        <f t="shared" si="48"/>
        <v>1270</v>
      </c>
      <c r="CJ418">
        <f t="shared" si="48"/>
        <v>63443</v>
      </c>
      <c r="CK418">
        <f t="shared" si="48"/>
        <v>76738</v>
      </c>
      <c r="DC418" t="str">
        <f>VLOOKUP(DE418,class!$A$1:$B$455,2,FALSE)</f>
        <v>Shire District</v>
      </c>
      <c r="DD418" t="str">
        <f>IFERROR(VLOOKUP(DE418,classifications!$A$3:$C$334,3,FALSE),VLOOKUP(DE418,classifications!$I$2:$K$28,3,FALSE))</f>
        <v>Predominantly Rural</v>
      </c>
      <c r="DE418" t="s">
        <v>1045</v>
      </c>
      <c r="DG418">
        <f>DG412+DG415</f>
        <v>15</v>
      </c>
      <c r="DH418">
        <f t="shared" ref="DH418:DK418" si="49">DH412+DH415</f>
        <v>12148</v>
      </c>
      <c r="DI418">
        <f t="shared" si="49"/>
        <v>1650</v>
      </c>
      <c r="DJ418">
        <f t="shared" si="49"/>
        <v>63537</v>
      </c>
      <c r="DK418">
        <f t="shared" si="49"/>
        <v>77350</v>
      </c>
      <c r="EC418" t="str">
        <f>VLOOKUP(EE418,class!$A$1:$B$455,2,FALSE)</f>
        <v>Shire District</v>
      </c>
      <c r="ED418" t="str">
        <f>IFERROR(VLOOKUP(EE418,classifications!$A$3:$C$334,3,FALSE),VLOOKUP(EE418,classifications!$I$2:$K$28,3,FALSE))</f>
        <v>Predominantly Rural</v>
      </c>
      <c r="EE418" t="s">
        <v>1045</v>
      </c>
      <c r="EG418">
        <f>EG412+EG415</f>
        <v>15</v>
      </c>
      <c r="EH418">
        <f t="shared" ref="EH418:EK418" si="50">EH412+EH415</f>
        <v>12134</v>
      </c>
      <c r="EI418">
        <f t="shared" si="50"/>
        <v>1650</v>
      </c>
      <c r="EJ418">
        <f t="shared" si="50"/>
        <v>64285</v>
      </c>
      <c r="EK418">
        <f t="shared" si="50"/>
        <v>78084</v>
      </c>
      <c r="FC418" t="str">
        <f>VLOOKUP(FE418,class!$A$1:$B$455,2,FALSE)</f>
        <v>Shire District</v>
      </c>
      <c r="FD418" t="str">
        <f>IFERROR(VLOOKUP(FE418,classifications!$A$3:$C$334,3,FALSE),VLOOKUP(FE418,classifications!$I$2:$K$28,3,FALSE))</f>
        <v>Predominantly Rural</v>
      </c>
      <c r="FE418" t="s">
        <v>1045</v>
      </c>
      <c r="FG418">
        <f>FG412+FG415</f>
        <v>31</v>
      </c>
      <c r="FH418">
        <f t="shared" ref="FH418:FK418" si="51">FH412+FH415</f>
        <v>12223</v>
      </c>
      <c r="FI418">
        <f t="shared" si="51"/>
        <v>0</v>
      </c>
      <c r="FJ418">
        <f t="shared" si="51"/>
        <v>66447</v>
      </c>
      <c r="FK418">
        <f t="shared" si="51"/>
        <v>78701</v>
      </c>
      <c r="GC418" t="str">
        <f>VLOOKUP(GE418,class!$A$1:$B$455,2,FALSE)</f>
        <v>Shire District</v>
      </c>
      <c r="GD418" t="str">
        <f>IFERROR(VLOOKUP(GE418,classifications!$A$3:$C$334,3,FALSE),VLOOKUP(GE418,classifications!$I$2:$K$28,3,FALSE))</f>
        <v>Predominantly Rural</v>
      </c>
      <c r="GE418" t="s">
        <v>1045</v>
      </c>
      <c r="GG418">
        <f>GG412+GG415</f>
        <v>19</v>
      </c>
      <c r="GH418">
        <f t="shared" ref="GH418:GK418" si="52">GH412+GH415</f>
        <v>12283</v>
      </c>
      <c r="GI418">
        <f t="shared" si="52"/>
        <v>2</v>
      </c>
      <c r="GJ418">
        <f t="shared" si="52"/>
        <v>67257</v>
      </c>
      <c r="GK418">
        <f t="shared" si="52"/>
        <v>79561</v>
      </c>
    </row>
    <row r="419" spans="2:193" x14ac:dyDescent="0.3">
      <c r="C419" t="str">
        <f>VLOOKUP(E419,class!$A$1:$B$455,2,FALSE)</f>
        <v>Shire District</v>
      </c>
      <c r="D419" t="str">
        <f>IFERROR(VLOOKUP(E419,classifications!$A$3:$C$334,3,FALSE),VLOOKUP(E419,classifications!$I$2:$K$28,3,FALSE))</f>
        <v>Predominantly Rural</v>
      </c>
      <c r="E419" t="s">
        <v>1043</v>
      </c>
      <c r="G419">
        <f>G416+G417</f>
        <v>4551</v>
      </c>
      <c r="H419">
        <f t="shared" ref="H419:K419" si="53">H416+H417</f>
        <v>9120</v>
      </c>
      <c r="I419">
        <f t="shared" si="53"/>
        <v>0</v>
      </c>
      <c r="J419">
        <f t="shared" si="53"/>
        <v>99679</v>
      </c>
      <c r="K419">
        <f t="shared" si="53"/>
        <v>113350</v>
      </c>
      <c r="AC419" t="str">
        <f>VLOOKUP(AE419,class!$A$1:$B$455,2,FALSE)</f>
        <v>Shire District</v>
      </c>
      <c r="AD419" t="str">
        <f>IFERROR(VLOOKUP(AE419,classifications!$A$3:$C$334,3,FALSE),VLOOKUP(AE419,classifications!$I$2:$K$28,3,FALSE))</f>
        <v>Predominantly Rural</v>
      </c>
      <c r="AE419" t="s">
        <v>1043</v>
      </c>
      <c r="AG419">
        <f>AG416+AG417</f>
        <v>4535</v>
      </c>
      <c r="AH419">
        <f t="shared" ref="AH419:AK419" si="54">AH416+AH417</f>
        <v>9278</v>
      </c>
      <c r="AI419">
        <f t="shared" si="54"/>
        <v>0</v>
      </c>
      <c r="AJ419">
        <f t="shared" si="54"/>
        <v>100020</v>
      </c>
      <c r="AK419">
        <f t="shared" si="54"/>
        <v>113833</v>
      </c>
      <c r="BC419" t="str">
        <f>VLOOKUP(BE419,class!$A$1:$B$455,2,FALSE)</f>
        <v>Shire District</v>
      </c>
      <c r="BD419" t="str">
        <f>IFERROR(VLOOKUP(BE419,classifications!$A$3:$C$334,3,FALSE),VLOOKUP(BE419,classifications!$I$2:$K$28,3,FALSE))</f>
        <v>Predominantly Rural</v>
      </c>
      <c r="BE419" t="s">
        <v>1043</v>
      </c>
      <c r="BG419">
        <f>BG416+BG417</f>
        <v>4539</v>
      </c>
      <c r="BH419">
        <f t="shared" ref="BH419:BK419" si="55">BH416+BH417</f>
        <v>9321</v>
      </c>
      <c r="BI419">
        <f t="shared" si="55"/>
        <v>0</v>
      </c>
      <c r="BJ419">
        <f t="shared" si="55"/>
        <v>100355</v>
      </c>
      <c r="BK419">
        <f t="shared" si="55"/>
        <v>114215</v>
      </c>
      <c r="CC419" t="str">
        <f>VLOOKUP(CE419,class!$A$1:$B$455,2,FALSE)</f>
        <v>Shire District</v>
      </c>
      <c r="CD419" t="str">
        <f>IFERROR(VLOOKUP(CE419,classifications!$A$3:$C$334,3,FALSE),VLOOKUP(CE419,classifications!$I$2:$K$28,3,FALSE))</f>
        <v>Predominantly Rural</v>
      </c>
      <c r="CE419" t="s">
        <v>1043</v>
      </c>
      <c r="CG419">
        <f>CG416+CG417</f>
        <v>4514</v>
      </c>
      <c r="CH419">
        <f t="shared" ref="CH419:CK419" si="56">CH416+CH417</f>
        <v>9402</v>
      </c>
      <c r="CI419">
        <f t="shared" si="56"/>
        <v>0</v>
      </c>
      <c r="CJ419">
        <f t="shared" si="56"/>
        <v>100862</v>
      </c>
      <c r="CK419">
        <f t="shared" si="56"/>
        <v>114778</v>
      </c>
      <c r="DC419" t="str">
        <f>VLOOKUP(DE419,class!$A$1:$B$455,2,FALSE)</f>
        <v>Shire District</v>
      </c>
      <c r="DD419" t="str">
        <f>IFERROR(VLOOKUP(DE419,classifications!$A$3:$C$334,3,FALSE),VLOOKUP(DE419,classifications!$I$2:$K$28,3,FALSE))</f>
        <v>Predominantly Rural</v>
      </c>
      <c r="DE419" t="s">
        <v>1043</v>
      </c>
      <c r="DG419">
        <f>DG416+DG417</f>
        <v>4494</v>
      </c>
      <c r="DH419">
        <f t="shared" ref="DH419:DK419" si="57">DH416+DH417</f>
        <v>9479</v>
      </c>
      <c r="DI419">
        <f t="shared" si="57"/>
        <v>0</v>
      </c>
      <c r="DJ419">
        <f t="shared" si="57"/>
        <v>101504</v>
      </c>
      <c r="DK419">
        <f t="shared" si="57"/>
        <v>115477</v>
      </c>
      <c r="EC419" t="str">
        <f>VLOOKUP(EE419,class!$A$1:$B$455,2,FALSE)</f>
        <v>Shire District</v>
      </c>
      <c r="ED419" t="str">
        <f>IFERROR(VLOOKUP(EE419,classifications!$A$3:$C$334,3,FALSE),VLOOKUP(EE419,classifications!$I$2:$K$28,3,FALSE))</f>
        <v>Predominantly Rural</v>
      </c>
      <c r="EE419" t="s">
        <v>1043</v>
      </c>
      <c r="EG419">
        <f>EG416+EG417</f>
        <v>4472</v>
      </c>
      <c r="EH419">
        <f t="shared" ref="EH419:EK419" si="58">EH416+EH417</f>
        <v>9651</v>
      </c>
      <c r="EI419">
        <f t="shared" si="58"/>
        <v>0</v>
      </c>
      <c r="EJ419">
        <f t="shared" si="58"/>
        <v>102168</v>
      </c>
      <c r="EK419">
        <f t="shared" si="58"/>
        <v>116291</v>
      </c>
      <c r="FC419" t="str">
        <f>VLOOKUP(FE419,class!$A$1:$B$455,2,FALSE)</f>
        <v>Shire District</v>
      </c>
      <c r="FD419" t="str">
        <f>IFERROR(VLOOKUP(FE419,classifications!$A$3:$C$334,3,FALSE),VLOOKUP(FE419,classifications!$I$2:$K$28,3,FALSE))</f>
        <v>Predominantly Rural</v>
      </c>
      <c r="FE419" t="s">
        <v>1043</v>
      </c>
      <c r="FG419">
        <f>FG416+FG417</f>
        <v>4440</v>
      </c>
      <c r="FH419">
        <f t="shared" ref="FH419:FK419" si="59">FH416+FH417</f>
        <v>9863</v>
      </c>
      <c r="FI419">
        <f t="shared" si="59"/>
        <v>0</v>
      </c>
      <c r="FJ419">
        <f t="shared" si="59"/>
        <v>102854</v>
      </c>
      <c r="FK419">
        <f t="shared" si="59"/>
        <v>117157</v>
      </c>
      <c r="GC419" t="str">
        <f>VLOOKUP(GE419,class!$A$1:$B$455,2,FALSE)</f>
        <v>Shire District</v>
      </c>
      <c r="GD419" t="str">
        <f>IFERROR(VLOOKUP(GE419,classifications!$A$3:$C$334,3,FALSE),VLOOKUP(GE419,classifications!$I$2:$K$28,3,FALSE))</f>
        <v>Predominantly Rural</v>
      </c>
      <c r="GE419" t="s">
        <v>1043</v>
      </c>
      <c r="GG419">
        <f>GG416+GG417</f>
        <v>4451</v>
      </c>
      <c r="GH419">
        <f t="shared" ref="GH419:GK419" si="60">GH416+GH417</f>
        <v>9927</v>
      </c>
      <c r="GI419">
        <f t="shared" si="60"/>
        <v>0</v>
      </c>
      <c r="GJ419">
        <f t="shared" si="60"/>
        <v>103664</v>
      </c>
      <c r="GK419">
        <f t="shared" si="60"/>
        <v>118042</v>
      </c>
    </row>
    <row r="421" spans="2:193" x14ac:dyDescent="0.3">
      <c r="C421" t="str">
        <f>VLOOKUP(E421,class!$A$1:$B$455,2,FALSE)</f>
        <v>Shire County</v>
      </c>
      <c r="D421" t="str">
        <f>IFERROR(VLOOKUP(E421,classifications!$A$3:$C$334,3,FALSE),VLOOKUP(E421,classifications!$I$2:$K$28,3,FALSE))</f>
        <v>Predominantly Urban</v>
      </c>
      <c r="E421" t="s">
        <v>906</v>
      </c>
      <c r="G421">
        <v>19218</v>
      </c>
      <c r="H421">
        <v>35702</v>
      </c>
      <c r="I421">
        <v>1765</v>
      </c>
      <c r="J421">
        <v>418986.53255561588</v>
      </c>
      <c r="K421">
        <v>475671.53255561582</v>
      </c>
      <c r="AC421" t="str">
        <f>VLOOKUP(AE421,class!$A$1:$B$455,2,FALSE)</f>
        <v>Shire County</v>
      </c>
      <c r="AD421" t="str">
        <f>IFERROR(VLOOKUP(AE421,classifications!$A$3:$C$334,3,FALSE),VLOOKUP(AE421,classifications!$I$2:$K$28,3,FALSE))</f>
        <v>Predominantly Urban</v>
      </c>
      <c r="AE421" t="s">
        <v>906</v>
      </c>
      <c r="AG421">
        <v>19207</v>
      </c>
      <c r="AH421">
        <v>36093</v>
      </c>
      <c r="AI421">
        <v>1800</v>
      </c>
      <c r="AJ421">
        <v>421492.53255561588</v>
      </c>
      <c r="AK421">
        <v>478592.53255561582</v>
      </c>
      <c r="BC421" t="str">
        <f>VLOOKUP(BE421,class!$A$1:$B$455,2,FALSE)</f>
        <v>Shire County</v>
      </c>
      <c r="BD421" t="str">
        <f>IFERROR(VLOOKUP(BE421,classifications!$A$3:$C$334,3,FALSE),VLOOKUP(BE421,classifications!$I$2:$K$28,3,FALSE))</f>
        <v>Predominantly Urban</v>
      </c>
      <c r="BE421" t="s">
        <v>906</v>
      </c>
      <c r="BG421">
        <v>19096</v>
      </c>
      <c r="BH421">
        <v>36196</v>
      </c>
      <c r="BI421">
        <v>1557</v>
      </c>
      <c r="BJ421">
        <v>424072.53255561588</v>
      </c>
      <c r="BK421">
        <v>480921.53255561582</v>
      </c>
      <c r="CC421" t="str">
        <f>VLOOKUP(CE421,class!$A$1:$B$455,2,FALSE)</f>
        <v>Shire County</v>
      </c>
      <c r="CD421" t="str">
        <f>IFERROR(VLOOKUP(CE421,classifications!$A$3:$C$334,3,FALSE),VLOOKUP(CE421,classifications!$I$2:$K$28,3,FALSE))</f>
        <v>Predominantly Urban</v>
      </c>
      <c r="CE421" t="s">
        <v>906</v>
      </c>
      <c r="CG421">
        <v>19052</v>
      </c>
      <c r="CH421">
        <v>36405</v>
      </c>
      <c r="CI421">
        <v>1624</v>
      </c>
      <c r="CJ421">
        <v>426031.53255561588</v>
      </c>
      <c r="CK421">
        <v>483112.53255561582</v>
      </c>
      <c r="DC421" t="str">
        <f>VLOOKUP(DE421,class!$A$1:$B$455,2,FALSE)</f>
        <v>Shire County</v>
      </c>
      <c r="DD421" t="str">
        <f>IFERROR(VLOOKUP(DE421,classifications!$A$3:$C$334,3,FALSE),VLOOKUP(DE421,classifications!$I$2:$K$28,3,FALSE))</f>
        <v>Predominantly Urban</v>
      </c>
      <c r="DE421" t="s">
        <v>906</v>
      </c>
      <c r="DG421">
        <v>19005</v>
      </c>
      <c r="DH421">
        <v>36094</v>
      </c>
      <c r="DI421">
        <v>1489</v>
      </c>
      <c r="DJ421">
        <v>429855.53255561588</v>
      </c>
      <c r="DK421">
        <v>486443.53255561582</v>
      </c>
      <c r="EC421" t="str">
        <f>VLOOKUP(EE421,class!$A$1:$B$455,2,FALSE)</f>
        <v>Shire County</v>
      </c>
      <c r="ED421" t="str">
        <f>IFERROR(VLOOKUP(EE421,classifications!$A$3:$C$334,3,FALSE),VLOOKUP(EE421,classifications!$I$2:$K$28,3,FALSE))</f>
        <v>Predominantly Urban</v>
      </c>
      <c r="EE421" t="s">
        <v>906</v>
      </c>
      <c r="EG421">
        <v>18992</v>
      </c>
      <c r="EH421">
        <v>36173</v>
      </c>
      <c r="EI421">
        <v>1524</v>
      </c>
      <c r="EJ421">
        <v>433297.53255561588</v>
      </c>
      <c r="EK421">
        <v>489986.53255561582</v>
      </c>
      <c r="FC421" t="str">
        <f>VLOOKUP(FE421,class!$A$1:$B$455,2,FALSE)</f>
        <v>Shire County</v>
      </c>
      <c r="FD421" t="str">
        <f>IFERROR(VLOOKUP(FE421,classifications!$A$3:$C$334,3,FALSE),VLOOKUP(FE421,classifications!$I$2:$K$28,3,FALSE))</f>
        <v>Predominantly Urban</v>
      </c>
      <c r="FE421" t="s">
        <v>906</v>
      </c>
      <c r="FG421">
        <v>19111</v>
      </c>
      <c r="FH421">
        <v>36899</v>
      </c>
      <c r="FI421">
        <v>1617</v>
      </c>
      <c r="FJ421">
        <v>436279.53255561588</v>
      </c>
      <c r="FK421">
        <v>493906.53255561582</v>
      </c>
      <c r="GC421" t="str">
        <f>VLOOKUP(GE421,class!$A$1:$B$455,2,FALSE)</f>
        <v>Shire County</v>
      </c>
      <c r="GD421" t="str">
        <f>IFERROR(VLOOKUP(GE421,classifications!$A$3:$C$334,3,FALSE),VLOOKUP(GE421,classifications!$I$2:$K$28,3,FALSE))</f>
        <v>Predominantly Urban</v>
      </c>
      <c r="GE421" t="s">
        <v>906</v>
      </c>
      <c r="GG421">
        <v>19046</v>
      </c>
      <c r="GH421">
        <v>37391</v>
      </c>
      <c r="GI421">
        <v>987</v>
      </c>
      <c r="GJ421">
        <v>440189.53255561588</v>
      </c>
      <c r="GK421">
        <v>497613.53255561582</v>
      </c>
    </row>
    <row r="422" spans="2:193" x14ac:dyDescent="0.3">
      <c r="B422" t="s">
        <v>907</v>
      </c>
      <c r="C422" t="str">
        <f>VLOOKUP(E422,class!$A$1:$B$455,2,FALSE)</f>
        <v>Shire District</v>
      </c>
      <c r="D422" t="str">
        <f>IFERROR(VLOOKUP(E422,classifications!$A$3:$C$334,3,FALSE),VLOOKUP(E422,classifications!$I$2:$K$28,3,FALSE))</f>
        <v>Predominantly Urban</v>
      </c>
      <c r="E422" t="s">
        <v>909</v>
      </c>
      <c r="G422">
        <v>7</v>
      </c>
      <c r="H422">
        <v>5484</v>
      </c>
      <c r="I422">
        <v>23</v>
      </c>
      <c r="J422">
        <v>50514</v>
      </c>
      <c r="K422">
        <v>56028</v>
      </c>
      <c r="AB422" t="s">
        <v>907</v>
      </c>
      <c r="AC422" t="str">
        <f>VLOOKUP(AE422,class!$A$1:$B$455,2,FALSE)</f>
        <v>Shire District</v>
      </c>
      <c r="AD422" t="str">
        <f>IFERROR(VLOOKUP(AE422,classifications!$A$3:$C$334,3,FALSE),VLOOKUP(AE422,classifications!$I$2:$K$28,3,FALSE))</f>
        <v>Predominantly Urban</v>
      </c>
      <c r="AE422" t="s">
        <v>909</v>
      </c>
      <c r="AG422">
        <v>7</v>
      </c>
      <c r="AH422">
        <v>5495</v>
      </c>
      <c r="AI422">
        <v>27</v>
      </c>
      <c r="AJ422">
        <v>50755</v>
      </c>
      <c r="AK422">
        <v>56284</v>
      </c>
      <c r="BB422" t="s">
        <v>907</v>
      </c>
      <c r="BC422" t="str">
        <f>VLOOKUP(BE422,class!$A$1:$B$455,2,FALSE)</f>
        <v>Shire District</v>
      </c>
      <c r="BD422" t="str">
        <f>IFERROR(VLOOKUP(BE422,classifications!$A$3:$C$334,3,FALSE),VLOOKUP(BE422,classifications!$I$2:$K$28,3,FALSE))</f>
        <v>Predominantly Urban</v>
      </c>
      <c r="BE422" t="s">
        <v>909</v>
      </c>
      <c r="BG422">
        <v>7</v>
      </c>
      <c r="BH422">
        <v>5516</v>
      </c>
      <c r="BI422">
        <v>23</v>
      </c>
      <c r="BJ422">
        <v>50989</v>
      </c>
      <c r="BK422">
        <v>56535</v>
      </c>
      <c r="CB422" t="s">
        <v>907</v>
      </c>
      <c r="CC422" t="str">
        <f>VLOOKUP(CE422,class!$A$1:$B$455,2,FALSE)</f>
        <v>Shire District</v>
      </c>
      <c r="CD422" t="str">
        <f>IFERROR(VLOOKUP(CE422,classifications!$A$3:$C$334,3,FALSE),VLOOKUP(CE422,classifications!$I$2:$K$28,3,FALSE))</f>
        <v>Predominantly Urban</v>
      </c>
      <c r="CE422" t="s">
        <v>909</v>
      </c>
      <c r="CG422">
        <v>9</v>
      </c>
      <c r="CH422">
        <v>5448</v>
      </c>
      <c r="CI422">
        <v>21</v>
      </c>
      <c r="CJ422">
        <v>51307</v>
      </c>
      <c r="CK422">
        <v>56785</v>
      </c>
      <c r="DB422" t="s">
        <v>907</v>
      </c>
      <c r="DC422" t="str">
        <f>VLOOKUP(DE422,class!$A$1:$B$455,2,FALSE)</f>
        <v>Shire District</v>
      </c>
      <c r="DD422" t="str">
        <f>IFERROR(VLOOKUP(DE422,classifications!$A$3:$C$334,3,FALSE),VLOOKUP(DE422,classifications!$I$2:$K$28,3,FALSE))</f>
        <v>Predominantly Urban</v>
      </c>
      <c r="DE422" t="s">
        <v>909</v>
      </c>
      <c r="DG422">
        <v>9</v>
      </c>
      <c r="DH422">
        <v>5542</v>
      </c>
      <c r="DI422">
        <v>23</v>
      </c>
      <c r="DJ422">
        <v>51451</v>
      </c>
      <c r="DK422">
        <v>57025</v>
      </c>
      <c r="EB422" t="s">
        <v>907</v>
      </c>
      <c r="EC422" t="str">
        <f>VLOOKUP(EE422,class!$A$1:$B$455,2,FALSE)</f>
        <v>Shire District</v>
      </c>
      <c r="ED422" t="str">
        <f>IFERROR(VLOOKUP(EE422,classifications!$A$3:$C$334,3,FALSE),VLOOKUP(EE422,classifications!$I$2:$K$28,3,FALSE))</f>
        <v>Predominantly Urban</v>
      </c>
      <c r="EE422" t="s">
        <v>909</v>
      </c>
      <c r="EG422">
        <v>9</v>
      </c>
      <c r="EH422">
        <v>5548</v>
      </c>
      <c r="EI422">
        <v>23</v>
      </c>
      <c r="EJ422">
        <v>51712</v>
      </c>
      <c r="EK422">
        <v>57292</v>
      </c>
      <c r="FB422" t="s">
        <v>907</v>
      </c>
      <c r="FC422" t="str">
        <f>VLOOKUP(FE422,class!$A$1:$B$455,2,FALSE)</f>
        <v>Shire District</v>
      </c>
      <c r="FD422" t="str">
        <f>IFERROR(VLOOKUP(FE422,classifications!$A$3:$C$334,3,FALSE),VLOOKUP(FE422,classifications!$I$2:$K$28,3,FALSE))</f>
        <v>Predominantly Urban</v>
      </c>
      <c r="FE422" t="s">
        <v>909</v>
      </c>
      <c r="FG422">
        <v>9</v>
      </c>
      <c r="FH422">
        <v>5499</v>
      </c>
      <c r="FI422">
        <v>23</v>
      </c>
      <c r="FJ422">
        <v>51884</v>
      </c>
      <c r="FK422">
        <v>57415</v>
      </c>
      <c r="GB422" t="s">
        <v>907</v>
      </c>
      <c r="GC422" t="str">
        <f>VLOOKUP(GE422,class!$A$1:$B$455,2,FALSE)</f>
        <v>Shire District</v>
      </c>
      <c r="GD422" t="str">
        <f>IFERROR(VLOOKUP(GE422,classifications!$A$3:$C$334,3,FALSE),VLOOKUP(GE422,classifications!$I$2:$K$28,3,FALSE))</f>
        <v>Predominantly Urban</v>
      </c>
      <c r="GE422" t="s">
        <v>909</v>
      </c>
      <c r="GG422">
        <v>9</v>
      </c>
      <c r="GH422">
        <v>5509</v>
      </c>
      <c r="GI422">
        <v>23</v>
      </c>
      <c r="GJ422">
        <v>52301</v>
      </c>
      <c r="GK422">
        <v>57842</v>
      </c>
    </row>
    <row r="423" spans="2:193" x14ac:dyDescent="0.3">
      <c r="B423" t="s">
        <v>910</v>
      </c>
      <c r="C423" t="str">
        <f>VLOOKUP(E423,class!$A$1:$B$455,2,FALSE)</f>
        <v>Shire District</v>
      </c>
      <c r="D423" t="str">
        <f>IFERROR(VLOOKUP(E423,classifications!$A$3:$C$334,3,FALSE),VLOOKUP(E423,classifications!$I$2:$K$28,3,FALSE))</f>
        <v>Predominantly Urban</v>
      </c>
      <c r="E423" t="s">
        <v>912</v>
      </c>
      <c r="G423">
        <v>0</v>
      </c>
      <c r="H423">
        <v>2329</v>
      </c>
      <c r="I423">
        <v>0</v>
      </c>
      <c r="J423">
        <v>28498</v>
      </c>
      <c r="K423">
        <v>30827</v>
      </c>
      <c r="AB423" t="s">
        <v>910</v>
      </c>
      <c r="AC423" t="str">
        <f>VLOOKUP(AE423,class!$A$1:$B$455,2,FALSE)</f>
        <v>Shire District</v>
      </c>
      <c r="AD423" t="str">
        <f>IFERROR(VLOOKUP(AE423,classifications!$A$3:$C$334,3,FALSE),VLOOKUP(AE423,classifications!$I$2:$K$28,3,FALSE))</f>
        <v>Predominantly Urban</v>
      </c>
      <c r="AE423" t="s">
        <v>912</v>
      </c>
      <c r="AG423">
        <v>11</v>
      </c>
      <c r="AH423">
        <v>2485</v>
      </c>
      <c r="AI423">
        <v>27</v>
      </c>
      <c r="AJ423">
        <v>28821</v>
      </c>
      <c r="AK423">
        <v>31344</v>
      </c>
      <c r="BB423" t="s">
        <v>910</v>
      </c>
      <c r="BC423" t="str">
        <f>VLOOKUP(BE423,class!$A$1:$B$455,2,FALSE)</f>
        <v>Shire District</v>
      </c>
      <c r="BD423" t="str">
        <f>IFERROR(VLOOKUP(BE423,classifications!$A$3:$C$334,3,FALSE),VLOOKUP(BE423,classifications!$I$2:$K$28,3,FALSE))</f>
        <v>Predominantly Urban</v>
      </c>
      <c r="BE423" t="s">
        <v>912</v>
      </c>
      <c r="BG423">
        <v>0</v>
      </c>
      <c r="BH423">
        <v>2555</v>
      </c>
      <c r="BI423">
        <v>0</v>
      </c>
      <c r="BJ423">
        <v>29020</v>
      </c>
      <c r="BK423">
        <v>31575</v>
      </c>
      <c r="CB423" t="s">
        <v>910</v>
      </c>
      <c r="CC423" t="str">
        <f>VLOOKUP(CE423,class!$A$1:$B$455,2,FALSE)</f>
        <v>Shire District</v>
      </c>
      <c r="CD423" t="str">
        <f>IFERROR(VLOOKUP(CE423,classifications!$A$3:$C$334,3,FALSE),VLOOKUP(CE423,classifications!$I$2:$K$28,3,FALSE))</f>
        <v>Predominantly Urban</v>
      </c>
      <c r="CE423" t="s">
        <v>912</v>
      </c>
      <c r="CG423">
        <v>8</v>
      </c>
      <c r="CH423">
        <v>2591</v>
      </c>
      <c r="CI423">
        <v>35</v>
      </c>
      <c r="CJ423">
        <v>29141</v>
      </c>
      <c r="CK423">
        <v>31775</v>
      </c>
      <c r="DB423" t="s">
        <v>910</v>
      </c>
      <c r="DC423" t="str">
        <f>VLOOKUP(DE423,class!$A$1:$B$455,2,FALSE)</f>
        <v>Shire District</v>
      </c>
      <c r="DD423" t="str">
        <f>IFERROR(VLOOKUP(DE423,classifications!$A$3:$C$334,3,FALSE),VLOOKUP(DE423,classifications!$I$2:$K$28,3,FALSE))</f>
        <v>Predominantly Urban</v>
      </c>
      <c r="DE423" t="s">
        <v>912</v>
      </c>
      <c r="DG423">
        <v>19</v>
      </c>
      <c r="DH423">
        <v>2654</v>
      </c>
      <c r="DI423">
        <v>0</v>
      </c>
      <c r="DJ423">
        <v>29261</v>
      </c>
      <c r="DK423">
        <v>31934</v>
      </c>
      <c r="EB423" t="s">
        <v>910</v>
      </c>
      <c r="EC423" t="str">
        <f>VLOOKUP(EE423,class!$A$1:$B$455,2,FALSE)</f>
        <v>Shire District</v>
      </c>
      <c r="ED423" t="str">
        <f>IFERROR(VLOOKUP(EE423,classifications!$A$3:$C$334,3,FALSE),VLOOKUP(EE423,classifications!$I$2:$K$28,3,FALSE))</f>
        <v>Predominantly Urban</v>
      </c>
      <c r="EE423" t="s">
        <v>912</v>
      </c>
      <c r="EG423">
        <v>20</v>
      </c>
      <c r="EH423">
        <v>2604</v>
      </c>
      <c r="EI423">
        <v>0</v>
      </c>
      <c r="EJ423">
        <v>29617</v>
      </c>
      <c r="EK423">
        <v>32241</v>
      </c>
      <c r="FB423" t="s">
        <v>910</v>
      </c>
      <c r="FC423" t="str">
        <f>VLOOKUP(FE423,class!$A$1:$B$455,2,FALSE)</f>
        <v>Shire District</v>
      </c>
      <c r="FD423" t="str">
        <f>IFERROR(VLOOKUP(FE423,classifications!$A$3:$C$334,3,FALSE),VLOOKUP(FE423,classifications!$I$2:$K$28,3,FALSE))</f>
        <v>Predominantly Urban</v>
      </c>
      <c r="FE423" t="s">
        <v>912</v>
      </c>
      <c r="FG423">
        <v>20</v>
      </c>
      <c r="FH423">
        <v>2628</v>
      </c>
      <c r="FI423">
        <v>0</v>
      </c>
      <c r="FJ423">
        <v>29753</v>
      </c>
      <c r="FK423">
        <v>32401</v>
      </c>
      <c r="GB423" t="s">
        <v>910</v>
      </c>
      <c r="GC423" t="str">
        <f>VLOOKUP(GE423,class!$A$1:$B$455,2,FALSE)</f>
        <v>Shire District</v>
      </c>
      <c r="GD423" t="str">
        <f>IFERROR(VLOOKUP(GE423,classifications!$A$3:$C$334,3,FALSE),VLOOKUP(GE423,classifications!$I$2:$K$28,3,FALSE))</f>
        <v>Predominantly Urban</v>
      </c>
      <c r="GE423" t="s">
        <v>912</v>
      </c>
      <c r="GG423">
        <v>21</v>
      </c>
      <c r="GH423">
        <v>2682</v>
      </c>
      <c r="GI423">
        <v>0</v>
      </c>
      <c r="GJ423">
        <v>29863</v>
      </c>
      <c r="GK423">
        <v>32566</v>
      </c>
    </row>
    <row r="424" spans="2:193" x14ac:dyDescent="0.3">
      <c r="B424" t="s">
        <v>913</v>
      </c>
      <c r="C424" t="str">
        <f>VLOOKUP(E424,class!$A$1:$B$455,2,FALSE)</f>
        <v>Shire District</v>
      </c>
      <c r="D424" t="str">
        <f>IFERROR(VLOOKUP(E424,classifications!$A$3:$C$334,3,FALSE),VLOOKUP(E424,classifications!$I$2:$K$28,3,FALSE))</f>
        <v>Predominantly Urban</v>
      </c>
      <c r="E424" t="s">
        <v>915</v>
      </c>
      <c r="G424">
        <v>5293</v>
      </c>
      <c r="H424">
        <v>2429</v>
      </c>
      <c r="I424">
        <v>580</v>
      </c>
      <c r="J424">
        <v>48086</v>
      </c>
      <c r="K424">
        <v>56388</v>
      </c>
      <c r="AB424" t="s">
        <v>913</v>
      </c>
      <c r="AC424" t="str">
        <f>VLOOKUP(AE424,class!$A$1:$B$455,2,FALSE)</f>
        <v>Shire District</v>
      </c>
      <c r="AD424" t="str">
        <f>IFERROR(VLOOKUP(AE424,classifications!$A$3:$C$334,3,FALSE),VLOOKUP(AE424,classifications!$I$2:$K$28,3,FALSE))</f>
        <v>Predominantly Urban</v>
      </c>
      <c r="AE424" t="s">
        <v>915</v>
      </c>
      <c r="AG424">
        <v>5280</v>
      </c>
      <c r="AH424">
        <v>2505</v>
      </c>
      <c r="AI424">
        <v>580</v>
      </c>
      <c r="AJ424">
        <v>48253</v>
      </c>
      <c r="AK424">
        <v>56618</v>
      </c>
      <c r="BB424" t="s">
        <v>913</v>
      </c>
      <c r="BC424" t="str">
        <f>VLOOKUP(BE424,class!$A$1:$B$455,2,FALSE)</f>
        <v>Shire District</v>
      </c>
      <c r="BD424" t="str">
        <f>IFERROR(VLOOKUP(BE424,classifications!$A$3:$C$334,3,FALSE),VLOOKUP(BE424,classifications!$I$2:$K$28,3,FALSE))</f>
        <v>Predominantly Urban</v>
      </c>
      <c r="BE424" t="s">
        <v>915</v>
      </c>
      <c r="BG424">
        <v>5229</v>
      </c>
      <c r="BH424">
        <v>2510</v>
      </c>
      <c r="BI424">
        <v>580</v>
      </c>
      <c r="BJ424">
        <v>48431</v>
      </c>
      <c r="BK424">
        <v>56750</v>
      </c>
      <c r="CB424" t="s">
        <v>913</v>
      </c>
      <c r="CC424" t="str">
        <f>VLOOKUP(CE424,class!$A$1:$B$455,2,FALSE)</f>
        <v>Shire District</v>
      </c>
      <c r="CD424" t="str">
        <f>IFERROR(VLOOKUP(CE424,classifications!$A$3:$C$334,3,FALSE),VLOOKUP(CE424,classifications!$I$2:$K$28,3,FALSE))</f>
        <v>Predominantly Urban</v>
      </c>
      <c r="CE424" t="s">
        <v>915</v>
      </c>
      <c r="CG424">
        <v>5201</v>
      </c>
      <c r="CH424">
        <v>2534</v>
      </c>
      <c r="CI424">
        <v>580</v>
      </c>
      <c r="CJ424">
        <v>48635</v>
      </c>
      <c r="CK424">
        <v>56950</v>
      </c>
      <c r="DB424" t="s">
        <v>913</v>
      </c>
      <c r="DC424" t="str">
        <f>VLOOKUP(DE424,class!$A$1:$B$455,2,FALSE)</f>
        <v>Shire District</v>
      </c>
      <c r="DD424" t="str">
        <f>IFERROR(VLOOKUP(DE424,classifications!$A$3:$C$334,3,FALSE),VLOOKUP(DE424,classifications!$I$2:$K$28,3,FALSE))</f>
        <v>Predominantly Urban</v>
      </c>
      <c r="DE424" t="s">
        <v>915</v>
      </c>
      <c r="DG424">
        <v>5246</v>
      </c>
      <c r="DH424">
        <v>2204</v>
      </c>
      <c r="DI424">
        <v>580</v>
      </c>
      <c r="DJ424">
        <v>49308</v>
      </c>
      <c r="DK424">
        <v>57338</v>
      </c>
      <c r="EB424" t="s">
        <v>913</v>
      </c>
      <c r="EC424" t="str">
        <f>VLOOKUP(EE424,class!$A$1:$B$455,2,FALSE)</f>
        <v>Shire District</v>
      </c>
      <c r="ED424" t="str">
        <f>IFERROR(VLOOKUP(EE424,classifications!$A$3:$C$334,3,FALSE),VLOOKUP(EE424,classifications!$I$2:$K$28,3,FALSE))</f>
        <v>Predominantly Urban</v>
      </c>
      <c r="EE424" t="s">
        <v>915</v>
      </c>
      <c r="EG424">
        <v>5215</v>
      </c>
      <c r="EH424">
        <v>2211</v>
      </c>
      <c r="EI424">
        <v>580</v>
      </c>
      <c r="EJ424">
        <v>49833</v>
      </c>
      <c r="EK424">
        <v>57839</v>
      </c>
      <c r="FB424" t="s">
        <v>913</v>
      </c>
      <c r="FC424" t="str">
        <f>VLOOKUP(FE424,class!$A$1:$B$455,2,FALSE)</f>
        <v>Shire District</v>
      </c>
      <c r="FD424" t="str">
        <f>IFERROR(VLOOKUP(FE424,classifications!$A$3:$C$334,3,FALSE),VLOOKUP(FE424,classifications!$I$2:$K$28,3,FALSE))</f>
        <v>Predominantly Urban</v>
      </c>
      <c r="FE424" t="s">
        <v>915</v>
      </c>
      <c r="FG424">
        <v>5212</v>
      </c>
      <c r="FH424">
        <v>2262</v>
      </c>
      <c r="FI424">
        <v>580</v>
      </c>
      <c r="FJ424">
        <v>50084</v>
      </c>
      <c r="FK424">
        <v>58138</v>
      </c>
      <c r="GB424" t="s">
        <v>913</v>
      </c>
      <c r="GC424" t="str">
        <f>VLOOKUP(GE424,class!$A$1:$B$455,2,FALSE)</f>
        <v>Shire District</v>
      </c>
      <c r="GD424" t="str">
        <f>IFERROR(VLOOKUP(GE424,classifications!$A$3:$C$334,3,FALSE),VLOOKUP(GE424,classifications!$I$2:$K$28,3,FALSE))</f>
        <v>Predominantly Urban</v>
      </c>
      <c r="GE424" t="s">
        <v>915</v>
      </c>
      <c r="GG424">
        <v>5206</v>
      </c>
      <c r="GH424">
        <v>2262</v>
      </c>
      <c r="GI424">
        <v>0</v>
      </c>
      <c r="GJ424">
        <v>51022</v>
      </c>
      <c r="GK424">
        <v>58490</v>
      </c>
    </row>
    <row r="425" spans="2:193" x14ac:dyDescent="0.3">
      <c r="B425" t="s">
        <v>916</v>
      </c>
      <c r="C425" t="str">
        <f>VLOOKUP(E425,class!$A$1:$B$455,2,FALSE)</f>
        <v>Shire District</v>
      </c>
      <c r="D425" t="str">
        <f>IFERROR(VLOOKUP(E425,classifications!$A$3:$C$334,3,FALSE),VLOOKUP(E425,classifications!$I$2:$K$28,3,FALSE))</f>
        <v>Urban with Significant Rural</v>
      </c>
      <c r="E425" t="s">
        <v>918</v>
      </c>
      <c r="G425">
        <v>23</v>
      </c>
      <c r="H425">
        <v>4361</v>
      </c>
      <c r="I425">
        <v>230</v>
      </c>
      <c r="J425">
        <v>32592</v>
      </c>
      <c r="K425">
        <v>37206</v>
      </c>
      <c r="AB425" t="s">
        <v>916</v>
      </c>
      <c r="AC425" t="str">
        <f>VLOOKUP(AE425,class!$A$1:$B$455,2,FALSE)</f>
        <v>Shire District</v>
      </c>
      <c r="AD425" t="str">
        <f>IFERROR(VLOOKUP(AE425,classifications!$A$3:$C$334,3,FALSE),VLOOKUP(AE425,classifications!$I$2:$K$28,3,FALSE))</f>
        <v>Urban with Significant Rural</v>
      </c>
      <c r="AE425" t="s">
        <v>918</v>
      </c>
      <c r="AG425">
        <v>23</v>
      </c>
      <c r="AH425">
        <v>4311</v>
      </c>
      <c r="AI425">
        <v>230</v>
      </c>
      <c r="AJ425">
        <v>32816</v>
      </c>
      <c r="AK425">
        <v>37380</v>
      </c>
      <c r="BB425" t="s">
        <v>916</v>
      </c>
      <c r="BC425" t="str">
        <f>VLOOKUP(BE425,class!$A$1:$B$455,2,FALSE)</f>
        <v>Shire District</v>
      </c>
      <c r="BD425" t="str">
        <f>IFERROR(VLOOKUP(BE425,classifications!$A$3:$C$334,3,FALSE),VLOOKUP(BE425,classifications!$I$2:$K$28,3,FALSE))</f>
        <v>Urban with Significant Rural</v>
      </c>
      <c r="BE425" t="s">
        <v>918</v>
      </c>
      <c r="BG425">
        <v>25</v>
      </c>
      <c r="BH425">
        <v>4345</v>
      </c>
      <c r="BI425">
        <v>69</v>
      </c>
      <c r="BJ425">
        <v>33068</v>
      </c>
      <c r="BK425">
        <v>37507</v>
      </c>
      <c r="CB425" t="s">
        <v>916</v>
      </c>
      <c r="CC425" t="str">
        <f>VLOOKUP(CE425,class!$A$1:$B$455,2,FALSE)</f>
        <v>Shire District</v>
      </c>
      <c r="CD425" t="str">
        <f>IFERROR(VLOOKUP(CE425,classifications!$A$3:$C$334,3,FALSE),VLOOKUP(CE425,classifications!$I$2:$K$28,3,FALSE))</f>
        <v>Urban with Significant Rural</v>
      </c>
      <c r="CE425" t="s">
        <v>918</v>
      </c>
      <c r="CG425">
        <v>29</v>
      </c>
      <c r="CH425">
        <v>4373</v>
      </c>
      <c r="CI425">
        <v>69</v>
      </c>
      <c r="CJ425">
        <v>33226</v>
      </c>
      <c r="CK425">
        <v>37697</v>
      </c>
      <c r="DB425" t="s">
        <v>916</v>
      </c>
      <c r="DC425" t="str">
        <f>VLOOKUP(DE425,class!$A$1:$B$455,2,FALSE)</f>
        <v>Shire District</v>
      </c>
      <c r="DD425" t="str">
        <f>IFERROR(VLOOKUP(DE425,classifications!$A$3:$C$334,3,FALSE),VLOOKUP(DE425,classifications!$I$2:$K$28,3,FALSE))</f>
        <v>Urban with Significant Rural</v>
      </c>
      <c r="DE425" t="s">
        <v>918</v>
      </c>
      <c r="DG425">
        <v>30</v>
      </c>
      <c r="DH425">
        <v>4379</v>
      </c>
      <c r="DI425">
        <v>70</v>
      </c>
      <c r="DJ425">
        <v>33376</v>
      </c>
      <c r="DK425">
        <v>37855</v>
      </c>
      <c r="EB425" t="s">
        <v>916</v>
      </c>
      <c r="EC425" t="str">
        <f>VLOOKUP(EE425,class!$A$1:$B$455,2,FALSE)</f>
        <v>Shire District</v>
      </c>
      <c r="ED425" t="str">
        <f>IFERROR(VLOOKUP(EE425,classifications!$A$3:$C$334,3,FALSE),VLOOKUP(EE425,classifications!$I$2:$K$28,3,FALSE))</f>
        <v>Urban with Significant Rural</v>
      </c>
      <c r="EE425" t="s">
        <v>918</v>
      </c>
      <c r="EG425">
        <v>35</v>
      </c>
      <c r="EH425">
        <v>4375</v>
      </c>
      <c r="EI425">
        <v>72</v>
      </c>
      <c r="EJ425">
        <v>33580</v>
      </c>
      <c r="EK425">
        <v>38062</v>
      </c>
      <c r="FB425" t="s">
        <v>916</v>
      </c>
      <c r="FC425" t="str">
        <f>VLOOKUP(FE425,class!$A$1:$B$455,2,FALSE)</f>
        <v>Shire District</v>
      </c>
      <c r="FD425" t="str">
        <f>IFERROR(VLOOKUP(FE425,classifications!$A$3:$C$334,3,FALSE),VLOOKUP(FE425,classifications!$I$2:$K$28,3,FALSE))</f>
        <v>Urban with Significant Rural</v>
      </c>
      <c r="FE425" t="s">
        <v>918</v>
      </c>
      <c r="FG425">
        <v>39</v>
      </c>
      <c r="FH425">
        <v>4437</v>
      </c>
      <c r="FI425">
        <v>72</v>
      </c>
      <c r="FJ425">
        <v>33900</v>
      </c>
      <c r="FK425">
        <v>38448</v>
      </c>
      <c r="GB425" t="s">
        <v>916</v>
      </c>
      <c r="GC425" t="str">
        <f>VLOOKUP(GE425,class!$A$1:$B$455,2,FALSE)</f>
        <v>Shire District</v>
      </c>
      <c r="GD425" t="str">
        <f>IFERROR(VLOOKUP(GE425,classifications!$A$3:$C$334,3,FALSE),VLOOKUP(GE425,classifications!$I$2:$K$28,3,FALSE))</f>
        <v>Urban with Significant Rural</v>
      </c>
      <c r="GE425" t="s">
        <v>918</v>
      </c>
      <c r="GG425">
        <v>41</v>
      </c>
      <c r="GH425">
        <v>4420</v>
      </c>
      <c r="GI425">
        <v>9</v>
      </c>
      <c r="GJ425">
        <v>34304</v>
      </c>
      <c r="GK425">
        <v>38774</v>
      </c>
    </row>
    <row r="426" spans="2:193" x14ac:dyDescent="0.3">
      <c r="B426" t="s">
        <v>919</v>
      </c>
      <c r="C426" t="str">
        <f>VLOOKUP(E426,class!$A$1:$B$455,2,FALSE)</f>
        <v>Shire District</v>
      </c>
      <c r="D426" t="str">
        <f>IFERROR(VLOOKUP(E426,classifications!$A$3:$C$334,3,FALSE),VLOOKUP(E426,classifications!$I$2:$K$28,3,FALSE))</f>
        <v>Predominantly Urban</v>
      </c>
      <c r="E426" t="s">
        <v>921</v>
      </c>
      <c r="G426">
        <v>55</v>
      </c>
      <c r="H426">
        <v>7339</v>
      </c>
      <c r="I426">
        <v>2</v>
      </c>
      <c r="J426">
        <v>50112</v>
      </c>
      <c r="K426">
        <v>57508</v>
      </c>
      <c r="AB426" t="s">
        <v>919</v>
      </c>
      <c r="AC426" t="str">
        <f>VLOOKUP(AE426,class!$A$1:$B$455,2,FALSE)</f>
        <v>Shire District</v>
      </c>
      <c r="AD426" t="str">
        <f>IFERROR(VLOOKUP(AE426,classifications!$A$3:$C$334,3,FALSE),VLOOKUP(AE426,classifications!$I$2:$K$28,3,FALSE))</f>
        <v>Predominantly Urban</v>
      </c>
      <c r="AE426" t="s">
        <v>921</v>
      </c>
      <c r="AG426">
        <v>55</v>
      </c>
      <c r="AH426">
        <v>7295</v>
      </c>
      <c r="AI426">
        <v>2</v>
      </c>
      <c r="AJ426">
        <v>50625</v>
      </c>
      <c r="AK426">
        <v>57977</v>
      </c>
      <c r="BB426" t="s">
        <v>919</v>
      </c>
      <c r="BC426" t="str">
        <f>VLOOKUP(BE426,class!$A$1:$B$455,2,FALSE)</f>
        <v>Shire District</v>
      </c>
      <c r="BD426" t="str">
        <f>IFERROR(VLOOKUP(BE426,classifications!$A$3:$C$334,3,FALSE),VLOOKUP(BE426,classifications!$I$2:$K$28,3,FALSE))</f>
        <v>Predominantly Urban</v>
      </c>
      <c r="BE426" t="s">
        <v>921</v>
      </c>
      <c r="BG426">
        <v>19</v>
      </c>
      <c r="BH426">
        <v>7253</v>
      </c>
      <c r="BI426">
        <v>0</v>
      </c>
      <c r="BJ426">
        <v>51141</v>
      </c>
      <c r="BK426">
        <v>58413</v>
      </c>
      <c r="CB426" t="s">
        <v>919</v>
      </c>
      <c r="CC426" t="str">
        <f>VLOOKUP(CE426,class!$A$1:$B$455,2,FALSE)</f>
        <v>Shire District</v>
      </c>
      <c r="CD426" t="str">
        <f>IFERROR(VLOOKUP(CE426,classifications!$A$3:$C$334,3,FALSE),VLOOKUP(CE426,classifications!$I$2:$K$28,3,FALSE))</f>
        <v>Predominantly Urban</v>
      </c>
      <c r="CE426" t="s">
        <v>921</v>
      </c>
      <c r="CG426">
        <v>15</v>
      </c>
      <c r="CH426">
        <v>7284</v>
      </c>
      <c r="CI426">
        <v>0</v>
      </c>
      <c r="CJ426">
        <v>51534</v>
      </c>
      <c r="CK426">
        <v>58833</v>
      </c>
      <c r="DB426" t="s">
        <v>919</v>
      </c>
      <c r="DC426" t="str">
        <f>VLOOKUP(DE426,class!$A$1:$B$455,2,FALSE)</f>
        <v>Shire District</v>
      </c>
      <c r="DD426" t="str">
        <f>IFERROR(VLOOKUP(DE426,classifications!$A$3:$C$334,3,FALSE),VLOOKUP(DE426,classifications!$I$2:$K$28,3,FALSE))</f>
        <v>Predominantly Urban</v>
      </c>
      <c r="DE426" t="s">
        <v>921</v>
      </c>
      <c r="DG426">
        <v>15</v>
      </c>
      <c r="DH426">
        <v>7169</v>
      </c>
      <c r="DI426">
        <v>0</v>
      </c>
      <c r="DJ426">
        <v>52184</v>
      </c>
      <c r="DK426">
        <v>59368</v>
      </c>
      <c r="EB426" t="s">
        <v>919</v>
      </c>
      <c r="EC426" t="str">
        <f>VLOOKUP(EE426,class!$A$1:$B$455,2,FALSE)</f>
        <v>Shire District</v>
      </c>
      <c r="ED426" t="str">
        <f>IFERROR(VLOOKUP(EE426,classifications!$A$3:$C$334,3,FALSE),VLOOKUP(EE426,classifications!$I$2:$K$28,3,FALSE))</f>
        <v>Predominantly Urban</v>
      </c>
      <c r="EE426" t="s">
        <v>921</v>
      </c>
      <c r="EG426">
        <v>16</v>
      </c>
      <c r="EH426">
        <v>7137</v>
      </c>
      <c r="EI426">
        <v>0</v>
      </c>
      <c r="EJ426">
        <v>52732</v>
      </c>
      <c r="EK426">
        <v>59885</v>
      </c>
      <c r="FB426" t="s">
        <v>919</v>
      </c>
      <c r="FC426" t="str">
        <f>VLOOKUP(FE426,class!$A$1:$B$455,2,FALSE)</f>
        <v>Shire District</v>
      </c>
      <c r="FD426" t="str">
        <f>IFERROR(VLOOKUP(FE426,classifications!$A$3:$C$334,3,FALSE),VLOOKUP(FE426,classifications!$I$2:$K$28,3,FALSE))</f>
        <v>Predominantly Urban</v>
      </c>
      <c r="FE426" t="s">
        <v>921</v>
      </c>
      <c r="FG426">
        <v>165</v>
      </c>
      <c r="FH426">
        <v>7043</v>
      </c>
      <c r="FI426">
        <v>0</v>
      </c>
      <c r="FJ426">
        <v>53230</v>
      </c>
      <c r="FK426">
        <v>60438</v>
      </c>
      <c r="GB426" t="s">
        <v>919</v>
      </c>
      <c r="GC426" t="str">
        <f>VLOOKUP(GE426,class!$A$1:$B$455,2,FALSE)</f>
        <v>Shire District</v>
      </c>
      <c r="GD426" t="str">
        <f>IFERROR(VLOOKUP(GE426,classifications!$A$3:$C$334,3,FALSE),VLOOKUP(GE426,classifications!$I$2:$K$28,3,FALSE))</f>
        <v>Predominantly Urban</v>
      </c>
      <c r="GE426" t="s">
        <v>921</v>
      </c>
      <c r="GG426">
        <v>9</v>
      </c>
      <c r="GH426">
        <v>7106</v>
      </c>
      <c r="GI426">
        <v>0</v>
      </c>
      <c r="GJ426">
        <v>53858</v>
      </c>
      <c r="GK426">
        <v>60973</v>
      </c>
    </row>
    <row r="427" spans="2:193" x14ac:dyDescent="0.3">
      <c r="B427" t="s">
        <v>922</v>
      </c>
      <c r="C427" t="str">
        <f>VLOOKUP(E427,class!$A$1:$B$455,2,FALSE)</f>
        <v>Shire District</v>
      </c>
      <c r="D427" t="str">
        <f>IFERROR(VLOOKUP(E427,classifications!$A$3:$C$334,3,FALSE),VLOOKUP(E427,classifications!$I$2:$K$28,3,FALSE))</f>
        <v>Predominantly Urban</v>
      </c>
      <c r="E427" t="s">
        <v>924</v>
      </c>
      <c r="G427">
        <v>2931</v>
      </c>
      <c r="H427">
        <v>1305</v>
      </c>
      <c r="I427">
        <v>63</v>
      </c>
      <c r="J427">
        <v>30125.532555615842</v>
      </c>
      <c r="K427">
        <v>34424.532555615842</v>
      </c>
      <c r="AB427" t="s">
        <v>922</v>
      </c>
      <c r="AC427" t="str">
        <f>VLOOKUP(AE427,class!$A$1:$B$455,2,FALSE)</f>
        <v>Shire District</v>
      </c>
      <c r="AD427" t="str">
        <f>IFERROR(VLOOKUP(AE427,classifications!$A$3:$C$334,3,FALSE),VLOOKUP(AE427,classifications!$I$2:$K$28,3,FALSE))</f>
        <v>Predominantly Urban</v>
      </c>
      <c r="AE427" t="s">
        <v>924</v>
      </c>
      <c r="AG427">
        <v>2908</v>
      </c>
      <c r="AH427">
        <v>1502</v>
      </c>
      <c r="AI427">
        <v>63</v>
      </c>
      <c r="AJ427">
        <v>30114.532555615842</v>
      </c>
      <c r="AK427">
        <v>34587.532555615842</v>
      </c>
      <c r="BB427" t="s">
        <v>922</v>
      </c>
      <c r="BC427" t="str">
        <f>VLOOKUP(BE427,class!$A$1:$B$455,2,FALSE)</f>
        <v>Shire District</v>
      </c>
      <c r="BD427" t="str">
        <f>IFERROR(VLOOKUP(BE427,classifications!$A$3:$C$334,3,FALSE),VLOOKUP(BE427,classifications!$I$2:$K$28,3,FALSE))</f>
        <v>Predominantly Urban</v>
      </c>
      <c r="BE427" t="s">
        <v>924</v>
      </c>
      <c r="BG427">
        <v>2974</v>
      </c>
      <c r="BH427">
        <v>1479</v>
      </c>
      <c r="BI427">
        <v>83</v>
      </c>
      <c r="BJ427">
        <v>30121.532555615842</v>
      </c>
      <c r="BK427">
        <v>34657.532555615842</v>
      </c>
      <c r="CB427" t="s">
        <v>922</v>
      </c>
      <c r="CC427" t="str">
        <f>VLOOKUP(CE427,class!$A$1:$B$455,2,FALSE)</f>
        <v>Shire District</v>
      </c>
      <c r="CD427" t="str">
        <f>IFERROR(VLOOKUP(CE427,classifications!$A$3:$C$334,3,FALSE),VLOOKUP(CE427,classifications!$I$2:$K$28,3,FALSE))</f>
        <v>Predominantly Urban</v>
      </c>
      <c r="CE427" t="s">
        <v>924</v>
      </c>
      <c r="CG427">
        <v>2986</v>
      </c>
      <c r="CH427">
        <v>1477</v>
      </c>
      <c r="CI427">
        <v>80</v>
      </c>
      <c r="CJ427">
        <v>30238.532555615842</v>
      </c>
      <c r="CK427">
        <v>34781.532555615842</v>
      </c>
      <c r="DB427" t="s">
        <v>922</v>
      </c>
      <c r="DC427" t="str">
        <f>VLOOKUP(DE427,class!$A$1:$B$455,2,FALSE)</f>
        <v>Shire District</v>
      </c>
      <c r="DD427" t="str">
        <f>IFERROR(VLOOKUP(DE427,classifications!$A$3:$C$334,3,FALSE),VLOOKUP(DE427,classifications!$I$2:$K$28,3,FALSE))</f>
        <v>Predominantly Urban</v>
      </c>
      <c r="DE427" t="s">
        <v>924</v>
      </c>
      <c r="DG427">
        <v>2906</v>
      </c>
      <c r="DH427">
        <v>1548</v>
      </c>
      <c r="DI427">
        <v>15</v>
      </c>
      <c r="DJ427">
        <v>30717.532555615842</v>
      </c>
      <c r="DK427">
        <v>35186.532555615842</v>
      </c>
      <c r="EB427" t="s">
        <v>922</v>
      </c>
      <c r="EC427" t="str">
        <f>VLOOKUP(EE427,class!$A$1:$B$455,2,FALSE)</f>
        <v>Shire District</v>
      </c>
      <c r="ED427" t="str">
        <f>IFERROR(VLOOKUP(EE427,classifications!$A$3:$C$334,3,FALSE),VLOOKUP(EE427,classifications!$I$2:$K$28,3,FALSE))</f>
        <v>Predominantly Urban</v>
      </c>
      <c r="EE427" t="s">
        <v>924</v>
      </c>
      <c r="EG427">
        <v>2910</v>
      </c>
      <c r="EH427">
        <v>1586</v>
      </c>
      <c r="EI427">
        <v>14</v>
      </c>
      <c r="EJ427">
        <v>30836.532555615842</v>
      </c>
      <c r="EK427">
        <v>35346.532555615842</v>
      </c>
      <c r="FB427" t="s">
        <v>922</v>
      </c>
      <c r="FC427" t="str">
        <f>VLOOKUP(FE427,class!$A$1:$B$455,2,FALSE)</f>
        <v>Shire District</v>
      </c>
      <c r="FD427" t="str">
        <f>IFERROR(VLOOKUP(FE427,classifications!$A$3:$C$334,3,FALSE),VLOOKUP(FE427,classifications!$I$2:$K$28,3,FALSE))</f>
        <v>Predominantly Urban</v>
      </c>
      <c r="FE427" t="s">
        <v>924</v>
      </c>
      <c r="FG427">
        <v>2931</v>
      </c>
      <c r="FH427">
        <v>2090</v>
      </c>
      <c r="FI427">
        <v>110</v>
      </c>
      <c r="FJ427">
        <v>30969.532555615842</v>
      </c>
      <c r="FK427">
        <v>36100.532555615842</v>
      </c>
      <c r="GB427" t="s">
        <v>922</v>
      </c>
      <c r="GC427" t="str">
        <f>VLOOKUP(GE427,class!$A$1:$B$455,2,FALSE)</f>
        <v>Shire District</v>
      </c>
      <c r="GD427" t="str">
        <f>IFERROR(VLOOKUP(GE427,classifications!$A$3:$C$334,3,FALSE),VLOOKUP(GE427,classifications!$I$2:$K$28,3,FALSE))</f>
        <v>Predominantly Urban</v>
      </c>
      <c r="GE427" t="s">
        <v>924</v>
      </c>
      <c r="GG427">
        <v>3012</v>
      </c>
      <c r="GH427">
        <v>2078</v>
      </c>
      <c r="GI427">
        <v>118</v>
      </c>
      <c r="GJ427">
        <v>31320.532555615842</v>
      </c>
      <c r="GK427">
        <v>36528.532555615842</v>
      </c>
    </row>
    <row r="428" spans="2:193" x14ac:dyDescent="0.3">
      <c r="B428" t="s">
        <v>925</v>
      </c>
      <c r="C428" t="str">
        <f>VLOOKUP(E428,class!$A$1:$B$455,2,FALSE)</f>
        <v>Shire District</v>
      </c>
      <c r="D428" t="str">
        <f>IFERROR(VLOOKUP(E428,classifications!$A$3:$C$334,3,FALSE),VLOOKUP(E428,classifications!$I$2:$K$28,3,FALSE))</f>
        <v>Predominantly Urban</v>
      </c>
      <c r="E428" t="s">
        <v>927</v>
      </c>
      <c r="G428">
        <v>0</v>
      </c>
      <c r="H428">
        <v>5436</v>
      </c>
      <c r="I428">
        <v>180</v>
      </c>
      <c r="J428">
        <v>35430</v>
      </c>
      <c r="K428">
        <v>41046</v>
      </c>
      <c r="AB428" t="s">
        <v>925</v>
      </c>
      <c r="AC428" t="str">
        <f>VLOOKUP(AE428,class!$A$1:$B$455,2,FALSE)</f>
        <v>Shire District</v>
      </c>
      <c r="AD428" t="str">
        <f>IFERROR(VLOOKUP(AE428,classifications!$A$3:$C$334,3,FALSE),VLOOKUP(AE428,classifications!$I$2:$K$28,3,FALSE))</f>
        <v>Predominantly Urban</v>
      </c>
      <c r="AE428" t="s">
        <v>927</v>
      </c>
      <c r="AG428">
        <v>0</v>
      </c>
      <c r="AH428">
        <v>5459</v>
      </c>
      <c r="AI428">
        <v>180</v>
      </c>
      <c r="AJ428">
        <v>35577</v>
      </c>
      <c r="AK428">
        <v>41216</v>
      </c>
      <c r="BB428" t="s">
        <v>925</v>
      </c>
      <c r="BC428" t="str">
        <f>VLOOKUP(BE428,class!$A$1:$B$455,2,FALSE)</f>
        <v>Shire District</v>
      </c>
      <c r="BD428" t="str">
        <f>IFERROR(VLOOKUP(BE428,classifications!$A$3:$C$334,3,FALSE),VLOOKUP(BE428,classifications!$I$2:$K$28,3,FALSE))</f>
        <v>Predominantly Urban</v>
      </c>
      <c r="BE428" t="s">
        <v>927</v>
      </c>
      <c r="BG428">
        <v>0</v>
      </c>
      <c r="BH428">
        <v>5458</v>
      </c>
      <c r="BI428">
        <v>180</v>
      </c>
      <c r="BJ428">
        <v>35769</v>
      </c>
      <c r="BK428">
        <v>41407</v>
      </c>
      <c r="CB428" t="s">
        <v>925</v>
      </c>
      <c r="CC428" t="str">
        <f>VLOOKUP(CE428,class!$A$1:$B$455,2,FALSE)</f>
        <v>Shire District</v>
      </c>
      <c r="CD428" t="str">
        <f>IFERROR(VLOOKUP(CE428,classifications!$A$3:$C$334,3,FALSE),VLOOKUP(CE428,classifications!$I$2:$K$28,3,FALSE))</f>
        <v>Predominantly Urban</v>
      </c>
      <c r="CE428" t="s">
        <v>927</v>
      </c>
      <c r="CG428">
        <v>0</v>
      </c>
      <c r="CH428">
        <v>5503</v>
      </c>
      <c r="CI428">
        <v>180</v>
      </c>
      <c r="CJ428">
        <v>35989</v>
      </c>
      <c r="CK428">
        <v>41672</v>
      </c>
      <c r="DB428" t="s">
        <v>925</v>
      </c>
      <c r="DC428" t="str">
        <f>VLOOKUP(DE428,class!$A$1:$B$455,2,FALSE)</f>
        <v>Shire District</v>
      </c>
      <c r="DD428" t="str">
        <f>IFERROR(VLOOKUP(DE428,classifications!$A$3:$C$334,3,FALSE),VLOOKUP(DE428,classifications!$I$2:$K$28,3,FALSE))</f>
        <v>Predominantly Urban</v>
      </c>
      <c r="DE428" t="s">
        <v>927</v>
      </c>
      <c r="DG428">
        <v>0</v>
      </c>
      <c r="DH428">
        <v>5336</v>
      </c>
      <c r="DI428">
        <v>180</v>
      </c>
      <c r="DJ428">
        <v>36464</v>
      </c>
      <c r="DK428">
        <v>41980</v>
      </c>
      <c r="EB428" t="s">
        <v>925</v>
      </c>
      <c r="EC428" t="str">
        <f>VLOOKUP(EE428,class!$A$1:$B$455,2,FALSE)</f>
        <v>Shire District</v>
      </c>
      <c r="ED428" t="str">
        <f>IFERROR(VLOOKUP(EE428,classifications!$A$3:$C$334,3,FALSE),VLOOKUP(EE428,classifications!$I$2:$K$28,3,FALSE))</f>
        <v>Predominantly Urban</v>
      </c>
      <c r="EE428" t="s">
        <v>927</v>
      </c>
      <c r="EG428">
        <v>0</v>
      </c>
      <c r="EH428">
        <v>5316</v>
      </c>
      <c r="EI428">
        <v>180</v>
      </c>
      <c r="EJ428">
        <v>36831</v>
      </c>
      <c r="EK428">
        <v>42327</v>
      </c>
      <c r="FB428" t="s">
        <v>925</v>
      </c>
      <c r="FC428" t="str">
        <f>VLOOKUP(FE428,class!$A$1:$B$455,2,FALSE)</f>
        <v>Shire District</v>
      </c>
      <c r="FD428" t="str">
        <f>IFERROR(VLOOKUP(FE428,classifications!$A$3:$C$334,3,FALSE),VLOOKUP(FE428,classifications!$I$2:$K$28,3,FALSE))</f>
        <v>Predominantly Urban</v>
      </c>
      <c r="FE428" t="s">
        <v>927</v>
      </c>
      <c r="FG428">
        <v>0</v>
      </c>
      <c r="FH428">
        <v>5358</v>
      </c>
      <c r="FI428">
        <v>180</v>
      </c>
      <c r="FJ428">
        <v>37039</v>
      </c>
      <c r="FK428">
        <v>42577</v>
      </c>
      <c r="GB428" t="s">
        <v>925</v>
      </c>
      <c r="GC428" t="str">
        <f>VLOOKUP(GE428,class!$A$1:$B$455,2,FALSE)</f>
        <v>Shire District</v>
      </c>
      <c r="GD428" t="str">
        <f>IFERROR(VLOOKUP(GE428,classifications!$A$3:$C$334,3,FALSE),VLOOKUP(GE428,classifications!$I$2:$K$28,3,FALSE))</f>
        <v>Predominantly Urban</v>
      </c>
      <c r="GE428" t="s">
        <v>927</v>
      </c>
      <c r="GG428">
        <v>0</v>
      </c>
      <c r="GH428">
        <v>5387</v>
      </c>
      <c r="GI428">
        <v>180</v>
      </c>
      <c r="GJ428">
        <v>37299</v>
      </c>
      <c r="GK428">
        <v>42866</v>
      </c>
    </row>
    <row r="429" spans="2:193" x14ac:dyDescent="0.3">
      <c r="B429" t="s">
        <v>928</v>
      </c>
      <c r="C429" t="str">
        <f>VLOOKUP(E429,class!$A$1:$B$455,2,FALSE)</f>
        <v>Shire District</v>
      </c>
      <c r="D429" t="str">
        <f>IFERROR(VLOOKUP(E429,classifications!$A$3:$C$334,3,FALSE),VLOOKUP(E429,classifications!$I$2:$K$28,3,FALSE))</f>
        <v>Predominantly Urban</v>
      </c>
      <c r="E429" t="s">
        <v>930</v>
      </c>
      <c r="G429">
        <v>0</v>
      </c>
      <c r="H429">
        <v>3317</v>
      </c>
      <c r="I429">
        <v>495</v>
      </c>
      <c r="J429">
        <v>31100</v>
      </c>
      <c r="K429">
        <v>34912</v>
      </c>
      <c r="AB429" t="s">
        <v>928</v>
      </c>
      <c r="AC429" t="str">
        <f>VLOOKUP(AE429,class!$A$1:$B$455,2,FALSE)</f>
        <v>Shire District</v>
      </c>
      <c r="AD429" t="str">
        <f>IFERROR(VLOOKUP(AE429,classifications!$A$3:$C$334,3,FALSE),VLOOKUP(AE429,classifications!$I$2:$K$28,3,FALSE))</f>
        <v>Predominantly Urban</v>
      </c>
      <c r="AE429" t="s">
        <v>930</v>
      </c>
      <c r="AG429">
        <v>0</v>
      </c>
      <c r="AH429">
        <v>3302</v>
      </c>
      <c r="AI429">
        <v>499</v>
      </c>
      <c r="AJ429">
        <v>31328</v>
      </c>
      <c r="AK429">
        <v>35129</v>
      </c>
      <c r="BB429" t="s">
        <v>928</v>
      </c>
      <c r="BC429" t="str">
        <f>VLOOKUP(BE429,class!$A$1:$B$455,2,FALSE)</f>
        <v>Shire District</v>
      </c>
      <c r="BD429" t="str">
        <f>IFERROR(VLOOKUP(BE429,classifications!$A$3:$C$334,3,FALSE),VLOOKUP(BE429,classifications!$I$2:$K$28,3,FALSE))</f>
        <v>Predominantly Urban</v>
      </c>
      <c r="BE429" t="s">
        <v>930</v>
      </c>
      <c r="BG429">
        <v>0</v>
      </c>
      <c r="BH429">
        <v>3282</v>
      </c>
      <c r="BI429">
        <v>430</v>
      </c>
      <c r="BJ429">
        <v>31544</v>
      </c>
      <c r="BK429">
        <v>35256</v>
      </c>
      <c r="CB429" t="s">
        <v>928</v>
      </c>
      <c r="CC429" t="str">
        <f>VLOOKUP(CE429,class!$A$1:$B$455,2,FALSE)</f>
        <v>Shire District</v>
      </c>
      <c r="CD429" t="str">
        <f>IFERROR(VLOOKUP(CE429,classifications!$A$3:$C$334,3,FALSE),VLOOKUP(CE429,classifications!$I$2:$K$28,3,FALSE))</f>
        <v>Predominantly Urban</v>
      </c>
      <c r="CE429" t="s">
        <v>930</v>
      </c>
      <c r="CG429">
        <v>0</v>
      </c>
      <c r="CH429">
        <v>3326</v>
      </c>
      <c r="CI429">
        <v>467</v>
      </c>
      <c r="CJ429">
        <v>31567</v>
      </c>
      <c r="CK429">
        <v>35360</v>
      </c>
      <c r="DB429" t="s">
        <v>928</v>
      </c>
      <c r="DC429" t="str">
        <f>VLOOKUP(DE429,class!$A$1:$B$455,2,FALSE)</f>
        <v>Shire District</v>
      </c>
      <c r="DD429" t="str">
        <f>IFERROR(VLOOKUP(DE429,classifications!$A$3:$C$334,3,FALSE),VLOOKUP(DE429,classifications!$I$2:$K$28,3,FALSE))</f>
        <v>Predominantly Urban</v>
      </c>
      <c r="DE429" t="s">
        <v>930</v>
      </c>
      <c r="DG429">
        <v>0</v>
      </c>
      <c r="DH429">
        <v>3353</v>
      </c>
      <c r="DI429">
        <v>429</v>
      </c>
      <c r="DJ429">
        <v>31840</v>
      </c>
      <c r="DK429">
        <v>35622</v>
      </c>
      <c r="EB429" t="s">
        <v>928</v>
      </c>
      <c r="EC429" t="str">
        <f>VLOOKUP(EE429,class!$A$1:$B$455,2,FALSE)</f>
        <v>Shire District</v>
      </c>
      <c r="ED429" t="str">
        <f>IFERROR(VLOOKUP(EE429,classifications!$A$3:$C$334,3,FALSE),VLOOKUP(EE429,classifications!$I$2:$K$28,3,FALSE))</f>
        <v>Predominantly Urban</v>
      </c>
      <c r="EE429" t="s">
        <v>930</v>
      </c>
      <c r="EG429">
        <v>6</v>
      </c>
      <c r="EH429">
        <v>3438</v>
      </c>
      <c r="EI429">
        <v>463</v>
      </c>
      <c r="EJ429">
        <v>31936</v>
      </c>
      <c r="EK429">
        <v>35843</v>
      </c>
      <c r="FB429" t="s">
        <v>928</v>
      </c>
      <c r="FC429" t="str">
        <f>VLOOKUP(FE429,class!$A$1:$B$455,2,FALSE)</f>
        <v>Shire District</v>
      </c>
      <c r="FD429" t="str">
        <f>IFERROR(VLOOKUP(FE429,classifications!$A$3:$C$334,3,FALSE),VLOOKUP(FE429,classifications!$I$2:$K$28,3,FALSE))</f>
        <v>Predominantly Urban</v>
      </c>
      <c r="FE429" t="s">
        <v>930</v>
      </c>
      <c r="FG429">
        <v>6</v>
      </c>
      <c r="FH429">
        <v>3478</v>
      </c>
      <c r="FI429">
        <v>460</v>
      </c>
      <c r="FJ429">
        <v>32123</v>
      </c>
      <c r="FK429">
        <v>36067</v>
      </c>
      <c r="GB429" t="s">
        <v>928</v>
      </c>
      <c r="GC429" t="str">
        <f>VLOOKUP(GE429,class!$A$1:$B$455,2,FALSE)</f>
        <v>Shire District</v>
      </c>
      <c r="GD429" t="str">
        <f>IFERROR(VLOOKUP(GE429,classifications!$A$3:$C$334,3,FALSE),VLOOKUP(GE429,classifications!$I$2:$K$28,3,FALSE))</f>
        <v>Predominantly Urban</v>
      </c>
      <c r="GE429" t="s">
        <v>930</v>
      </c>
      <c r="GG429">
        <v>6</v>
      </c>
      <c r="GH429">
        <v>3491</v>
      </c>
      <c r="GI429">
        <v>460</v>
      </c>
      <c r="GJ429">
        <v>32478</v>
      </c>
      <c r="GK429">
        <v>36435</v>
      </c>
    </row>
    <row r="430" spans="2:193" x14ac:dyDescent="0.3">
      <c r="B430" t="s">
        <v>931</v>
      </c>
      <c r="C430" t="str">
        <f>VLOOKUP(E430,class!$A$1:$B$455,2,FALSE)</f>
        <v>Shire District</v>
      </c>
      <c r="D430" t="str">
        <f>IFERROR(VLOOKUP(E430,classifications!$A$3:$C$334,3,FALSE),VLOOKUP(E430,classifications!$I$2:$K$28,3,FALSE))</f>
        <v>Urban with Significant Rural</v>
      </c>
      <c r="E430" t="s">
        <v>933</v>
      </c>
      <c r="G430">
        <v>2668</v>
      </c>
      <c r="H430">
        <v>1006</v>
      </c>
      <c r="I430">
        <v>167</v>
      </c>
      <c r="J430">
        <v>31000</v>
      </c>
      <c r="K430">
        <v>34841</v>
      </c>
      <c r="AB430" t="s">
        <v>931</v>
      </c>
      <c r="AC430" t="str">
        <f>VLOOKUP(AE430,class!$A$1:$B$455,2,FALSE)</f>
        <v>Shire District</v>
      </c>
      <c r="AD430" t="str">
        <f>IFERROR(VLOOKUP(AE430,classifications!$A$3:$C$334,3,FALSE),VLOOKUP(AE430,classifications!$I$2:$K$28,3,FALSE))</f>
        <v>Urban with Significant Rural</v>
      </c>
      <c r="AE430" t="s">
        <v>933</v>
      </c>
      <c r="AG430">
        <v>2656</v>
      </c>
      <c r="AH430">
        <v>1066</v>
      </c>
      <c r="AI430">
        <v>167</v>
      </c>
      <c r="AJ430">
        <v>31173</v>
      </c>
      <c r="AK430">
        <v>35062</v>
      </c>
      <c r="BB430" t="s">
        <v>931</v>
      </c>
      <c r="BC430" t="str">
        <f>VLOOKUP(BE430,class!$A$1:$B$455,2,FALSE)</f>
        <v>Shire District</v>
      </c>
      <c r="BD430" t="str">
        <f>IFERROR(VLOOKUP(BE430,classifications!$A$3:$C$334,3,FALSE),VLOOKUP(BE430,classifications!$I$2:$K$28,3,FALSE))</f>
        <v>Urban with Significant Rural</v>
      </c>
      <c r="BE430" t="s">
        <v>933</v>
      </c>
      <c r="BG430">
        <v>2637</v>
      </c>
      <c r="BH430">
        <v>1107</v>
      </c>
      <c r="BI430">
        <v>167</v>
      </c>
      <c r="BJ430">
        <v>31408</v>
      </c>
      <c r="BK430">
        <v>35319</v>
      </c>
      <c r="CB430" t="s">
        <v>931</v>
      </c>
      <c r="CC430" t="str">
        <f>VLOOKUP(CE430,class!$A$1:$B$455,2,FALSE)</f>
        <v>Shire District</v>
      </c>
      <c r="CD430" t="str">
        <f>IFERROR(VLOOKUP(CE430,classifications!$A$3:$C$334,3,FALSE),VLOOKUP(CE430,classifications!$I$2:$K$28,3,FALSE))</f>
        <v>Urban with Significant Rural</v>
      </c>
      <c r="CE430" t="s">
        <v>933</v>
      </c>
      <c r="CG430">
        <v>2631</v>
      </c>
      <c r="CH430">
        <v>1125</v>
      </c>
      <c r="CI430">
        <v>167</v>
      </c>
      <c r="CJ430">
        <v>31538</v>
      </c>
      <c r="CK430">
        <v>35461</v>
      </c>
      <c r="DB430" t="s">
        <v>931</v>
      </c>
      <c r="DC430" t="str">
        <f>VLOOKUP(DE430,class!$A$1:$B$455,2,FALSE)</f>
        <v>Shire District</v>
      </c>
      <c r="DD430" t="str">
        <f>IFERROR(VLOOKUP(DE430,classifications!$A$3:$C$334,3,FALSE),VLOOKUP(DE430,classifications!$I$2:$K$28,3,FALSE))</f>
        <v>Urban with Significant Rural</v>
      </c>
      <c r="DE430" t="s">
        <v>933</v>
      </c>
      <c r="DG430">
        <v>2626</v>
      </c>
      <c r="DH430">
        <v>1168</v>
      </c>
      <c r="DI430">
        <v>167</v>
      </c>
      <c r="DJ430">
        <v>31818</v>
      </c>
      <c r="DK430">
        <v>35779</v>
      </c>
      <c r="EB430" t="s">
        <v>931</v>
      </c>
      <c r="EC430" t="str">
        <f>VLOOKUP(EE430,class!$A$1:$B$455,2,FALSE)</f>
        <v>Shire District</v>
      </c>
      <c r="ED430" t="str">
        <f>IFERROR(VLOOKUP(EE430,classifications!$A$3:$C$334,3,FALSE),VLOOKUP(EE430,classifications!$I$2:$K$28,3,FALSE))</f>
        <v>Urban with Significant Rural</v>
      </c>
      <c r="EE430" t="s">
        <v>933</v>
      </c>
      <c r="EG430">
        <v>2620</v>
      </c>
      <c r="EH430">
        <v>1221</v>
      </c>
      <c r="EI430">
        <v>167</v>
      </c>
      <c r="EJ430">
        <v>31985</v>
      </c>
      <c r="EK430">
        <v>35993</v>
      </c>
      <c r="FB430" t="s">
        <v>931</v>
      </c>
      <c r="FC430" t="str">
        <f>VLOOKUP(FE430,class!$A$1:$B$455,2,FALSE)</f>
        <v>Shire District</v>
      </c>
      <c r="FD430" t="str">
        <f>IFERROR(VLOOKUP(FE430,classifications!$A$3:$C$334,3,FALSE),VLOOKUP(FE430,classifications!$I$2:$K$28,3,FALSE))</f>
        <v>Urban with Significant Rural</v>
      </c>
      <c r="FE430" t="s">
        <v>933</v>
      </c>
      <c r="FG430">
        <v>2607</v>
      </c>
      <c r="FH430">
        <v>1282</v>
      </c>
      <c r="FI430">
        <v>167</v>
      </c>
      <c r="FJ430">
        <v>32244</v>
      </c>
      <c r="FK430">
        <v>36300</v>
      </c>
      <c r="GB430" t="s">
        <v>931</v>
      </c>
      <c r="GC430" t="str">
        <f>VLOOKUP(GE430,class!$A$1:$B$455,2,FALSE)</f>
        <v>Shire District</v>
      </c>
      <c r="GD430" t="str">
        <f>IFERROR(VLOOKUP(GE430,classifications!$A$3:$C$334,3,FALSE),VLOOKUP(GE430,classifications!$I$2:$K$28,3,FALSE))</f>
        <v>Urban with Significant Rural</v>
      </c>
      <c r="GE430" t="s">
        <v>933</v>
      </c>
      <c r="GG430">
        <v>2595</v>
      </c>
      <c r="GH430">
        <v>1313</v>
      </c>
      <c r="GI430">
        <v>167</v>
      </c>
      <c r="GJ430">
        <v>32469</v>
      </c>
      <c r="GK430">
        <v>36544</v>
      </c>
    </row>
    <row r="431" spans="2:193" x14ac:dyDescent="0.3">
      <c r="B431" t="s">
        <v>934</v>
      </c>
      <c r="C431" t="str">
        <f>VLOOKUP(E431,class!$A$1:$B$455,2,FALSE)</f>
        <v>Shire District</v>
      </c>
      <c r="D431" t="str">
        <f>IFERROR(VLOOKUP(E431,classifications!$A$3:$C$334,3,FALSE),VLOOKUP(E431,classifications!$I$2:$K$28,3,FALSE))</f>
        <v>Predominantly Rural</v>
      </c>
      <c r="E431" t="s">
        <v>936</v>
      </c>
      <c r="G431">
        <v>4869</v>
      </c>
      <c r="H431">
        <v>1301</v>
      </c>
      <c r="I431">
        <v>25</v>
      </c>
      <c r="J431">
        <v>45470</v>
      </c>
      <c r="K431">
        <v>51665</v>
      </c>
      <c r="AB431" t="s">
        <v>934</v>
      </c>
      <c r="AC431" t="str">
        <f>VLOOKUP(AE431,class!$A$1:$B$455,2,FALSE)</f>
        <v>Shire District</v>
      </c>
      <c r="AD431" t="str">
        <f>IFERROR(VLOOKUP(AE431,classifications!$A$3:$C$334,3,FALSE),VLOOKUP(AE431,classifications!$I$2:$K$28,3,FALSE))</f>
        <v>Predominantly Rural</v>
      </c>
      <c r="AE431" t="s">
        <v>936</v>
      </c>
      <c r="AG431">
        <v>4858</v>
      </c>
      <c r="AH431">
        <v>1368</v>
      </c>
      <c r="AI431">
        <v>25</v>
      </c>
      <c r="AJ431">
        <v>45644</v>
      </c>
      <c r="AK431">
        <v>51895</v>
      </c>
      <c r="BB431" t="s">
        <v>934</v>
      </c>
      <c r="BC431" t="str">
        <f>VLOOKUP(BE431,class!$A$1:$B$455,2,FALSE)</f>
        <v>Shire District</v>
      </c>
      <c r="BD431" t="str">
        <f>IFERROR(VLOOKUP(BE431,classifications!$A$3:$C$334,3,FALSE),VLOOKUP(BE431,classifications!$I$2:$K$28,3,FALSE))</f>
        <v>Predominantly Rural</v>
      </c>
      <c r="BE431" t="s">
        <v>936</v>
      </c>
      <c r="BG431">
        <v>4820</v>
      </c>
      <c r="BH431">
        <v>1365</v>
      </c>
      <c r="BI431">
        <v>25</v>
      </c>
      <c r="BJ431">
        <v>45822</v>
      </c>
      <c r="BK431">
        <v>52032</v>
      </c>
      <c r="CB431" t="s">
        <v>934</v>
      </c>
      <c r="CC431" t="str">
        <f>VLOOKUP(CE431,class!$A$1:$B$455,2,FALSE)</f>
        <v>Shire District</v>
      </c>
      <c r="CD431" t="str">
        <f>IFERROR(VLOOKUP(CE431,classifications!$A$3:$C$334,3,FALSE),VLOOKUP(CE431,classifications!$I$2:$K$28,3,FALSE))</f>
        <v>Predominantly Rural</v>
      </c>
      <c r="CE431" t="s">
        <v>936</v>
      </c>
      <c r="CG431">
        <v>4818</v>
      </c>
      <c r="CH431">
        <v>1393</v>
      </c>
      <c r="CI431">
        <v>25</v>
      </c>
      <c r="CJ431">
        <v>46026</v>
      </c>
      <c r="CK431">
        <v>52262</v>
      </c>
      <c r="DB431" t="s">
        <v>934</v>
      </c>
      <c r="DC431" t="str">
        <f>VLOOKUP(DE431,class!$A$1:$B$455,2,FALSE)</f>
        <v>Shire District</v>
      </c>
      <c r="DD431" t="str">
        <f>IFERROR(VLOOKUP(DE431,classifications!$A$3:$C$334,3,FALSE),VLOOKUP(DE431,classifications!$I$2:$K$28,3,FALSE))</f>
        <v>Predominantly Rural</v>
      </c>
      <c r="DE431" t="s">
        <v>936</v>
      </c>
      <c r="DG431">
        <v>4804</v>
      </c>
      <c r="DH431">
        <v>1396</v>
      </c>
      <c r="DI431">
        <v>25</v>
      </c>
      <c r="DJ431">
        <v>46269</v>
      </c>
      <c r="DK431">
        <v>52494</v>
      </c>
      <c r="EB431" t="s">
        <v>934</v>
      </c>
      <c r="EC431" t="str">
        <f>VLOOKUP(EE431,class!$A$1:$B$455,2,FALSE)</f>
        <v>Shire District</v>
      </c>
      <c r="ED431" t="str">
        <f>IFERROR(VLOOKUP(EE431,classifications!$A$3:$C$334,3,FALSE),VLOOKUP(EE431,classifications!$I$2:$K$28,3,FALSE))</f>
        <v>Predominantly Rural</v>
      </c>
      <c r="EE431" t="s">
        <v>936</v>
      </c>
      <c r="EG431">
        <v>4797</v>
      </c>
      <c r="EH431">
        <v>1399</v>
      </c>
      <c r="EI431">
        <v>25</v>
      </c>
      <c r="EJ431">
        <v>46676</v>
      </c>
      <c r="EK431">
        <v>52897</v>
      </c>
      <c r="FB431" t="s">
        <v>934</v>
      </c>
      <c r="FC431" t="str">
        <f>VLOOKUP(FE431,class!$A$1:$B$455,2,FALSE)</f>
        <v>Shire District</v>
      </c>
      <c r="FD431" t="str">
        <f>IFERROR(VLOOKUP(FE431,classifications!$A$3:$C$334,3,FALSE),VLOOKUP(FE431,classifications!$I$2:$K$28,3,FALSE))</f>
        <v>Predominantly Rural</v>
      </c>
      <c r="FE431" t="s">
        <v>936</v>
      </c>
      <c r="FG431">
        <v>4780</v>
      </c>
      <c r="FH431">
        <v>1441</v>
      </c>
      <c r="FI431">
        <v>25</v>
      </c>
      <c r="FJ431">
        <v>47170</v>
      </c>
      <c r="FK431">
        <v>53416</v>
      </c>
      <c r="GB431" t="s">
        <v>934</v>
      </c>
      <c r="GC431" t="str">
        <f>VLOOKUP(GE431,class!$A$1:$B$455,2,FALSE)</f>
        <v>Shire District</v>
      </c>
      <c r="GD431" t="str">
        <f>IFERROR(VLOOKUP(GE431,classifications!$A$3:$C$334,3,FALSE),VLOOKUP(GE431,classifications!$I$2:$K$28,3,FALSE))</f>
        <v>Predominantly Rural</v>
      </c>
      <c r="GE431" t="s">
        <v>936</v>
      </c>
      <c r="GG431">
        <v>4783</v>
      </c>
      <c r="GH431">
        <v>1496</v>
      </c>
      <c r="GI431">
        <v>30</v>
      </c>
      <c r="GJ431">
        <v>47449</v>
      </c>
      <c r="GK431">
        <v>53758</v>
      </c>
    </row>
    <row r="432" spans="2:193" x14ac:dyDescent="0.3">
      <c r="B432" t="s">
        <v>937</v>
      </c>
      <c r="C432" t="str">
        <f>VLOOKUP(E432,class!$A$1:$B$455,2,FALSE)</f>
        <v>Shire District</v>
      </c>
      <c r="D432" t="str">
        <f>IFERROR(VLOOKUP(E432,classifications!$A$3:$C$334,3,FALSE),VLOOKUP(E432,classifications!$I$2:$K$28,3,FALSE))</f>
        <v>Predominantly Urban</v>
      </c>
      <c r="E432" t="s">
        <v>939</v>
      </c>
      <c r="G432">
        <v>3372</v>
      </c>
      <c r="H432">
        <v>1395</v>
      </c>
      <c r="I432">
        <v>0</v>
      </c>
      <c r="J432">
        <v>36059</v>
      </c>
      <c r="K432">
        <v>40826</v>
      </c>
      <c r="AB432" t="s">
        <v>937</v>
      </c>
      <c r="AC432" t="str">
        <f>VLOOKUP(AE432,class!$A$1:$B$455,2,FALSE)</f>
        <v>Shire District</v>
      </c>
      <c r="AD432" t="str">
        <f>IFERROR(VLOOKUP(AE432,classifications!$A$3:$C$334,3,FALSE),VLOOKUP(AE432,classifications!$I$2:$K$28,3,FALSE))</f>
        <v>Predominantly Urban</v>
      </c>
      <c r="AE432" t="s">
        <v>939</v>
      </c>
      <c r="AG432">
        <v>3409</v>
      </c>
      <c r="AH432">
        <v>1305</v>
      </c>
      <c r="AI432">
        <v>0</v>
      </c>
      <c r="AJ432">
        <v>36386</v>
      </c>
      <c r="AK432">
        <v>41100</v>
      </c>
      <c r="BB432" t="s">
        <v>937</v>
      </c>
      <c r="BC432" t="str">
        <f>VLOOKUP(BE432,class!$A$1:$B$455,2,FALSE)</f>
        <v>Shire District</v>
      </c>
      <c r="BD432" t="str">
        <f>IFERROR(VLOOKUP(BE432,classifications!$A$3:$C$334,3,FALSE),VLOOKUP(BE432,classifications!$I$2:$K$28,3,FALSE))</f>
        <v>Predominantly Urban</v>
      </c>
      <c r="BE432" t="s">
        <v>939</v>
      </c>
      <c r="BG432">
        <v>3385</v>
      </c>
      <c r="BH432">
        <v>1326</v>
      </c>
      <c r="BI432">
        <v>0</v>
      </c>
      <c r="BJ432">
        <v>36759</v>
      </c>
      <c r="BK432">
        <v>41470</v>
      </c>
      <c r="CB432" t="s">
        <v>937</v>
      </c>
      <c r="CC432" t="str">
        <f>VLOOKUP(CE432,class!$A$1:$B$455,2,FALSE)</f>
        <v>Shire District</v>
      </c>
      <c r="CD432" t="str">
        <f>IFERROR(VLOOKUP(CE432,classifications!$A$3:$C$334,3,FALSE),VLOOKUP(CE432,classifications!$I$2:$K$28,3,FALSE))</f>
        <v>Predominantly Urban</v>
      </c>
      <c r="CE432" t="s">
        <v>939</v>
      </c>
      <c r="CG432">
        <v>3355</v>
      </c>
      <c r="CH432">
        <v>1351</v>
      </c>
      <c r="CI432">
        <v>0</v>
      </c>
      <c r="CJ432">
        <v>36830</v>
      </c>
      <c r="CK432">
        <v>41536</v>
      </c>
      <c r="DB432" t="s">
        <v>937</v>
      </c>
      <c r="DC432" t="str">
        <f>VLOOKUP(DE432,class!$A$1:$B$455,2,FALSE)</f>
        <v>Shire District</v>
      </c>
      <c r="DD432" t="str">
        <f>IFERROR(VLOOKUP(DE432,classifications!$A$3:$C$334,3,FALSE),VLOOKUP(DE432,classifications!$I$2:$K$28,3,FALSE))</f>
        <v>Predominantly Urban</v>
      </c>
      <c r="DE432" t="s">
        <v>939</v>
      </c>
      <c r="DG432">
        <v>3350</v>
      </c>
      <c r="DH432">
        <v>1345</v>
      </c>
      <c r="DI432">
        <v>0</v>
      </c>
      <c r="DJ432">
        <v>37167</v>
      </c>
      <c r="DK432">
        <v>41862</v>
      </c>
      <c r="EB432" t="s">
        <v>937</v>
      </c>
      <c r="EC432" t="str">
        <f>VLOOKUP(EE432,class!$A$1:$B$455,2,FALSE)</f>
        <v>Shire District</v>
      </c>
      <c r="ED432" t="str">
        <f>IFERROR(VLOOKUP(EE432,classifications!$A$3:$C$334,3,FALSE),VLOOKUP(EE432,classifications!$I$2:$K$28,3,FALSE))</f>
        <v>Predominantly Urban</v>
      </c>
      <c r="EE432" t="s">
        <v>939</v>
      </c>
      <c r="EG432">
        <v>3364</v>
      </c>
      <c r="EH432">
        <v>1338</v>
      </c>
      <c r="EI432">
        <v>0</v>
      </c>
      <c r="EJ432">
        <v>37559</v>
      </c>
      <c r="EK432">
        <v>42261</v>
      </c>
      <c r="FB432" t="s">
        <v>937</v>
      </c>
      <c r="FC432" t="str">
        <f>VLOOKUP(FE432,class!$A$1:$B$455,2,FALSE)</f>
        <v>Shire District</v>
      </c>
      <c r="FD432" t="str">
        <f>IFERROR(VLOOKUP(FE432,classifications!$A$3:$C$334,3,FALSE),VLOOKUP(FE432,classifications!$I$2:$K$28,3,FALSE))</f>
        <v>Predominantly Urban</v>
      </c>
      <c r="FE432" t="s">
        <v>939</v>
      </c>
      <c r="FG432">
        <v>3342</v>
      </c>
      <c r="FH432">
        <v>1381</v>
      </c>
      <c r="FI432">
        <v>0</v>
      </c>
      <c r="FJ432">
        <v>37883</v>
      </c>
      <c r="FK432">
        <v>42606</v>
      </c>
      <c r="GB432" t="s">
        <v>937</v>
      </c>
      <c r="GC432" t="str">
        <f>VLOOKUP(GE432,class!$A$1:$B$455,2,FALSE)</f>
        <v>Shire District</v>
      </c>
      <c r="GD432" t="str">
        <f>IFERROR(VLOOKUP(GE432,classifications!$A$3:$C$334,3,FALSE),VLOOKUP(GE432,classifications!$I$2:$K$28,3,FALSE))</f>
        <v>Predominantly Urban</v>
      </c>
      <c r="GE432" t="s">
        <v>939</v>
      </c>
      <c r="GG432">
        <v>3364</v>
      </c>
      <c r="GH432">
        <v>1647</v>
      </c>
      <c r="GI432">
        <v>0</v>
      </c>
      <c r="GJ432">
        <v>37826</v>
      </c>
      <c r="GK432">
        <v>42837</v>
      </c>
    </row>
    <row r="434" spans="2:193" x14ac:dyDescent="0.3">
      <c r="C434" t="str">
        <f>VLOOKUP(E434,class!$A$1:$B$455,2,FALSE)</f>
        <v>Shire County</v>
      </c>
      <c r="D434" t="str">
        <f>IFERROR(VLOOKUP(E434,classifications!$A$3:$C$334,3,FALSE),VLOOKUP(E434,classifications!$I$2:$K$28,3,FALSE))</f>
        <v>Urban with Significant Rural</v>
      </c>
      <c r="E434" t="s">
        <v>940</v>
      </c>
      <c r="G434">
        <v>18183</v>
      </c>
      <c r="H434">
        <v>14675</v>
      </c>
      <c r="I434">
        <v>1259</v>
      </c>
      <c r="J434">
        <v>206423</v>
      </c>
      <c r="K434">
        <v>240540</v>
      </c>
      <c r="AC434" t="str">
        <f>VLOOKUP(AE434,class!$A$1:$B$455,2,FALSE)</f>
        <v>Shire County</v>
      </c>
      <c r="AD434" t="str">
        <f>IFERROR(VLOOKUP(AE434,classifications!$A$3:$C$334,3,FALSE),VLOOKUP(AE434,classifications!$I$2:$K$28,3,FALSE))</f>
        <v>Urban with Significant Rural</v>
      </c>
      <c r="AE434" t="s">
        <v>940</v>
      </c>
      <c r="AG434">
        <v>18141</v>
      </c>
      <c r="AH434">
        <v>14640</v>
      </c>
      <c r="AI434">
        <v>1093</v>
      </c>
      <c r="AJ434">
        <v>207850</v>
      </c>
      <c r="AK434">
        <v>241724</v>
      </c>
      <c r="BC434" t="str">
        <f>VLOOKUP(BE434,class!$A$1:$B$455,2,FALSE)</f>
        <v>Shire County</v>
      </c>
      <c r="BD434" t="str">
        <f>IFERROR(VLOOKUP(BE434,classifications!$A$3:$C$334,3,FALSE),VLOOKUP(BE434,classifications!$I$2:$K$28,3,FALSE))</f>
        <v>Urban with Significant Rural</v>
      </c>
      <c r="BE434" t="s">
        <v>940</v>
      </c>
      <c r="BG434">
        <v>17951</v>
      </c>
      <c r="BH434">
        <v>15123</v>
      </c>
      <c r="BI434">
        <v>1093</v>
      </c>
      <c r="BJ434">
        <v>208714</v>
      </c>
      <c r="BK434">
        <v>242881</v>
      </c>
      <c r="CC434" t="str">
        <f>VLOOKUP(CE434,class!$A$1:$B$455,2,FALSE)</f>
        <v>Shire County</v>
      </c>
      <c r="CD434" t="str">
        <f>IFERROR(VLOOKUP(CE434,classifications!$A$3:$C$334,3,FALSE),VLOOKUP(CE434,classifications!$I$2:$K$28,3,FALSE))</f>
        <v>Urban with Significant Rural</v>
      </c>
      <c r="CE434" t="s">
        <v>940</v>
      </c>
      <c r="CG434">
        <v>17908</v>
      </c>
      <c r="CH434">
        <v>15710</v>
      </c>
      <c r="CI434">
        <v>122</v>
      </c>
      <c r="CJ434">
        <v>211507</v>
      </c>
      <c r="CK434">
        <v>245247</v>
      </c>
      <c r="DC434" t="str">
        <f>VLOOKUP(DE434,class!$A$1:$B$455,2,FALSE)</f>
        <v>Shire County</v>
      </c>
      <c r="DD434" t="str">
        <f>IFERROR(VLOOKUP(DE434,classifications!$A$3:$C$334,3,FALSE),VLOOKUP(DE434,classifications!$I$2:$K$28,3,FALSE))</f>
        <v>Urban with Significant Rural</v>
      </c>
      <c r="DE434" t="s">
        <v>940</v>
      </c>
      <c r="DG434">
        <v>17765</v>
      </c>
      <c r="DH434">
        <v>16292</v>
      </c>
      <c r="DI434">
        <v>122</v>
      </c>
      <c r="DJ434">
        <v>213905</v>
      </c>
      <c r="DK434">
        <v>248084</v>
      </c>
      <c r="EC434" t="str">
        <f>VLOOKUP(EE434,class!$A$1:$B$455,2,FALSE)</f>
        <v>Shire County</v>
      </c>
      <c r="ED434" t="str">
        <f>IFERROR(VLOOKUP(EE434,classifications!$A$3:$C$334,3,FALSE),VLOOKUP(EE434,classifications!$I$2:$K$28,3,FALSE))</f>
        <v>Urban with Significant Rural</v>
      </c>
      <c r="EE434" t="s">
        <v>940</v>
      </c>
      <c r="EG434">
        <v>17819</v>
      </c>
      <c r="EH434">
        <v>16722</v>
      </c>
      <c r="EI434">
        <v>121</v>
      </c>
      <c r="EJ434">
        <v>216808</v>
      </c>
      <c r="EK434">
        <v>251470</v>
      </c>
      <c r="FC434" t="str">
        <f>VLOOKUP(FE434,class!$A$1:$B$455,2,FALSE)</f>
        <v>Shire County</v>
      </c>
      <c r="FD434" t="str">
        <f>IFERROR(VLOOKUP(FE434,classifications!$A$3:$C$334,3,FALSE),VLOOKUP(FE434,classifications!$I$2:$K$28,3,FALSE))</f>
        <v>Urban with Significant Rural</v>
      </c>
      <c r="FE434" t="s">
        <v>940</v>
      </c>
      <c r="FG434">
        <v>17724</v>
      </c>
      <c r="FH434">
        <v>17274</v>
      </c>
      <c r="FI434">
        <v>121</v>
      </c>
      <c r="FJ434">
        <v>219888</v>
      </c>
      <c r="FK434">
        <v>255007</v>
      </c>
      <c r="GC434" t="str">
        <f>VLOOKUP(GE434,class!$A$1:$B$455,2,FALSE)</f>
        <v>Shire County</v>
      </c>
      <c r="GD434" t="str">
        <f>IFERROR(VLOOKUP(GE434,classifications!$A$3:$C$334,3,FALSE),VLOOKUP(GE434,classifications!$I$2:$K$28,3,FALSE))</f>
        <v>Urban with Significant Rural</v>
      </c>
      <c r="GE434" t="s">
        <v>940</v>
      </c>
      <c r="GG434">
        <v>17679</v>
      </c>
      <c r="GH434">
        <v>17782</v>
      </c>
      <c r="GI434">
        <v>121</v>
      </c>
      <c r="GJ434">
        <v>223718</v>
      </c>
      <c r="GK434">
        <v>259300</v>
      </c>
    </row>
    <row r="435" spans="2:193" x14ac:dyDescent="0.3">
      <c r="B435" t="s">
        <v>941</v>
      </c>
      <c r="C435" t="str">
        <f>VLOOKUP(E435,class!$A$1:$B$455,2,FALSE)</f>
        <v>Shire District</v>
      </c>
      <c r="D435" t="str">
        <f>IFERROR(VLOOKUP(E435,classifications!$A$3:$C$334,3,FALSE),VLOOKUP(E435,classifications!$I$2:$K$28,3,FALSE))</f>
        <v>Predominantly Rural</v>
      </c>
      <c r="E435" t="s">
        <v>943</v>
      </c>
      <c r="G435">
        <v>2739</v>
      </c>
      <c r="H435">
        <v>994</v>
      </c>
      <c r="I435">
        <v>972</v>
      </c>
      <c r="J435">
        <v>22410</v>
      </c>
      <c r="K435">
        <v>27115</v>
      </c>
      <c r="AB435" t="s">
        <v>941</v>
      </c>
      <c r="AC435" t="str">
        <f>VLOOKUP(AE435,class!$A$1:$B$455,2,FALSE)</f>
        <v>Shire District</v>
      </c>
      <c r="AD435" t="str">
        <f>IFERROR(VLOOKUP(AE435,classifications!$A$3:$C$334,3,FALSE),VLOOKUP(AE435,classifications!$I$2:$K$28,3,FALSE))</f>
        <v>Predominantly Rural</v>
      </c>
      <c r="AE435" t="s">
        <v>943</v>
      </c>
      <c r="AG435">
        <v>2729</v>
      </c>
      <c r="AH435">
        <v>995</v>
      </c>
      <c r="AI435">
        <v>972</v>
      </c>
      <c r="AJ435">
        <v>22457</v>
      </c>
      <c r="AK435">
        <v>27153</v>
      </c>
      <c r="BB435" t="s">
        <v>941</v>
      </c>
      <c r="BC435" t="str">
        <f>VLOOKUP(BE435,class!$A$1:$B$455,2,FALSE)</f>
        <v>Shire District</v>
      </c>
      <c r="BD435" t="str">
        <f>IFERROR(VLOOKUP(BE435,classifications!$A$3:$C$334,3,FALSE),VLOOKUP(BE435,classifications!$I$2:$K$28,3,FALSE))</f>
        <v>Predominantly Rural</v>
      </c>
      <c r="BE435" t="s">
        <v>943</v>
      </c>
      <c r="BG435">
        <v>2701</v>
      </c>
      <c r="BH435">
        <v>1022</v>
      </c>
      <c r="BI435">
        <v>972</v>
      </c>
      <c r="BJ435">
        <v>22513</v>
      </c>
      <c r="BK435">
        <v>27208</v>
      </c>
      <c r="CB435" t="s">
        <v>941</v>
      </c>
      <c r="CC435" t="str">
        <f>VLOOKUP(CE435,class!$A$1:$B$455,2,FALSE)</f>
        <v>Shire District</v>
      </c>
      <c r="CD435" t="str">
        <f>IFERROR(VLOOKUP(CE435,classifications!$A$3:$C$334,3,FALSE),VLOOKUP(CE435,classifications!$I$2:$K$28,3,FALSE))</f>
        <v>Predominantly Rural</v>
      </c>
      <c r="CE435" t="s">
        <v>943</v>
      </c>
      <c r="CG435">
        <v>2692</v>
      </c>
      <c r="CH435">
        <v>1065</v>
      </c>
      <c r="CI435">
        <v>0</v>
      </c>
      <c r="CJ435">
        <v>23651</v>
      </c>
      <c r="CK435">
        <v>27408</v>
      </c>
      <c r="DB435" t="s">
        <v>941</v>
      </c>
      <c r="DC435" t="str">
        <f>VLOOKUP(DE435,class!$A$1:$B$455,2,FALSE)</f>
        <v>Shire District</v>
      </c>
      <c r="DD435" t="str">
        <f>IFERROR(VLOOKUP(DE435,classifications!$A$3:$C$334,3,FALSE),VLOOKUP(DE435,classifications!$I$2:$K$28,3,FALSE))</f>
        <v>Predominantly Rural</v>
      </c>
      <c r="DE435" t="s">
        <v>943</v>
      </c>
      <c r="DG435">
        <v>2663</v>
      </c>
      <c r="DH435">
        <v>1094</v>
      </c>
      <c r="DI435">
        <v>0</v>
      </c>
      <c r="DJ435">
        <v>23859</v>
      </c>
      <c r="DK435">
        <v>27616</v>
      </c>
      <c r="EB435" t="s">
        <v>941</v>
      </c>
      <c r="EC435" t="str">
        <f>VLOOKUP(EE435,class!$A$1:$B$455,2,FALSE)</f>
        <v>Shire District</v>
      </c>
      <c r="ED435" t="str">
        <f>IFERROR(VLOOKUP(EE435,classifications!$A$3:$C$334,3,FALSE),VLOOKUP(EE435,classifications!$I$2:$K$28,3,FALSE))</f>
        <v>Predominantly Rural</v>
      </c>
      <c r="EE435" t="s">
        <v>943</v>
      </c>
      <c r="EG435">
        <v>2661</v>
      </c>
      <c r="EH435">
        <v>1093</v>
      </c>
      <c r="EI435">
        <v>0</v>
      </c>
      <c r="EJ435">
        <v>24188</v>
      </c>
      <c r="EK435">
        <v>27942</v>
      </c>
      <c r="FB435" t="s">
        <v>941</v>
      </c>
      <c r="FC435" t="str">
        <f>VLOOKUP(FE435,class!$A$1:$B$455,2,FALSE)</f>
        <v>Shire District</v>
      </c>
      <c r="FD435" t="str">
        <f>IFERROR(VLOOKUP(FE435,classifications!$A$3:$C$334,3,FALSE),VLOOKUP(FE435,classifications!$I$2:$K$28,3,FALSE))</f>
        <v>Predominantly Rural</v>
      </c>
      <c r="FE435" t="s">
        <v>943</v>
      </c>
      <c r="FG435">
        <v>2682</v>
      </c>
      <c r="FH435">
        <v>1194</v>
      </c>
      <c r="FI435">
        <v>0</v>
      </c>
      <c r="FJ435">
        <v>24293</v>
      </c>
      <c r="FK435">
        <v>28169</v>
      </c>
      <c r="GB435" t="s">
        <v>941</v>
      </c>
      <c r="GC435" t="str">
        <f>VLOOKUP(GE435,class!$A$1:$B$455,2,FALSE)</f>
        <v>Shire District</v>
      </c>
      <c r="GD435" t="str">
        <f>IFERROR(VLOOKUP(GE435,classifications!$A$3:$C$334,3,FALSE),VLOOKUP(GE435,classifications!$I$2:$K$28,3,FALSE))</f>
        <v>Predominantly Rural</v>
      </c>
      <c r="GE435" t="s">
        <v>943</v>
      </c>
      <c r="GG435">
        <v>2658</v>
      </c>
      <c r="GH435">
        <v>1144</v>
      </c>
      <c r="GI435">
        <v>0</v>
      </c>
      <c r="GJ435">
        <v>24704</v>
      </c>
      <c r="GK435">
        <v>28506</v>
      </c>
    </row>
    <row r="436" spans="2:193" x14ac:dyDescent="0.3">
      <c r="B436" t="s">
        <v>944</v>
      </c>
      <c r="C436" t="str">
        <f>VLOOKUP(E436,class!$A$1:$B$455,2,FALSE)</f>
        <v>Shire District</v>
      </c>
      <c r="D436" t="str">
        <f>IFERROR(VLOOKUP(E436,classifications!$A$3:$C$334,3,FALSE),VLOOKUP(E436,classifications!$I$2:$K$28,3,FALSE))</f>
        <v>Predominantly Urban</v>
      </c>
      <c r="E436" t="s">
        <v>946</v>
      </c>
      <c r="G436">
        <v>5911</v>
      </c>
      <c r="H436">
        <v>2015</v>
      </c>
      <c r="I436">
        <v>0</v>
      </c>
      <c r="J436">
        <v>46480</v>
      </c>
      <c r="K436">
        <v>54406</v>
      </c>
      <c r="AB436" t="s">
        <v>944</v>
      </c>
      <c r="AC436" t="str">
        <f>VLOOKUP(AE436,class!$A$1:$B$455,2,FALSE)</f>
        <v>Shire District</v>
      </c>
      <c r="AD436" t="str">
        <f>IFERROR(VLOOKUP(AE436,classifications!$A$3:$C$334,3,FALSE),VLOOKUP(AE436,classifications!$I$2:$K$28,3,FALSE))</f>
        <v>Predominantly Urban</v>
      </c>
      <c r="AE436" t="s">
        <v>946</v>
      </c>
      <c r="AG436">
        <v>5900</v>
      </c>
      <c r="AH436">
        <v>2069</v>
      </c>
      <c r="AI436">
        <v>0</v>
      </c>
      <c r="AJ436">
        <v>46716</v>
      </c>
      <c r="AK436">
        <v>54685</v>
      </c>
      <c r="BB436" t="s">
        <v>944</v>
      </c>
      <c r="BC436" t="str">
        <f>VLOOKUP(BE436,class!$A$1:$B$455,2,FALSE)</f>
        <v>Shire District</v>
      </c>
      <c r="BD436" t="str">
        <f>IFERROR(VLOOKUP(BE436,classifications!$A$3:$C$334,3,FALSE),VLOOKUP(BE436,classifications!$I$2:$K$28,3,FALSE))</f>
        <v>Predominantly Urban</v>
      </c>
      <c r="BE436" t="s">
        <v>946</v>
      </c>
      <c r="BG436">
        <v>5863</v>
      </c>
      <c r="BH436">
        <v>2146</v>
      </c>
      <c r="BI436">
        <v>0</v>
      </c>
      <c r="BJ436">
        <v>46829</v>
      </c>
      <c r="BK436">
        <v>54838</v>
      </c>
      <c r="CB436" t="s">
        <v>944</v>
      </c>
      <c r="CC436" t="str">
        <f>VLOOKUP(CE436,class!$A$1:$B$455,2,FALSE)</f>
        <v>Shire District</v>
      </c>
      <c r="CD436" t="str">
        <f>IFERROR(VLOOKUP(CE436,classifications!$A$3:$C$334,3,FALSE),VLOOKUP(CE436,classifications!$I$2:$K$28,3,FALSE))</f>
        <v>Predominantly Urban</v>
      </c>
      <c r="CE436" t="s">
        <v>946</v>
      </c>
      <c r="CG436">
        <v>5845</v>
      </c>
      <c r="CH436">
        <v>2296</v>
      </c>
      <c r="CI436">
        <v>0</v>
      </c>
      <c r="CJ436">
        <v>47099</v>
      </c>
      <c r="CK436">
        <v>55240</v>
      </c>
      <c r="DB436" t="s">
        <v>944</v>
      </c>
      <c r="DC436" t="str">
        <f>VLOOKUP(DE436,class!$A$1:$B$455,2,FALSE)</f>
        <v>Shire District</v>
      </c>
      <c r="DD436" t="str">
        <f>IFERROR(VLOOKUP(DE436,classifications!$A$3:$C$334,3,FALSE),VLOOKUP(DE436,classifications!$I$2:$K$28,3,FALSE))</f>
        <v>Predominantly Urban</v>
      </c>
      <c r="DE436" t="s">
        <v>946</v>
      </c>
      <c r="DG436">
        <v>5844</v>
      </c>
      <c r="DH436">
        <v>2544</v>
      </c>
      <c r="DI436">
        <v>0</v>
      </c>
      <c r="DJ436">
        <v>47264</v>
      </c>
      <c r="DK436">
        <v>55652</v>
      </c>
      <c r="EB436" t="s">
        <v>944</v>
      </c>
      <c r="EC436" t="str">
        <f>VLOOKUP(EE436,class!$A$1:$B$455,2,FALSE)</f>
        <v>Shire District</v>
      </c>
      <c r="ED436" t="str">
        <f>IFERROR(VLOOKUP(EE436,classifications!$A$3:$C$334,3,FALSE),VLOOKUP(EE436,classifications!$I$2:$K$28,3,FALSE))</f>
        <v>Predominantly Urban</v>
      </c>
      <c r="EE436" t="s">
        <v>946</v>
      </c>
      <c r="EG436">
        <v>5778</v>
      </c>
      <c r="EH436">
        <v>2616</v>
      </c>
      <c r="EI436">
        <v>0</v>
      </c>
      <c r="EJ436">
        <v>47658</v>
      </c>
      <c r="EK436">
        <v>56052</v>
      </c>
      <c r="FB436" t="s">
        <v>944</v>
      </c>
      <c r="FC436" t="str">
        <f>VLOOKUP(FE436,class!$A$1:$B$455,2,FALSE)</f>
        <v>Shire District</v>
      </c>
      <c r="FD436" t="str">
        <f>IFERROR(VLOOKUP(FE436,classifications!$A$3:$C$334,3,FALSE),VLOOKUP(FE436,classifications!$I$2:$K$28,3,FALSE))</f>
        <v>Predominantly Urban</v>
      </c>
      <c r="FE436" t="s">
        <v>946</v>
      </c>
      <c r="FG436">
        <v>5744</v>
      </c>
      <c r="FH436">
        <v>2627</v>
      </c>
      <c r="FI436">
        <v>0</v>
      </c>
      <c r="FJ436">
        <v>48178</v>
      </c>
      <c r="FK436">
        <v>56549</v>
      </c>
      <c r="GB436" t="s">
        <v>944</v>
      </c>
      <c r="GC436" t="str">
        <f>VLOOKUP(GE436,class!$A$1:$B$455,2,FALSE)</f>
        <v>Shire District</v>
      </c>
      <c r="GD436" t="str">
        <f>IFERROR(VLOOKUP(GE436,classifications!$A$3:$C$334,3,FALSE),VLOOKUP(GE436,classifications!$I$2:$K$28,3,FALSE))</f>
        <v>Predominantly Urban</v>
      </c>
      <c r="GE436" t="s">
        <v>946</v>
      </c>
      <c r="GG436">
        <v>5715</v>
      </c>
      <c r="GH436">
        <v>2723</v>
      </c>
      <c r="GI436">
        <v>0</v>
      </c>
      <c r="GJ436">
        <v>48759</v>
      </c>
      <c r="GK436">
        <v>57197</v>
      </c>
    </row>
    <row r="437" spans="2:193" x14ac:dyDescent="0.3">
      <c r="B437" t="s">
        <v>947</v>
      </c>
      <c r="C437" t="str">
        <f>VLOOKUP(E437,class!$A$1:$B$455,2,FALSE)</f>
        <v>Shire District</v>
      </c>
      <c r="D437" t="str">
        <f>IFERROR(VLOOKUP(E437,classifications!$A$3:$C$334,3,FALSE),VLOOKUP(E437,classifications!$I$2:$K$28,3,FALSE))</f>
        <v>Predominantly Urban</v>
      </c>
      <c r="E437" t="s">
        <v>949</v>
      </c>
      <c r="G437">
        <v>3925</v>
      </c>
      <c r="H437">
        <v>2249</v>
      </c>
      <c r="I437">
        <v>0</v>
      </c>
      <c r="J437">
        <v>37346</v>
      </c>
      <c r="K437">
        <v>43520</v>
      </c>
      <c r="AB437" t="s">
        <v>947</v>
      </c>
      <c r="AC437" t="str">
        <f>VLOOKUP(AE437,class!$A$1:$B$455,2,FALSE)</f>
        <v>Shire District</v>
      </c>
      <c r="AD437" t="str">
        <f>IFERROR(VLOOKUP(AE437,classifications!$A$3:$C$334,3,FALSE),VLOOKUP(AE437,classifications!$I$2:$K$28,3,FALSE))</f>
        <v>Predominantly Urban</v>
      </c>
      <c r="AE437" t="s">
        <v>949</v>
      </c>
      <c r="AG437">
        <v>3905</v>
      </c>
      <c r="AH437">
        <v>2341</v>
      </c>
      <c r="AI437">
        <v>0</v>
      </c>
      <c r="AJ437">
        <v>37608</v>
      </c>
      <c r="AK437">
        <v>43854</v>
      </c>
      <c r="BB437" t="s">
        <v>947</v>
      </c>
      <c r="BC437" t="str">
        <f>VLOOKUP(BE437,class!$A$1:$B$455,2,FALSE)</f>
        <v>Shire District</v>
      </c>
      <c r="BD437" t="str">
        <f>IFERROR(VLOOKUP(BE437,classifications!$A$3:$C$334,3,FALSE),VLOOKUP(BE437,classifications!$I$2:$K$28,3,FALSE))</f>
        <v>Predominantly Urban</v>
      </c>
      <c r="BE437" t="s">
        <v>949</v>
      </c>
      <c r="BG437">
        <v>3819</v>
      </c>
      <c r="BH437">
        <v>2416</v>
      </c>
      <c r="BI437">
        <v>0</v>
      </c>
      <c r="BJ437">
        <v>38014</v>
      </c>
      <c r="BK437">
        <v>44249</v>
      </c>
      <c r="CB437" t="s">
        <v>947</v>
      </c>
      <c r="CC437" t="str">
        <f>VLOOKUP(CE437,class!$A$1:$B$455,2,FALSE)</f>
        <v>Shire District</v>
      </c>
      <c r="CD437" t="str">
        <f>IFERROR(VLOOKUP(CE437,classifications!$A$3:$C$334,3,FALSE),VLOOKUP(CE437,classifications!$I$2:$K$28,3,FALSE))</f>
        <v>Predominantly Urban</v>
      </c>
      <c r="CE437" t="s">
        <v>949</v>
      </c>
      <c r="CG437">
        <v>3817</v>
      </c>
      <c r="CH437">
        <v>2515</v>
      </c>
      <c r="CI437">
        <v>0</v>
      </c>
      <c r="CJ437">
        <v>38349</v>
      </c>
      <c r="CK437">
        <v>44681</v>
      </c>
      <c r="DB437" t="s">
        <v>947</v>
      </c>
      <c r="DC437" t="str">
        <f>VLOOKUP(DE437,class!$A$1:$B$455,2,FALSE)</f>
        <v>Shire District</v>
      </c>
      <c r="DD437" t="str">
        <f>IFERROR(VLOOKUP(DE437,classifications!$A$3:$C$334,3,FALSE),VLOOKUP(DE437,classifications!$I$2:$K$28,3,FALSE))</f>
        <v>Predominantly Urban</v>
      </c>
      <c r="DE437" t="s">
        <v>949</v>
      </c>
      <c r="DG437">
        <v>3785</v>
      </c>
      <c r="DH437">
        <v>2519</v>
      </c>
      <c r="DI437">
        <v>0</v>
      </c>
      <c r="DJ437">
        <v>38911</v>
      </c>
      <c r="DK437">
        <v>45215</v>
      </c>
      <c r="EB437" t="s">
        <v>947</v>
      </c>
      <c r="EC437" t="str">
        <f>VLOOKUP(EE437,class!$A$1:$B$455,2,FALSE)</f>
        <v>Shire District</v>
      </c>
      <c r="ED437" t="str">
        <f>IFERROR(VLOOKUP(EE437,classifications!$A$3:$C$334,3,FALSE),VLOOKUP(EE437,classifications!$I$2:$K$28,3,FALSE))</f>
        <v>Predominantly Urban</v>
      </c>
      <c r="EE437" t="s">
        <v>949</v>
      </c>
      <c r="EG437">
        <v>3826</v>
      </c>
      <c r="EH437">
        <v>2537</v>
      </c>
      <c r="EI437">
        <v>0</v>
      </c>
      <c r="EJ437">
        <v>39233</v>
      </c>
      <c r="EK437">
        <v>45596</v>
      </c>
      <c r="FB437" t="s">
        <v>947</v>
      </c>
      <c r="FC437" t="str">
        <f>VLOOKUP(FE437,class!$A$1:$B$455,2,FALSE)</f>
        <v>Shire District</v>
      </c>
      <c r="FD437" t="str">
        <f>IFERROR(VLOOKUP(FE437,classifications!$A$3:$C$334,3,FALSE),VLOOKUP(FE437,classifications!$I$2:$K$28,3,FALSE))</f>
        <v>Predominantly Urban</v>
      </c>
      <c r="FE437" t="s">
        <v>949</v>
      </c>
      <c r="FG437">
        <v>3790</v>
      </c>
      <c r="FH437">
        <v>2523</v>
      </c>
      <c r="FI437">
        <v>0</v>
      </c>
      <c r="FJ437">
        <v>39861</v>
      </c>
      <c r="FK437">
        <v>46174</v>
      </c>
      <c r="GB437" t="s">
        <v>947</v>
      </c>
      <c r="GC437" t="str">
        <f>VLOOKUP(GE437,class!$A$1:$B$455,2,FALSE)</f>
        <v>Shire District</v>
      </c>
      <c r="GD437" t="str">
        <f>IFERROR(VLOOKUP(GE437,classifications!$A$3:$C$334,3,FALSE),VLOOKUP(GE437,classifications!$I$2:$K$28,3,FALSE))</f>
        <v>Predominantly Urban</v>
      </c>
      <c r="GE437" t="s">
        <v>949</v>
      </c>
      <c r="GG437">
        <v>3812</v>
      </c>
      <c r="GH437">
        <v>2634</v>
      </c>
      <c r="GI437">
        <v>0</v>
      </c>
      <c r="GJ437">
        <v>40667</v>
      </c>
      <c r="GK437">
        <v>47113</v>
      </c>
    </row>
    <row r="438" spans="2:193" x14ac:dyDescent="0.3">
      <c r="B438" t="s">
        <v>950</v>
      </c>
      <c r="C438" t="str">
        <f>VLOOKUP(E438,class!$A$1:$B$455,2,FALSE)</f>
        <v>Shire District</v>
      </c>
      <c r="D438" t="str">
        <f>IFERROR(VLOOKUP(E438,classifications!$A$3:$C$334,3,FALSE),VLOOKUP(E438,classifications!$I$2:$K$28,3,FALSE))</f>
        <v>Predominantly Rural</v>
      </c>
      <c r="E438" t="s">
        <v>952</v>
      </c>
      <c r="G438">
        <v>0</v>
      </c>
      <c r="H438">
        <v>6879</v>
      </c>
      <c r="I438">
        <v>286</v>
      </c>
      <c r="J438">
        <v>47771</v>
      </c>
      <c r="K438">
        <v>54936</v>
      </c>
      <c r="AB438" t="s">
        <v>950</v>
      </c>
      <c r="AC438" t="str">
        <f>VLOOKUP(AE438,class!$A$1:$B$455,2,FALSE)</f>
        <v>Shire District</v>
      </c>
      <c r="AD438" t="str">
        <f>IFERROR(VLOOKUP(AE438,classifications!$A$3:$C$334,3,FALSE),VLOOKUP(AE438,classifications!$I$2:$K$28,3,FALSE))</f>
        <v>Predominantly Rural</v>
      </c>
      <c r="AE438" t="s">
        <v>952</v>
      </c>
      <c r="AG438">
        <v>0</v>
      </c>
      <c r="AH438">
        <v>6618</v>
      </c>
      <c r="AI438">
        <v>121</v>
      </c>
      <c r="AJ438">
        <v>48565</v>
      </c>
      <c r="AK438">
        <v>55304</v>
      </c>
      <c r="BB438" t="s">
        <v>950</v>
      </c>
      <c r="BC438" t="str">
        <f>VLOOKUP(BE438,class!$A$1:$B$455,2,FALSE)</f>
        <v>Shire District</v>
      </c>
      <c r="BD438" t="str">
        <f>IFERROR(VLOOKUP(BE438,classifications!$A$3:$C$334,3,FALSE),VLOOKUP(BE438,classifications!$I$2:$K$28,3,FALSE))</f>
        <v>Predominantly Rural</v>
      </c>
      <c r="BE438" t="s">
        <v>952</v>
      </c>
      <c r="BG438">
        <v>0</v>
      </c>
      <c r="BH438">
        <v>6968</v>
      </c>
      <c r="BI438">
        <v>121</v>
      </c>
      <c r="BJ438">
        <v>48545</v>
      </c>
      <c r="BK438">
        <v>55634</v>
      </c>
      <c r="CB438" t="s">
        <v>950</v>
      </c>
      <c r="CC438" t="str">
        <f>VLOOKUP(CE438,class!$A$1:$B$455,2,FALSE)</f>
        <v>Shire District</v>
      </c>
      <c r="CD438" t="str">
        <f>IFERROR(VLOOKUP(CE438,classifications!$A$3:$C$334,3,FALSE),VLOOKUP(CE438,classifications!$I$2:$K$28,3,FALSE))</f>
        <v>Predominantly Rural</v>
      </c>
      <c r="CE438" t="s">
        <v>952</v>
      </c>
      <c r="CG438">
        <v>0</v>
      </c>
      <c r="CH438">
        <v>7070</v>
      </c>
      <c r="CI438">
        <v>122</v>
      </c>
      <c r="CJ438">
        <v>49150</v>
      </c>
      <c r="CK438">
        <v>56342</v>
      </c>
      <c r="DB438" t="s">
        <v>950</v>
      </c>
      <c r="DC438" t="str">
        <f>VLOOKUP(DE438,class!$A$1:$B$455,2,FALSE)</f>
        <v>Shire District</v>
      </c>
      <c r="DD438" t="str">
        <f>IFERROR(VLOOKUP(DE438,classifications!$A$3:$C$334,3,FALSE),VLOOKUP(DE438,classifications!$I$2:$K$28,3,FALSE))</f>
        <v>Predominantly Rural</v>
      </c>
      <c r="DE438" t="s">
        <v>952</v>
      </c>
      <c r="DG438">
        <v>0</v>
      </c>
      <c r="DH438">
        <v>7184</v>
      </c>
      <c r="DI438">
        <v>122</v>
      </c>
      <c r="DJ438">
        <v>50094</v>
      </c>
      <c r="DK438">
        <v>57400</v>
      </c>
      <c r="EB438" t="s">
        <v>950</v>
      </c>
      <c r="EC438" t="str">
        <f>VLOOKUP(EE438,class!$A$1:$B$455,2,FALSE)</f>
        <v>Shire District</v>
      </c>
      <c r="ED438" t="str">
        <f>IFERROR(VLOOKUP(EE438,classifications!$A$3:$C$334,3,FALSE),VLOOKUP(EE438,classifications!$I$2:$K$28,3,FALSE))</f>
        <v>Predominantly Rural</v>
      </c>
      <c r="EE438" t="s">
        <v>952</v>
      </c>
      <c r="EG438">
        <v>0</v>
      </c>
      <c r="EH438">
        <v>7317</v>
      </c>
      <c r="EI438">
        <v>121</v>
      </c>
      <c r="EJ438">
        <v>51181</v>
      </c>
      <c r="EK438">
        <v>58619</v>
      </c>
      <c r="FB438" t="s">
        <v>950</v>
      </c>
      <c r="FC438" t="str">
        <f>VLOOKUP(FE438,class!$A$1:$B$455,2,FALSE)</f>
        <v>Shire District</v>
      </c>
      <c r="FD438" t="str">
        <f>IFERROR(VLOOKUP(FE438,classifications!$A$3:$C$334,3,FALSE),VLOOKUP(FE438,classifications!$I$2:$K$28,3,FALSE))</f>
        <v>Predominantly Rural</v>
      </c>
      <c r="FE438" t="s">
        <v>952</v>
      </c>
      <c r="FG438">
        <v>0</v>
      </c>
      <c r="FH438">
        <v>7526</v>
      </c>
      <c r="FI438">
        <v>121</v>
      </c>
      <c r="FJ438">
        <v>52308</v>
      </c>
      <c r="FK438">
        <v>59955</v>
      </c>
      <c r="GB438" t="s">
        <v>950</v>
      </c>
      <c r="GC438" t="str">
        <f>VLOOKUP(GE438,class!$A$1:$B$455,2,FALSE)</f>
        <v>Shire District</v>
      </c>
      <c r="GD438" t="str">
        <f>IFERROR(VLOOKUP(GE438,classifications!$A$3:$C$334,3,FALSE),VLOOKUP(GE438,classifications!$I$2:$K$28,3,FALSE))</f>
        <v>Predominantly Rural</v>
      </c>
      <c r="GE438" t="s">
        <v>952</v>
      </c>
      <c r="GG438">
        <v>4</v>
      </c>
      <c r="GH438">
        <v>7698</v>
      </c>
      <c r="GI438">
        <v>121</v>
      </c>
      <c r="GJ438">
        <v>53540</v>
      </c>
      <c r="GK438">
        <v>61363</v>
      </c>
    </row>
    <row r="439" spans="2:193" x14ac:dyDescent="0.3">
      <c r="B439" t="s">
        <v>953</v>
      </c>
      <c r="C439" t="str">
        <f>VLOOKUP(E439,class!$A$1:$B$455,2,FALSE)</f>
        <v>Shire District</v>
      </c>
      <c r="D439" t="str">
        <f>IFERROR(VLOOKUP(E439,classifications!$A$3:$C$334,3,FALSE),VLOOKUP(E439,classifications!$I$2:$K$28,3,FALSE))</f>
        <v>Predominantly Urban</v>
      </c>
      <c r="E439" t="s">
        <v>955</v>
      </c>
      <c r="G439">
        <v>5608</v>
      </c>
      <c r="H439">
        <v>2538</v>
      </c>
      <c r="I439">
        <v>1</v>
      </c>
      <c r="J439">
        <v>52416</v>
      </c>
      <c r="K439">
        <v>60563</v>
      </c>
      <c r="AB439" t="s">
        <v>953</v>
      </c>
      <c r="AC439" t="str">
        <f>VLOOKUP(AE439,class!$A$1:$B$455,2,FALSE)</f>
        <v>Shire District</v>
      </c>
      <c r="AD439" t="str">
        <f>IFERROR(VLOOKUP(AE439,classifications!$A$3:$C$334,3,FALSE),VLOOKUP(AE439,classifications!$I$2:$K$28,3,FALSE))</f>
        <v>Predominantly Urban</v>
      </c>
      <c r="AE439" t="s">
        <v>955</v>
      </c>
      <c r="AG439">
        <v>5607</v>
      </c>
      <c r="AH439">
        <v>2617</v>
      </c>
      <c r="AI439">
        <v>0</v>
      </c>
      <c r="AJ439">
        <v>52504</v>
      </c>
      <c r="AK439">
        <v>60728</v>
      </c>
      <c r="BB439" t="s">
        <v>953</v>
      </c>
      <c r="BC439" t="str">
        <f>VLOOKUP(BE439,class!$A$1:$B$455,2,FALSE)</f>
        <v>Shire District</v>
      </c>
      <c r="BD439" t="str">
        <f>IFERROR(VLOOKUP(BE439,classifications!$A$3:$C$334,3,FALSE),VLOOKUP(BE439,classifications!$I$2:$K$28,3,FALSE))</f>
        <v>Predominantly Urban</v>
      </c>
      <c r="BE439" t="s">
        <v>955</v>
      </c>
      <c r="BG439">
        <v>5568</v>
      </c>
      <c r="BH439">
        <v>2571</v>
      </c>
      <c r="BI439">
        <v>0</v>
      </c>
      <c r="BJ439">
        <v>52813</v>
      </c>
      <c r="BK439">
        <v>60952</v>
      </c>
      <c r="CB439" t="s">
        <v>953</v>
      </c>
      <c r="CC439" t="str">
        <f>VLOOKUP(CE439,class!$A$1:$B$455,2,FALSE)</f>
        <v>Shire District</v>
      </c>
      <c r="CD439" t="str">
        <f>IFERROR(VLOOKUP(CE439,classifications!$A$3:$C$334,3,FALSE),VLOOKUP(CE439,classifications!$I$2:$K$28,3,FALSE))</f>
        <v>Predominantly Urban</v>
      </c>
      <c r="CE439" t="s">
        <v>955</v>
      </c>
      <c r="CG439">
        <v>5554</v>
      </c>
      <c r="CH439">
        <v>2764</v>
      </c>
      <c r="CI439">
        <v>0</v>
      </c>
      <c r="CJ439">
        <v>53258</v>
      </c>
      <c r="CK439">
        <v>61576</v>
      </c>
      <c r="DB439" t="s">
        <v>953</v>
      </c>
      <c r="DC439" t="str">
        <f>VLOOKUP(DE439,class!$A$1:$B$455,2,FALSE)</f>
        <v>Shire District</v>
      </c>
      <c r="DD439" t="str">
        <f>IFERROR(VLOOKUP(DE439,classifications!$A$3:$C$334,3,FALSE),VLOOKUP(DE439,classifications!$I$2:$K$28,3,FALSE))</f>
        <v>Predominantly Urban</v>
      </c>
      <c r="DE439" t="s">
        <v>955</v>
      </c>
      <c r="DG439">
        <v>5473</v>
      </c>
      <c r="DH439">
        <v>2951</v>
      </c>
      <c r="DI439">
        <v>0</v>
      </c>
      <c r="DJ439">
        <v>53777</v>
      </c>
      <c r="DK439">
        <v>62201</v>
      </c>
      <c r="EB439" t="s">
        <v>953</v>
      </c>
      <c r="EC439" t="str">
        <f>VLOOKUP(EE439,class!$A$1:$B$455,2,FALSE)</f>
        <v>Shire District</v>
      </c>
      <c r="ED439" t="str">
        <f>IFERROR(VLOOKUP(EE439,classifications!$A$3:$C$334,3,FALSE),VLOOKUP(EE439,classifications!$I$2:$K$28,3,FALSE))</f>
        <v>Predominantly Urban</v>
      </c>
      <c r="EE439" t="s">
        <v>955</v>
      </c>
      <c r="EG439">
        <v>5554</v>
      </c>
      <c r="EH439">
        <v>3159</v>
      </c>
      <c r="EI439">
        <v>0</v>
      </c>
      <c r="EJ439">
        <v>54548</v>
      </c>
      <c r="EK439">
        <v>63261</v>
      </c>
      <c r="FB439" t="s">
        <v>953</v>
      </c>
      <c r="FC439" t="str">
        <f>VLOOKUP(FE439,class!$A$1:$B$455,2,FALSE)</f>
        <v>Shire District</v>
      </c>
      <c r="FD439" t="str">
        <f>IFERROR(VLOOKUP(FE439,classifications!$A$3:$C$334,3,FALSE),VLOOKUP(FE439,classifications!$I$2:$K$28,3,FALSE))</f>
        <v>Predominantly Urban</v>
      </c>
      <c r="FE439" t="s">
        <v>955</v>
      </c>
      <c r="FG439">
        <v>5508</v>
      </c>
      <c r="FH439">
        <v>3404</v>
      </c>
      <c r="FI439">
        <v>0</v>
      </c>
      <c r="FJ439">
        <v>55248</v>
      </c>
      <c r="FK439">
        <v>64160</v>
      </c>
      <c r="GB439" t="s">
        <v>953</v>
      </c>
      <c r="GC439" t="str">
        <f>VLOOKUP(GE439,class!$A$1:$B$455,2,FALSE)</f>
        <v>Shire District</v>
      </c>
      <c r="GD439" t="str">
        <f>IFERROR(VLOOKUP(GE439,classifications!$A$3:$C$334,3,FALSE),VLOOKUP(GE439,classifications!$I$2:$K$28,3,FALSE))</f>
        <v>Predominantly Urban</v>
      </c>
      <c r="GE439" t="s">
        <v>955</v>
      </c>
      <c r="GG439">
        <v>5490</v>
      </c>
      <c r="GH439">
        <v>3583</v>
      </c>
      <c r="GI439">
        <v>0</v>
      </c>
      <c r="GJ439">
        <v>56048</v>
      </c>
      <c r="GK439">
        <v>65121</v>
      </c>
    </row>
    <row r="441" spans="2:193" x14ac:dyDescent="0.3">
      <c r="C441" t="str">
        <f>VLOOKUP(E441,class!$A$1:$B$455,2,FALSE)</f>
        <v>Shire County</v>
      </c>
      <c r="D441" t="str">
        <f>IFERROR(VLOOKUP(E441,classifications!$A$3:$C$334,3,FALSE),VLOOKUP(E441,classifications!$I$2:$K$28,3,FALSE))</f>
        <v>Predominantly Urban</v>
      </c>
      <c r="E441" t="s">
        <v>956</v>
      </c>
      <c r="G441">
        <v>14318</v>
      </c>
      <c r="H441">
        <v>30767</v>
      </c>
      <c r="I441">
        <v>1622</v>
      </c>
      <c r="J441">
        <v>314603</v>
      </c>
      <c r="K441">
        <v>361310</v>
      </c>
      <c r="AC441" t="str">
        <f>VLOOKUP(AE441,class!$A$1:$B$455,2,FALSE)</f>
        <v>Shire County</v>
      </c>
      <c r="AD441" t="str">
        <f>IFERROR(VLOOKUP(AE441,classifications!$A$3:$C$334,3,FALSE),VLOOKUP(AE441,classifications!$I$2:$K$28,3,FALSE))</f>
        <v>Predominantly Urban</v>
      </c>
      <c r="AE441" t="s">
        <v>956</v>
      </c>
      <c r="AG441">
        <v>14126</v>
      </c>
      <c r="AH441">
        <v>31243</v>
      </c>
      <c r="AI441">
        <v>1624</v>
      </c>
      <c r="AJ441">
        <v>316527</v>
      </c>
      <c r="AK441">
        <v>363520</v>
      </c>
      <c r="BC441" t="str">
        <f>VLOOKUP(BE441,class!$A$1:$B$455,2,FALSE)</f>
        <v>Shire County</v>
      </c>
      <c r="BD441" t="str">
        <f>IFERROR(VLOOKUP(BE441,classifications!$A$3:$C$334,3,FALSE),VLOOKUP(BE441,classifications!$I$2:$K$28,3,FALSE))</f>
        <v>Predominantly Urban</v>
      </c>
      <c r="BE441" t="s">
        <v>956</v>
      </c>
      <c r="BG441">
        <v>13994</v>
      </c>
      <c r="BH441">
        <v>31568</v>
      </c>
      <c r="BI441">
        <v>1602</v>
      </c>
      <c r="BJ441">
        <v>318919</v>
      </c>
      <c r="BK441">
        <v>366083</v>
      </c>
      <c r="CC441" t="str">
        <f>VLOOKUP(CE441,class!$A$1:$B$455,2,FALSE)</f>
        <v>Shire County</v>
      </c>
      <c r="CD441" t="str">
        <f>IFERROR(VLOOKUP(CE441,classifications!$A$3:$C$334,3,FALSE),VLOOKUP(CE441,classifications!$I$2:$K$28,3,FALSE))</f>
        <v>Predominantly Urban</v>
      </c>
      <c r="CE441" t="s">
        <v>956</v>
      </c>
      <c r="CG441">
        <v>13958</v>
      </c>
      <c r="CH441">
        <v>32142</v>
      </c>
      <c r="CI441">
        <v>1619</v>
      </c>
      <c r="CJ441">
        <v>321576</v>
      </c>
      <c r="CK441">
        <v>369295</v>
      </c>
      <c r="DC441" t="str">
        <f>VLOOKUP(DE441,class!$A$1:$B$455,2,FALSE)</f>
        <v>Shire County</v>
      </c>
      <c r="DD441" t="str">
        <f>IFERROR(VLOOKUP(DE441,classifications!$A$3:$C$334,3,FALSE),VLOOKUP(DE441,classifications!$I$2:$K$28,3,FALSE))</f>
        <v>Predominantly Urban</v>
      </c>
      <c r="DE441" t="s">
        <v>956</v>
      </c>
      <c r="DG441">
        <v>13893</v>
      </c>
      <c r="DH441">
        <v>32626</v>
      </c>
      <c r="DI441">
        <v>1600</v>
      </c>
      <c r="DJ441">
        <v>325823</v>
      </c>
      <c r="DK441">
        <v>373942</v>
      </c>
      <c r="EC441" t="str">
        <f>VLOOKUP(EE441,class!$A$1:$B$455,2,FALSE)</f>
        <v>Shire County</v>
      </c>
      <c r="ED441" t="str">
        <f>IFERROR(VLOOKUP(EE441,classifications!$A$3:$C$334,3,FALSE),VLOOKUP(EE441,classifications!$I$2:$K$28,3,FALSE))</f>
        <v>Predominantly Urban</v>
      </c>
      <c r="EE441" t="s">
        <v>956</v>
      </c>
      <c r="EG441">
        <v>13831</v>
      </c>
      <c r="EH441">
        <v>33214</v>
      </c>
      <c r="EI441">
        <v>1606</v>
      </c>
      <c r="EJ441">
        <v>329276</v>
      </c>
      <c r="EK441">
        <v>377927</v>
      </c>
      <c r="FC441" t="str">
        <f>VLOOKUP(FE441,class!$A$1:$B$455,2,FALSE)</f>
        <v>Shire County</v>
      </c>
      <c r="FD441" t="str">
        <f>IFERROR(VLOOKUP(FE441,classifications!$A$3:$C$334,3,FALSE),VLOOKUP(FE441,classifications!$I$2:$K$28,3,FALSE))</f>
        <v>Predominantly Urban</v>
      </c>
      <c r="FE441" t="s">
        <v>956</v>
      </c>
      <c r="FG441">
        <v>13846</v>
      </c>
      <c r="FH441">
        <v>33571</v>
      </c>
      <c r="FI441">
        <v>1609</v>
      </c>
      <c r="FJ441">
        <v>333015</v>
      </c>
      <c r="FK441">
        <v>382041</v>
      </c>
      <c r="GC441" t="str">
        <f>VLOOKUP(GE441,class!$A$1:$B$455,2,FALSE)</f>
        <v>Shire County</v>
      </c>
      <c r="GD441" t="str">
        <f>IFERROR(VLOOKUP(GE441,classifications!$A$3:$C$334,3,FALSE),VLOOKUP(GE441,classifications!$I$2:$K$28,3,FALSE))</f>
        <v>Predominantly Urban</v>
      </c>
      <c r="GE441" t="s">
        <v>956</v>
      </c>
      <c r="GG441">
        <v>14042</v>
      </c>
      <c r="GH441">
        <v>34091</v>
      </c>
      <c r="GI441">
        <v>1609</v>
      </c>
      <c r="GJ441">
        <v>336517</v>
      </c>
      <c r="GK441">
        <v>386259</v>
      </c>
    </row>
    <row r="442" spans="2:193" x14ac:dyDescent="0.3">
      <c r="B442" t="s">
        <v>957</v>
      </c>
      <c r="C442" t="str">
        <f>VLOOKUP(E442,class!$A$1:$B$455,2,FALSE)</f>
        <v>Shire District</v>
      </c>
      <c r="D442" t="str">
        <f>IFERROR(VLOOKUP(E442,classifications!$A$3:$C$334,3,FALSE),VLOOKUP(E442,classifications!$I$2:$K$28,3,FALSE))</f>
        <v>Predominantly Urban</v>
      </c>
      <c r="E442" t="s">
        <v>959</v>
      </c>
      <c r="G442">
        <v>2650</v>
      </c>
      <c r="H442">
        <v>908</v>
      </c>
      <c r="I442">
        <v>0</v>
      </c>
      <c r="J442">
        <v>24288</v>
      </c>
      <c r="K442">
        <v>27846</v>
      </c>
      <c r="AB442" t="s">
        <v>957</v>
      </c>
      <c r="AC442" t="str">
        <f>VLOOKUP(AE442,class!$A$1:$B$455,2,FALSE)</f>
        <v>Shire District</v>
      </c>
      <c r="AD442" t="str">
        <f>IFERROR(VLOOKUP(AE442,classifications!$A$3:$C$334,3,FALSE),VLOOKUP(AE442,classifications!$I$2:$K$28,3,FALSE))</f>
        <v>Predominantly Urban</v>
      </c>
      <c r="AE442" t="s">
        <v>959</v>
      </c>
      <c r="AG442">
        <v>2644</v>
      </c>
      <c r="AH442">
        <v>942</v>
      </c>
      <c r="AI442">
        <v>0</v>
      </c>
      <c r="AJ442">
        <v>24411</v>
      </c>
      <c r="AK442">
        <v>27997</v>
      </c>
      <c r="BB442" t="s">
        <v>957</v>
      </c>
      <c r="BC442" t="str">
        <f>VLOOKUP(BE442,class!$A$1:$B$455,2,FALSE)</f>
        <v>Shire District</v>
      </c>
      <c r="BD442" t="str">
        <f>IFERROR(VLOOKUP(BE442,classifications!$A$3:$C$334,3,FALSE),VLOOKUP(BE442,classifications!$I$2:$K$28,3,FALSE))</f>
        <v>Predominantly Urban</v>
      </c>
      <c r="BE442" t="s">
        <v>959</v>
      </c>
      <c r="BG442">
        <v>2632</v>
      </c>
      <c r="BH442">
        <v>936</v>
      </c>
      <c r="BI442">
        <v>0</v>
      </c>
      <c r="BJ442">
        <v>24521</v>
      </c>
      <c r="BK442">
        <v>28089</v>
      </c>
      <c r="CB442" t="s">
        <v>957</v>
      </c>
      <c r="CC442" t="str">
        <f>VLOOKUP(CE442,class!$A$1:$B$455,2,FALSE)</f>
        <v>Shire District</v>
      </c>
      <c r="CD442" t="str">
        <f>IFERROR(VLOOKUP(CE442,classifications!$A$3:$C$334,3,FALSE),VLOOKUP(CE442,classifications!$I$2:$K$28,3,FALSE))</f>
        <v>Predominantly Urban</v>
      </c>
      <c r="CE442" t="s">
        <v>959</v>
      </c>
      <c r="CG442">
        <v>2609</v>
      </c>
      <c r="CH442">
        <v>996</v>
      </c>
      <c r="CI442">
        <v>0</v>
      </c>
      <c r="CJ442">
        <v>24581</v>
      </c>
      <c r="CK442">
        <v>28186</v>
      </c>
      <c r="DB442" t="s">
        <v>957</v>
      </c>
      <c r="DC442" t="str">
        <f>VLOOKUP(DE442,class!$A$1:$B$455,2,FALSE)</f>
        <v>Shire District</v>
      </c>
      <c r="DD442" t="str">
        <f>IFERROR(VLOOKUP(DE442,classifications!$A$3:$C$334,3,FALSE),VLOOKUP(DE442,classifications!$I$2:$K$28,3,FALSE))</f>
        <v>Predominantly Urban</v>
      </c>
      <c r="DE442" t="s">
        <v>959</v>
      </c>
      <c r="DG442">
        <v>2601</v>
      </c>
      <c r="DH442">
        <v>996</v>
      </c>
      <c r="DI442">
        <v>0</v>
      </c>
      <c r="DJ442">
        <v>24620</v>
      </c>
      <c r="DK442">
        <v>28217</v>
      </c>
      <c r="EB442" t="s">
        <v>957</v>
      </c>
      <c r="EC442" t="str">
        <f>VLOOKUP(EE442,class!$A$1:$B$455,2,FALSE)</f>
        <v>Shire District</v>
      </c>
      <c r="ED442" t="str">
        <f>IFERROR(VLOOKUP(EE442,classifications!$A$3:$C$334,3,FALSE),VLOOKUP(EE442,classifications!$I$2:$K$28,3,FALSE))</f>
        <v>Predominantly Urban</v>
      </c>
      <c r="EE442" t="s">
        <v>959</v>
      </c>
      <c r="EG442">
        <v>2576</v>
      </c>
      <c r="EH442">
        <v>1008</v>
      </c>
      <c r="EI442">
        <v>0</v>
      </c>
      <c r="EJ442">
        <v>24697</v>
      </c>
      <c r="EK442">
        <v>28281</v>
      </c>
      <c r="FB442" t="s">
        <v>957</v>
      </c>
      <c r="FC442" t="str">
        <f>VLOOKUP(FE442,class!$A$1:$B$455,2,FALSE)</f>
        <v>Shire District</v>
      </c>
      <c r="FD442" t="str">
        <f>IFERROR(VLOOKUP(FE442,classifications!$A$3:$C$334,3,FALSE),VLOOKUP(FE442,classifications!$I$2:$K$28,3,FALSE))</f>
        <v>Predominantly Urban</v>
      </c>
      <c r="FE442" t="s">
        <v>959</v>
      </c>
      <c r="FG442">
        <v>2568</v>
      </c>
      <c r="FH442">
        <v>1044</v>
      </c>
      <c r="FI442">
        <v>0</v>
      </c>
      <c r="FJ442">
        <v>24783</v>
      </c>
      <c r="FK442">
        <v>28395</v>
      </c>
      <c r="GB442" t="s">
        <v>957</v>
      </c>
      <c r="GC442" t="str">
        <f>VLOOKUP(GE442,class!$A$1:$B$455,2,FALSE)</f>
        <v>Shire District</v>
      </c>
      <c r="GD442" t="str">
        <f>IFERROR(VLOOKUP(GE442,classifications!$A$3:$C$334,3,FALSE),VLOOKUP(GE442,classifications!$I$2:$K$28,3,FALSE))</f>
        <v>Predominantly Urban</v>
      </c>
      <c r="GE442" t="s">
        <v>959</v>
      </c>
      <c r="GG442">
        <v>2552</v>
      </c>
      <c r="GH442">
        <v>1073</v>
      </c>
      <c r="GI442">
        <v>0</v>
      </c>
      <c r="GJ442">
        <v>24883</v>
      </c>
      <c r="GK442">
        <v>28508</v>
      </c>
    </row>
    <row r="443" spans="2:193" x14ac:dyDescent="0.3">
      <c r="B443" t="s">
        <v>960</v>
      </c>
      <c r="C443" t="str">
        <f>VLOOKUP(E443,class!$A$1:$B$455,2,FALSE)</f>
        <v>Shire District</v>
      </c>
      <c r="D443" t="str">
        <f>IFERROR(VLOOKUP(E443,classifications!$A$3:$C$334,3,FALSE),VLOOKUP(E443,classifications!$I$2:$K$28,3,FALSE))</f>
        <v>Predominantly Urban</v>
      </c>
      <c r="E443" t="s">
        <v>962</v>
      </c>
      <c r="G443">
        <v>3401</v>
      </c>
      <c r="H443">
        <v>2845</v>
      </c>
      <c r="I443">
        <v>0</v>
      </c>
      <c r="J443">
        <v>64668</v>
      </c>
      <c r="K443">
        <v>70914</v>
      </c>
      <c r="AB443" t="s">
        <v>960</v>
      </c>
      <c r="AC443" t="str">
        <f>VLOOKUP(AE443,class!$A$1:$B$455,2,FALSE)</f>
        <v>Shire District</v>
      </c>
      <c r="AD443" t="str">
        <f>IFERROR(VLOOKUP(AE443,classifications!$A$3:$C$334,3,FALSE),VLOOKUP(AE443,classifications!$I$2:$K$28,3,FALSE))</f>
        <v>Predominantly Urban</v>
      </c>
      <c r="AE443" t="s">
        <v>962</v>
      </c>
      <c r="AG443">
        <v>3394</v>
      </c>
      <c r="AH443">
        <v>3085</v>
      </c>
      <c r="AI443">
        <v>0</v>
      </c>
      <c r="AJ443">
        <v>64917</v>
      </c>
      <c r="AK443">
        <v>71396</v>
      </c>
      <c r="BB443" t="s">
        <v>960</v>
      </c>
      <c r="BC443" t="str">
        <f>VLOOKUP(BE443,class!$A$1:$B$455,2,FALSE)</f>
        <v>Shire District</v>
      </c>
      <c r="BD443" t="str">
        <f>IFERROR(VLOOKUP(BE443,classifications!$A$3:$C$334,3,FALSE),VLOOKUP(BE443,classifications!$I$2:$K$28,3,FALSE))</f>
        <v>Predominantly Urban</v>
      </c>
      <c r="BE443" t="s">
        <v>962</v>
      </c>
      <c r="BG443">
        <v>3380</v>
      </c>
      <c r="BH443">
        <v>3129</v>
      </c>
      <c r="BI443">
        <v>0</v>
      </c>
      <c r="BJ443">
        <v>65254</v>
      </c>
      <c r="BK443">
        <v>71763</v>
      </c>
      <c r="CB443" t="s">
        <v>960</v>
      </c>
      <c r="CC443" t="str">
        <f>VLOOKUP(CE443,class!$A$1:$B$455,2,FALSE)</f>
        <v>Shire District</v>
      </c>
      <c r="CD443" t="str">
        <f>IFERROR(VLOOKUP(CE443,classifications!$A$3:$C$334,3,FALSE),VLOOKUP(CE443,classifications!$I$2:$K$28,3,FALSE))</f>
        <v>Predominantly Urban</v>
      </c>
      <c r="CE443" t="s">
        <v>962</v>
      </c>
      <c r="CG443">
        <v>3362</v>
      </c>
      <c r="CH443">
        <v>3238</v>
      </c>
      <c r="CI443">
        <v>0</v>
      </c>
      <c r="CJ443">
        <v>65775</v>
      </c>
      <c r="CK443">
        <v>72375</v>
      </c>
      <c r="DB443" t="s">
        <v>960</v>
      </c>
      <c r="DC443" t="str">
        <f>VLOOKUP(DE443,class!$A$1:$B$455,2,FALSE)</f>
        <v>Shire District</v>
      </c>
      <c r="DD443" t="str">
        <f>IFERROR(VLOOKUP(DE443,classifications!$A$3:$C$334,3,FALSE),VLOOKUP(DE443,classifications!$I$2:$K$28,3,FALSE))</f>
        <v>Predominantly Urban</v>
      </c>
      <c r="DE443" t="s">
        <v>962</v>
      </c>
      <c r="DG443">
        <v>3343</v>
      </c>
      <c r="DH443">
        <v>3322</v>
      </c>
      <c r="DI443">
        <v>0</v>
      </c>
      <c r="DJ443">
        <v>66615</v>
      </c>
      <c r="DK443">
        <v>73280</v>
      </c>
      <c r="EB443" t="s">
        <v>960</v>
      </c>
      <c r="EC443" t="str">
        <f>VLOOKUP(EE443,class!$A$1:$B$455,2,FALSE)</f>
        <v>Shire District</v>
      </c>
      <c r="ED443" t="str">
        <f>IFERROR(VLOOKUP(EE443,classifications!$A$3:$C$334,3,FALSE),VLOOKUP(EE443,classifications!$I$2:$K$28,3,FALSE))</f>
        <v>Predominantly Urban</v>
      </c>
      <c r="EE443" t="s">
        <v>962</v>
      </c>
      <c r="EG443">
        <v>3318</v>
      </c>
      <c r="EH443">
        <v>3349</v>
      </c>
      <c r="EI443">
        <v>0</v>
      </c>
      <c r="EJ443">
        <v>67231</v>
      </c>
      <c r="EK443">
        <v>73898</v>
      </c>
      <c r="FB443" t="s">
        <v>960</v>
      </c>
      <c r="FC443" t="str">
        <f>VLOOKUP(FE443,class!$A$1:$B$455,2,FALSE)</f>
        <v>Shire District</v>
      </c>
      <c r="FD443" t="str">
        <f>IFERROR(VLOOKUP(FE443,classifications!$A$3:$C$334,3,FALSE),VLOOKUP(FE443,classifications!$I$2:$K$28,3,FALSE))</f>
        <v>Predominantly Urban</v>
      </c>
      <c r="FE443" t="s">
        <v>962</v>
      </c>
      <c r="FG443">
        <v>3304</v>
      </c>
      <c r="FH443">
        <v>3466</v>
      </c>
      <c r="FI443">
        <v>0</v>
      </c>
      <c r="FJ443">
        <v>67841</v>
      </c>
      <c r="FK443">
        <v>74611</v>
      </c>
      <c r="GB443" t="s">
        <v>960</v>
      </c>
      <c r="GC443" t="str">
        <f>VLOOKUP(GE443,class!$A$1:$B$455,2,FALSE)</f>
        <v>Shire District</v>
      </c>
      <c r="GD443" t="str">
        <f>IFERROR(VLOOKUP(GE443,classifications!$A$3:$C$334,3,FALSE),VLOOKUP(GE443,classifications!$I$2:$K$28,3,FALSE))</f>
        <v>Predominantly Urban</v>
      </c>
      <c r="GE443" t="s">
        <v>962</v>
      </c>
      <c r="GG443">
        <v>3381</v>
      </c>
      <c r="GH443">
        <v>3534</v>
      </c>
      <c r="GI443">
        <v>0</v>
      </c>
      <c r="GJ443">
        <v>68305</v>
      </c>
      <c r="GK443">
        <v>75220</v>
      </c>
    </row>
    <row r="444" spans="2:193" x14ac:dyDescent="0.3">
      <c r="B444" t="s">
        <v>963</v>
      </c>
      <c r="C444" t="str">
        <f>VLOOKUP(E444,class!$A$1:$B$455,2,FALSE)</f>
        <v>Shire District</v>
      </c>
      <c r="D444" t="str">
        <f>IFERROR(VLOOKUP(E444,classifications!$A$3:$C$334,3,FALSE),VLOOKUP(E444,classifications!$I$2:$K$28,3,FALSE))</f>
        <v>Predominantly Rural</v>
      </c>
      <c r="E444" t="s">
        <v>965</v>
      </c>
      <c r="G444">
        <v>73</v>
      </c>
      <c r="H444">
        <v>7521</v>
      </c>
      <c r="I444">
        <v>290</v>
      </c>
      <c r="J444">
        <v>46282</v>
      </c>
      <c r="K444">
        <v>54166</v>
      </c>
      <c r="AB444" t="s">
        <v>963</v>
      </c>
      <c r="AC444" t="str">
        <f>VLOOKUP(AE444,class!$A$1:$B$455,2,FALSE)</f>
        <v>Shire District</v>
      </c>
      <c r="AD444" t="str">
        <f>IFERROR(VLOOKUP(AE444,classifications!$A$3:$C$334,3,FALSE),VLOOKUP(AE444,classifications!$I$2:$K$28,3,FALSE))</f>
        <v>Predominantly Rural</v>
      </c>
      <c r="AE444" t="s">
        <v>965</v>
      </c>
      <c r="AG444">
        <v>78</v>
      </c>
      <c r="AH444">
        <v>7565</v>
      </c>
      <c r="AI444">
        <v>294</v>
      </c>
      <c r="AJ444">
        <v>46527</v>
      </c>
      <c r="AK444">
        <v>54464</v>
      </c>
      <c r="BB444" t="s">
        <v>963</v>
      </c>
      <c r="BC444" t="str">
        <f>VLOOKUP(BE444,class!$A$1:$B$455,2,FALSE)</f>
        <v>Shire District</v>
      </c>
      <c r="BD444" t="str">
        <f>IFERROR(VLOOKUP(BE444,classifications!$A$3:$C$334,3,FALSE),VLOOKUP(BE444,classifications!$I$2:$K$28,3,FALSE))</f>
        <v>Predominantly Rural</v>
      </c>
      <c r="BE444" t="s">
        <v>965</v>
      </c>
      <c r="BG444">
        <v>72</v>
      </c>
      <c r="BH444">
        <v>7609</v>
      </c>
      <c r="BI444">
        <v>272</v>
      </c>
      <c r="BJ444">
        <v>46740</v>
      </c>
      <c r="BK444">
        <v>54693</v>
      </c>
      <c r="CB444" t="s">
        <v>963</v>
      </c>
      <c r="CC444" t="str">
        <f>VLOOKUP(CE444,class!$A$1:$B$455,2,FALSE)</f>
        <v>Shire District</v>
      </c>
      <c r="CD444" t="str">
        <f>IFERROR(VLOOKUP(CE444,classifications!$A$3:$C$334,3,FALSE),VLOOKUP(CE444,classifications!$I$2:$K$28,3,FALSE))</f>
        <v>Predominantly Rural</v>
      </c>
      <c r="CE444" t="s">
        <v>965</v>
      </c>
      <c r="CG444">
        <v>72</v>
      </c>
      <c r="CH444">
        <v>7694</v>
      </c>
      <c r="CI444">
        <v>284</v>
      </c>
      <c r="CJ444">
        <v>47104</v>
      </c>
      <c r="CK444">
        <v>55154</v>
      </c>
      <c r="DB444" t="s">
        <v>963</v>
      </c>
      <c r="DC444" t="str">
        <f>VLOOKUP(DE444,class!$A$1:$B$455,2,FALSE)</f>
        <v>Shire District</v>
      </c>
      <c r="DD444" t="str">
        <f>IFERROR(VLOOKUP(DE444,classifications!$A$3:$C$334,3,FALSE),VLOOKUP(DE444,classifications!$I$2:$K$28,3,FALSE))</f>
        <v>Predominantly Rural</v>
      </c>
      <c r="DE444" t="s">
        <v>965</v>
      </c>
      <c r="DG444">
        <v>82</v>
      </c>
      <c r="DH444">
        <v>7855</v>
      </c>
      <c r="DI444">
        <v>274</v>
      </c>
      <c r="DJ444">
        <v>47523</v>
      </c>
      <c r="DK444">
        <v>55734</v>
      </c>
      <c r="EB444" t="s">
        <v>963</v>
      </c>
      <c r="EC444" t="str">
        <f>VLOOKUP(EE444,class!$A$1:$B$455,2,FALSE)</f>
        <v>Shire District</v>
      </c>
      <c r="ED444" t="str">
        <f>IFERROR(VLOOKUP(EE444,classifications!$A$3:$C$334,3,FALSE),VLOOKUP(EE444,classifications!$I$2:$K$28,3,FALSE))</f>
        <v>Predominantly Rural</v>
      </c>
      <c r="EE444" t="s">
        <v>965</v>
      </c>
      <c r="EG444">
        <v>82</v>
      </c>
      <c r="EH444">
        <v>7987</v>
      </c>
      <c r="EI444">
        <v>281</v>
      </c>
      <c r="EJ444">
        <v>47948</v>
      </c>
      <c r="EK444">
        <v>56298</v>
      </c>
      <c r="FB444" t="s">
        <v>963</v>
      </c>
      <c r="FC444" t="str">
        <f>VLOOKUP(FE444,class!$A$1:$B$455,2,FALSE)</f>
        <v>Shire District</v>
      </c>
      <c r="FD444" t="str">
        <f>IFERROR(VLOOKUP(FE444,classifications!$A$3:$C$334,3,FALSE),VLOOKUP(FE444,classifications!$I$2:$K$28,3,FALSE))</f>
        <v>Predominantly Rural</v>
      </c>
      <c r="FE444" t="s">
        <v>965</v>
      </c>
      <c r="FG444">
        <v>92</v>
      </c>
      <c r="FH444">
        <v>8052</v>
      </c>
      <c r="FI444">
        <v>283</v>
      </c>
      <c r="FJ444">
        <v>48561</v>
      </c>
      <c r="FK444">
        <v>56988</v>
      </c>
      <c r="GB444" t="s">
        <v>963</v>
      </c>
      <c r="GC444" t="str">
        <f>VLOOKUP(GE444,class!$A$1:$B$455,2,FALSE)</f>
        <v>Shire District</v>
      </c>
      <c r="GD444" t="str">
        <f>IFERROR(VLOOKUP(GE444,classifications!$A$3:$C$334,3,FALSE),VLOOKUP(GE444,classifications!$I$2:$K$28,3,FALSE))</f>
        <v>Predominantly Rural</v>
      </c>
      <c r="GE444" t="s">
        <v>965</v>
      </c>
      <c r="GG444">
        <v>92</v>
      </c>
      <c r="GH444">
        <v>8167</v>
      </c>
      <c r="GI444">
        <v>284</v>
      </c>
      <c r="GJ444">
        <v>49080</v>
      </c>
      <c r="GK444">
        <v>57623</v>
      </c>
    </row>
    <row r="445" spans="2:193" x14ac:dyDescent="0.3">
      <c r="B445" t="s">
        <v>966</v>
      </c>
      <c r="C445" t="str">
        <f>VLOOKUP(E445,class!$A$1:$B$455,2,FALSE)</f>
        <v>Shire District</v>
      </c>
      <c r="D445" t="str">
        <f>IFERROR(VLOOKUP(E445,classifications!$A$3:$C$334,3,FALSE),VLOOKUP(E445,classifications!$I$2:$K$28,3,FALSE))</f>
        <v>Predominantly Urban</v>
      </c>
      <c r="E445" t="s">
        <v>968</v>
      </c>
      <c r="G445">
        <v>8119</v>
      </c>
      <c r="H445">
        <v>2313</v>
      </c>
      <c r="I445">
        <v>0</v>
      </c>
      <c r="J445">
        <v>33233</v>
      </c>
      <c r="K445">
        <v>43665</v>
      </c>
      <c r="AB445" t="s">
        <v>966</v>
      </c>
      <c r="AC445" t="str">
        <f>VLOOKUP(AE445,class!$A$1:$B$455,2,FALSE)</f>
        <v>Shire District</v>
      </c>
      <c r="AD445" t="str">
        <f>IFERROR(VLOOKUP(AE445,classifications!$A$3:$C$334,3,FALSE),VLOOKUP(AE445,classifications!$I$2:$K$28,3,FALSE))</f>
        <v>Predominantly Urban</v>
      </c>
      <c r="AE445" t="s">
        <v>968</v>
      </c>
      <c r="AG445">
        <v>7935</v>
      </c>
      <c r="AH445">
        <v>2275</v>
      </c>
      <c r="AI445">
        <v>0</v>
      </c>
      <c r="AJ445">
        <v>33534</v>
      </c>
      <c r="AK445">
        <v>43744</v>
      </c>
      <c r="BB445" t="s">
        <v>966</v>
      </c>
      <c r="BC445" t="str">
        <f>VLOOKUP(BE445,class!$A$1:$B$455,2,FALSE)</f>
        <v>Shire District</v>
      </c>
      <c r="BD445" t="str">
        <f>IFERROR(VLOOKUP(BE445,classifications!$A$3:$C$334,3,FALSE),VLOOKUP(BE445,classifications!$I$2:$K$28,3,FALSE))</f>
        <v>Predominantly Urban</v>
      </c>
      <c r="BE445" t="s">
        <v>968</v>
      </c>
      <c r="BG445">
        <v>7831</v>
      </c>
      <c r="BH445">
        <v>2384</v>
      </c>
      <c r="BI445">
        <v>0</v>
      </c>
      <c r="BJ445">
        <v>33696</v>
      </c>
      <c r="BK445">
        <v>43911</v>
      </c>
      <c r="CB445" t="s">
        <v>966</v>
      </c>
      <c r="CC445" t="str">
        <f>VLOOKUP(CE445,class!$A$1:$B$455,2,FALSE)</f>
        <v>Shire District</v>
      </c>
      <c r="CD445" t="str">
        <f>IFERROR(VLOOKUP(CE445,classifications!$A$3:$C$334,3,FALSE),VLOOKUP(CE445,classifications!$I$2:$K$28,3,FALSE))</f>
        <v>Predominantly Urban</v>
      </c>
      <c r="CE445" t="s">
        <v>968</v>
      </c>
      <c r="CG445">
        <v>7840</v>
      </c>
      <c r="CH445">
        <v>2401</v>
      </c>
      <c r="CI445">
        <v>0</v>
      </c>
      <c r="CJ445">
        <v>33885</v>
      </c>
      <c r="CK445">
        <v>44126</v>
      </c>
      <c r="DB445" t="s">
        <v>966</v>
      </c>
      <c r="DC445" t="str">
        <f>VLOOKUP(DE445,class!$A$1:$B$455,2,FALSE)</f>
        <v>Shire District</v>
      </c>
      <c r="DD445" t="str">
        <f>IFERROR(VLOOKUP(DE445,classifications!$A$3:$C$334,3,FALSE),VLOOKUP(DE445,classifications!$I$2:$K$28,3,FALSE))</f>
        <v>Predominantly Urban</v>
      </c>
      <c r="DE445" t="s">
        <v>968</v>
      </c>
      <c r="DG445">
        <v>7791</v>
      </c>
      <c r="DH445">
        <v>2456</v>
      </c>
      <c r="DI445">
        <v>0</v>
      </c>
      <c r="DJ445">
        <v>34435</v>
      </c>
      <c r="DK445">
        <v>44682</v>
      </c>
      <c r="EB445" t="s">
        <v>966</v>
      </c>
      <c r="EC445" t="str">
        <f>VLOOKUP(EE445,class!$A$1:$B$455,2,FALSE)</f>
        <v>Shire District</v>
      </c>
      <c r="ED445" t="str">
        <f>IFERROR(VLOOKUP(EE445,classifications!$A$3:$C$334,3,FALSE),VLOOKUP(EE445,classifications!$I$2:$K$28,3,FALSE))</f>
        <v>Predominantly Urban</v>
      </c>
      <c r="EE445" t="s">
        <v>968</v>
      </c>
      <c r="EG445">
        <v>7781</v>
      </c>
      <c r="EH445">
        <v>2496</v>
      </c>
      <c r="EI445">
        <v>0</v>
      </c>
      <c r="EJ445">
        <v>35001</v>
      </c>
      <c r="EK445">
        <v>45278</v>
      </c>
      <c r="FB445" t="s">
        <v>966</v>
      </c>
      <c r="FC445" t="str">
        <f>VLOOKUP(FE445,class!$A$1:$B$455,2,FALSE)</f>
        <v>Shire District</v>
      </c>
      <c r="FD445" t="str">
        <f>IFERROR(VLOOKUP(FE445,classifications!$A$3:$C$334,3,FALSE),VLOOKUP(FE445,classifications!$I$2:$K$28,3,FALSE))</f>
        <v>Predominantly Urban</v>
      </c>
      <c r="FE445" t="s">
        <v>968</v>
      </c>
      <c r="FG445">
        <v>7792</v>
      </c>
      <c r="FH445">
        <v>2493</v>
      </c>
      <c r="FI445">
        <v>0</v>
      </c>
      <c r="FJ445">
        <v>35362</v>
      </c>
      <c r="FK445">
        <v>45647</v>
      </c>
      <c r="GB445" t="s">
        <v>966</v>
      </c>
      <c r="GC445" t="str">
        <f>VLOOKUP(GE445,class!$A$1:$B$455,2,FALSE)</f>
        <v>Shire District</v>
      </c>
      <c r="GD445" t="str">
        <f>IFERROR(VLOOKUP(GE445,classifications!$A$3:$C$334,3,FALSE),VLOOKUP(GE445,classifications!$I$2:$K$28,3,FALSE))</f>
        <v>Predominantly Urban</v>
      </c>
      <c r="GE445" t="s">
        <v>968</v>
      </c>
      <c r="GG445">
        <v>7920</v>
      </c>
      <c r="GH445">
        <v>2520</v>
      </c>
      <c r="GI445">
        <v>0</v>
      </c>
      <c r="GJ445">
        <v>35719</v>
      </c>
      <c r="GK445">
        <v>46159</v>
      </c>
    </row>
    <row r="446" spans="2:193" x14ac:dyDescent="0.3">
      <c r="B446" t="s">
        <v>969</v>
      </c>
      <c r="C446" t="str">
        <f>VLOOKUP(E446,class!$A$1:$B$455,2,FALSE)</f>
        <v>Shire District</v>
      </c>
      <c r="D446" t="str">
        <f>IFERROR(VLOOKUP(E446,classifications!$A$3:$C$334,3,FALSE),VLOOKUP(E446,classifications!$I$2:$K$28,3,FALSE))</f>
        <v>Predominantly Rural</v>
      </c>
      <c r="E446" t="s">
        <v>971</v>
      </c>
      <c r="G446">
        <v>58</v>
      </c>
      <c r="H446">
        <v>6413</v>
      </c>
      <c r="I446">
        <v>20</v>
      </c>
      <c r="J446">
        <v>50286</v>
      </c>
      <c r="K446">
        <v>56777</v>
      </c>
      <c r="AB446" t="s">
        <v>969</v>
      </c>
      <c r="AC446" t="str">
        <f>VLOOKUP(AE446,class!$A$1:$B$455,2,FALSE)</f>
        <v>Shire District</v>
      </c>
      <c r="AD446" t="str">
        <f>IFERROR(VLOOKUP(AE446,classifications!$A$3:$C$334,3,FALSE),VLOOKUP(AE446,classifications!$I$2:$K$28,3,FALSE))</f>
        <v>Predominantly Rural</v>
      </c>
      <c r="AE446" t="s">
        <v>971</v>
      </c>
      <c r="AG446">
        <v>58</v>
      </c>
      <c r="AH446">
        <v>6464</v>
      </c>
      <c r="AI446">
        <v>20</v>
      </c>
      <c r="AJ446">
        <v>50719</v>
      </c>
      <c r="AK446">
        <v>57261</v>
      </c>
      <c r="BB446" t="s">
        <v>969</v>
      </c>
      <c r="BC446" t="str">
        <f>VLOOKUP(BE446,class!$A$1:$B$455,2,FALSE)</f>
        <v>Shire District</v>
      </c>
      <c r="BD446" t="str">
        <f>IFERROR(VLOOKUP(BE446,classifications!$A$3:$C$334,3,FALSE),VLOOKUP(BE446,classifications!$I$2:$K$28,3,FALSE))</f>
        <v>Predominantly Rural</v>
      </c>
      <c r="BE446" t="s">
        <v>971</v>
      </c>
      <c r="BG446">
        <v>58</v>
      </c>
      <c r="BH446">
        <v>6540</v>
      </c>
      <c r="BI446">
        <v>20</v>
      </c>
      <c r="BJ446">
        <v>51469</v>
      </c>
      <c r="BK446">
        <v>58087</v>
      </c>
      <c r="CB446" t="s">
        <v>969</v>
      </c>
      <c r="CC446" t="str">
        <f>VLOOKUP(CE446,class!$A$1:$B$455,2,FALSE)</f>
        <v>Shire District</v>
      </c>
      <c r="CD446" t="str">
        <f>IFERROR(VLOOKUP(CE446,classifications!$A$3:$C$334,3,FALSE),VLOOKUP(CE446,classifications!$I$2:$K$28,3,FALSE))</f>
        <v>Predominantly Rural</v>
      </c>
      <c r="CE446" t="s">
        <v>971</v>
      </c>
      <c r="CG446">
        <v>58</v>
      </c>
      <c r="CH446">
        <v>6616</v>
      </c>
      <c r="CI446">
        <v>25</v>
      </c>
      <c r="CJ446">
        <v>52242</v>
      </c>
      <c r="CK446">
        <v>58941</v>
      </c>
      <c r="DB446" t="s">
        <v>969</v>
      </c>
      <c r="DC446" t="str">
        <f>VLOOKUP(DE446,class!$A$1:$B$455,2,FALSE)</f>
        <v>Shire District</v>
      </c>
      <c r="DD446" t="str">
        <f>IFERROR(VLOOKUP(DE446,classifications!$A$3:$C$334,3,FALSE),VLOOKUP(DE446,classifications!$I$2:$K$28,3,FALSE))</f>
        <v>Predominantly Rural</v>
      </c>
      <c r="DE446" t="s">
        <v>971</v>
      </c>
      <c r="DG446">
        <v>59</v>
      </c>
      <c r="DH446">
        <v>6772</v>
      </c>
      <c r="DI446">
        <v>16</v>
      </c>
      <c r="DJ446">
        <v>53306</v>
      </c>
      <c r="DK446">
        <v>60153</v>
      </c>
      <c r="EB446" t="s">
        <v>969</v>
      </c>
      <c r="EC446" t="str">
        <f>VLOOKUP(EE446,class!$A$1:$B$455,2,FALSE)</f>
        <v>Shire District</v>
      </c>
      <c r="ED446" t="str">
        <f>IFERROR(VLOOKUP(EE446,classifications!$A$3:$C$334,3,FALSE),VLOOKUP(EE446,classifications!$I$2:$K$28,3,FALSE))</f>
        <v>Predominantly Rural</v>
      </c>
      <c r="EE446" t="s">
        <v>971</v>
      </c>
      <c r="EG446">
        <v>57</v>
      </c>
      <c r="EH446">
        <v>6863</v>
      </c>
      <c r="EI446">
        <v>15</v>
      </c>
      <c r="EJ446">
        <v>54014</v>
      </c>
      <c r="EK446">
        <v>60949</v>
      </c>
      <c r="FB446" t="s">
        <v>969</v>
      </c>
      <c r="FC446" t="str">
        <f>VLOOKUP(FE446,class!$A$1:$B$455,2,FALSE)</f>
        <v>Shire District</v>
      </c>
      <c r="FD446" t="str">
        <f>IFERROR(VLOOKUP(FE446,classifications!$A$3:$C$334,3,FALSE),VLOOKUP(FE446,classifications!$I$2:$K$28,3,FALSE))</f>
        <v>Predominantly Rural</v>
      </c>
      <c r="FE446" t="s">
        <v>971</v>
      </c>
      <c r="FG446">
        <v>70</v>
      </c>
      <c r="FH446">
        <v>7009</v>
      </c>
      <c r="FI446">
        <v>16</v>
      </c>
      <c r="FJ446">
        <v>54986</v>
      </c>
      <c r="FK446">
        <v>62081</v>
      </c>
      <c r="GB446" t="s">
        <v>969</v>
      </c>
      <c r="GC446" t="str">
        <f>VLOOKUP(GE446,class!$A$1:$B$455,2,FALSE)</f>
        <v>Shire District</v>
      </c>
      <c r="GD446" t="str">
        <f>IFERROR(VLOOKUP(GE446,classifications!$A$3:$C$334,3,FALSE),VLOOKUP(GE446,classifications!$I$2:$K$28,3,FALSE))</f>
        <v>Predominantly Rural</v>
      </c>
      <c r="GE446" t="s">
        <v>971</v>
      </c>
      <c r="GG446">
        <v>70</v>
      </c>
      <c r="GH446">
        <v>7155</v>
      </c>
      <c r="GI446">
        <v>15</v>
      </c>
      <c r="GJ446">
        <v>56233</v>
      </c>
      <c r="GK446">
        <v>63473</v>
      </c>
    </row>
    <row r="447" spans="2:193" x14ac:dyDescent="0.3">
      <c r="B447" t="s">
        <v>972</v>
      </c>
      <c r="C447" t="str">
        <f>VLOOKUP(E447,class!$A$1:$B$455,2,FALSE)</f>
        <v>Shire District</v>
      </c>
      <c r="D447" t="str">
        <f>IFERROR(VLOOKUP(E447,classifications!$A$3:$C$334,3,FALSE),VLOOKUP(E447,classifications!$I$2:$K$28,3,FALSE))</f>
        <v>Predominantly Urban</v>
      </c>
      <c r="E447" t="s">
        <v>974</v>
      </c>
      <c r="G447">
        <v>17</v>
      </c>
      <c r="H447">
        <v>6053</v>
      </c>
      <c r="I447">
        <v>1312</v>
      </c>
      <c r="J447">
        <v>52106</v>
      </c>
      <c r="K447">
        <v>59488</v>
      </c>
      <c r="AB447" t="s">
        <v>972</v>
      </c>
      <c r="AC447" t="str">
        <f>VLOOKUP(AE447,class!$A$1:$B$455,2,FALSE)</f>
        <v>Shire District</v>
      </c>
      <c r="AD447" t="str">
        <f>IFERROR(VLOOKUP(AE447,classifications!$A$3:$C$334,3,FALSE),VLOOKUP(AE447,classifications!$I$2:$K$28,3,FALSE))</f>
        <v>Predominantly Urban</v>
      </c>
      <c r="AE447" t="s">
        <v>974</v>
      </c>
      <c r="AG447">
        <v>17</v>
      </c>
      <c r="AH447">
        <v>6189</v>
      </c>
      <c r="AI447">
        <v>1310</v>
      </c>
      <c r="AJ447">
        <v>52516</v>
      </c>
      <c r="AK447">
        <v>60032</v>
      </c>
      <c r="BB447" t="s">
        <v>972</v>
      </c>
      <c r="BC447" t="str">
        <f>VLOOKUP(BE447,class!$A$1:$B$455,2,FALSE)</f>
        <v>Shire District</v>
      </c>
      <c r="BD447" t="str">
        <f>IFERROR(VLOOKUP(BE447,classifications!$A$3:$C$334,3,FALSE),VLOOKUP(BE447,classifications!$I$2:$K$28,3,FALSE))</f>
        <v>Predominantly Urban</v>
      </c>
      <c r="BE447" t="s">
        <v>974</v>
      </c>
      <c r="BG447">
        <v>17</v>
      </c>
      <c r="BH447">
        <v>6240</v>
      </c>
      <c r="BI447">
        <v>1310</v>
      </c>
      <c r="BJ447">
        <v>53102</v>
      </c>
      <c r="BK447">
        <v>60669</v>
      </c>
      <c r="CB447" t="s">
        <v>972</v>
      </c>
      <c r="CC447" t="str">
        <f>VLOOKUP(CE447,class!$A$1:$B$455,2,FALSE)</f>
        <v>Shire District</v>
      </c>
      <c r="CD447" t="str">
        <f>IFERROR(VLOOKUP(CE447,classifications!$A$3:$C$334,3,FALSE),VLOOKUP(CE447,classifications!$I$2:$K$28,3,FALSE))</f>
        <v>Predominantly Urban</v>
      </c>
      <c r="CE447" t="s">
        <v>974</v>
      </c>
      <c r="CG447">
        <v>17</v>
      </c>
      <c r="CH447">
        <v>6418</v>
      </c>
      <c r="CI447">
        <v>1310</v>
      </c>
      <c r="CJ447">
        <v>53546</v>
      </c>
      <c r="CK447">
        <v>61291</v>
      </c>
      <c r="DB447" t="s">
        <v>972</v>
      </c>
      <c r="DC447" t="str">
        <f>VLOOKUP(DE447,class!$A$1:$B$455,2,FALSE)</f>
        <v>Shire District</v>
      </c>
      <c r="DD447" t="str">
        <f>IFERROR(VLOOKUP(DE447,classifications!$A$3:$C$334,3,FALSE),VLOOKUP(DE447,classifications!$I$2:$K$28,3,FALSE))</f>
        <v>Predominantly Urban</v>
      </c>
      <c r="DE447" t="s">
        <v>974</v>
      </c>
      <c r="DG447">
        <v>17</v>
      </c>
      <c r="DH447">
        <v>6428</v>
      </c>
      <c r="DI447">
        <v>1310</v>
      </c>
      <c r="DJ447">
        <v>54421</v>
      </c>
      <c r="DK447">
        <v>62176</v>
      </c>
      <c r="EB447" t="s">
        <v>972</v>
      </c>
      <c r="EC447" t="str">
        <f>VLOOKUP(EE447,class!$A$1:$B$455,2,FALSE)</f>
        <v>Shire District</v>
      </c>
      <c r="ED447" t="str">
        <f>IFERROR(VLOOKUP(EE447,classifications!$A$3:$C$334,3,FALSE),VLOOKUP(EE447,classifications!$I$2:$K$28,3,FALSE))</f>
        <v>Predominantly Urban</v>
      </c>
      <c r="EE447" t="s">
        <v>974</v>
      </c>
      <c r="EG447">
        <v>17</v>
      </c>
      <c r="EH447">
        <v>6680</v>
      </c>
      <c r="EI447">
        <v>1310</v>
      </c>
      <c r="EJ447">
        <v>55169</v>
      </c>
      <c r="EK447">
        <v>63176</v>
      </c>
      <c r="FB447" t="s">
        <v>972</v>
      </c>
      <c r="FC447" t="str">
        <f>VLOOKUP(FE447,class!$A$1:$B$455,2,FALSE)</f>
        <v>Shire District</v>
      </c>
      <c r="FD447" t="str">
        <f>IFERROR(VLOOKUP(FE447,classifications!$A$3:$C$334,3,FALSE),VLOOKUP(FE447,classifications!$I$2:$K$28,3,FALSE))</f>
        <v>Predominantly Urban</v>
      </c>
      <c r="FE447" t="s">
        <v>974</v>
      </c>
      <c r="FG447">
        <v>20</v>
      </c>
      <c r="FH447">
        <v>6696</v>
      </c>
      <c r="FI447">
        <v>1310</v>
      </c>
      <c r="FJ447">
        <v>55764</v>
      </c>
      <c r="FK447">
        <v>63790</v>
      </c>
      <c r="GB447" t="s">
        <v>972</v>
      </c>
      <c r="GC447" t="str">
        <f>VLOOKUP(GE447,class!$A$1:$B$455,2,FALSE)</f>
        <v>Shire District</v>
      </c>
      <c r="GD447" t="str">
        <f>IFERROR(VLOOKUP(GE447,classifications!$A$3:$C$334,3,FALSE),VLOOKUP(GE447,classifications!$I$2:$K$28,3,FALSE))</f>
        <v>Predominantly Urban</v>
      </c>
      <c r="GE447" t="s">
        <v>974</v>
      </c>
      <c r="GG447">
        <v>27</v>
      </c>
      <c r="GH447">
        <v>6837</v>
      </c>
      <c r="GI447">
        <v>1310</v>
      </c>
      <c r="GJ447">
        <v>56281</v>
      </c>
      <c r="GK447">
        <v>64455</v>
      </c>
    </row>
    <row r="448" spans="2:193" x14ac:dyDescent="0.3">
      <c r="B448" t="s">
        <v>975</v>
      </c>
      <c r="C448" t="str">
        <f>VLOOKUP(E448,class!$A$1:$B$455,2,FALSE)</f>
        <v>Shire District</v>
      </c>
      <c r="D448" t="str">
        <f>IFERROR(VLOOKUP(E448,classifications!$A$3:$C$334,3,FALSE),VLOOKUP(E448,classifications!$I$2:$K$28,3,FALSE))</f>
        <v>Predominantly Urban</v>
      </c>
      <c r="E448" t="s">
        <v>977</v>
      </c>
      <c r="G448">
        <v>0</v>
      </c>
      <c r="H448">
        <v>4714</v>
      </c>
      <c r="I448">
        <v>0</v>
      </c>
      <c r="J448">
        <v>43740</v>
      </c>
      <c r="K448">
        <v>48454</v>
      </c>
      <c r="AB448" t="s">
        <v>975</v>
      </c>
      <c r="AC448" t="str">
        <f>VLOOKUP(AE448,class!$A$1:$B$455,2,FALSE)</f>
        <v>Shire District</v>
      </c>
      <c r="AD448" t="str">
        <f>IFERROR(VLOOKUP(AE448,classifications!$A$3:$C$334,3,FALSE),VLOOKUP(AE448,classifications!$I$2:$K$28,3,FALSE))</f>
        <v>Predominantly Urban</v>
      </c>
      <c r="AE448" t="s">
        <v>977</v>
      </c>
      <c r="AG448">
        <v>0</v>
      </c>
      <c r="AH448">
        <v>4723</v>
      </c>
      <c r="AI448">
        <v>0</v>
      </c>
      <c r="AJ448">
        <v>43903</v>
      </c>
      <c r="AK448">
        <v>48626</v>
      </c>
      <c r="BB448" t="s">
        <v>975</v>
      </c>
      <c r="BC448" t="str">
        <f>VLOOKUP(BE448,class!$A$1:$B$455,2,FALSE)</f>
        <v>Shire District</v>
      </c>
      <c r="BD448" t="str">
        <f>IFERROR(VLOOKUP(BE448,classifications!$A$3:$C$334,3,FALSE),VLOOKUP(BE448,classifications!$I$2:$K$28,3,FALSE))</f>
        <v>Predominantly Urban</v>
      </c>
      <c r="BE448" t="s">
        <v>977</v>
      </c>
      <c r="BG448">
        <v>4</v>
      </c>
      <c r="BH448">
        <v>4730</v>
      </c>
      <c r="BI448">
        <v>0</v>
      </c>
      <c r="BJ448">
        <v>44137</v>
      </c>
      <c r="BK448">
        <v>48871</v>
      </c>
      <c r="CB448" t="s">
        <v>975</v>
      </c>
      <c r="CC448" t="str">
        <f>VLOOKUP(CE448,class!$A$1:$B$455,2,FALSE)</f>
        <v>Shire District</v>
      </c>
      <c r="CD448" t="str">
        <f>IFERROR(VLOOKUP(CE448,classifications!$A$3:$C$334,3,FALSE),VLOOKUP(CE448,classifications!$I$2:$K$28,3,FALSE))</f>
        <v>Predominantly Urban</v>
      </c>
      <c r="CE448" t="s">
        <v>977</v>
      </c>
      <c r="CG448">
        <v>0</v>
      </c>
      <c r="CH448">
        <v>4779</v>
      </c>
      <c r="CI448">
        <v>0</v>
      </c>
      <c r="CJ448">
        <v>44443</v>
      </c>
      <c r="CK448">
        <v>49222</v>
      </c>
      <c r="DB448" t="s">
        <v>975</v>
      </c>
      <c r="DC448" t="str">
        <f>VLOOKUP(DE448,class!$A$1:$B$455,2,FALSE)</f>
        <v>Shire District</v>
      </c>
      <c r="DD448" t="str">
        <f>IFERROR(VLOOKUP(DE448,classifications!$A$3:$C$334,3,FALSE),VLOOKUP(DE448,classifications!$I$2:$K$28,3,FALSE))</f>
        <v>Predominantly Urban</v>
      </c>
      <c r="DE448" t="s">
        <v>977</v>
      </c>
      <c r="DG448">
        <v>0</v>
      </c>
      <c r="DH448">
        <v>4797</v>
      </c>
      <c r="DI448">
        <v>0</v>
      </c>
      <c r="DJ448">
        <v>44903</v>
      </c>
      <c r="DK448">
        <v>49700</v>
      </c>
      <c r="EB448" t="s">
        <v>975</v>
      </c>
      <c r="EC448" t="str">
        <f>VLOOKUP(EE448,class!$A$1:$B$455,2,FALSE)</f>
        <v>Shire District</v>
      </c>
      <c r="ED448" t="str">
        <f>IFERROR(VLOOKUP(EE448,classifications!$A$3:$C$334,3,FALSE),VLOOKUP(EE448,classifications!$I$2:$K$28,3,FALSE))</f>
        <v>Predominantly Urban</v>
      </c>
      <c r="EE448" t="s">
        <v>977</v>
      </c>
      <c r="EG448">
        <v>0</v>
      </c>
      <c r="EH448">
        <v>4831</v>
      </c>
      <c r="EI448">
        <v>0</v>
      </c>
      <c r="EJ448">
        <v>45216</v>
      </c>
      <c r="EK448">
        <v>50047</v>
      </c>
      <c r="FB448" t="s">
        <v>975</v>
      </c>
      <c r="FC448" t="str">
        <f>VLOOKUP(FE448,class!$A$1:$B$455,2,FALSE)</f>
        <v>Shire District</v>
      </c>
      <c r="FD448" t="str">
        <f>IFERROR(VLOOKUP(FE448,classifications!$A$3:$C$334,3,FALSE),VLOOKUP(FE448,classifications!$I$2:$K$28,3,FALSE))</f>
        <v>Predominantly Urban</v>
      </c>
      <c r="FE448" t="s">
        <v>977</v>
      </c>
      <c r="FG448">
        <v>0</v>
      </c>
      <c r="FH448">
        <v>4811</v>
      </c>
      <c r="FI448">
        <v>0</v>
      </c>
      <c r="FJ448">
        <v>45718</v>
      </c>
      <c r="FK448">
        <v>50529</v>
      </c>
      <c r="GB448" t="s">
        <v>975</v>
      </c>
      <c r="GC448" t="str">
        <f>VLOOKUP(GE448,class!$A$1:$B$455,2,FALSE)</f>
        <v>Shire District</v>
      </c>
      <c r="GD448" t="str">
        <f>IFERROR(VLOOKUP(GE448,classifications!$A$3:$C$334,3,FALSE),VLOOKUP(GE448,classifications!$I$2:$K$28,3,FALSE))</f>
        <v>Predominantly Urban</v>
      </c>
      <c r="GE448" t="s">
        <v>977</v>
      </c>
      <c r="GG448">
        <v>0</v>
      </c>
      <c r="GH448">
        <v>4805</v>
      </c>
      <c r="GI448">
        <v>0</v>
      </c>
      <c r="GJ448">
        <v>46016</v>
      </c>
      <c r="GK448">
        <v>50821</v>
      </c>
    </row>
    <row r="450" spans="2:193" x14ac:dyDescent="0.3">
      <c r="C450" t="s">
        <v>1166</v>
      </c>
      <c r="D450" t="s">
        <v>1167</v>
      </c>
      <c r="AC450" t="s">
        <v>1166</v>
      </c>
      <c r="AD450" t="s">
        <v>1167</v>
      </c>
      <c r="BC450" t="s">
        <v>1166</v>
      </c>
      <c r="BD450" t="s">
        <v>1167</v>
      </c>
      <c r="CC450" t="s">
        <v>1166</v>
      </c>
      <c r="CD450" t="s">
        <v>1167</v>
      </c>
      <c r="DC450" t="s">
        <v>1166</v>
      </c>
      <c r="DD450" t="s">
        <v>1167</v>
      </c>
      <c r="EC450" t="s">
        <v>1166</v>
      </c>
      <c r="ED450" t="s">
        <v>1167</v>
      </c>
      <c r="FC450" t="s">
        <v>1166</v>
      </c>
      <c r="FD450" t="s">
        <v>1167</v>
      </c>
      <c r="GC450" t="s">
        <v>1166</v>
      </c>
      <c r="GD450" t="s">
        <v>1167</v>
      </c>
    </row>
    <row r="451" spans="2:193" x14ac:dyDescent="0.3">
      <c r="B451" t="s">
        <v>1168</v>
      </c>
      <c r="C451" t="s">
        <v>1169</v>
      </c>
      <c r="E451" t="s">
        <v>1170</v>
      </c>
      <c r="AB451" t="s">
        <v>1168</v>
      </c>
      <c r="AC451" t="s">
        <v>1169</v>
      </c>
      <c r="AE451" t="s">
        <v>1170</v>
      </c>
      <c r="BB451" t="s">
        <v>1168</v>
      </c>
      <c r="BC451" t="s">
        <v>1169</v>
      </c>
      <c r="BE451" t="s">
        <v>1170</v>
      </c>
      <c r="CB451" t="s">
        <v>1168</v>
      </c>
      <c r="CC451" t="s">
        <v>1169</v>
      </c>
      <c r="CE451" t="s">
        <v>1170</v>
      </c>
      <c r="DB451" t="s">
        <v>1168</v>
      </c>
      <c r="DC451" t="s">
        <v>1169</v>
      </c>
      <c r="DE451" t="s">
        <v>1170</v>
      </c>
      <c r="EB451" t="s">
        <v>1168</v>
      </c>
      <c r="EC451" t="s">
        <v>1169</v>
      </c>
      <c r="EE451" t="s">
        <v>1170</v>
      </c>
      <c r="FB451" t="s">
        <v>1168</v>
      </c>
      <c r="FC451" t="s">
        <v>1169</v>
      </c>
      <c r="FE451" t="s">
        <v>1170</v>
      </c>
      <c r="GB451" t="s">
        <v>1168</v>
      </c>
      <c r="GC451" t="s">
        <v>1169</v>
      </c>
      <c r="GE451" t="s">
        <v>1170</v>
      </c>
    </row>
    <row r="452" spans="2:193" x14ac:dyDescent="0.3">
      <c r="B452" t="s">
        <v>1171</v>
      </c>
      <c r="C452" t="s">
        <v>1172</v>
      </c>
      <c r="E452" t="s">
        <v>1173</v>
      </c>
      <c r="AB452" t="s">
        <v>1171</v>
      </c>
      <c r="AC452" t="s">
        <v>1172</v>
      </c>
      <c r="AE452" t="s">
        <v>1173</v>
      </c>
      <c r="BB452" t="s">
        <v>1171</v>
      </c>
      <c r="BC452" t="s">
        <v>1172</v>
      </c>
      <c r="BE452" t="s">
        <v>1173</v>
      </c>
      <c r="CB452" t="s">
        <v>1171</v>
      </c>
      <c r="CC452" t="s">
        <v>1172</v>
      </c>
      <c r="CE452" t="s">
        <v>1173</v>
      </c>
      <c r="DB452" t="s">
        <v>1171</v>
      </c>
      <c r="DC452" t="s">
        <v>1172</v>
      </c>
      <c r="DE452" t="s">
        <v>1173</v>
      </c>
      <c r="EB452" t="s">
        <v>1171</v>
      </c>
      <c r="EC452" t="s">
        <v>1172</v>
      </c>
      <c r="EE452" t="s">
        <v>1173</v>
      </c>
      <c r="FB452" t="s">
        <v>1171</v>
      </c>
      <c r="FC452" t="s">
        <v>1172</v>
      </c>
      <c r="FE452" t="s">
        <v>1173</v>
      </c>
      <c r="GB452" t="s">
        <v>1171</v>
      </c>
      <c r="GC452" t="s">
        <v>1172</v>
      </c>
      <c r="GE452" t="s">
        <v>1173</v>
      </c>
    </row>
    <row r="453" spans="2:193" x14ac:dyDescent="0.3">
      <c r="B453" t="s">
        <v>1174</v>
      </c>
      <c r="C453" t="s">
        <v>1175</v>
      </c>
      <c r="E453" t="s">
        <v>1176</v>
      </c>
      <c r="AB453" t="s">
        <v>1174</v>
      </c>
      <c r="AC453" t="s">
        <v>1175</v>
      </c>
      <c r="AE453" t="s">
        <v>1176</v>
      </c>
      <c r="BB453" t="s">
        <v>1174</v>
      </c>
      <c r="BC453" t="s">
        <v>1175</v>
      </c>
      <c r="BE453" t="s">
        <v>1176</v>
      </c>
      <c r="CB453" t="s">
        <v>1174</v>
      </c>
      <c r="CC453" t="s">
        <v>1175</v>
      </c>
      <c r="CE453" t="s">
        <v>1176</v>
      </c>
      <c r="DB453" t="s">
        <v>1174</v>
      </c>
      <c r="DC453" t="s">
        <v>1175</v>
      </c>
      <c r="DE453" t="s">
        <v>1176</v>
      </c>
      <c r="EB453" t="s">
        <v>1174</v>
      </c>
      <c r="EC453" t="s">
        <v>1175</v>
      </c>
      <c r="EE453" t="s">
        <v>1176</v>
      </c>
      <c r="FB453" t="s">
        <v>1174</v>
      </c>
      <c r="FC453" t="s">
        <v>1175</v>
      </c>
      <c r="FE453" t="s">
        <v>1176</v>
      </c>
      <c r="GB453" t="s">
        <v>1174</v>
      </c>
      <c r="GC453" t="s">
        <v>1175</v>
      </c>
      <c r="GE453" t="s">
        <v>1176</v>
      </c>
    </row>
    <row r="454" spans="2:193" x14ac:dyDescent="0.3">
      <c r="B454" t="s">
        <v>1177</v>
      </c>
      <c r="C454" t="s">
        <v>1178</v>
      </c>
      <c r="E454" t="s">
        <v>1179</v>
      </c>
      <c r="AB454" t="s">
        <v>1177</v>
      </c>
      <c r="AC454" t="s">
        <v>1178</v>
      </c>
      <c r="AE454" t="s">
        <v>1179</v>
      </c>
      <c r="BB454" t="s">
        <v>1177</v>
      </c>
      <c r="BC454" t="s">
        <v>1178</v>
      </c>
      <c r="BE454" t="s">
        <v>1179</v>
      </c>
      <c r="CB454" t="s">
        <v>1177</v>
      </c>
      <c r="CC454" t="s">
        <v>1178</v>
      </c>
      <c r="CE454" t="s">
        <v>1179</v>
      </c>
      <c r="DB454" t="s">
        <v>1177</v>
      </c>
      <c r="DC454" t="s">
        <v>1178</v>
      </c>
      <c r="DE454" t="s">
        <v>1179</v>
      </c>
      <c r="EB454" t="s">
        <v>1177</v>
      </c>
      <c r="EC454" t="s">
        <v>1178</v>
      </c>
      <c r="EE454" t="s">
        <v>1179</v>
      </c>
      <c r="FB454" t="s">
        <v>1177</v>
      </c>
      <c r="FC454" t="s">
        <v>1178</v>
      </c>
      <c r="FE454" t="s">
        <v>1179</v>
      </c>
      <c r="GB454" t="s">
        <v>1177</v>
      </c>
      <c r="GC454" t="s">
        <v>1178</v>
      </c>
      <c r="GE454" t="s">
        <v>1179</v>
      </c>
    </row>
    <row r="456" spans="2:193" x14ac:dyDescent="0.3">
      <c r="C456" t="str">
        <f>VLOOKUP(E456,class!$A$1:$B$455,2,FALSE)</f>
        <v>Shire County</v>
      </c>
      <c r="D456" t="str">
        <f>IFERROR(VLOOKUP(E456,classifications!$A$3:$C$334,3,FALSE),VLOOKUP(E456,classifications!$I$2:$K$28,3,FALSE))</f>
        <v>Urban with Significant Rural</v>
      </c>
      <c r="E456" t="s">
        <v>978</v>
      </c>
      <c r="G456">
        <v>6089</v>
      </c>
      <c r="H456">
        <v>30909</v>
      </c>
      <c r="I456">
        <v>97</v>
      </c>
      <c r="J456">
        <v>212867</v>
      </c>
      <c r="K456">
        <v>249962</v>
      </c>
      <c r="AC456" t="str">
        <f>VLOOKUP(AE456,class!$A$1:$B$455,2,FALSE)</f>
        <v>Shire County</v>
      </c>
      <c r="AD456" t="str">
        <f>IFERROR(VLOOKUP(AE456,classifications!$A$3:$C$334,3,FALSE),VLOOKUP(AE456,classifications!$I$2:$K$28,3,FALSE))</f>
        <v>Urban with Significant Rural</v>
      </c>
      <c r="AE456" t="s">
        <v>978</v>
      </c>
      <c r="AG456">
        <v>6030</v>
      </c>
      <c r="AH456">
        <v>31180</v>
      </c>
      <c r="AI456">
        <v>121</v>
      </c>
      <c r="AJ456">
        <v>213933</v>
      </c>
      <c r="AK456">
        <v>251264</v>
      </c>
      <c r="BC456" t="str">
        <f>VLOOKUP(BE456,class!$A$1:$B$455,2,FALSE)</f>
        <v>Shire County</v>
      </c>
      <c r="BD456" t="str">
        <f>IFERROR(VLOOKUP(BE456,classifications!$A$3:$C$334,3,FALSE),VLOOKUP(BE456,classifications!$I$2:$K$28,3,FALSE))</f>
        <v>Urban with Significant Rural</v>
      </c>
      <c r="BE456" t="s">
        <v>978</v>
      </c>
      <c r="BG456">
        <v>5965</v>
      </c>
      <c r="BH456">
        <v>31725</v>
      </c>
      <c r="BI456">
        <v>86</v>
      </c>
      <c r="BJ456">
        <v>215525</v>
      </c>
      <c r="BK456">
        <v>253301</v>
      </c>
      <c r="CC456" t="str">
        <f>VLOOKUP(CE456,class!$A$1:$B$455,2,FALSE)</f>
        <v>Shire County</v>
      </c>
      <c r="CD456" t="str">
        <f>IFERROR(VLOOKUP(CE456,classifications!$A$3:$C$334,3,FALSE),VLOOKUP(CE456,classifications!$I$2:$K$28,3,FALSE))</f>
        <v>Urban with Significant Rural</v>
      </c>
      <c r="CE456" t="s">
        <v>978</v>
      </c>
      <c r="CG456">
        <v>5946</v>
      </c>
      <c r="CH456">
        <v>32443</v>
      </c>
      <c r="CI456">
        <v>79</v>
      </c>
      <c r="CJ456">
        <v>217422</v>
      </c>
      <c r="CK456">
        <v>255890</v>
      </c>
      <c r="DC456" t="str">
        <f>VLOOKUP(DE456,class!$A$1:$B$455,2,FALSE)</f>
        <v>Shire County</v>
      </c>
      <c r="DD456" t="str">
        <f>IFERROR(VLOOKUP(DE456,classifications!$A$3:$C$334,3,FALSE),VLOOKUP(DE456,classifications!$I$2:$K$28,3,FALSE))</f>
        <v>Urban with Significant Rural</v>
      </c>
      <c r="DE456" t="s">
        <v>978</v>
      </c>
      <c r="DG456">
        <v>5908</v>
      </c>
      <c r="DH456">
        <v>32973</v>
      </c>
      <c r="DI456">
        <v>69</v>
      </c>
      <c r="DJ456">
        <v>219652</v>
      </c>
      <c r="DK456">
        <v>258602</v>
      </c>
      <c r="EC456" t="str">
        <f>VLOOKUP(EE456,class!$A$1:$B$455,2,FALSE)</f>
        <v>Shire County</v>
      </c>
      <c r="ED456" t="str">
        <f>IFERROR(VLOOKUP(EE456,classifications!$A$3:$C$334,3,FALSE),VLOOKUP(EE456,classifications!$I$2:$K$28,3,FALSE))</f>
        <v>Urban with Significant Rural</v>
      </c>
      <c r="EE456" t="s">
        <v>978</v>
      </c>
      <c r="EG456">
        <v>5823</v>
      </c>
      <c r="EH456">
        <v>33477</v>
      </c>
      <c r="EI456">
        <v>73</v>
      </c>
      <c r="EJ456">
        <v>221503</v>
      </c>
      <c r="EK456">
        <v>260876</v>
      </c>
      <c r="FC456" t="str">
        <f>VLOOKUP(FE456,class!$A$1:$B$455,2,FALSE)</f>
        <v>Shire County</v>
      </c>
      <c r="FD456" t="str">
        <f>IFERROR(VLOOKUP(FE456,classifications!$A$3:$C$334,3,FALSE),VLOOKUP(FE456,classifications!$I$2:$K$28,3,FALSE))</f>
        <v>Urban with Significant Rural</v>
      </c>
      <c r="FE456" t="s">
        <v>978</v>
      </c>
      <c r="FG456">
        <v>5815</v>
      </c>
      <c r="FH456">
        <v>34132</v>
      </c>
      <c r="FI456">
        <v>64</v>
      </c>
      <c r="FJ456">
        <v>223702</v>
      </c>
      <c r="FK456">
        <v>263713</v>
      </c>
      <c r="GC456" t="str">
        <f>VLOOKUP(GE456,class!$A$1:$B$455,2,FALSE)</f>
        <v>Shire County</v>
      </c>
      <c r="GD456" t="str">
        <f>IFERROR(VLOOKUP(GE456,classifications!$A$3:$C$334,3,FALSE),VLOOKUP(GE456,classifications!$I$2:$K$28,3,FALSE))</f>
        <v>Urban with Significant Rural</v>
      </c>
      <c r="GE456" t="s">
        <v>978</v>
      </c>
      <c r="GG456">
        <v>5747</v>
      </c>
      <c r="GH456">
        <v>34723</v>
      </c>
      <c r="GI456">
        <v>64</v>
      </c>
      <c r="GJ456">
        <v>226053</v>
      </c>
      <c r="GK456">
        <v>266587</v>
      </c>
    </row>
    <row r="457" spans="2:193" x14ac:dyDescent="0.3">
      <c r="B457" t="s">
        <v>979</v>
      </c>
      <c r="C457" t="str">
        <f>VLOOKUP(E457,class!$A$1:$B$455,2,FALSE)</f>
        <v>Shire District</v>
      </c>
      <c r="D457" t="str">
        <f>IFERROR(VLOOKUP(E457,classifications!$A$3:$C$334,3,FALSE),VLOOKUP(E457,classifications!$I$2:$K$28,3,FALSE))</f>
        <v>Predominantly Urban</v>
      </c>
      <c r="E457" t="s">
        <v>981</v>
      </c>
      <c r="G457">
        <v>0</v>
      </c>
      <c r="H457">
        <v>4076</v>
      </c>
      <c r="I457">
        <v>6</v>
      </c>
      <c r="J457">
        <v>35548</v>
      </c>
      <c r="K457">
        <v>39630</v>
      </c>
      <c r="AB457" t="s">
        <v>979</v>
      </c>
      <c r="AC457" t="str">
        <f>VLOOKUP(AE457,class!$A$1:$B$455,2,FALSE)</f>
        <v>Shire District</v>
      </c>
      <c r="AD457" t="str">
        <f>IFERROR(VLOOKUP(AE457,classifications!$A$3:$C$334,3,FALSE),VLOOKUP(AE457,classifications!$I$2:$K$28,3,FALSE))</f>
        <v>Predominantly Urban</v>
      </c>
      <c r="AE457" t="s">
        <v>981</v>
      </c>
      <c r="AG457">
        <v>0</v>
      </c>
      <c r="AH457">
        <v>4107</v>
      </c>
      <c r="AI457">
        <v>23</v>
      </c>
      <c r="AJ457">
        <v>35630</v>
      </c>
      <c r="AK457">
        <v>39760</v>
      </c>
      <c r="BB457" t="s">
        <v>979</v>
      </c>
      <c r="BC457" t="str">
        <f>VLOOKUP(BE457,class!$A$1:$B$455,2,FALSE)</f>
        <v>Shire District</v>
      </c>
      <c r="BD457" t="str">
        <f>IFERROR(VLOOKUP(BE457,classifications!$A$3:$C$334,3,FALSE),VLOOKUP(BE457,classifications!$I$2:$K$28,3,FALSE))</f>
        <v>Predominantly Urban</v>
      </c>
      <c r="BE457" t="s">
        <v>981</v>
      </c>
      <c r="BG457">
        <v>0</v>
      </c>
      <c r="BH457">
        <v>4138</v>
      </c>
      <c r="BI457">
        <v>17</v>
      </c>
      <c r="BJ457">
        <v>35786</v>
      </c>
      <c r="BK457">
        <v>39941</v>
      </c>
      <c r="CB457" t="s">
        <v>979</v>
      </c>
      <c r="CC457" t="str">
        <f>VLOOKUP(CE457,class!$A$1:$B$455,2,FALSE)</f>
        <v>Shire District</v>
      </c>
      <c r="CD457" t="str">
        <f>IFERROR(VLOOKUP(CE457,classifications!$A$3:$C$334,3,FALSE),VLOOKUP(CE457,classifications!$I$2:$K$28,3,FALSE))</f>
        <v>Predominantly Urban</v>
      </c>
      <c r="CE457" t="s">
        <v>981</v>
      </c>
      <c r="CG457">
        <v>0</v>
      </c>
      <c r="CH457">
        <v>4143</v>
      </c>
      <c r="CI457">
        <v>15</v>
      </c>
      <c r="CJ457">
        <v>35997</v>
      </c>
      <c r="CK457">
        <v>40155</v>
      </c>
      <c r="DB457" t="s">
        <v>979</v>
      </c>
      <c r="DC457" t="str">
        <f>VLOOKUP(DE457,class!$A$1:$B$455,2,FALSE)</f>
        <v>Shire District</v>
      </c>
      <c r="DD457" t="str">
        <f>IFERROR(VLOOKUP(DE457,classifications!$A$3:$C$334,3,FALSE),VLOOKUP(DE457,classifications!$I$2:$K$28,3,FALSE))</f>
        <v>Predominantly Urban</v>
      </c>
      <c r="DE457" t="s">
        <v>981</v>
      </c>
      <c r="DG457">
        <v>0</v>
      </c>
      <c r="DH457">
        <v>4277</v>
      </c>
      <c r="DI457">
        <v>10</v>
      </c>
      <c r="DJ457">
        <v>36345</v>
      </c>
      <c r="DK457">
        <v>40632</v>
      </c>
      <c r="EB457" t="s">
        <v>979</v>
      </c>
      <c r="EC457" t="str">
        <f>VLOOKUP(EE457,class!$A$1:$B$455,2,FALSE)</f>
        <v>Shire District</v>
      </c>
      <c r="ED457" t="str">
        <f>IFERROR(VLOOKUP(EE457,classifications!$A$3:$C$334,3,FALSE),VLOOKUP(EE457,classifications!$I$2:$K$28,3,FALSE))</f>
        <v>Predominantly Urban</v>
      </c>
      <c r="EE457" t="s">
        <v>981</v>
      </c>
      <c r="EG457">
        <v>0</v>
      </c>
      <c r="EH457">
        <v>4325</v>
      </c>
      <c r="EI457">
        <v>10</v>
      </c>
      <c r="EJ457">
        <v>36594</v>
      </c>
      <c r="EK457">
        <v>40929</v>
      </c>
      <c r="FB457" t="s">
        <v>979</v>
      </c>
      <c r="FC457" t="str">
        <f>VLOOKUP(FE457,class!$A$1:$B$455,2,FALSE)</f>
        <v>Shire District</v>
      </c>
      <c r="FD457" t="str">
        <f>IFERROR(VLOOKUP(FE457,classifications!$A$3:$C$334,3,FALSE),VLOOKUP(FE457,classifications!$I$2:$K$28,3,FALSE))</f>
        <v>Predominantly Urban</v>
      </c>
      <c r="FE457" t="s">
        <v>981</v>
      </c>
      <c r="FG457">
        <v>0</v>
      </c>
      <c r="FH457">
        <v>4392</v>
      </c>
      <c r="FI457">
        <v>10</v>
      </c>
      <c r="FJ457">
        <v>37040</v>
      </c>
      <c r="FK457">
        <v>41442</v>
      </c>
      <c r="GB457" t="s">
        <v>979</v>
      </c>
      <c r="GC457" t="str">
        <f>VLOOKUP(GE457,class!$A$1:$B$455,2,FALSE)</f>
        <v>Shire District</v>
      </c>
      <c r="GD457" t="str">
        <f>IFERROR(VLOOKUP(GE457,classifications!$A$3:$C$334,3,FALSE),VLOOKUP(GE457,classifications!$I$2:$K$28,3,FALSE))</f>
        <v>Predominantly Urban</v>
      </c>
      <c r="GE457" t="s">
        <v>981</v>
      </c>
      <c r="GG457">
        <v>0</v>
      </c>
      <c r="GH457">
        <v>4472</v>
      </c>
      <c r="GI457">
        <v>10</v>
      </c>
      <c r="GJ457">
        <v>37162</v>
      </c>
      <c r="GK457">
        <v>41644</v>
      </c>
    </row>
    <row r="458" spans="2:193" x14ac:dyDescent="0.3">
      <c r="B458" t="s">
        <v>982</v>
      </c>
      <c r="C458" t="str">
        <f>VLOOKUP(E458,class!$A$1:$B$455,2,FALSE)</f>
        <v>Shire District</v>
      </c>
      <c r="D458" t="str">
        <f>IFERROR(VLOOKUP(E458,classifications!$A$3:$C$334,3,FALSE),VLOOKUP(E458,classifications!$I$2:$K$28,3,FALSE))</f>
        <v>Predominantly Rural</v>
      </c>
      <c r="E458" t="s">
        <v>984</v>
      </c>
      <c r="G458">
        <v>0</v>
      </c>
      <c r="H458">
        <v>4619</v>
      </c>
      <c r="I458">
        <v>0</v>
      </c>
      <c r="J458">
        <v>29299</v>
      </c>
      <c r="K458">
        <v>33918</v>
      </c>
      <c r="AB458" t="s">
        <v>982</v>
      </c>
      <c r="AC458" t="str">
        <f>VLOOKUP(AE458,class!$A$1:$B$455,2,FALSE)</f>
        <v>Shire District</v>
      </c>
      <c r="AD458" t="str">
        <f>IFERROR(VLOOKUP(AE458,classifications!$A$3:$C$334,3,FALSE),VLOOKUP(AE458,classifications!$I$2:$K$28,3,FALSE))</f>
        <v>Predominantly Rural</v>
      </c>
      <c r="AE458" t="s">
        <v>984</v>
      </c>
      <c r="AG458">
        <v>0</v>
      </c>
      <c r="AH458">
        <v>4557</v>
      </c>
      <c r="AI458">
        <v>0</v>
      </c>
      <c r="AJ458">
        <v>29537</v>
      </c>
      <c r="AK458">
        <v>34094</v>
      </c>
      <c r="BB458" t="s">
        <v>982</v>
      </c>
      <c r="BC458" t="str">
        <f>VLOOKUP(BE458,class!$A$1:$B$455,2,FALSE)</f>
        <v>Shire District</v>
      </c>
      <c r="BD458" t="str">
        <f>IFERROR(VLOOKUP(BE458,classifications!$A$3:$C$334,3,FALSE),VLOOKUP(BE458,classifications!$I$2:$K$28,3,FALSE))</f>
        <v>Predominantly Rural</v>
      </c>
      <c r="BE458" t="s">
        <v>984</v>
      </c>
      <c r="BG458">
        <v>0</v>
      </c>
      <c r="BH458">
        <v>4591</v>
      </c>
      <c r="BI458">
        <v>0</v>
      </c>
      <c r="BJ458">
        <v>29687</v>
      </c>
      <c r="BK458">
        <v>34278</v>
      </c>
      <c r="CB458" t="s">
        <v>982</v>
      </c>
      <c r="CC458" t="str">
        <f>VLOOKUP(CE458,class!$A$1:$B$455,2,FALSE)</f>
        <v>Shire District</v>
      </c>
      <c r="CD458" t="str">
        <f>IFERROR(VLOOKUP(CE458,classifications!$A$3:$C$334,3,FALSE),VLOOKUP(CE458,classifications!$I$2:$K$28,3,FALSE))</f>
        <v>Predominantly Rural</v>
      </c>
      <c r="CE458" t="s">
        <v>984</v>
      </c>
      <c r="CG458">
        <v>0</v>
      </c>
      <c r="CH458">
        <v>4662</v>
      </c>
      <c r="CI458">
        <v>0</v>
      </c>
      <c r="CJ458">
        <v>29874</v>
      </c>
      <c r="CK458">
        <v>34536</v>
      </c>
      <c r="DB458" t="s">
        <v>982</v>
      </c>
      <c r="DC458" t="str">
        <f>VLOOKUP(DE458,class!$A$1:$B$455,2,FALSE)</f>
        <v>Shire District</v>
      </c>
      <c r="DD458" t="str">
        <f>IFERROR(VLOOKUP(DE458,classifications!$A$3:$C$334,3,FALSE),VLOOKUP(DE458,classifications!$I$2:$K$28,3,FALSE))</f>
        <v>Predominantly Rural</v>
      </c>
      <c r="DE458" t="s">
        <v>984</v>
      </c>
      <c r="DG458">
        <v>0</v>
      </c>
      <c r="DH458">
        <v>4680</v>
      </c>
      <c r="DI458">
        <v>0</v>
      </c>
      <c r="DJ458">
        <v>30179</v>
      </c>
      <c r="DK458">
        <v>34859</v>
      </c>
      <c r="EB458" t="s">
        <v>982</v>
      </c>
      <c r="EC458" t="str">
        <f>VLOOKUP(EE458,class!$A$1:$B$455,2,FALSE)</f>
        <v>Shire District</v>
      </c>
      <c r="ED458" t="str">
        <f>IFERROR(VLOOKUP(EE458,classifications!$A$3:$C$334,3,FALSE),VLOOKUP(EE458,classifications!$I$2:$K$28,3,FALSE))</f>
        <v>Predominantly Rural</v>
      </c>
      <c r="EE458" t="s">
        <v>984</v>
      </c>
      <c r="EG458">
        <v>0</v>
      </c>
      <c r="EH458">
        <v>4753</v>
      </c>
      <c r="EI458">
        <v>21</v>
      </c>
      <c r="EJ458">
        <v>30448</v>
      </c>
      <c r="EK458">
        <v>35222</v>
      </c>
      <c r="FB458" t="s">
        <v>982</v>
      </c>
      <c r="FC458" t="str">
        <f>VLOOKUP(FE458,class!$A$1:$B$455,2,FALSE)</f>
        <v>Shire District</v>
      </c>
      <c r="FD458" t="str">
        <f>IFERROR(VLOOKUP(FE458,classifications!$A$3:$C$334,3,FALSE),VLOOKUP(FE458,classifications!$I$2:$K$28,3,FALSE))</f>
        <v>Predominantly Rural</v>
      </c>
      <c r="FE458" t="s">
        <v>984</v>
      </c>
      <c r="FG458">
        <v>1</v>
      </c>
      <c r="FH458">
        <v>4868</v>
      </c>
      <c r="FI458">
        <v>6</v>
      </c>
      <c r="FJ458">
        <v>30802</v>
      </c>
      <c r="FK458">
        <v>35677</v>
      </c>
      <c r="GB458" t="s">
        <v>982</v>
      </c>
      <c r="GC458" t="str">
        <f>VLOOKUP(GE458,class!$A$1:$B$455,2,FALSE)</f>
        <v>Shire District</v>
      </c>
      <c r="GD458" t="str">
        <f>IFERROR(VLOOKUP(GE458,classifications!$A$3:$C$334,3,FALSE),VLOOKUP(GE458,classifications!$I$2:$K$28,3,FALSE))</f>
        <v>Predominantly Rural</v>
      </c>
      <c r="GE458" t="s">
        <v>984</v>
      </c>
      <c r="GG458">
        <v>2</v>
      </c>
      <c r="GH458">
        <v>4960</v>
      </c>
      <c r="GI458">
        <v>6</v>
      </c>
      <c r="GJ458">
        <v>31286</v>
      </c>
      <c r="GK458">
        <v>36254</v>
      </c>
    </row>
    <row r="459" spans="2:193" x14ac:dyDescent="0.3">
      <c r="B459" t="s">
        <v>985</v>
      </c>
      <c r="C459" t="str">
        <f>VLOOKUP(E459,class!$A$1:$B$455,2,FALSE)</f>
        <v>Shire District</v>
      </c>
      <c r="D459" t="str">
        <f>IFERROR(VLOOKUP(E459,classifications!$A$3:$C$334,3,FALSE),VLOOKUP(E459,classifications!$I$2:$K$28,3,FALSE))</f>
        <v>Predominantly Urban</v>
      </c>
      <c r="E459" t="s">
        <v>987</v>
      </c>
      <c r="G459">
        <v>6072</v>
      </c>
      <c r="H459">
        <v>1532</v>
      </c>
      <c r="I459">
        <v>37</v>
      </c>
      <c r="J459">
        <v>27789</v>
      </c>
      <c r="K459">
        <v>35430</v>
      </c>
      <c r="AB459" t="s">
        <v>985</v>
      </c>
      <c r="AC459" t="str">
        <f>VLOOKUP(AE459,class!$A$1:$B$455,2,FALSE)</f>
        <v>Shire District</v>
      </c>
      <c r="AD459" t="str">
        <f>IFERROR(VLOOKUP(AE459,classifications!$A$3:$C$334,3,FALSE),VLOOKUP(AE459,classifications!$I$2:$K$28,3,FALSE))</f>
        <v>Predominantly Urban</v>
      </c>
      <c r="AE459" t="s">
        <v>987</v>
      </c>
      <c r="AG459">
        <v>6012</v>
      </c>
      <c r="AH459">
        <v>1735</v>
      </c>
      <c r="AI459">
        <v>37</v>
      </c>
      <c r="AJ459">
        <v>27773</v>
      </c>
      <c r="AK459">
        <v>35557</v>
      </c>
      <c r="BB459" t="s">
        <v>985</v>
      </c>
      <c r="BC459" t="str">
        <f>VLOOKUP(BE459,class!$A$1:$B$455,2,FALSE)</f>
        <v>Shire District</v>
      </c>
      <c r="BD459" t="str">
        <f>IFERROR(VLOOKUP(BE459,classifications!$A$3:$C$334,3,FALSE),VLOOKUP(BE459,classifications!$I$2:$K$28,3,FALSE))</f>
        <v>Predominantly Urban</v>
      </c>
      <c r="BE459" t="s">
        <v>987</v>
      </c>
      <c r="BG459">
        <v>5947</v>
      </c>
      <c r="BH459">
        <v>1839</v>
      </c>
      <c r="BI459">
        <v>11</v>
      </c>
      <c r="BJ459">
        <v>27928</v>
      </c>
      <c r="BK459">
        <v>35725</v>
      </c>
      <c r="CB459" t="s">
        <v>985</v>
      </c>
      <c r="CC459" t="str">
        <f>VLOOKUP(CE459,class!$A$1:$B$455,2,FALSE)</f>
        <v>Shire District</v>
      </c>
      <c r="CD459" t="str">
        <f>IFERROR(VLOOKUP(CE459,classifications!$A$3:$C$334,3,FALSE),VLOOKUP(CE459,classifications!$I$2:$K$28,3,FALSE))</f>
        <v>Predominantly Urban</v>
      </c>
      <c r="CE459" t="s">
        <v>987</v>
      </c>
      <c r="CG459">
        <v>5915</v>
      </c>
      <c r="CH459">
        <v>1933</v>
      </c>
      <c r="CI459">
        <v>11</v>
      </c>
      <c r="CJ459">
        <v>28201</v>
      </c>
      <c r="CK459">
        <v>36060</v>
      </c>
      <c r="DB459" t="s">
        <v>985</v>
      </c>
      <c r="DC459" t="str">
        <f>VLOOKUP(DE459,class!$A$1:$B$455,2,FALSE)</f>
        <v>Shire District</v>
      </c>
      <c r="DD459" t="str">
        <f>IFERROR(VLOOKUP(DE459,classifications!$A$3:$C$334,3,FALSE),VLOOKUP(DE459,classifications!$I$2:$K$28,3,FALSE))</f>
        <v>Predominantly Urban</v>
      </c>
      <c r="DE459" t="s">
        <v>987</v>
      </c>
      <c r="DG459">
        <v>5877</v>
      </c>
      <c r="DH459">
        <v>2040</v>
      </c>
      <c r="DI459">
        <v>6</v>
      </c>
      <c r="DJ459">
        <v>28318</v>
      </c>
      <c r="DK459">
        <v>36241</v>
      </c>
      <c r="EB459" t="s">
        <v>985</v>
      </c>
      <c r="EC459" t="str">
        <f>VLOOKUP(EE459,class!$A$1:$B$455,2,FALSE)</f>
        <v>Shire District</v>
      </c>
      <c r="ED459" t="str">
        <f>IFERROR(VLOOKUP(EE459,classifications!$A$3:$C$334,3,FALSE),VLOOKUP(EE459,classifications!$I$2:$K$28,3,FALSE))</f>
        <v>Predominantly Urban</v>
      </c>
      <c r="EE459" t="s">
        <v>987</v>
      </c>
      <c r="EG459">
        <v>5811</v>
      </c>
      <c r="EH459">
        <v>2050</v>
      </c>
      <c r="EI459">
        <v>6</v>
      </c>
      <c r="EJ459">
        <v>28557</v>
      </c>
      <c r="EK459">
        <v>36424</v>
      </c>
      <c r="FB459" t="s">
        <v>985</v>
      </c>
      <c r="FC459" t="str">
        <f>VLOOKUP(FE459,class!$A$1:$B$455,2,FALSE)</f>
        <v>Shire District</v>
      </c>
      <c r="FD459" t="str">
        <f>IFERROR(VLOOKUP(FE459,classifications!$A$3:$C$334,3,FALSE),VLOOKUP(FE459,classifications!$I$2:$K$28,3,FALSE))</f>
        <v>Predominantly Urban</v>
      </c>
      <c r="FE459" t="s">
        <v>987</v>
      </c>
      <c r="FG459">
        <v>5782</v>
      </c>
      <c r="FH459">
        <v>2093</v>
      </c>
      <c r="FI459">
        <v>6</v>
      </c>
      <c r="FJ459">
        <v>28927</v>
      </c>
      <c r="FK459">
        <v>36808</v>
      </c>
      <c r="GB459" t="s">
        <v>985</v>
      </c>
      <c r="GC459" t="str">
        <f>VLOOKUP(GE459,class!$A$1:$B$455,2,FALSE)</f>
        <v>Shire District</v>
      </c>
      <c r="GD459" t="str">
        <f>IFERROR(VLOOKUP(GE459,classifications!$A$3:$C$334,3,FALSE),VLOOKUP(GE459,classifications!$I$2:$K$28,3,FALSE))</f>
        <v>Predominantly Urban</v>
      </c>
      <c r="GE459" t="s">
        <v>987</v>
      </c>
      <c r="GG459">
        <v>5720</v>
      </c>
      <c r="GH459">
        <v>2152</v>
      </c>
      <c r="GI459">
        <v>6</v>
      </c>
      <c r="GJ459">
        <v>29320</v>
      </c>
      <c r="GK459">
        <v>37198</v>
      </c>
    </row>
    <row r="460" spans="2:193" x14ac:dyDescent="0.3">
      <c r="B460" t="s">
        <v>988</v>
      </c>
      <c r="C460" t="str">
        <f>VLOOKUP(E460,class!$A$1:$B$455,2,FALSE)</f>
        <v>Shire District</v>
      </c>
      <c r="D460" t="str">
        <f>IFERROR(VLOOKUP(E460,classifications!$A$3:$C$334,3,FALSE),VLOOKUP(E460,classifications!$I$2:$K$28,3,FALSE))</f>
        <v>Predominantly Urban</v>
      </c>
      <c r="E460" t="s">
        <v>990</v>
      </c>
      <c r="G460">
        <v>8</v>
      </c>
      <c r="H460">
        <v>6750</v>
      </c>
      <c r="I460">
        <v>17</v>
      </c>
      <c r="J460">
        <v>36810</v>
      </c>
      <c r="K460">
        <v>43585</v>
      </c>
      <c r="AB460" t="s">
        <v>988</v>
      </c>
      <c r="AC460" t="str">
        <f>VLOOKUP(AE460,class!$A$1:$B$455,2,FALSE)</f>
        <v>Shire District</v>
      </c>
      <c r="AD460" t="str">
        <f>IFERROR(VLOOKUP(AE460,classifications!$A$3:$C$334,3,FALSE),VLOOKUP(AE460,classifications!$I$2:$K$28,3,FALSE))</f>
        <v>Predominantly Urban</v>
      </c>
      <c r="AE460" t="s">
        <v>990</v>
      </c>
      <c r="AG460">
        <v>8</v>
      </c>
      <c r="AH460">
        <v>6783</v>
      </c>
      <c r="AI460">
        <v>15</v>
      </c>
      <c r="AJ460">
        <v>36920</v>
      </c>
      <c r="AK460">
        <v>43726</v>
      </c>
      <c r="BB460" t="s">
        <v>988</v>
      </c>
      <c r="BC460" t="str">
        <f>VLOOKUP(BE460,class!$A$1:$B$455,2,FALSE)</f>
        <v>Shire District</v>
      </c>
      <c r="BD460" t="str">
        <f>IFERROR(VLOOKUP(BE460,classifications!$A$3:$C$334,3,FALSE),VLOOKUP(BE460,classifications!$I$2:$K$28,3,FALSE))</f>
        <v>Predominantly Urban</v>
      </c>
      <c r="BE460" t="s">
        <v>990</v>
      </c>
      <c r="BG460">
        <v>8</v>
      </c>
      <c r="BH460">
        <v>6959</v>
      </c>
      <c r="BI460">
        <v>16</v>
      </c>
      <c r="BJ460">
        <v>37025</v>
      </c>
      <c r="BK460">
        <v>44008</v>
      </c>
      <c r="CB460" t="s">
        <v>988</v>
      </c>
      <c r="CC460" t="str">
        <f>VLOOKUP(CE460,class!$A$1:$B$455,2,FALSE)</f>
        <v>Shire District</v>
      </c>
      <c r="CD460" t="str">
        <f>IFERROR(VLOOKUP(CE460,classifications!$A$3:$C$334,3,FALSE),VLOOKUP(CE460,classifications!$I$2:$K$28,3,FALSE))</f>
        <v>Predominantly Urban</v>
      </c>
      <c r="CE460" t="s">
        <v>990</v>
      </c>
      <c r="CG460">
        <v>8</v>
      </c>
      <c r="CH460">
        <v>7195</v>
      </c>
      <c r="CI460">
        <v>14</v>
      </c>
      <c r="CJ460">
        <v>37253</v>
      </c>
      <c r="CK460">
        <v>44470</v>
      </c>
      <c r="DB460" t="s">
        <v>988</v>
      </c>
      <c r="DC460" t="str">
        <f>VLOOKUP(DE460,class!$A$1:$B$455,2,FALSE)</f>
        <v>Shire District</v>
      </c>
      <c r="DD460" t="str">
        <f>IFERROR(VLOOKUP(DE460,classifications!$A$3:$C$334,3,FALSE),VLOOKUP(DE460,classifications!$I$2:$K$28,3,FALSE))</f>
        <v>Predominantly Urban</v>
      </c>
      <c r="DE460" t="s">
        <v>990</v>
      </c>
      <c r="DG460">
        <v>8</v>
      </c>
      <c r="DH460">
        <v>7347</v>
      </c>
      <c r="DI460">
        <v>14</v>
      </c>
      <c r="DJ460">
        <v>37712</v>
      </c>
      <c r="DK460">
        <v>45081</v>
      </c>
      <c r="EB460" t="s">
        <v>988</v>
      </c>
      <c r="EC460" t="str">
        <f>VLOOKUP(EE460,class!$A$1:$B$455,2,FALSE)</f>
        <v>Shire District</v>
      </c>
      <c r="ED460" t="str">
        <f>IFERROR(VLOOKUP(EE460,classifications!$A$3:$C$334,3,FALSE),VLOOKUP(EE460,classifications!$I$2:$K$28,3,FALSE))</f>
        <v>Predominantly Urban</v>
      </c>
      <c r="EE460" t="s">
        <v>990</v>
      </c>
      <c r="EG460">
        <v>8</v>
      </c>
      <c r="EH460">
        <v>7482</v>
      </c>
      <c r="EI460">
        <v>9</v>
      </c>
      <c r="EJ460">
        <v>38054</v>
      </c>
      <c r="EK460">
        <v>45553</v>
      </c>
      <c r="FB460" t="s">
        <v>988</v>
      </c>
      <c r="FC460" t="str">
        <f>VLOOKUP(FE460,class!$A$1:$B$455,2,FALSE)</f>
        <v>Shire District</v>
      </c>
      <c r="FD460" t="str">
        <f>IFERROR(VLOOKUP(FE460,classifications!$A$3:$C$334,3,FALSE),VLOOKUP(FE460,classifications!$I$2:$K$28,3,FALSE))</f>
        <v>Predominantly Urban</v>
      </c>
      <c r="FE460" t="s">
        <v>990</v>
      </c>
      <c r="FG460">
        <v>8</v>
      </c>
      <c r="FH460">
        <v>7651</v>
      </c>
      <c r="FI460">
        <v>9</v>
      </c>
      <c r="FJ460">
        <v>38135</v>
      </c>
      <c r="FK460">
        <v>45803</v>
      </c>
      <c r="GB460" t="s">
        <v>988</v>
      </c>
      <c r="GC460" t="str">
        <f>VLOOKUP(GE460,class!$A$1:$B$455,2,FALSE)</f>
        <v>Shire District</v>
      </c>
      <c r="GD460" t="str">
        <f>IFERROR(VLOOKUP(GE460,classifications!$A$3:$C$334,3,FALSE),VLOOKUP(GE460,classifications!$I$2:$K$28,3,FALSE))</f>
        <v>Predominantly Urban</v>
      </c>
      <c r="GE460" t="s">
        <v>990</v>
      </c>
      <c r="GG460">
        <v>9</v>
      </c>
      <c r="GH460">
        <v>7674</v>
      </c>
      <c r="GI460">
        <v>9</v>
      </c>
      <c r="GJ460">
        <v>38345</v>
      </c>
      <c r="GK460">
        <v>46037</v>
      </c>
    </row>
    <row r="461" spans="2:193" x14ac:dyDescent="0.3">
      <c r="B461" t="s">
        <v>991</v>
      </c>
      <c r="C461" t="str">
        <f>VLOOKUP(E461,class!$A$1:$B$455,2,FALSE)</f>
        <v>Shire District</v>
      </c>
      <c r="D461" t="str">
        <f>IFERROR(VLOOKUP(E461,classifications!$A$3:$C$334,3,FALSE),VLOOKUP(E461,classifications!$I$2:$K$28,3,FALSE))</f>
        <v>Predominantly Rural</v>
      </c>
      <c r="E461" t="s">
        <v>993</v>
      </c>
      <c r="G461">
        <v>9</v>
      </c>
      <c r="H461">
        <v>7535</v>
      </c>
      <c r="I461">
        <v>22</v>
      </c>
      <c r="J461">
        <v>44630</v>
      </c>
      <c r="K461">
        <v>52196</v>
      </c>
      <c r="AB461" t="s">
        <v>991</v>
      </c>
      <c r="AC461" t="str">
        <f>VLOOKUP(AE461,class!$A$1:$B$455,2,FALSE)</f>
        <v>Shire District</v>
      </c>
      <c r="AD461" t="str">
        <f>IFERROR(VLOOKUP(AE461,classifications!$A$3:$C$334,3,FALSE),VLOOKUP(AE461,classifications!$I$2:$K$28,3,FALSE))</f>
        <v>Predominantly Rural</v>
      </c>
      <c r="AE461" t="s">
        <v>993</v>
      </c>
      <c r="AG461">
        <v>10</v>
      </c>
      <c r="AH461">
        <v>7551</v>
      </c>
      <c r="AI461">
        <v>32</v>
      </c>
      <c r="AJ461">
        <v>45109</v>
      </c>
      <c r="AK461">
        <v>52702</v>
      </c>
      <c r="BB461" t="s">
        <v>991</v>
      </c>
      <c r="BC461" t="str">
        <f>VLOOKUP(BE461,class!$A$1:$B$455,2,FALSE)</f>
        <v>Shire District</v>
      </c>
      <c r="BD461" t="str">
        <f>IFERROR(VLOOKUP(BE461,classifications!$A$3:$C$334,3,FALSE),VLOOKUP(BE461,classifications!$I$2:$K$28,3,FALSE))</f>
        <v>Predominantly Rural</v>
      </c>
      <c r="BE461" t="s">
        <v>993</v>
      </c>
      <c r="BG461">
        <v>10</v>
      </c>
      <c r="BH461">
        <v>7690</v>
      </c>
      <c r="BI461">
        <v>28</v>
      </c>
      <c r="BJ461">
        <v>45817</v>
      </c>
      <c r="BK461">
        <v>53545</v>
      </c>
      <c r="CB461" t="s">
        <v>991</v>
      </c>
      <c r="CC461" t="str">
        <f>VLOOKUP(CE461,class!$A$1:$B$455,2,FALSE)</f>
        <v>Shire District</v>
      </c>
      <c r="CD461" t="str">
        <f>IFERROR(VLOOKUP(CE461,classifications!$A$3:$C$334,3,FALSE),VLOOKUP(CE461,classifications!$I$2:$K$28,3,FALSE))</f>
        <v>Predominantly Rural</v>
      </c>
      <c r="CE461" t="s">
        <v>993</v>
      </c>
      <c r="CG461">
        <v>23</v>
      </c>
      <c r="CH461">
        <v>7933</v>
      </c>
      <c r="CI461">
        <v>27</v>
      </c>
      <c r="CJ461">
        <v>46424</v>
      </c>
      <c r="CK461">
        <v>54407</v>
      </c>
      <c r="DB461" t="s">
        <v>991</v>
      </c>
      <c r="DC461" t="str">
        <f>VLOOKUP(DE461,class!$A$1:$B$455,2,FALSE)</f>
        <v>Shire District</v>
      </c>
      <c r="DD461" t="str">
        <f>IFERROR(VLOOKUP(DE461,classifications!$A$3:$C$334,3,FALSE),VLOOKUP(DE461,classifications!$I$2:$K$28,3,FALSE))</f>
        <v>Predominantly Rural</v>
      </c>
      <c r="DE461" t="s">
        <v>993</v>
      </c>
      <c r="DG461">
        <v>23</v>
      </c>
      <c r="DH461">
        <v>8002</v>
      </c>
      <c r="DI461">
        <v>27</v>
      </c>
      <c r="DJ461">
        <v>47249</v>
      </c>
      <c r="DK461">
        <v>55301</v>
      </c>
      <c r="EB461" t="s">
        <v>991</v>
      </c>
      <c r="EC461" t="str">
        <f>VLOOKUP(EE461,class!$A$1:$B$455,2,FALSE)</f>
        <v>Shire District</v>
      </c>
      <c r="ED461" t="str">
        <f>IFERROR(VLOOKUP(EE461,classifications!$A$3:$C$334,3,FALSE),VLOOKUP(EE461,classifications!$I$2:$K$28,3,FALSE))</f>
        <v>Predominantly Rural</v>
      </c>
      <c r="EE461" t="s">
        <v>993</v>
      </c>
      <c r="EG461">
        <v>4</v>
      </c>
      <c r="EH461">
        <v>8142</v>
      </c>
      <c r="EI461">
        <v>24</v>
      </c>
      <c r="EJ461">
        <v>47835</v>
      </c>
      <c r="EK461">
        <v>56005</v>
      </c>
      <c r="FB461" t="s">
        <v>991</v>
      </c>
      <c r="FC461" t="str">
        <f>VLOOKUP(FE461,class!$A$1:$B$455,2,FALSE)</f>
        <v>Shire District</v>
      </c>
      <c r="FD461" t="str">
        <f>IFERROR(VLOOKUP(FE461,classifications!$A$3:$C$334,3,FALSE),VLOOKUP(FE461,classifications!$I$2:$K$28,3,FALSE))</f>
        <v>Predominantly Rural</v>
      </c>
      <c r="FE461" t="s">
        <v>993</v>
      </c>
      <c r="FG461">
        <v>13</v>
      </c>
      <c r="FH461">
        <v>8447</v>
      </c>
      <c r="FI461">
        <v>30</v>
      </c>
      <c r="FJ461">
        <v>48609</v>
      </c>
      <c r="FK461">
        <v>57099</v>
      </c>
      <c r="GB461" t="s">
        <v>991</v>
      </c>
      <c r="GC461" t="str">
        <f>VLOOKUP(GE461,class!$A$1:$B$455,2,FALSE)</f>
        <v>Shire District</v>
      </c>
      <c r="GD461" t="str">
        <f>IFERROR(VLOOKUP(GE461,classifications!$A$3:$C$334,3,FALSE),VLOOKUP(GE461,classifications!$I$2:$K$28,3,FALSE))</f>
        <v>Predominantly Rural</v>
      </c>
      <c r="GE461" t="s">
        <v>993</v>
      </c>
      <c r="GG461">
        <v>5</v>
      </c>
      <c r="GH461">
        <v>8781</v>
      </c>
      <c r="GI461">
        <v>30</v>
      </c>
      <c r="GJ461">
        <v>49571</v>
      </c>
      <c r="GK461">
        <v>58387</v>
      </c>
    </row>
    <row r="462" spans="2:193" x14ac:dyDescent="0.3">
      <c r="B462" t="s">
        <v>994</v>
      </c>
      <c r="C462" t="str">
        <f>VLOOKUP(E462,class!$A$1:$B$455,2,FALSE)</f>
        <v>Shire District</v>
      </c>
      <c r="D462" t="str">
        <f>IFERROR(VLOOKUP(E462,classifications!$A$3:$C$334,3,FALSE),VLOOKUP(E462,classifications!$I$2:$K$28,3,FALSE))</f>
        <v>Urban with Significant Rural</v>
      </c>
      <c r="E462" t="s">
        <v>996</v>
      </c>
      <c r="G462">
        <v>0</v>
      </c>
      <c r="H462">
        <v>6397</v>
      </c>
      <c r="I462">
        <v>15</v>
      </c>
      <c r="J462">
        <v>38791</v>
      </c>
      <c r="K462">
        <v>45203</v>
      </c>
      <c r="AB462" t="s">
        <v>994</v>
      </c>
      <c r="AC462" t="str">
        <f>VLOOKUP(AE462,class!$A$1:$B$455,2,FALSE)</f>
        <v>Shire District</v>
      </c>
      <c r="AD462" t="str">
        <f>IFERROR(VLOOKUP(AE462,classifications!$A$3:$C$334,3,FALSE),VLOOKUP(AE462,classifications!$I$2:$K$28,3,FALSE))</f>
        <v>Urban with Significant Rural</v>
      </c>
      <c r="AE462" t="s">
        <v>996</v>
      </c>
      <c r="AG462">
        <v>0</v>
      </c>
      <c r="AH462">
        <v>6447</v>
      </c>
      <c r="AI462">
        <v>14</v>
      </c>
      <c r="AJ462">
        <v>38964</v>
      </c>
      <c r="AK462">
        <v>45425</v>
      </c>
      <c r="BB462" t="s">
        <v>994</v>
      </c>
      <c r="BC462" t="str">
        <f>VLOOKUP(BE462,class!$A$1:$B$455,2,FALSE)</f>
        <v>Shire District</v>
      </c>
      <c r="BD462" t="str">
        <f>IFERROR(VLOOKUP(BE462,classifications!$A$3:$C$334,3,FALSE),VLOOKUP(BE462,classifications!$I$2:$K$28,3,FALSE))</f>
        <v>Urban with Significant Rural</v>
      </c>
      <c r="BE462" t="s">
        <v>996</v>
      </c>
      <c r="BG462">
        <v>0</v>
      </c>
      <c r="BH462">
        <v>6508</v>
      </c>
      <c r="BI462">
        <v>14</v>
      </c>
      <c r="BJ462">
        <v>39282</v>
      </c>
      <c r="BK462">
        <v>45804</v>
      </c>
      <c r="CB462" t="s">
        <v>994</v>
      </c>
      <c r="CC462" t="str">
        <f>VLOOKUP(CE462,class!$A$1:$B$455,2,FALSE)</f>
        <v>Shire District</v>
      </c>
      <c r="CD462" t="str">
        <f>IFERROR(VLOOKUP(CE462,classifications!$A$3:$C$334,3,FALSE),VLOOKUP(CE462,classifications!$I$2:$K$28,3,FALSE))</f>
        <v>Urban with Significant Rural</v>
      </c>
      <c r="CE462" t="s">
        <v>996</v>
      </c>
      <c r="CG462">
        <v>0</v>
      </c>
      <c r="CH462">
        <v>6577</v>
      </c>
      <c r="CI462">
        <v>12</v>
      </c>
      <c r="CJ462">
        <v>39673</v>
      </c>
      <c r="CK462">
        <v>46262</v>
      </c>
      <c r="DB462" t="s">
        <v>994</v>
      </c>
      <c r="DC462" t="str">
        <f>VLOOKUP(DE462,class!$A$1:$B$455,2,FALSE)</f>
        <v>Shire District</v>
      </c>
      <c r="DD462" t="str">
        <f>IFERROR(VLOOKUP(DE462,classifications!$A$3:$C$334,3,FALSE),VLOOKUP(DE462,classifications!$I$2:$K$28,3,FALSE))</f>
        <v>Urban with Significant Rural</v>
      </c>
      <c r="DE462" t="s">
        <v>996</v>
      </c>
      <c r="DG462">
        <v>0</v>
      </c>
      <c r="DH462">
        <v>6627</v>
      </c>
      <c r="DI462">
        <v>12</v>
      </c>
      <c r="DJ462">
        <v>39849</v>
      </c>
      <c r="DK462">
        <v>46488</v>
      </c>
      <c r="EB462" t="s">
        <v>994</v>
      </c>
      <c r="EC462" t="str">
        <f>VLOOKUP(EE462,class!$A$1:$B$455,2,FALSE)</f>
        <v>Shire District</v>
      </c>
      <c r="ED462" t="str">
        <f>IFERROR(VLOOKUP(EE462,classifications!$A$3:$C$334,3,FALSE),VLOOKUP(EE462,classifications!$I$2:$K$28,3,FALSE))</f>
        <v>Urban with Significant Rural</v>
      </c>
      <c r="EE462" t="s">
        <v>996</v>
      </c>
      <c r="EG462">
        <v>0</v>
      </c>
      <c r="EH462">
        <v>6725</v>
      </c>
      <c r="EI462">
        <v>3</v>
      </c>
      <c r="EJ462">
        <v>40015</v>
      </c>
      <c r="EK462">
        <v>46743</v>
      </c>
      <c r="FB462" t="s">
        <v>994</v>
      </c>
      <c r="FC462" t="str">
        <f>VLOOKUP(FE462,class!$A$1:$B$455,2,FALSE)</f>
        <v>Shire District</v>
      </c>
      <c r="FD462" t="str">
        <f>IFERROR(VLOOKUP(FE462,classifications!$A$3:$C$334,3,FALSE),VLOOKUP(FE462,classifications!$I$2:$K$28,3,FALSE))</f>
        <v>Urban with Significant Rural</v>
      </c>
      <c r="FE462" t="s">
        <v>996</v>
      </c>
      <c r="FG462">
        <v>11</v>
      </c>
      <c r="FH462">
        <v>6681</v>
      </c>
      <c r="FI462">
        <v>3</v>
      </c>
      <c r="FJ462">
        <v>40189</v>
      </c>
      <c r="FK462">
        <v>46884</v>
      </c>
      <c r="GB462" t="s">
        <v>994</v>
      </c>
      <c r="GC462" t="str">
        <f>VLOOKUP(GE462,class!$A$1:$B$455,2,FALSE)</f>
        <v>Shire District</v>
      </c>
      <c r="GD462" t="str">
        <f>IFERROR(VLOOKUP(GE462,classifications!$A$3:$C$334,3,FALSE),VLOOKUP(GE462,classifications!$I$2:$K$28,3,FALSE))</f>
        <v>Urban with Significant Rural</v>
      </c>
      <c r="GE462" t="s">
        <v>996</v>
      </c>
      <c r="GG462">
        <v>11</v>
      </c>
      <c r="GH462">
        <v>6684</v>
      </c>
      <c r="GI462">
        <v>3</v>
      </c>
      <c r="GJ462">
        <v>40369</v>
      </c>
      <c r="GK462">
        <v>47067</v>
      </c>
    </row>
    <row r="464" spans="2:193" x14ac:dyDescent="0.3">
      <c r="E464" t="s">
        <v>1180</v>
      </c>
      <c r="AE464" t="s">
        <v>1180</v>
      </c>
      <c r="BE464" t="s">
        <v>1180</v>
      </c>
      <c r="CE464" t="s">
        <v>1180</v>
      </c>
      <c r="DE464" t="s">
        <v>1180</v>
      </c>
      <c r="EE464" t="s">
        <v>1180</v>
      </c>
      <c r="FE464" t="s">
        <v>1180</v>
      </c>
      <c r="GE464" t="s">
        <v>1180</v>
      </c>
    </row>
    <row r="465" spans="5:187" x14ac:dyDescent="0.3">
      <c r="E465" t="s">
        <v>1181</v>
      </c>
      <c r="AE465" t="s">
        <v>1181</v>
      </c>
      <c r="BE465" t="s">
        <v>1181</v>
      </c>
      <c r="CE465" t="s">
        <v>1181</v>
      </c>
      <c r="DE465" t="s">
        <v>1181</v>
      </c>
      <c r="EE465" t="s">
        <v>1181</v>
      </c>
      <c r="FE465" t="s">
        <v>1181</v>
      </c>
      <c r="GE465" t="s">
        <v>1181</v>
      </c>
    </row>
    <row r="466" spans="5:187" x14ac:dyDescent="0.3">
      <c r="E466" t="s">
        <v>1182</v>
      </c>
      <c r="AE466" t="s">
        <v>1182</v>
      </c>
      <c r="BE466" t="s">
        <v>1182</v>
      </c>
      <c r="CE466" t="s">
        <v>1215</v>
      </c>
      <c r="DE466" t="s">
        <v>1215</v>
      </c>
      <c r="EE466" t="s">
        <v>1215</v>
      </c>
      <c r="FE466" t="s">
        <v>1226</v>
      </c>
      <c r="GE466" t="s">
        <v>1237</v>
      </c>
    </row>
    <row r="467" spans="5:187" x14ac:dyDescent="0.3">
      <c r="E467" t="s">
        <v>1183</v>
      </c>
      <c r="AE467" t="s">
        <v>1183</v>
      </c>
      <c r="BE467" t="s">
        <v>1183</v>
      </c>
      <c r="CE467" t="s">
        <v>1183</v>
      </c>
      <c r="DE467" t="s">
        <v>1183</v>
      </c>
      <c r="EE467" t="s">
        <v>1183</v>
      </c>
      <c r="FE467" t="s">
        <v>1183</v>
      </c>
      <c r="GE467" t="s">
        <v>1183</v>
      </c>
    </row>
    <row r="468" spans="5:187" x14ac:dyDescent="0.3">
      <c r="E468" t="s">
        <v>1184</v>
      </c>
      <c r="AE468" t="s">
        <v>1184</v>
      </c>
      <c r="BE468" t="s">
        <v>1184</v>
      </c>
      <c r="CE468" t="s">
        <v>1184</v>
      </c>
      <c r="DE468" t="s">
        <v>1184</v>
      </c>
      <c r="EE468" t="s">
        <v>1184</v>
      </c>
      <c r="FE468" t="s">
        <v>1184</v>
      </c>
      <c r="GE468" t="s">
        <v>1184</v>
      </c>
    </row>
    <row r="470" spans="5:187" x14ac:dyDescent="0.3">
      <c r="E470" t="s">
        <v>1185</v>
      </c>
      <c r="AE470" t="s">
        <v>1185</v>
      </c>
      <c r="BE470" t="s">
        <v>1185</v>
      </c>
      <c r="CE470" t="s">
        <v>1185</v>
      </c>
      <c r="DE470" t="s">
        <v>1185</v>
      </c>
      <c r="EE470" t="s">
        <v>1185</v>
      </c>
      <c r="FE470" t="s">
        <v>1185</v>
      </c>
      <c r="GE470" t="s">
        <v>1185</v>
      </c>
    </row>
    <row r="471" spans="5:187" x14ac:dyDescent="0.3">
      <c r="E471" t="s">
        <v>1186</v>
      </c>
      <c r="AE471" t="s">
        <v>1186</v>
      </c>
      <c r="BE471" t="s">
        <v>1186</v>
      </c>
      <c r="CE471" t="s">
        <v>1186</v>
      </c>
      <c r="DE471" t="s">
        <v>1186</v>
      </c>
      <c r="EE471" t="s">
        <v>1186</v>
      </c>
      <c r="FE471" t="s">
        <v>1227</v>
      </c>
      <c r="GE471" t="s">
        <v>1227</v>
      </c>
    </row>
    <row r="472" spans="5:187" x14ac:dyDescent="0.3">
      <c r="E472" t="s">
        <v>1187</v>
      </c>
      <c r="AE472" t="s">
        <v>1208</v>
      </c>
      <c r="BE472" t="s">
        <v>1208</v>
      </c>
      <c r="CE472" t="s">
        <v>1216</v>
      </c>
      <c r="DE472" t="s">
        <v>1216</v>
      </c>
      <c r="EE472" t="s">
        <v>1216</v>
      </c>
      <c r="FE472" t="s">
        <v>1228</v>
      </c>
      <c r="GE472" t="s">
        <v>1238</v>
      </c>
    </row>
    <row r="473" spans="5:187" x14ac:dyDescent="0.3">
      <c r="FE473" t="s">
        <v>1229</v>
      </c>
      <c r="GE473" t="s">
        <v>1229</v>
      </c>
    </row>
    <row r="474" spans="5:187" x14ac:dyDescent="0.3">
      <c r="E474" t="s">
        <v>1188</v>
      </c>
      <c r="AE474" t="s">
        <v>1188</v>
      </c>
      <c r="BE474" t="s">
        <v>1188</v>
      </c>
      <c r="CE474" t="s">
        <v>1188</v>
      </c>
      <c r="DE474" t="s">
        <v>1188</v>
      </c>
      <c r="EE474" t="s">
        <v>1188</v>
      </c>
      <c r="FE474" t="s">
        <v>1188</v>
      </c>
      <c r="GE474" t="s">
        <v>1188</v>
      </c>
    </row>
    <row r="475" spans="5:187" x14ac:dyDescent="0.3">
      <c r="E475" t="s">
        <v>1189</v>
      </c>
      <c r="AE475" t="s">
        <v>1189</v>
      </c>
      <c r="BE475" t="s">
        <v>1189</v>
      </c>
      <c r="CE475" t="s">
        <v>1189</v>
      </c>
      <c r="DE475" t="s">
        <v>1189</v>
      </c>
      <c r="EE475" t="s">
        <v>1189</v>
      </c>
      <c r="FE475" t="s">
        <v>1189</v>
      </c>
      <c r="GE475" t="s">
        <v>1189</v>
      </c>
    </row>
    <row r="476" spans="5:187" x14ac:dyDescent="0.3">
      <c r="E476" t="s">
        <v>1190</v>
      </c>
      <c r="AE476" t="s">
        <v>1190</v>
      </c>
      <c r="BE476" t="s">
        <v>1190</v>
      </c>
      <c r="CE476" t="s">
        <v>1190</v>
      </c>
      <c r="DE476" t="s">
        <v>1190</v>
      </c>
      <c r="EE476" t="s">
        <v>1190</v>
      </c>
      <c r="FE476" t="s">
        <v>1190</v>
      </c>
      <c r="GE476" t="s">
        <v>1190</v>
      </c>
    </row>
    <row r="477" spans="5:187" x14ac:dyDescent="0.3">
      <c r="E477" t="s">
        <v>1191</v>
      </c>
      <c r="AE477" t="s">
        <v>1191</v>
      </c>
      <c r="BE477" t="s">
        <v>1191</v>
      </c>
      <c r="CE477" t="s">
        <v>1191</v>
      </c>
      <c r="DE477" t="s">
        <v>1191</v>
      </c>
      <c r="EE477" t="s">
        <v>1191</v>
      </c>
      <c r="FE477" t="s">
        <v>1191</v>
      </c>
      <c r="GE477" t="s">
        <v>1191</v>
      </c>
    </row>
    <row r="480" spans="5:187" x14ac:dyDescent="0.3">
      <c r="E480" t="s">
        <v>1192</v>
      </c>
      <c r="AE480" t="s">
        <v>1192</v>
      </c>
      <c r="BE480" t="s">
        <v>1192</v>
      </c>
      <c r="CE480" t="s">
        <v>1192</v>
      </c>
      <c r="DE480" t="s">
        <v>1192</v>
      </c>
      <c r="EE480" t="s">
        <v>1192</v>
      </c>
      <c r="FE480" t="s">
        <v>1192</v>
      </c>
      <c r="GE480" t="s">
        <v>1192</v>
      </c>
    </row>
    <row r="481" spans="5:187" x14ac:dyDescent="0.3">
      <c r="E481" t="s">
        <v>1193</v>
      </c>
      <c r="AE481" t="s">
        <v>1193</v>
      </c>
      <c r="BE481" t="s">
        <v>1193</v>
      </c>
      <c r="CE481" t="s">
        <v>1193</v>
      </c>
      <c r="DE481" t="s">
        <v>1193</v>
      </c>
      <c r="EE481" t="s">
        <v>1193</v>
      </c>
      <c r="FE481" t="s">
        <v>1193</v>
      </c>
      <c r="GE481" t="s">
        <v>1193</v>
      </c>
    </row>
    <row r="482" spans="5:187" x14ac:dyDescent="0.3">
      <c r="E482" t="s">
        <v>1194</v>
      </c>
      <c r="AE482" t="s">
        <v>1194</v>
      </c>
      <c r="BE482" t="s">
        <v>1194</v>
      </c>
      <c r="CE482" t="s">
        <v>1194</v>
      </c>
      <c r="DE482" t="s">
        <v>1194</v>
      </c>
      <c r="EE482" t="s">
        <v>1194</v>
      </c>
      <c r="FE482" t="s">
        <v>1194</v>
      </c>
      <c r="GE482" t="s">
        <v>1194</v>
      </c>
    </row>
    <row r="483" spans="5:187" x14ac:dyDescent="0.3">
      <c r="E483" t="s">
        <v>1195</v>
      </c>
      <c r="AE483" t="s">
        <v>1195</v>
      </c>
      <c r="BE483" t="s">
        <v>1195</v>
      </c>
      <c r="CE483" t="s">
        <v>1195</v>
      </c>
      <c r="DE483" t="s">
        <v>1195</v>
      </c>
      <c r="EE483" t="s">
        <v>1195</v>
      </c>
      <c r="FE483" t="s">
        <v>1195</v>
      </c>
      <c r="GE483" t="s">
        <v>1195</v>
      </c>
    </row>
    <row r="484" spans="5:187" x14ac:dyDescent="0.3">
      <c r="E484" t="s">
        <v>1196</v>
      </c>
      <c r="AE484" t="s">
        <v>1196</v>
      </c>
      <c r="BE484" t="s">
        <v>1196</v>
      </c>
      <c r="CE484" t="s">
        <v>1196</v>
      </c>
      <c r="DE484" t="s">
        <v>1196</v>
      </c>
      <c r="EE484" t="s">
        <v>1196</v>
      </c>
      <c r="FE484" t="s">
        <v>1196</v>
      </c>
      <c r="GE484" t="s">
        <v>1196</v>
      </c>
    </row>
    <row r="486" spans="5:187" x14ac:dyDescent="0.3">
      <c r="E486" t="s">
        <v>1197</v>
      </c>
      <c r="AE486" t="s">
        <v>1197</v>
      </c>
      <c r="BE486" t="s">
        <v>1197</v>
      </c>
      <c r="CE486" t="s">
        <v>1197</v>
      </c>
      <c r="DE486" t="s">
        <v>1197</v>
      </c>
      <c r="EE486" t="s">
        <v>1197</v>
      </c>
      <c r="FE486" t="s">
        <v>1230</v>
      </c>
      <c r="GE486" t="s">
        <v>1230</v>
      </c>
    </row>
    <row r="487" spans="5:187" x14ac:dyDescent="0.3">
      <c r="E487" t="s">
        <v>1198</v>
      </c>
      <c r="AE487" t="s">
        <v>1198</v>
      </c>
      <c r="BE487" t="s">
        <v>1198</v>
      </c>
      <c r="CE487" t="s">
        <v>1198</v>
      </c>
      <c r="DE487" t="s">
        <v>1198</v>
      </c>
      <c r="EE487" t="s">
        <v>1198</v>
      </c>
      <c r="FE487" t="s">
        <v>1198</v>
      </c>
      <c r="GE487" t="s">
        <v>1198</v>
      </c>
    </row>
    <row r="488" spans="5:187" x14ac:dyDescent="0.3">
      <c r="FE488" t="s">
        <v>1231</v>
      </c>
      <c r="GE488" t="s">
        <v>1231</v>
      </c>
    </row>
    <row r="489" spans="5:187" x14ac:dyDescent="0.3">
      <c r="E489" t="s">
        <v>1199</v>
      </c>
      <c r="FE489" t="s">
        <v>1232</v>
      </c>
      <c r="GE489" t="s">
        <v>1232</v>
      </c>
    </row>
    <row r="490" spans="5:187" x14ac:dyDescent="0.3">
      <c r="E490" t="s">
        <v>1200</v>
      </c>
      <c r="AE490" t="s">
        <v>1209</v>
      </c>
      <c r="BE490" t="s">
        <v>1213</v>
      </c>
      <c r="CE490" t="s">
        <v>1217</v>
      </c>
      <c r="DE490" t="s">
        <v>1220</v>
      </c>
      <c r="EE490" t="s">
        <v>1223</v>
      </c>
      <c r="FE490" t="s">
        <v>1346</v>
      </c>
      <c r="GE490" t="s">
        <v>1346</v>
      </c>
    </row>
    <row r="491" spans="5:187" x14ac:dyDescent="0.3">
      <c r="AE491" t="s">
        <v>1210</v>
      </c>
      <c r="FE491" t="s">
        <v>1347</v>
      </c>
      <c r="GE491" t="s">
        <v>1347</v>
      </c>
    </row>
    <row r="492" spans="5:187" x14ac:dyDescent="0.3">
      <c r="E492" t="s">
        <v>1201</v>
      </c>
      <c r="DE492" t="s">
        <v>1201</v>
      </c>
      <c r="FE492" t="s">
        <v>1233</v>
      </c>
      <c r="GE492" t="s">
        <v>1233</v>
      </c>
    </row>
    <row r="493" spans="5:187" x14ac:dyDescent="0.3">
      <c r="E493" t="s">
        <v>1202</v>
      </c>
      <c r="AE493" t="s">
        <v>1201</v>
      </c>
      <c r="BE493" t="s">
        <v>1201</v>
      </c>
      <c r="CE493" t="s">
        <v>1201</v>
      </c>
      <c r="DE493" t="s">
        <v>1202</v>
      </c>
      <c r="EE493" t="s">
        <v>1201</v>
      </c>
    </row>
    <row r="494" spans="5:187" x14ac:dyDescent="0.3">
      <c r="E494" t="s">
        <v>1010</v>
      </c>
      <c r="AE494" t="s">
        <v>1202</v>
      </c>
      <c r="BE494" t="s">
        <v>1202</v>
      </c>
      <c r="CE494" t="s">
        <v>1202</v>
      </c>
      <c r="DE494" t="s">
        <v>1010</v>
      </c>
      <c r="EE494" t="s">
        <v>1202</v>
      </c>
      <c r="FE494" t="s">
        <v>1234</v>
      </c>
      <c r="GE494" t="s">
        <v>1239</v>
      </c>
    </row>
    <row r="495" spans="5:187" x14ac:dyDescent="0.3">
      <c r="AE495" t="s">
        <v>1010</v>
      </c>
      <c r="BE495" t="s">
        <v>1010</v>
      </c>
      <c r="CE495" t="s">
        <v>1010</v>
      </c>
      <c r="CJ495">
        <v>43972</v>
      </c>
      <c r="EE495" t="s">
        <v>1010</v>
      </c>
    </row>
    <row r="496" spans="5:187" x14ac:dyDescent="0.3">
      <c r="E496" t="s">
        <v>1009</v>
      </c>
      <c r="G496">
        <v>44336</v>
      </c>
      <c r="CK496" t="s">
        <v>1218</v>
      </c>
      <c r="DE496" t="s">
        <v>1009</v>
      </c>
      <c r="DG496">
        <v>44336</v>
      </c>
      <c r="FE496" t="s">
        <v>1201</v>
      </c>
      <c r="GE496" t="s">
        <v>1201</v>
      </c>
    </row>
    <row r="497" spans="5:190" x14ac:dyDescent="0.3">
      <c r="E497" t="s">
        <v>1011</v>
      </c>
      <c r="H497" t="s">
        <v>1203</v>
      </c>
      <c r="AE497" t="s">
        <v>1009</v>
      </c>
      <c r="AG497">
        <v>44336</v>
      </c>
      <c r="BE497" t="s">
        <v>1009</v>
      </c>
      <c r="BG497">
        <v>44336</v>
      </c>
      <c r="CE497" t="s">
        <v>1009</v>
      </c>
      <c r="CG497">
        <v>44336</v>
      </c>
      <c r="DE497" t="s">
        <v>1011</v>
      </c>
      <c r="DH497" t="s">
        <v>1203</v>
      </c>
      <c r="EE497" t="s">
        <v>1009</v>
      </c>
      <c r="EG497">
        <v>44336</v>
      </c>
      <c r="FE497" t="s">
        <v>1202</v>
      </c>
      <c r="GE497" t="s">
        <v>1202</v>
      </c>
    </row>
    <row r="498" spans="5:190" x14ac:dyDescent="0.3">
      <c r="AE498" t="s">
        <v>1011</v>
      </c>
      <c r="AH498" t="s">
        <v>1203</v>
      </c>
      <c r="BE498" t="s">
        <v>1011</v>
      </c>
      <c r="BH498" t="s">
        <v>1203</v>
      </c>
      <c r="CE498" t="s">
        <v>1011</v>
      </c>
      <c r="CH498" t="s">
        <v>1203</v>
      </c>
      <c r="EE498" t="s">
        <v>1011</v>
      </c>
      <c r="EH498" t="s">
        <v>1203</v>
      </c>
      <c r="FE498" t="s">
        <v>1010</v>
      </c>
      <c r="GE498" t="s">
        <v>1010</v>
      </c>
    </row>
    <row r="500" spans="5:190" x14ac:dyDescent="0.3">
      <c r="DE500" t="s">
        <v>1221</v>
      </c>
      <c r="EE500" t="s">
        <v>1221</v>
      </c>
      <c r="FE500" t="s">
        <v>1009</v>
      </c>
      <c r="FG500">
        <v>44336</v>
      </c>
      <c r="GE500" t="s">
        <v>1009</v>
      </c>
      <c r="GG500">
        <v>44336</v>
      </c>
    </row>
    <row r="501" spans="5:190" x14ac:dyDescent="0.3">
      <c r="FE501" t="s">
        <v>1011</v>
      </c>
      <c r="FH501" t="s">
        <v>1203</v>
      </c>
      <c r="GE501" t="s">
        <v>1011</v>
      </c>
      <c r="GH501" t="s">
        <v>1203</v>
      </c>
    </row>
    <row r="504" spans="5:190" x14ac:dyDescent="0.3">
      <c r="FE504" t="s">
        <v>1221</v>
      </c>
      <c r="GE504" t="s">
        <v>1221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0A37-192B-405A-8930-C50A4C43F9E0}">
  <sheetPr codeName="Sheet3"/>
  <dimension ref="A1:I455"/>
  <sheetViews>
    <sheetView workbookViewId="0">
      <selection sqref="A1:XFD1048576"/>
    </sheetView>
  </sheetViews>
  <sheetFormatPr defaultRowHeight="14.4" x14ac:dyDescent="0.3"/>
  <sheetData>
    <row r="1" spans="1:9" x14ac:dyDescent="0.3">
      <c r="A1" t="s">
        <v>1240</v>
      </c>
      <c r="B1" t="s">
        <v>1241</v>
      </c>
      <c r="H1" t="s">
        <v>1242</v>
      </c>
      <c r="I1" t="s">
        <v>1243</v>
      </c>
    </row>
    <row r="2" spans="1:9" x14ac:dyDescent="0.3">
      <c r="A2" t="s">
        <v>1058</v>
      </c>
      <c r="B2" t="s">
        <v>1241</v>
      </c>
      <c r="H2" t="s">
        <v>307</v>
      </c>
      <c r="I2" t="s">
        <v>1244</v>
      </c>
    </row>
    <row r="3" spans="1:9" x14ac:dyDescent="0.3">
      <c r="A3" t="s">
        <v>1245</v>
      </c>
      <c r="B3" t="s">
        <v>1241</v>
      </c>
      <c r="H3" t="s">
        <v>310</v>
      </c>
      <c r="I3" t="s">
        <v>1244</v>
      </c>
    </row>
    <row r="4" spans="1:9" x14ac:dyDescent="0.3">
      <c r="A4" t="s">
        <v>1246</v>
      </c>
      <c r="B4" t="s">
        <v>1241</v>
      </c>
      <c r="H4" t="s">
        <v>313</v>
      </c>
      <c r="I4" t="s">
        <v>1244</v>
      </c>
    </row>
    <row r="5" spans="1:9" x14ac:dyDescent="0.3">
      <c r="A5" t="s">
        <v>1247</v>
      </c>
      <c r="B5" t="s">
        <v>1241</v>
      </c>
      <c r="H5" t="s">
        <v>318</v>
      </c>
      <c r="I5" t="s">
        <v>1248</v>
      </c>
    </row>
    <row r="6" spans="1:9" x14ac:dyDescent="0.3">
      <c r="A6" t="s">
        <v>1249</v>
      </c>
      <c r="B6" t="s">
        <v>1241</v>
      </c>
      <c r="H6" t="s">
        <v>321</v>
      </c>
      <c r="I6" t="s">
        <v>1248</v>
      </c>
    </row>
    <row r="7" spans="1:9" x14ac:dyDescent="0.3">
      <c r="A7" t="s">
        <v>1250</v>
      </c>
      <c r="B7" t="s">
        <v>1241</v>
      </c>
      <c r="H7" t="s">
        <v>324</v>
      </c>
      <c r="I7" t="s">
        <v>1248</v>
      </c>
    </row>
    <row r="8" spans="1:9" x14ac:dyDescent="0.3">
      <c r="A8" t="s">
        <v>1251</v>
      </c>
      <c r="B8" t="s">
        <v>1241</v>
      </c>
      <c r="H8" t="s">
        <v>327</v>
      </c>
      <c r="I8" t="s">
        <v>1248</v>
      </c>
    </row>
    <row r="9" spans="1:9" x14ac:dyDescent="0.3">
      <c r="A9" t="s">
        <v>1252</v>
      </c>
      <c r="B9" t="s">
        <v>1241</v>
      </c>
      <c r="H9" t="s">
        <v>330</v>
      </c>
      <c r="I9" t="s">
        <v>1248</v>
      </c>
    </row>
    <row r="10" spans="1:9" x14ac:dyDescent="0.3">
      <c r="A10" t="s">
        <v>1253</v>
      </c>
      <c r="B10" t="s">
        <v>1241</v>
      </c>
      <c r="H10" t="s">
        <v>333</v>
      </c>
      <c r="I10" t="s">
        <v>1248</v>
      </c>
    </row>
    <row r="11" spans="1:9" x14ac:dyDescent="0.3">
      <c r="A11" t="s">
        <v>1254</v>
      </c>
      <c r="B11" t="s">
        <v>1241</v>
      </c>
      <c r="H11" t="s">
        <v>336</v>
      </c>
      <c r="I11" t="s">
        <v>1248</v>
      </c>
    </row>
    <row r="12" spans="1:9" x14ac:dyDescent="0.3">
      <c r="A12" t="s">
        <v>1255</v>
      </c>
      <c r="B12" t="s">
        <v>1241</v>
      </c>
      <c r="H12" t="s">
        <v>341</v>
      </c>
      <c r="I12" t="s">
        <v>1256</v>
      </c>
    </row>
    <row r="13" spans="1:9" x14ac:dyDescent="0.3">
      <c r="A13" t="s">
        <v>1257</v>
      </c>
      <c r="B13" t="s">
        <v>1241</v>
      </c>
      <c r="H13" t="s">
        <v>655</v>
      </c>
      <c r="I13" t="s">
        <v>652</v>
      </c>
    </row>
    <row r="14" spans="1:9" x14ac:dyDescent="0.3">
      <c r="A14" t="s">
        <v>1258</v>
      </c>
      <c r="B14" t="s">
        <v>1241</v>
      </c>
      <c r="H14" t="s">
        <v>344</v>
      </c>
      <c r="I14" t="s">
        <v>1256</v>
      </c>
    </row>
    <row r="15" spans="1:9" x14ac:dyDescent="0.3">
      <c r="A15" t="s">
        <v>1108</v>
      </c>
      <c r="B15" t="s">
        <v>1241</v>
      </c>
      <c r="H15" t="s">
        <v>488</v>
      </c>
      <c r="I15" t="s">
        <v>479</v>
      </c>
    </row>
    <row r="16" spans="1:9" x14ac:dyDescent="0.3">
      <c r="A16" t="s">
        <v>1259</v>
      </c>
      <c r="B16" t="s">
        <v>1241</v>
      </c>
      <c r="H16" t="s">
        <v>824</v>
      </c>
      <c r="I16" t="s">
        <v>821</v>
      </c>
    </row>
    <row r="17" spans="1:9" x14ac:dyDescent="0.3">
      <c r="A17" t="s">
        <v>1260</v>
      </c>
      <c r="B17" t="s">
        <v>1241</v>
      </c>
      <c r="H17" t="s">
        <v>155</v>
      </c>
      <c r="I17" t="s">
        <v>1261</v>
      </c>
    </row>
    <row r="18" spans="1:9" x14ac:dyDescent="0.3">
      <c r="A18" t="s">
        <v>1262</v>
      </c>
      <c r="B18" t="s">
        <v>1241</v>
      </c>
      <c r="H18" t="s">
        <v>347</v>
      </c>
      <c r="I18" t="s">
        <v>1256</v>
      </c>
    </row>
    <row r="19" spans="1:9" x14ac:dyDescent="0.3">
      <c r="A19" t="s">
        <v>1263</v>
      </c>
      <c r="B19" t="s">
        <v>1241</v>
      </c>
      <c r="H19" t="s">
        <v>827</v>
      </c>
      <c r="I19" t="s">
        <v>821</v>
      </c>
    </row>
    <row r="20" spans="1:9" x14ac:dyDescent="0.3">
      <c r="A20" t="s">
        <v>1264</v>
      </c>
      <c r="B20" t="s">
        <v>1241</v>
      </c>
      <c r="H20" t="s">
        <v>658</v>
      </c>
      <c r="I20" t="s">
        <v>652</v>
      </c>
    </row>
    <row r="21" spans="1:9" x14ac:dyDescent="0.3">
      <c r="A21" t="s">
        <v>1265</v>
      </c>
      <c r="B21" t="s">
        <v>1241</v>
      </c>
      <c r="H21" t="s">
        <v>491</v>
      </c>
      <c r="I21" t="s">
        <v>479</v>
      </c>
    </row>
    <row r="22" spans="1:9" x14ac:dyDescent="0.3">
      <c r="A22" t="s">
        <v>1266</v>
      </c>
      <c r="B22" t="s">
        <v>1241</v>
      </c>
      <c r="H22" t="s">
        <v>661</v>
      </c>
      <c r="I22" t="s">
        <v>652</v>
      </c>
    </row>
    <row r="23" spans="1:9" x14ac:dyDescent="0.3">
      <c r="A23" t="s">
        <v>1094</v>
      </c>
      <c r="B23" t="s">
        <v>1241</v>
      </c>
      <c r="H23" t="s">
        <v>494</v>
      </c>
      <c r="I23" t="s">
        <v>479</v>
      </c>
    </row>
    <row r="24" spans="1:9" x14ac:dyDescent="0.3">
      <c r="A24" t="s">
        <v>1267</v>
      </c>
      <c r="B24" t="s">
        <v>1241</v>
      </c>
      <c r="H24" t="s">
        <v>350</v>
      </c>
      <c r="I24" t="s">
        <v>1256</v>
      </c>
    </row>
    <row r="25" spans="1:9" x14ac:dyDescent="0.3">
      <c r="A25" t="s">
        <v>1268</v>
      </c>
      <c r="B25" t="s">
        <v>1241</v>
      </c>
      <c r="H25" t="s">
        <v>830</v>
      </c>
      <c r="I25" t="s">
        <v>821</v>
      </c>
    </row>
    <row r="26" spans="1:9" x14ac:dyDescent="0.3">
      <c r="A26" t="s">
        <v>1269</v>
      </c>
      <c r="B26" t="s">
        <v>1241</v>
      </c>
      <c r="H26" t="s">
        <v>137</v>
      </c>
      <c r="I26" t="s">
        <v>1270</v>
      </c>
    </row>
    <row r="27" spans="1:9" x14ac:dyDescent="0.3">
      <c r="A27" t="s">
        <v>1271</v>
      </c>
      <c r="B27" t="s">
        <v>1241</v>
      </c>
      <c r="H27" t="s">
        <v>353</v>
      </c>
      <c r="I27" t="s">
        <v>1256</v>
      </c>
    </row>
    <row r="28" spans="1:9" x14ac:dyDescent="0.3">
      <c r="A28" t="s">
        <v>1272</v>
      </c>
      <c r="B28" t="s">
        <v>1241</v>
      </c>
      <c r="H28" t="s">
        <v>498</v>
      </c>
      <c r="I28" t="s">
        <v>495</v>
      </c>
    </row>
    <row r="29" spans="1:9" x14ac:dyDescent="0.3">
      <c r="A29" t="s">
        <v>1273</v>
      </c>
      <c r="B29" t="s">
        <v>1241</v>
      </c>
      <c r="H29" t="s">
        <v>664</v>
      </c>
      <c r="I29" t="s">
        <v>652</v>
      </c>
    </row>
    <row r="30" spans="1:9" x14ac:dyDescent="0.3">
      <c r="A30" t="s">
        <v>1274</v>
      </c>
      <c r="B30" t="s">
        <v>1241</v>
      </c>
      <c r="H30" t="s">
        <v>140</v>
      </c>
      <c r="I30" t="s">
        <v>1270</v>
      </c>
    </row>
    <row r="31" spans="1:9" x14ac:dyDescent="0.3">
      <c r="A31" t="s">
        <v>1275</v>
      </c>
      <c r="B31" t="s">
        <v>1241</v>
      </c>
      <c r="H31" t="s">
        <v>833</v>
      </c>
      <c r="I31" t="s">
        <v>821</v>
      </c>
    </row>
    <row r="32" spans="1:9" x14ac:dyDescent="0.3">
      <c r="A32" t="s">
        <v>1276</v>
      </c>
      <c r="B32" t="s">
        <v>1241</v>
      </c>
      <c r="H32" t="s">
        <v>501</v>
      </c>
      <c r="I32" t="s">
        <v>495</v>
      </c>
    </row>
    <row r="33" spans="1:9" x14ac:dyDescent="0.3">
      <c r="A33" t="s">
        <v>1130</v>
      </c>
      <c r="B33" t="s">
        <v>1241</v>
      </c>
      <c r="H33" t="s">
        <v>358</v>
      </c>
      <c r="I33" t="s">
        <v>355</v>
      </c>
    </row>
    <row r="34" spans="1:9" x14ac:dyDescent="0.3">
      <c r="A34" t="s">
        <v>1277</v>
      </c>
      <c r="B34" t="s">
        <v>1241</v>
      </c>
      <c r="H34" t="s">
        <v>667</v>
      </c>
      <c r="I34" t="s">
        <v>652</v>
      </c>
    </row>
    <row r="35" spans="1:9" x14ac:dyDescent="0.3">
      <c r="A35" t="s">
        <v>1278</v>
      </c>
      <c r="B35" t="s">
        <v>1241</v>
      </c>
      <c r="H35" t="s">
        <v>143</v>
      </c>
      <c r="I35" t="s">
        <v>1270</v>
      </c>
    </row>
    <row r="36" spans="1:9" x14ac:dyDescent="0.3">
      <c r="A36" t="s">
        <v>1279</v>
      </c>
      <c r="B36" t="s">
        <v>1241</v>
      </c>
      <c r="H36" t="s">
        <v>504</v>
      </c>
      <c r="I36" t="s">
        <v>495</v>
      </c>
    </row>
    <row r="37" spans="1:9" x14ac:dyDescent="0.3">
      <c r="A37" t="s">
        <v>1280</v>
      </c>
      <c r="B37" t="s">
        <v>1241</v>
      </c>
      <c r="H37" t="s">
        <v>836</v>
      </c>
      <c r="I37" t="s">
        <v>821</v>
      </c>
    </row>
    <row r="38" spans="1:9" x14ac:dyDescent="0.3">
      <c r="A38" t="s">
        <v>1281</v>
      </c>
      <c r="B38" t="s">
        <v>1241</v>
      </c>
      <c r="H38" t="s">
        <v>670</v>
      </c>
      <c r="I38" t="s">
        <v>652</v>
      </c>
    </row>
    <row r="39" spans="1:9" x14ac:dyDescent="0.3">
      <c r="A39" t="s">
        <v>1282</v>
      </c>
      <c r="B39" t="s">
        <v>1241</v>
      </c>
      <c r="H39" t="s">
        <v>146</v>
      </c>
      <c r="I39" t="s">
        <v>1270</v>
      </c>
    </row>
    <row r="40" spans="1:9" x14ac:dyDescent="0.3">
      <c r="A40" t="s">
        <v>1283</v>
      </c>
      <c r="B40" t="s">
        <v>1241</v>
      </c>
      <c r="H40" t="s">
        <v>361</v>
      </c>
      <c r="I40" t="s">
        <v>355</v>
      </c>
    </row>
    <row r="41" spans="1:9" x14ac:dyDescent="0.3">
      <c r="A41" t="s">
        <v>1284</v>
      </c>
      <c r="B41" t="s">
        <v>1241</v>
      </c>
      <c r="H41" t="s">
        <v>840</v>
      </c>
      <c r="I41" t="s">
        <v>837</v>
      </c>
    </row>
    <row r="42" spans="1:9" x14ac:dyDescent="0.3">
      <c r="A42" t="s">
        <v>1150</v>
      </c>
      <c r="B42" t="s">
        <v>1241</v>
      </c>
      <c r="H42" t="s">
        <v>507</v>
      </c>
      <c r="I42" t="s">
        <v>495</v>
      </c>
    </row>
    <row r="43" spans="1:9" x14ac:dyDescent="0.3">
      <c r="A43" t="s">
        <v>1285</v>
      </c>
      <c r="B43" t="s">
        <v>1241</v>
      </c>
      <c r="H43" t="s">
        <v>364</v>
      </c>
      <c r="I43" t="s">
        <v>355</v>
      </c>
    </row>
    <row r="44" spans="1:9" x14ac:dyDescent="0.3">
      <c r="A44" t="s">
        <v>1286</v>
      </c>
      <c r="B44" t="s">
        <v>1241</v>
      </c>
      <c r="H44" t="s">
        <v>149</v>
      </c>
      <c r="I44" t="s">
        <v>1270</v>
      </c>
    </row>
    <row r="45" spans="1:9" x14ac:dyDescent="0.3">
      <c r="A45" t="s">
        <v>1287</v>
      </c>
      <c r="B45" t="s">
        <v>1241</v>
      </c>
      <c r="H45" t="s">
        <v>673</v>
      </c>
      <c r="I45" t="s">
        <v>652</v>
      </c>
    </row>
    <row r="46" spans="1:9" x14ac:dyDescent="0.3">
      <c r="A46" t="s">
        <v>1288</v>
      </c>
      <c r="B46" t="s">
        <v>1241</v>
      </c>
      <c r="H46" t="s">
        <v>510</v>
      </c>
      <c r="I46" t="s">
        <v>495</v>
      </c>
    </row>
    <row r="47" spans="1:9" x14ac:dyDescent="0.3">
      <c r="A47" t="s">
        <v>1289</v>
      </c>
      <c r="B47" t="s">
        <v>1241</v>
      </c>
      <c r="H47" t="s">
        <v>843</v>
      </c>
      <c r="I47" t="s">
        <v>837</v>
      </c>
    </row>
    <row r="48" spans="1:9" x14ac:dyDescent="0.3">
      <c r="A48" t="s">
        <v>1290</v>
      </c>
      <c r="B48" t="s">
        <v>1241</v>
      </c>
      <c r="H48" t="s">
        <v>676</v>
      </c>
      <c r="I48" t="s">
        <v>652</v>
      </c>
    </row>
    <row r="49" spans="1:9" x14ac:dyDescent="0.3">
      <c r="A49" t="s">
        <v>1291</v>
      </c>
      <c r="B49" t="s">
        <v>1241</v>
      </c>
      <c r="H49" t="s">
        <v>152</v>
      </c>
      <c r="I49" t="s">
        <v>1261</v>
      </c>
    </row>
    <row r="50" spans="1:9" x14ac:dyDescent="0.3">
      <c r="A50" t="s">
        <v>1292</v>
      </c>
      <c r="B50" t="s">
        <v>1241</v>
      </c>
      <c r="H50" t="s">
        <v>367</v>
      </c>
      <c r="I50" t="s">
        <v>355</v>
      </c>
    </row>
    <row r="51" spans="1:9" x14ac:dyDescent="0.3">
      <c r="A51" t="s">
        <v>1293</v>
      </c>
      <c r="B51" t="s">
        <v>1241</v>
      </c>
      <c r="H51" t="s">
        <v>513</v>
      </c>
      <c r="I51" t="s">
        <v>495</v>
      </c>
    </row>
    <row r="52" spans="1:9" x14ac:dyDescent="0.3">
      <c r="A52" t="s">
        <v>1294</v>
      </c>
      <c r="B52" t="s">
        <v>1241</v>
      </c>
      <c r="H52" t="s">
        <v>846</v>
      </c>
      <c r="I52" t="s">
        <v>837</v>
      </c>
    </row>
    <row r="53" spans="1:9" x14ac:dyDescent="0.3">
      <c r="A53" t="s">
        <v>1295</v>
      </c>
      <c r="B53" t="s">
        <v>1241</v>
      </c>
      <c r="H53" t="s">
        <v>371</v>
      </c>
      <c r="I53" t="s">
        <v>368</v>
      </c>
    </row>
    <row r="54" spans="1:9" x14ac:dyDescent="0.3">
      <c r="A54" t="s">
        <v>1296</v>
      </c>
      <c r="B54" t="s">
        <v>1241</v>
      </c>
      <c r="H54" t="s">
        <v>158</v>
      </c>
      <c r="I54" t="s">
        <v>1270</v>
      </c>
    </row>
    <row r="55" spans="1:9" x14ac:dyDescent="0.3">
      <c r="A55" t="s">
        <v>1167</v>
      </c>
      <c r="B55" t="s">
        <v>1241</v>
      </c>
      <c r="H55" t="s">
        <v>679</v>
      </c>
      <c r="I55" t="s">
        <v>652</v>
      </c>
    </row>
    <row r="56" spans="1:9" x14ac:dyDescent="0.3">
      <c r="A56" t="s">
        <v>1297</v>
      </c>
      <c r="B56" t="s">
        <v>1241</v>
      </c>
      <c r="H56" t="s">
        <v>850</v>
      </c>
      <c r="I56" t="s">
        <v>837</v>
      </c>
    </row>
    <row r="57" spans="1:9" x14ac:dyDescent="0.3">
      <c r="A57" t="s">
        <v>1298</v>
      </c>
      <c r="B57" t="s">
        <v>1241</v>
      </c>
      <c r="H57" t="s">
        <v>516</v>
      </c>
      <c r="I57" t="s">
        <v>495</v>
      </c>
    </row>
    <row r="58" spans="1:9" x14ac:dyDescent="0.3">
      <c r="A58" t="s">
        <v>1299</v>
      </c>
      <c r="B58" t="s">
        <v>1241</v>
      </c>
      <c r="H58" t="s">
        <v>682</v>
      </c>
      <c r="I58" t="s">
        <v>652</v>
      </c>
    </row>
    <row r="59" spans="1:9" x14ac:dyDescent="0.3">
      <c r="H59" t="s">
        <v>161</v>
      </c>
      <c r="I59" t="s">
        <v>1270</v>
      </c>
    </row>
    <row r="60" spans="1:9" x14ac:dyDescent="0.3">
      <c r="H60" t="s">
        <v>374</v>
      </c>
      <c r="I60" t="s">
        <v>368</v>
      </c>
    </row>
    <row r="61" spans="1:9" x14ac:dyDescent="0.3">
      <c r="H61" t="s">
        <v>519</v>
      </c>
      <c r="I61" t="s">
        <v>495</v>
      </c>
    </row>
    <row r="62" spans="1:9" x14ac:dyDescent="0.3">
      <c r="A62" t="s">
        <v>137</v>
      </c>
      <c r="B62" t="s">
        <v>1300</v>
      </c>
      <c r="C62" t="s">
        <v>1270</v>
      </c>
      <c r="H62" t="s">
        <v>854</v>
      </c>
      <c r="I62" t="s">
        <v>837</v>
      </c>
    </row>
    <row r="63" spans="1:9" x14ac:dyDescent="0.3">
      <c r="A63" t="s">
        <v>140</v>
      </c>
      <c r="B63" t="s">
        <v>1300</v>
      </c>
      <c r="C63" t="s">
        <v>1270</v>
      </c>
      <c r="H63" t="s">
        <v>377</v>
      </c>
      <c r="I63" t="s">
        <v>368</v>
      </c>
    </row>
    <row r="64" spans="1:9" x14ac:dyDescent="0.3">
      <c r="A64" t="s">
        <v>143</v>
      </c>
      <c r="B64" t="s">
        <v>1300</v>
      </c>
      <c r="C64" t="s">
        <v>1270</v>
      </c>
      <c r="H64" t="s">
        <v>164</v>
      </c>
      <c r="I64" t="s">
        <v>1270</v>
      </c>
    </row>
    <row r="65" spans="1:9" x14ac:dyDescent="0.3">
      <c r="A65" t="s">
        <v>146</v>
      </c>
      <c r="B65" t="s">
        <v>1300</v>
      </c>
      <c r="C65" t="s">
        <v>1270</v>
      </c>
      <c r="H65" t="s">
        <v>685</v>
      </c>
      <c r="I65" t="s">
        <v>652</v>
      </c>
    </row>
    <row r="66" spans="1:9" x14ac:dyDescent="0.3">
      <c r="A66" t="s">
        <v>149</v>
      </c>
      <c r="B66" t="s">
        <v>1300</v>
      </c>
      <c r="C66" t="s">
        <v>1270</v>
      </c>
      <c r="H66" t="s">
        <v>522</v>
      </c>
      <c r="I66" t="s">
        <v>495</v>
      </c>
    </row>
    <row r="67" spans="1:9" x14ac:dyDescent="0.3">
      <c r="A67" t="s">
        <v>152</v>
      </c>
      <c r="B67" t="s">
        <v>1300</v>
      </c>
      <c r="C67" t="s">
        <v>1261</v>
      </c>
      <c r="H67" t="s">
        <v>858</v>
      </c>
      <c r="I67" t="s">
        <v>855</v>
      </c>
    </row>
    <row r="68" spans="1:9" x14ac:dyDescent="0.3">
      <c r="A68" t="s">
        <v>155</v>
      </c>
      <c r="B68" t="s">
        <v>1300</v>
      </c>
      <c r="C68" t="s">
        <v>1261</v>
      </c>
      <c r="H68" t="s">
        <v>688</v>
      </c>
      <c r="I68" t="s">
        <v>652</v>
      </c>
    </row>
    <row r="69" spans="1:9" x14ac:dyDescent="0.3">
      <c r="A69" t="s">
        <v>158</v>
      </c>
      <c r="B69" t="s">
        <v>1300</v>
      </c>
      <c r="C69" t="s">
        <v>1270</v>
      </c>
      <c r="H69" t="s">
        <v>167</v>
      </c>
      <c r="I69" t="s">
        <v>1270</v>
      </c>
    </row>
    <row r="70" spans="1:9" x14ac:dyDescent="0.3">
      <c r="A70" t="s">
        <v>161</v>
      </c>
      <c r="B70" t="s">
        <v>1300</v>
      </c>
      <c r="C70" t="s">
        <v>1270</v>
      </c>
      <c r="H70" t="s">
        <v>380</v>
      </c>
      <c r="I70" t="s">
        <v>368</v>
      </c>
    </row>
    <row r="71" spans="1:9" x14ac:dyDescent="0.3">
      <c r="A71" t="s">
        <v>164</v>
      </c>
      <c r="B71" t="s">
        <v>1300</v>
      </c>
      <c r="C71" t="s">
        <v>1270</v>
      </c>
      <c r="H71" t="s">
        <v>525</v>
      </c>
      <c r="I71" t="s">
        <v>495</v>
      </c>
    </row>
    <row r="72" spans="1:9" x14ac:dyDescent="0.3">
      <c r="A72" t="s">
        <v>167</v>
      </c>
      <c r="B72" t="s">
        <v>1300</v>
      </c>
      <c r="C72" t="s">
        <v>1270</v>
      </c>
      <c r="H72" t="s">
        <v>861</v>
      </c>
      <c r="I72" t="s">
        <v>855</v>
      </c>
    </row>
    <row r="73" spans="1:9" x14ac:dyDescent="0.3">
      <c r="A73" t="s">
        <v>170</v>
      </c>
      <c r="B73" t="s">
        <v>1300</v>
      </c>
      <c r="C73" t="s">
        <v>1261</v>
      </c>
      <c r="H73" t="s">
        <v>383</v>
      </c>
      <c r="I73" t="s">
        <v>368</v>
      </c>
    </row>
    <row r="74" spans="1:9" x14ac:dyDescent="0.3">
      <c r="A74" t="s">
        <v>173</v>
      </c>
      <c r="B74" t="s">
        <v>1300</v>
      </c>
      <c r="C74" t="s">
        <v>1261</v>
      </c>
      <c r="H74" t="s">
        <v>170</v>
      </c>
      <c r="I74" t="s">
        <v>1261</v>
      </c>
    </row>
    <row r="75" spans="1:9" x14ac:dyDescent="0.3">
      <c r="A75" t="s">
        <v>176</v>
      </c>
      <c r="B75" t="s">
        <v>1300</v>
      </c>
      <c r="C75" t="s">
        <v>1261</v>
      </c>
      <c r="H75" t="s">
        <v>692</v>
      </c>
      <c r="I75" t="s">
        <v>689</v>
      </c>
    </row>
    <row r="76" spans="1:9" x14ac:dyDescent="0.3">
      <c r="A76" t="s">
        <v>179</v>
      </c>
      <c r="B76" t="s">
        <v>1300</v>
      </c>
      <c r="C76" t="s">
        <v>1270</v>
      </c>
      <c r="H76" t="s">
        <v>864</v>
      </c>
      <c r="I76" t="s">
        <v>855</v>
      </c>
    </row>
    <row r="77" spans="1:9" x14ac:dyDescent="0.3">
      <c r="A77" t="s">
        <v>182</v>
      </c>
      <c r="B77" t="s">
        <v>1300</v>
      </c>
      <c r="C77" t="s">
        <v>1270</v>
      </c>
      <c r="H77" t="s">
        <v>528</v>
      </c>
      <c r="I77" t="s">
        <v>495</v>
      </c>
    </row>
    <row r="78" spans="1:9" x14ac:dyDescent="0.3">
      <c r="A78" t="s">
        <v>185</v>
      </c>
      <c r="B78" t="s">
        <v>1300</v>
      </c>
      <c r="C78" t="s">
        <v>1270</v>
      </c>
      <c r="H78" t="s">
        <v>387</v>
      </c>
      <c r="I78" t="s">
        <v>384</v>
      </c>
    </row>
    <row r="79" spans="1:9" x14ac:dyDescent="0.3">
      <c r="A79" t="s">
        <v>188</v>
      </c>
      <c r="B79" t="s">
        <v>1300</v>
      </c>
      <c r="C79" t="s">
        <v>1270</v>
      </c>
      <c r="H79" t="s">
        <v>173</v>
      </c>
      <c r="I79" t="s">
        <v>1261</v>
      </c>
    </row>
    <row r="80" spans="1:9" x14ac:dyDescent="0.3">
      <c r="A80" t="s">
        <v>191</v>
      </c>
      <c r="B80" t="s">
        <v>1300</v>
      </c>
      <c r="C80" t="s">
        <v>1261</v>
      </c>
      <c r="H80" t="s">
        <v>695</v>
      </c>
      <c r="I80" t="s">
        <v>689</v>
      </c>
    </row>
    <row r="81" spans="1:9" x14ac:dyDescent="0.3">
      <c r="A81" t="s">
        <v>194</v>
      </c>
      <c r="B81" t="s">
        <v>1300</v>
      </c>
      <c r="C81" t="s">
        <v>1261</v>
      </c>
      <c r="H81" t="s">
        <v>531</v>
      </c>
      <c r="I81" t="s">
        <v>495</v>
      </c>
    </row>
    <row r="82" spans="1:9" x14ac:dyDescent="0.3">
      <c r="A82" t="s">
        <v>197</v>
      </c>
      <c r="B82" t="s">
        <v>1300</v>
      </c>
      <c r="C82" t="s">
        <v>1270</v>
      </c>
      <c r="H82" t="s">
        <v>867</v>
      </c>
      <c r="I82" t="s">
        <v>855</v>
      </c>
    </row>
    <row r="83" spans="1:9" x14ac:dyDescent="0.3">
      <c r="A83" t="s">
        <v>200</v>
      </c>
      <c r="B83" t="s">
        <v>1300</v>
      </c>
      <c r="C83" t="s">
        <v>1261</v>
      </c>
      <c r="H83" t="s">
        <v>698</v>
      </c>
      <c r="I83" t="s">
        <v>689</v>
      </c>
    </row>
    <row r="84" spans="1:9" x14ac:dyDescent="0.3">
      <c r="A84" t="s">
        <v>203</v>
      </c>
      <c r="B84" t="s">
        <v>1300</v>
      </c>
      <c r="C84" t="s">
        <v>1261</v>
      </c>
      <c r="H84" t="s">
        <v>176</v>
      </c>
      <c r="I84" t="s">
        <v>1261</v>
      </c>
    </row>
    <row r="85" spans="1:9" x14ac:dyDescent="0.3">
      <c r="A85" t="s">
        <v>206</v>
      </c>
      <c r="B85" t="s">
        <v>1300</v>
      </c>
      <c r="C85" t="s">
        <v>1270</v>
      </c>
      <c r="H85" t="s">
        <v>390</v>
      </c>
      <c r="I85" t="s">
        <v>384</v>
      </c>
    </row>
    <row r="86" spans="1:9" x14ac:dyDescent="0.3">
      <c r="A86" t="s">
        <v>209</v>
      </c>
      <c r="B86" t="s">
        <v>1300</v>
      </c>
      <c r="C86" t="s">
        <v>1261</v>
      </c>
      <c r="H86" t="s">
        <v>535</v>
      </c>
      <c r="I86" t="s">
        <v>532</v>
      </c>
    </row>
    <row r="87" spans="1:9" x14ac:dyDescent="0.3">
      <c r="A87" t="s">
        <v>212</v>
      </c>
      <c r="B87" t="s">
        <v>1300</v>
      </c>
      <c r="C87" t="s">
        <v>1270</v>
      </c>
      <c r="H87" t="s">
        <v>870</v>
      </c>
      <c r="I87" t="s">
        <v>855</v>
      </c>
    </row>
    <row r="88" spans="1:9" x14ac:dyDescent="0.3">
      <c r="A88" t="s">
        <v>215</v>
      </c>
      <c r="B88" t="s">
        <v>1300</v>
      </c>
      <c r="C88" t="s">
        <v>1270</v>
      </c>
      <c r="H88" t="s">
        <v>179</v>
      </c>
      <c r="I88" t="s">
        <v>1270</v>
      </c>
    </row>
    <row r="89" spans="1:9" x14ac:dyDescent="0.3">
      <c r="A89" t="s">
        <v>218</v>
      </c>
      <c r="B89" t="s">
        <v>1300</v>
      </c>
      <c r="C89" t="s">
        <v>1261</v>
      </c>
      <c r="H89" t="s">
        <v>701</v>
      </c>
      <c r="I89" t="s">
        <v>689</v>
      </c>
    </row>
    <row r="90" spans="1:9" x14ac:dyDescent="0.3">
      <c r="A90" t="s">
        <v>221</v>
      </c>
      <c r="B90" t="s">
        <v>1300</v>
      </c>
      <c r="C90" t="s">
        <v>1270</v>
      </c>
      <c r="H90" t="s">
        <v>393</v>
      </c>
      <c r="I90" t="s">
        <v>384</v>
      </c>
    </row>
    <row r="91" spans="1:9" x14ac:dyDescent="0.3">
      <c r="A91" t="s">
        <v>224</v>
      </c>
      <c r="B91" t="s">
        <v>1300</v>
      </c>
      <c r="C91" t="s">
        <v>1261</v>
      </c>
      <c r="H91" t="s">
        <v>873</v>
      </c>
      <c r="I91" t="s">
        <v>855</v>
      </c>
    </row>
    <row r="92" spans="1:9" x14ac:dyDescent="0.3">
      <c r="A92" t="s">
        <v>227</v>
      </c>
      <c r="B92" t="s">
        <v>1300</v>
      </c>
      <c r="C92" t="s">
        <v>1270</v>
      </c>
      <c r="H92" t="s">
        <v>538</v>
      </c>
      <c r="I92" t="s">
        <v>532</v>
      </c>
    </row>
    <row r="93" spans="1:9" x14ac:dyDescent="0.3">
      <c r="A93" t="s">
        <v>230</v>
      </c>
      <c r="B93" t="s">
        <v>1300</v>
      </c>
      <c r="C93" t="s">
        <v>1261</v>
      </c>
      <c r="H93" t="s">
        <v>704</v>
      </c>
      <c r="I93" t="s">
        <v>689</v>
      </c>
    </row>
    <row r="94" spans="1:9" x14ac:dyDescent="0.3">
      <c r="A94" t="s">
        <v>233</v>
      </c>
      <c r="B94" t="s">
        <v>1300</v>
      </c>
      <c r="C94" t="s">
        <v>1261</v>
      </c>
      <c r="H94" t="s">
        <v>182</v>
      </c>
      <c r="I94" t="s">
        <v>1270</v>
      </c>
    </row>
    <row r="95" spans="1:9" x14ac:dyDescent="0.3">
      <c r="H95" t="s">
        <v>396</v>
      </c>
      <c r="I95" t="s">
        <v>384</v>
      </c>
    </row>
    <row r="96" spans="1:9" x14ac:dyDescent="0.3">
      <c r="H96" t="s">
        <v>541</v>
      </c>
      <c r="I96" t="s">
        <v>532</v>
      </c>
    </row>
    <row r="97" spans="1:9" x14ac:dyDescent="0.3">
      <c r="H97" t="s">
        <v>876</v>
      </c>
      <c r="I97" t="s">
        <v>855</v>
      </c>
    </row>
    <row r="98" spans="1:9" x14ac:dyDescent="0.3">
      <c r="H98" t="s">
        <v>399</v>
      </c>
      <c r="I98" t="s">
        <v>384</v>
      </c>
    </row>
    <row r="99" spans="1:9" x14ac:dyDescent="0.3">
      <c r="A99" t="s">
        <v>239</v>
      </c>
      <c r="B99" t="s">
        <v>1301</v>
      </c>
      <c r="C99" t="s">
        <v>1302</v>
      </c>
      <c r="H99" t="s">
        <v>185</v>
      </c>
      <c r="I99" t="s">
        <v>1270</v>
      </c>
    </row>
    <row r="100" spans="1:9" x14ac:dyDescent="0.3">
      <c r="A100" t="s">
        <v>242</v>
      </c>
      <c r="B100" t="s">
        <v>1301</v>
      </c>
      <c r="C100" t="s">
        <v>1302</v>
      </c>
      <c r="H100" t="s">
        <v>707</v>
      </c>
      <c r="I100" t="s">
        <v>689</v>
      </c>
    </row>
    <row r="101" spans="1:9" x14ac:dyDescent="0.3">
      <c r="A101" t="s">
        <v>245</v>
      </c>
      <c r="B101" t="s">
        <v>1301</v>
      </c>
      <c r="C101" t="s">
        <v>1302</v>
      </c>
      <c r="H101" t="s">
        <v>879</v>
      </c>
      <c r="I101" t="s">
        <v>855</v>
      </c>
    </row>
    <row r="102" spans="1:9" x14ac:dyDescent="0.3">
      <c r="A102" t="s">
        <v>248</v>
      </c>
      <c r="B102" t="s">
        <v>1301</v>
      </c>
      <c r="C102" t="s">
        <v>1302</v>
      </c>
      <c r="H102" t="s">
        <v>544</v>
      </c>
      <c r="I102" t="s">
        <v>532</v>
      </c>
    </row>
    <row r="103" spans="1:9" x14ac:dyDescent="0.3">
      <c r="A103" t="s">
        <v>251</v>
      </c>
      <c r="B103" t="s">
        <v>1301</v>
      </c>
      <c r="C103" t="s">
        <v>1302</v>
      </c>
      <c r="H103" t="s">
        <v>710</v>
      </c>
      <c r="I103" t="s">
        <v>689</v>
      </c>
    </row>
    <row r="104" spans="1:9" x14ac:dyDescent="0.3">
      <c r="A104" t="s">
        <v>254</v>
      </c>
      <c r="B104" t="s">
        <v>1301</v>
      </c>
      <c r="C104" t="s">
        <v>1302</v>
      </c>
      <c r="H104" t="s">
        <v>188</v>
      </c>
      <c r="I104" t="s">
        <v>1270</v>
      </c>
    </row>
    <row r="105" spans="1:9" x14ac:dyDescent="0.3">
      <c r="A105" t="s">
        <v>257</v>
      </c>
      <c r="B105" t="s">
        <v>1301</v>
      </c>
      <c r="C105" t="s">
        <v>1302</v>
      </c>
      <c r="H105" t="s">
        <v>402</v>
      </c>
      <c r="I105" t="s">
        <v>384</v>
      </c>
    </row>
    <row r="106" spans="1:9" x14ac:dyDescent="0.3">
      <c r="A106" t="s">
        <v>260</v>
      </c>
      <c r="B106" t="s">
        <v>1301</v>
      </c>
      <c r="C106" t="s">
        <v>1302</v>
      </c>
      <c r="H106" t="s">
        <v>883</v>
      </c>
      <c r="I106" t="s">
        <v>880</v>
      </c>
    </row>
    <row r="107" spans="1:9" x14ac:dyDescent="0.3">
      <c r="A107" t="s">
        <v>263</v>
      </c>
      <c r="B107" t="s">
        <v>1301</v>
      </c>
      <c r="C107" t="s">
        <v>1302</v>
      </c>
      <c r="H107" t="s">
        <v>406</v>
      </c>
      <c r="I107" t="s">
        <v>403</v>
      </c>
    </row>
    <row r="108" spans="1:9" x14ac:dyDescent="0.3">
      <c r="A108" t="s">
        <v>266</v>
      </c>
      <c r="B108" t="s">
        <v>1301</v>
      </c>
      <c r="C108" t="s">
        <v>1302</v>
      </c>
      <c r="H108" t="s">
        <v>191</v>
      </c>
      <c r="I108" t="s">
        <v>1261</v>
      </c>
    </row>
    <row r="109" spans="1:9" x14ac:dyDescent="0.3">
      <c r="H109" t="s">
        <v>714</v>
      </c>
      <c r="I109" t="s">
        <v>711</v>
      </c>
    </row>
    <row r="110" spans="1:9" x14ac:dyDescent="0.3">
      <c r="H110" t="s">
        <v>547</v>
      </c>
      <c r="I110" t="s">
        <v>532</v>
      </c>
    </row>
    <row r="111" spans="1:9" x14ac:dyDescent="0.3">
      <c r="A111" t="s">
        <v>271</v>
      </c>
      <c r="B111" t="s">
        <v>1301</v>
      </c>
      <c r="C111" t="s">
        <v>1303</v>
      </c>
      <c r="H111" t="s">
        <v>409</v>
      </c>
      <c r="I111" t="s">
        <v>403</v>
      </c>
    </row>
    <row r="112" spans="1:9" x14ac:dyDescent="0.3">
      <c r="A112" t="s">
        <v>274</v>
      </c>
      <c r="B112" t="s">
        <v>1301</v>
      </c>
      <c r="C112" t="s">
        <v>1303</v>
      </c>
      <c r="H112" t="s">
        <v>194</v>
      </c>
      <c r="I112" t="s">
        <v>1261</v>
      </c>
    </row>
    <row r="113" spans="1:9" x14ac:dyDescent="0.3">
      <c r="A113" t="s">
        <v>277</v>
      </c>
      <c r="B113" t="s">
        <v>1301</v>
      </c>
      <c r="C113" t="s">
        <v>1303</v>
      </c>
      <c r="H113" t="s">
        <v>717</v>
      </c>
      <c r="I113" t="s">
        <v>711</v>
      </c>
    </row>
    <row r="114" spans="1:9" x14ac:dyDescent="0.3">
      <c r="A114" t="s">
        <v>1304</v>
      </c>
      <c r="B114" t="s">
        <v>1301</v>
      </c>
      <c r="C114" t="s">
        <v>1303</v>
      </c>
      <c r="H114" t="s">
        <v>550</v>
      </c>
      <c r="I114" t="s">
        <v>532</v>
      </c>
    </row>
    <row r="115" spans="1:9" x14ac:dyDescent="0.3">
      <c r="A115" t="s">
        <v>282</v>
      </c>
      <c r="B115" t="s">
        <v>1301</v>
      </c>
      <c r="C115" t="s">
        <v>1303</v>
      </c>
      <c r="H115" t="s">
        <v>887</v>
      </c>
      <c r="I115" t="s">
        <v>880</v>
      </c>
    </row>
    <row r="116" spans="1:9" x14ac:dyDescent="0.3">
      <c r="H116" t="s">
        <v>412</v>
      </c>
      <c r="I116" t="s">
        <v>403</v>
      </c>
    </row>
    <row r="117" spans="1:9" x14ac:dyDescent="0.3">
      <c r="H117" t="s">
        <v>720</v>
      </c>
      <c r="I117" t="s">
        <v>711</v>
      </c>
    </row>
    <row r="118" spans="1:9" x14ac:dyDescent="0.3">
      <c r="A118" t="s">
        <v>287</v>
      </c>
      <c r="B118" t="s">
        <v>1301</v>
      </c>
      <c r="C118" t="s">
        <v>1305</v>
      </c>
      <c r="H118" t="s">
        <v>890</v>
      </c>
      <c r="I118" t="s">
        <v>880</v>
      </c>
    </row>
    <row r="119" spans="1:9" x14ac:dyDescent="0.3">
      <c r="A119" t="s">
        <v>290</v>
      </c>
      <c r="B119" t="s">
        <v>1301</v>
      </c>
      <c r="C119" t="s">
        <v>1305</v>
      </c>
      <c r="H119" t="s">
        <v>197</v>
      </c>
      <c r="I119" t="s">
        <v>1270</v>
      </c>
    </row>
    <row r="120" spans="1:9" x14ac:dyDescent="0.3">
      <c r="A120" t="s">
        <v>293</v>
      </c>
      <c r="B120" t="s">
        <v>1301</v>
      </c>
      <c r="C120" t="s">
        <v>1305</v>
      </c>
      <c r="H120" t="s">
        <v>554</v>
      </c>
      <c r="I120" t="s">
        <v>551</v>
      </c>
    </row>
    <row r="121" spans="1:9" x14ac:dyDescent="0.3">
      <c r="A121" t="s">
        <v>296</v>
      </c>
      <c r="B121" t="s">
        <v>1301</v>
      </c>
      <c r="C121" t="s">
        <v>1305</v>
      </c>
      <c r="H121" t="s">
        <v>415</v>
      </c>
      <c r="I121" t="s">
        <v>403</v>
      </c>
    </row>
    <row r="122" spans="1:9" x14ac:dyDescent="0.3">
      <c r="H122" t="s">
        <v>723</v>
      </c>
      <c r="I122" t="s">
        <v>711</v>
      </c>
    </row>
    <row r="123" spans="1:9" x14ac:dyDescent="0.3">
      <c r="H123" t="s">
        <v>893</v>
      </c>
      <c r="I123" t="s">
        <v>880</v>
      </c>
    </row>
    <row r="124" spans="1:9" x14ac:dyDescent="0.3">
      <c r="A124" t="s">
        <v>301</v>
      </c>
      <c r="B124" t="s">
        <v>1301</v>
      </c>
      <c r="C124" t="s">
        <v>1244</v>
      </c>
      <c r="H124" t="s">
        <v>557</v>
      </c>
      <c r="I124" t="s">
        <v>551</v>
      </c>
    </row>
    <row r="125" spans="1:9" x14ac:dyDescent="0.3">
      <c r="A125" t="s">
        <v>304</v>
      </c>
      <c r="B125" t="s">
        <v>1301</v>
      </c>
      <c r="C125" t="s">
        <v>1244</v>
      </c>
      <c r="H125" t="s">
        <v>200</v>
      </c>
      <c r="I125" t="s">
        <v>1261</v>
      </c>
    </row>
    <row r="126" spans="1:9" x14ac:dyDescent="0.3">
      <c r="A126" t="s">
        <v>307</v>
      </c>
      <c r="B126" t="s">
        <v>1301</v>
      </c>
      <c r="C126" t="s">
        <v>1244</v>
      </c>
      <c r="H126" t="s">
        <v>418</v>
      </c>
      <c r="I126" t="s">
        <v>403</v>
      </c>
    </row>
    <row r="127" spans="1:9" x14ac:dyDescent="0.3">
      <c r="A127" t="s">
        <v>310</v>
      </c>
      <c r="B127" t="s">
        <v>1301</v>
      </c>
      <c r="C127" t="s">
        <v>1244</v>
      </c>
      <c r="H127" t="s">
        <v>726</v>
      </c>
      <c r="I127" t="s">
        <v>711</v>
      </c>
    </row>
    <row r="128" spans="1:9" x14ac:dyDescent="0.3">
      <c r="A128" t="s">
        <v>313</v>
      </c>
      <c r="B128" t="s">
        <v>1301</v>
      </c>
      <c r="C128" t="s">
        <v>1244</v>
      </c>
      <c r="H128" t="s">
        <v>897</v>
      </c>
      <c r="I128" t="s">
        <v>880</v>
      </c>
    </row>
    <row r="129" spans="1:9" x14ac:dyDescent="0.3">
      <c r="H129" t="s">
        <v>203</v>
      </c>
      <c r="I129" t="s">
        <v>1261</v>
      </c>
    </row>
    <row r="130" spans="1:9" x14ac:dyDescent="0.3">
      <c r="H130" t="s">
        <v>560</v>
      </c>
      <c r="I130" t="s">
        <v>551</v>
      </c>
    </row>
    <row r="131" spans="1:9" x14ac:dyDescent="0.3">
      <c r="A131" t="s">
        <v>318</v>
      </c>
      <c r="B131" t="s">
        <v>1301</v>
      </c>
      <c r="C131" t="s">
        <v>1248</v>
      </c>
      <c r="H131" t="s">
        <v>421</v>
      </c>
      <c r="I131" t="s">
        <v>403</v>
      </c>
    </row>
    <row r="132" spans="1:9" x14ac:dyDescent="0.3">
      <c r="A132" t="s">
        <v>321</v>
      </c>
      <c r="B132" t="s">
        <v>1301</v>
      </c>
      <c r="C132" t="s">
        <v>1248</v>
      </c>
      <c r="H132" t="s">
        <v>729</v>
      </c>
      <c r="I132" t="s">
        <v>711</v>
      </c>
    </row>
    <row r="133" spans="1:9" x14ac:dyDescent="0.3">
      <c r="A133" t="s">
        <v>324</v>
      </c>
      <c r="B133" t="s">
        <v>1301</v>
      </c>
      <c r="C133" t="s">
        <v>1248</v>
      </c>
      <c r="H133" t="s">
        <v>901</v>
      </c>
      <c r="I133" t="s">
        <v>880</v>
      </c>
    </row>
    <row r="134" spans="1:9" x14ac:dyDescent="0.3">
      <c r="A134" t="s">
        <v>327</v>
      </c>
      <c r="B134" t="s">
        <v>1301</v>
      </c>
      <c r="C134" t="s">
        <v>1248</v>
      </c>
      <c r="H134" t="s">
        <v>563</v>
      </c>
      <c r="I134" t="s">
        <v>551</v>
      </c>
    </row>
    <row r="135" spans="1:9" x14ac:dyDescent="0.3">
      <c r="A135" t="s">
        <v>330</v>
      </c>
      <c r="B135" t="s">
        <v>1301</v>
      </c>
      <c r="C135" t="s">
        <v>1248</v>
      </c>
      <c r="H135" t="s">
        <v>206</v>
      </c>
      <c r="I135" t="s">
        <v>1270</v>
      </c>
    </row>
    <row r="136" spans="1:9" x14ac:dyDescent="0.3">
      <c r="A136" t="s">
        <v>333</v>
      </c>
      <c r="B136" t="s">
        <v>1301</v>
      </c>
      <c r="C136" t="s">
        <v>1248</v>
      </c>
      <c r="H136" t="s">
        <v>424</v>
      </c>
      <c r="I136" t="s">
        <v>403</v>
      </c>
    </row>
    <row r="137" spans="1:9" x14ac:dyDescent="0.3">
      <c r="A137" t="s">
        <v>336</v>
      </c>
      <c r="B137" t="s">
        <v>1301</v>
      </c>
      <c r="C137" t="s">
        <v>1248</v>
      </c>
      <c r="H137" t="s">
        <v>732</v>
      </c>
      <c r="I137" t="s">
        <v>711</v>
      </c>
    </row>
    <row r="138" spans="1:9" x14ac:dyDescent="0.3">
      <c r="H138" t="s">
        <v>905</v>
      </c>
      <c r="I138" t="s">
        <v>880</v>
      </c>
    </row>
    <row r="139" spans="1:9" x14ac:dyDescent="0.3">
      <c r="H139" t="s">
        <v>566</v>
      </c>
      <c r="I139" t="s">
        <v>551</v>
      </c>
    </row>
    <row r="140" spans="1:9" x14ac:dyDescent="0.3">
      <c r="A140" t="s">
        <v>341</v>
      </c>
      <c r="B140" t="s">
        <v>1301</v>
      </c>
      <c r="C140" t="s">
        <v>1256</v>
      </c>
      <c r="H140" t="s">
        <v>209</v>
      </c>
      <c r="I140" t="s">
        <v>1261</v>
      </c>
    </row>
    <row r="141" spans="1:9" x14ac:dyDescent="0.3">
      <c r="A141" t="s">
        <v>344</v>
      </c>
      <c r="B141" t="s">
        <v>1301</v>
      </c>
      <c r="C141" t="s">
        <v>1256</v>
      </c>
      <c r="H141" t="s">
        <v>427</v>
      </c>
      <c r="I141" t="s">
        <v>403</v>
      </c>
    </row>
    <row r="142" spans="1:9" x14ac:dyDescent="0.3">
      <c r="A142" t="s">
        <v>347</v>
      </c>
      <c r="B142" t="s">
        <v>1301</v>
      </c>
      <c r="C142" t="s">
        <v>1256</v>
      </c>
      <c r="H142" t="s">
        <v>736</v>
      </c>
      <c r="I142" t="s">
        <v>733</v>
      </c>
    </row>
    <row r="143" spans="1:9" x14ac:dyDescent="0.3">
      <c r="A143" t="s">
        <v>350</v>
      </c>
      <c r="B143" t="s">
        <v>1301</v>
      </c>
      <c r="C143" t="s">
        <v>1256</v>
      </c>
      <c r="H143" t="s">
        <v>909</v>
      </c>
      <c r="I143" t="s">
        <v>906</v>
      </c>
    </row>
    <row r="144" spans="1:9" x14ac:dyDescent="0.3">
      <c r="A144" t="s">
        <v>353</v>
      </c>
      <c r="B144" t="s">
        <v>1301</v>
      </c>
      <c r="C144" t="s">
        <v>1256</v>
      </c>
      <c r="H144" t="s">
        <v>569</v>
      </c>
      <c r="I144" t="s">
        <v>551</v>
      </c>
    </row>
    <row r="145" spans="1:9" x14ac:dyDescent="0.3">
      <c r="H145" t="s">
        <v>212</v>
      </c>
      <c r="I145" t="s">
        <v>1270</v>
      </c>
    </row>
    <row r="146" spans="1:9" x14ac:dyDescent="0.3">
      <c r="H146" t="s">
        <v>431</v>
      </c>
      <c r="I146" t="s">
        <v>428</v>
      </c>
    </row>
    <row r="147" spans="1:9" x14ac:dyDescent="0.3">
      <c r="H147" t="s">
        <v>739</v>
      </c>
      <c r="I147" t="s">
        <v>733</v>
      </c>
    </row>
    <row r="148" spans="1:9" x14ac:dyDescent="0.3">
      <c r="H148" t="s">
        <v>912</v>
      </c>
      <c r="I148" t="s">
        <v>906</v>
      </c>
    </row>
    <row r="149" spans="1:9" x14ac:dyDescent="0.3">
      <c r="H149" t="s">
        <v>572</v>
      </c>
      <c r="I149" t="s">
        <v>551</v>
      </c>
    </row>
    <row r="150" spans="1:9" x14ac:dyDescent="0.3">
      <c r="H150" t="s">
        <v>215</v>
      </c>
      <c r="I150" t="s">
        <v>1270</v>
      </c>
    </row>
    <row r="151" spans="1:9" x14ac:dyDescent="0.3">
      <c r="H151" t="s">
        <v>434</v>
      </c>
      <c r="I151" t="s">
        <v>428</v>
      </c>
    </row>
    <row r="152" spans="1:9" x14ac:dyDescent="0.3">
      <c r="H152" t="s">
        <v>742</v>
      </c>
      <c r="I152" t="s">
        <v>733</v>
      </c>
    </row>
    <row r="153" spans="1:9" x14ac:dyDescent="0.3">
      <c r="A153" t="s">
        <v>355</v>
      </c>
      <c r="B153" t="s">
        <v>1306</v>
      </c>
      <c r="C153" t="s">
        <v>1307</v>
      </c>
      <c r="H153" t="s">
        <v>575</v>
      </c>
      <c r="I153" t="s">
        <v>551</v>
      </c>
    </row>
    <row r="154" spans="1:9" x14ac:dyDescent="0.3">
      <c r="A154" t="s">
        <v>358</v>
      </c>
      <c r="B154" t="s">
        <v>1308</v>
      </c>
      <c r="C154" t="s">
        <v>355</v>
      </c>
      <c r="H154" t="s">
        <v>915</v>
      </c>
      <c r="I154" t="s">
        <v>906</v>
      </c>
    </row>
    <row r="155" spans="1:9" x14ac:dyDescent="0.3">
      <c r="A155" t="s">
        <v>361</v>
      </c>
      <c r="B155" t="s">
        <v>1308</v>
      </c>
      <c r="C155" t="s">
        <v>355</v>
      </c>
      <c r="H155" t="s">
        <v>218</v>
      </c>
      <c r="I155" t="s">
        <v>1261</v>
      </c>
    </row>
    <row r="156" spans="1:9" x14ac:dyDescent="0.3">
      <c r="A156" t="s">
        <v>364</v>
      </c>
      <c r="B156" t="s">
        <v>1308</v>
      </c>
      <c r="C156" t="s">
        <v>355</v>
      </c>
      <c r="H156" t="s">
        <v>437</v>
      </c>
      <c r="I156" t="s">
        <v>428</v>
      </c>
    </row>
    <row r="157" spans="1:9" x14ac:dyDescent="0.3">
      <c r="A157" t="s">
        <v>367</v>
      </c>
      <c r="B157" t="s">
        <v>1308</v>
      </c>
      <c r="C157" t="s">
        <v>355</v>
      </c>
      <c r="H157" t="s">
        <v>745</v>
      </c>
      <c r="I157" t="s">
        <v>733</v>
      </c>
    </row>
    <row r="158" spans="1:9" x14ac:dyDescent="0.3">
      <c r="H158" t="s">
        <v>578</v>
      </c>
      <c r="I158" t="s">
        <v>551</v>
      </c>
    </row>
    <row r="159" spans="1:9" x14ac:dyDescent="0.3">
      <c r="A159" t="s">
        <v>368</v>
      </c>
      <c r="B159" t="s">
        <v>1306</v>
      </c>
      <c r="C159" t="s">
        <v>1307</v>
      </c>
      <c r="H159" t="s">
        <v>918</v>
      </c>
      <c r="I159" t="s">
        <v>906</v>
      </c>
    </row>
    <row r="160" spans="1:9" x14ac:dyDescent="0.3">
      <c r="A160" t="s">
        <v>371</v>
      </c>
      <c r="B160" t="s">
        <v>1308</v>
      </c>
      <c r="C160" t="s">
        <v>368</v>
      </c>
      <c r="H160" t="s">
        <v>221</v>
      </c>
      <c r="I160" t="s">
        <v>1270</v>
      </c>
    </row>
    <row r="161" spans="1:9" x14ac:dyDescent="0.3">
      <c r="A161" t="s">
        <v>374</v>
      </c>
      <c r="B161" t="s">
        <v>1308</v>
      </c>
      <c r="C161" t="s">
        <v>368</v>
      </c>
      <c r="H161" t="s">
        <v>440</v>
      </c>
      <c r="I161" t="s">
        <v>428</v>
      </c>
    </row>
    <row r="162" spans="1:9" x14ac:dyDescent="0.3">
      <c r="A162" t="s">
        <v>377</v>
      </c>
      <c r="B162" t="s">
        <v>1308</v>
      </c>
      <c r="C162" t="s">
        <v>368</v>
      </c>
      <c r="H162" t="s">
        <v>748</v>
      </c>
      <c r="I162" t="s">
        <v>733</v>
      </c>
    </row>
    <row r="163" spans="1:9" x14ac:dyDescent="0.3">
      <c r="A163" t="s">
        <v>380</v>
      </c>
      <c r="B163" t="s">
        <v>1308</v>
      </c>
      <c r="C163" t="s">
        <v>368</v>
      </c>
      <c r="H163" t="s">
        <v>581</v>
      </c>
      <c r="I163" t="s">
        <v>551</v>
      </c>
    </row>
    <row r="164" spans="1:9" x14ac:dyDescent="0.3">
      <c r="A164" t="s">
        <v>383</v>
      </c>
      <c r="B164" t="s">
        <v>1308</v>
      </c>
      <c r="C164" t="s">
        <v>368</v>
      </c>
      <c r="H164" t="s">
        <v>921</v>
      </c>
      <c r="I164" t="s">
        <v>906</v>
      </c>
    </row>
    <row r="165" spans="1:9" x14ac:dyDescent="0.3">
      <c r="H165" t="s">
        <v>224</v>
      </c>
      <c r="I165" t="s">
        <v>1261</v>
      </c>
    </row>
    <row r="166" spans="1:9" x14ac:dyDescent="0.3">
      <c r="H166" t="s">
        <v>443</v>
      </c>
      <c r="I166" t="s">
        <v>428</v>
      </c>
    </row>
    <row r="167" spans="1:9" x14ac:dyDescent="0.3">
      <c r="H167" t="s">
        <v>751</v>
      </c>
      <c r="I167" t="s">
        <v>733</v>
      </c>
    </row>
    <row r="168" spans="1:9" x14ac:dyDescent="0.3">
      <c r="H168" t="s">
        <v>924</v>
      </c>
      <c r="I168" t="s">
        <v>906</v>
      </c>
    </row>
    <row r="169" spans="1:9" x14ac:dyDescent="0.3">
      <c r="H169" t="s">
        <v>584</v>
      </c>
      <c r="I169" t="s">
        <v>551</v>
      </c>
    </row>
    <row r="170" spans="1:9" x14ac:dyDescent="0.3">
      <c r="H170" t="s">
        <v>227</v>
      </c>
      <c r="I170" t="s">
        <v>1270</v>
      </c>
    </row>
    <row r="171" spans="1:9" x14ac:dyDescent="0.3">
      <c r="H171" t="s">
        <v>754</v>
      </c>
      <c r="I171" t="s">
        <v>733</v>
      </c>
    </row>
    <row r="172" spans="1:9" x14ac:dyDescent="0.3">
      <c r="H172" t="s">
        <v>446</v>
      </c>
      <c r="I172" t="s">
        <v>428</v>
      </c>
    </row>
    <row r="173" spans="1:9" x14ac:dyDescent="0.3">
      <c r="H173" t="s">
        <v>927</v>
      </c>
      <c r="I173" t="s">
        <v>906</v>
      </c>
    </row>
    <row r="174" spans="1:9" x14ac:dyDescent="0.3">
      <c r="H174" t="s">
        <v>588</v>
      </c>
      <c r="I174" t="s">
        <v>585</v>
      </c>
    </row>
    <row r="175" spans="1:9" x14ac:dyDescent="0.3">
      <c r="H175" t="s">
        <v>230</v>
      </c>
      <c r="I175" t="s">
        <v>1261</v>
      </c>
    </row>
    <row r="176" spans="1:9" x14ac:dyDescent="0.3">
      <c r="H176" t="s">
        <v>758</v>
      </c>
      <c r="I176" t="s">
        <v>755</v>
      </c>
    </row>
    <row r="177" spans="1:9" x14ac:dyDescent="0.3">
      <c r="H177" t="s">
        <v>449</v>
      </c>
      <c r="I177" t="s">
        <v>428</v>
      </c>
    </row>
    <row r="178" spans="1:9" x14ac:dyDescent="0.3">
      <c r="H178" t="s">
        <v>591</v>
      </c>
      <c r="I178" t="s">
        <v>585</v>
      </c>
    </row>
    <row r="179" spans="1:9" x14ac:dyDescent="0.3">
      <c r="H179" t="s">
        <v>233</v>
      </c>
      <c r="I179" t="s">
        <v>1261</v>
      </c>
    </row>
    <row r="180" spans="1:9" x14ac:dyDescent="0.3">
      <c r="H180" t="s">
        <v>930</v>
      </c>
      <c r="I180" t="s">
        <v>906</v>
      </c>
    </row>
    <row r="181" spans="1:9" x14ac:dyDescent="0.3">
      <c r="H181" t="s">
        <v>452</v>
      </c>
      <c r="I181" t="s">
        <v>428</v>
      </c>
    </row>
    <row r="182" spans="1:9" x14ac:dyDescent="0.3">
      <c r="H182" t="s">
        <v>761</v>
      </c>
      <c r="I182" t="s">
        <v>755</v>
      </c>
    </row>
    <row r="183" spans="1:9" x14ac:dyDescent="0.3">
      <c r="A183" t="s">
        <v>384</v>
      </c>
      <c r="B183" t="s">
        <v>1306</v>
      </c>
      <c r="C183" t="s">
        <v>1307</v>
      </c>
      <c r="H183" t="s">
        <v>594</v>
      </c>
      <c r="I183" t="s">
        <v>585</v>
      </c>
    </row>
    <row r="184" spans="1:9" x14ac:dyDescent="0.3">
      <c r="A184" t="s">
        <v>387</v>
      </c>
      <c r="B184" t="s">
        <v>1308</v>
      </c>
      <c r="C184" t="s">
        <v>384</v>
      </c>
      <c r="H184" t="s">
        <v>239</v>
      </c>
      <c r="I184" t="s">
        <v>1302</v>
      </c>
    </row>
    <row r="185" spans="1:9" x14ac:dyDescent="0.3">
      <c r="A185" t="s">
        <v>390</v>
      </c>
      <c r="B185" t="s">
        <v>1308</v>
      </c>
      <c r="C185" t="s">
        <v>384</v>
      </c>
      <c r="H185" t="s">
        <v>933</v>
      </c>
      <c r="I185" t="s">
        <v>906</v>
      </c>
    </row>
    <row r="186" spans="1:9" x14ac:dyDescent="0.3">
      <c r="A186" t="s">
        <v>393</v>
      </c>
      <c r="B186" t="s">
        <v>1308</v>
      </c>
      <c r="C186" t="s">
        <v>384</v>
      </c>
      <c r="H186" t="s">
        <v>764</v>
      </c>
      <c r="I186" t="s">
        <v>755</v>
      </c>
    </row>
    <row r="187" spans="1:9" x14ac:dyDescent="0.3">
      <c r="A187" t="s">
        <v>396</v>
      </c>
      <c r="B187" t="s">
        <v>1308</v>
      </c>
      <c r="C187" t="s">
        <v>384</v>
      </c>
      <c r="H187" t="s">
        <v>597</v>
      </c>
      <c r="I187" t="s">
        <v>585</v>
      </c>
    </row>
    <row r="188" spans="1:9" x14ac:dyDescent="0.3">
      <c r="A188" t="s">
        <v>399</v>
      </c>
      <c r="B188" t="s">
        <v>1308</v>
      </c>
      <c r="C188" t="s">
        <v>384</v>
      </c>
      <c r="H188" t="s">
        <v>458</v>
      </c>
      <c r="I188" t="s">
        <v>454</v>
      </c>
    </row>
    <row r="189" spans="1:9" x14ac:dyDescent="0.3">
      <c r="A189" t="s">
        <v>402</v>
      </c>
      <c r="B189" t="s">
        <v>1308</v>
      </c>
      <c r="C189" t="s">
        <v>384</v>
      </c>
      <c r="H189" t="s">
        <v>242</v>
      </c>
      <c r="I189" t="s">
        <v>1302</v>
      </c>
    </row>
    <row r="190" spans="1:9" x14ac:dyDescent="0.3">
      <c r="H190" t="s">
        <v>936</v>
      </c>
      <c r="I190" t="s">
        <v>906</v>
      </c>
    </row>
    <row r="191" spans="1:9" x14ac:dyDescent="0.3">
      <c r="A191" t="s">
        <v>403</v>
      </c>
      <c r="B191" t="s">
        <v>1306</v>
      </c>
      <c r="C191" t="s">
        <v>1307</v>
      </c>
      <c r="H191" t="s">
        <v>767</v>
      </c>
      <c r="I191" t="s">
        <v>755</v>
      </c>
    </row>
    <row r="192" spans="1:9" x14ac:dyDescent="0.3">
      <c r="A192" t="s">
        <v>406</v>
      </c>
      <c r="B192" t="s">
        <v>1308</v>
      </c>
      <c r="C192" t="s">
        <v>403</v>
      </c>
      <c r="H192" t="s">
        <v>939</v>
      </c>
      <c r="I192" t="s">
        <v>906</v>
      </c>
    </row>
    <row r="193" spans="1:9" x14ac:dyDescent="0.3">
      <c r="A193" t="s">
        <v>409</v>
      </c>
      <c r="B193" t="s">
        <v>1308</v>
      </c>
      <c r="C193" t="s">
        <v>403</v>
      </c>
      <c r="H193" t="s">
        <v>462</v>
      </c>
      <c r="I193" t="s">
        <v>454</v>
      </c>
    </row>
    <row r="194" spans="1:9" x14ac:dyDescent="0.3">
      <c r="A194" t="s">
        <v>412</v>
      </c>
      <c r="B194" t="s">
        <v>1308</v>
      </c>
      <c r="C194" t="s">
        <v>403</v>
      </c>
      <c r="H194" t="s">
        <v>245</v>
      </c>
      <c r="I194" t="s">
        <v>1302</v>
      </c>
    </row>
    <row r="195" spans="1:9" x14ac:dyDescent="0.3">
      <c r="A195" t="s">
        <v>415</v>
      </c>
      <c r="B195" t="s">
        <v>1308</v>
      </c>
      <c r="C195" t="s">
        <v>403</v>
      </c>
      <c r="H195" t="s">
        <v>600</v>
      </c>
      <c r="I195" t="s">
        <v>585</v>
      </c>
    </row>
    <row r="196" spans="1:9" x14ac:dyDescent="0.3">
      <c r="A196" t="s">
        <v>418</v>
      </c>
      <c r="B196" t="s">
        <v>1308</v>
      </c>
      <c r="C196" t="s">
        <v>403</v>
      </c>
      <c r="H196" t="s">
        <v>770</v>
      </c>
      <c r="I196" t="s">
        <v>755</v>
      </c>
    </row>
    <row r="197" spans="1:9" x14ac:dyDescent="0.3">
      <c r="A197" t="s">
        <v>421</v>
      </c>
      <c r="B197" t="s">
        <v>1308</v>
      </c>
      <c r="C197" t="s">
        <v>403</v>
      </c>
      <c r="H197" t="s">
        <v>943</v>
      </c>
      <c r="I197" t="s">
        <v>940</v>
      </c>
    </row>
    <row r="198" spans="1:9" x14ac:dyDescent="0.3">
      <c r="A198" t="s">
        <v>424</v>
      </c>
      <c r="B198" t="s">
        <v>1308</v>
      </c>
      <c r="C198" t="s">
        <v>403</v>
      </c>
      <c r="H198" t="s">
        <v>466</v>
      </c>
      <c r="I198" t="s">
        <v>454</v>
      </c>
    </row>
    <row r="199" spans="1:9" x14ac:dyDescent="0.3">
      <c r="A199" t="s">
        <v>427</v>
      </c>
      <c r="B199" t="s">
        <v>1308</v>
      </c>
      <c r="C199" t="s">
        <v>403</v>
      </c>
      <c r="H199" t="s">
        <v>603</v>
      </c>
      <c r="I199" t="s">
        <v>585</v>
      </c>
    </row>
    <row r="200" spans="1:9" x14ac:dyDescent="0.3">
      <c r="H200" t="s">
        <v>248</v>
      </c>
      <c r="I200" t="s">
        <v>1302</v>
      </c>
    </row>
    <row r="201" spans="1:9" x14ac:dyDescent="0.3">
      <c r="A201" t="s">
        <v>428</v>
      </c>
      <c r="B201" t="s">
        <v>1306</v>
      </c>
      <c r="C201" t="s">
        <v>1307</v>
      </c>
      <c r="H201" t="s">
        <v>773</v>
      </c>
      <c r="I201" t="s">
        <v>755</v>
      </c>
    </row>
    <row r="202" spans="1:9" x14ac:dyDescent="0.3">
      <c r="A202" t="s">
        <v>431</v>
      </c>
      <c r="B202" t="s">
        <v>1308</v>
      </c>
      <c r="C202" t="s">
        <v>428</v>
      </c>
      <c r="H202" t="s">
        <v>251</v>
      </c>
      <c r="I202" t="s">
        <v>1302</v>
      </c>
    </row>
    <row r="203" spans="1:9" x14ac:dyDescent="0.3">
      <c r="A203" t="s">
        <v>434</v>
      </c>
      <c r="B203" t="s">
        <v>1308</v>
      </c>
      <c r="C203" t="s">
        <v>428</v>
      </c>
      <c r="H203" t="s">
        <v>470</v>
      </c>
      <c r="I203" t="s">
        <v>454</v>
      </c>
    </row>
    <row r="204" spans="1:9" x14ac:dyDescent="0.3">
      <c r="A204" t="s">
        <v>437</v>
      </c>
      <c r="B204" t="s">
        <v>1308</v>
      </c>
      <c r="C204" t="s">
        <v>428</v>
      </c>
      <c r="H204" t="s">
        <v>946</v>
      </c>
      <c r="I204" t="s">
        <v>940</v>
      </c>
    </row>
    <row r="205" spans="1:9" x14ac:dyDescent="0.3">
      <c r="A205" t="s">
        <v>440</v>
      </c>
      <c r="B205" t="s">
        <v>1308</v>
      </c>
      <c r="C205" t="s">
        <v>428</v>
      </c>
      <c r="H205" t="s">
        <v>606</v>
      </c>
      <c r="I205" t="s">
        <v>585</v>
      </c>
    </row>
    <row r="206" spans="1:9" x14ac:dyDescent="0.3">
      <c r="A206" t="s">
        <v>443</v>
      </c>
      <c r="B206" t="s">
        <v>1308</v>
      </c>
      <c r="C206" t="s">
        <v>428</v>
      </c>
      <c r="H206" t="s">
        <v>776</v>
      </c>
      <c r="I206" t="s">
        <v>755</v>
      </c>
    </row>
    <row r="207" spans="1:9" x14ac:dyDescent="0.3">
      <c r="A207" t="s">
        <v>446</v>
      </c>
      <c r="B207" t="s">
        <v>1308</v>
      </c>
      <c r="C207" t="s">
        <v>428</v>
      </c>
      <c r="H207" t="s">
        <v>254</v>
      </c>
      <c r="I207" t="s">
        <v>1302</v>
      </c>
    </row>
    <row r="208" spans="1:9" x14ac:dyDescent="0.3">
      <c r="A208" t="s">
        <v>449</v>
      </c>
      <c r="B208" t="s">
        <v>1308</v>
      </c>
      <c r="C208" t="s">
        <v>428</v>
      </c>
      <c r="H208" t="s">
        <v>474</v>
      </c>
      <c r="I208" t="s">
        <v>454</v>
      </c>
    </row>
    <row r="209" spans="1:9" x14ac:dyDescent="0.3">
      <c r="A209" t="s">
        <v>452</v>
      </c>
      <c r="B209" t="s">
        <v>1308</v>
      </c>
      <c r="C209" t="s">
        <v>428</v>
      </c>
      <c r="H209" t="s">
        <v>949</v>
      </c>
      <c r="I209" t="s">
        <v>940</v>
      </c>
    </row>
    <row r="210" spans="1:9" x14ac:dyDescent="0.3">
      <c r="H210" t="s">
        <v>609</v>
      </c>
      <c r="I210" t="s">
        <v>585</v>
      </c>
    </row>
    <row r="211" spans="1:9" x14ac:dyDescent="0.3">
      <c r="H211" t="s">
        <v>780</v>
      </c>
      <c r="I211" t="s">
        <v>777</v>
      </c>
    </row>
    <row r="212" spans="1:9" x14ac:dyDescent="0.3">
      <c r="H212" t="s">
        <v>612</v>
      </c>
      <c r="I212" t="s">
        <v>585</v>
      </c>
    </row>
    <row r="213" spans="1:9" x14ac:dyDescent="0.3">
      <c r="A213" t="s">
        <v>454</v>
      </c>
      <c r="B213" t="s">
        <v>1306</v>
      </c>
      <c r="C213" t="s">
        <v>1307</v>
      </c>
      <c r="H213" t="s">
        <v>478</v>
      </c>
      <c r="I213" t="s">
        <v>454</v>
      </c>
    </row>
    <row r="214" spans="1:9" x14ac:dyDescent="0.3">
      <c r="A214" t="s">
        <v>458</v>
      </c>
      <c r="B214" t="s">
        <v>1308</v>
      </c>
      <c r="C214" t="s">
        <v>454</v>
      </c>
      <c r="H214" t="s">
        <v>952</v>
      </c>
      <c r="I214" t="s">
        <v>940</v>
      </c>
    </row>
    <row r="215" spans="1:9" x14ac:dyDescent="0.3">
      <c r="A215" t="s">
        <v>462</v>
      </c>
      <c r="B215" t="s">
        <v>1308</v>
      </c>
      <c r="C215" t="s">
        <v>454</v>
      </c>
      <c r="H215" t="s">
        <v>257</v>
      </c>
      <c r="I215" t="s">
        <v>1302</v>
      </c>
    </row>
    <row r="216" spans="1:9" x14ac:dyDescent="0.3">
      <c r="A216" t="s">
        <v>466</v>
      </c>
      <c r="B216" t="s">
        <v>1308</v>
      </c>
      <c r="C216" t="s">
        <v>454</v>
      </c>
      <c r="H216" t="s">
        <v>783</v>
      </c>
      <c r="I216" t="s">
        <v>777</v>
      </c>
    </row>
    <row r="217" spans="1:9" x14ac:dyDescent="0.3">
      <c r="A217" t="s">
        <v>470</v>
      </c>
      <c r="B217" t="s">
        <v>1308</v>
      </c>
      <c r="C217" t="s">
        <v>454</v>
      </c>
      <c r="H217" t="s">
        <v>615</v>
      </c>
      <c r="I217" t="s">
        <v>585</v>
      </c>
    </row>
    <row r="218" spans="1:9" x14ac:dyDescent="0.3">
      <c r="A218" t="s">
        <v>474</v>
      </c>
      <c r="B218" t="s">
        <v>1308</v>
      </c>
      <c r="C218" t="s">
        <v>454</v>
      </c>
      <c r="H218" t="s">
        <v>482</v>
      </c>
      <c r="I218" t="s">
        <v>479</v>
      </c>
    </row>
    <row r="219" spans="1:9" x14ac:dyDescent="0.3">
      <c r="A219" t="s">
        <v>478</v>
      </c>
      <c r="B219" t="s">
        <v>1308</v>
      </c>
      <c r="C219" t="s">
        <v>454</v>
      </c>
      <c r="H219" t="s">
        <v>955</v>
      </c>
      <c r="I219" t="s">
        <v>940</v>
      </c>
    </row>
    <row r="220" spans="1:9" x14ac:dyDescent="0.3">
      <c r="H220" t="s">
        <v>260</v>
      </c>
      <c r="I220" t="s">
        <v>1302</v>
      </c>
    </row>
    <row r="221" spans="1:9" x14ac:dyDescent="0.3">
      <c r="H221" t="s">
        <v>786</v>
      </c>
      <c r="I221" t="s">
        <v>777</v>
      </c>
    </row>
    <row r="222" spans="1:9" x14ac:dyDescent="0.3">
      <c r="H222" t="s">
        <v>619</v>
      </c>
      <c r="I222" t="s">
        <v>616</v>
      </c>
    </row>
    <row r="223" spans="1:9" x14ac:dyDescent="0.3">
      <c r="H223" t="s">
        <v>485</v>
      </c>
      <c r="I223" t="s">
        <v>479</v>
      </c>
    </row>
    <row r="224" spans="1:9" x14ac:dyDescent="0.3">
      <c r="H224" t="s">
        <v>959</v>
      </c>
      <c r="I224" t="s">
        <v>956</v>
      </c>
    </row>
    <row r="225" spans="1:9" x14ac:dyDescent="0.3">
      <c r="H225" t="s">
        <v>263</v>
      </c>
      <c r="I225" t="s">
        <v>1302</v>
      </c>
    </row>
    <row r="226" spans="1:9" x14ac:dyDescent="0.3">
      <c r="H226" t="s">
        <v>789</v>
      </c>
      <c r="I226" t="s">
        <v>777</v>
      </c>
    </row>
    <row r="227" spans="1:9" x14ac:dyDescent="0.3">
      <c r="H227" t="s">
        <v>622</v>
      </c>
      <c r="I227" t="s">
        <v>616</v>
      </c>
    </row>
    <row r="228" spans="1:9" x14ac:dyDescent="0.3">
      <c r="A228" t="s">
        <v>479</v>
      </c>
      <c r="B228" t="s">
        <v>1306</v>
      </c>
      <c r="C228" t="s">
        <v>1307</v>
      </c>
      <c r="H228" t="s">
        <v>962</v>
      </c>
      <c r="I228" t="s">
        <v>956</v>
      </c>
    </row>
    <row r="229" spans="1:9" x14ac:dyDescent="0.3">
      <c r="A229" t="s">
        <v>482</v>
      </c>
      <c r="B229" t="s">
        <v>1308</v>
      </c>
      <c r="C229" t="s">
        <v>479</v>
      </c>
      <c r="H229" t="s">
        <v>266</v>
      </c>
      <c r="I229" t="s">
        <v>1302</v>
      </c>
    </row>
    <row r="230" spans="1:9" x14ac:dyDescent="0.3">
      <c r="A230" t="s">
        <v>485</v>
      </c>
      <c r="B230" t="s">
        <v>1308</v>
      </c>
      <c r="C230" t="s">
        <v>479</v>
      </c>
      <c r="H230" t="s">
        <v>792</v>
      </c>
      <c r="I230" t="s">
        <v>777</v>
      </c>
    </row>
    <row r="231" spans="1:9" x14ac:dyDescent="0.3">
      <c r="A231" t="s">
        <v>488</v>
      </c>
      <c r="B231" t="s">
        <v>1308</v>
      </c>
      <c r="C231" t="s">
        <v>479</v>
      </c>
      <c r="H231" t="s">
        <v>625</v>
      </c>
      <c r="I231" t="s">
        <v>616</v>
      </c>
    </row>
    <row r="232" spans="1:9" x14ac:dyDescent="0.3">
      <c r="A232" t="s">
        <v>491</v>
      </c>
      <c r="B232" t="s">
        <v>1308</v>
      </c>
      <c r="C232" t="s">
        <v>479</v>
      </c>
      <c r="H232" t="s">
        <v>965</v>
      </c>
      <c r="I232" t="s">
        <v>956</v>
      </c>
    </row>
    <row r="233" spans="1:9" x14ac:dyDescent="0.3">
      <c r="A233" t="s">
        <v>494</v>
      </c>
      <c r="B233" t="s">
        <v>1308</v>
      </c>
      <c r="C233" t="s">
        <v>479</v>
      </c>
      <c r="H233" t="s">
        <v>271</v>
      </c>
      <c r="I233" t="s">
        <v>1303</v>
      </c>
    </row>
    <row r="234" spans="1:9" x14ac:dyDescent="0.3">
      <c r="H234" t="s">
        <v>795</v>
      </c>
      <c r="I234" t="s">
        <v>777</v>
      </c>
    </row>
    <row r="235" spans="1:9" x14ac:dyDescent="0.3">
      <c r="A235" t="s">
        <v>495</v>
      </c>
      <c r="B235" t="s">
        <v>1306</v>
      </c>
      <c r="C235" t="s">
        <v>1307</v>
      </c>
      <c r="H235" t="s">
        <v>628</v>
      </c>
      <c r="I235" t="s">
        <v>616</v>
      </c>
    </row>
    <row r="236" spans="1:9" x14ac:dyDescent="0.3">
      <c r="A236" t="s">
        <v>498</v>
      </c>
      <c r="B236" t="s">
        <v>1308</v>
      </c>
      <c r="C236" t="s">
        <v>495</v>
      </c>
      <c r="H236" t="s">
        <v>274</v>
      </c>
      <c r="I236" t="s">
        <v>1303</v>
      </c>
    </row>
    <row r="237" spans="1:9" x14ac:dyDescent="0.3">
      <c r="A237" t="s">
        <v>501</v>
      </c>
      <c r="B237" t="s">
        <v>1308</v>
      </c>
      <c r="C237" t="s">
        <v>495</v>
      </c>
      <c r="H237" t="s">
        <v>968</v>
      </c>
      <c r="I237" t="s">
        <v>956</v>
      </c>
    </row>
    <row r="238" spans="1:9" x14ac:dyDescent="0.3">
      <c r="A238" t="s">
        <v>504</v>
      </c>
      <c r="B238" t="s">
        <v>1308</v>
      </c>
      <c r="C238" t="s">
        <v>495</v>
      </c>
      <c r="H238" t="s">
        <v>798</v>
      </c>
      <c r="I238" t="s">
        <v>777</v>
      </c>
    </row>
    <row r="239" spans="1:9" x14ac:dyDescent="0.3">
      <c r="A239" t="s">
        <v>507</v>
      </c>
      <c r="B239" t="s">
        <v>1308</v>
      </c>
      <c r="C239" t="s">
        <v>495</v>
      </c>
      <c r="H239" t="s">
        <v>631</v>
      </c>
      <c r="I239" t="s">
        <v>616</v>
      </c>
    </row>
    <row r="240" spans="1:9" x14ac:dyDescent="0.3">
      <c r="A240" t="s">
        <v>510</v>
      </c>
      <c r="B240" t="s">
        <v>1308</v>
      </c>
      <c r="C240" t="s">
        <v>495</v>
      </c>
      <c r="H240" t="s">
        <v>1304</v>
      </c>
      <c r="I240" t="s">
        <v>1303</v>
      </c>
    </row>
    <row r="241" spans="1:9" x14ac:dyDescent="0.3">
      <c r="A241" t="s">
        <v>513</v>
      </c>
      <c r="B241" t="s">
        <v>1308</v>
      </c>
      <c r="C241" t="s">
        <v>495</v>
      </c>
      <c r="H241" t="s">
        <v>971</v>
      </c>
      <c r="I241" t="s">
        <v>956</v>
      </c>
    </row>
    <row r="242" spans="1:9" x14ac:dyDescent="0.3">
      <c r="A242" t="s">
        <v>516</v>
      </c>
      <c r="B242" t="s">
        <v>1308</v>
      </c>
      <c r="C242" t="s">
        <v>495</v>
      </c>
      <c r="H242" t="s">
        <v>802</v>
      </c>
      <c r="I242" t="s">
        <v>799</v>
      </c>
    </row>
    <row r="243" spans="1:9" x14ac:dyDescent="0.3">
      <c r="A243" t="s">
        <v>519</v>
      </c>
      <c r="B243" t="s">
        <v>1308</v>
      </c>
      <c r="C243" t="s">
        <v>495</v>
      </c>
      <c r="H243" t="s">
        <v>634</v>
      </c>
      <c r="I243" t="s">
        <v>616</v>
      </c>
    </row>
    <row r="244" spans="1:9" x14ac:dyDescent="0.3">
      <c r="A244" t="s">
        <v>522</v>
      </c>
      <c r="B244" t="s">
        <v>1308</v>
      </c>
      <c r="C244" t="s">
        <v>495</v>
      </c>
      <c r="H244" t="s">
        <v>974</v>
      </c>
      <c r="I244" t="s">
        <v>956</v>
      </c>
    </row>
    <row r="245" spans="1:9" x14ac:dyDescent="0.3">
      <c r="A245" t="s">
        <v>525</v>
      </c>
      <c r="B245" t="s">
        <v>1308</v>
      </c>
      <c r="C245" t="s">
        <v>495</v>
      </c>
      <c r="H245" t="s">
        <v>277</v>
      </c>
      <c r="I245" t="s">
        <v>1303</v>
      </c>
    </row>
    <row r="246" spans="1:9" x14ac:dyDescent="0.3">
      <c r="A246" t="s">
        <v>528</v>
      </c>
      <c r="B246" t="s">
        <v>1308</v>
      </c>
      <c r="C246" t="s">
        <v>495</v>
      </c>
      <c r="H246" t="s">
        <v>805</v>
      </c>
      <c r="I246" t="s">
        <v>799</v>
      </c>
    </row>
    <row r="247" spans="1:9" x14ac:dyDescent="0.3">
      <c r="A247" t="s">
        <v>531</v>
      </c>
      <c r="B247" t="s">
        <v>1308</v>
      </c>
      <c r="C247" t="s">
        <v>495</v>
      </c>
      <c r="H247" t="s">
        <v>637</v>
      </c>
      <c r="I247" t="s">
        <v>616</v>
      </c>
    </row>
    <row r="248" spans="1:9" x14ac:dyDescent="0.3">
      <c r="H248" t="s">
        <v>282</v>
      </c>
      <c r="I248" t="s">
        <v>1303</v>
      </c>
    </row>
    <row r="249" spans="1:9" x14ac:dyDescent="0.3">
      <c r="A249" t="s">
        <v>532</v>
      </c>
      <c r="B249" t="s">
        <v>1306</v>
      </c>
      <c r="C249" t="s">
        <v>1307</v>
      </c>
      <c r="H249" t="s">
        <v>977</v>
      </c>
      <c r="I249" t="s">
        <v>956</v>
      </c>
    </row>
    <row r="250" spans="1:9" x14ac:dyDescent="0.3">
      <c r="A250" t="s">
        <v>535</v>
      </c>
      <c r="B250" t="s">
        <v>1308</v>
      </c>
      <c r="C250" t="s">
        <v>532</v>
      </c>
      <c r="H250" t="s">
        <v>808</v>
      </c>
      <c r="I250" t="s">
        <v>799</v>
      </c>
    </row>
    <row r="251" spans="1:9" x14ac:dyDescent="0.3">
      <c r="A251" t="s">
        <v>538</v>
      </c>
      <c r="B251" t="s">
        <v>1308</v>
      </c>
      <c r="C251" t="s">
        <v>532</v>
      </c>
      <c r="H251" t="s">
        <v>1309</v>
      </c>
      <c r="I251" t="s">
        <v>616</v>
      </c>
    </row>
    <row r="252" spans="1:9" x14ac:dyDescent="0.3">
      <c r="A252" t="s">
        <v>541</v>
      </c>
      <c r="B252" t="s">
        <v>1308</v>
      </c>
      <c r="C252" t="s">
        <v>532</v>
      </c>
      <c r="H252" t="s">
        <v>287</v>
      </c>
      <c r="I252" t="s">
        <v>1305</v>
      </c>
    </row>
    <row r="253" spans="1:9" x14ac:dyDescent="0.3">
      <c r="A253" t="s">
        <v>544</v>
      </c>
      <c r="B253" t="s">
        <v>1308</v>
      </c>
      <c r="C253" t="s">
        <v>532</v>
      </c>
      <c r="H253" t="s">
        <v>981</v>
      </c>
      <c r="I253" t="s">
        <v>978</v>
      </c>
    </row>
    <row r="254" spans="1:9" x14ac:dyDescent="0.3">
      <c r="A254" t="s">
        <v>547</v>
      </c>
      <c r="B254" t="s">
        <v>1308</v>
      </c>
      <c r="C254" t="s">
        <v>532</v>
      </c>
      <c r="H254" t="s">
        <v>811</v>
      </c>
      <c r="I254" t="s">
        <v>799</v>
      </c>
    </row>
    <row r="255" spans="1:9" x14ac:dyDescent="0.3">
      <c r="A255" t="s">
        <v>550</v>
      </c>
      <c r="B255" t="s">
        <v>1308</v>
      </c>
      <c r="C255" t="s">
        <v>532</v>
      </c>
      <c r="H255" t="s">
        <v>814</v>
      </c>
      <c r="I255" t="s">
        <v>799</v>
      </c>
    </row>
    <row r="256" spans="1:9" x14ac:dyDescent="0.3">
      <c r="H256" t="s">
        <v>984</v>
      </c>
      <c r="I256" t="s">
        <v>978</v>
      </c>
    </row>
    <row r="257" spans="1:9" x14ac:dyDescent="0.3">
      <c r="A257" t="s">
        <v>551</v>
      </c>
      <c r="B257" t="s">
        <v>1306</v>
      </c>
      <c r="C257" t="s">
        <v>1307</v>
      </c>
      <c r="H257" t="s">
        <v>290</v>
      </c>
      <c r="I257" t="s">
        <v>1305</v>
      </c>
    </row>
    <row r="258" spans="1:9" x14ac:dyDescent="0.3">
      <c r="A258" t="s">
        <v>554</v>
      </c>
      <c r="B258" t="s">
        <v>1308</v>
      </c>
      <c r="C258" t="s">
        <v>551</v>
      </c>
      <c r="H258" t="s">
        <v>642</v>
      </c>
      <c r="I258" t="s">
        <v>616</v>
      </c>
    </row>
    <row r="259" spans="1:9" x14ac:dyDescent="0.3">
      <c r="A259" t="s">
        <v>557</v>
      </c>
      <c r="B259" t="s">
        <v>1308</v>
      </c>
      <c r="C259" t="s">
        <v>551</v>
      </c>
      <c r="H259" t="s">
        <v>817</v>
      </c>
      <c r="I259" t="s">
        <v>799</v>
      </c>
    </row>
    <row r="260" spans="1:9" x14ac:dyDescent="0.3">
      <c r="A260" t="s">
        <v>560</v>
      </c>
      <c r="B260" t="s">
        <v>1308</v>
      </c>
      <c r="C260" t="s">
        <v>551</v>
      </c>
      <c r="H260" t="s">
        <v>987</v>
      </c>
      <c r="I260" t="s">
        <v>978</v>
      </c>
    </row>
    <row r="261" spans="1:9" x14ac:dyDescent="0.3">
      <c r="A261" t="s">
        <v>563</v>
      </c>
      <c r="B261" t="s">
        <v>1308</v>
      </c>
      <c r="C261" t="s">
        <v>551</v>
      </c>
      <c r="H261" t="s">
        <v>293</v>
      </c>
      <c r="I261" t="s">
        <v>1305</v>
      </c>
    </row>
    <row r="262" spans="1:9" x14ac:dyDescent="0.3">
      <c r="A262" t="s">
        <v>566</v>
      </c>
      <c r="B262" t="s">
        <v>1308</v>
      </c>
      <c r="C262" t="s">
        <v>551</v>
      </c>
      <c r="H262" t="s">
        <v>645</v>
      </c>
      <c r="I262" t="s">
        <v>616</v>
      </c>
    </row>
    <row r="263" spans="1:9" x14ac:dyDescent="0.3">
      <c r="A263" t="s">
        <v>569</v>
      </c>
      <c r="B263" t="s">
        <v>1308</v>
      </c>
      <c r="C263" t="s">
        <v>551</v>
      </c>
      <c r="H263" t="s">
        <v>820</v>
      </c>
      <c r="I263" t="s">
        <v>799</v>
      </c>
    </row>
    <row r="264" spans="1:9" x14ac:dyDescent="0.3">
      <c r="A264" t="s">
        <v>572</v>
      </c>
      <c r="B264" t="s">
        <v>1308</v>
      </c>
      <c r="C264" t="s">
        <v>551</v>
      </c>
      <c r="H264" t="s">
        <v>990</v>
      </c>
      <c r="I264" t="s">
        <v>978</v>
      </c>
    </row>
    <row r="265" spans="1:9" x14ac:dyDescent="0.3">
      <c r="A265" t="s">
        <v>575</v>
      </c>
      <c r="B265" t="s">
        <v>1308</v>
      </c>
      <c r="C265" t="s">
        <v>551</v>
      </c>
      <c r="H265" t="s">
        <v>296</v>
      </c>
      <c r="I265" t="s">
        <v>1305</v>
      </c>
    </row>
    <row r="266" spans="1:9" x14ac:dyDescent="0.3">
      <c r="A266" t="s">
        <v>578</v>
      </c>
      <c r="B266" t="s">
        <v>1308</v>
      </c>
      <c r="C266" t="s">
        <v>551</v>
      </c>
      <c r="H266" t="s">
        <v>648</v>
      </c>
      <c r="I266" t="s">
        <v>616</v>
      </c>
    </row>
    <row r="267" spans="1:9" x14ac:dyDescent="0.3">
      <c r="A267" t="s">
        <v>581</v>
      </c>
      <c r="B267" t="s">
        <v>1308</v>
      </c>
      <c r="C267" t="s">
        <v>551</v>
      </c>
      <c r="H267" t="s">
        <v>651</v>
      </c>
      <c r="I267" t="s">
        <v>616</v>
      </c>
    </row>
    <row r="268" spans="1:9" x14ac:dyDescent="0.3">
      <c r="A268" t="s">
        <v>584</v>
      </c>
      <c r="B268" t="s">
        <v>1308</v>
      </c>
      <c r="C268" t="s">
        <v>551</v>
      </c>
      <c r="H268" t="s">
        <v>993</v>
      </c>
      <c r="I268" t="s">
        <v>978</v>
      </c>
    </row>
    <row r="269" spans="1:9" x14ac:dyDescent="0.3">
      <c r="H269" t="s">
        <v>301</v>
      </c>
      <c r="I269" t="s">
        <v>1244</v>
      </c>
    </row>
    <row r="270" spans="1:9" x14ac:dyDescent="0.3">
      <c r="A270" t="s">
        <v>585</v>
      </c>
      <c r="B270" t="s">
        <v>1306</v>
      </c>
      <c r="C270" t="s">
        <v>1307</v>
      </c>
      <c r="H270" t="s">
        <v>996</v>
      </c>
      <c r="I270" t="s">
        <v>978</v>
      </c>
    </row>
    <row r="271" spans="1:9" x14ac:dyDescent="0.3">
      <c r="A271" t="s">
        <v>588</v>
      </c>
      <c r="B271" t="s">
        <v>1308</v>
      </c>
      <c r="C271" t="s">
        <v>585</v>
      </c>
      <c r="H271" t="s">
        <v>304</v>
      </c>
      <c r="I271" t="s">
        <v>1244</v>
      </c>
    </row>
    <row r="272" spans="1:9" x14ac:dyDescent="0.3">
      <c r="A272" t="s">
        <v>591</v>
      </c>
      <c r="B272" t="s">
        <v>1308</v>
      </c>
      <c r="C272" t="s">
        <v>585</v>
      </c>
      <c r="H272" t="s">
        <v>1041</v>
      </c>
      <c r="I272" t="s">
        <v>837</v>
      </c>
    </row>
    <row r="273" spans="1:9" x14ac:dyDescent="0.3">
      <c r="A273" t="s">
        <v>594</v>
      </c>
      <c r="B273" t="s">
        <v>1308</v>
      </c>
      <c r="C273" t="s">
        <v>585</v>
      </c>
      <c r="H273" t="s">
        <v>1043</v>
      </c>
      <c r="I273" t="s">
        <v>880</v>
      </c>
    </row>
    <row r="274" spans="1:9" x14ac:dyDescent="0.3">
      <c r="A274" t="s">
        <v>597</v>
      </c>
      <c r="B274" t="s">
        <v>1308</v>
      </c>
      <c r="C274" t="s">
        <v>585</v>
      </c>
      <c r="H274" t="s">
        <v>1045</v>
      </c>
      <c r="I274" t="s">
        <v>880</v>
      </c>
    </row>
    <row r="275" spans="1:9" x14ac:dyDescent="0.3">
      <c r="A275" t="s">
        <v>600</v>
      </c>
      <c r="B275" t="s">
        <v>1308</v>
      </c>
      <c r="C275" t="s">
        <v>585</v>
      </c>
    </row>
    <row r="276" spans="1:9" x14ac:dyDescent="0.3">
      <c r="A276" t="s">
        <v>603</v>
      </c>
      <c r="B276" t="s">
        <v>1308</v>
      </c>
      <c r="C276" t="s">
        <v>585</v>
      </c>
    </row>
    <row r="277" spans="1:9" x14ac:dyDescent="0.3">
      <c r="A277" t="s">
        <v>606</v>
      </c>
      <c r="B277" t="s">
        <v>1308</v>
      </c>
      <c r="C277" t="s">
        <v>585</v>
      </c>
    </row>
    <row r="278" spans="1:9" x14ac:dyDescent="0.3">
      <c r="A278" t="s">
        <v>609</v>
      </c>
      <c r="B278" t="s">
        <v>1308</v>
      </c>
      <c r="C278" t="s">
        <v>585</v>
      </c>
    </row>
    <row r="279" spans="1:9" x14ac:dyDescent="0.3">
      <c r="A279" t="s">
        <v>612</v>
      </c>
      <c r="B279" t="s">
        <v>1308</v>
      </c>
      <c r="C279" t="s">
        <v>585</v>
      </c>
    </row>
    <row r="280" spans="1:9" x14ac:dyDescent="0.3">
      <c r="A280" t="s">
        <v>615</v>
      </c>
      <c r="B280" t="s">
        <v>1308</v>
      </c>
      <c r="C280" t="s">
        <v>585</v>
      </c>
    </row>
    <row r="282" spans="1:9" x14ac:dyDescent="0.3">
      <c r="A282" t="s">
        <v>616</v>
      </c>
      <c r="B282" t="s">
        <v>1306</v>
      </c>
      <c r="C282" t="s">
        <v>1307</v>
      </c>
    </row>
    <row r="283" spans="1:9" x14ac:dyDescent="0.3">
      <c r="A283" t="s">
        <v>619</v>
      </c>
      <c r="B283" t="s">
        <v>1308</v>
      </c>
      <c r="C283" t="s">
        <v>616</v>
      </c>
    </row>
    <row r="284" spans="1:9" x14ac:dyDescent="0.3">
      <c r="A284" t="s">
        <v>622</v>
      </c>
      <c r="B284" t="s">
        <v>1308</v>
      </c>
      <c r="C284" t="s">
        <v>616</v>
      </c>
    </row>
    <row r="285" spans="1:9" x14ac:dyDescent="0.3">
      <c r="A285" t="s">
        <v>625</v>
      </c>
      <c r="B285" t="s">
        <v>1308</v>
      </c>
      <c r="C285" t="s">
        <v>616</v>
      </c>
    </row>
    <row r="286" spans="1:9" x14ac:dyDescent="0.3">
      <c r="A286" t="s">
        <v>628</v>
      </c>
      <c r="B286" t="s">
        <v>1308</v>
      </c>
      <c r="C286" t="s">
        <v>616</v>
      </c>
    </row>
    <row r="287" spans="1:9" x14ac:dyDescent="0.3">
      <c r="A287" t="s">
        <v>631</v>
      </c>
      <c r="B287" t="s">
        <v>1308</v>
      </c>
      <c r="C287" t="s">
        <v>616</v>
      </c>
    </row>
    <row r="288" spans="1:9" x14ac:dyDescent="0.3">
      <c r="A288" t="s">
        <v>634</v>
      </c>
      <c r="B288" t="s">
        <v>1308</v>
      </c>
      <c r="C288" t="s">
        <v>616</v>
      </c>
    </row>
    <row r="289" spans="1:3" x14ac:dyDescent="0.3">
      <c r="A289" t="s">
        <v>637</v>
      </c>
      <c r="B289" t="s">
        <v>1308</v>
      </c>
      <c r="C289" t="s">
        <v>616</v>
      </c>
    </row>
    <row r="290" spans="1:3" x14ac:dyDescent="0.3">
      <c r="A290" t="s">
        <v>1309</v>
      </c>
      <c r="B290" t="s">
        <v>1308</v>
      </c>
      <c r="C290" t="s">
        <v>616</v>
      </c>
    </row>
    <row r="291" spans="1:3" x14ac:dyDescent="0.3">
      <c r="A291" t="s">
        <v>642</v>
      </c>
      <c r="B291" t="s">
        <v>1308</v>
      </c>
      <c r="C291" t="s">
        <v>616</v>
      </c>
    </row>
    <row r="292" spans="1:3" x14ac:dyDescent="0.3">
      <c r="A292" t="s">
        <v>645</v>
      </c>
      <c r="B292" t="s">
        <v>1308</v>
      </c>
      <c r="C292" t="s">
        <v>616</v>
      </c>
    </row>
    <row r="293" spans="1:3" x14ac:dyDescent="0.3">
      <c r="A293" t="s">
        <v>648</v>
      </c>
      <c r="B293" t="s">
        <v>1308</v>
      </c>
      <c r="C293" t="s">
        <v>616</v>
      </c>
    </row>
    <row r="294" spans="1:3" x14ac:dyDescent="0.3">
      <c r="A294" t="s">
        <v>651</v>
      </c>
      <c r="B294" t="s">
        <v>1308</v>
      </c>
      <c r="C294" t="s">
        <v>616</v>
      </c>
    </row>
    <row r="296" spans="1:3" x14ac:dyDescent="0.3">
      <c r="A296" t="s">
        <v>652</v>
      </c>
      <c r="B296" t="s">
        <v>1306</v>
      </c>
      <c r="C296" t="s">
        <v>1307</v>
      </c>
    </row>
    <row r="297" spans="1:3" x14ac:dyDescent="0.3">
      <c r="A297" t="s">
        <v>655</v>
      </c>
      <c r="B297" t="s">
        <v>1308</v>
      </c>
      <c r="C297" t="s">
        <v>652</v>
      </c>
    </row>
    <row r="298" spans="1:3" x14ac:dyDescent="0.3">
      <c r="A298" t="s">
        <v>658</v>
      </c>
      <c r="B298" t="s">
        <v>1308</v>
      </c>
      <c r="C298" t="s">
        <v>652</v>
      </c>
    </row>
    <row r="299" spans="1:3" x14ac:dyDescent="0.3">
      <c r="A299" t="s">
        <v>661</v>
      </c>
      <c r="B299" t="s">
        <v>1308</v>
      </c>
      <c r="C299" t="s">
        <v>652</v>
      </c>
    </row>
    <row r="300" spans="1:3" x14ac:dyDescent="0.3">
      <c r="A300" t="s">
        <v>664</v>
      </c>
      <c r="B300" t="s">
        <v>1308</v>
      </c>
      <c r="C300" t="s">
        <v>652</v>
      </c>
    </row>
    <row r="301" spans="1:3" x14ac:dyDescent="0.3">
      <c r="A301" t="s">
        <v>667</v>
      </c>
      <c r="B301" t="s">
        <v>1308</v>
      </c>
      <c r="C301" t="s">
        <v>652</v>
      </c>
    </row>
    <row r="302" spans="1:3" x14ac:dyDescent="0.3">
      <c r="A302" t="s">
        <v>670</v>
      </c>
      <c r="B302" t="s">
        <v>1308</v>
      </c>
      <c r="C302" t="s">
        <v>652</v>
      </c>
    </row>
    <row r="303" spans="1:3" x14ac:dyDescent="0.3">
      <c r="A303" t="s">
        <v>673</v>
      </c>
      <c r="B303" t="s">
        <v>1308</v>
      </c>
      <c r="C303" t="s">
        <v>652</v>
      </c>
    </row>
    <row r="304" spans="1:3" x14ac:dyDescent="0.3">
      <c r="A304" t="s">
        <v>676</v>
      </c>
      <c r="B304" t="s">
        <v>1308</v>
      </c>
      <c r="C304" t="s">
        <v>652</v>
      </c>
    </row>
    <row r="305" spans="1:3" x14ac:dyDescent="0.3">
      <c r="A305" t="s">
        <v>679</v>
      </c>
      <c r="B305" t="s">
        <v>1308</v>
      </c>
      <c r="C305" t="s">
        <v>652</v>
      </c>
    </row>
    <row r="306" spans="1:3" x14ac:dyDescent="0.3">
      <c r="A306" t="s">
        <v>682</v>
      </c>
      <c r="B306" t="s">
        <v>1308</v>
      </c>
      <c r="C306" t="s">
        <v>652</v>
      </c>
    </row>
    <row r="307" spans="1:3" x14ac:dyDescent="0.3">
      <c r="A307" t="s">
        <v>685</v>
      </c>
      <c r="B307" t="s">
        <v>1308</v>
      </c>
      <c r="C307" t="s">
        <v>652</v>
      </c>
    </row>
    <row r="308" spans="1:3" x14ac:dyDescent="0.3">
      <c r="A308" t="s">
        <v>688</v>
      </c>
      <c r="B308" t="s">
        <v>1308</v>
      </c>
      <c r="C308" t="s">
        <v>652</v>
      </c>
    </row>
    <row r="310" spans="1:3" x14ac:dyDescent="0.3">
      <c r="A310" t="s">
        <v>689</v>
      </c>
      <c r="B310" t="s">
        <v>1306</v>
      </c>
      <c r="C310" t="s">
        <v>1307</v>
      </c>
    </row>
    <row r="311" spans="1:3" x14ac:dyDescent="0.3">
      <c r="A311" t="s">
        <v>692</v>
      </c>
      <c r="B311" t="s">
        <v>1308</v>
      </c>
      <c r="C311" t="s">
        <v>689</v>
      </c>
    </row>
    <row r="312" spans="1:3" x14ac:dyDescent="0.3">
      <c r="A312" t="s">
        <v>695</v>
      </c>
      <c r="B312" t="s">
        <v>1308</v>
      </c>
      <c r="C312" t="s">
        <v>689</v>
      </c>
    </row>
    <row r="313" spans="1:3" x14ac:dyDescent="0.3">
      <c r="A313" t="s">
        <v>698</v>
      </c>
      <c r="B313" t="s">
        <v>1308</v>
      </c>
      <c r="C313" t="s">
        <v>689</v>
      </c>
    </row>
    <row r="314" spans="1:3" x14ac:dyDescent="0.3">
      <c r="A314" t="s">
        <v>701</v>
      </c>
      <c r="B314" t="s">
        <v>1308</v>
      </c>
      <c r="C314" t="s">
        <v>689</v>
      </c>
    </row>
    <row r="315" spans="1:3" x14ac:dyDescent="0.3">
      <c r="A315" t="s">
        <v>704</v>
      </c>
      <c r="B315" t="s">
        <v>1308</v>
      </c>
      <c r="C315" t="s">
        <v>689</v>
      </c>
    </row>
    <row r="316" spans="1:3" x14ac:dyDescent="0.3">
      <c r="A316" t="s">
        <v>707</v>
      </c>
      <c r="B316" t="s">
        <v>1308</v>
      </c>
      <c r="C316" t="s">
        <v>689</v>
      </c>
    </row>
    <row r="317" spans="1:3" x14ac:dyDescent="0.3">
      <c r="A317" t="s">
        <v>710</v>
      </c>
      <c r="B317" t="s">
        <v>1308</v>
      </c>
      <c r="C317" t="s">
        <v>689</v>
      </c>
    </row>
    <row r="319" spans="1:3" x14ac:dyDescent="0.3">
      <c r="A319" t="s">
        <v>711</v>
      </c>
      <c r="B319" t="s">
        <v>1306</v>
      </c>
      <c r="C319" t="s">
        <v>1307</v>
      </c>
    </row>
    <row r="320" spans="1:3" x14ac:dyDescent="0.3">
      <c r="A320" t="s">
        <v>714</v>
      </c>
      <c r="B320" t="s">
        <v>1308</v>
      </c>
      <c r="C320" t="s">
        <v>711</v>
      </c>
    </row>
    <row r="321" spans="1:3" x14ac:dyDescent="0.3">
      <c r="A321" t="s">
        <v>717</v>
      </c>
      <c r="B321" t="s">
        <v>1308</v>
      </c>
      <c r="C321" t="s">
        <v>711</v>
      </c>
    </row>
    <row r="322" spans="1:3" x14ac:dyDescent="0.3">
      <c r="A322" t="s">
        <v>720</v>
      </c>
      <c r="B322" t="s">
        <v>1308</v>
      </c>
      <c r="C322" t="s">
        <v>711</v>
      </c>
    </row>
    <row r="323" spans="1:3" x14ac:dyDescent="0.3">
      <c r="A323" t="s">
        <v>723</v>
      </c>
      <c r="B323" t="s">
        <v>1308</v>
      </c>
      <c r="C323" t="s">
        <v>711</v>
      </c>
    </row>
    <row r="324" spans="1:3" x14ac:dyDescent="0.3">
      <c r="A324" t="s">
        <v>726</v>
      </c>
      <c r="B324" t="s">
        <v>1308</v>
      </c>
      <c r="C324" t="s">
        <v>711</v>
      </c>
    </row>
    <row r="325" spans="1:3" x14ac:dyDescent="0.3">
      <c r="A325" t="s">
        <v>729</v>
      </c>
      <c r="B325" t="s">
        <v>1308</v>
      </c>
      <c r="C325" t="s">
        <v>711</v>
      </c>
    </row>
    <row r="326" spans="1:3" x14ac:dyDescent="0.3">
      <c r="A326" t="s">
        <v>732</v>
      </c>
      <c r="B326" t="s">
        <v>1308</v>
      </c>
      <c r="C326" t="s">
        <v>711</v>
      </c>
    </row>
    <row r="328" spans="1:3" x14ac:dyDescent="0.3">
      <c r="A328" t="s">
        <v>733</v>
      </c>
      <c r="B328" t="s">
        <v>1306</v>
      </c>
      <c r="C328" t="s">
        <v>1307</v>
      </c>
    </row>
    <row r="329" spans="1:3" x14ac:dyDescent="0.3">
      <c r="A329" t="s">
        <v>736</v>
      </c>
      <c r="B329" t="s">
        <v>1308</v>
      </c>
      <c r="C329" t="s">
        <v>733</v>
      </c>
    </row>
    <row r="330" spans="1:3" x14ac:dyDescent="0.3">
      <c r="A330" t="s">
        <v>739</v>
      </c>
      <c r="B330" t="s">
        <v>1308</v>
      </c>
      <c r="C330" t="s">
        <v>733</v>
      </c>
    </row>
    <row r="331" spans="1:3" x14ac:dyDescent="0.3">
      <c r="A331" t="s">
        <v>742</v>
      </c>
      <c r="B331" t="s">
        <v>1308</v>
      </c>
      <c r="C331" t="s">
        <v>733</v>
      </c>
    </row>
    <row r="332" spans="1:3" x14ac:dyDescent="0.3">
      <c r="A332" t="s">
        <v>745</v>
      </c>
      <c r="B332" t="s">
        <v>1308</v>
      </c>
      <c r="C332" t="s">
        <v>733</v>
      </c>
    </row>
    <row r="333" spans="1:3" x14ac:dyDescent="0.3">
      <c r="A333" t="s">
        <v>748</v>
      </c>
      <c r="B333" t="s">
        <v>1308</v>
      </c>
      <c r="C333" t="s">
        <v>733</v>
      </c>
    </row>
    <row r="334" spans="1:3" x14ac:dyDescent="0.3">
      <c r="A334" t="s">
        <v>751</v>
      </c>
      <c r="B334" t="s">
        <v>1308</v>
      </c>
      <c r="C334" t="s">
        <v>733</v>
      </c>
    </row>
    <row r="335" spans="1:3" x14ac:dyDescent="0.3">
      <c r="A335" t="s">
        <v>754</v>
      </c>
      <c r="B335" t="s">
        <v>1308</v>
      </c>
      <c r="C335" t="s">
        <v>733</v>
      </c>
    </row>
    <row r="337" spans="1:3" x14ac:dyDescent="0.3">
      <c r="A337" t="s">
        <v>755</v>
      </c>
      <c r="B337" t="s">
        <v>1306</v>
      </c>
      <c r="C337" t="s">
        <v>1307</v>
      </c>
    </row>
    <row r="338" spans="1:3" x14ac:dyDescent="0.3">
      <c r="A338" t="s">
        <v>758</v>
      </c>
      <c r="B338" t="s">
        <v>1308</v>
      </c>
      <c r="C338" t="s">
        <v>755</v>
      </c>
    </row>
    <row r="339" spans="1:3" x14ac:dyDescent="0.3">
      <c r="A339" t="s">
        <v>761</v>
      </c>
      <c r="B339" t="s">
        <v>1308</v>
      </c>
      <c r="C339" t="s">
        <v>755</v>
      </c>
    </row>
    <row r="340" spans="1:3" x14ac:dyDescent="0.3">
      <c r="A340" t="s">
        <v>764</v>
      </c>
      <c r="B340" t="s">
        <v>1308</v>
      </c>
      <c r="C340" t="s">
        <v>755</v>
      </c>
    </row>
    <row r="341" spans="1:3" x14ac:dyDescent="0.3">
      <c r="A341" t="s">
        <v>767</v>
      </c>
      <c r="B341" t="s">
        <v>1308</v>
      </c>
      <c r="C341" t="s">
        <v>755</v>
      </c>
    </row>
    <row r="342" spans="1:3" x14ac:dyDescent="0.3">
      <c r="A342" t="s">
        <v>770</v>
      </c>
      <c r="B342" t="s">
        <v>1308</v>
      </c>
      <c r="C342" t="s">
        <v>755</v>
      </c>
    </row>
    <row r="343" spans="1:3" x14ac:dyDescent="0.3">
      <c r="A343" t="s">
        <v>773</v>
      </c>
      <c r="B343" t="s">
        <v>1308</v>
      </c>
      <c r="C343" t="s">
        <v>755</v>
      </c>
    </row>
    <row r="344" spans="1:3" x14ac:dyDescent="0.3">
      <c r="A344" t="s">
        <v>776</v>
      </c>
      <c r="B344" t="s">
        <v>1308</v>
      </c>
      <c r="C344" t="s">
        <v>755</v>
      </c>
    </row>
    <row r="354" spans="1:3" x14ac:dyDescent="0.3">
      <c r="A354" t="s">
        <v>777</v>
      </c>
      <c r="B354" t="s">
        <v>1306</v>
      </c>
      <c r="C354" t="s">
        <v>1307</v>
      </c>
    </row>
    <row r="355" spans="1:3" x14ac:dyDescent="0.3">
      <c r="A355" t="s">
        <v>780</v>
      </c>
      <c r="B355" t="s">
        <v>1308</v>
      </c>
      <c r="C355" t="s">
        <v>777</v>
      </c>
    </row>
    <row r="356" spans="1:3" x14ac:dyDescent="0.3">
      <c r="A356" t="s">
        <v>783</v>
      </c>
      <c r="B356" t="s">
        <v>1308</v>
      </c>
      <c r="C356" t="s">
        <v>777</v>
      </c>
    </row>
    <row r="357" spans="1:3" x14ac:dyDescent="0.3">
      <c r="A357" t="s">
        <v>786</v>
      </c>
      <c r="B357" t="s">
        <v>1308</v>
      </c>
      <c r="C357" t="s">
        <v>777</v>
      </c>
    </row>
    <row r="358" spans="1:3" x14ac:dyDescent="0.3">
      <c r="A358" t="s">
        <v>789</v>
      </c>
      <c r="B358" t="s">
        <v>1308</v>
      </c>
      <c r="C358" t="s">
        <v>777</v>
      </c>
    </row>
    <row r="359" spans="1:3" x14ac:dyDescent="0.3">
      <c r="A359" t="s">
        <v>792</v>
      </c>
      <c r="B359" t="s">
        <v>1308</v>
      </c>
      <c r="C359" t="s">
        <v>777</v>
      </c>
    </row>
    <row r="360" spans="1:3" x14ac:dyDescent="0.3">
      <c r="A360" t="s">
        <v>795</v>
      </c>
      <c r="B360" t="s">
        <v>1308</v>
      </c>
      <c r="C360" t="s">
        <v>777</v>
      </c>
    </row>
    <row r="361" spans="1:3" x14ac:dyDescent="0.3">
      <c r="A361" t="s">
        <v>798</v>
      </c>
      <c r="B361" t="s">
        <v>1308</v>
      </c>
      <c r="C361" t="s">
        <v>777</v>
      </c>
    </row>
    <row r="363" spans="1:3" x14ac:dyDescent="0.3">
      <c r="A363" t="s">
        <v>799</v>
      </c>
      <c r="B363" t="s">
        <v>1306</v>
      </c>
      <c r="C363" t="s">
        <v>1307</v>
      </c>
    </row>
    <row r="364" spans="1:3" x14ac:dyDescent="0.3">
      <c r="A364" t="s">
        <v>802</v>
      </c>
      <c r="B364" t="s">
        <v>1308</v>
      </c>
      <c r="C364" t="s">
        <v>799</v>
      </c>
    </row>
    <row r="365" spans="1:3" x14ac:dyDescent="0.3">
      <c r="A365" t="s">
        <v>805</v>
      </c>
      <c r="B365" t="s">
        <v>1308</v>
      </c>
      <c r="C365" t="s">
        <v>799</v>
      </c>
    </row>
    <row r="366" spans="1:3" x14ac:dyDescent="0.3">
      <c r="A366" t="s">
        <v>808</v>
      </c>
      <c r="B366" t="s">
        <v>1308</v>
      </c>
      <c r="C366" t="s">
        <v>799</v>
      </c>
    </row>
    <row r="367" spans="1:3" x14ac:dyDescent="0.3">
      <c r="A367" t="s">
        <v>811</v>
      </c>
      <c r="B367" t="s">
        <v>1308</v>
      </c>
      <c r="C367" t="s">
        <v>799</v>
      </c>
    </row>
    <row r="368" spans="1:3" x14ac:dyDescent="0.3">
      <c r="A368" t="s">
        <v>814</v>
      </c>
      <c r="B368" t="s">
        <v>1308</v>
      </c>
      <c r="C368" t="s">
        <v>799</v>
      </c>
    </row>
    <row r="369" spans="1:3" x14ac:dyDescent="0.3">
      <c r="A369" t="s">
        <v>817</v>
      </c>
      <c r="B369" t="s">
        <v>1308</v>
      </c>
      <c r="C369" t="s">
        <v>799</v>
      </c>
    </row>
    <row r="370" spans="1:3" x14ac:dyDescent="0.3">
      <c r="A370" t="s">
        <v>820</v>
      </c>
      <c r="B370" t="s">
        <v>1308</v>
      </c>
      <c r="C370" t="s">
        <v>799</v>
      </c>
    </row>
    <row r="372" spans="1:3" x14ac:dyDescent="0.3">
      <c r="A372" t="s">
        <v>821</v>
      </c>
      <c r="B372" t="s">
        <v>1306</v>
      </c>
      <c r="C372" t="s">
        <v>1307</v>
      </c>
    </row>
    <row r="373" spans="1:3" x14ac:dyDescent="0.3">
      <c r="A373" t="s">
        <v>824</v>
      </c>
      <c r="B373" t="s">
        <v>1308</v>
      </c>
      <c r="C373" t="s">
        <v>821</v>
      </c>
    </row>
    <row r="374" spans="1:3" x14ac:dyDescent="0.3">
      <c r="A374" t="s">
        <v>827</v>
      </c>
      <c r="B374" t="s">
        <v>1308</v>
      </c>
      <c r="C374" t="s">
        <v>821</v>
      </c>
    </row>
    <row r="375" spans="1:3" x14ac:dyDescent="0.3">
      <c r="A375" t="s">
        <v>830</v>
      </c>
      <c r="B375" t="s">
        <v>1308</v>
      </c>
      <c r="C375" t="s">
        <v>821</v>
      </c>
    </row>
    <row r="376" spans="1:3" x14ac:dyDescent="0.3">
      <c r="A376" t="s">
        <v>833</v>
      </c>
      <c r="B376" t="s">
        <v>1308</v>
      </c>
      <c r="C376" t="s">
        <v>821</v>
      </c>
    </row>
    <row r="377" spans="1:3" x14ac:dyDescent="0.3">
      <c r="A377" t="s">
        <v>836</v>
      </c>
      <c r="B377" t="s">
        <v>1308</v>
      </c>
      <c r="C377" t="s">
        <v>821</v>
      </c>
    </row>
    <row r="384" spans="1:3" x14ac:dyDescent="0.3">
      <c r="A384" t="s">
        <v>850</v>
      </c>
      <c r="B384" t="s">
        <v>1308</v>
      </c>
      <c r="C384" t="s">
        <v>837</v>
      </c>
    </row>
    <row r="385" spans="1:3" x14ac:dyDescent="0.3">
      <c r="A385" t="s">
        <v>854</v>
      </c>
      <c r="B385" t="s">
        <v>1308</v>
      </c>
      <c r="C385" t="s">
        <v>837</v>
      </c>
    </row>
    <row r="386" spans="1:3" x14ac:dyDescent="0.3">
      <c r="A386" t="s">
        <v>837</v>
      </c>
      <c r="B386" t="s">
        <v>1306</v>
      </c>
      <c r="C386" t="s">
        <v>1307</v>
      </c>
    </row>
    <row r="387" spans="1:3" x14ac:dyDescent="0.3">
      <c r="A387" t="s">
        <v>840</v>
      </c>
      <c r="B387" t="s">
        <v>1308</v>
      </c>
      <c r="C387" t="s">
        <v>837</v>
      </c>
    </row>
    <row r="388" spans="1:3" x14ac:dyDescent="0.3">
      <c r="A388" t="s">
        <v>843</v>
      </c>
      <c r="B388" t="s">
        <v>1308</v>
      </c>
      <c r="C388" t="s">
        <v>837</v>
      </c>
    </row>
    <row r="389" spans="1:3" x14ac:dyDescent="0.3">
      <c r="A389" t="s">
        <v>846</v>
      </c>
      <c r="B389" t="s">
        <v>1308</v>
      </c>
      <c r="C389" t="s">
        <v>837</v>
      </c>
    </row>
    <row r="391" spans="1:3" x14ac:dyDescent="0.3">
      <c r="A391" t="s">
        <v>1041</v>
      </c>
      <c r="B391" t="s">
        <v>1308</v>
      </c>
      <c r="C391" t="s">
        <v>837</v>
      </c>
    </row>
    <row r="393" spans="1:3" x14ac:dyDescent="0.3">
      <c r="A393" t="s">
        <v>855</v>
      </c>
      <c r="B393" t="s">
        <v>1306</v>
      </c>
      <c r="C393" t="s">
        <v>1307</v>
      </c>
    </row>
    <row r="394" spans="1:3" x14ac:dyDescent="0.3">
      <c r="A394" t="s">
        <v>858</v>
      </c>
      <c r="B394" t="s">
        <v>1308</v>
      </c>
      <c r="C394" t="s">
        <v>855</v>
      </c>
    </row>
    <row r="395" spans="1:3" x14ac:dyDescent="0.3">
      <c r="A395" t="s">
        <v>861</v>
      </c>
      <c r="B395" t="s">
        <v>1308</v>
      </c>
      <c r="C395" t="s">
        <v>855</v>
      </c>
    </row>
    <row r="396" spans="1:3" x14ac:dyDescent="0.3">
      <c r="A396" t="s">
        <v>864</v>
      </c>
      <c r="B396" t="s">
        <v>1308</v>
      </c>
      <c r="C396" t="s">
        <v>855</v>
      </c>
    </row>
    <row r="397" spans="1:3" x14ac:dyDescent="0.3">
      <c r="A397" t="s">
        <v>867</v>
      </c>
      <c r="B397" t="s">
        <v>1308</v>
      </c>
      <c r="C397" t="s">
        <v>855</v>
      </c>
    </row>
    <row r="398" spans="1:3" x14ac:dyDescent="0.3">
      <c r="A398" t="s">
        <v>870</v>
      </c>
      <c r="B398" t="s">
        <v>1308</v>
      </c>
      <c r="C398" t="s">
        <v>855</v>
      </c>
    </row>
    <row r="399" spans="1:3" x14ac:dyDescent="0.3">
      <c r="A399" t="s">
        <v>873</v>
      </c>
      <c r="B399" t="s">
        <v>1308</v>
      </c>
      <c r="C399" t="s">
        <v>855</v>
      </c>
    </row>
    <row r="400" spans="1:3" x14ac:dyDescent="0.3">
      <c r="A400" t="s">
        <v>876</v>
      </c>
      <c r="B400" t="s">
        <v>1308</v>
      </c>
      <c r="C400" t="s">
        <v>855</v>
      </c>
    </row>
    <row r="401" spans="1:3" x14ac:dyDescent="0.3">
      <c r="A401" t="s">
        <v>879</v>
      </c>
      <c r="B401" t="s">
        <v>1308</v>
      </c>
      <c r="C401" t="s">
        <v>855</v>
      </c>
    </row>
    <row r="403" spans="1:3" x14ac:dyDescent="0.3">
      <c r="A403" t="s">
        <v>880</v>
      </c>
      <c r="B403" t="s">
        <v>1306</v>
      </c>
      <c r="C403" t="s">
        <v>1307</v>
      </c>
    </row>
    <row r="404" spans="1:3" x14ac:dyDescent="0.3">
      <c r="A404" t="s">
        <v>883</v>
      </c>
      <c r="B404" t="s">
        <v>1308</v>
      </c>
      <c r="C404" t="s">
        <v>880</v>
      </c>
    </row>
    <row r="405" spans="1:3" x14ac:dyDescent="0.3">
      <c r="A405" t="s">
        <v>887</v>
      </c>
      <c r="B405" t="s">
        <v>1308</v>
      </c>
      <c r="C405" t="s">
        <v>880</v>
      </c>
    </row>
    <row r="406" spans="1:3" x14ac:dyDescent="0.3">
      <c r="A406" t="s">
        <v>890</v>
      </c>
      <c r="B406" t="s">
        <v>1308</v>
      </c>
      <c r="C406" t="s">
        <v>880</v>
      </c>
    </row>
    <row r="407" spans="1:3" x14ac:dyDescent="0.3">
      <c r="A407" t="s">
        <v>893</v>
      </c>
      <c r="B407" t="s">
        <v>1308</v>
      </c>
      <c r="C407" t="s">
        <v>880</v>
      </c>
    </row>
    <row r="408" spans="1:3" x14ac:dyDescent="0.3">
      <c r="A408" t="s">
        <v>897</v>
      </c>
      <c r="B408" t="s">
        <v>1308</v>
      </c>
      <c r="C408" t="s">
        <v>880</v>
      </c>
    </row>
    <row r="409" spans="1:3" x14ac:dyDescent="0.3">
      <c r="A409" t="s">
        <v>901</v>
      </c>
      <c r="B409" t="s">
        <v>1308</v>
      </c>
      <c r="C409" t="s">
        <v>880</v>
      </c>
    </row>
    <row r="410" spans="1:3" x14ac:dyDescent="0.3">
      <c r="A410" t="s">
        <v>905</v>
      </c>
      <c r="B410" t="s">
        <v>1308</v>
      </c>
      <c r="C410" t="s">
        <v>880</v>
      </c>
    </row>
    <row r="411" spans="1:3" x14ac:dyDescent="0.3">
      <c r="A411" t="s">
        <v>1043</v>
      </c>
      <c r="B411" t="s">
        <v>1308</v>
      </c>
      <c r="C411" t="s">
        <v>880</v>
      </c>
    </row>
    <row r="412" spans="1:3" x14ac:dyDescent="0.3">
      <c r="A412" t="s">
        <v>1045</v>
      </c>
      <c r="B412" t="s">
        <v>1308</v>
      </c>
      <c r="C412" t="s">
        <v>880</v>
      </c>
    </row>
    <row r="414" spans="1:3" x14ac:dyDescent="0.3">
      <c r="A414" t="s">
        <v>906</v>
      </c>
      <c r="B414" t="s">
        <v>1306</v>
      </c>
      <c r="C414" t="s">
        <v>1307</v>
      </c>
    </row>
    <row r="415" spans="1:3" x14ac:dyDescent="0.3">
      <c r="A415" t="s">
        <v>909</v>
      </c>
      <c r="B415" t="s">
        <v>1308</v>
      </c>
      <c r="C415" t="s">
        <v>906</v>
      </c>
    </row>
    <row r="416" spans="1:3" x14ac:dyDescent="0.3">
      <c r="A416" t="s">
        <v>912</v>
      </c>
      <c r="B416" t="s">
        <v>1308</v>
      </c>
      <c r="C416" t="s">
        <v>906</v>
      </c>
    </row>
    <row r="417" spans="1:3" x14ac:dyDescent="0.3">
      <c r="A417" t="s">
        <v>915</v>
      </c>
      <c r="B417" t="s">
        <v>1308</v>
      </c>
      <c r="C417" t="s">
        <v>906</v>
      </c>
    </row>
    <row r="418" spans="1:3" x14ac:dyDescent="0.3">
      <c r="A418" t="s">
        <v>918</v>
      </c>
      <c r="B418" t="s">
        <v>1308</v>
      </c>
      <c r="C418" t="s">
        <v>906</v>
      </c>
    </row>
    <row r="419" spans="1:3" x14ac:dyDescent="0.3">
      <c r="A419" t="s">
        <v>921</v>
      </c>
      <c r="B419" t="s">
        <v>1308</v>
      </c>
      <c r="C419" t="s">
        <v>906</v>
      </c>
    </row>
    <row r="420" spans="1:3" x14ac:dyDescent="0.3">
      <c r="A420" t="s">
        <v>924</v>
      </c>
      <c r="B420" t="s">
        <v>1308</v>
      </c>
      <c r="C420" t="s">
        <v>906</v>
      </c>
    </row>
    <row r="421" spans="1:3" x14ac:dyDescent="0.3">
      <c r="A421" t="s">
        <v>927</v>
      </c>
      <c r="B421" t="s">
        <v>1308</v>
      </c>
      <c r="C421" t="s">
        <v>906</v>
      </c>
    </row>
    <row r="422" spans="1:3" x14ac:dyDescent="0.3">
      <c r="A422" t="s">
        <v>930</v>
      </c>
      <c r="B422" t="s">
        <v>1308</v>
      </c>
      <c r="C422" t="s">
        <v>906</v>
      </c>
    </row>
    <row r="423" spans="1:3" x14ac:dyDescent="0.3">
      <c r="A423" t="s">
        <v>933</v>
      </c>
      <c r="B423" t="s">
        <v>1308</v>
      </c>
      <c r="C423" t="s">
        <v>906</v>
      </c>
    </row>
    <row r="424" spans="1:3" x14ac:dyDescent="0.3">
      <c r="A424" t="s">
        <v>936</v>
      </c>
      <c r="B424" t="s">
        <v>1308</v>
      </c>
      <c r="C424" t="s">
        <v>906</v>
      </c>
    </row>
    <row r="425" spans="1:3" x14ac:dyDescent="0.3">
      <c r="A425" t="s">
        <v>939</v>
      </c>
      <c r="B425" t="s">
        <v>1308</v>
      </c>
      <c r="C425" t="s">
        <v>906</v>
      </c>
    </row>
    <row r="427" spans="1:3" x14ac:dyDescent="0.3">
      <c r="A427" t="s">
        <v>940</v>
      </c>
      <c r="B427" t="s">
        <v>1306</v>
      </c>
      <c r="C427" t="s">
        <v>1307</v>
      </c>
    </row>
    <row r="428" spans="1:3" x14ac:dyDescent="0.3">
      <c r="A428" t="s">
        <v>943</v>
      </c>
      <c r="B428" t="s">
        <v>1308</v>
      </c>
      <c r="C428" t="s">
        <v>940</v>
      </c>
    </row>
    <row r="429" spans="1:3" x14ac:dyDescent="0.3">
      <c r="A429" t="s">
        <v>946</v>
      </c>
      <c r="B429" t="s">
        <v>1308</v>
      </c>
      <c r="C429" t="s">
        <v>940</v>
      </c>
    </row>
    <row r="430" spans="1:3" x14ac:dyDescent="0.3">
      <c r="A430" t="s">
        <v>949</v>
      </c>
      <c r="B430" t="s">
        <v>1308</v>
      </c>
      <c r="C430" t="s">
        <v>940</v>
      </c>
    </row>
    <row r="431" spans="1:3" x14ac:dyDescent="0.3">
      <c r="A431" t="s">
        <v>952</v>
      </c>
      <c r="B431" t="s">
        <v>1308</v>
      </c>
      <c r="C431" t="s">
        <v>940</v>
      </c>
    </row>
    <row r="432" spans="1:3" x14ac:dyDescent="0.3">
      <c r="A432" t="s">
        <v>955</v>
      </c>
      <c r="B432" t="s">
        <v>1308</v>
      </c>
      <c r="C432" t="s">
        <v>940</v>
      </c>
    </row>
    <row r="434" spans="1:3" x14ac:dyDescent="0.3">
      <c r="A434" t="s">
        <v>956</v>
      </c>
      <c r="B434" t="s">
        <v>1306</v>
      </c>
      <c r="C434" t="s">
        <v>1307</v>
      </c>
    </row>
    <row r="435" spans="1:3" x14ac:dyDescent="0.3">
      <c r="A435" t="s">
        <v>959</v>
      </c>
      <c r="B435" t="s">
        <v>1308</v>
      </c>
      <c r="C435" t="s">
        <v>956</v>
      </c>
    </row>
    <row r="436" spans="1:3" x14ac:dyDescent="0.3">
      <c r="A436" t="s">
        <v>962</v>
      </c>
      <c r="B436" t="s">
        <v>1308</v>
      </c>
      <c r="C436" t="s">
        <v>956</v>
      </c>
    </row>
    <row r="437" spans="1:3" x14ac:dyDescent="0.3">
      <c r="A437" t="s">
        <v>965</v>
      </c>
      <c r="B437" t="s">
        <v>1308</v>
      </c>
      <c r="C437" t="s">
        <v>956</v>
      </c>
    </row>
    <row r="438" spans="1:3" x14ac:dyDescent="0.3">
      <c r="A438" t="s">
        <v>968</v>
      </c>
      <c r="B438" t="s">
        <v>1308</v>
      </c>
      <c r="C438" t="s">
        <v>956</v>
      </c>
    </row>
    <row r="439" spans="1:3" x14ac:dyDescent="0.3">
      <c r="A439" t="s">
        <v>971</v>
      </c>
      <c r="B439" t="s">
        <v>1308</v>
      </c>
      <c r="C439" t="s">
        <v>956</v>
      </c>
    </row>
    <row r="440" spans="1:3" x14ac:dyDescent="0.3">
      <c r="A440" t="s">
        <v>974</v>
      </c>
      <c r="B440" t="s">
        <v>1308</v>
      </c>
      <c r="C440" t="s">
        <v>956</v>
      </c>
    </row>
    <row r="441" spans="1:3" x14ac:dyDescent="0.3">
      <c r="A441" t="s">
        <v>977</v>
      </c>
      <c r="B441" t="s">
        <v>1308</v>
      </c>
      <c r="C441" t="s">
        <v>956</v>
      </c>
    </row>
    <row r="449" spans="1:3" x14ac:dyDescent="0.3">
      <c r="A449" t="s">
        <v>978</v>
      </c>
      <c r="B449" t="s">
        <v>1306</v>
      </c>
      <c r="C449" t="s">
        <v>1307</v>
      </c>
    </row>
    <row r="450" spans="1:3" x14ac:dyDescent="0.3">
      <c r="A450" t="s">
        <v>981</v>
      </c>
      <c r="B450" t="s">
        <v>1308</v>
      </c>
      <c r="C450" t="s">
        <v>978</v>
      </c>
    </row>
    <row r="451" spans="1:3" x14ac:dyDescent="0.3">
      <c r="A451" t="s">
        <v>984</v>
      </c>
      <c r="B451" t="s">
        <v>1308</v>
      </c>
      <c r="C451" t="s">
        <v>978</v>
      </c>
    </row>
    <row r="452" spans="1:3" x14ac:dyDescent="0.3">
      <c r="A452" t="s">
        <v>987</v>
      </c>
      <c r="B452" t="s">
        <v>1308</v>
      </c>
      <c r="C452" t="s">
        <v>978</v>
      </c>
    </row>
    <row r="453" spans="1:3" x14ac:dyDescent="0.3">
      <c r="A453" t="s">
        <v>990</v>
      </c>
      <c r="B453" t="s">
        <v>1308</v>
      </c>
      <c r="C453" t="s">
        <v>978</v>
      </c>
    </row>
    <row r="454" spans="1:3" x14ac:dyDescent="0.3">
      <c r="A454" t="s">
        <v>993</v>
      </c>
      <c r="B454" t="s">
        <v>1308</v>
      </c>
      <c r="C454" t="s">
        <v>978</v>
      </c>
    </row>
    <row r="455" spans="1:3" x14ac:dyDescent="0.3">
      <c r="A455" t="s">
        <v>996</v>
      </c>
      <c r="B455" t="s">
        <v>1308</v>
      </c>
      <c r="C455" t="s">
        <v>978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AA7A-1151-4367-B59F-B74E7585CD47}">
  <sheetPr codeName="Sheet4"/>
  <dimension ref="A1:K334"/>
  <sheetViews>
    <sheetView topLeftCell="A276" workbookViewId="0">
      <selection sqref="A1:XFD1048576"/>
    </sheetView>
  </sheetViews>
  <sheetFormatPr defaultRowHeight="14.4" x14ac:dyDescent="0.3"/>
  <sheetData>
    <row r="1" spans="1:11" x14ac:dyDescent="0.3">
      <c r="A1" t="s">
        <v>1310</v>
      </c>
      <c r="B1" t="s">
        <v>1311</v>
      </c>
      <c r="I1" t="s">
        <v>1312</v>
      </c>
      <c r="J1" t="s">
        <v>1311</v>
      </c>
      <c r="K1" t="s">
        <v>1313</v>
      </c>
    </row>
    <row r="2" spans="1:11" x14ac:dyDescent="0.3">
      <c r="I2" t="s">
        <v>1314</v>
      </c>
      <c r="J2" t="s">
        <v>1315</v>
      </c>
      <c r="K2" t="s">
        <v>1316</v>
      </c>
    </row>
    <row r="3" spans="1:11" x14ac:dyDescent="0.3">
      <c r="A3" t="s">
        <v>1264</v>
      </c>
      <c r="B3" t="s">
        <v>1317</v>
      </c>
      <c r="C3" t="s">
        <v>1318</v>
      </c>
      <c r="D3" t="s">
        <v>1319</v>
      </c>
      <c r="I3" t="s">
        <v>368</v>
      </c>
      <c r="J3" t="s">
        <v>1320</v>
      </c>
      <c r="K3" t="s">
        <v>1321</v>
      </c>
    </row>
    <row r="4" spans="1:11" x14ac:dyDescent="0.3">
      <c r="A4" t="s">
        <v>1272</v>
      </c>
      <c r="B4" t="s">
        <v>1317</v>
      </c>
      <c r="C4" t="s">
        <v>1318</v>
      </c>
      <c r="D4" t="s">
        <v>1319</v>
      </c>
      <c r="I4" t="s">
        <v>384</v>
      </c>
      <c r="J4" t="s">
        <v>1320</v>
      </c>
      <c r="K4" t="s">
        <v>1321</v>
      </c>
    </row>
    <row r="5" spans="1:11" x14ac:dyDescent="0.3">
      <c r="A5" t="s">
        <v>1283</v>
      </c>
      <c r="B5" t="s">
        <v>1315</v>
      </c>
      <c r="C5" t="s">
        <v>1316</v>
      </c>
      <c r="D5" t="s">
        <v>1319</v>
      </c>
      <c r="I5" t="s">
        <v>403</v>
      </c>
      <c r="J5" t="s">
        <v>1315</v>
      </c>
      <c r="K5" t="s">
        <v>1316</v>
      </c>
    </row>
    <row r="6" spans="1:11" x14ac:dyDescent="0.3">
      <c r="A6" t="s">
        <v>1289</v>
      </c>
      <c r="B6" t="s">
        <v>1317</v>
      </c>
      <c r="C6" t="s">
        <v>1318</v>
      </c>
      <c r="D6" t="s">
        <v>1319</v>
      </c>
      <c r="I6" t="s">
        <v>428</v>
      </c>
      <c r="J6" t="s">
        <v>1320</v>
      </c>
      <c r="K6" t="s">
        <v>1321</v>
      </c>
    </row>
    <row r="7" spans="1:11" x14ac:dyDescent="0.3">
      <c r="A7" t="s">
        <v>1259</v>
      </c>
      <c r="B7" t="s">
        <v>1317</v>
      </c>
      <c r="C7" t="s">
        <v>1318</v>
      </c>
      <c r="D7" t="s">
        <v>1319</v>
      </c>
      <c r="I7" t="s">
        <v>454</v>
      </c>
      <c r="J7" t="s">
        <v>1320</v>
      </c>
      <c r="K7" t="s">
        <v>1321</v>
      </c>
    </row>
    <row r="8" spans="1:11" x14ac:dyDescent="0.3">
      <c r="A8" t="s">
        <v>1263</v>
      </c>
      <c r="B8" t="s">
        <v>1317</v>
      </c>
      <c r="C8" t="s">
        <v>1318</v>
      </c>
      <c r="D8" t="s">
        <v>1319</v>
      </c>
      <c r="I8" t="s">
        <v>479</v>
      </c>
      <c r="J8" t="s">
        <v>1315</v>
      </c>
      <c r="K8" t="s">
        <v>1316</v>
      </c>
    </row>
    <row r="9" spans="1:11" x14ac:dyDescent="0.3">
      <c r="A9" t="s">
        <v>1295</v>
      </c>
      <c r="B9" t="s">
        <v>1317</v>
      </c>
      <c r="C9" t="s">
        <v>1318</v>
      </c>
      <c r="D9" t="s">
        <v>1319</v>
      </c>
      <c r="I9" t="s">
        <v>495</v>
      </c>
      <c r="J9" t="s">
        <v>1315</v>
      </c>
      <c r="K9" t="s">
        <v>1316</v>
      </c>
    </row>
    <row r="10" spans="1:11" x14ac:dyDescent="0.3">
      <c r="A10" t="s">
        <v>1245</v>
      </c>
      <c r="B10" t="s">
        <v>1317</v>
      </c>
      <c r="C10" t="s">
        <v>1318</v>
      </c>
      <c r="D10" t="s">
        <v>1319</v>
      </c>
      <c r="I10" t="s">
        <v>532</v>
      </c>
      <c r="J10" t="s">
        <v>1315</v>
      </c>
      <c r="K10" t="s">
        <v>1316</v>
      </c>
    </row>
    <row r="11" spans="1:11" x14ac:dyDescent="0.3">
      <c r="A11" t="s">
        <v>1246</v>
      </c>
      <c r="B11" t="s">
        <v>1317</v>
      </c>
      <c r="C11" t="s">
        <v>1318</v>
      </c>
      <c r="D11" t="s">
        <v>1319</v>
      </c>
      <c r="I11" t="s">
        <v>551</v>
      </c>
      <c r="J11" t="s">
        <v>1315</v>
      </c>
      <c r="K11" t="s">
        <v>1316</v>
      </c>
    </row>
    <row r="12" spans="1:11" x14ac:dyDescent="0.3">
      <c r="A12" t="s">
        <v>1267</v>
      </c>
      <c r="B12" t="s">
        <v>1317</v>
      </c>
      <c r="C12" t="s">
        <v>1318</v>
      </c>
      <c r="D12" t="s">
        <v>1319</v>
      </c>
      <c r="I12" t="s">
        <v>585</v>
      </c>
      <c r="J12" t="s">
        <v>1317</v>
      </c>
      <c r="K12" t="s">
        <v>1318</v>
      </c>
    </row>
    <row r="13" spans="1:11" x14ac:dyDescent="0.3">
      <c r="A13" t="s">
        <v>1262</v>
      </c>
      <c r="B13" t="s">
        <v>1320</v>
      </c>
      <c r="C13" t="s">
        <v>1321</v>
      </c>
      <c r="D13" t="s">
        <v>1319</v>
      </c>
      <c r="I13" t="s">
        <v>616</v>
      </c>
      <c r="J13" t="s">
        <v>1315</v>
      </c>
      <c r="K13" t="s">
        <v>1316</v>
      </c>
    </row>
    <row r="14" spans="1:11" x14ac:dyDescent="0.3">
      <c r="A14" t="s">
        <v>1274</v>
      </c>
      <c r="B14" t="s">
        <v>1317</v>
      </c>
      <c r="C14" t="s">
        <v>1318</v>
      </c>
      <c r="D14" t="s">
        <v>1319</v>
      </c>
      <c r="I14" t="s">
        <v>652</v>
      </c>
      <c r="J14" t="s">
        <v>1317</v>
      </c>
      <c r="K14" t="s">
        <v>1318</v>
      </c>
    </row>
    <row r="15" spans="1:11" x14ac:dyDescent="0.3">
      <c r="A15" t="s">
        <v>1275</v>
      </c>
      <c r="B15" t="s">
        <v>1315</v>
      </c>
      <c r="C15" t="s">
        <v>1316</v>
      </c>
      <c r="D15" t="s">
        <v>1319</v>
      </c>
      <c r="I15" t="s">
        <v>689</v>
      </c>
      <c r="J15" t="s">
        <v>1315</v>
      </c>
      <c r="K15" t="s">
        <v>1316</v>
      </c>
    </row>
    <row r="16" spans="1:11" x14ac:dyDescent="0.3">
      <c r="A16" t="s">
        <v>1299</v>
      </c>
      <c r="B16" t="s">
        <v>1317</v>
      </c>
      <c r="C16" t="s">
        <v>1318</v>
      </c>
      <c r="D16" t="s">
        <v>1319</v>
      </c>
      <c r="I16" t="s">
        <v>711</v>
      </c>
      <c r="J16" t="s">
        <v>1320</v>
      </c>
      <c r="K16" t="s">
        <v>1321</v>
      </c>
    </row>
    <row r="17" spans="1:11" x14ac:dyDescent="0.3">
      <c r="A17" t="s">
        <v>1260</v>
      </c>
      <c r="B17" t="s">
        <v>1317</v>
      </c>
      <c r="C17" t="s">
        <v>1318</v>
      </c>
      <c r="D17" t="s">
        <v>1319</v>
      </c>
      <c r="I17" t="s">
        <v>733</v>
      </c>
      <c r="J17" t="s">
        <v>1320</v>
      </c>
      <c r="K17" t="s">
        <v>1321</v>
      </c>
    </row>
    <row r="18" spans="1:11" x14ac:dyDescent="0.3">
      <c r="A18" t="s">
        <v>1268</v>
      </c>
      <c r="B18" t="s">
        <v>1317</v>
      </c>
      <c r="C18" t="s">
        <v>1318</v>
      </c>
      <c r="D18" t="s">
        <v>1319</v>
      </c>
      <c r="I18" t="s">
        <v>755</v>
      </c>
      <c r="J18" t="s">
        <v>1315</v>
      </c>
      <c r="K18" t="s">
        <v>1316</v>
      </c>
    </row>
    <row r="19" spans="1:11" x14ac:dyDescent="0.3">
      <c r="A19" t="s">
        <v>1284</v>
      </c>
      <c r="B19" t="s">
        <v>1322</v>
      </c>
      <c r="C19" t="s">
        <v>1321</v>
      </c>
      <c r="D19" t="s">
        <v>1319</v>
      </c>
      <c r="I19" t="s">
        <v>777</v>
      </c>
      <c r="J19" t="s">
        <v>1320</v>
      </c>
      <c r="K19" t="s">
        <v>1321</v>
      </c>
    </row>
    <row r="20" spans="1:11" x14ac:dyDescent="0.3">
      <c r="A20" t="s">
        <v>1277</v>
      </c>
      <c r="B20" t="s">
        <v>1323</v>
      </c>
      <c r="C20" t="s">
        <v>1318</v>
      </c>
      <c r="D20" t="s">
        <v>1319</v>
      </c>
      <c r="I20" t="s">
        <v>799</v>
      </c>
      <c r="J20" t="s">
        <v>1315</v>
      </c>
      <c r="K20" t="s">
        <v>1316</v>
      </c>
    </row>
    <row r="21" spans="1:11" x14ac:dyDescent="0.3">
      <c r="A21" t="s">
        <v>1265</v>
      </c>
      <c r="B21" t="s">
        <v>1320</v>
      </c>
      <c r="C21" t="s">
        <v>1321</v>
      </c>
      <c r="D21" t="s">
        <v>1319</v>
      </c>
      <c r="I21" t="s">
        <v>821</v>
      </c>
      <c r="J21" t="s">
        <v>1320</v>
      </c>
      <c r="K21" t="s">
        <v>1321</v>
      </c>
    </row>
    <row r="22" spans="1:11" x14ac:dyDescent="0.3">
      <c r="A22" t="s">
        <v>1292</v>
      </c>
      <c r="B22" t="s">
        <v>1317</v>
      </c>
      <c r="C22" t="s">
        <v>1318</v>
      </c>
      <c r="D22" t="s">
        <v>1319</v>
      </c>
      <c r="I22" t="s">
        <v>837</v>
      </c>
      <c r="J22" t="s">
        <v>1320</v>
      </c>
      <c r="K22" t="s">
        <v>1321</v>
      </c>
    </row>
    <row r="23" spans="1:11" x14ac:dyDescent="0.3">
      <c r="A23" t="s">
        <v>1290</v>
      </c>
      <c r="B23" t="s">
        <v>1317</v>
      </c>
      <c r="C23" t="s">
        <v>1318</v>
      </c>
      <c r="D23" t="s">
        <v>1319</v>
      </c>
      <c r="I23" t="s">
        <v>855</v>
      </c>
      <c r="J23" t="s">
        <v>1315</v>
      </c>
      <c r="K23" t="s">
        <v>1316</v>
      </c>
    </row>
    <row r="24" spans="1:11" x14ac:dyDescent="0.3">
      <c r="A24" t="s">
        <v>1240</v>
      </c>
      <c r="B24" t="s">
        <v>1315</v>
      </c>
      <c r="C24" t="s">
        <v>1316</v>
      </c>
      <c r="D24" t="s">
        <v>1319</v>
      </c>
      <c r="I24" t="s">
        <v>880</v>
      </c>
      <c r="J24" t="s">
        <v>1320</v>
      </c>
      <c r="K24" t="s">
        <v>1321</v>
      </c>
    </row>
    <row r="25" spans="1:11" x14ac:dyDescent="0.3">
      <c r="A25" t="s">
        <v>1252</v>
      </c>
      <c r="B25" t="s">
        <v>1317</v>
      </c>
      <c r="C25" t="s">
        <v>1318</v>
      </c>
      <c r="D25" t="s">
        <v>1319</v>
      </c>
      <c r="I25" t="s">
        <v>906</v>
      </c>
      <c r="J25" t="s">
        <v>1324</v>
      </c>
      <c r="K25" t="s">
        <v>1318</v>
      </c>
    </row>
    <row r="26" spans="1:11" x14ac:dyDescent="0.3">
      <c r="A26" t="s">
        <v>1276</v>
      </c>
      <c r="B26" t="s">
        <v>1315</v>
      </c>
      <c r="C26" t="s">
        <v>1316</v>
      </c>
      <c r="D26" t="s">
        <v>1319</v>
      </c>
      <c r="I26" t="s">
        <v>940</v>
      </c>
      <c r="J26" t="s">
        <v>1315</v>
      </c>
      <c r="K26" t="s">
        <v>1316</v>
      </c>
    </row>
    <row r="27" spans="1:11" x14ac:dyDescent="0.3">
      <c r="A27" t="s">
        <v>1286</v>
      </c>
      <c r="B27" t="s">
        <v>1317</v>
      </c>
      <c r="C27" t="s">
        <v>1318</v>
      </c>
      <c r="D27" t="s">
        <v>1319</v>
      </c>
      <c r="I27" t="s">
        <v>956</v>
      </c>
      <c r="J27" t="s">
        <v>1317</v>
      </c>
      <c r="K27" t="s">
        <v>1318</v>
      </c>
    </row>
    <row r="28" spans="1:11" x14ac:dyDescent="0.3">
      <c r="A28" t="s">
        <v>1279</v>
      </c>
      <c r="B28" t="s">
        <v>1317</v>
      </c>
      <c r="C28" t="s">
        <v>1318</v>
      </c>
      <c r="D28" t="s">
        <v>1319</v>
      </c>
      <c r="I28" t="s">
        <v>978</v>
      </c>
      <c r="J28" t="s">
        <v>1315</v>
      </c>
      <c r="K28" t="s">
        <v>1316</v>
      </c>
    </row>
    <row r="29" spans="1:11" x14ac:dyDescent="0.3">
      <c r="A29" t="s">
        <v>1294</v>
      </c>
      <c r="B29" t="s">
        <v>1317</v>
      </c>
      <c r="C29" t="s">
        <v>1318</v>
      </c>
      <c r="D29" t="s">
        <v>1319</v>
      </c>
      <c r="J29" t="s">
        <v>1320</v>
      </c>
      <c r="K29" t="s">
        <v>1321</v>
      </c>
    </row>
    <row r="30" spans="1:11" x14ac:dyDescent="0.3">
      <c r="A30" t="s">
        <v>1249</v>
      </c>
      <c r="B30" t="s">
        <v>1317</v>
      </c>
      <c r="C30" t="s">
        <v>1318</v>
      </c>
      <c r="D30" t="s">
        <v>1319</v>
      </c>
      <c r="J30" t="s">
        <v>1322</v>
      </c>
      <c r="K30" t="s">
        <v>1321</v>
      </c>
    </row>
    <row r="31" spans="1:11" x14ac:dyDescent="0.3">
      <c r="A31" t="s">
        <v>1280</v>
      </c>
      <c r="B31" t="s">
        <v>1317</v>
      </c>
      <c r="C31" t="s">
        <v>1318</v>
      </c>
      <c r="D31" t="s">
        <v>1319</v>
      </c>
      <c r="J31" t="s">
        <v>1317</v>
      </c>
      <c r="K31" t="s">
        <v>1318</v>
      </c>
    </row>
    <row r="32" spans="1:11" x14ac:dyDescent="0.3">
      <c r="A32" t="s">
        <v>1291</v>
      </c>
      <c r="B32" t="s">
        <v>1317</v>
      </c>
      <c r="C32" t="s">
        <v>1318</v>
      </c>
      <c r="D32" t="s">
        <v>1319</v>
      </c>
      <c r="J32" t="s">
        <v>1324</v>
      </c>
      <c r="K32" t="s">
        <v>1318</v>
      </c>
    </row>
    <row r="33" spans="1:11" x14ac:dyDescent="0.3">
      <c r="A33" t="s">
        <v>1278</v>
      </c>
      <c r="B33" t="s">
        <v>1317</v>
      </c>
      <c r="C33" t="s">
        <v>1318</v>
      </c>
      <c r="D33" t="s">
        <v>1319</v>
      </c>
      <c r="J33" t="s">
        <v>1323</v>
      </c>
      <c r="K33" t="s">
        <v>1318</v>
      </c>
    </row>
    <row r="34" spans="1:11" x14ac:dyDescent="0.3">
      <c r="A34" t="s">
        <v>1269</v>
      </c>
      <c r="B34" t="s">
        <v>1317</v>
      </c>
      <c r="C34" t="s">
        <v>1318</v>
      </c>
      <c r="D34" t="s">
        <v>1319</v>
      </c>
      <c r="J34" t="s">
        <v>1315</v>
      </c>
      <c r="K34" t="s">
        <v>1316</v>
      </c>
    </row>
    <row r="35" spans="1:11" x14ac:dyDescent="0.3">
      <c r="A35" t="s">
        <v>1288</v>
      </c>
      <c r="B35" t="s">
        <v>1317</v>
      </c>
      <c r="C35" t="s">
        <v>1318</v>
      </c>
      <c r="D35" t="s">
        <v>1319</v>
      </c>
    </row>
    <row r="36" spans="1:11" x14ac:dyDescent="0.3">
      <c r="A36" t="s">
        <v>1293</v>
      </c>
      <c r="B36" t="s">
        <v>1324</v>
      </c>
      <c r="C36" t="s">
        <v>1318</v>
      </c>
      <c r="D36" t="s">
        <v>1319</v>
      </c>
    </row>
    <row r="37" spans="1:11" x14ac:dyDescent="0.3">
      <c r="A37" t="s">
        <v>1271</v>
      </c>
      <c r="B37" t="s">
        <v>1317</v>
      </c>
      <c r="C37" t="s">
        <v>1318</v>
      </c>
      <c r="D37" t="s">
        <v>1319</v>
      </c>
    </row>
    <row r="38" spans="1:11" x14ac:dyDescent="0.3">
      <c r="A38" t="s">
        <v>1250</v>
      </c>
      <c r="B38" t="s">
        <v>1317</v>
      </c>
      <c r="C38" t="s">
        <v>1318</v>
      </c>
      <c r="D38" t="s">
        <v>1319</v>
      </c>
    </row>
    <row r="39" spans="1:11" x14ac:dyDescent="0.3">
      <c r="A39" t="s">
        <v>1296</v>
      </c>
      <c r="B39" t="s">
        <v>1315</v>
      </c>
      <c r="C39" t="s">
        <v>1316</v>
      </c>
      <c r="D39" t="s">
        <v>1319</v>
      </c>
    </row>
    <row r="40" spans="1:11" x14ac:dyDescent="0.3">
      <c r="A40" t="s">
        <v>1282</v>
      </c>
      <c r="B40" t="s">
        <v>1317</v>
      </c>
      <c r="C40" t="s">
        <v>1318</v>
      </c>
      <c r="D40" t="s">
        <v>1319</v>
      </c>
    </row>
    <row r="41" spans="1:11" x14ac:dyDescent="0.3">
      <c r="A41" t="s">
        <v>1285</v>
      </c>
      <c r="B41" t="s">
        <v>1317</v>
      </c>
      <c r="C41" t="s">
        <v>1318</v>
      </c>
      <c r="D41" t="s">
        <v>1319</v>
      </c>
    </row>
    <row r="42" spans="1:11" x14ac:dyDescent="0.3">
      <c r="A42" t="s">
        <v>1297</v>
      </c>
      <c r="B42" t="s">
        <v>1317</v>
      </c>
      <c r="C42" t="s">
        <v>1318</v>
      </c>
      <c r="D42" t="s">
        <v>1319</v>
      </c>
    </row>
    <row r="43" spans="1:11" x14ac:dyDescent="0.3">
      <c r="A43" t="s">
        <v>1298</v>
      </c>
      <c r="B43" t="s">
        <v>1317</v>
      </c>
      <c r="C43" t="s">
        <v>1318</v>
      </c>
      <c r="D43" t="s">
        <v>1319</v>
      </c>
    </row>
    <row r="44" spans="1:11" x14ac:dyDescent="0.3">
      <c r="A44" t="s">
        <v>1273</v>
      </c>
      <c r="B44" t="s">
        <v>1317</v>
      </c>
      <c r="C44" t="s">
        <v>1318</v>
      </c>
      <c r="D44" t="s">
        <v>1319</v>
      </c>
    </row>
    <row r="45" spans="1:11" x14ac:dyDescent="0.3">
      <c r="A45" t="s">
        <v>1251</v>
      </c>
      <c r="B45" t="s">
        <v>1317</v>
      </c>
      <c r="C45" t="s">
        <v>1318</v>
      </c>
      <c r="D45" t="s">
        <v>1319</v>
      </c>
    </row>
    <row r="46" spans="1:11" x14ac:dyDescent="0.3">
      <c r="A46" t="s">
        <v>1281</v>
      </c>
      <c r="B46" t="s">
        <v>1317</v>
      </c>
      <c r="C46" t="s">
        <v>1318</v>
      </c>
      <c r="D46" t="s">
        <v>1319</v>
      </c>
    </row>
    <row r="47" spans="1:11" x14ac:dyDescent="0.3">
      <c r="A47" t="s">
        <v>1287</v>
      </c>
      <c r="B47" t="s">
        <v>1317</v>
      </c>
      <c r="C47" t="s">
        <v>1318</v>
      </c>
      <c r="D47" t="s">
        <v>1319</v>
      </c>
    </row>
    <row r="48" spans="1:11" x14ac:dyDescent="0.3">
      <c r="A48" t="s">
        <v>1266</v>
      </c>
      <c r="B48" t="s">
        <v>1322</v>
      </c>
      <c r="C48" t="s">
        <v>1321</v>
      </c>
      <c r="D48" t="s">
        <v>1319</v>
      </c>
    </row>
    <row r="49" spans="1:4" x14ac:dyDescent="0.3">
      <c r="A49" t="s">
        <v>1108</v>
      </c>
      <c r="B49" t="s">
        <v>1320</v>
      </c>
      <c r="C49" t="s">
        <v>1321</v>
      </c>
      <c r="D49" t="s">
        <v>1319</v>
      </c>
    </row>
    <row r="50" spans="1:4" x14ac:dyDescent="0.3">
      <c r="A50" t="s">
        <v>1130</v>
      </c>
      <c r="B50" t="s">
        <v>1320</v>
      </c>
      <c r="C50" t="s">
        <v>1321</v>
      </c>
      <c r="D50" t="s">
        <v>1319</v>
      </c>
    </row>
    <row r="51" spans="1:4" x14ac:dyDescent="0.3">
      <c r="A51" t="s">
        <v>1254</v>
      </c>
      <c r="B51" t="s">
        <v>1315</v>
      </c>
      <c r="C51" t="s">
        <v>1316</v>
      </c>
      <c r="D51" t="s">
        <v>1319</v>
      </c>
    </row>
    <row r="52" spans="1:4" x14ac:dyDescent="0.3">
      <c r="A52" t="s">
        <v>1255</v>
      </c>
      <c r="B52" t="s">
        <v>1315</v>
      </c>
      <c r="C52" t="s">
        <v>1316</v>
      </c>
      <c r="D52" t="s">
        <v>1319</v>
      </c>
    </row>
    <row r="53" spans="1:4" x14ac:dyDescent="0.3">
      <c r="A53" t="s">
        <v>1150</v>
      </c>
      <c r="B53" t="s">
        <v>1320</v>
      </c>
      <c r="C53" t="s">
        <v>1321</v>
      </c>
      <c r="D53" t="s">
        <v>1319</v>
      </c>
    </row>
    <row r="54" spans="1:4" x14ac:dyDescent="0.3">
      <c r="A54" t="s">
        <v>1257</v>
      </c>
      <c r="B54" t="s">
        <v>1322</v>
      </c>
      <c r="C54" t="s">
        <v>1321</v>
      </c>
      <c r="D54" t="s">
        <v>1319</v>
      </c>
    </row>
    <row r="55" spans="1:4" x14ac:dyDescent="0.3">
      <c r="A55" t="s">
        <v>1094</v>
      </c>
      <c r="B55" t="s">
        <v>1322</v>
      </c>
      <c r="C55" t="s">
        <v>1321</v>
      </c>
      <c r="D55" t="s">
        <v>1319</v>
      </c>
    </row>
    <row r="56" spans="1:4" x14ac:dyDescent="0.3">
      <c r="A56" t="s">
        <v>1167</v>
      </c>
      <c r="B56" t="s">
        <v>1320</v>
      </c>
      <c r="C56" t="s">
        <v>1321</v>
      </c>
      <c r="D56" t="s">
        <v>1319</v>
      </c>
    </row>
    <row r="57" spans="1:4" x14ac:dyDescent="0.3">
      <c r="A57" t="s">
        <v>1058</v>
      </c>
      <c r="B57" t="s">
        <v>1315</v>
      </c>
      <c r="C57" t="s">
        <v>1316</v>
      </c>
      <c r="D57" t="s">
        <v>1319</v>
      </c>
    </row>
    <row r="58" spans="1:4" x14ac:dyDescent="0.3">
      <c r="A58" t="s">
        <v>1253</v>
      </c>
      <c r="B58" t="s">
        <v>1320</v>
      </c>
      <c r="C58" t="s">
        <v>1321</v>
      </c>
      <c r="D58" t="s">
        <v>1319</v>
      </c>
    </row>
    <row r="59" spans="1:4" x14ac:dyDescent="0.3">
      <c r="A59" t="s">
        <v>358</v>
      </c>
      <c r="B59" t="s">
        <v>1320</v>
      </c>
      <c r="C59" t="s">
        <v>1321</v>
      </c>
      <c r="D59" t="s">
        <v>1319</v>
      </c>
    </row>
    <row r="60" spans="1:4" x14ac:dyDescent="0.3">
      <c r="A60" t="s">
        <v>361</v>
      </c>
      <c r="B60" t="s">
        <v>1315</v>
      </c>
      <c r="C60" t="s">
        <v>1316</v>
      </c>
      <c r="D60" t="s">
        <v>1319</v>
      </c>
    </row>
    <row r="61" spans="1:4" x14ac:dyDescent="0.3">
      <c r="A61" t="s">
        <v>364</v>
      </c>
      <c r="B61" t="s">
        <v>1315</v>
      </c>
      <c r="C61" t="s">
        <v>1316</v>
      </c>
      <c r="D61" t="s">
        <v>1319</v>
      </c>
    </row>
    <row r="62" spans="1:4" x14ac:dyDescent="0.3">
      <c r="A62" t="s">
        <v>367</v>
      </c>
      <c r="B62" t="s">
        <v>1315</v>
      </c>
      <c r="C62" t="s">
        <v>1316</v>
      </c>
      <c r="D62" t="s">
        <v>1319</v>
      </c>
    </row>
    <row r="63" spans="1:4" x14ac:dyDescent="0.3">
      <c r="A63" t="s">
        <v>371</v>
      </c>
      <c r="B63" t="s">
        <v>1317</v>
      </c>
      <c r="C63" t="s">
        <v>1318</v>
      </c>
      <c r="D63" t="s">
        <v>1319</v>
      </c>
    </row>
    <row r="64" spans="1:4" x14ac:dyDescent="0.3">
      <c r="A64" t="s">
        <v>374</v>
      </c>
      <c r="B64" t="s">
        <v>1322</v>
      </c>
      <c r="C64" t="s">
        <v>1321</v>
      </c>
      <c r="D64" t="s">
        <v>1319</v>
      </c>
    </row>
    <row r="65" spans="1:4" x14ac:dyDescent="0.3">
      <c r="A65" t="s">
        <v>377</v>
      </c>
      <c r="B65" t="s">
        <v>1320</v>
      </c>
      <c r="C65" t="s">
        <v>1321</v>
      </c>
      <c r="D65" t="s">
        <v>1319</v>
      </c>
    </row>
    <row r="66" spans="1:4" x14ac:dyDescent="0.3">
      <c r="A66" t="s">
        <v>380</v>
      </c>
      <c r="B66" t="s">
        <v>1322</v>
      </c>
      <c r="C66" t="s">
        <v>1321</v>
      </c>
      <c r="D66" t="s">
        <v>1319</v>
      </c>
    </row>
    <row r="67" spans="1:4" x14ac:dyDescent="0.3">
      <c r="A67" t="s">
        <v>383</v>
      </c>
      <c r="B67" t="s">
        <v>1320</v>
      </c>
      <c r="C67" t="s">
        <v>1321</v>
      </c>
      <c r="D67" t="s">
        <v>1319</v>
      </c>
    </row>
    <row r="68" spans="1:4" x14ac:dyDescent="0.3">
      <c r="A68" t="s">
        <v>387</v>
      </c>
      <c r="B68" t="s">
        <v>1322</v>
      </c>
      <c r="C68" t="s">
        <v>1321</v>
      </c>
      <c r="D68" t="s">
        <v>1319</v>
      </c>
    </row>
    <row r="69" spans="1:4" x14ac:dyDescent="0.3">
      <c r="A69" t="s">
        <v>390</v>
      </c>
      <c r="B69" t="s">
        <v>1315</v>
      </c>
      <c r="C69" t="s">
        <v>1316</v>
      </c>
      <c r="D69" t="s">
        <v>1319</v>
      </c>
    </row>
    <row r="70" spans="1:4" x14ac:dyDescent="0.3">
      <c r="A70" t="s">
        <v>393</v>
      </c>
      <c r="B70" t="s">
        <v>1315</v>
      </c>
      <c r="C70" t="s">
        <v>1316</v>
      </c>
      <c r="D70" t="s">
        <v>1319</v>
      </c>
    </row>
    <row r="71" spans="1:4" x14ac:dyDescent="0.3">
      <c r="A71" t="s">
        <v>396</v>
      </c>
      <c r="B71" t="s">
        <v>1322</v>
      </c>
      <c r="C71" t="s">
        <v>1321</v>
      </c>
      <c r="D71" t="s">
        <v>1319</v>
      </c>
    </row>
    <row r="72" spans="1:4" x14ac:dyDescent="0.3">
      <c r="A72" t="s">
        <v>399</v>
      </c>
      <c r="B72" t="s">
        <v>1322</v>
      </c>
      <c r="C72" t="s">
        <v>1321</v>
      </c>
      <c r="D72" t="s">
        <v>1319</v>
      </c>
    </row>
    <row r="73" spans="1:4" x14ac:dyDescent="0.3">
      <c r="A73" t="s">
        <v>402</v>
      </c>
      <c r="B73" t="s">
        <v>1322</v>
      </c>
      <c r="C73" t="s">
        <v>1321</v>
      </c>
      <c r="D73" t="s">
        <v>1319</v>
      </c>
    </row>
    <row r="74" spans="1:4" x14ac:dyDescent="0.3">
      <c r="A74" t="s">
        <v>406</v>
      </c>
      <c r="B74" t="s">
        <v>1323</v>
      </c>
      <c r="C74" t="s">
        <v>1318</v>
      </c>
      <c r="D74" t="s">
        <v>1319</v>
      </c>
    </row>
    <row r="75" spans="1:4" x14ac:dyDescent="0.3">
      <c r="A75" t="s">
        <v>409</v>
      </c>
      <c r="B75" t="s">
        <v>1315</v>
      </c>
      <c r="C75" t="s">
        <v>1316</v>
      </c>
      <c r="D75" t="s">
        <v>1319</v>
      </c>
    </row>
    <row r="76" spans="1:4" x14ac:dyDescent="0.3">
      <c r="A76" t="s">
        <v>412</v>
      </c>
      <c r="B76" t="s">
        <v>1317</v>
      </c>
      <c r="C76" t="s">
        <v>1318</v>
      </c>
      <c r="D76" t="s">
        <v>1319</v>
      </c>
    </row>
    <row r="77" spans="1:4" x14ac:dyDescent="0.3">
      <c r="A77" t="s">
        <v>415</v>
      </c>
      <c r="B77" t="s">
        <v>1322</v>
      </c>
      <c r="C77" t="s">
        <v>1321</v>
      </c>
      <c r="D77" t="s">
        <v>1319</v>
      </c>
    </row>
    <row r="78" spans="1:4" x14ac:dyDescent="0.3">
      <c r="A78" t="s">
        <v>418</v>
      </c>
      <c r="B78" t="s">
        <v>1323</v>
      </c>
      <c r="C78" t="s">
        <v>1318</v>
      </c>
      <c r="D78" t="s">
        <v>1319</v>
      </c>
    </row>
    <row r="79" spans="1:4" x14ac:dyDescent="0.3">
      <c r="A79" t="s">
        <v>421</v>
      </c>
      <c r="B79" t="s">
        <v>1320</v>
      </c>
      <c r="C79" t="s">
        <v>1321</v>
      </c>
      <c r="D79" t="s">
        <v>1319</v>
      </c>
    </row>
    <row r="80" spans="1:4" x14ac:dyDescent="0.3">
      <c r="A80" t="s">
        <v>424</v>
      </c>
      <c r="B80" t="s">
        <v>1317</v>
      </c>
      <c r="C80" t="s">
        <v>1318</v>
      </c>
      <c r="D80" t="s">
        <v>1319</v>
      </c>
    </row>
    <row r="81" spans="1:4" x14ac:dyDescent="0.3">
      <c r="A81" t="s">
        <v>427</v>
      </c>
      <c r="B81" t="s">
        <v>1315</v>
      </c>
      <c r="C81" t="s">
        <v>1316</v>
      </c>
      <c r="D81" t="s">
        <v>1319</v>
      </c>
    </row>
    <row r="82" spans="1:4" x14ac:dyDescent="0.3">
      <c r="A82" t="s">
        <v>431</v>
      </c>
      <c r="B82" t="s">
        <v>1320</v>
      </c>
      <c r="C82" t="s">
        <v>1321</v>
      </c>
      <c r="D82" t="s">
        <v>1319</v>
      </c>
    </row>
    <row r="83" spans="1:4" x14ac:dyDescent="0.3">
      <c r="A83" t="s">
        <v>434</v>
      </c>
      <c r="B83" t="s">
        <v>1317</v>
      </c>
      <c r="C83" t="s">
        <v>1318</v>
      </c>
      <c r="D83" t="s">
        <v>1319</v>
      </c>
    </row>
    <row r="84" spans="1:4" x14ac:dyDescent="0.3">
      <c r="A84" t="s">
        <v>437</v>
      </c>
      <c r="B84" t="s">
        <v>1322</v>
      </c>
      <c r="C84" t="s">
        <v>1321</v>
      </c>
      <c r="D84" t="s">
        <v>1319</v>
      </c>
    </row>
    <row r="85" spans="1:4" x14ac:dyDescent="0.3">
      <c r="A85" t="s">
        <v>440</v>
      </c>
      <c r="B85" t="s">
        <v>1320</v>
      </c>
      <c r="C85" t="s">
        <v>1321</v>
      </c>
      <c r="D85" t="s">
        <v>1319</v>
      </c>
    </row>
    <row r="86" spans="1:4" x14ac:dyDescent="0.3">
      <c r="A86" t="s">
        <v>443</v>
      </c>
      <c r="B86" t="s">
        <v>1322</v>
      </c>
      <c r="C86" t="s">
        <v>1321</v>
      </c>
      <c r="D86" t="s">
        <v>1319</v>
      </c>
    </row>
    <row r="87" spans="1:4" x14ac:dyDescent="0.3">
      <c r="A87" t="s">
        <v>446</v>
      </c>
      <c r="B87" t="s">
        <v>1320</v>
      </c>
      <c r="C87" t="s">
        <v>1321</v>
      </c>
      <c r="D87" t="s">
        <v>1319</v>
      </c>
    </row>
    <row r="88" spans="1:4" x14ac:dyDescent="0.3">
      <c r="A88" t="s">
        <v>449</v>
      </c>
      <c r="B88" t="s">
        <v>1322</v>
      </c>
      <c r="C88" t="s">
        <v>1321</v>
      </c>
      <c r="D88" t="s">
        <v>1319</v>
      </c>
    </row>
    <row r="89" spans="1:4" x14ac:dyDescent="0.3">
      <c r="A89" t="s">
        <v>452</v>
      </c>
      <c r="B89" t="s">
        <v>1322</v>
      </c>
      <c r="C89" t="s">
        <v>1321</v>
      </c>
      <c r="D89" t="s">
        <v>1319</v>
      </c>
    </row>
    <row r="90" spans="1:4" x14ac:dyDescent="0.3">
      <c r="A90" t="s">
        <v>458</v>
      </c>
      <c r="B90" t="s">
        <v>1317</v>
      </c>
      <c r="C90" t="s">
        <v>1318</v>
      </c>
      <c r="D90" t="s">
        <v>1319</v>
      </c>
    </row>
    <row r="91" spans="1:4" x14ac:dyDescent="0.3">
      <c r="A91" t="s">
        <v>462</v>
      </c>
      <c r="B91" t="s">
        <v>1315</v>
      </c>
      <c r="C91" t="s">
        <v>1316</v>
      </c>
      <c r="D91" t="s">
        <v>1319</v>
      </c>
    </row>
    <row r="92" spans="1:4" x14ac:dyDescent="0.3">
      <c r="A92" t="s">
        <v>466</v>
      </c>
      <c r="B92" t="s">
        <v>1322</v>
      </c>
      <c r="C92" t="s">
        <v>1321</v>
      </c>
      <c r="D92" t="s">
        <v>1319</v>
      </c>
    </row>
    <row r="93" spans="1:4" x14ac:dyDescent="0.3">
      <c r="A93" t="s">
        <v>470</v>
      </c>
      <c r="B93" t="s">
        <v>1322</v>
      </c>
      <c r="C93" t="s">
        <v>1321</v>
      </c>
      <c r="D93" t="s">
        <v>1319</v>
      </c>
    </row>
    <row r="94" spans="1:4" x14ac:dyDescent="0.3">
      <c r="A94" t="s">
        <v>474</v>
      </c>
      <c r="B94" t="s">
        <v>1322</v>
      </c>
      <c r="C94" t="s">
        <v>1321</v>
      </c>
      <c r="D94" t="s">
        <v>1319</v>
      </c>
    </row>
    <row r="95" spans="1:4" x14ac:dyDescent="0.3">
      <c r="A95" t="s">
        <v>478</v>
      </c>
      <c r="B95" t="s">
        <v>1317</v>
      </c>
      <c r="C95" t="s">
        <v>1318</v>
      </c>
      <c r="D95" t="s">
        <v>1319</v>
      </c>
    </row>
    <row r="96" spans="1:4" x14ac:dyDescent="0.3">
      <c r="A96" t="s">
        <v>482</v>
      </c>
      <c r="B96" t="s">
        <v>1317</v>
      </c>
      <c r="C96" t="s">
        <v>1318</v>
      </c>
      <c r="D96" t="s">
        <v>1319</v>
      </c>
    </row>
    <row r="97" spans="1:4" x14ac:dyDescent="0.3">
      <c r="A97" t="s">
        <v>485</v>
      </c>
      <c r="B97" t="s">
        <v>1317</v>
      </c>
      <c r="C97" t="s">
        <v>1318</v>
      </c>
      <c r="D97" t="s">
        <v>1319</v>
      </c>
    </row>
    <row r="98" spans="1:4" x14ac:dyDescent="0.3">
      <c r="A98" t="s">
        <v>488</v>
      </c>
      <c r="B98" t="s">
        <v>1315</v>
      </c>
      <c r="C98" t="s">
        <v>1316</v>
      </c>
      <c r="D98" t="s">
        <v>1319</v>
      </c>
    </row>
    <row r="99" spans="1:4" x14ac:dyDescent="0.3">
      <c r="A99" t="s">
        <v>491</v>
      </c>
      <c r="B99" t="s">
        <v>1320</v>
      </c>
      <c r="C99" t="s">
        <v>1321</v>
      </c>
      <c r="D99" t="s">
        <v>1319</v>
      </c>
    </row>
    <row r="100" spans="1:4" x14ac:dyDescent="0.3">
      <c r="A100" t="s">
        <v>494</v>
      </c>
      <c r="B100" t="s">
        <v>1322</v>
      </c>
      <c r="C100" t="s">
        <v>1321</v>
      </c>
      <c r="D100" t="s">
        <v>1319</v>
      </c>
    </row>
    <row r="101" spans="1:4" x14ac:dyDescent="0.3">
      <c r="A101" t="s">
        <v>498</v>
      </c>
      <c r="B101" t="s">
        <v>1317</v>
      </c>
      <c r="C101" t="s">
        <v>1318</v>
      </c>
      <c r="D101" t="s">
        <v>1319</v>
      </c>
    </row>
    <row r="102" spans="1:4" x14ac:dyDescent="0.3">
      <c r="A102" t="s">
        <v>501</v>
      </c>
      <c r="B102" t="s">
        <v>1320</v>
      </c>
      <c r="C102" t="s">
        <v>1321</v>
      </c>
      <c r="D102" t="s">
        <v>1319</v>
      </c>
    </row>
    <row r="103" spans="1:4" x14ac:dyDescent="0.3">
      <c r="A103" t="s">
        <v>504</v>
      </c>
      <c r="B103" t="s">
        <v>1315</v>
      </c>
      <c r="C103" t="s">
        <v>1316</v>
      </c>
      <c r="D103" t="s">
        <v>1319</v>
      </c>
    </row>
    <row r="104" spans="1:4" x14ac:dyDescent="0.3">
      <c r="A104" t="s">
        <v>507</v>
      </c>
      <c r="B104" t="s">
        <v>1317</v>
      </c>
      <c r="C104" t="s">
        <v>1318</v>
      </c>
      <c r="D104" t="s">
        <v>1319</v>
      </c>
    </row>
    <row r="105" spans="1:4" x14ac:dyDescent="0.3">
      <c r="A105" t="s">
        <v>510</v>
      </c>
      <c r="B105" t="s">
        <v>1317</v>
      </c>
      <c r="C105" t="s">
        <v>1318</v>
      </c>
      <c r="D105" t="s">
        <v>1319</v>
      </c>
    </row>
    <row r="106" spans="1:4" x14ac:dyDescent="0.3">
      <c r="A106" t="s">
        <v>513</v>
      </c>
      <c r="B106" t="s">
        <v>1315</v>
      </c>
      <c r="C106" t="s">
        <v>1316</v>
      </c>
      <c r="D106" t="s">
        <v>1319</v>
      </c>
    </row>
    <row r="107" spans="1:4" x14ac:dyDescent="0.3">
      <c r="A107" t="s">
        <v>516</v>
      </c>
      <c r="B107" t="s">
        <v>1315</v>
      </c>
      <c r="C107" t="s">
        <v>1316</v>
      </c>
      <c r="D107" t="s">
        <v>1319</v>
      </c>
    </row>
    <row r="108" spans="1:4" x14ac:dyDescent="0.3">
      <c r="A108" t="s">
        <v>519</v>
      </c>
      <c r="B108" t="s">
        <v>1317</v>
      </c>
      <c r="C108" t="s">
        <v>1318</v>
      </c>
      <c r="D108" t="s">
        <v>1319</v>
      </c>
    </row>
    <row r="109" spans="1:4" x14ac:dyDescent="0.3">
      <c r="A109" t="s">
        <v>522</v>
      </c>
      <c r="B109" t="s">
        <v>1322</v>
      </c>
      <c r="C109" t="s">
        <v>1321</v>
      </c>
      <c r="D109" t="s">
        <v>1319</v>
      </c>
    </row>
    <row r="110" spans="1:4" x14ac:dyDescent="0.3">
      <c r="A110" t="s">
        <v>525</v>
      </c>
      <c r="B110" t="s">
        <v>1317</v>
      </c>
      <c r="C110" t="s">
        <v>1318</v>
      </c>
      <c r="D110" t="s">
        <v>1319</v>
      </c>
    </row>
    <row r="111" spans="1:4" x14ac:dyDescent="0.3">
      <c r="A111" t="s">
        <v>528</v>
      </c>
      <c r="B111" t="s">
        <v>1320</v>
      </c>
      <c r="C111" t="s">
        <v>1321</v>
      </c>
      <c r="D111" t="s">
        <v>1319</v>
      </c>
    </row>
    <row r="112" spans="1:4" x14ac:dyDescent="0.3">
      <c r="A112" t="s">
        <v>531</v>
      </c>
      <c r="B112" t="s">
        <v>1322</v>
      </c>
      <c r="C112" t="s">
        <v>1321</v>
      </c>
      <c r="D112" t="s">
        <v>1319</v>
      </c>
    </row>
    <row r="113" spans="1:4" x14ac:dyDescent="0.3">
      <c r="A113" t="s">
        <v>535</v>
      </c>
      <c r="B113" t="s">
        <v>1317</v>
      </c>
      <c r="C113" t="s">
        <v>1318</v>
      </c>
      <c r="D113" t="s">
        <v>1319</v>
      </c>
    </row>
    <row r="114" spans="1:4" x14ac:dyDescent="0.3">
      <c r="A114" t="s">
        <v>538</v>
      </c>
      <c r="B114" t="s">
        <v>1322</v>
      </c>
      <c r="C114" t="s">
        <v>1321</v>
      </c>
      <c r="D114" t="s">
        <v>1319</v>
      </c>
    </row>
    <row r="115" spans="1:4" x14ac:dyDescent="0.3">
      <c r="A115" t="s">
        <v>541</v>
      </c>
      <c r="B115" t="s">
        <v>1322</v>
      </c>
      <c r="C115" t="s">
        <v>1321</v>
      </c>
      <c r="D115" t="s">
        <v>1319</v>
      </c>
    </row>
    <row r="116" spans="1:4" x14ac:dyDescent="0.3">
      <c r="A116" t="s">
        <v>544</v>
      </c>
      <c r="B116" t="s">
        <v>1317</v>
      </c>
      <c r="C116" t="s">
        <v>1318</v>
      </c>
      <c r="D116" t="s">
        <v>1319</v>
      </c>
    </row>
    <row r="117" spans="1:4" x14ac:dyDescent="0.3">
      <c r="A117" t="s">
        <v>547</v>
      </c>
      <c r="B117" t="s">
        <v>1315</v>
      </c>
      <c r="C117" t="s">
        <v>1316</v>
      </c>
      <c r="D117" t="s">
        <v>1319</v>
      </c>
    </row>
    <row r="118" spans="1:4" x14ac:dyDescent="0.3">
      <c r="A118" t="s">
        <v>550</v>
      </c>
      <c r="B118" t="s">
        <v>1320</v>
      </c>
      <c r="C118" t="s">
        <v>1321</v>
      </c>
      <c r="D118" t="s">
        <v>1319</v>
      </c>
    </row>
    <row r="119" spans="1:4" x14ac:dyDescent="0.3">
      <c r="A119" t="s">
        <v>554</v>
      </c>
      <c r="B119" t="s">
        <v>1315</v>
      </c>
      <c r="C119" t="s">
        <v>1316</v>
      </c>
      <c r="D119" t="s">
        <v>1319</v>
      </c>
    </row>
    <row r="120" spans="1:4" x14ac:dyDescent="0.3">
      <c r="A120" t="s">
        <v>557</v>
      </c>
      <c r="B120" t="s">
        <v>1322</v>
      </c>
      <c r="C120" t="s">
        <v>1321</v>
      </c>
      <c r="D120" t="s">
        <v>1319</v>
      </c>
    </row>
    <row r="121" spans="1:4" x14ac:dyDescent="0.3">
      <c r="A121" t="s">
        <v>560</v>
      </c>
      <c r="B121" t="s">
        <v>1317</v>
      </c>
      <c r="C121" t="s">
        <v>1318</v>
      </c>
      <c r="D121" t="s">
        <v>1319</v>
      </c>
    </row>
    <row r="122" spans="1:4" x14ac:dyDescent="0.3">
      <c r="A122" t="s">
        <v>563</v>
      </c>
      <c r="B122" t="s">
        <v>1317</v>
      </c>
      <c r="C122" t="s">
        <v>1318</v>
      </c>
      <c r="D122" t="s">
        <v>1319</v>
      </c>
    </row>
    <row r="123" spans="1:4" x14ac:dyDescent="0.3">
      <c r="A123" t="s">
        <v>566</v>
      </c>
      <c r="B123" t="s">
        <v>1317</v>
      </c>
      <c r="C123" t="s">
        <v>1318</v>
      </c>
      <c r="D123" t="s">
        <v>1319</v>
      </c>
    </row>
    <row r="124" spans="1:4" x14ac:dyDescent="0.3">
      <c r="A124" t="s">
        <v>569</v>
      </c>
      <c r="B124" t="s">
        <v>1315</v>
      </c>
      <c r="C124" t="s">
        <v>1316</v>
      </c>
      <c r="D124" t="s">
        <v>1319</v>
      </c>
    </row>
    <row r="125" spans="1:4" x14ac:dyDescent="0.3">
      <c r="A125" t="s">
        <v>572</v>
      </c>
      <c r="B125" t="s">
        <v>1317</v>
      </c>
      <c r="C125" t="s">
        <v>1318</v>
      </c>
      <c r="D125" t="s">
        <v>1319</v>
      </c>
    </row>
    <row r="126" spans="1:4" x14ac:dyDescent="0.3">
      <c r="A126" t="s">
        <v>575</v>
      </c>
      <c r="B126" t="s">
        <v>1315</v>
      </c>
      <c r="C126" t="s">
        <v>1316</v>
      </c>
      <c r="D126" t="s">
        <v>1319</v>
      </c>
    </row>
    <row r="127" spans="1:4" x14ac:dyDescent="0.3">
      <c r="A127" t="s">
        <v>578</v>
      </c>
      <c r="B127" t="s">
        <v>1317</v>
      </c>
      <c r="C127" t="s">
        <v>1318</v>
      </c>
      <c r="D127" t="s">
        <v>1319</v>
      </c>
    </row>
    <row r="128" spans="1:4" x14ac:dyDescent="0.3">
      <c r="A128" t="s">
        <v>581</v>
      </c>
      <c r="B128" t="s">
        <v>1315</v>
      </c>
      <c r="C128" t="s">
        <v>1316</v>
      </c>
      <c r="D128" t="s">
        <v>1319</v>
      </c>
    </row>
    <row r="129" spans="1:4" x14ac:dyDescent="0.3">
      <c r="A129" t="s">
        <v>584</v>
      </c>
      <c r="B129" t="s">
        <v>1320</v>
      </c>
      <c r="C129" t="s">
        <v>1321</v>
      </c>
      <c r="D129" t="s">
        <v>1319</v>
      </c>
    </row>
    <row r="130" spans="1:4" x14ac:dyDescent="0.3">
      <c r="A130" t="s">
        <v>588</v>
      </c>
      <c r="B130" t="s">
        <v>1324</v>
      </c>
      <c r="C130" t="s">
        <v>1318</v>
      </c>
      <c r="D130" t="s">
        <v>1319</v>
      </c>
    </row>
    <row r="131" spans="1:4" x14ac:dyDescent="0.3">
      <c r="A131" t="s">
        <v>591</v>
      </c>
      <c r="B131" t="s">
        <v>1315</v>
      </c>
      <c r="C131" t="s">
        <v>1316</v>
      </c>
      <c r="D131" t="s">
        <v>1319</v>
      </c>
    </row>
    <row r="132" spans="1:4" x14ac:dyDescent="0.3">
      <c r="A132" t="s">
        <v>594</v>
      </c>
      <c r="B132" t="s">
        <v>1315</v>
      </c>
      <c r="C132" t="s">
        <v>1316</v>
      </c>
      <c r="D132" t="s">
        <v>1319</v>
      </c>
    </row>
    <row r="133" spans="1:4" x14ac:dyDescent="0.3">
      <c r="A133" t="s">
        <v>597</v>
      </c>
      <c r="B133" t="s">
        <v>1324</v>
      </c>
      <c r="C133" t="s">
        <v>1318</v>
      </c>
      <c r="D133" t="s">
        <v>1319</v>
      </c>
    </row>
    <row r="134" spans="1:4" x14ac:dyDescent="0.3">
      <c r="A134" t="s">
        <v>600</v>
      </c>
      <c r="B134" t="s">
        <v>1315</v>
      </c>
      <c r="C134" t="s">
        <v>1316</v>
      </c>
      <c r="D134" t="s">
        <v>1319</v>
      </c>
    </row>
    <row r="135" spans="1:4" x14ac:dyDescent="0.3">
      <c r="A135" t="s">
        <v>603</v>
      </c>
      <c r="B135" t="s">
        <v>1317</v>
      </c>
      <c r="C135" t="s">
        <v>1318</v>
      </c>
      <c r="D135" t="s">
        <v>1319</v>
      </c>
    </row>
    <row r="136" spans="1:4" x14ac:dyDescent="0.3">
      <c r="A136" t="s">
        <v>606</v>
      </c>
      <c r="B136" t="s">
        <v>1317</v>
      </c>
      <c r="C136" t="s">
        <v>1318</v>
      </c>
      <c r="D136" t="s">
        <v>1319</v>
      </c>
    </row>
    <row r="137" spans="1:4" x14ac:dyDescent="0.3">
      <c r="A137" t="s">
        <v>609</v>
      </c>
      <c r="B137" t="s">
        <v>1324</v>
      </c>
      <c r="C137" t="s">
        <v>1318</v>
      </c>
      <c r="D137" t="s">
        <v>1319</v>
      </c>
    </row>
    <row r="138" spans="1:4" x14ac:dyDescent="0.3">
      <c r="A138" t="s">
        <v>612</v>
      </c>
      <c r="B138" t="s">
        <v>1324</v>
      </c>
      <c r="C138" t="s">
        <v>1318</v>
      </c>
      <c r="D138" t="s">
        <v>1319</v>
      </c>
    </row>
    <row r="139" spans="1:4" x14ac:dyDescent="0.3">
      <c r="A139" t="s">
        <v>615</v>
      </c>
      <c r="B139" t="s">
        <v>1317</v>
      </c>
      <c r="C139" t="s">
        <v>1318</v>
      </c>
      <c r="D139" t="s">
        <v>1319</v>
      </c>
    </row>
    <row r="140" spans="1:4" x14ac:dyDescent="0.3">
      <c r="A140" t="s">
        <v>619</v>
      </c>
      <c r="B140" t="s">
        <v>1315</v>
      </c>
      <c r="C140" t="s">
        <v>1316</v>
      </c>
      <c r="D140" t="s">
        <v>1319</v>
      </c>
    </row>
    <row r="141" spans="1:4" x14ac:dyDescent="0.3">
      <c r="A141" t="s">
        <v>622</v>
      </c>
      <c r="B141" t="s">
        <v>1317</v>
      </c>
      <c r="C141" t="s">
        <v>1318</v>
      </c>
      <c r="D141" t="s">
        <v>1319</v>
      </c>
    </row>
    <row r="142" spans="1:4" x14ac:dyDescent="0.3">
      <c r="A142" t="s">
        <v>625</v>
      </c>
      <c r="B142" t="s">
        <v>1324</v>
      </c>
      <c r="C142" t="s">
        <v>1318</v>
      </c>
      <c r="D142" t="s">
        <v>1319</v>
      </c>
    </row>
    <row r="143" spans="1:4" x14ac:dyDescent="0.3">
      <c r="A143" t="s">
        <v>628</v>
      </c>
      <c r="B143" t="s">
        <v>1315</v>
      </c>
      <c r="C143" t="s">
        <v>1316</v>
      </c>
      <c r="D143" t="s">
        <v>1319</v>
      </c>
    </row>
    <row r="144" spans="1:4" x14ac:dyDescent="0.3">
      <c r="A144" t="s">
        <v>631</v>
      </c>
      <c r="B144" t="s">
        <v>1324</v>
      </c>
      <c r="C144" t="s">
        <v>1318</v>
      </c>
      <c r="D144" t="s">
        <v>1319</v>
      </c>
    </row>
    <row r="145" spans="1:4" x14ac:dyDescent="0.3">
      <c r="A145" t="s">
        <v>634</v>
      </c>
      <c r="B145" t="s">
        <v>1315</v>
      </c>
      <c r="C145" t="s">
        <v>1316</v>
      </c>
      <c r="D145" t="s">
        <v>1319</v>
      </c>
    </row>
    <row r="146" spans="1:4" x14ac:dyDescent="0.3">
      <c r="A146" t="s">
        <v>637</v>
      </c>
      <c r="B146" t="s">
        <v>1320</v>
      </c>
      <c r="C146" t="s">
        <v>1321</v>
      </c>
      <c r="D146" t="s">
        <v>1319</v>
      </c>
    </row>
    <row r="147" spans="1:4" x14ac:dyDescent="0.3">
      <c r="A147" t="s">
        <v>1309</v>
      </c>
      <c r="B147" t="s">
        <v>1315</v>
      </c>
      <c r="C147" t="s">
        <v>1316</v>
      </c>
      <c r="D147" t="s">
        <v>1319</v>
      </c>
    </row>
    <row r="148" spans="1:4" x14ac:dyDescent="0.3">
      <c r="A148" t="s">
        <v>642</v>
      </c>
      <c r="B148" t="s">
        <v>1320</v>
      </c>
      <c r="C148" t="s">
        <v>1321</v>
      </c>
      <c r="D148" t="s">
        <v>1319</v>
      </c>
    </row>
    <row r="149" spans="1:4" x14ac:dyDescent="0.3">
      <c r="A149" t="s">
        <v>645</v>
      </c>
      <c r="B149" t="s">
        <v>1317</v>
      </c>
      <c r="C149" t="s">
        <v>1318</v>
      </c>
      <c r="D149" t="s">
        <v>1319</v>
      </c>
    </row>
    <row r="150" spans="1:4" x14ac:dyDescent="0.3">
      <c r="A150" t="s">
        <v>648</v>
      </c>
      <c r="B150" t="s">
        <v>1315</v>
      </c>
      <c r="C150" t="s">
        <v>1316</v>
      </c>
      <c r="D150" t="s">
        <v>1319</v>
      </c>
    </row>
    <row r="151" spans="1:4" x14ac:dyDescent="0.3">
      <c r="A151" t="s">
        <v>651</v>
      </c>
      <c r="B151" t="s">
        <v>1315</v>
      </c>
      <c r="C151" t="s">
        <v>1316</v>
      </c>
      <c r="D151" t="s">
        <v>1319</v>
      </c>
    </row>
    <row r="152" spans="1:4" x14ac:dyDescent="0.3">
      <c r="A152" t="s">
        <v>655</v>
      </c>
      <c r="B152" t="s">
        <v>1317</v>
      </c>
      <c r="C152" t="s">
        <v>1318</v>
      </c>
      <c r="D152" t="s">
        <v>1319</v>
      </c>
    </row>
    <row r="153" spans="1:4" x14ac:dyDescent="0.3">
      <c r="A153" t="s">
        <v>658</v>
      </c>
      <c r="B153" t="s">
        <v>1315</v>
      </c>
      <c r="C153" t="s">
        <v>1316</v>
      </c>
      <c r="D153" t="s">
        <v>1319</v>
      </c>
    </row>
    <row r="154" spans="1:4" x14ac:dyDescent="0.3">
      <c r="A154" t="s">
        <v>661</v>
      </c>
      <c r="B154" t="s">
        <v>1317</v>
      </c>
      <c r="C154" t="s">
        <v>1318</v>
      </c>
      <c r="D154" t="s">
        <v>1319</v>
      </c>
    </row>
    <row r="155" spans="1:4" x14ac:dyDescent="0.3">
      <c r="A155" t="s">
        <v>664</v>
      </c>
      <c r="B155" t="s">
        <v>1317</v>
      </c>
      <c r="C155" t="s">
        <v>1318</v>
      </c>
      <c r="D155" t="s">
        <v>1319</v>
      </c>
    </row>
    <row r="156" spans="1:4" x14ac:dyDescent="0.3">
      <c r="A156" t="s">
        <v>667</v>
      </c>
      <c r="B156" t="s">
        <v>1315</v>
      </c>
      <c r="C156" t="s">
        <v>1316</v>
      </c>
      <c r="D156" t="s">
        <v>1319</v>
      </c>
    </row>
    <row r="157" spans="1:4" x14ac:dyDescent="0.3">
      <c r="A157" t="s">
        <v>670</v>
      </c>
      <c r="B157" t="s">
        <v>1317</v>
      </c>
      <c r="C157" t="s">
        <v>1318</v>
      </c>
      <c r="D157" t="s">
        <v>1319</v>
      </c>
    </row>
    <row r="158" spans="1:4" x14ac:dyDescent="0.3">
      <c r="A158" t="s">
        <v>673</v>
      </c>
      <c r="B158" t="s">
        <v>1317</v>
      </c>
      <c r="C158" t="s">
        <v>1318</v>
      </c>
      <c r="D158" t="s">
        <v>1319</v>
      </c>
    </row>
    <row r="159" spans="1:4" x14ac:dyDescent="0.3">
      <c r="A159" t="s">
        <v>676</v>
      </c>
      <c r="B159" t="s">
        <v>1322</v>
      </c>
      <c r="C159" t="s">
        <v>1321</v>
      </c>
      <c r="D159" t="s">
        <v>1319</v>
      </c>
    </row>
    <row r="160" spans="1:4" x14ac:dyDescent="0.3">
      <c r="A160" t="s">
        <v>679</v>
      </c>
      <c r="B160" t="s">
        <v>1317</v>
      </c>
      <c r="C160" t="s">
        <v>1318</v>
      </c>
      <c r="D160" t="s">
        <v>1319</v>
      </c>
    </row>
    <row r="161" spans="1:4" x14ac:dyDescent="0.3">
      <c r="A161" t="s">
        <v>682</v>
      </c>
      <c r="B161" t="s">
        <v>1317</v>
      </c>
      <c r="C161" t="s">
        <v>1318</v>
      </c>
      <c r="D161" t="s">
        <v>1319</v>
      </c>
    </row>
    <row r="162" spans="1:4" x14ac:dyDescent="0.3">
      <c r="A162" t="s">
        <v>685</v>
      </c>
      <c r="B162" t="s">
        <v>1315</v>
      </c>
      <c r="C162" t="s">
        <v>1316</v>
      </c>
      <c r="D162" t="s">
        <v>1319</v>
      </c>
    </row>
    <row r="163" spans="1:4" x14ac:dyDescent="0.3">
      <c r="A163" t="s">
        <v>688</v>
      </c>
      <c r="B163" t="s">
        <v>1320</v>
      </c>
      <c r="C163" t="s">
        <v>1321</v>
      </c>
      <c r="D163" t="s">
        <v>1319</v>
      </c>
    </row>
    <row r="164" spans="1:4" x14ac:dyDescent="0.3">
      <c r="A164" t="s">
        <v>692</v>
      </c>
      <c r="B164" t="s">
        <v>1317</v>
      </c>
      <c r="C164" t="s">
        <v>1318</v>
      </c>
      <c r="D164" t="s">
        <v>1319</v>
      </c>
    </row>
    <row r="165" spans="1:4" x14ac:dyDescent="0.3">
      <c r="A165" t="s">
        <v>695</v>
      </c>
      <c r="B165" t="s">
        <v>1317</v>
      </c>
      <c r="C165" t="s">
        <v>1318</v>
      </c>
      <c r="D165" t="s">
        <v>1319</v>
      </c>
    </row>
    <row r="166" spans="1:4" x14ac:dyDescent="0.3">
      <c r="A166" t="s">
        <v>698</v>
      </c>
      <c r="B166" t="s">
        <v>1322</v>
      </c>
      <c r="C166" t="s">
        <v>1321</v>
      </c>
      <c r="D166" t="s">
        <v>1319</v>
      </c>
    </row>
    <row r="167" spans="1:4" x14ac:dyDescent="0.3">
      <c r="A167" t="s">
        <v>701</v>
      </c>
      <c r="B167" t="s">
        <v>1320</v>
      </c>
      <c r="C167" t="s">
        <v>1321</v>
      </c>
      <c r="D167" t="s">
        <v>1319</v>
      </c>
    </row>
    <row r="168" spans="1:4" x14ac:dyDescent="0.3">
      <c r="A168" t="s">
        <v>704</v>
      </c>
      <c r="B168" t="s">
        <v>1322</v>
      </c>
      <c r="C168" t="s">
        <v>1321</v>
      </c>
      <c r="D168" t="s">
        <v>1319</v>
      </c>
    </row>
    <row r="169" spans="1:4" x14ac:dyDescent="0.3">
      <c r="A169" t="s">
        <v>707</v>
      </c>
      <c r="B169" t="s">
        <v>1320</v>
      </c>
      <c r="C169" t="s">
        <v>1321</v>
      </c>
      <c r="D169" t="s">
        <v>1319</v>
      </c>
    </row>
    <row r="170" spans="1:4" x14ac:dyDescent="0.3">
      <c r="A170" t="s">
        <v>710</v>
      </c>
      <c r="B170" t="s">
        <v>1317</v>
      </c>
      <c r="C170" t="s">
        <v>1318</v>
      </c>
      <c r="D170" t="s">
        <v>1319</v>
      </c>
    </row>
    <row r="171" spans="1:4" x14ac:dyDescent="0.3">
      <c r="A171" t="s">
        <v>714</v>
      </c>
      <c r="B171" t="s">
        <v>1315</v>
      </c>
      <c r="C171" t="s">
        <v>1316</v>
      </c>
      <c r="D171" t="s">
        <v>1319</v>
      </c>
    </row>
    <row r="172" spans="1:4" x14ac:dyDescent="0.3">
      <c r="A172" t="s">
        <v>717</v>
      </c>
      <c r="B172" t="s">
        <v>1322</v>
      </c>
      <c r="C172" t="s">
        <v>1321</v>
      </c>
      <c r="D172" t="s">
        <v>1319</v>
      </c>
    </row>
    <row r="173" spans="1:4" x14ac:dyDescent="0.3">
      <c r="A173" t="s">
        <v>720</v>
      </c>
      <c r="B173" t="s">
        <v>1317</v>
      </c>
      <c r="C173" t="s">
        <v>1318</v>
      </c>
      <c r="D173" t="s">
        <v>1319</v>
      </c>
    </row>
    <row r="174" spans="1:4" x14ac:dyDescent="0.3">
      <c r="A174" t="s">
        <v>723</v>
      </c>
      <c r="B174" t="s">
        <v>1322</v>
      </c>
      <c r="C174" t="s">
        <v>1321</v>
      </c>
      <c r="D174" t="s">
        <v>1319</v>
      </c>
    </row>
    <row r="175" spans="1:4" x14ac:dyDescent="0.3">
      <c r="A175" t="s">
        <v>726</v>
      </c>
      <c r="B175" t="s">
        <v>1320</v>
      </c>
      <c r="C175" t="s">
        <v>1321</v>
      </c>
      <c r="D175" t="s">
        <v>1319</v>
      </c>
    </row>
    <row r="176" spans="1:4" x14ac:dyDescent="0.3">
      <c r="A176" t="s">
        <v>729</v>
      </c>
      <c r="B176" t="s">
        <v>1320</v>
      </c>
      <c r="C176" t="s">
        <v>1321</v>
      </c>
      <c r="D176" t="s">
        <v>1319</v>
      </c>
    </row>
    <row r="177" spans="1:4" x14ac:dyDescent="0.3">
      <c r="A177" t="s">
        <v>732</v>
      </c>
      <c r="B177" t="s">
        <v>1322</v>
      </c>
      <c r="C177" t="s">
        <v>1321</v>
      </c>
      <c r="D177" t="s">
        <v>1319</v>
      </c>
    </row>
    <row r="178" spans="1:4" x14ac:dyDescent="0.3">
      <c r="A178" t="s">
        <v>736</v>
      </c>
      <c r="B178" t="s">
        <v>1322</v>
      </c>
      <c r="C178" t="s">
        <v>1321</v>
      </c>
      <c r="D178" t="s">
        <v>1319</v>
      </c>
    </row>
    <row r="179" spans="1:4" x14ac:dyDescent="0.3">
      <c r="A179" t="s">
        <v>739</v>
      </c>
      <c r="B179" t="s">
        <v>1315</v>
      </c>
      <c r="C179" t="s">
        <v>1316</v>
      </c>
      <c r="D179" t="s">
        <v>1319</v>
      </c>
    </row>
    <row r="180" spans="1:4" x14ac:dyDescent="0.3">
      <c r="A180" t="s">
        <v>742</v>
      </c>
      <c r="B180" t="s">
        <v>1315</v>
      </c>
      <c r="C180" t="s">
        <v>1316</v>
      </c>
      <c r="D180" t="s">
        <v>1319</v>
      </c>
    </row>
    <row r="181" spans="1:4" x14ac:dyDescent="0.3">
      <c r="A181" t="s">
        <v>745</v>
      </c>
      <c r="B181" t="s">
        <v>1320</v>
      </c>
      <c r="C181" t="s">
        <v>1321</v>
      </c>
      <c r="D181" t="s">
        <v>1319</v>
      </c>
    </row>
    <row r="182" spans="1:4" x14ac:dyDescent="0.3">
      <c r="A182" t="s">
        <v>748</v>
      </c>
      <c r="B182" t="s">
        <v>1322</v>
      </c>
      <c r="C182" t="s">
        <v>1321</v>
      </c>
      <c r="D182" t="s">
        <v>1319</v>
      </c>
    </row>
    <row r="183" spans="1:4" x14ac:dyDescent="0.3">
      <c r="A183" t="s">
        <v>751</v>
      </c>
      <c r="B183" t="s">
        <v>1317</v>
      </c>
      <c r="C183" t="s">
        <v>1318</v>
      </c>
      <c r="D183" t="s">
        <v>1319</v>
      </c>
    </row>
    <row r="184" spans="1:4" x14ac:dyDescent="0.3">
      <c r="A184" t="s">
        <v>754</v>
      </c>
      <c r="B184" t="s">
        <v>1322</v>
      </c>
      <c r="C184" t="s">
        <v>1321</v>
      </c>
      <c r="D184" t="s">
        <v>1319</v>
      </c>
    </row>
    <row r="185" spans="1:4" x14ac:dyDescent="0.3">
      <c r="A185" t="s">
        <v>758</v>
      </c>
      <c r="B185" t="s">
        <v>1317</v>
      </c>
      <c r="C185" t="s">
        <v>1318</v>
      </c>
      <c r="D185" t="s">
        <v>1319</v>
      </c>
    </row>
    <row r="186" spans="1:4" x14ac:dyDescent="0.3">
      <c r="A186" t="s">
        <v>761</v>
      </c>
      <c r="B186" t="s">
        <v>1322</v>
      </c>
      <c r="C186" t="s">
        <v>1321</v>
      </c>
      <c r="D186" t="s">
        <v>1319</v>
      </c>
    </row>
    <row r="187" spans="1:4" x14ac:dyDescent="0.3">
      <c r="A187" t="s">
        <v>764</v>
      </c>
      <c r="B187" t="s">
        <v>1320</v>
      </c>
      <c r="C187" t="s">
        <v>1321</v>
      </c>
      <c r="D187" t="s">
        <v>1319</v>
      </c>
    </row>
    <row r="188" spans="1:4" x14ac:dyDescent="0.3">
      <c r="A188" t="s">
        <v>767</v>
      </c>
      <c r="B188" t="s">
        <v>1317</v>
      </c>
      <c r="C188" t="s">
        <v>1318</v>
      </c>
      <c r="D188" t="s">
        <v>1319</v>
      </c>
    </row>
    <row r="189" spans="1:4" x14ac:dyDescent="0.3">
      <c r="A189" t="s">
        <v>770</v>
      </c>
      <c r="B189" t="s">
        <v>1317</v>
      </c>
      <c r="C189" t="s">
        <v>1318</v>
      </c>
      <c r="D189" t="s">
        <v>1319</v>
      </c>
    </row>
    <row r="190" spans="1:4" x14ac:dyDescent="0.3">
      <c r="A190" t="s">
        <v>773</v>
      </c>
      <c r="B190" t="s">
        <v>1322</v>
      </c>
      <c r="C190" t="s">
        <v>1321</v>
      </c>
      <c r="D190" t="s">
        <v>1319</v>
      </c>
    </row>
    <row r="191" spans="1:4" x14ac:dyDescent="0.3">
      <c r="A191" t="s">
        <v>776</v>
      </c>
      <c r="B191" t="s">
        <v>1315</v>
      </c>
      <c r="C191" t="s">
        <v>1316</v>
      </c>
      <c r="D191" t="s">
        <v>1319</v>
      </c>
    </row>
    <row r="192" spans="1:4" x14ac:dyDescent="0.3">
      <c r="A192" t="s">
        <v>780</v>
      </c>
      <c r="B192" t="s">
        <v>1322</v>
      </c>
      <c r="C192" t="s">
        <v>1321</v>
      </c>
      <c r="D192" t="s">
        <v>1319</v>
      </c>
    </row>
    <row r="193" spans="1:4" x14ac:dyDescent="0.3">
      <c r="A193" t="s">
        <v>783</v>
      </c>
      <c r="B193" t="s">
        <v>1322</v>
      </c>
      <c r="C193" t="s">
        <v>1321</v>
      </c>
      <c r="D193" t="s">
        <v>1319</v>
      </c>
    </row>
    <row r="194" spans="1:4" x14ac:dyDescent="0.3">
      <c r="A194" t="s">
        <v>786</v>
      </c>
      <c r="B194" t="s">
        <v>1315</v>
      </c>
      <c r="C194" t="s">
        <v>1316</v>
      </c>
      <c r="D194" t="s">
        <v>1319</v>
      </c>
    </row>
    <row r="195" spans="1:4" x14ac:dyDescent="0.3">
      <c r="A195" t="s">
        <v>789</v>
      </c>
      <c r="B195" t="s">
        <v>1322</v>
      </c>
      <c r="C195" t="s">
        <v>1321</v>
      </c>
      <c r="D195" t="s">
        <v>1319</v>
      </c>
    </row>
    <row r="196" spans="1:4" x14ac:dyDescent="0.3">
      <c r="A196" t="s">
        <v>792</v>
      </c>
      <c r="B196" t="s">
        <v>1322</v>
      </c>
      <c r="C196" t="s">
        <v>1321</v>
      </c>
      <c r="D196" t="s">
        <v>1319</v>
      </c>
    </row>
    <row r="197" spans="1:4" x14ac:dyDescent="0.3">
      <c r="A197" t="s">
        <v>795</v>
      </c>
      <c r="B197" t="s">
        <v>1315</v>
      </c>
      <c r="C197" t="s">
        <v>1316</v>
      </c>
      <c r="D197" t="s">
        <v>1319</v>
      </c>
    </row>
    <row r="198" spans="1:4" x14ac:dyDescent="0.3">
      <c r="A198" t="s">
        <v>798</v>
      </c>
      <c r="B198" t="s">
        <v>1322</v>
      </c>
      <c r="C198" t="s">
        <v>1321</v>
      </c>
      <c r="D198" t="s">
        <v>1319</v>
      </c>
    </row>
    <row r="199" spans="1:4" x14ac:dyDescent="0.3">
      <c r="A199" t="s">
        <v>802</v>
      </c>
      <c r="B199" t="s">
        <v>1317</v>
      </c>
      <c r="C199" t="s">
        <v>1318</v>
      </c>
      <c r="D199" t="s">
        <v>1319</v>
      </c>
    </row>
    <row r="200" spans="1:4" x14ac:dyDescent="0.3">
      <c r="A200" t="s">
        <v>805</v>
      </c>
      <c r="B200" t="s">
        <v>1320</v>
      </c>
      <c r="C200" t="s">
        <v>1321</v>
      </c>
      <c r="D200" t="s">
        <v>1319</v>
      </c>
    </row>
    <row r="201" spans="1:4" x14ac:dyDescent="0.3">
      <c r="A201" t="s">
        <v>808</v>
      </c>
      <c r="B201" t="s">
        <v>1323</v>
      </c>
      <c r="C201" t="s">
        <v>1318</v>
      </c>
      <c r="D201" t="s">
        <v>1319</v>
      </c>
    </row>
    <row r="202" spans="1:4" x14ac:dyDescent="0.3">
      <c r="A202" t="s">
        <v>811</v>
      </c>
      <c r="B202" t="s">
        <v>1323</v>
      </c>
      <c r="C202" t="s">
        <v>1318</v>
      </c>
      <c r="D202" t="s">
        <v>1319</v>
      </c>
    </row>
    <row r="203" spans="1:4" x14ac:dyDescent="0.3">
      <c r="A203" t="s">
        <v>814</v>
      </c>
      <c r="B203" t="s">
        <v>1317</v>
      </c>
      <c r="C203" t="s">
        <v>1318</v>
      </c>
      <c r="D203" t="s">
        <v>1319</v>
      </c>
    </row>
    <row r="204" spans="1:4" x14ac:dyDescent="0.3">
      <c r="A204" t="s">
        <v>817</v>
      </c>
      <c r="B204" t="s">
        <v>1320</v>
      </c>
      <c r="C204" t="s">
        <v>1321</v>
      </c>
      <c r="D204" t="s">
        <v>1319</v>
      </c>
    </row>
    <row r="205" spans="1:4" x14ac:dyDescent="0.3">
      <c r="A205" t="s">
        <v>820</v>
      </c>
      <c r="B205" t="s">
        <v>1320</v>
      </c>
      <c r="C205" t="s">
        <v>1321</v>
      </c>
      <c r="D205" t="s">
        <v>1319</v>
      </c>
    </row>
    <row r="206" spans="1:4" x14ac:dyDescent="0.3">
      <c r="A206" t="s">
        <v>824</v>
      </c>
      <c r="B206" t="s">
        <v>1315</v>
      </c>
      <c r="C206" t="s">
        <v>1316</v>
      </c>
      <c r="D206" t="s">
        <v>1319</v>
      </c>
    </row>
    <row r="207" spans="1:4" x14ac:dyDescent="0.3">
      <c r="A207" t="s">
        <v>827</v>
      </c>
      <c r="B207" t="s">
        <v>1317</v>
      </c>
      <c r="C207" t="s">
        <v>1318</v>
      </c>
      <c r="D207" t="s">
        <v>1319</v>
      </c>
    </row>
    <row r="208" spans="1:4" x14ac:dyDescent="0.3">
      <c r="A208" t="s">
        <v>830</v>
      </c>
      <c r="B208" t="s">
        <v>1322</v>
      </c>
      <c r="C208" t="s">
        <v>1321</v>
      </c>
      <c r="D208" t="s">
        <v>1319</v>
      </c>
    </row>
    <row r="209" spans="1:4" x14ac:dyDescent="0.3">
      <c r="A209" t="s">
        <v>833</v>
      </c>
      <c r="B209" t="s">
        <v>1320</v>
      </c>
      <c r="C209" t="s">
        <v>1321</v>
      </c>
      <c r="D209" t="s">
        <v>1319</v>
      </c>
    </row>
    <row r="210" spans="1:4" x14ac:dyDescent="0.3">
      <c r="A210" t="s">
        <v>836</v>
      </c>
      <c r="B210" t="s">
        <v>1322</v>
      </c>
      <c r="C210" t="s">
        <v>1321</v>
      </c>
      <c r="D210" t="s">
        <v>1319</v>
      </c>
    </row>
    <row r="211" spans="1:4" x14ac:dyDescent="0.3">
      <c r="A211" t="s">
        <v>840</v>
      </c>
      <c r="B211" t="s">
        <v>1322</v>
      </c>
      <c r="C211" t="s">
        <v>1321</v>
      </c>
      <c r="D211" t="s">
        <v>1319</v>
      </c>
    </row>
    <row r="212" spans="1:4" x14ac:dyDescent="0.3">
      <c r="A212" t="s">
        <v>843</v>
      </c>
      <c r="B212" t="s">
        <v>1320</v>
      </c>
      <c r="C212" t="s">
        <v>1321</v>
      </c>
      <c r="D212" t="s">
        <v>1319</v>
      </c>
    </row>
    <row r="213" spans="1:4" x14ac:dyDescent="0.3">
      <c r="A213" t="s">
        <v>846</v>
      </c>
      <c r="B213" t="s">
        <v>1320</v>
      </c>
      <c r="C213" t="s">
        <v>1321</v>
      </c>
      <c r="D213" t="s">
        <v>1319</v>
      </c>
    </row>
    <row r="214" spans="1:4" x14ac:dyDescent="0.3">
      <c r="A214" t="s">
        <v>850</v>
      </c>
      <c r="B214" t="s">
        <v>1315</v>
      </c>
      <c r="C214" t="s">
        <v>1316</v>
      </c>
      <c r="D214" t="s">
        <v>1319</v>
      </c>
    </row>
    <row r="215" spans="1:4" x14ac:dyDescent="0.3">
      <c r="A215" t="s">
        <v>854</v>
      </c>
      <c r="B215" t="s">
        <v>1322</v>
      </c>
      <c r="C215" t="s">
        <v>1321</v>
      </c>
      <c r="D215" t="s">
        <v>1319</v>
      </c>
    </row>
    <row r="216" spans="1:4" x14ac:dyDescent="0.3">
      <c r="A216" t="s">
        <v>858</v>
      </c>
      <c r="B216" t="s">
        <v>1315</v>
      </c>
      <c r="C216" t="s">
        <v>1316</v>
      </c>
      <c r="D216" t="s">
        <v>1319</v>
      </c>
    </row>
    <row r="217" spans="1:4" x14ac:dyDescent="0.3">
      <c r="A217" t="s">
        <v>861</v>
      </c>
      <c r="B217" t="s">
        <v>1315</v>
      </c>
      <c r="C217" t="s">
        <v>1316</v>
      </c>
      <c r="D217" t="s">
        <v>1319</v>
      </c>
    </row>
    <row r="218" spans="1:4" x14ac:dyDescent="0.3">
      <c r="A218" t="s">
        <v>864</v>
      </c>
      <c r="B218" t="s">
        <v>1315</v>
      </c>
      <c r="C218" t="s">
        <v>1316</v>
      </c>
      <c r="D218" t="s">
        <v>1319</v>
      </c>
    </row>
    <row r="219" spans="1:4" x14ac:dyDescent="0.3">
      <c r="A219" t="s">
        <v>867</v>
      </c>
      <c r="B219" t="s">
        <v>1317</v>
      </c>
      <c r="C219" t="s">
        <v>1318</v>
      </c>
      <c r="D219" t="s">
        <v>1319</v>
      </c>
    </row>
    <row r="220" spans="1:4" x14ac:dyDescent="0.3">
      <c r="A220" t="s">
        <v>870</v>
      </c>
      <c r="B220" t="s">
        <v>1315</v>
      </c>
      <c r="C220" t="s">
        <v>1316</v>
      </c>
      <c r="D220" t="s">
        <v>1319</v>
      </c>
    </row>
    <row r="221" spans="1:4" x14ac:dyDescent="0.3">
      <c r="A221" t="s">
        <v>873</v>
      </c>
      <c r="B221" t="s">
        <v>1315</v>
      </c>
      <c r="C221" t="s">
        <v>1316</v>
      </c>
      <c r="D221" t="s">
        <v>1319</v>
      </c>
    </row>
    <row r="222" spans="1:4" x14ac:dyDescent="0.3">
      <c r="A222" t="s">
        <v>876</v>
      </c>
      <c r="B222" t="s">
        <v>1320</v>
      </c>
      <c r="C222" t="s">
        <v>1321</v>
      </c>
      <c r="D222" t="s">
        <v>1319</v>
      </c>
    </row>
    <row r="223" spans="1:4" x14ac:dyDescent="0.3">
      <c r="A223" t="s">
        <v>879</v>
      </c>
      <c r="B223" t="s">
        <v>1317</v>
      </c>
      <c r="C223" t="s">
        <v>1318</v>
      </c>
      <c r="D223" t="s">
        <v>1319</v>
      </c>
    </row>
    <row r="224" spans="1:4" x14ac:dyDescent="0.3">
      <c r="A224" t="s">
        <v>883</v>
      </c>
      <c r="B224" t="s">
        <v>1322</v>
      </c>
      <c r="C224" t="s">
        <v>1321</v>
      </c>
      <c r="D224" t="s">
        <v>1319</v>
      </c>
    </row>
    <row r="225" spans="1:4" x14ac:dyDescent="0.3">
      <c r="A225" t="s">
        <v>887</v>
      </c>
      <c r="B225" t="s">
        <v>1322</v>
      </c>
      <c r="C225" t="s">
        <v>1321</v>
      </c>
      <c r="D225" t="s">
        <v>1319</v>
      </c>
    </row>
    <row r="226" spans="1:4" x14ac:dyDescent="0.3">
      <c r="A226" t="s">
        <v>890</v>
      </c>
      <c r="B226" t="s">
        <v>1317</v>
      </c>
      <c r="C226" t="s">
        <v>1318</v>
      </c>
      <c r="D226" t="s">
        <v>1319</v>
      </c>
    </row>
    <row r="227" spans="1:4" x14ac:dyDescent="0.3">
      <c r="A227" t="s">
        <v>893</v>
      </c>
      <c r="B227" t="s">
        <v>1322</v>
      </c>
      <c r="C227" t="s">
        <v>1321</v>
      </c>
      <c r="D227" t="s">
        <v>1319</v>
      </c>
    </row>
    <row r="228" spans="1:4" x14ac:dyDescent="0.3">
      <c r="A228" t="s">
        <v>897</v>
      </c>
      <c r="B228" t="s">
        <v>1320</v>
      </c>
      <c r="C228" t="s">
        <v>1321</v>
      </c>
      <c r="D228" t="s">
        <v>1319</v>
      </c>
    </row>
    <row r="229" spans="1:4" x14ac:dyDescent="0.3">
      <c r="A229" t="s">
        <v>901</v>
      </c>
      <c r="B229" t="s">
        <v>1320</v>
      </c>
      <c r="C229" t="s">
        <v>1321</v>
      </c>
      <c r="D229" t="s">
        <v>1319</v>
      </c>
    </row>
    <row r="230" spans="1:4" x14ac:dyDescent="0.3">
      <c r="A230" t="s">
        <v>905</v>
      </c>
      <c r="B230" t="s">
        <v>1315</v>
      </c>
      <c r="C230" t="s">
        <v>1316</v>
      </c>
      <c r="D230" t="s">
        <v>1319</v>
      </c>
    </row>
    <row r="231" spans="1:4" x14ac:dyDescent="0.3">
      <c r="A231" t="s">
        <v>909</v>
      </c>
      <c r="B231" t="s">
        <v>1324</v>
      </c>
      <c r="C231" t="s">
        <v>1318</v>
      </c>
      <c r="D231" t="s">
        <v>1319</v>
      </c>
    </row>
    <row r="232" spans="1:4" x14ac:dyDescent="0.3">
      <c r="A232" t="s">
        <v>912</v>
      </c>
      <c r="B232" t="s">
        <v>1324</v>
      </c>
      <c r="C232" t="s">
        <v>1318</v>
      </c>
      <c r="D232" t="s">
        <v>1319</v>
      </c>
    </row>
    <row r="233" spans="1:4" x14ac:dyDescent="0.3">
      <c r="A233" t="s">
        <v>915</v>
      </c>
      <c r="B233" t="s">
        <v>1317</v>
      </c>
      <c r="C233" t="s">
        <v>1318</v>
      </c>
      <c r="D233" t="s">
        <v>1319</v>
      </c>
    </row>
    <row r="234" spans="1:4" x14ac:dyDescent="0.3">
      <c r="A234" t="s">
        <v>918</v>
      </c>
      <c r="B234" t="s">
        <v>1315</v>
      </c>
      <c r="C234" t="s">
        <v>1316</v>
      </c>
      <c r="D234" t="s">
        <v>1319</v>
      </c>
    </row>
    <row r="235" spans="1:4" x14ac:dyDescent="0.3">
      <c r="A235" t="s">
        <v>921</v>
      </c>
      <c r="B235" t="s">
        <v>1317</v>
      </c>
      <c r="C235" t="s">
        <v>1318</v>
      </c>
      <c r="D235" t="s">
        <v>1319</v>
      </c>
    </row>
    <row r="236" spans="1:4" x14ac:dyDescent="0.3">
      <c r="A236" t="s">
        <v>924</v>
      </c>
      <c r="B236" t="s">
        <v>1324</v>
      </c>
      <c r="C236" t="s">
        <v>1318</v>
      </c>
      <c r="D236" t="s">
        <v>1319</v>
      </c>
    </row>
    <row r="237" spans="1:4" x14ac:dyDescent="0.3">
      <c r="A237" t="s">
        <v>927</v>
      </c>
      <c r="B237" t="s">
        <v>1324</v>
      </c>
      <c r="C237" t="s">
        <v>1318</v>
      </c>
      <c r="D237" t="s">
        <v>1319</v>
      </c>
    </row>
    <row r="238" spans="1:4" x14ac:dyDescent="0.3">
      <c r="A238" t="s">
        <v>930</v>
      </c>
      <c r="B238" t="s">
        <v>1317</v>
      </c>
      <c r="C238" t="s">
        <v>1318</v>
      </c>
      <c r="D238" t="s">
        <v>1319</v>
      </c>
    </row>
    <row r="239" spans="1:4" x14ac:dyDescent="0.3">
      <c r="A239" t="s">
        <v>933</v>
      </c>
      <c r="B239" t="s">
        <v>1315</v>
      </c>
      <c r="C239" t="s">
        <v>1316</v>
      </c>
      <c r="D239" t="s">
        <v>1319</v>
      </c>
    </row>
    <row r="240" spans="1:4" x14ac:dyDescent="0.3">
      <c r="A240" t="s">
        <v>936</v>
      </c>
      <c r="B240" t="s">
        <v>1320</v>
      </c>
      <c r="C240" t="s">
        <v>1321</v>
      </c>
      <c r="D240" t="s">
        <v>1319</v>
      </c>
    </row>
    <row r="241" spans="1:4" x14ac:dyDescent="0.3">
      <c r="A241" t="s">
        <v>939</v>
      </c>
      <c r="B241" t="s">
        <v>1324</v>
      </c>
      <c r="C241" t="s">
        <v>1318</v>
      </c>
      <c r="D241" t="s">
        <v>1319</v>
      </c>
    </row>
    <row r="242" spans="1:4" x14ac:dyDescent="0.3">
      <c r="A242" t="s">
        <v>943</v>
      </c>
      <c r="B242" t="s">
        <v>1322</v>
      </c>
      <c r="C242" t="s">
        <v>1321</v>
      </c>
      <c r="D242" t="s">
        <v>1319</v>
      </c>
    </row>
    <row r="243" spans="1:4" x14ac:dyDescent="0.3">
      <c r="A243" t="s">
        <v>946</v>
      </c>
      <c r="B243" t="s">
        <v>1317</v>
      </c>
      <c r="C243" t="s">
        <v>1318</v>
      </c>
      <c r="D243" t="s">
        <v>1319</v>
      </c>
    </row>
    <row r="244" spans="1:4" x14ac:dyDescent="0.3">
      <c r="A244" t="s">
        <v>949</v>
      </c>
      <c r="B244" t="s">
        <v>1317</v>
      </c>
      <c r="C244" t="s">
        <v>1318</v>
      </c>
      <c r="D244" t="s">
        <v>1319</v>
      </c>
    </row>
    <row r="245" spans="1:4" x14ac:dyDescent="0.3">
      <c r="A245" t="s">
        <v>952</v>
      </c>
      <c r="B245" t="s">
        <v>1322</v>
      </c>
      <c r="C245" t="s">
        <v>1321</v>
      </c>
      <c r="D245" t="s">
        <v>1319</v>
      </c>
    </row>
    <row r="246" spans="1:4" x14ac:dyDescent="0.3">
      <c r="A246" t="s">
        <v>955</v>
      </c>
      <c r="B246" t="s">
        <v>1317</v>
      </c>
      <c r="C246" t="s">
        <v>1318</v>
      </c>
      <c r="D246" t="s">
        <v>1319</v>
      </c>
    </row>
    <row r="247" spans="1:4" x14ac:dyDescent="0.3">
      <c r="A247" t="s">
        <v>959</v>
      </c>
      <c r="B247" t="s">
        <v>1317</v>
      </c>
      <c r="C247" t="s">
        <v>1318</v>
      </c>
      <c r="D247" t="s">
        <v>1319</v>
      </c>
    </row>
    <row r="248" spans="1:4" x14ac:dyDescent="0.3">
      <c r="A248" t="s">
        <v>962</v>
      </c>
      <c r="B248" t="s">
        <v>1317</v>
      </c>
      <c r="C248" t="s">
        <v>1318</v>
      </c>
      <c r="D248" t="s">
        <v>1319</v>
      </c>
    </row>
    <row r="249" spans="1:4" x14ac:dyDescent="0.3">
      <c r="A249" t="s">
        <v>965</v>
      </c>
      <c r="B249" t="s">
        <v>1320</v>
      </c>
      <c r="C249" t="s">
        <v>1321</v>
      </c>
      <c r="D249" t="s">
        <v>1319</v>
      </c>
    </row>
    <row r="250" spans="1:4" x14ac:dyDescent="0.3">
      <c r="A250" t="s">
        <v>968</v>
      </c>
      <c r="B250" t="s">
        <v>1317</v>
      </c>
      <c r="C250" t="s">
        <v>1318</v>
      </c>
      <c r="D250" t="s">
        <v>1319</v>
      </c>
    </row>
    <row r="251" spans="1:4" x14ac:dyDescent="0.3">
      <c r="A251" t="s">
        <v>971</v>
      </c>
      <c r="B251" t="s">
        <v>1320</v>
      </c>
      <c r="C251" t="s">
        <v>1321</v>
      </c>
      <c r="D251" t="s">
        <v>1319</v>
      </c>
    </row>
    <row r="252" spans="1:4" x14ac:dyDescent="0.3">
      <c r="A252" t="s">
        <v>974</v>
      </c>
      <c r="B252" t="s">
        <v>1317</v>
      </c>
      <c r="C252" t="s">
        <v>1318</v>
      </c>
      <c r="D252" t="s">
        <v>1319</v>
      </c>
    </row>
    <row r="253" spans="1:4" x14ac:dyDescent="0.3">
      <c r="A253" t="s">
        <v>977</v>
      </c>
      <c r="B253" t="s">
        <v>1317</v>
      </c>
      <c r="C253" t="s">
        <v>1318</v>
      </c>
      <c r="D253" t="s">
        <v>1319</v>
      </c>
    </row>
    <row r="254" spans="1:4" x14ac:dyDescent="0.3">
      <c r="A254" t="s">
        <v>981</v>
      </c>
      <c r="B254" t="s">
        <v>1317</v>
      </c>
      <c r="C254" t="s">
        <v>1318</v>
      </c>
      <c r="D254" t="s">
        <v>1319</v>
      </c>
    </row>
    <row r="255" spans="1:4" x14ac:dyDescent="0.3">
      <c r="A255" t="s">
        <v>984</v>
      </c>
      <c r="B255" t="s">
        <v>1320</v>
      </c>
      <c r="C255" t="s">
        <v>1321</v>
      </c>
      <c r="D255" t="s">
        <v>1319</v>
      </c>
    </row>
    <row r="256" spans="1:4" x14ac:dyDescent="0.3">
      <c r="A256" t="s">
        <v>987</v>
      </c>
      <c r="B256" t="s">
        <v>1317</v>
      </c>
      <c r="C256" t="s">
        <v>1318</v>
      </c>
      <c r="D256" t="s">
        <v>1319</v>
      </c>
    </row>
    <row r="257" spans="1:4" x14ac:dyDescent="0.3">
      <c r="A257" t="s">
        <v>990</v>
      </c>
      <c r="B257" t="s">
        <v>1317</v>
      </c>
      <c r="C257" t="s">
        <v>1318</v>
      </c>
      <c r="D257" t="s">
        <v>1319</v>
      </c>
    </row>
    <row r="258" spans="1:4" x14ac:dyDescent="0.3">
      <c r="A258" t="s">
        <v>993</v>
      </c>
      <c r="B258" t="s">
        <v>1322</v>
      </c>
      <c r="C258" t="s">
        <v>1321</v>
      </c>
      <c r="D258" t="s">
        <v>1319</v>
      </c>
    </row>
    <row r="259" spans="1:4" x14ac:dyDescent="0.3">
      <c r="A259" t="s">
        <v>996</v>
      </c>
      <c r="B259" t="s">
        <v>1315</v>
      </c>
      <c r="C259" t="s">
        <v>1316</v>
      </c>
      <c r="D259" t="s">
        <v>1319</v>
      </c>
    </row>
    <row r="260" spans="1:4" x14ac:dyDescent="0.3">
      <c r="A260" t="s">
        <v>239</v>
      </c>
      <c r="B260" t="s">
        <v>1324</v>
      </c>
      <c r="C260" t="s">
        <v>1318</v>
      </c>
      <c r="D260" t="s">
        <v>1319</v>
      </c>
    </row>
    <row r="261" spans="1:4" x14ac:dyDescent="0.3">
      <c r="A261" t="s">
        <v>242</v>
      </c>
      <c r="B261" t="s">
        <v>1324</v>
      </c>
      <c r="C261" t="s">
        <v>1318</v>
      </c>
      <c r="D261" t="s">
        <v>1319</v>
      </c>
    </row>
    <row r="262" spans="1:4" x14ac:dyDescent="0.3">
      <c r="A262" t="s">
        <v>245</v>
      </c>
      <c r="B262" t="s">
        <v>1324</v>
      </c>
      <c r="C262" t="s">
        <v>1318</v>
      </c>
      <c r="D262" t="s">
        <v>1319</v>
      </c>
    </row>
    <row r="263" spans="1:4" x14ac:dyDescent="0.3">
      <c r="A263" t="s">
        <v>248</v>
      </c>
      <c r="B263" t="s">
        <v>1324</v>
      </c>
      <c r="C263" t="s">
        <v>1318</v>
      </c>
      <c r="D263" t="s">
        <v>1319</v>
      </c>
    </row>
    <row r="264" spans="1:4" x14ac:dyDescent="0.3">
      <c r="A264" t="s">
        <v>251</v>
      </c>
      <c r="B264" t="s">
        <v>1324</v>
      </c>
      <c r="C264" t="s">
        <v>1318</v>
      </c>
      <c r="D264" t="s">
        <v>1319</v>
      </c>
    </row>
    <row r="265" spans="1:4" x14ac:dyDescent="0.3">
      <c r="A265" t="s">
        <v>254</v>
      </c>
      <c r="B265" t="s">
        <v>1324</v>
      </c>
      <c r="C265" t="s">
        <v>1318</v>
      </c>
      <c r="D265" t="s">
        <v>1319</v>
      </c>
    </row>
    <row r="266" spans="1:4" x14ac:dyDescent="0.3">
      <c r="A266" t="s">
        <v>257</v>
      </c>
      <c r="B266" t="s">
        <v>1324</v>
      </c>
      <c r="C266" t="s">
        <v>1318</v>
      </c>
      <c r="D266" t="s">
        <v>1319</v>
      </c>
    </row>
    <row r="267" spans="1:4" x14ac:dyDescent="0.3">
      <c r="A267" t="s">
        <v>260</v>
      </c>
      <c r="B267" t="s">
        <v>1324</v>
      </c>
      <c r="C267" t="s">
        <v>1318</v>
      </c>
      <c r="D267" t="s">
        <v>1319</v>
      </c>
    </row>
    <row r="268" spans="1:4" x14ac:dyDescent="0.3">
      <c r="A268" t="s">
        <v>263</v>
      </c>
      <c r="B268" t="s">
        <v>1324</v>
      </c>
      <c r="C268" t="s">
        <v>1318</v>
      </c>
      <c r="D268" t="s">
        <v>1319</v>
      </c>
    </row>
    <row r="269" spans="1:4" x14ac:dyDescent="0.3">
      <c r="A269" t="s">
        <v>266</v>
      </c>
      <c r="B269" t="s">
        <v>1324</v>
      </c>
      <c r="C269" t="s">
        <v>1318</v>
      </c>
      <c r="D269" t="s">
        <v>1319</v>
      </c>
    </row>
    <row r="270" spans="1:4" x14ac:dyDescent="0.3">
      <c r="A270" t="s">
        <v>271</v>
      </c>
      <c r="B270" t="s">
        <v>1324</v>
      </c>
      <c r="C270" t="s">
        <v>1318</v>
      </c>
      <c r="D270" t="s">
        <v>1319</v>
      </c>
    </row>
    <row r="271" spans="1:4" x14ac:dyDescent="0.3">
      <c r="A271" t="s">
        <v>274</v>
      </c>
      <c r="B271" t="s">
        <v>1324</v>
      </c>
      <c r="C271" t="s">
        <v>1318</v>
      </c>
      <c r="D271" t="s">
        <v>1319</v>
      </c>
    </row>
    <row r="272" spans="1:4" x14ac:dyDescent="0.3">
      <c r="A272" t="s">
        <v>1304</v>
      </c>
      <c r="B272" t="s">
        <v>1324</v>
      </c>
      <c r="C272" t="s">
        <v>1318</v>
      </c>
      <c r="D272" t="s">
        <v>1319</v>
      </c>
    </row>
    <row r="273" spans="1:4" x14ac:dyDescent="0.3">
      <c r="A273" t="s">
        <v>277</v>
      </c>
      <c r="B273" t="s">
        <v>1324</v>
      </c>
      <c r="C273" t="s">
        <v>1318</v>
      </c>
      <c r="D273" t="s">
        <v>1319</v>
      </c>
    </row>
    <row r="274" spans="1:4" x14ac:dyDescent="0.3">
      <c r="A274" t="s">
        <v>282</v>
      </c>
      <c r="B274" t="s">
        <v>1324</v>
      </c>
      <c r="C274" t="s">
        <v>1318</v>
      </c>
      <c r="D274" t="s">
        <v>1319</v>
      </c>
    </row>
    <row r="275" spans="1:4" x14ac:dyDescent="0.3">
      <c r="A275" t="s">
        <v>287</v>
      </c>
      <c r="B275" t="s">
        <v>1323</v>
      </c>
      <c r="C275" t="s">
        <v>1318</v>
      </c>
      <c r="D275" t="s">
        <v>1319</v>
      </c>
    </row>
    <row r="276" spans="1:4" x14ac:dyDescent="0.3">
      <c r="A276" t="s">
        <v>290</v>
      </c>
      <c r="B276" t="s">
        <v>1323</v>
      </c>
      <c r="C276" t="s">
        <v>1318</v>
      </c>
      <c r="D276" t="s">
        <v>1319</v>
      </c>
    </row>
    <row r="277" spans="1:4" x14ac:dyDescent="0.3">
      <c r="A277" t="s">
        <v>293</v>
      </c>
      <c r="B277" t="s">
        <v>1323</v>
      </c>
      <c r="C277" t="s">
        <v>1318</v>
      </c>
      <c r="D277" t="s">
        <v>1319</v>
      </c>
    </row>
    <row r="278" spans="1:4" x14ac:dyDescent="0.3">
      <c r="A278" t="s">
        <v>296</v>
      </c>
      <c r="B278" t="s">
        <v>1323</v>
      </c>
      <c r="C278" t="s">
        <v>1318</v>
      </c>
      <c r="D278" t="s">
        <v>1319</v>
      </c>
    </row>
    <row r="279" spans="1:4" x14ac:dyDescent="0.3">
      <c r="A279" t="s">
        <v>301</v>
      </c>
      <c r="B279" t="s">
        <v>1324</v>
      </c>
      <c r="C279" t="s">
        <v>1318</v>
      </c>
      <c r="D279" t="s">
        <v>1319</v>
      </c>
    </row>
    <row r="280" spans="1:4" x14ac:dyDescent="0.3">
      <c r="A280" t="s">
        <v>304</v>
      </c>
      <c r="B280" t="s">
        <v>1324</v>
      </c>
      <c r="C280" t="s">
        <v>1318</v>
      </c>
      <c r="D280" t="s">
        <v>1319</v>
      </c>
    </row>
    <row r="281" spans="1:4" x14ac:dyDescent="0.3">
      <c r="A281" t="s">
        <v>307</v>
      </c>
      <c r="B281" t="s">
        <v>1324</v>
      </c>
      <c r="C281" t="s">
        <v>1318</v>
      </c>
      <c r="D281" t="s">
        <v>1319</v>
      </c>
    </row>
    <row r="282" spans="1:4" x14ac:dyDescent="0.3">
      <c r="A282" t="s">
        <v>310</v>
      </c>
      <c r="B282" t="s">
        <v>1324</v>
      </c>
      <c r="C282" t="s">
        <v>1318</v>
      </c>
      <c r="D282" t="s">
        <v>1319</v>
      </c>
    </row>
    <row r="283" spans="1:4" x14ac:dyDescent="0.3">
      <c r="A283" t="s">
        <v>313</v>
      </c>
      <c r="B283" t="s">
        <v>1324</v>
      </c>
      <c r="C283" t="s">
        <v>1318</v>
      </c>
      <c r="D283" t="s">
        <v>1319</v>
      </c>
    </row>
    <row r="284" spans="1:4" x14ac:dyDescent="0.3">
      <c r="A284" t="s">
        <v>318</v>
      </c>
      <c r="B284" t="s">
        <v>1324</v>
      </c>
      <c r="C284" t="s">
        <v>1318</v>
      </c>
      <c r="D284" t="s">
        <v>1319</v>
      </c>
    </row>
    <row r="285" spans="1:4" x14ac:dyDescent="0.3">
      <c r="A285" t="s">
        <v>321</v>
      </c>
      <c r="B285" t="s">
        <v>1317</v>
      </c>
      <c r="C285" t="s">
        <v>1318</v>
      </c>
      <c r="D285" t="s">
        <v>1319</v>
      </c>
    </row>
    <row r="286" spans="1:4" x14ac:dyDescent="0.3">
      <c r="A286" t="s">
        <v>324</v>
      </c>
      <c r="B286" t="s">
        <v>1324</v>
      </c>
      <c r="C286" t="s">
        <v>1318</v>
      </c>
      <c r="D286" t="s">
        <v>1319</v>
      </c>
    </row>
    <row r="287" spans="1:4" x14ac:dyDescent="0.3">
      <c r="A287" t="s">
        <v>327</v>
      </c>
      <c r="B287" t="s">
        <v>1324</v>
      </c>
      <c r="C287" t="s">
        <v>1318</v>
      </c>
      <c r="D287" t="s">
        <v>1319</v>
      </c>
    </row>
    <row r="288" spans="1:4" x14ac:dyDescent="0.3">
      <c r="A288" t="s">
        <v>330</v>
      </c>
      <c r="B288" t="s">
        <v>1324</v>
      </c>
      <c r="C288" t="s">
        <v>1318</v>
      </c>
      <c r="D288" t="s">
        <v>1319</v>
      </c>
    </row>
    <row r="289" spans="1:4" x14ac:dyDescent="0.3">
      <c r="A289" t="s">
        <v>333</v>
      </c>
      <c r="B289" t="s">
        <v>1324</v>
      </c>
      <c r="C289" t="s">
        <v>1318</v>
      </c>
      <c r="D289" t="s">
        <v>1319</v>
      </c>
    </row>
    <row r="290" spans="1:4" x14ac:dyDescent="0.3">
      <c r="A290" t="s">
        <v>336</v>
      </c>
      <c r="B290" t="s">
        <v>1324</v>
      </c>
      <c r="C290" t="s">
        <v>1318</v>
      </c>
      <c r="D290" t="s">
        <v>1319</v>
      </c>
    </row>
    <row r="291" spans="1:4" x14ac:dyDescent="0.3">
      <c r="A291" t="s">
        <v>341</v>
      </c>
      <c r="B291" t="s">
        <v>1324</v>
      </c>
      <c r="C291" t="s">
        <v>1318</v>
      </c>
      <c r="D291" t="s">
        <v>1319</v>
      </c>
    </row>
    <row r="292" spans="1:4" x14ac:dyDescent="0.3">
      <c r="A292" t="s">
        <v>344</v>
      </c>
      <c r="B292" t="s">
        <v>1324</v>
      </c>
      <c r="C292" t="s">
        <v>1318</v>
      </c>
      <c r="D292" t="s">
        <v>1319</v>
      </c>
    </row>
    <row r="293" spans="1:4" x14ac:dyDescent="0.3">
      <c r="A293" t="s">
        <v>347</v>
      </c>
      <c r="B293" t="s">
        <v>1324</v>
      </c>
      <c r="C293" t="s">
        <v>1318</v>
      </c>
      <c r="D293" t="s">
        <v>1319</v>
      </c>
    </row>
    <row r="294" spans="1:4" x14ac:dyDescent="0.3">
      <c r="A294" t="s">
        <v>350</v>
      </c>
      <c r="B294" t="s">
        <v>1324</v>
      </c>
      <c r="C294" t="s">
        <v>1318</v>
      </c>
      <c r="D294" t="s">
        <v>1319</v>
      </c>
    </row>
    <row r="295" spans="1:4" x14ac:dyDescent="0.3">
      <c r="A295" t="s">
        <v>353</v>
      </c>
      <c r="B295" t="s">
        <v>1317</v>
      </c>
      <c r="C295" t="s">
        <v>1318</v>
      </c>
      <c r="D295" t="s">
        <v>1319</v>
      </c>
    </row>
    <row r="296" spans="1:4" x14ac:dyDescent="0.3">
      <c r="A296" t="s">
        <v>155</v>
      </c>
      <c r="B296" t="s">
        <v>1324</v>
      </c>
      <c r="C296" t="s">
        <v>1318</v>
      </c>
      <c r="D296" t="s">
        <v>1319</v>
      </c>
    </row>
    <row r="297" spans="1:4" x14ac:dyDescent="0.3">
      <c r="A297" t="s">
        <v>137</v>
      </c>
      <c r="B297" t="s">
        <v>1324</v>
      </c>
      <c r="C297" t="s">
        <v>1318</v>
      </c>
      <c r="D297" t="s">
        <v>1319</v>
      </c>
    </row>
    <row r="298" spans="1:4" x14ac:dyDescent="0.3">
      <c r="A298" t="s">
        <v>140</v>
      </c>
      <c r="B298" t="s">
        <v>1324</v>
      </c>
      <c r="C298" t="s">
        <v>1318</v>
      </c>
      <c r="D298" t="s">
        <v>1319</v>
      </c>
    </row>
    <row r="299" spans="1:4" x14ac:dyDescent="0.3">
      <c r="A299" t="s">
        <v>143</v>
      </c>
      <c r="B299" t="s">
        <v>1324</v>
      </c>
      <c r="C299" t="s">
        <v>1318</v>
      </c>
      <c r="D299" t="s">
        <v>1319</v>
      </c>
    </row>
    <row r="300" spans="1:4" x14ac:dyDescent="0.3">
      <c r="A300" t="s">
        <v>146</v>
      </c>
      <c r="B300" t="s">
        <v>1324</v>
      </c>
      <c r="C300" t="s">
        <v>1318</v>
      </c>
      <c r="D300" t="s">
        <v>1319</v>
      </c>
    </row>
    <row r="301" spans="1:4" x14ac:dyDescent="0.3">
      <c r="A301" t="s">
        <v>149</v>
      </c>
      <c r="B301" t="s">
        <v>1324</v>
      </c>
      <c r="C301" t="s">
        <v>1318</v>
      </c>
      <c r="D301" t="s">
        <v>1319</v>
      </c>
    </row>
    <row r="302" spans="1:4" x14ac:dyDescent="0.3">
      <c r="A302" t="s">
        <v>152</v>
      </c>
      <c r="B302" t="s">
        <v>1324</v>
      </c>
      <c r="C302" t="s">
        <v>1318</v>
      </c>
      <c r="D302" t="s">
        <v>1319</v>
      </c>
    </row>
    <row r="303" spans="1:4" x14ac:dyDescent="0.3">
      <c r="A303" t="s">
        <v>158</v>
      </c>
      <c r="B303" t="s">
        <v>1324</v>
      </c>
      <c r="C303" t="s">
        <v>1318</v>
      </c>
      <c r="D303" t="s">
        <v>1319</v>
      </c>
    </row>
    <row r="304" spans="1:4" x14ac:dyDescent="0.3">
      <c r="A304" t="s">
        <v>161</v>
      </c>
      <c r="B304" t="s">
        <v>1324</v>
      </c>
      <c r="C304" t="s">
        <v>1318</v>
      </c>
      <c r="D304" t="s">
        <v>1319</v>
      </c>
    </row>
    <row r="305" spans="1:4" x14ac:dyDescent="0.3">
      <c r="A305" t="s">
        <v>164</v>
      </c>
      <c r="B305" t="s">
        <v>1324</v>
      </c>
      <c r="C305" t="s">
        <v>1318</v>
      </c>
      <c r="D305" t="s">
        <v>1319</v>
      </c>
    </row>
    <row r="306" spans="1:4" x14ac:dyDescent="0.3">
      <c r="A306" t="s">
        <v>167</v>
      </c>
      <c r="B306" t="s">
        <v>1324</v>
      </c>
      <c r="C306" t="s">
        <v>1318</v>
      </c>
      <c r="D306" t="s">
        <v>1319</v>
      </c>
    </row>
    <row r="307" spans="1:4" x14ac:dyDescent="0.3">
      <c r="A307" t="s">
        <v>170</v>
      </c>
      <c r="B307" t="s">
        <v>1324</v>
      </c>
      <c r="C307" t="s">
        <v>1318</v>
      </c>
      <c r="D307" t="s">
        <v>1319</v>
      </c>
    </row>
    <row r="308" spans="1:4" x14ac:dyDescent="0.3">
      <c r="A308" t="s">
        <v>173</v>
      </c>
      <c r="B308" t="s">
        <v>1324</v>
      </c>
      <c r="C308" t="s">
        <v>1318</v>
      </c>
      <c r="D308" t="s">
        <v>1319</v>
      </c>
    </row>
    <row r="309" spans="1:4" x14ac:dyDescent="0.3">
      <c r="A309" t="s">
        <v>176</v>
      </c>
      <c r="B309" t="s">
        <v>1324</v>
      </c>
      <c r="C309" t="s">
        <v>1318</v>
      </c>
      <c r="D309" t="s">
        <v>1319</v>
      </c>
    </row>
    <row r="310" spans="1:4" x14ac:dyDescent="0.3">
      <c r="A310" t="s">
        <v>179</v>
      </c>
      <c r="B310" t="s">
        <v>1324</v>
      </c>
      <c r="C310" t="s">
        <v>1318</v>
      </c>
      <c r="D310" t="s">
        <v>1319</v>
      </c>
    </row>
    <row r="311" spans="1:4" x14ac:dyDescent="0.3">
      <c r="A311" t="s">
        <v>182</v>
      </c>
      <c r="B311" t="s">
        <v>1324</v>
      </c>
      <c r="C311" t="s">
        <v>1318</v>
      </c>
      <c r="D311" t="s">
        <v>1319</v>
      </c>
    </row>
    <row r="312" spans="1:4" x14ac:dyDescent="0.3">
      <c r="A312" t="s">
        <v>185</v>
      </c>
      <c r="B312" t="s">
        <v>1324</v>
      </c>
      <c r="C312" t="s">
        <v>1318</v>
      </c>
      <c r="D312" t="s">
        <v>1319</v>
      </c>
    </row>
    <row r="313" spans="1:4" x14ac:dyDescent="0.3">
      <c r="A313" t="s">
        <v>188</v>
      </c>
      <c r="B313" t="s">
        <v>1324</v>
      </c>
      <c r="C313" t="s">
        <v>1318</v>
      </c>
      <c r="D313" t="s">
        <v>1319</v>
      </c>
    </row>
    <row r="314" spans="1:4" x14ac:dyDescent="0.3">
      <c r="A314" t="s">
        <v>191</v>
      </c>
      <c r="B314" t="s">
        <v>1324</v>
      </c>
      <c r="C314" t="s">
        <v>1318</v>
      </c>
      <c r="D314" t="s">
        <v>1319</v>
      </c>
    </row>
    <row r="315" spans="1:4" x14ac:dyDescent="0.3">
      <c r="A315" t="s">
        <v>194</v>
      </c>
      <c r="B315" t="s">
        <v>1324</v>
      </c>
      <c r="C315" t="s">
        <v>1318</v>
      </c>
      <c r="D315" t="s">
        <v>1319</v>
      </c>
    </row>
    <row r="316" spans="1:4" x14ac:dyDescent="0.3">
      <c r="A316" t="s">
        <v>197</v>
      </c>
      <c r="B316" t="s">
        <v>1324</v>
      </c>
      <c r="C316" t="s">
        <v>1318</v>
      </c>
      <c r="D316" t="s">
        <v>1319</v>
      </c>
    </row>
    <row r="317" spans="1:4" x14ac:dyDescent="0.3">
      <c r="A317" t="s">
        <v>200</v>
      </c>
      <c r="B317" t="s">
        <v>1324</v>
      </c>
      <c r="C317" t="s">
        <v>1318</v>
      </c>
      <c r="D317" t="s">
        <v>1319</v>
      </c>
    </row>
    <row r="318" spans="1:4" x14ac:dyDescent="0.3">
      <c r="A318" t="s">
        <v>203</v>
      </c>
      <c r="B318" t="s">
        <v>1324</v>
      </c>
      <c r="C318" t="s">
        <v>1318</v>
      </c>
      <c r="D318" t="s">
        <v>1319</v>
      </c>
    </row>
    <row r="319" spans="1:4" x14ac:dyDescent="0.3">
      <c r="A319" t="s">
        <v>206</v>
      </c>
      <c r="B319" t="s">
        <v>1324</v>
      </c>
      <c r="C319" t="s">
        <v>1318</v>
      </c>
      <c r="D319" t="s">
        <v>1319</v>
      </c>
    </row>
    <row r="320" spans="1:4" x14ac:dyDescent="0.3">
      <c r="A320" t="s">
        <v>209</v>
      </c>
      <c r="B320" t="s">
        <v>1324</v>
      </c>
      <c r="C320" t="s">
        <v>1318</v>
      </c>
      <c r="D320" t="s">
        <v>1319</v>
      </c>
    </row>
    <row r="321" spans="1:4" x14ac:dyDescent="0.3">
      <c r="A321" t="s">
        <v>212</v>
      </c>
      <c r="B321" t="s">
        <v>1324</v>
      </c>
      <c r="C321" t="s">
        <v>1318</v>
      </c>
      <c r="D321" t="s">
        <v>1319</v>
      </c>
    </row>
    <row r="322" spans="1:4" x14ac:dyDescent="0.3">
      <c r="A322" t="s">
        <v>215</v>
      </c>
      <c r="B322" t="s">
        <v>1324</v>
      </c>
      <c r="C322" t="s">
        <v>1318</v>
      </c>
      <c r="D322" t="s">
        <v>1319</v>
      </c>
    </row>
    <row r="323" spans="1:4" x14ac:dyDescent="0.3">
      <c r="A323" t="s">
        <v>218</v>
      </c>
      <c r="B323" t="s">
        <v>1324</v>
      </c>
      <c r="C323" t="s">
        <v>1318</v>
      </c>
      <c r="D323" t="s">
        <v>1319</v>
      </c>
    </row>
    <row r="324" spans="1:4" x14ac:dyDescent="0.3">
      <c r="A324" t="s">
        <v>221</v>
      </c>
      <c r="B324" t="s">
        <v>1324</v>
      </c>
      <c r="C324" t="s">
        <v>1318</v>
      </c>
      <c r="D324" t="s">
        <v>1319</v>
      </c>
    </row>
    <row r="325" spans="1:4" x14ac:dyDescent="0.3">
      <c r="A325" t="s">
        <v>224</v>
      </c>
      <c r="B325" t="s">
        <v>1324</v>
      </c>
      <c r="C325" t="s">
        <v>1318</v>
      </c>
      <c r="D325" t="s">
        <v>1319</v>
      </c>
    </row>
    <row r="326" spans="1:4" x14ac:dyDescent="0.3">
      <c r="A326" t="s">
        <v>227</v>
      </c>
      <c r="B326" t="s">
        <v>1324</v>
      </c>
      <c r="C326" t="s">
        <v>1318</v>
      </c>
      <c r="D326" t="s">
        <v>1319</v>
      </c>
    </row>
    <row r="327" spans="1:4" x14ac:dyDescent="0.3">
      <c r="A327" t="s">
        <v>230</v>
      </c>
      <c r="B327" t="s">
        <v>1324</v>
      </c>
      <c r="C327" t="s">
        <v>1318</v>
      </c>
      <c r="D327" t="s">
        <v>1319</v>
      </c>
    </row>
    <row r="328" spans="1:4" x14ac:dyDescent="0.3">
      <c r="A328" t="s">
        <v>233</v>
      </c>
      <c r="B328" t="s">
        <v>1324</v>
      </c>
      <c r="C328" t="s">
        <v>1318</v>
      </c>
      <c r="D328" t="s">
        <v>1319</v>
      </c>
    </row>
    <row r="329" spans="1:4" x14ac:dyDescent="0.3">
      <c r="A329" t="s">
        <v>1258</v>
      </c>
      <c r="B329" t="s">
        <v>1320</v>
      </c>
      <c r="C329" t="s">
        <v>1321</v>
      </c>
      <c r="D329" t="s">
        <v>1319</v>
      </c>
    </row>
    <row r="330" spans="1:4" x14ac:dyDescent="0.3">
      <c r="A330" t="s">
        <v>1043</v>
      </c>
      <c r="B330" t="s">
        <v>1320</v>
      </c>
      <c r="C330" t="s">
        <v>1321</v>
      </c>
      <c r="D330" t="s">
        <v>1319</v>
      </c>
    </row>
    <row r="331" spans="1:4" x14ac:dyDescent="0.3">
      <c r="A331" t="s">
        <v>1045</v>
      </c>
      <c r="B331" t="s">
        <v>1320</v>
      </c>
      <c r="C331" t="s">
        <v>1321</v>
      </c>
      <c r="D331" t="s">
        <v>1319</v>
      </c>
    </row>
    <row r="332" spans="1:4" x14ac:dyDescent="0.3">
      <c r="A332" t="s">
        <v>1041</v>
      </c>
      <c r="B332" t="s">
        <v>1320</v>
      </c>
      <c r="C332" t="s">
        <v>1321</v>
      </c>
      <c r="D332" t="s">
        <v>1319</v>
      </c>
    </row>
    <row r="333" spans="1:4" x14ac:dyDescent="0.3">
      <c r="A333" t="s">
        <v>355</v>
      </c>
      <c r="B333" t="s">
        <v>1315</v>
      </c>
      <c r="C333" t="s">
        <v>1316</v>
      </c>
    </row>
    <row r="334" spans="1:4" x14ac:dyDescent="0.3">
      <c r="A334" t="s">
        <v>1247</v>
      </c>
      <c r="C334" t="s">
        <v>1318</v>
      </c>
      <c r="D334" t="s">
        <v>1319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A0C8-5055-491D-B9D9-704E82CA6F8F}">
  <sheetPr codeName="Sheet5"/>
  <dimension ref="A1:A136"/>
  <sheetViews>
    <sheetView workbookViewId="0"/>
  </sheetViews>
  <sheetFormatPr defaultRowHeight="14.4" x14ac:dyDescent="0.3"/>
  <sheetData>
    <row r="1" spans="1:1" x14ac:dyDescent="0.3">
      <c r="A1" t="s">
        <v>16</v>
      </c>
    </row>
    <row r="3" spans="1:1" x14ac:dyDescent="0.3">
      <c r="A3" t="s">
        <v>1318</v>
      </c>
    </row>
    <row r="4" spans="1:1" x14ac:dyDescent="0.3">
      <c r="A4" t="s">
        <v>1316</v>
      </c>
    </row>
    <row r="5" spans="1:1" x14ac:dyDescent="0.3">
      <c r="A5" t="s">
        <v>1321</v>
      </c>
    </row>
    <row r="7" spans="1:1" x14ac:dyDescent="0.3">
      <c r="A7" t="s">
        <v>1300</v>
      </c>
    </row>
    <row r="8" spans="1:1" x14ac:dyDescent="0.3">
      <c r="A8" t="s">
        <v>1301</v>
      </c>
    </row>
    <row r="9" spans="1:1" x14ac:dyDescent="0.3">
      <c r="A9" t="s">
        <v>1306</v>
      </c>
    </row>
    <row r="10" spans="1:1" x14ac:dyDescent="0.3">
      <c r="A10" t="s">
        <v>1308</v>
      </c>
    </row>
    <row r="11" spans="1:1" x14ac:dyDescent="0.3">
      <c r="A11" t="s">
        <v>1241</v>
      </c>
    </row>
    <row r="13" spans="1:1" x14ac:dyDescent="0.3">
      <c r="A13" t="s">
        <v>1325</v>
      </c>
    </row>
    <row r="14" spans="1:1" x14ac:dyDescent="0.3">
      <c r="A14" t="s">
        <v>1326</v>
      </c>
    </row>
    <row r="15" spans="1:1" x14ac:dyDescent="0.3">
      <c r="A15" t="s">
        <v>1327</v>
      </c>
    </row>
    <row r="16" spans="1:1" x14ac:dyDescent="0.3">
      <c r="A16" t="s">
        <v>1328</v>
      </c>
    </row>
    <row r="17" spans="1:1" x14ac:dyDescent="0.3">
      <c r="A17" t="s">
        <v>1329</v>
      </c>
    </row>
    <row r="19" spans="1:1" x14ac:dyDescent="0.3">
      <c r="A19" t="s">
        <v>1330</v>
      </c>
    </row>
    <row r="20" spans="1:1" x14ac:dyDescent="0.3">
      <c r="A20" t="s">
        <v>1331</v>
      </c>
    </row>
    <row r="21" spans="1:1" x14ac:dyDescent="0.3">
      <c r="A21" t="s">
        <v>1332</v>
      </c>
    </row>
    <row r="23" spans="1:1" x14ac:dyDescent="0.3">
      <c r="A23" t="s">
        <v>1333</v>
      </c>
    </row>
    <row r="24" spans="1:1" x14ac:dyDescent="0.3">
      <c r="A24" t="s">
        <v>1334</v>
      </c>
    </row>
    <row r="25" spans="1:1" x14ac:dyDescent="0.3">
      <c r="A25" t="s">
        <v>1335</v>
      </c>
    </row>
    <row r="27" spans="1:1" x14ac:dyDescent="0.3">
      <c r="A27" t="s">
        <v>387</v>
      </c>
    </row>
    <row r="28" spans="1:1" x14ac:dyDescent="0.3">
      <c r="A28" t="s">
        <v>619</v>
      </c>
    </row>
    <row r="29" spans="1:1" x14ac:dyDescent="0.3">
      <c r="A29" t="s">
        <v>883</v>
      </c>
    </row>
    <row r="30" spans="1:1" x14ac:dyDescent="0.3">
      <c r="A30" t="s">
        <v>714</v>
      </c>
    </row>
    <row r="31" spans="1:1" x14ac:dyDescent="0.3">
      <c r="A31" t="s">
        <v>501</v>
      </c>
    </row>
    <row r="32" spans="1:1" x14ac:dyDescent="0.3">
      <c r="A32" t="s">
        <v>736</v>
      </c>
    </row>
    <row r="33" spans="1:1" x14ac:dyDescent="0.3">
      <c r="A33" t="s">
        <v>824</v>
      </c>
    </row>
    <row r="34" spans="1:1" x14ac:dyDescent="0.3">
      <c r="A34" t="s">
        <v>1254</v>
      </c>
    </row>
    <row r="35" spans="1:1" x14ac:dyDescent="0.3">
      <c r="A35" t="s">
        <v>965</v>
      </c>
    </row>
    <row r="36" spans="1:1" x14ac:dyDescent="0.3">
      <c r="A36" t="s">
        <v>396</v>
      </c>
    </row>
    <row r="37" spans="1:1" x14ac:dyDescent="0.3">
      <c r="A37" t="s">
        <v>1257</v>
      </c>
    </row>
    <row r="38" spans="1:1" x14ac:dyDescent="0.3">
      <c r="A38" t="s">
        <v>538</v>
      </c>
    </row>
    <row r="39" spans="1:1" x14ac:dyDescent="0.3">
      <c r="A39" t="s">
        <v>780</v>
      </c>
    </row>
    <row r="40" spans="1:1" x14ac:dyDescent="0.3">
      <c r="A40" t="s">
        <v>384</v>
      </c>
    </row>
    <row r="41" spans="1:1" x14ac:dyDescent="0.3">
      <c r="A41" t="s">
        <v>761</v>
      </c>
    </row>
    <row r="42" spans="1:1" x14ac:dyDescent="0.3">
      <c r="A42" t="s">
        <v>403</v>
      </c>
    </row>
    <row r="43" spans="1:1" x14ac:dyDescent="0.3">
      <c r="A43" t="s">
        <v>415</v>
      </c>
    </row>
    <row r="44" spans="1:1" x14ac:dyDescent="0.3">
      <c r="A44" t="s">
        <v>428</v>
      </c>
    </row>
    <row r="45" spans="1:1" x14ac:dyDescent="0.3">
      <c r="A45" t="s">
        <v>1108</v>
      </c>
    </row>
    <row r="46" spans="1:1" x14ac:dyDescent="0.3">
      <c r="A46" t="s">
        <v>374</v>
      </c>
    </row>
    <row r="47" spans="1:1" x14ac:dyDescent="0.3">
      <c r="A47" t="s">
        <v>431</v>
      </c>
    </row>
    <row r="48" spans="1:1" x14ac:dyDescent="0.3">
      <c r="A48" t="s">
        <v>594</v>
      </c>
    </row>
    <row r="49" spans="1:1" x14ac:dyDescent="0.3">
      <c r="A49" t="s">
        <v>717</v>
      </c>
    </row>
    <row r="50" spans="1:1" x14ac:dyDescent="0.3">
      <c r="A50" t="s">
        <v>764</v>
      </c>
    </row>
    <row r="51" spans="1:1" x14ac:dyDescent="0.3">
      <c r="A51" t="s">
        <v>1262</v>
      </c>
    </row>
    <row r="52" spans="1:1" x14ac:dyDescent="0.3">
      <c r="A52" t="s">
        <v>1043</v>
      </c>
    </row>
    <row r="53" spans="1:1" x14ac:dyDescent="0.3">
      <c r="A53" t="s">
        <v>479</v>
      </c>
    </row>
    <row r="54" spans="1:1" x14ac:dyDescent="0.3">
      <c r="A54" t="s">
        <v>399</v>
      </c>
    </row>
    <row r="55" spans="1:1" x14ac:dyDescent="0.3">
      <c r="A55" t="s">
        <v>495</v>
      </c>
    </row>
    <row r="56" spans="1:1" x14ac:dyDescent="0.3">
      <c r="A56" t="s">
        <v>887</v>
      </c>
    </row>
    <row r="57" spans="1:1" x14ac:dyDescent="0.3">
      <c r="A57" t="s">
        <v>541</v>
      </c>
    </row>
    <row r="58" spans="1:1" x14ac:dyDescent="0.3">
      <c r="A58" t="s">
        <v>783</v>
      </c>
    </row>
    <row r="59" spans="1:1" x14ac:dyDescent="0.3">
      <c r="A59" t="s">
        <v>551</v>
      </c>
    </row>
    <row r="60" spans="1:1" x14ac:dyDescent="0.3">
      <c r="A60" t="s">
        <v>698</v>
      </c>
    </row>
    <row r="61" spans="1:1" x14ac:dyDescent="0.3">
      <c r="A61" t="s">
        <v>786</v>
      </c>
    </row>
    <row r="62" spans="1:1" x14ac:dyDescent="0.3">
      <c r="A62" t="s">
        <v>1265</v>
      </c>
    </row>
    <row r="63" spans="1:1" x14ac:dyDescent="0.3">
      <c r="A63" t="s">
        <v>380</v>
      </c>
    </row>
    <row r="64" spans="1:1" x14ac:dyDescent="0.3">
      <c r="A64" t="s">
        <v>1266</v>
      </c>
    </row>
    <row r="65" spans="1:1" x14ac:dyDescent="0.3">
      <c r="A65" t="s">
        <v>745</v>
      </c>
    </row>
    <row r="66" spans="1:1" x14ac:dyDescent="0.3">
      <c r="A66" t="s">
        <v>652</v>
      </c>
    </row>
    <row r="67" spans="1:1" x14ac:dyDescent="0.3">
      <c r="A67" t="s">
        <v>689</v>
      </c>
    </row>
    <row r="68" spans="1:1" x14ac:dyDescent="0.3">
      <c r="A68" t="s">
        <v>488</v>
      </c>
    </row>
    <row r="69" spans="1:1" x14ac:dyDescent="0.3">
      <c r="A69" t="s">
        <v>864</v>
      </c>
    </row>
    <row r="70" spans="1:1" x14ac:dyDescent="0.3">
      <c r="A70" t="s">
        <v>711</v>
      </c>
    </row>
    <row r="71" spans="1:1" x14ac:dyDescent="0.3">
      <c r="A71" t="s">
        <v>984</v>
      </c>
    </row>
    <row r="72" spans="1:1" x14ac:dyDescent="0.3">
      <c r="A72" t="s">
        <v>704</v>
      </c>
    </row>
    <row r="73" spans="1:1" x14ac:dyDescent="0.3">
      <c r="A73" t="s">
        <v>840</v>
      </c>
    </row>
    <row r="74" spans="1:1" x14ac:dyDescent="0.3">
      <c r="A74" t="s">
        <v>437</v>
      </c>
    </row>
    <row r="75" spans="1:1" x14ac:dyDescent="0.3">
      <c r="A75" t="s">
        <v>893</v>
      </c>
    </row>
    <row r="76" spans="1:1" x14ac:dyDescent="0.3">
      <c r="A76" t="s">
        <v>974</v>
      </c>
    </row>
    <row r="77" spans="1:1" x14ac:dyDescent="0.3">
      <c r="A77" t="s">
        <v>575</v>
      </c>
    </row>
    <row r="78" spans="1:1" x14ac:dyDescent="0.3">
      <c r="A78" t="s">
        <v>817</v>
      </c>
    </row>
    <row r="79" spans="1:1" x14ac:dyDescent="0.3">
      <c r="A79" t="s">
        <v>733</v>
      </c>
    </row>
    <row r="80" spans="1:1" x14ac:dyDescent="0.3">
      <c r="A80" t="s">
        <v>440</v>
      </c>
    </row>
    <row r="81" spans="1:1" x14ac:dyDescent="0.3">
      <c r="A81" t="s">
        <v>723</v>
      </c>
    </row>
    <row r="82" spans="1:1" x14ac:dyDescent="0.3">
      <c r="A82" t="s">
        <v>1275</v>
      </c>
    </row>
    <row r="83" spans="1:1" x14ac:dyDescent="0.3">
      <c r="A83" t="s">
        <v>748</v>
      </c>
    </row>
    <row r="84" spans="1:1" x14ac:dyDescent="0.3">
      <c r="A84" t="s">
        <v>1276</v>
      </c>
    </row>
    <row r="85" spans="1:1" x14ac:dyDescent="0.3">
      <c r="A85" t="s">
        <v>707</v>
      </c>
    </row>
    <row r="86" spans="1:1" x14ac:dyDescent="0.3">
      <c r="A86" t="s">
        <v>777</v>
      </c>
    </row>
    <row r="87" spans="1:1" x14ac:dyDescent="0.3">
      <c r="A87" t="s">
        <v>1130</v>
      </c>
    </row>
    <row r="88" spans="1:1" x14ac:dyDescent="0.3">
      <c r="A88" t="s">
        <v>799</v>
      </c>
    </row>
    <row r="89" spans="1:1" x14ac:dyDescent="0.3">
      <c r="A89" t="s">
        <v>676</v>
      </c>
    </row>
    <row r="90" spans="1:1" x14ac:dyDescent="0.3">
      <c r="A90" t="s">
        <v>789</v>
      </c>
    </row>
    <row r="91" spans="1:1" x14ac:dyDescent="0.3">
      <c r="A91" t="s">
        <v>491</v>
      </c>
    </row>
    <row r="92" spans="1:1" x14ac:dyDescent="0.3">
      <c r="A92" t="s">
        <v>949</v>
      </c>
    </row>
    <row r="93" spans="1:1" x14ac:dyDescent="0.3">
      <c r="A93" t="s">
        <v>1284</v>
      </c>
    </row>
    <row r="94" spans="1:1" x14ac:dyDescent="0.3">
      <c r="A94" t="s">
        <v>792</v>
      </c>
    </row>
    <row r="95" spans="1:1" x14ac:dyDescent="0.3">
      <c r="A95" t="s">
        <v>795</v>
      </c>
    </row>
    <row r="96" spans="1:1" x14ac:dyDescent="0.3">
      <c r="A96" t="s">
        <v>843</v>
      </c>
    </row>
    <row r="97" spans="1:1" x14ac:dyDescent="0.3">
      <c r="A97" t="s">
        <v>798</v>
      </c>
    </row>
    <row r="98" spans="1:1" x14ac:dyDescent="0.3">
      <c r="A98" t="s">
        <v>637</v>
      </c>
    </row>
    <row r="99" spans="1:1" x14ac:dyDescent="0.3">
      <c r="A99" t="s">
        <v>1150</v>
      </c>
    </row>
    <row r="100" spans="1:1" x14ac:dyDescent="0.3">
      <c r="A100" t="s">
        <v>1041</v>
      </c>
    </row>
    <row r="101" spans="1:1" x14ac:dyDescent="0.3">
      <c r="A101" t="s">
        <v>383</v>
      </c>
    </row>
    <row r="102" spans="1:1" x14ac:dyDescent="0.3">
      <c r="A102" t="s">
        <v>427</v>
      </c>
    </row>
    <row r="103" spans="1:1" x14ac:dyDescent="0.3">
      <c r="A103" t="s">
        <v>443</v>
      </c>
    </row>
    <row r="104" spans="1:1" x14ac:dyDescent="0.3">
      <c r="A104" t="s">
        <v>726</v>
      </c>
    </row>
    <row r="105" spans="1:1" x14ac:dyDescent="0.3">
      <c r="A105" t="s">
        <v>729</v>
      </c>
    </row>
    <row r="106" spans="1:1" x14ac:dyDescent="0.3">
      <c r="A106" t="s">
        <v>402</v>
      </c>
    </row>
    <row r="107" spans="1:1" x14ac:dyDescent="0.3">
      <c r="A107" t="s">
        <v>754</v>
      </c>
    </row>
    <row r="108" spans="1:1" x14ac:dyDescent="0.3">
      <c r="A108" t="s">
        <v>773</v>
      </c>
    </row>
    <row r="109" spans="1:1" x14ac:dyDescent="0.3">
      <c r="A109" t="s">
        <v>830</v>
      </c>
    </row>
    <row r="110" spans="1:1" x14ac:dyDescent="0.3">
      <c r="A110" t="s">
        <v>846</v>
      </c>
    </row>
    <row r="111" spans="1:1" x14ac:dyDescent="0.3">
      <c r="A111" t="s">
        <v>870</v>
      </c>
    </row>
    <row r="112" spans="1:1" x14ac:dyDescent="0.3">
      <c r="A112" t="s">
        <v>897</v>
      </c>
    </row>
    <row r="113" spans="1:1" x14ac:dyDescent="0.3">
      <c r="A113" t="s">
        <v>873</v>
      </c>
    </row>
    <row r="114" spans="1:1" x14ac:dyDescent="0.3">
      <c r="A114" t="s">
        <v>855</v>
      </c>
    </row>
    <row r="115" spans="1:1" x14ac:dyDescent="0.3">
      <c r="A115" t="s">
        <v>952</v>
      </c>
    </row>
    <row r="116" spans="1:1" x14ac:dyDescent="0.3">
      <c r="A116" t="s">
        <v>547</v>
      </c>
    </row>
    <row r="117" spans="1:1" x14ac:dyDescent="0.3">
      <c r="A117" t="s">
        <v>880</v>
      </c>
    </row>
    <row r="118" spans="1:1" x14ac:dyDescent="0.3">
      <c r="A118" t="s">
        <v>901</v>
      </c>
    </row>
    <row r="119" spans="1:1" x14ac:dyDescent="0.3">
      <c r="A119" t="s">
        <v>933</v>
      </c>
    </row>
    <row r="120" spans="1:1" x14ac:dyDescent="0.3">
      <c r="A120" t="s">
        <v>850</v>
      </c>
    </row>
    <row r="121" spans="1:1" x14ac:dyDescent="0.3">
      <c r="A121" t="s">
        <v>446</v>
      </c>
    </row>
    <row r="122" spans="1:1" x14ac:dyDescent="0.3">
      <c r="A122" t="s">
        <v>550</v>
      </c>
    </row>
    <row r="123" spans="1:1" x14ac:dyDescent="0.3">
      <c r="A123" t="s">
        <v>449</v>
      </c>
    </row>
    <row r="124" spans="1:1" x14ac:dyDescent="0.3">
      <c r="A124" t="s">
        <v>651</v>
      </c>
    </row>
    <row r="125" spans="1:1" x14ac:dyDescent="0.3">
      <c r="A125" t="s">
        <v>531</v>
      </c>
    </row>
    <row r="126" spans="1:1" x14ac:dyDescent="0.3">
      <c r="A126" t="s">
        <v>833</v>
      </c>
    </row>
    <row r="127" spans="1:1" x14ac:dyDescent="0.3">
      <c r="A127" t="s">
        <v>940</v>
      </c>
    </row>
    <row r="128" spans="1:1" x14ac:dyDescent="0.3">
      <c r="A128" t="s">
        <v>905</v>
      </c>
    </row>
    <row r="129" spans="1:1" x14ac:dyDescent="0.3">
      <c r="A129" t="s">
        <v>494</v>
      </c>
    </row>
    <row r="130" spans="1:1" x14ac:dyDescent="0.3">
      <c r="A130" t="s">
        <v>452</v>
      </c>
    </row>
    <row r="131" spans="1:1" x14ac:dyDescent="0.3">
      <c r="A131" t="s">
        <v>732</v>
      </c>
    </row>
    <row r="132" spans="1:1" x14ac:dyDescent="0.3">
      <c r="A132" t="s">
        <v>836</v>
      </c>
    </row>
    <row r="133" spans="1:1" x14ac:dyDescent="0.3">
      <c r="A133" t="s">
        <v>854</v>
      </c>
    </row>
    <row r="134" spans="1:1" x14ac:dyDescent="0.3">
      <c r="A134" t="s">
        <v>1045</v>
      </c>
    </row>
    <row r="135" spans="1:1" x14ac:dyDescent="0.3">
      <c r="A135" t="s">
        <v>978</v>
      </c>
    </row>
    <row r="136" spans="1:1" x14ac:dyDescent="0.3">
      <c r="A136" t="s">
        <v>993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38BD-4285-4046-9E10-3E71B1EA8056}">
  <sheetPr codeName="Sheet6"/>
  <dimension ref="A21:BN436"/>
  <sheetViews>
    <sheetView topLeftCell="AR19" workbookViewId="0">
      <selection activeCell="A21" sqref="A21:BN21"/>
    </sheetView>
  </sheetViews>
  <sheetFormatPr defaultRowHeight="14.4" x14ac:dyDescent="0.3"/>
  <cols>
    <col min="1" max="1" width="42.21875" bestFit="1" customWidth="1"/>
    <col min="2" max="3" width="25.21875" bestFit="1" customWidth="1"/>
  </cols>
  <sheetData>
    <row r="21" spans="1:66" x14ac:dyDescent="0.3">
      <c r="A21">
        <v>1</v>
      </c>
      <c r="B21">
        <v>2</v>
      </c>
      <c r="C21">
        <v>3</v>
      </c>
      <c r="D21">
        <v>4</v>
      </c>
      <c r="E21">
        <v>5</v>
      </c>
      <c r="F21">
        <v>6</v>
      </c>
      <c r="G21">
        <v>7</v>
      </c>
      <c r="H21">
        <v>8</v>
      </c>
      <c r="I21">
        <v>9</v>
      </c>
      <c r="J21">
        <v>10</v>
      </c>
      <c r="K21">
        <v>11</v>
      </c>
      <c r="L21">
        <v>12</v>
      </c>
      <c r="M21">
        <v>13</v>
      </c>
      <c r="N21">
        <v>14</v>
      </c>
      <c r="O21">
        <v>15</v>
      </c>
      <c r="P21">
        <v>16</v>
      </c>
      <c r="Q21">
        <v>17</v>
      </c>
      <c r="R21">
        <v>18</v>
      </c>
      <c r="S21">
        <v>19</v>
      </c>
      <c r="T21">
        <v>20</v>
      </c>
      <c r="U21">
        <v>21</v>
      </c>
      <c r="V21">
        <v>22</v>
      </c>
      <c r="W21">
        <v>23</v>
      </c>
      <c r="X21">
        <v>24</v>
      </c>
      <c r="Y21">
        <v>25</v>
      </c>
      <c r="Z21">
        <v>26</v>
      </c>
      <c r="AA21">
        <v>27</v>
      </c>
      <c r="AB21">
        <v>28</v>
      </c>
      <c r="AC21">
        <v>29</v>
      </c>
      <c r="AD21">
        <v>30</v>
      </c>
      <c r="AE21">
        <v>31</v>
      </c>
      <c r="AF21">
        <v>32</v>
      </c>
      <c r="AG21">
        <v>33</v>
      </c>
      <c r="AH21">
        <v>34</v>
      </c>
      <c r="AI21">
        <v>35</v>
      </c>
      <c r="AJ21">
        <v>36</v>
      </c>
      <c r="AK21">
        <v>37</v>
      </c>
      <c r="AL21">
        <v>38</v>
      </c>
      <c r="AM21">
        <v>39</v>
      </c>
      <c r="AN21">
        <v>40</v>
      </c>
      <c r="AO21">
        <v>41</v>
      </c>
      <c r="AP21">
        <v>42</v>
      </c>
      <c r="AQ21">
        <v>43</v>
      </c>
      <c r="AR21">
        <v>44</v>
      </c>
      <c r="AS21">
        <v>45</v>
      </c>
      <c r="AT21">
        <v>46</v>
      </c>
      <c r="AU21">
        <v>47</v>
      </c>
      <c r="AV21">
        <v>48</v>
      </c>
      <c r="AW21">
        <v>49</v>
      </c>
      <c r="AX21">
        <v>50</v>
      </c>
      <c r="AY21">
        <v>51</v>
      </c>
      <c r="AZ21">
        <v>52</v>
      </c>
      <c r="BA21">
        <v>53</v>
      </c>
      <c r="BB21">
        <v>54</v>
      </c>
      <c r="BC21">
        <v>55</v>
      </c>
      <c r="BD21">
        <v>56</v>
      </c>
      <c r="BE21">
        <v>57</v>
      </c>
      <c r="BF21">
        <v>58</v>
      </c>
      <c r="BG21">
        <v>59</v>
      </c>
      <c r="BH21">
        <v>60</v>
      </c>
      <c r="BI21">
        <v>61</v>
      </c>
      <c r="BJ21">
        <v>62</v>
      </c>
      <c r="BK21">
        <v>63</v>
      </c>
      <c r="BL21">
        <v>64</v>
      </c>
      <c r="BM21">
        <v>65</v>
      </c>
      <c r="BN21">
        <v>66</v>
      </c>
    </row>
    <row r="27" spans="1:66" x14ac:dyDescent="0.3">
      <c r="E27" s="51" t="s">
        <v>1336</v>
      </c>
      <c r="F27" s="51"/>
      <c r="G27" s="51"/>
      <c r="H27" s="51"/>
      <c r="I27" s="51"/>
      <c r="J27" s="51"/>
      <c r="K27" s="51"/>
      <c r="L27" s="51"/>
      <c r="N27" s="51" t="s">
        <v>7</v>
      </c>
      <c r="O27" s="51"/>
      <c r="P27" s="51"/>
      <c r="Q27" s="51"/>
      <c r="R27" s="51"/>
      <c r="S27" s="51"/>
      <c r="T27" s="51"/>
      <c r="U27" s="51"/>
      <c r="W27" s="51" t="s">
        <v>9</v>
      </c>
      <c r="X27" s="51"/>
      <c r="Y27" s="51"/>
      <c r="Z27" s="51"/>
      <c r="AA27" s="51"/>
      <c r="AB27" s="51"/>
      <c r="AC27" s="51"/>
      <c r="AD27" s="51"/>
      <c r="AF27" s="51" t="s">
        <v>10</v>
      </c>
      <c r="AG27" s="51"/>
      <c r="AH27" s="51"/>
      <c r="AI27" s="51"/>
      <c r="AJ27" s="51"/>
      <c r="AK27" s="51"/>
      <c r="AL27" s="51"/>
      <c r="AM27" s="51"/>
      <c r="AO27" s="51" t="s">
        <v>11</v>
      </c>
      <c r="AP27" s="51"/>
      <c r="AQ27" s="51"/>
      <c r="AR27" s="51"/>
      <c r="AS27" s="51"/>
      <c r="AT27" s="51"/>
      <c r="AU27" s="51"/>
      <c r="AV27" s="51"/>
      <c r="AX27" s="51" t="s">
        <v>13</v>
      </c>
      <c r="AY27" s="51"/>
      <c r="AZ27" s="51"/>
      <c r="BA27" s="51"/>
      <c r="BB27" s="51"/>
      <c r="BC27" s="51"/>
      <c r="BD27" s="51"/>
      <c r="BE27" s="51"/>
      <c r="BG27" s="51" t="s">
        <v>1337</v>
      </c>
      <c r="BH27" s="51"/>
      <c r="BI27" s="51"/>
      <c r="BJ27" s="51"/>
      <c r="BK27" s="51"/>
      <c r="BL27" s="51"/>
      <c r="BM27" s="51"/>
      <c r="BN27" s="51"/>
    </row>
    <row r="29" spans="1:66" x14ac:dyDescent="0.3">
      <c r="E29" s="3" t="s">
        <v>1338</v>
      </c>
      <c r="F29" s="3" t="s">
        <v>1339</v>
      </c>
      <c r="G29" s="3" t="s">
        <v>1340</v>
      </c>
      <c r="H29" s="3" t="s">
        <v>1341</v>
      </c>
      <c r="I29" s="3" t="s">
        <v>1342</v>
      </c>
      <c r="J29" s="3" t="s">
        <v>1343</v>
      </c>
      <c r="K29" s="3" t="s">
        <v>1344</v>
      </c>
      <c r="L29" s="3" t="s">
        <v>1345</v>
      </c>
      <c r="N29" s="3" t="s">
        <v>1338</v>
      </c>
      <c r="O29" s="3" t="s">
        <v>1339</v>
      </c>
      <c r="P29" s="3" t="s">
        <v>1340</v>
      </c>
      <c r="Q29" s="3" t="s">
        <v>1341</v>
      </c>
      <c r="R29" s="3" t="s">
        <v>1342</v>
      </c>
      <c r="S29" s="3" t="s">
        <v>1343</v>
      </c>
      <c r="T29" s="3" t="s">
        <v>1344</v>
      </c>
      <c r="U29" s="3" t="s">
        <v>1345</v>
      </c>
      <c r="W29" s="3" t="s">
        <v>1338</v>
      </c>
      <c r="X29" s="3" t="s">
        <v>1339</v>
      </c>
      <c r="Y29" s="3" t="s">
        <v>1340</v>
      </c>
      <c r="Z29" s="3" t="s">
        <v>1341</v>
      </c>
      <c r="AA29" s="3" t="s">
        <v>1342</v>
      </c>
      <c r="AB29" s="3" t="s">
        <v>1343</v>
      </c>
      <c r="AC29" s="3" t="s">
        <v>1344</v>
      </c>
      <c r="AD29" s="3" t="s">
        <v>1345</v>
      </c>
      <c r="AF29" s="3" t="s">
        <v>1338</v>
      </c>
      <c r="AG29" s="3" t="s">
        <v>1339</v>
      </c>
      <c r="AH29" s="3" t="s">
        <v>1340</v>
      </c>
      <c r="AI29" s="3" t="s">
        <v>1341</v>
      </c>
      <c r="AJ29" s="3" t="s">
        <v>1342</v>
      </c>
      <c r="AK29" s="3" t="s">
        <v>1343</v>
      </c>
      <c r="AL29" s="3" t="s">
        <v>1344</v>
      </c>
      <c r="AM29" s="3" t="s">
        <v>1345</v>
      </c>
      <c r="AO29" s="3" t="s">
        <v>1338</v>
      </c>
      <c r="AP29" s="3" t="s">
        <v>1339</v>
      </c>
      <c r="AQ29" s="3" t="s">
        <v>1340</v>
      </c>
      <c r="AR29" s="3" t="s">
        <v>1341</v>
      </c>
      <c r="AS29" s="3" t="s">
        <v>1342</v>
      </c>
      <c r="AT29" s="3" t="s">
        <v>1343</v>
      </c>
      <c r="AU29" s="3" t="s">
        <v>1344</v>
      </c>
      <c r="AV29" s="3" t="s">
        <v>1345</v>
      </c>
      <c r="AX29" s="3" t="s">
        <v>1338</v>
      </c>
      <c r="AY29" s="3" t="s">
        <v>1339</v>
      </c>
      <c r="AZ29" s="3" t="s">
        <v>1340</v>
      </c>
      <c r="BA29" s="3" t="s">
        <v>1341</v>
      </c>
      <c r="BB29" s="3" t="s">
        <v>1342</v>
      </c>
      <c r="BC29" s="3" t="s">
        <v>1343</v>
      </c>
      <c r="BD29" s="3" t="s">
        <v>1344</v>
      </c>
      <c r="BE29" s="3" t="s">
        <v>1345</v>
      </c>
      <c r="BG29" s="3" t="s">
        <v>1338</v>
      </c>
      <c r="BH29" s="3" t="s">
        <v>1339</v>
      </c>
      <c r="BI29" s="3" t="s">
        <v>1340</v>
      </c>
      <c r="BJ29" s="3" t="s">
        <v>1341</v>
      </c>
      <c r="BK29" s="3" t="s">
        <v>1342</v>
      </c>
      <c r="BL29" s="3" t="s">
        <v>1343</v>
      </c>
      <c r="BM29" s="3" t="s">
        <v>1344</v>
      </c>
      <c r="BN29" s="3" t="s">
        <v>1345</v>
      </c>
    </row>
    <row r="31" spans="1:66" x14ac:dyDescent="0.3">
      <c r="A31" t="s">
        <v>959</v>
      </c>
      <c r="B31" t="str">
        <f>VLOOKUP($A31,class!$A$1:$B$455,2,FALSE)</f>
        <v>Shire District</v>
      </c>
      <c r="C31" t="str">
        <f>IFERROR(VLOOKUP($A31,classifications!A$3:C$334,3,FALSE),VLOOKUP($A31,classifications!I$2:K$28,3,FALSE))</f>
        <v>Predominantly Urban</v>
      </c>
      <c r="E31" t="b">
        <f>IF(VLOOKUP($A31,table123!$F$10:$F$410,1,FALSE)=VLOOKUP(calculations!$A31,table100!$E$10:$E$462,1,FALSE),TRUE,FALSE)</f>
        <v>1</v>
      </c>
      <c r="F31" t="b">
        <f>IF(VLOOKUP($A31,table123!$AF$10:$AF$410,1,FALSE)=VLOOKUP(calculations!$A31,table100!$AE$10:$AE$462,1,FALSE),TRUE,FALSE)</f>
        <v>1</v>
      </c>
      <c r="G31" t="b">
        <f>IF(VLOOKUP($A31,table123!$BF$10:$BF$410,1,FALSE)=VLOOKUP(calculations!$A31,table100!$BE$10:$BE$462,1,FALSE),TRUE,FALSE)</f>
        <v>1</v>
      </c>
      <c r="H31" t="b">
        <f>IF(VLOOKUP($A31,table123!$CF$10:$CF$410,1,FALSE)=VLOOKUP(calculations!$A31,table100!$CE$10:$CE$462,1,FALSE),TRUE,FALSE)</f>
        <v>1</v>
      </c>
      <c r="I31" t="b">
        <f>IF(VLOOKUP($A31,table123!$DF$10:$DF$410,1,FALSE)=VLOOKUP(calculations!$A31,table100!$DE$10:$DE$462,1,FALSE),TRUE,FALSE)</f>
        <v>1</v>
      </c>
      <c r="J31" t="b">
        <f>IF(VLOOKUP($A31,table123!$EF$10:$EF$410,1,FALSE)=VLOOKUP(calculations!$A31,table100!$EE$10:$EE$462,1,FALSE),TRUE,FALSE)</f>
        <v>1</v>
      </c>
      <c r="K31" t="b">
        <f>IF(VLOOKUP($A31,table123!$FF$10:$FF$410,1,FALSE)=VLOOKUP(calculations!$A31,table100!$FE$10:$FE$462,1,FALSE),TRUE,FALSE)</f>
        <v>1</v>
      </c>
      <c r="L31" t="b">
        <f>IF(VLOOKUP($A31,table123!$GF$10:$GF$408,1,FALSE)=VLOOKUP(calculations!$A31,table100!$GE$10:$GE$462,1,FALSE),TRUE,FALSE)</f>
        <v>1</v>
      </c>
      <c r="N31">
        <f>IFERROR(VLOOKUP($A31,table123!$F$10:$R$410,3,FALSE)/VLOOKUP($A31,table100!$E$10:$K$462,7,FALSE)*1000,"")</f>
        <v>4.129857071033542</v>
      </c>
      <c r="O31">
        <f>IFERROR(VLOOKUP($A31,table123!$AF$10:$AR$410,3,FALSE)/VLOOKUP($A31,table100!$AE$10:$AK$462,7,FALSE)*1000,"")</f>
        <v>3.1431939136336036</v>
      </c>
      <c r="P31">
        <f>IFERROR(VLOOKUP($A31,table123!$BF$10:$BR$410,3,FALSE)/VLOOKUP($A31,table100!$BE$10:$BK$462,7,FALSE)*1000,"")</f>
        <v>3.0972978746128375</v>
      </c>
      <c r="Q31">
        <f>IFERROR(VLOOKUP($A31,table123!$CF$10:$CY$410,3,FALSE)/VLOOKUP($A31,table100!$CE$10:$CK$462,7,FALSE)*1000,"")</f>
        <v>0.78052934080749303</v>
      </c>
      <c r="R31">
        <f>IFERROR(VLOOKUP($A31,table123!$DF$10:$DY$410,3,FALSE)/VLOOKUP($A31,table100!$DE$10:$DK$462,7,FALSE)*1000,"")</f>
        <v>2.0200588297834643</v>
      </c>
      <c r="S31">
        <f>IFERROR(VLOOKUP($A31,table123!$EF$10:$EZ$410,3,FALSE)/VLOOKUP($A31,table100!$EE$10:$EK$462,7,FALSE)*1000,"")</f>
        <v>3.3945051447968604</v>
      </c>
      <c r="T31">
        <f>IFERROR(VLOOKUP($A31,table123!$FF$10:$FZ$410,3,FALSE)/VLOOKUP($A31,table100!$FE$10:$FK$462,7,FALSE)*1000,"")</f>
        <v>3.3104419792216939</v>
      </c>
      <c r="U31">
        <f>IFERROR(VLOOKUP($A31,table123!$GF$10:$GZ$410,3,FALSE)/VLOOKUP($A31,table100!$GE$10:$GK$462,7,FALSE)*1000,"")</f>
        <v>0.80679107618913992</v>
      </c>
      <c r="W31">
        <f>IFERROR(VLOOKUP($A31,table123!$F$10:$R$410,5,FALSE)/VLOOKUP($A31,table100!$E$10:$K$462,7,FALSE)*1000,"")</f>
        <v>0.39502980679451266</v>
      </c>
      <c r="X31">
        <f>IFERROR(VLOOKUP($A31,table123!$AF$10:$AR$410,5,FALSE)/VLOOKUP($A31,table100!$AE$10:$AK$462,7,FALSE)*1000,"")</f>
        <v>0.10715433796478195</v>
      </c>
      <c r="Y31">
        <f>IFERROR(VLOOKUP($A31,table123!$BF$10:$BR$410,5,FALSE)/VLOOKUP($A31,table100!$BE$10:$BK$462,7,FALSE)*1000,"")</f>
        <v>7.1202249991099725E-2</v>
      </c>
      <c r="Z31">
        <f>IFERROR(VLOOKUP($A31,table123!$CF$10:$CY$410,5,FALSE)/VLOOKUP($A31,table100!$CE$10:$CK$462,7,FALSE)*1000,"")</f>
        <v>-7.0957212800681194E-2</v>
      </c>
      <c r="AA31">
        <f>IFERROR(VLOOKUP($A31,table123!$DF$10:$DY$410,5,FALSE)/VLOOKUP($A31,table100!$DE$10:$DK$462,7,FALSE)*1000,"")</f>
        <v>-3.5439628592692347E-2</v>
      </c>
      <c r="AB31">
        <f>IFERROR(VLOOKUP($A31,table123!$EF$10:$EZ$410,5,FALSE)/VLOOKUP($A31,table100!$EE$10:$EK$462,7,FALSE)*1000,"")</f>
        <v>0.14143771436653585</v>
      </c>
      <c r="AC31">
        <f>IFERROR(VLOOKUP($A31,table123!$FF$10:$FZ$410,5,FALSE)/VLOOKUP($A31,table100!$FE$10:$FK$462,7,FALSE)*1000,"")</f>
        <v>0.49304455009684806</v>
      </c>
      <c r="AD31">
        <f>IFERROR(VLOOKUP($A31,table123!$GF$10:$GZ$410,5,FALSE)/VLOOKUP($A31,table100!$GE$10:$GK$462,7,FALSE)*1000,"")</f>
        <v>0.17538936438894345</v>
      </c>
      <c r="AF31">
        <f>IFERROR(VLOOKUP($A31,table123!$F$10:$R$410,7,FALSE)/VLOOKUP($A31,table100!$E$10:$K$462,7,FALSE)*1000,"")</f>
        <v>1.0414422179128062</v>
      </c>
      <c r="AG31">
        <f>IFERROR(VLOOKUP($A31,table123!$AF$10:$AR$410,7,FALSE)/VLOOKUP($A31,table100!$AE$10:$AK$462,7,FALSE)*1000,"")</f>
        <v>0.35718112654927314</v>
      </c>
      <c r="AH31">
        <f>IFERROR(VLOOKUP($A31,table123!$BF$10:$BR$410,7,FALSE)/VLOOKUP($A31,table100!$BE$10:$BK$462,7,FALSE)*1000,"")</f>
        <v>0.4272134999465983</v>
      </c>
      <c r="AI31">
        <f>IFERROR(VLOOKUP($A31,table123!$CF$10:$CY$410,7,FALSE)/VLOOKUP($A31,table100!$CE$10:$CK$462,7,FALSE)*1000,"")</f>
        <v>0.53217909600510893</v>
      </c>
      <c r="AJ31">
        <f>IFERROR(VLOOKUP($A31,table123!$DF$10:$DY$410,7,FALSE)/VLOOKUP($A31,table100!$DE$10:$DK$462,7,FALSE)*1000,"")</f>
        <v>0.4252755431123082</v>
      </c>
      <c r="AK31">
        <f>IFERROR(VLOOKUP($A31,table123!$EF$10:$EZ$410,7,FALSE)/VLOOKUP($A31,table100!$EE$10:$EK$462,7,FALSE)*1000,"")</f>
        <v>0.67182914324104515</v>
      </c>
      <c r="AL31">
        <f>IFERROR(VLOOKUP($A31,table123!$FF$10:$FZ$410,7,FALSE)/VLOOKUP($A31,table100!$FE$10:$FK$462,7,FALSE)*1000,"")</f>
        <v>0.31695721077654515</v>
      </c>
      <c r="AM31">
        <f>IFERROR(VLOOKUP($A31,table123!$GF$10:$GZ$410,7,FALSE)/VLOOKUP($A31,table100!$GE$10:$GK$462,7,FALSE)*1000,"")</f>
        <v>0.14031149151115474</v>
      </c>
      <c r="AO31">
        <f>IFERROR(VLOOKUP($A31,table123!$F$10:$R$410,9,FALSE)/VLOOKUP($A31,table100!$E$10:$K$462,7,FALSE)*1000,"")</f>
        <v>0</v>
      </c>
      <c r="AP31">
        <f>IFERROR(VLOOKUP($A31,table123!$AF$10:$AR$410,9,FALSE)/VLOOKUP($A31,table100!$AE$10:$AK$462,7,FALSE)*1000,"")</f>
        <v>0</v>
      </c>
      <c r="AQ31">
        <f>IFERROR(VLOOKUP($A31,table123!$BF$10:$BR$410,9,FALSE)/VLOOKUP($A31,table100!$BE$10:$BK$462,7,FALSE)*1000,"")</f>
        <v>0</v>
      </c>
      <c r="AR31">
        <f>IFERROR(VLOOKUP($A31,table123!$CF$10:$CY$410,16,FALSE)/VLOOKUP($A31,table100!$CE$10:$CK$462,7,FALSE)*1000,"")</f>
        <v>3.5478606400340597E-2</v>
      </c>
      <c r="AS31">
        <f>IFERROR(VLOOKUP($A31,table123!$DF$10:$DY$410,16,FALSE)/VLOOKUP($A31,table100!$DE$10:$DK$462,7,FALSE)*1000,"")</f>
        <v>0</v>
      </c>
      <c r="AT31">
        <f>IFERROR(VLOOKUP($A31,table123!$EF$10:$EZ$410,17,FALSE)/VLOOKUP($A31,table100!$EE$10:$EK$462,7,FALSE)*1000,"")</f>
        <v>0</v>
      </c>
      <c r="AU31">
        <f>IFERROR(VLOOKUP($A31,table123!$FF$10:$FZ$410,17,FALSE)/VLOOKUP($A31,table100!$FE$10:$FK$462,7,FALSE)*1000,"")</f>
        <v>0</v>
      </c>
      <c r="AV31">
        <f>IFERROR(VLOOKUP($A31,table123!$GF$10:$GZ$410,17,FALSE)/VLOOKUP($A31,table100!$GE$10:$GK$462,7,FALSE)*1000,"")</f>
        <v>0</v>
      </c>
      <c r="AX31">
        <f>IFERROR(VLOOKUP($A31,table123!$F$10:$R$410,11,FALSE)/VLOOKUP($A31,table100!$E$10:$K$462,7,FALSE)*1000,"")</f>
        <v>0.1436472024707319</v>
      </c>
      <c r="AY31">
        <f>IFERROR(VLOOKUP($A31,table123!$AF$10:$AR$410,11,FALSE)/VLOOKUP($A31,table100!$AE$10:$AK$462,7,FALSE)*1000,"")</f>
        <v>0.32146301389434584</v>
      </c>
      <c r="AZ31">
        <f>IFERROR(VLOOKUP($A31,table123!$BF$10:$BR$410,11,FALSE)/VLOOKUP($A31,table100!$BE$10:$BK$462,7,FALSE)*1000,"")</f>
        <v>0.14240449998219945</v>
      </c>
      <c r="BA31">
        <f>IFERROR(VLOOKUP($A31,table123!$CF$10:$CY$410,18,FALSE)/VLOOKUP($A31,table100!$CE$10:$CK$462,7,FALSE)*1000,"")</f>
        <v>0.17739303200170298</v>
      </c>
      <c r="BB31">
        <f>IFERROR(VLOOKUP($A31,table123!$DF$10:$DY$410,18,FALSE)/VLOOKUP($A31,table100!$DE$10:$DK$462,7,FALSE)*1000,"")</f>
        <v>0.14175851437076939</v>
      </c>
      <c r="BC31">
        <f>IFERROR(VLOOKUP($A31,table123!$EF$10:$EZ$410,19,FALSE)/VLOOKUP($A31,table100!$EE$10:$EK$462,7,FALSE)*1000,"")</f>
        <v>0.17679714295816978</v>
      </c>
      <c r="BD31">
        <f>IFERROR(VLOOKUP($A31,table123!$FF$10:$FZ$410,19,FALSE)/VLOOKUP($A31,table100!$FE$10:$FK$462,7,FALSE)*1000,"")</f>
        <v>0.1408698714562423</v>
      </c>
      <c r="BE31">
        <f>IFERROR(VLOOKUP($A31,table123!$GF$10:$GZ$410,19,FALSE)/VLOOKUP($A31,table100!$GE$10:$GK$462,7,FALSE)*1000,"")</f>
        <v>0.66647958467798518</v>
      </c>
      <c r="BG31">
        <f>IFERROR(VLOOKUP($A31,table123!$F$10:$R$410,13,FALSE)/VLOOKUP($A31,table100!$E$10:$K$462,7,FALSE)*1000,"")</f>
        <v>5.422681893270128</v>
      </c>
      <c r="BH31">
        <f>IFERROR(VLOOKUP($A31,table123!$AF$10:$AR$410,13,FALSE)/VLOOKUP($A31,table100!$AE$10:$AK$462,7,FALSE)*1000,"")</f>
        <v>3.2860663642533128</v>
      </c>
      <c r="BI31">
        <f>IFERROR(VLOOKUP($A31,table123!$BF$10:$BR$410,13,FALSE)/VLOOKUP($A31,table100!$BE$10:$BK$462,7,FALSE)*1000,"")</f>
        <v>3.4533091245683365</v>
      </c>
      <c r="BJ31">
        <f>IFERROR(VLOOKUP($A31,table123!$CF$10:$CY$410,20,FALSE)/VLOOKUP($A31,table100!$CE$10:$CK$462,7,FALSE)*1000,"")</f>
        <v>1.0998367984105584</v>
      </c>
      <c r="BK31">
        <f>IFERROR(VLOOKUP($A31,table123!$DF$10:$DY$410,20,FALSE)/VLOOKUP($A31,table100!$DE$10:$DK$462,7,FALSE)*1000,"")</f>
        <v>2.2681362299323102</v>
      </c>
      <c r="BL31">
        <f>IFERROR(VLOOKUP($A31,table123!$EF$10:$EZ$410,21,FALSE)/VLOOKUP($A31,table100!$EE$10:$EK$462,7,FALSE)*1000,"")</f>
        <v>4.030974859446272</v>
      </c>
      <c r="BM31">
        <f>IFERROR(VLOOKUP($A31,table123!$FF$10:$FZ$410,21,FALSE)/VLOOKUP($A31,table100!$FE$10:$FK$462,7,FALSE)*1000,"")</f>
        <v>3.9795738686388451</v>
      </c>
      <c r="BN31">
        <f>IFERROR(VLOOKUP($A31,table123!$GF$10:$GZ$410,21,FALSE)/VLOOKUP($A31,table100!$GE$10:$GK$462,7,FALSE)*1000,"")</f>
        <v>0.45601234741125296</v>
      </c>
    </row>
    <row r="32" spans="1:66" x14ac:dyDescent="0.3">
      <c r="A32" t="s">
        <v>387</v>
      </c>
      <c r="B32" t="str">
        <f>VLOOKUP($A32,class!$A$1:$B$455,2,FALSE)</f>
        <v>Shire District</v>
      </c>
      <c r="C32" t="str">
        <f>IFERROR(VLOOKUP($A32,classifications!A$3:C$334,3,FALSE),VLOOKUP($A32,classifications!I$2:K$28,3,FALSE))</f>
        <v>Predominantly Rural</v>
      </c>
      <c r="E32" t="b">
        <f>IF(VLOOKUP(A32,table123!$F$10:$F$410,1,FALSE)=VLOOKUP(calculations!A32,table100!$E$10:$E$462,1,FALSE),TRUE,FALSE)</f>
        <v>1</v>
      </c>
      <c r="F32" t="b">
        <f>IF(VLOOKUP($A32,table123!$AF$10:$AF$410,1,FALSE)=VLOOKUP(calculations!$A32,table100!$AE$10:$AE$462,1,FALSE),TRUE,FALSE)</f>
        <v>1</v>
      </c>
      <c r="G32" t="b">
        <f>IF(VLOOKUP($A32,table123!$BF$10:$BF$410,1,FALSE)=VLOOKUP(calculations!$A32,table100!$BE$10:$BE$462,1,FALSE),TRUE,FALSE)</f>
        <v>1</v>
      </c>
      <c r="H32" t="b">
        <f>IF(VLOOKUP($A32,table123!$CF$10:$CF$410,1,FALSE)=VLOOKUP(calculations!$A32,table100!$CE$10:$CE$462,1,FALSE),TRUE,FALSE)</f>
        <v>1</v>
      </c>
      <c r="I32" t="b">
        <f>IF(VLOOKUP($A32,table123!$DF$10:$DF$410,1,FALSE)=VLOOKUP(calculations!$A32,table100!$DE$10:$DE$462,1,FALSE),TRUE,FALSE)</f>
        <v>1</v>
      </c>
      <c r="J32" t="b">
        <f>IF(VLOOKUP($A32,table123!$EF$10:$EF$410,1,FALSE)=VLOOKUP(calculations!$A32,table100!$EE$10:$EE$462,1,FALSE),TRUE,FALSE)</f>
        <v>1</v>
      </c>
      <c r="K32" t="b">
        <f>IF(VLOOKUP($A32,table123!$FF$10:$FF$410,1,FALSE)=VLOOKUP(calculations!$A32,table100!$FE$10:$FE$462,1,FALSE),TRUE,FALSE)</f>
        <v>1</v>
      </c>
      <c r="L32" t="b">
        <f>IF(VLOOKUP($A32,table123!$GF$10:$GF$408,1,FALSE)=VLOOKUP(calculations!$A32,table100!$GE$10:$GE$462,1,FALSE),TRUE,FALSE)</f>
        <v>1</v>
      </c>
      <c r="N32">
        <f>IFERROR(VLOOKUP($A32,table123!$F$10:$R$410,3,FALSE)/VLOOKUP($A32,table100!$E$10:$K$462,7,FALSE)*1000,"")</f>
        <v>4.0120141187819263</v>
      </c>
      <c r="O32">
        <f>IFERROR(VLOOKUP($A32,table123!$AF$10:$AR$410,3,FALSE)/VLOOKUP($A32,table100!$AE$10:$AK$462,7,FALSE)*1000,"")</f>
        <v>4.627911545766116</v>
      </c>
      <c r="P32">
        <f>IFERROR(VLOOKUP($A32,table123!$BF$10:$BR$410,3,FALSE)/VLOOKUP($A32,table100!$BE$10:$BK$462,7,FALSE)*1000,"")</f>
        <v>6.542340462528256</v>
      </c>
      <c r="Q32">
        <f>IFERROR(VLOOKUP($A32,table123!$CF$10:$CY$410,3,FALSE)/VLOOKUP($A32,table100!$CE$10:$CK$462,7,FALSE)*1000,"")</f>
        <v>8.1193720443110404</v>
      </c>
      <c r="R32">
        <f>IFERROR(VLOOKUP($A32,table123!$DF$10:$DY$410,3,FALSE)/VLOOKUP($A32,table100!$DE$10:$DK$462,7,FALSE)*1000,"")</f>
        <v>5.1187595039729281</v>
      </c>
      <c r="S32">
        <f>IFERROR(VLOOKUP($A32,table123!$EF$10:$EZ$410,3,FALSE)/VLOOKUP($A32,table100!$EE$10:$EK$462,7,FALSE)*1000,"")</f>
        <v>6.7531582198930575</v>
      </c>
      <c r="T32">
        <f>IFERROR(VLOOKUP($A32,table123!$FF$10:$FZ$410,3,FALSE)/VLOOKUP($A32,table100!$FE$10:$FK$462,7,FALSE)*1000,"")</f>
        <v>6.4528373505409</v>
      </c>
      <c r="U32">
        <f>IFERROR(VLOOKUP($A32,table123!$GF$10:$GZ$410,3,FALSE)/VLOOKUP($A32,table100!$GE$10:$GK$462,7,FALSE)*1000,"")</f>
        <v>5.2347250722392058</v>
      </c>
      <c r="W32">
        <f>IFERROR(VLOOKUP($A32,table123!$F$10:$R$410,5,FALSE)/VLOOKUP($A32,table100!$E$10:$K$462,7,FALSE)*1000,"")</f>
        <v>-0.13154144651744021</v>
      </c>
      <c r="X32">
        <f>IFERROR(VLOOKUP($A32,table123!$AF$10:$AR$410,5,FALSE)/VLOOKUP($A32,table100!$AE$10:$AK$462,7,FALSE)*1000,"")</f>
        <v>4.3659542884585997E-2</v>
      </c>
      <c r="Y32">
        <f>IFERROR(VLOOKUP($A32,table123!$BF$10:$BR$410,5,FALSE)/VLOOKUP($A32,table100!$BE$10:$BK$462,7,FALSE)*1000,"")</f>
        <v>-2.1735350373848026E-2</v>
      </c>
      <c r="Z32">
        <f>IFERROR(VLOOKUP($A32,table123!$CF$10:$CY$410,5,FALSE)/VLOOKUP($A32,table100!$CE$10:$CK$462,7,FALSE)*1000,"")</f>
        <v>0</v>
      </c>
      <c r="AA32">
        <f>IFERROR(VLOOKUP($A32,table123!$DF$10:$DY$410,5,FALSE)/VLOOKUP($A32,table100!$DE$10:$DK$462,7,FALSE)*1000,"")</f>
        <v>0</v>
      </c>
      <c r="AB32">
        <f>IFERROR(VLOOKUP($A32,table123!$EF$10:$EZ$410,5,FALSE)/VLOOKUP($A32,table100!$EE$10:$EK$462,7,FALSE)*1000,"")</f>
        <v>0.42606676466202253</v>
      </c>
      <c r="AC32">
        <f>IFERROR(VLOOKUP($A32,table123!$FF$10:$FZ$410,5,FALSE)/VLOOKUP($A32,table100!$FE$10:$FK$462,7,FALSE)*1000,"")</f>
        <v>0</v>
      </c>
      <c r="AD32">
        <f>IFERROR(VLOOKUP($A32,table123!$GF$10:$GZ$410,5,FALSE)/VLOOKUP($A32,table100!$GE$10:$GK$462,7,FALSE)*1000,"")</f>
        <v>4.1877800577913647E-2</v>
      </c>
      <c r="AF32">
        <f>IFERROR(VLOOKUP($A32,table123!$F$10:$R$410,7,FALSE)/VLOOKUP($A32,table100!$E$10:$K$462,7,FALSE)*1000,"")</f>
        <v>0.41654791397189395</v>
      </c>
      <c r="AG32">
        <f>IFERROR(VLOOKUP($A32,table123!$AF$10:$AR$410,7,FALSE)/VLOOKUP($A32,table100!$AE$10:$AK$462,7,FALSE)*1000,"")</f>
        <v>0.24012748586522301</v>
      </c>
      <c r="AH32">
        <f>IFERROR(VLOOKUP($A32,table123!$BF$10:$BR$410,7,FALSE)/VLOOKUP($A32,table100!$BE$10:$BK$462,7,FALSE)*1000,"")</f>
        <v>6.5206051121544081E-2</v>
      </c>
      <c r="AI32">
        <f>IFERROR(VLOOKUP($A32,table123!$CF$10:$CY$410,7,FALSE)/VLOOKUP($A32,table100!$CE$10:$CK$462,7,FALSE)*1000,"")</f>
        <v>0.15115852210153535</v>
      </c>
      <c r="AJ32">
        <f>IFERROR(VLOOKUP($A32,table123!$DF$10:$DY$410,7,FALSE)/VLOOKUP($A32,table100!$DE$10:$DK$462,7,FALSE)*1000,"")</f>
        <v>0.27842624917007558</v>
      </c>
      <c r="AK32">
        <f>IFERROR(VLOOKUP($A32,table123!$EF$10:$EZ$410,7,FALSE)/VLOOKUP($A32,table100!$EE$10:$EK$462,7,FALSE)*1000,"")</f>
        <v>3.3233207643637757</v>
      </c>
      <c r="AL32">
        <f>IFERROR(VLOOKUP($A32,table123!$FF$10:$FZ$410,7,FALSE)/VLOOKUP($A32,table100!$FE$10:$FK$462,7,FALSE)*1000,"")</f>
        <v>0.65371881655806496</v>
      </c>
      <c r="AM32">
        <f>IFERROR(VLOOKUP($A32,table123!$GF$10:$GZ$410,7,FALSE)/VLOOKUP($A32,table100!$GE$10:$GK$462,7,FALSE)*1000,"")</f>
        <v>0.1884501026006114</v>
      </c>
      <c r="AO32">
        <f>IFERROR(VLOOKUP($A32,table123!$F$10:$R$410,9,FALSE)/VLOOKUP($A32,table100!$E$10:$K$462,7,FALSE)*1000,"")</f>
        <v>0</v>
      </c>
      <c r="AP32">
        <f>IFERROR(VLOOKUP($A32,table123!$AF$10:$AR$410,9,FALSE)/VLOOKUP($A32,table100!$AE$10:$AK$462,7,FALSE)*1000,"")</f>
        <v>0</v>
      </c>
      <c r="AQ32">
        <f>IFERROR(VLOOKUP($A32,table123!$BF$10:$BR$410,9,FALSE)/VLOOKUP($A32,table100!$BE$10:$BK$462,7,FALSE)*1000,"")</f>
        <v>0</v>
      </c>
      <c r="AR32">
        <f>IFERROR(VLOOKUP($A32,table123!$CF$10:$CY$410,16,FALSE)/VLOOKUP($A32,table100!$CE$10:$CK$462,7,FALSE)*1000,"")</f>
        <v>0</v>
      </c>
      <c r="AS32">
        <f>IFERROR(VLOOKUP($A32,table123!$DF$10:$DY$410,16,FALSE)/VLOOKUP($A32,table100!$DE$10:$DK$462,7,FALSE)*1000,"")</f>
        <v>0</v>
      </c>
      <c r="AT32">
        <f>IFERROR(VLOOKUP($A32,table123!$EF$10:$EZ$410,17,FALSE)/VLOOKUP($A32,table100!$EE$10:$EK$462,7,FALSE)*1000,"")</f>
        <v>0</v>
      </c>
      <c r="AU32">
        <f>IFERROR(VLOOKUP($A32,table123!$FF$10:$FZ$410,17,FALSE)/VLOOKUP($A32,table100!$FE$10:$FK$462,7,FALSE)*1000,"")</f>
        <v>0</v>
      </c>
      <c r="AV32">
        <f>IFERROR(VLOOKUP($A32,table123!$GF$10:$GZ$410,17,FALSE)/VLOOKUP($A32,table100!$GE$10:$GK$462,7,FALSE)*1000,"")</f>
        <v>0</v>
      </c>
      <c r="AX32">
        <f>IFERROR(VLOOKUP($A32,table123!$F$10:$R$410,11,FALSE)/VLOOKUP($A32,table100!$E$10:$K$462,7,FALSE)*1000,"")</f>
        <v>0</v>
      </c>
      <c r="AY32">
        <f>IFERROR(VLOOKUP($A32,table123!$AF$10:$AR$410,11,FALSE)/VLOOKUP($A32,table100!$AE$10:$AK$462,7,FALSE)*1000,"")</f>
        <v>0.56757405749961798</v>
      </c>
      <c r="AZ32">
        <f>IFERROR(VLOOKUP($A32,table123!$BF$10:$BR$410,11,FALSE)/VLOOKUP($A32,table100!$BE$10:$BK$462,7,FALSE)*1000,"")</f>
        <v>4.3470700747696052E-2</v>
      </c>
      <c r="BA32">
        <f>IFERROR(VLOOKUP($A32,table123!$CF$10:$CY$410,18,FALSE)/VLOOKUP($A32,table100!$CE$10:$CK$462,7,FALSE)*1000,"")</f>
        <v>2.1594074585933622E-2</v>
      </c>
      <c r="BB32">
        <f>IFERROR(VLOOKUP($A32,table123!$DF$10:$DY$410,18,FALSE)/VLOOKUP($A32,table100!$DE$10:$DK$462,7,FALSE)*1000,"")</f>
        <v>4.2834807564627014E-2</v>
      </c>
      <c r="BC32">
        <f>IFERROR(VLOOKUP($A32,table123!$EF$10:$EZ$410,19,FALSE)/VLOOKUP($A32,table100!$EE$10:$EK$462,7,FALSE)*1000,"")</f>
        <v>0.27694339703031462</v>
      </c>
      <c r="BD32">
        <f>IFERROR(VLOOKUP($A32,table123!$FF$10:$FZ$410,19,FALSE)/VLOOKUP($A32,table100!$FE$10:$FK$462,7,FALSE)*1000,"")</f>
        <v>0</v>
      </c>
      <c r="BE32">
        <f>IFERROR(VLOOKUP($A32,table123!$GF$10:$GZ$410,19,FALSE)/VLOOKUP($A32,table100!$GE$10:$GK$462,7,FALSE)*1000,"")</f>
        <v>0.10469450144478412</v>
      </c>
      <c r="BG32">
        <f>IFERROR(VLOOKUP($A32,table123!$F$10:$R$410,13,FALSE)/VLOOKUP($A32,table100!$E$10:$K$462,7,FALSE)*1000,"")</f>
        <v>4.2970205862363802</v>
      </c>
      <c r="BH32">
        <f>IFERROR(VLOOKUP($A32,table123!$AF$10:$AR$410,13,FALSE)/VLOOKUP($A32,table100!$AE$10:$AK$462,7,FALSE)*1000,"")</f>
        <v>4.344124517016307</v>
      </c>
      <c r="BI32">
        <f>IFERROR(VLOOKUP($A32,table123!$BF$10:$BR$410,13,FALSE)/VLOOKUP($A32,table100!$BE$10:$BK$462,7,FALSE)*1000,"")</f>
        <v>6.542340462528256</v>
      </c>
      <c r="BJ32">
        <f>IFERROR(VLOOKUP($A32,table123!$CF$10:$CY$410,20,FALSE)/VLOOKUP($A32,table100!$CE$10:$CK$462,7,FALSE)*1000,"")</f>
        <v>8.2489364918266421</v>
      </c>
      <c r="BK32">
        <f>IFERROR(VLOOKUP($A32,table123!$DF$10:$DY$410,20,FALSE)/VLOOKUP($A32,table100!$DE$10:$DK$462,7,FALSE)*1000,"")</f>
        <v>5.3543509455783767</v>
      </c>
      <c r="BL32">
        <f>IFERROR(VLOOKUP($A32,table123!$EF$10:$EZ$410,21,FALSE)/VLOOKUP($A32,table100!$EE$10:$EK$462,7,FALSE)*1000,"")</f>
        <v>10.225602351888542</v>
      </c>
      <c r="BM32">
        <f>IFERROR(VLOOKUP($A32,table123!$FF$10:$FZ$410,21,FALSE)/VLOOKUP($A32,table100!$FE$10:$FK$462,7,FALSE)*1000,"")</f>
        <v>7.1065561670989652</v>
      </c>
      <c r="BN32">
        <f>IFERROR(VLOOKUP($A32,table123!$GF$10:$GZ$410,21,FALSE)/VLOOKUP($A32,table100!$GE$10:$GK$462,7,FALSE)*1000,"")</f>
        <v>5.3603584739729468</v>
      </c>
    </row>
    <row r="33" spans="1:66" x14ac:dyDescent="0.3">
      <c r="A33" t="s">
        <v>406</v>
      </c>
      <c r="B33" t="str">
        <f>VLOOKUP($A33,class!$A$1:$B$455,2,FALSE)</f>
        <v>Shire District</v>
      </c>
      <c r="C33" t="str">
        <f>IFERROR(VLOOKUP($A33,classifications!A$3:C$334,3,FALSE),VLOOKUP($A33,classifications!I$2:K$28,3,FALSE))</f>
        <v>Predominantly Urban</v>
      </c>
      <c r="E33" t="b">
        <f>IF(VLOOKUP(A33,table123!$F$10:$F$410,1,FALSE)=VLOOKUP(calculations!A33,table100!$E$10:$E$462,1,FALSE),TRUE,FALSE)</f>
        <v>1</v>
      </c>
      <c r="F33" t="b">
        <f>IF(VLOOKUP($A33,table123!$AF$10:$AF$410,1,FALSE)=VLOOKUP(calculations!$A33,table100!$AE$10:$AE$462,1,FALSE),TRUE,FALSE)</f>
        <v>1</v>
      </c>
      <c r="G33" t="b">
        <f>IF(VLOOKUP($A33,table123!$BF$10:$BF$410,1,FALSE)=VLOOKUP(calculations!$A33,table100!$BE$10:$BE$462,1,FALSE),TRUE,FALSE)</f>
        <v>1</v>
      </c>
      <c r="H33" t="b">
        <f>IF(VLOOKUP($A33,table123!$CF$10:$CF$410,1,FALSE)=VLOOKUP(calculations!$A33,table100!$CE$10:$CE$462,1,FALSE),TRUE,FALSE)</f>
        <v>1</v>
      </c>
      <c r="I33" t="b">
        <f>IF(VLOOKUP($A33,table123!$DF$10:$DF$410,1,FALSE)=VLOOKUP(calculations!$A33,table100!$DE$10:$DE$462,1,FALSE),TRUE,FALSE)</f>
        <v>1</v>
      </c>
      <c r="J33" t="b">
        <f>IF(VLOOKUP($A33,table123!$EF$10:$EF$410,1,FALSE)=VLOOKUP(calculations!$A33,table100!$EE$10:$EE$462,1,FALSE),TRUE,FALSE)</f>
        <v>1</v>
      </c>
      <c r="K33" t="b">
        <f>IF(VLOOKUP($A33,table123!$FF$10:$FF$410,1,FALSE)=VLOOKUP(calculations!$A33,table100!$FE$10:$FE$462,1,FALSE),TRUE,FALSE)</f>
        <v>1</v>
      </c>
      <c r="L33" t="b">
        <f>IF(VLOOKUP($A33,table123!$GF$10:$GF$408,1,FALSE)=VLOOKUP(calculations!$A33,table100!$GE$10:$GE$462,1,FALSE),TRUE,FALSE)</f>
        <v>1</v>
      </c>
      <c r="N33">
        <f>IFERROR(VLOOKUP($A33,table123!$F$10:$R$410,3,FALSE)/VLOOKUP($A33,table100!$E$10:$K$462,7,FALSE)*1000,"")</f>
        <v>3.7363514346864002</v>
      </c>
      <c r="O33">
        <f>IFERROR(VLOOKUP($A33,table123!$AF$10:$AR$410,3,FALSE)/VLOOKUP($A33,table100!$AE$10:$AK$462,7,FALSE)*1000,"")</f>
        <v>4.2285590371896351</v>
      </c>
      <c r="P33">
        <f>IFERROR(VLOOKUP($A33,table123!$BF$10:$BR$410,3,FALSE)/VLOOKUP($A33,table100!$BE$10:$BK$462,7,FALSE)*1000,"")</f>
        <v>4.1002032118258498</v>
      </c>
      <c r="Q33">
        <f>IFERROR(VLOOKUP($A33,table123!$CF$10:$CY$410,3,FALSE)/VLOOKUP($A33,table100!$CE$10:$CK$462,7,FALSE)*1000,"")</f>
        <v>6.8363219871863699</v>
      </c>
      <c r="R33">
        <f>IFERROR(VLOOKUP($A33,table123!$DF$10:$DY$410,3,FALSE)/VLOOKUP($A33,table100!$DE$10:$DK$462,7,FALSE)*1000,"")</f>
        <v>8.5243921930774835</v>
      </c>
      <c r="S33">
        <f>IFERROR(VLOOKUP($A33,table123!$EF$10:$EZ$410,3,FALSE)/VLOOKUP($A33,table100!$EE$10:$EK$462,7,FALSE)*1000,"")</f>
        <v>10.444506963004642</v>
      </c>
      <c r="T33">
        <f>IFERROR(VLOOKUP($A33,table123!$FF$10:$FZ$410,3,FALSE)/VLOOKUP($A33,table100!$FE$10:$FK$462,7,FALSE)*1000,"")</f>
        <v>9.334909432256719</v>
      </c>
      <c r="U33">
        <f>IFERROR(VLOOKUP($A33,table123!$GF$10:$GZ$410,3,FALSE)/VLOOKUP($A33,table100!$GE$10:$GK$462,7,FALSE)*1000,"")</f>
        <v>7.1059876118375778</v>
      </c>
      <c r="W33">
        <f>IFERROR(VLOOKUP($A33,table123!$F$10:$R$410,5,FALSE)/VLOOKUP($A33,table100!$E$10:$K$462,7,FALSE)*1000,"")</f>
        <v>-0.12696339826604275</v>
      </c>
      <c r="X33">
        <f>IFERROR(VLOOKUP($A33,table123!$AF$10:$AR$410,5,FALSE)/VLOOKUP($A33,table100!$AE$10:$AK$462,7,FALSE)*1000,"")</f>
        <v>0.14456612092956014</v>
      </c>
      <c r="Y33">
        <f>IFERROR(VLOOKUP($A33,table123!$BF$10:$BR$410,5,FALSE)/VLOOKUP($A33,table100!$BE$10:$BK$462,7,FALSE)*1000,"")</f>
        <v>1.7983347420288814E-2</v>
      </c>
      <c r="Z33">
        <f>IFERROR(VLOOKUP($A33,table123!$CF$10:$CY$410,5,FALSE)/VLOOKUP($A33,table100!$CE$10:$CK$462,7,FALSE)*1000,"")</f>
        <v>0.28633809370414115</v>
      </c>
      <c r="AA33">
        <f>IFERROR(VLOOKUP($A33,table123!$DF$10:$DY$410,5,FALSE)/VLOOKUP($A33,table100!$DE$10:$DK$462,7,FALSE)*1000,"")</f>
        <v>0.14207320321795805</v>
      </c>
      <c r="AB33">
        <f>IFERROR(VLOOKUP($A33,table123!$EF$10:$EZ$410,5,FALSE)/VLOOKUP($A33,table100!$EE$10:$EK$462,7,FALSE)*1000,"")</f>
        <v>0.10550007033338023</v>
      </c>
      <c r="AC33">
        <f>IFERROR(VLOOKUP($A33,table123!$FF$10:$FZ$410,5,FALSE)/VLOOKUP($A33,table100!$FE$10:$FK$462,7,FALSE)*1000,"")</f>
        <v>0.20860132809512222</v>
      </c>
      <c r="AD33">
        <f>IFERROR(VLOOKUP($A33,table123!$GF$10:$GZ$410,5,FALSE)/VLOOKUP($A33,table100!$GE$10:$GK$462,7,FALSE)*1000,"")</f>
        <v>0</v>
      </c>
      <c r="AF33">
        <f>IFERROR(VLOOKUP($A33,table123!$F$10:$R$410,7,FALSE)/VLOOKUP($A33,table100!$E$10:$K$462,7,FALSE)*1000,"")</f>
        <v>0.32647730982696704</v>
      </c>
      <c r="AG33">
        <f>IFERROR(VLOOKUP($A33,table123!$AF$10:$AR$410,7,FALSE)/VLOOKUP($A33,table100!$AE$10:$AK$462,7,FALSE)*1000,"")</f>
        <v>0.59633524883443556</v>
      </c>
      <c r="AH33">
        <f>IFERROR(VLOOKUP($A33,table123!$BF$10:$BR$410,7,FALSE)/VLOOKUP($A33,table100!$BE$10:$BK$462,7,FALSE)*1000,"")</f>
        <v>0.75530059165213015</v>
      </c>
      <c r="AI33">
        <f>IFERROR(VLOOKUP($A33,table123!$CF$10:$CY$410,7,FALSE)/VLOOKUP($A33,table100!$CE$10:$CK$462,7,FALSE)*1000,"")</f>
        <v>0.71584523426035285</v>
      </c>
      <c r="AJ33">
        <f>IFERROR(VLOOKUP($A33,table123!$DF$10:$DY$410,7,FALSE)/VLOOKUP($A33,table100!$DE$10:$DK$462,7,FALSE)*1000,"")</f>
        <v>1.3319362801683567</v>
      </c>
      <c r="AK33">
        <f>IFERROR(VLOOKUP($A33,table123!$EF$10:$EZ$410,7,FALSE)/VLOOKUP($A33,table100!$EE$10:$EK$462,7,FALSE)*1000,"")</f>
        <v>0.94950063300042198</v>
      </c>
      <c r="AL33">
        <f>IFERROR(VLOOKUP($A33,table123!$FF$10:$FZ$410,7,FALSE)/VLOOKUP($A33,table100!$FE$10:$FK$462,7,FALSE)*1000,"")</f>
        <v>0.85178875638841567</v>
      </c>
      <c r="AM33">
        <f>IFERROR(VLOOKUP($A33,table123!$GF$10:$GZ$410,7,FALSE)/VLOOKUP($A33,table100!$GE$10:$GK$462,7,FALSE)*1000,"")</f>
        <v>0.79146593255333797</v>
      </c>
      <c r="AO33">
        <f>IFERROR(VLOOKUP($A33,table123!$F$10:$R$410,9,FALSE)/VLOOKUP($A33,table100!$E$10:$K$462,7,FALSE)*1000,"")</f>
        <v>0</v>
      </c>
      <c r="AP33">
        <f>IFERROR(VLOOKUP($A33,table123!$AF$10:$AR$410,9,FALSE)/VLOOKUP($A33,table100!$AE$10:$AK$462,7,FALSE)*1000,"")</f>
        <v>0</v>
      </c>
      <c r="AQ33">
        <f>IFERROR(VLOOKUP($A33,table123!$BF$10:$BR$410,9,FALSE)/VLOOKUP($A33,table100!$BE$10:$BK$462,7,FALSE)*1000,"")</f>
        <v>0</v>
      </c>
      <c r="AR33">
        <f>IFERROR(VLOOKUP($A33,table123!$CF$10:$CY$410,16,FALSE)/VLOOKUP($A33,table100!$CE$10:$CK$462,7,FALSE)*1000,"")</f>
        <v>0</v>
      </c>
      <c r="AS33">
        <f>IFERROR(VLOOKUP($A33,table123!$DF$10:$DY$410,16,FALSE)/VLOOKUP($A33,table100!$DE$10:$DK$462,7,FALSE)*1000,"")</f>
        <v>0</v>
      </c>
      <c r="AT33">
        <f>IFERROR(VLOOKUP($A33,table123!$EF$10:$EZ$410,17,FALSE)/VLOOKUP($A33,table100!$EE$10:$EK$462,7,FALSE)*1000,"")</f>
        <v>0</v>
      </c>
      <c r="AU33">
        <f>IFERROR(VLOOKUP($A33,table123!$FF$10:$FZ$410,17,FALSE)/VLOOKUP($A33,table100!$FE$10:$FK$462,7,FALSE)*1000,"")</f>
        <v>0</v>
      </c>
      <c r="AV33">
        <f>IFERROR(VLOOKUP($A33,table123!$GF$10:$GZ$410,17,FALSE)/VLOOKUP($A33,table100!$GE$10:$GK$462,7,FALSE)*1000,"")</f>
        <v>0</v>
      </c>
      <c r="AX33">
        <f>IFERROR(VLOOKUP($A33,table123!$F$10:$R$410,11,FALSE)/VLOOKUP($A33,table100!$E$10:$K$462,7,FALSE)*1000,"")</f>
        <v>0.23578916820836507</v>
      </c>
      <c r="AY33">
        <f>IFERROR(VLOOKUP($A33,table123!$AF$10:$AR$410,11,FALSE)/VLOOKUP($A33,table100!$AE$10:$AK$462,7,FALSE)*1000,"")</f>
        <v>0.10842459069717013</v>
      </c>
      <c r="AZ33">
        <f>IFERROR(VLOOKUP($A33,table123!$BF$10:$BR$410,11,FALSE)/VLOOKUP($A33,table100!$BE$10:$BK$462,7,FALSE)*1000,"")</f>
        <v>0</v>
      </c>
      <c r="BA33">
        <f>IFERROR(VLOOKUP($A33,table123!$CF$10:$CY$410,18,FALSE)/VLOOKUP($A33,table100!$CE$10:$CK$462,7,FALSE)*1000,"")</f>
        <v>0.12527291599556176</v>
      </c>
      <c r="BB33">
        <f>IFERROR(VLOOKUP($A33,table123!$DF$10:$DY$410,18,FALSE)/VLOOKUP($A33,table100!$DE$10:$DK$462,7,FALSE)*1000,"")</f>
        <v>0</v>
      </c>
      <c r="BC33">
        <f>IFERROR(VLOOKUP($A33,table123!$EF$10:$EZ$410,19,FALSE)/VLOOKUP($A33,table100!$EE$10:$EK$462,7,FALSE)*1000,"")</f>
        <v>0</v>
      </c>
      <c r="BD33">
        <f>IFERROR(VLOOKUP($A33,table123!$FF$10:$FZ$410,19,FALSE)/VLOOKUP($A33,table100!$FE$10:$FK$462,7,FALSE)*1000,"")</f>
        <v>6.9533776031707406E-2</v>
      </c>
      <c r="BE33">
        <f>IFERROR(VLOOKUP($A33,table123!$GF$10:$GZ$410,19,FALSE)/VLOOKUP($A33,table100!$GE$10:$GK$462,7,FALSE)*1000,"")</f>
        <v>1.720578114246387E-2</v>
      </c>
      <c r="BG33">
        <f>IFERROR(VLOOKUP($A33,table123!$F$10:$R$410,13,FALSE)/VLOOKUP($A33,table100!$E$10:$K$462,7,FALSE)*1000,"")</f>
        <v>3.7000761780389597</v>
      </c>
      <c r="BH33">
        <f>IFERROR(VLOOKUP($A33,table123!$AF$10:$AR$410,13,FALSE)/VLOOKUP($A33,table100!$AE$10:$AK$462,7,FALSE)*1000,"")</f>
        <v>4.8610358162564609</v>
      </c>
      <c r="BI33">
        <f>IFERROR(VLOOKUP($A33,table123!$BF$10:$BR$410,13,FALSE)/VLOOKUP($A33,table100!$BE$10:$BK$462,7,FALSE)*1000,"")</f>
        <v>4.873487150898268</v>
      </c>
      <c r="BJ33">
        <f>IFERROR(VLOOKUP($A33,table123!$CF$10:$CY$410,20,FALSE)/VLOOKUP($A33,table100!$CE$10:$CK$462,7,FALSE)*1000,"")</f>
        <v>7.7132323991553031</v>
      </c>
      <c r="BK33">
        <f>IFERROR(VLOOKUP($A33,table123!$DF$10:$DY$410,20,FALSE)/VLOOKUP($A33,table100!$DE$10:$DK$462,7,FALSE)*1000,"")</f>
        <v>9.9984016764637982</v>
      </c>
      <c r="BL33">
        <f>IFERROR(VLOOKUP($A33,table123!$EF$10:$EZ$410,21,FALSE)/VLOOKUP($A33,table100!$EE$10:$EK$462,7,FALSE)*1000,"")</f>
        <v>11.499507666338443</v>
      </c>
      <c r="BM33">
        <f>IFERROR(VLOOKUP($A33,table123!$FF$10:$FZ$410,21,FALSE)/VLOOKUP($A33,table100!$FE$10:$FK$462,7,FALSE)*1000,"")</f>
        <v>10.325765740708549</v>
      </c>
      <c r="BN33">
        <f>IFERROR(VLOOKUP($A33,table123!$GF$10:$GZ$410,21,FALSE)/VLOOKUP($A33,table100!$GE$10:$GK$462,7,FALSE)*1000,"")</f>
        <v>7.8802477632484527</v>
      </c>
    </row>
    <row r="34" spans="1:66" x14ac:dyDescent="0.3">
      <c r="A34" t="s">
        <v>962</v>
      </c>
      <c r="B34" t="str">
        <f>VLOOKUP($A34,class!$A$1:$B$455,2,FALSE)</f>
        <v>Shire District</v>
      </c>
      <c r="C34" t="str">
        <f>IFERROR(VLOOKUP($A34,classifications!A$3:C$334,3,FALSE),VLOOKUP($A34,classifications!I$2:K$28,3,FALSE))</f>
        <v>Predominantly Urban</v>
      </c>
      <c r="E34" t="b">
        <f>IF(VLOOKUP(A34,table123!$F$10:$F$410,1,FALSE)=VLOOKUP(calculations!A34,table100!$E$10:$E$462,1,FALSE),TRUE,FALSE)</f>
        <v>1</v>
      </c>
      <c r="F34" t="b">
        <f>IF(VLOOKUP($A34,table123!$AF$10:$AF$410,1,FALSE)=VLOOKUP(calculations!$A34,table100!$AE$10:$AE$462,1,FALSE),TRUE,FALSE)</f>
        <v>1</v>
      </c>
      <c r="G34" t="b">
        <f>IF(VLOOKUP($A34,table123!$BF$10:$BF$410,1,FALSE)=VLOOKUP(calculations!$A34,table100!$BE$10:$BE$462,1,FALSE),TRUE,FALSE)</f>
        <v>1</v>
      </c>
      <c r="H34" t="b">
        <f>IF(VLOOKUP($A34,table123!$CF$10:$CF$410,1,FALSE)=VLOOKUP(calculations!$A34,table100!$CE$10:$CE$462,1,FALSE),TRUE,FALSE)</f>
        <v>1</v>
      </c>
      <c r="I34" t="b">
        <f>IF(VLOOKUP($A34,table123!$DF$10:$DF$410,1,FALSE)=VLOOKUP(calculations!$A34,table100!$DE$10:$DE$462,1,FALSE),TRUE,FALSE)</f>
        <v>1</v>
      </c>
      <c r="J34" t="b">
        <f>IF(VLOOKUP($A34,table123!$EF$10:$EF$410,1,FALSE)=VLOOKUP(calculations!$A34,table100!$EE$10:$EE$462,1,FALSE),TRUE,FALSE)</f>
        <v>1</v>
      </c>
      <c r="K34" t="b">
        <f>IF(VLOOKUP($A34,table123!$FF$10:$FF$410,1,FALSE)=VLOOKUP(calculations!$A34,table100!$FE$10:$FE$462,1,FALSE),TRUE,FALSE)</f>
        <v>1</v>
      </c>
      <c r="L34" t="b">
        <f>IF(VLOOKUP($A34,table123!$GF$10:$GF$408,1,FALSE)=VLOOKUP(calculations!$A34,table100!$GE$10:$GE$462,1,FALSE),TRUE,FALSE)</f>
        <v>1</v>
      </c>
      <c r="N34">
        <f>IFERROR(VLOOKUP($A34,table123!$F$10:$R$410,3,FALSE)/VLOOKUP($A34,table100!$E$10:$K$462,7,FALSE)*1000,"")</f>
        <v>6.5149335815212792</v>
      </c>
      <c r="O34">
        <f>IFERROR(VLOOKUP($A34,table123!$AF$10:$AR$410,3,FALSE)/VLOOKUP($A34,table100!$AE$10:$AK$462,7,FALSE)*1000,"")</f>
        <v>4.3279735559415098</v>
      </c>
      <c r="P34">
        <f>IFERROR(VLOOKUP($A34,table123!$BF$10:$BR$410,3,FALSE)/VLOOKUP($A34,table100!$BE$10:$BK$462,7,FALSE)*1000,"")</f>
        <v>7.7059208784471105</v>
      </c>
      <c r="Q34">
        <f>IFERROR(VLOOKUP($A34,table123!$CF$10:$CY$410,3,FALSE)/VLOOKUP($A34,table100!$CE$10:$CK$462,7,FALSE)*1000,"")</f>
        <v>11.7720207253886</v>
      </c>
      <c r="R34">
        <f>IFERROR(VLOOKUP($A34,table123!$DF$10:$DY$410,3,FALSE)/VLOOKUP($A34,table100!$DE$10:$DK$462,7,FALSE)*1000,"")</f>
        <v>8.2696506550218327</v>
      </c>
      <c r="S34">
        <f>IFERROR(VLOOKUP($A34,table123!$EF$10:$EZ$410,3,FALSE)/VLOOKUP($A34,table100!$EE$10:$EK$462,7,FALSE)*1000,"")</f>
        <v>8.2952177325502721</v>
      </c>
      <c r="T34">
        <f>IFERROR(VLOOKUP($A34,table123!$FF$10:$FZ$410,3,FALSE)/VLOOKUP($A34,table100!$FE$10:$FK$462,7,FALSE)*1000,"")</f>
        <v>7.4385814424146579</v>
      </c>
      <c r="U34">
        <f>IFERROR(VLOOKUP($A34,table123!$GF$10:$GZ$410,3,FALSE)/VLOOKUP($A34,table100!$GE$10:$GK$462,7,FALSE)*1000,"")</f>
        <v>5.902685455995746</v>
      </c>
      <c r="W34">
        <f>IFERROR(VLOOKUP($A34,table123!$F$10:$R$410,5,FALSE)/VLOOKUP($A34,table100!$E$10:$K$462,7,FALSE)*1000,"")</f>
        <v>0.15511746622669711</v>
      </c>
      <c r="X34">
        <f>IFERROR(VLOOKUP($A34,table123!$AF$10:$AR$410,5,FALSE)/VLOOKUP($A34,table100!$AE$10:$AK$462,7,FALSE)*1000,"")</f>
        <v>0.26612135133620934</v>
      </c>
      <c r="Y34">
        <f>IFERROR(VLOOKUP($A34,table123!$BF$10:$BR$410,5,FALSE)/VLOOKUP($A34,table100!$BE$10:$BK$462,7,FALSE)*1000,"")</f>
        <v>0.29262990677647255</v>
      </c>
      <c r="Z34">
        <f>IFERROR(VLOOKUP($A34,table123!$CF$10:$CY$410,5,FALSE)/VLOOKUP($A34,table100!$CE$10:$CK$462,7,FALSE)*1000,"")</f>
        <v>9.6718480138169263E-2</v>
      </c>
      <c r="AA34">
        <f>IFERROR(VLOOKUP($A34,table123!$DF$10:$DY$410,5,FALSE)/VLOOKUP($A34,table100!$DE$10:$DK$462,7,FALSE)*1000,"")</f>
        <v>-2.7292576419213975E-2</v>
      </c>
      <c r="AB34">
        <f>IFERROR(VLOOKUP($A34,table123!$EF$10:$EZ$410,5,FALSE)/VLOOKUP($A34,table100!$EE$10:$EK$462,7,FALSE)*1000,"")</f>
        <v>0.32477198300359955</v>
      </c>
      <c r="AC34">
        <f>IFERROR(VLOOKUP($A34,table123!$FF$10:$FZ$410,5,FALSE)/VLOOKUP($A34,table100!$FE$10:$FK$462,7,FALSE)*1000,"")</f>
        <v>0.14743134390371393</v>
      </c>
      <c r="AD34">
        <f>IFERROR(VLOOKUP($A34,table123!$GF$10:$GZ$410,5,FALSE)/VLOOKUP($A34,table100!$GE$10:$GK$462,7,FALSE)*1000,"")</f>
        <v>0.14623770273863335</v>
      </c>
      <c r="AF34">
        <f>IFERROR(VLOOKUP($A34,table123!$F$10:$R$410,7,FALSE)/VLOOKUP($A34,table100!$E$10:$K$462,7,FALSE)*1000,"")</f>
        <v>0.25382858109823164</v>
      </c>
      <c r="AG34">
        <f>IFERROR(VLOOKUP($A34,table123!$AF$10:$AR$410,7,FALSE)/VLOOKUP($A34,table100!$AE$10:$AK$462,7,FALSE)*1000,"")</f>
        <v>0.84038321474592415</v>
      </c>
      <c r="AH34">
        <f>IFERROR(VLOOKUP($A34,table123!$BF$10:$BR$410,7,FALSE)/VLOOKUP($A34,table100!$BE$10:$BK$462,7,FALSE)*1000,"")</f>
        <v>0.82215069046723244</v>
      </c>
      <c r="AI34">
        <f>IFERROR(VLOOKUP($A34,table123!$CF$10:$CY$410,7,FALSE)/VLOOKUP($A34,table100!$CE$10:$CK$462,7,FALSE)*1000,"")</f>
        <v>0.73229706390328153</v>
      </c>
      <c r="AJ34">
        <f>IFERROR(VLOOKUP($A34,table123!$DF$10:$DY$410,7,FALSE)/VLOOKUP($A34,table100!$DE$10:$DK$462,7,FALSE)*1000,"")</f>
        <v>0.61408296943231444</v>
      </c>
      <c r="AK34">
        <f>IFERROR(VLOOKUP($A34,table123!$EF$10:$EZ$410,7,FALSE)/VLOOKUP($A34,table100!$EE$10:$EK$462,7,FALSE)*1000,"")</f>
        <v>1.2449592681804649</v>
      </c>
      <c r="AL34">
        <f>IFERROR(VLOOKUP($A34,table123!$FF$10:$FZ$410,7,FALSE)/VLOOKUP($A34,table100!$FE$10:$FK$462,7,FALSE)*1000,"")</f>
        <v>0.77736526785594617</v>
      </c>
      <c r="AM34">
        <f>IFERROR(VLOOKUP($A34,table123!$GF$10:$GZ$410,7,FALSE)/VLOOKUP($A34,table100!$GE$10:$GK$462,7,FALSE)*1000,"")</f>
        <v>0.47859611805370916</v>
      </c>
      <c r="AO34">
        <f>IFERROR(VLOOKUP($A34,table123!$F$10:$R$410,9,FALSE)/VLOOKUP($A34,table100!$E$10:$K$462,7,FALSE)*1000,"")</f>
        <v>1.4101587838790647E-2</v>
      </c>
      <c r="AP34">
        <f>IFERROR(VLOOKUP($A34,table123!$AF$10:$AR$410,9,FALSE)/VLOOKUP($A34,table100!$AE$10:$AK$462,7,FALSE)*1000,"")</f>
        <v>0</v>
      </c>
      <c r="AQ34">
        <f>IFERROR(VLOOKUP($A34,table123!$BF$10:$BR$410,9,FALSE)/VLOOKUP($A34,table100!$BE$10:$BK$462,7,FALSE)*1000,"")</f>
        <v>0.16721708958655576</v>
      </c>
      <c r="AR34">
        <f>IFERROR(VLOOKUP($A34,table123!$CF$10:$CY$410,16,FALSE)/VLOOKUP($A34,table100!$CE$10:$CK$462,7,FALSE)*1000,"")</f>
        <v>0</v>
      </c>
      <c r="AS34">
        <f>IFERROR(VLOOKUP($A34,table123!$DF$10:$DY$410,16,FALSE)/VLOOKUP($A34,table100!$DE$10:$DK$462,7,FALSE)*1000,"")</f>
        <v>0</v>
      </c>
      <c r="AT34">
        <f>IFERROR(VLOOKUP($A34,table123!$EF$10:$EZ$410,17,FALSE)/VLOOKUP($A34,table100!$EE$10:$EK$462,7,FALSE)*1000,"")</f>
        <v>0.10825732766786651</v>
      </c>
      <c r="AU34">
        <f>IFERROR(VLOOKUP($A34,table123!$FF$10:$FZ$410,17,FALSE)/VLOOKUP($A34,table100!$FE$10:$FK$462,7,FALSE)*1000,"")</f>
        <v>8.0417096674753052E-2</v>
      </c>
      <c r="AV34">
        <f>IFERROR(VLOOKUP($A34,table123!$GF$10:$GZ$410,17,FALSE)/VLOOKUP($A34,table100!$GE$10:$GK$462,7,FALSE)*1000,"")</f>
        <v>0.74448285030576977</v>
      </c>
      <c r="AX34">
        <f>IFERROR(VLOOKUP($A34,table123!$F$10:$R$410,11,FALSE)/VLOOKUP($A34,table100!$E$10:$K$462,7,FALSE)*1000,"")</f>
        <v>0.14101587838790647</v>
      </c>
      <c r="AY34">
        <f>IFERROR(VLOOKUP($A34,table123!$AF$10:$AR$410,11,FALSE)/VLOOKUP($A34,table100!$AE$10:$AK$462,7,FALSE)*1000,"")</f>
        <v>0.29413412516107346</v>
      </c>
      <c r="AZ34">
        <f>IFERROR(VLOOKUP($A34,table123!$BF$10:$BR$410,11,FALSE)/VLOOKUP($A34,table100!$BE$10:$BK$462,7,FALSE)*1000,"")</f>
        <v>0.45984699636302828</v>
      </c>
      <c r="BA34">
        <f>IFERROR(VLOOKUP($A34,table123!$CF$10:$CY$410,18,FALSE)/VLOOKUP($A34,table100!$CE$10:$CK$462,7,FALSE)*1000,"")</f>
        <v>9.6718480138169263E-2</v>
      </c>
      <c r="BB34">
        <f>IFERROR(VLOOKUP($A34,table123!$DF$10:$DY$410,18,FALSE)/VLOOKUP($A34,table100!$DE$10:$DK$462,7,FALSE)*1000,"")</f>
        <v>0.42303493449781659</v>
      </c>
      <c r="BC34">
        <f>IFERROR(VLOOKUP($A34,table123!$EF$10:$EZ$410,19,FALSE)/VLOOKUP($A34,table100!$EE$10:$EK$462,7,FALSE)*1000,"")</f>
        <v>0.32477198300359955</v>
      </c>
      <c r="BD34">
        <f>IFERROR(VLOOKUP($A34,table123!$FF$10:$FZ$410,19,FALSE)/VLOOKUP($A34,table100!$FE$10:$FK$462,7,FALSE)*1000,"")</f>
        <v>0.28145983836163568</v>
      </c>
      <c r="BE34">
        <f>IFERROR(VLOOKUP($A34,table123!$GF$10:$GZ$410,19,FALSE)/VLOOKUP($A34,table100!$GE$10:$GK$462,7,FALSE)*1000,"")</f>
        <v>0.46530178144110612</v>
      </c>
      <c r="BG34">
        <f>IFERROR(VLOOKUP($A34,table123!$F$10:$R$410,13,FALSE)/VLOOKUP($A34,table100!$E$10:$K$462,7,FALSE)*1000,"")</f>
        <v>6.7969653382970918</v>
      </c>
      <c r="BH34">
        <f>IFERROR(VLOOKUP($A34,table123!$AF$10:$AR$410,13,FALSE)/VLOOKUP($A34,table100!$AE$10:$AK$462,7,FALSE)*1000,"")</f>
        <v>5.140343996862569</v>
      </c>
      <c r="BI34">
        <f>IFERROR(VLOOKUP($A34,table123!$BF$10:$BR$410,13,FALSE)/VLOOKUP($A34,table100!$BE$10:$BK$462,7,FALSE)*1000,"")</f>
        <v>8.528071568914342</v>
      </c>
      <c r="BJ34">
        <f>IFERROR(VLOOKUP($A34,table123!$CF$10:$CY$410,20,FALSE)/VLOOKUP($A34,table100!$CE$10:$CK$462,7,FALSE)*1000,"")</f>
        <v>12.504317789291882</v>
      </c>
      <c r="BK34">
        <f>IFERROR(VLOOKUP($A34,table123!$DF$10:$DY$410,20,FALSE)/VLOOKUP($A34,table100!$DE$10:$DK$462,7,FALSE)*1000,"")</f>
        <v>8.433406113537119</v>
      </c>
      <c r="BL34">
        <f>IFERROR(VLOOKUP($A34,table123!$EF$10:$EZ$410,21,FALSE)/VLOOKUP($A34,table100!$EE$10:$EK$462,7,FALSE)*1000,"")</f>
        <v>9.6484343283986043</v>
      </c>
      <c r="BM34">
        <f>IFERROR(VLOOKUP($A34,table123!$FF$10:$FZ$410,21,FALSE)/VLOOKUP($A34,table100!$FE$10:$FK$462,7,FALSE)*1000,"")</f>
        <v>8.1623353124874356</v>
      </c>
      <c r="BN34">
        <f>IFERROR(VLOOKUP($A34,table123!$GF$10:$GZ$410,21,FALSE)/VLOOKUP($A34,table100!$GE$10:$GK$462,7,FALSE)*1000,"")</f>
        <v>6.8067003456527519</v>
      </c>
    </row>
    <row r="35" spans="1:66" x14ac:dyDescent="0.3">
      <c r="A35" t="s">
        <v>802</v>
      </c>
      <c r="B35" t="str">
        <f>VLOOKUP($A35,class!$A$1:$B$455,2,FALSE)</f>
        <v>Shire District</v>
      </c>
      <c r="C35" t="str">
        <f>IFERROR(VLOOKUP($A35,classifications!A$3:C$334,3,FALSE),VLOOKUP($A35,classifications!I$2:K$28,3,FALSE))</f>
        <v>Predominantly Urban</v>
      </c>
      <c r="E35" t="b">
        <f>IF(VLOOKUP(A35,table123!$F$10:$F$410,1,FALSE)=VLOOKUP(calculations!A35,table100!$E$10:$E$462,1,FALSE),TRUE,FALSE)</f>
        <v>1</v>
      </c>
      <c r="F35" t="b">
        <f>IF(VLOOKUP($A35,table123!$AF$10:$AF$410,1,FALSE)=VLOOKUP(calculations!$A35,table100!$AE$10:$AE$462,1,FALSE),TRUE,FALSE)</f>
        <v>1</v>
      </c>
      <c r="G35" t="b">
        <f>IF(VLOOKUP($A35,table123!$BF$10:$BF$410,1,FALSE)=VLOOKUP(calculations!$A35,table100!$BE$10:$BE$462,1,FALSE),TRUE,FALSE)</f>
        <v>1</v>
      </c>
      <c r="H35" t="b">
        <f>IF(VLOOKUP($A35,table123!$CF$10:$CF$410,1,FALSE)=VLOOKUP(calculations!$A35,table100!$CE$10:$CE$462,1,FALSE),TRUE,FALSE)</f>
        <v>1</v>
      </c>
      <c r="I35" t="b">
        <f>IF(VLOOKUP($A35,table123!$DF$10:$DF$410,1,FALSE)=VLOOKUP(calculations!$A35,table100!$DE$10:$DE$462,1,FALSE),TRUE,FALSE)</f>
        <v>1</v>
      </c>
      <c r="J35" t="b">
        <f>IF(VLOOKUP($A35,table123!$EF$10:$EF$410,1,FALSE)=VLOOKUP(calculations!$A35,table100!$EE$10:$EE$462,1,FALSE),TRUE,FALSE)</f>
        <v>1</v>
      </c>
      <c r="K35" t="b">
        <f>IF(VLOOKUP($A35,table123!$FF$10:$FF$410,1,FALSE)=VLOOKUP(calculations!$A35,table100!$FE$10:$FE$462,1,FALSE),TRUE,FALSE)</f>
        <v>1</v>
      </c>
      <c r="L35" t="b">
        <f>IF(VLOOKUP($A35,table123!$GF$10:$GF$408,1,FALSE)=VLOOKUP(calculations!$A35,table100!$GE$10:$GE$462,1,FALSE),TRUE,FALSE)</f>
        <v>1</v>
      </c>
      <c r="N35">
        <f>IFERROR(VLOOKUP($A35,table123!$F$10:$R$410,3,FALSE)/VLOOKUP($A35,table100!$E$10:$K$462,7,FALSE)*1000,"")</f>
        <v>7.9497829314589641</v>
      </c>
      <c r="O35">
        <f>IFERROR(VLOOKUP($A35,table123!$AF$10:$AR$410,3,FALSE)/VLOOKUP($A35,table100!$AE$10:$AK$462,7,FALSE)*1000,"")</f>
        <v>8.1650914378390471</v>
      </c>
      <c r="P35">
        <f>IFERROR(VLOOKUP($A35,table123!$BF$10:$BR$410,3,FALSE)/VLOOKUP($A35,table100!$BE$10:$BK$462,7,FALSE)*1000,"")</f>
        <v>8.2814204114830758</v>
      </c>
      <c r="Q35">
        <f>IFERROR(VLOOKUP($A35,table123!$CF$10:$CY$410,3,FALSE)/VLOOKUP($A35,table100!$CE$10:$CK$462,7,FALSE)*1000,"")</f>
        <v>9.9042588312974562</v>
      </c>
      <c r="R35">
        <f>IFERROR(VLOOKUP($A35,table123!$DF$10:$DY$410,3,FALSE)/VLOOKUP($A35,table100!$DE$10:$DK$462,7,FALSE)*1000,"")</f>
        <v>9.2590911566601903</v>
      </c>
      <c r="S35">
        <f>IFERROR(VLOOKUP($A35,table123!$EF$10:$EZ$410,3,FALSE)/VLOOKUP($A35,table100!$EE$10:$EK$462,7,FALSE)*1000,"")</f>
        <v>6.2561797752808994</v>
      </c>
      <c r="T35">
        <f>IFERROR(VLOOKUP($A35,table123!$FF$10:$FZ$410,3,FALSE)/VLOOKUP($A35,table100!$FE$10:$FK$462,7,FALSE)*1000,"")</f>
        <v>4.7838349219949308</v>
      </c>
      <c r="U35">
        <f>IFERROR(VLOOKUP($A35,table123!$GF$10:$GZ$410,3,FALSE)/VLOOKUP($A35,table100!$GE$10:$GK$462,7,FALSE)*1000,"")</f>
        <v>2.9295834664962181</v>
      </c>
      <c r="W35">
        <f>IFERROR(VLOOKUP($A35,table123!$F$10:$R$410,5,FALSE)/VLOOKUP($A35,table100!$E$10:$K$462,7,FALSE)*1000,"")</f>
        <v>3.7587626153470277E-2</v>
      </c>
      <c r="X35">
        <f>IFERROR(VLOOKUP($A35,table123!$AF$10:$AR$410,5,FALSE)/VLOOKUP($A35,table100!$AE$10:$AK$462,7,FALSE)*1000,"")</f>
        <v>0.13049232891523591</v>
      </c>
      <c r="Y35">
        <f>IFERROR(VLOOKUP($A35,table123!$BF$10:$BR$410,5,FALSE)/VLOOKUP($A35,table100!$BE$10:$BK$462,7,FALSE)*1000,"")</f>
        <v>7.3941253673956042E-2</v>
      </c>
      <c r="Z35">
        <f>IFERROR(VLOOKUP($A35,table123!$CF$10:$CY$410,5,FALSE)/VLOOKUP($A35,table100!$CE$10:$CK$462,7,FALSE)*1000,"")</f>
        <v>3.6682440115916509E-2</v>
      </c>
      <c r="AA35">
        <f>IFERROR(VLOOKUP($A35,table123!$DF$10:$DY$410,5,FALSE)/VLOOKUP($A35,table100!$DE$10:$DK$462,7,FALSE)*1000,"")</f>
        <v>0.18155080699333709</v>
      </c>
      <c r="AB35">
        <f>IFERROR(VLOOKUP($A35,table123!$EF$10:$EZ$410,5,FALSE)/VLOOKUP($A35,table100!$EE$10:$EK$462,7,FALSE)*1000,"")</f>
        <v>0.43146067415730338</v>
      </c>
      <c r="AC35">
        <f>IFERROR(VLOOKUP($A35,table123!$FF$10:$FZ$410,5,FALSE)/VLOOKUP($A35,table100!$FE$10:$FK$462,7,FALSE)*1000,"")</f>
        <v>0.23205169397736605</v>
      </c>
      <c r="AD35">
        <f>IFERROR(VLOOKUP($A35,table123!$GF$10:$GZ$410,5,FALSE)/VLOOKUP($A35,table100!$GE$10:$GK$462,7,FALSE)*1000,"")</f>
        <v>5.3265153936294878E-2</v>
      </c>
      <c r="AF35">
        <f>IFERROR(VLOOKUP($A35,table123!$F$10:$R$410,7,FALSE)/VLOOKUP($A35,table100!$E$10:$K$462,7,FALSE)*1000,"")</f>
        <v>0.20673194384408652</v>
      </c>
      <c r="AG35">
        <f>IFERROR(VLOOKUP($A35,table123!$AF$10:$AR$410,7,FALSE)/VLOOKUP($A35,table100!$AE$10:$AK$462,7,FALSE)*1000,"")</f>
        <v>0.18641761273605129</v>
      </c>
      <c r="AH35">
        <f>IFERROR(VLOOKUP($A35,table123!$BF$10:$BR$410,7,FALSE)/VLOOKUP($A35,table100!$BE$10:$BK$462,7,FALSE)*1000,"")</f>
        <v>0.27727970127733514</v>
      </c>
      <c r="AI35">
        <f>IFERROR(VLOOKUP($A35,table123!$CF$10:$CY$410,7,FALSE)/VLOOKUP($A35,table100!$CE$10:$CK$462,7,FALSE)*1000,"")</f>
        <v>0.40350684127508163</v>
      </c>
      <c r="AJ35">
        <f>IFERROR(VLOOKUP($A35,table123!$DF$10:$DY$410,7,FALSE)/VLOOKUP($A35,table100!$DE$10:$DK$462,7,FALSE)*1000,"")</f>
        <v>0.435721936784009</v>
      </c>
      <c r="AK35">
        <f>IFERROR(VLOOKUP($A35,table123!$EF$10:$EZ$410,7,FALSE)/VLOOKUP($A35,table100!$EE$10:$EK$462,7,FALSE)*1000,"")</f>
        <v>0.50337078651685396</v>
      </c>
      <c r="AL35">
        <f>IFERROR(VLOOKUP($A35,table123!$FF$10:$FZ$410,7,FALSE)/VLOOKUP($A35,table100!$FE$10:$FK$462,7,FALSE)*1000,"")</f>
        <v>0.35700260611902468</v>
      </c>
      <c r="AM35">
        <f>IFERROR(VLOOKUP($A35,table123!$GF$10:$GZ$410,7,FALSE)/VLOOKUP($A35,table100!$GE$10:$GK$462,7,FALSE)*1000,"")</f>
        <v>0.12428535918468804</v>
      </c>
      <c r="AO35">
        <f>IFERROR(VLOOKUP($A35,table123!$F$10:$R$410,9,FALSE)/VLOOKUP($A35,table100!$E$10:$K$462,7,FALSE)*1000,"")</f>
        <v>0</v>
      </c>
      <c r="AP35">
        <f>IFERROR(VLOOKUP($A35,table123!$AF$10:$AR$410,9,FALSE)/VLOOKUP($A35,table100!$AE$10:$AK$462,7,FALSE)*1000,"")</f>
        <v>0</v>
      </c>
      <c r="AQ35">
        <f>IFERROR(VLOOKUP($A35,table123!$BF$10:$BR$410,9,FALSE)/VLOOKUP($A35,table100!$BE$10:$BK$462,7,FALSE)*1000,"")</f>
        <v>0</v>
      </c>
      <c r="AR35">
        <f>IFERROR(VLOOKUP($A35,table123!$CF$10:$CY$410,16,FALSE)/VLOOKUP($A35,table100!$CE$10:$CK$462,7,FALSE)*1000,"")</f>
        <v>0</v>
      </c>
      <c r="AS35">
        <f>IFERROR(VLOOKUP($A35,table123!$DF$10:$DY$410,16,FALSE)/VLOOKUP($A35,table100!$DE$10:$DK$462,7,FALSE)*1000,"")</f>
        <v>0</v>
      </c>
      <c r="AT35">
        <f>IFERROR(VLOOKUP($A35,table123!$EF$10:$EZ$410,17,FALSE)/VLOOKUP($A35,table100!$EE$10:$EK$462,7,FALSE)*1000,"")</f>
        <v>0</v>
      </c>
      <c r="AU35">
        <f>IFERROR(VLOOKUP($A35,table123!$FF$10:$FZ$410,17,FALSE)/VLOOKUP($A35,table100!$FE$10:$FK$462,7,FALSE)*1000,"")</f>
        <v>0</v>
      </c>
      <c r="AV35">
        <f>IFERROR(VLOOKUP($A35,table123!$GF$10:$GZ$410,17,FALSE)/VLOOKUP($A35,table100!$GE$10:$GK$462,7,FALSE)*1000,"")</f>
        <v>0</v>
      </c>
      <c r="AX35">
        <f>IFERROR(VLOOKUP($A35,table123!$F$10:$R$410,11,FALSE)/VLOOKUP($A35,table100!$E$10:$K$462,7,FALSE)*1000,"")</f>
        <v>3.7587626153470277E-2</v>
      </c>
      <c r="AY35">
        <f>IFERROR(VLOOKUP($A35,table123!$AF$10:$AR$410,11,FALSE)/VLOOKUP($A35,table100!$AE$10:$AK$462,7,FALSE)*1000,"")</f>
        <v>1.8641761273605131E-2</v>
      </c>
      <c r="AZ35">
        <f>IFERROR(VLOOKUP($A35,table123!$BF$10:$BR$410,11,FALSE)/VLOOKUP($A35,table100!$BE$10:$BK$462,7,FALSE)*1000,"")</f>
        <v>0.77638316357653847</v>
      </c>
      <c r="BA35">
        <f>IFERROR(VLOOKUP($A35,table123!$CF$10:$CY$410,18,FALSE)/VLOOKUP($A35,table100!$CE$10:$CK$462,7,FALSE)*1000,"")</f>
        <v>9.1706100289791273E-2</v>
      </c>
      <c r="BB35">
        <f>IFERROR(VLOOKUP($A35,table123!$DF$10:$DY$410,18,FALSE)/VLOOKUP($A35,table100!$DE$10:$DK$462,7,FALSE)*1000,"")</f>
        <v>0</v>
      </c>
      <c r="BC35">
        <f>IFERROR(VLOOKUP($A35,table123!$EF$10:$EZ$410,19,FALSE)/VLOOKUP($A35,table100!$EE$10:$EK$462,7,FALSE)*1000,"")</f>
        <v>5.3932584269662923E-2</v>
      </c>
      <c r="BD35">
        <f>IFERROR(VLOOKUP($A35,table123!$FF$10:$FZ$410,19,FALSE)/VLOOKUP($A35,table100!$FE$10:$FK$462,7,FALSE)*1000,"")</f>
        <v>1.7850130305951235E-2</v>
      </c>
      <c r="BE35">
        <f>IFERROR(VLOOKUP($A35,table123!$GF$10:$GZ$410,19,FALSE)/VLOOKUP($A35,table100!$GE$10:$GK$462,7,FALSE)*1000,"")</f>
        <v>3.5510102624196585E-2</v>
      </c>
      <c r="BG35">
        <f>IFERROR(VLOOKUP($A35,table123!$F$10:$R$410,13,FALSE)/VLOOKUP($A35,table100!$E$10:$K$462,7,FALSE)*1000,"")</f>
        <v>8.156514875303051</v>
      </c>
      <c r="BH35">
        <f>IFERROR(VLOOKUP($A35,table123!$AF$10:$AR$410,13,FALSE)/VLOOKUP($A35,table100!$AE$10:$AK$462,7,FALSE)*1000,"")</f>
        <v>8.4633596182167299</v>
      </c>
      <c r="BI35">
        <f>IFERROR(VLOOKUP($A35,table123!$BF$10:$BR$410,13,FALSE)/VLOOKUP($A35,table100!$BE$10:$BK$462,7,FALSE)*1000,"")</f>
        <v>7.8562582028578287</v>
      </c>
      <c r="BJ35">
        <f>IFERROR(VLOOKUP($A35,table123!$CF$10:$CY$410,20,FALSE)/VLOOKUP($A35,table100!$CE$10:$CK$462,7,FALSE)*1000,"")</f>
        <v>10.252742012398665</v>
      </c>
      <c r="BK35">
        <f>IFERROR(VLOOKUP($A35,table123!$DF$10:$DY$410,20,FALSE)/VLOOKUP($A35,table100!$DE$10:$DK$462,7,FALSE)*1000,"")</f>
        <v>9.8763639004375374</v>
      </c>
      <c r="BL35">
        <f>IFERROR(VLOOKUP($A35,table123!$EF$10:$EZ$410,21,FALSE)/VLOOKUP($A35,table100!$EE$10:$EK$462,7,FALSE)*1000,"")</f>
        <v>7.1370786516853926</v>
      </c>
      <c r="BM35">
        <f>IFERROR(VLOOKUP($A35,table123!$FF$10:$FZ$410,21,FALSE)/VLOOKUP($A35,table100!$FE$10:$FK$462,7,FALSE)*1000,"")</f>
        <v>5.3550390917853701</v>
      </c>
      <c r="BN35">
        <f>IFERROR(VLOOKUP($A35,table123!$GF$10:$GZ$410,21,FALSE)/VLOOKUP($A35,table100!$GE$10:$GK$462,7,FALSE)*1000,"")</f>
        <v>3.0716238769930047</v>
      </c>
    </row>
    <row r="36" spans="1:66" x14ac:dyDescent="0.3">
      <c r="A36" t="s">
        <v>619</v>
      </c>
      <c r="B36" t="str">
        <f>VLOOKUP($A36,class!$A$1:$B$455,2,FALSE)</f>
        <v>Shire District</v>
      </c>
      <c r="C36" t="str">
        <f>IFERROR(VLOOKUP($A36,classifications!A$3:C$334,3,FALSE),VLOOKUP($A36,classifications!I$2:K$28,3,FALSE))</f>
        <v>Urban with Significant Rural</v>
      </c>
      <c r="E36" t="b">
        <f>IF(VLOOKUP(A36,table123!$F$10:$F$410,1,FALSE)=VLOOKUP(calculations!A36,table100!$E$10:$E$462,1,FALSE),TRUE,FALSE)</f>
        <v>1</v>
      </c>
      <c r="F36" t="b">
        <f>IF(VLOOKUP($A36,table123!$AF$10:$AF$410,1,FALSE)=VLOOKUP(calculations!$A36,table100!$AE$10:$AE$462,1,FALSE),TRUE,FALSE)</f>
        <v>1</v>
      </c>
      <c r="G36" t="b">
        <f>IF(VLOOKUP($A36,table123!$BF$10:$BF$410,1,FALSE)=VLOOKUP(calculations!$A36,table100!$BE$10:$BE$462,1,FALSE),TRUE,FALSE)</f>
        <v>1</v>
      </c>
      <c r="H36" t="b">
        <f>IF(VLOOKUP($A36,table123!$CF$10:$CF$410,1,FALSE)=VLOOKUP(calculations!$A36,table100!$CE$10:$CE$462,1,FALSE),TRUE,FALSE)</f>
        <v>1</v>
      </c>
      <c r="I36" t="b">
        <f>IF(VLOOKUP($A36,table123!$DF$10:$DF$410,1,FALSE)=VLOOKUP(calculations!$A36,table100!$DE$10:$DE$462,1,FALSE),TRUE,FALSE)</f>
        <v>1</v>
      </c>
      <c r="J36" t="b">
        <f>IF(VLOOKUP($A36,table123!$EF$10:$EF$410,1,FALSE)=VLOOKUP(calculations!$A36,table100!$EE$10:$EE$462,1,FALSE),TRUE,FALSE)</f>
        <v>1</v>
      </c>
      <c r="K36" t="b">
        <f>IF(VLOOKUP($A36,table123!$FF$10:$FF$410,1,FALSE)=VLOOKUP(calculations!$A36,table100!$FE$10:$FE$462,1,FALSE),TRUE,FALSE)</f>
        <v>1</v>
      </c>
      <c r="L36" t="b">
        <f>IF(VLOOKUP($A36,table123!$GF$10:$GF$408,1,FALSE)=VLOOKUP(calculations!$A36,table100!$GE$10:$GE$462,1,FALSE),TRUE,FALSE)</f>
        <v>1</v>
      </c>
      <c r="N36">
        <f>IFERROR(VLOOKUP($A36,table123!$F$10:$R$410,3,FALSE)/VLOOKUP($A36,table100!$E$10:$K$462,7,FALSE)*1000,"")</f>
        <v>5.0416832076220723</v>
      </c>
      <c r="O36">
        <f>IFERROR(VLOOKUP($A36,table123!$AF$10:$AR$410,3,FALSE)/VLOOKUP($A36,table100!$AE$10:$AK$462,7,FALSE)*1000,"")</f>
        <v>2.1514290225801358</v>
      </c>
      <c r="P36">
        <f>IFERROR(VLOOKUP($A36,table123!$BF$10:$BR$410,3,FALSE)/VLOOKUP($A36,table100!$BE$10:$BK$462,7,FALSE)*1000,"")</f>
        <v>6.9093128088029756</v>
      </c>
      <c r="Q36">
        <f>IFERROR(VLOOKUP($A36,table123!$CF$10:$CY$410,3,FALSE)/VLOOKUP($A36,table100!$CE$10:$CK$462,7,FALSE)*1000,"")</f>
        <v>14.705307971722062</v>
      </c>
      <c r="R36">
        <f>IFERROR(VLOOKUP($A36,table123!$DF$10:$DY$410,3,FALSE)/VLOOKUP($A36,table100!$DE$10:$DK$462,7,FALSE)*1000,"")</f>
        <v>6.5673585050164656</v>
      </c>
      <c r="S36">
        <f>IFERROR(VLOOKUP($A36,table123!$EF$10:$EZ$410,3,FALSE)/VLOOKUP($A36,table100!$EE$10:$EK$462,7,FALSE)*1000,"")</f>
        <v>10.241100445922454</v>
      </c>
      <c r="T36">
        <f>IFERROR(VLOOKUP($A36,table123!$FF$10:$FZ$410,3,FALSE)/VLOOKUP($A36,table100!$FE$10:$FK$462,7,FALSE)*1000,"")</f>
        <v>15.733906381388396</v>
      </c>
      <c r="U36">
        <f>IFERROR(VLOOKUP($A36,table123!$GF$10:$GZ$410,3,FALSE)/VLOOKUP($A36,table100!$GE$10:$GK$462,7,FALSE)*1000,"")</f>
        <v>11.729450480760391</v>
      </c>
      <c r="W36">
        <f>IFERROR(VLOOKUP($A36,table123!$F$10:$R$410,5,FALSE)/VLOOKUP($A36,table100!$E$10:$K$462,7,FALSE)*1000,"")</f>
        <v>7.9396585946804279E-2</v>
      </c>
      <c r="X36">
        <f>IFERROR(VLOOKUP($A36,table123!$AF$10:$AR$410,5,FALSE)/VLOOKUP($A36,table100!$AE$10:$AK$462,7,FALSE)*1000,"")</f>
        <v>5.9213642823306489E-2</v>
      </c>
      <c r="Y36">
        <f>IFERROR(VLOOKUP($A36,table123!$BF$10:$BR$410,5,FALSE)/VLOOKUP($A36,table100!$BE$10:$BK$462,7,FALSE)*1000,"")</f>
        <v>1.9684651876931556E-2</v>
      </c>
      <c r="Z36">
        <f>IFERROR(VLOOKUP($A36,table123!$CF$10:$CY$410,5,FALSE)/VLOOKUP($A36,table100!$CE$10:$CK$462,7,FALSE)*1000,"")</f>
        <v>5.8586884349490297E-2</v>
      </c>
      <c r="AA36">
        <f>IFERROR(VLOOKUP($A36,table123!$DF$10:$DY$410,5,FALSE)/VLOOKUP($A36,table100!$DE$10:$DK$462,7,FALSE)*1000,"")</f>
        <v>0</v>
      </c>
      <c r="AB36">
        <f>IFERROR(VLOOKUP($A36,table123!$EF$10:$EZ$410,5,FALSE)/VLOOKUP($A36,table100!$EE$10:$EK$462,7,FALSE)*1000,"")</f>
        <v>0</v>
      </c>
      <c r="AC36">
        <f>IFERROR(VLOOKUP($A36,table123!$FF$10:$FZ$410,5,FALSE)/VLOOKUP($A36,table100!$FE$10:$FK$462,7,FALSE)*1000,"")</f>
        <v>1.8686349621601421E-2</v>
      </c>
      <c r="AD36">
        <f>IFERROR(VLOOKUP($A36,table123!$GF$10:$GZ$410,5,FALSE)/VLOOKUP($A36,table100!$GE$10:$GK$462,7,FALSE)*1000,"")</f>
        <v>7.3538874487525968E-2</v>
      </c>
      <c r="AF36">
        <f>IFERROR(VLOOKUP($A36,table123!$F$10:$R$410,7,FALSE)/VLOOKUP($A36,table100!$E$10:$K$462,7,FALSE)*1000,"")</f>
        <v>0.39698292973402144</v>
      </c>
      <c r="AG36">
        <f>IFERROR(VLOOKUP($A36,table123!$AF$10:$AR$410,7,FALSE)/VLOOKUP($A36,table100!$AE$10:$AK$462,7,FALSE)*1000,"")</f>
        <v>0.63161219011526926</v>
      </c>
      <c r="AH36">
        <f>IFERROR(VLOOKUP($A36,table123!$BF$10:$BR$410,7,FALSE)/VLOOKUP($A36,table100!$BE$10:$BK$462,7,FALSE)*1000,"")</f>
        <v>1.0039172457235095</v>
      </c>
      <c r="AI36">
        <f>IFERROR(VLOOKUP($A36,table123!$CF$10:$CY$410,7,FALSE)/VLOOKUP($A36,table100!$CE$10:$CK$462,7,FALSE)*1000,"")</f>
        <v>4.8627114010076946</v>
      </c>
      <c r="AJ36">
        <f>IFERROR(VLOOKUP($A36,table123!$DF$10:$DY$410,7,FALSE)/VLOOKUP($A36,table100!$DE$10:$DK$462,7,FALSE)*1000,"")</f>
        <v>7.1800566745806842</v>
      </c>
      <c r="AK36">
        <f>IFERROR(VLOOKUP($A36,table123!$EF$10:$EZ$410,7,FALSE)/VLOOKUP($A36,table100!$EE$10:$EK$462,7,FALSE)*1000,"")</f>
        <v>1.889501927291966</v>
      </c>
      <c r="AL36">
        <f>IFERROR(VLOOKUP($A36,table123!$FF$10:$FZ$410,7,FALSE)/VLOOKUP($A36,table100!$FE$10:$FK$462,7,FALSE)*1000,"")</f>
        <v>1.3641035223769036</v>
      </c>
      <c r="AM36">
        <f>IFERROR(VLOOKUP($A36,table123!$GF$10:$GZ$410,7,FALSE)/VLOOKUP($A36,table100!$GE$10:$GK$462,7,FALSE)*1000,"")</f>
        <v>1.2501608662879415</v>
      </c>
      <c r="AO36">
        <f>IFERROR(VLOOKUP($A36,table123!$F$10:$R$410,9,FALSE)/VLOOKUP($A36,table100!$E$10:$K$462,7,FALSE)*1000,"")</f>
        <v>0.35728463676061928</v>
      </c>
      <c r="AP36">
        <f>IFERROR(VLOOKUP($A36,table123!$AF$10:$AR$410,9,FALSE)/VLOOKUP($A36,table100!$AE$10:$AK$462,7,FALSE)*1000,"")</f>
        <v>0.17764092846991947</v>
      </c>
      <c r="AQ36">
        <f>IFERROR(VLOOKUP($A36,table123!$BF$10:$BR$410,9,FALSE)/VLOOKUP($A36,table100!$BE$10:$BK$462,7,FALSE)*1000,"")</f>
        <v>3.9369303753863112E-2</v>
      </c>
      <c r="AR36">
        <f>IFERROR(VLOOKUP($A36,table123!$CF$10:$CY$410,16,FALSE)/VLOOKUP($A36,table100!$CE$10:$CK$462,7,FALSE)*1000,"")</f>
        <v>0.33199234464711164</v>
      </c>
      <c r="AS36">
        <f>IFERROR(VLOOKUP($A36,table123!$DF$10:$DY$410,16,FALSE)/VLOOKUP($A36,table100!$DE$10:$DK$462,7,FALSE)*1000,"")</f>
        <v>3.8293635597763651E-2</v>
      </c>
      <c r="AT36">
        <f>IFERROR(VLOOKUP($A36,table123!$EF$10:$EZ$410,17,FALSE)/VLOOKUP($A36,table100!$EE$10:$EK$462,7,FALSE)*1000,"")</f>
        <v>0.26453026982087524</v>
      </c>
      <c r="AU36">
        <f>IFERROR(VLOOKUP($A36,table123!$FF$10:$FZ$410,17,FALSE)/VLOOKUP($A36,table100!$FE$10:$FK$462,7,FALSE)*1000,"")</f>
        <v>0</v>
      </c>
      <c r="AV36">
        <f>IFERROR(VLOOKUP($A36,table123!$GF$10:$GZ$410,17,FALSE)/VLOOKUP($A36,table100!$GE$10:$GK$462,7,FALSE)*1000,"")</f>
        <v>0</v>
      </c>
      <c r="AX36">
        <f>IFERROR(VLOOKUP($A36,table123!$F$10:$R$410,11,FALSE)/VLOOKUP($A36,table100!$E$10:$K$462,7,FALSE)*1000,"")</f>
        <v>0.23818975784041285</v>
      </c>
      <c r="AY36">
        <f>IFERROR(VLOOKUP($A36,table123!$AF$10:$AR$410,11,FALSE)/VLOOKUP($A36,table100!$AE$10:$AK$462,7,FALSE)*1000,"")</f>
        <v>0.31580609505763463</v>
      </c>
      <c r="AZ36">
        <f>IFERROR(VLOOKUP($A36,table123!$BF$10:$BR$410,11,FALSE)/VLOOKUP($A36,table100!$BE$10:$BK$462,7,FALSE)*1000,"")</f>
        <v>0</v>
      </c>
      <c r="BA36">
        <f>IFERROR(VLOOKUP($A36,table123!$CF$10:$CY$410,18,FALSE)/VLOOKUP($A36,table100!$CE$10:$CK$462,7,FALSE)*1000,"")</f>
        <v>0</v>
      </c>
      <c r="BB36">
        <f>IFERROR(VLOOKUP($A36,table123!$DF$10:$DY$410,18,FALSE)/VLOOKUP($A36,table100!$DE$10:$DK$462,7,FALSE)*1000,"")</f>
        <v>0.45952362717316381</v>
      </c>
      <c r="BC36">
        <f>IFERROR(VLOOKUP($A36,table123!$EF$10:$EZ$410,19,FALSE)/VLOOKUP($A36,table100!$EE$10:$EK$462,7,FALSE)*1000,"")</f>
        <v>1.2281762527397777</v>
      </c>
      <c r="BD36">
        <f>IFERROR(VLOOKUP($A36,table123!$FF$10:$FZ$410,19,FALSE)/VLOOKUP($A36,table100!$FE$10:$FK$462,7,FALSE)*1000,"")</f>
        <v>0.71008128562085404</v>
      </c>
      <c r="BE36">
        <f>IFERROR(VLOOKUP($A36,table123!$GF$10:$GZ$410,19,FALSE)/VLOOKUP($A36,table100!$GE$10:$GK$462,7,FALSE)*1000,"")</f>
        <v>3.6769437243762984E-2</v>
      </c>
      <c r="BG36">
        <f>IFERROR(VLOOKUP($A36,table123!$F$10:$R$410,13,FALSE)/VLOOKUP($A36,table100!$E$10:$K$462,7,FALSE)*1000,"")</f>
        <v>5.6371576022231045</v>
      </c>
      <c r="BH36">
        <f>IFERROR(VLOOKUP($A36,table123!$AF$10:$AR$410,13,FALSE)/VLOOKUP($A36,table100!$AE$10:$AK$462,7,FALSE)*1000,"")</f>
        <v>2.7040896889309964</v>
      </c>
      <c r="BI36">
        <f>IFERROR(VLOOKUP($A36,table123!$BF$10:$BR$410,13,FALSE)/VLOOKUP($A36,table100!$BE$10:$BK$462,7,FALSE)*1000,"")</f>
        <v>7.9722840101572805</v>
      </c>
      <c r="BJ36">
        <f>IFERROR(VLOOKUP($A36,table123!$CF$10:$CY$410,20,FALSE)/VLOOKUP($A36,table100!$CE$10:$CK$462,7,FALSE)*1000,"")</f>
        <v>19.958598601726361</v>
      </c>
      <c r="BK36">
        <f>IFERROR(VLOOKUP($A36,table123!$DF$10:$DY$410,20,FALSE)/VLOOKUP($A36,table100!$DE$10:$DK$462,7,FALSE)*1000,"")</f>
        <v>13.32618518802175</v>
      </c>
      <c r="BL36">
        <f>IFERROR(VLOOKUP($A36,table123!$EF$10:$EZ$410,21,FALSE)/VLOOKUP($A36,table100!$EE$10:$EK$462,7,FALSE)*1000,"")</f>
        <v>11.166956390295519</v>
      </c>
      <c r="BM36">
        <f>IFERROR(VLOOKUP($A36,table123!$FF$10:$FZ$410,21,FALSE)/VLOOKUP($A36,table100!$FE$10:$FK$462,7,FALSE)*1000,"")</f>
        <v>16.406614967766046</v>
      </c>
      <c r="BN36">
        <f>IFERROR(VLOOKUP($A36,table123!$GF$10:$GZ$410,21,FALSE)/VLOOKUP($A36,table100!$GE$10:$GK$462,7,FALSE)*1000,"")</f>
        <v>13.016380784292096</v>
      </c>
    </row>
    <row r="37" spans="1:66" x14ac:dyDescent="0.3">
      <c r="A37" t="s">
        <v>358</v>
      </c>
      <c r="B37" t="str">
        <f>VLOOKUP($A37,class!$A$1:$B$455,2,FALSE)</f>
        <v>Shire District</v>
      </c>
      <c r="C37" t="str">
        <f>IFERROR(VLOOKUP($A37,classifications!A$3:C$334,3,FALSE),VLOOKUP($A37,classifications!I$2:K$28,3,FALSE))</f>
        <v>Predominantly Rural</v>
      </c>
      <c r="E37" t="b">
        <f>IF(VLOOKUP(A37,table123!$F$10:$F$410,1,FALSE)=VLOOKUP(calculations!A37,table100!$E$10:$E$462,1,FALSE),TRUE,FALSE)</f>
        <v>1</v>
      </c>
      <c r="F37" t="b">
        <f>IF(VLOOKUP($A37,table123!$AF$10:$AF$410,1,FALSE)=VLOOKUP(calculations!$A37,table100!$AE$10:$AE$462,1,FALSE),TRUE,FALSE)</f>
        <v>1</v>
      </c>
      <c r="G37" t="b">
        <f>IF(VLOOKUP($A37,table123!$BF$10:$BF$410,1,FALSE)=VLOOKUP(calculations!$A37,table100!$BE$10:$BE$462,1,FALSE),TRUE,FALSE)</f>
        <v>1</v>
      </c>
      <c r="H37" t="b">
        <f>IF(VLOOKUP($A37,table123!$CF$10:$CF$410,1,FALSE)=VLOOKUP(calculations!$A37,table100!$CE$10:$CE$462,1,FALSE),TRUE,FALSE)</f>
        <v>1</v>
      </c>
      <c r="I37" t="b">
        <f>IF(VLOOKUP($A37,table123!$DF$10:$DF$410,1,FALSE)=VLOOKUP(calculations!$A37,table100!$DE$10:$DE$462,1,FALSE),TRUE,FALSE)</f>
        <v>1</v>
      </c>
      <c r="J37" t="b">
        <f>IF(VLOOKUP($A37,table123!$EF$10:$EF$410,1,FALSE)=VLOOKUP(calculations!$A37,table100!$EE$10:$EE$462,1,FALSE),TRUE,FALSE)</f>
        <v>1</v>
      </c>
      <c r="K37" t="b">
        <f>IF(VLOOKUP($A37,table123!$FF$10:$FF$410,1,FALSE)=VLOOKUP(calculations!$A37,table100!$FE$10:$FE$462,1,FALSE),TRUE,FALSE)</f>
        <v>1</v>
      </c>
      <c r="L37" t="b">
        <f>IF(VLOOKUP($A37,table123!$GF$10:$GF$408,1,FALSE)=VLOOKUP(calculations!$A37,table100!$GE$10:$GE$462,1,FALSE),TRUE,FALSE)</f>
        <v>1</v>
      </c>
      <c r="N37">
        <f>IFERROR(VLOOKUP($A37,table123!$F$10:$R$410,3,FALSE)/VLOOKUP($A37,table100!$E$10:$K$462,7,FALSE)*1000,"")</f>
        <v>12.48184583344751</v>
      </c>
      <c r="O37">
        <f>IFERROR(VLOOKUP($A37,table123!$AF$10:$AR$410,3,FALSE)/VLOOKUP($A37,table100!$AE$10:$AK$462,7,FALSE)*1000,"")</f>
        <v>13.244226788782315</v>
      </c>
      <c r="P37">
        <f>IFERROR(VLOOKUP($A37,table123!$BF$10:$BR$410,3,FALSE)/VLOOKUP($A37,table100!$BE$10:$BK$462,7,FALSE)*1000,"")</f>
        <v>17.527933893123656</v>
      </c>
      <c r="Q37">
        <f>IFERROR(VLOOKUP($A37,table123!$CF$10:$CY$410,3,FALSE)/VLOOKUP($A37,table100!$CE$10:$CK$462,7,FALSE)*1000,"")</f>
        <v>14.659644709951266</v>
      </c>
      <c r="R37">
        <f>IFERROR(VLOOKUP($A37,table123!$DF$10:$DY$410,3,FALSE)/VLOOKUP($A37,table100!$DE$10:$DK$462,7,FALSE)*1000,"")</f>
        <v>15.582472298543658</v>
      </c>
      <c r="S37">
        <f>IFERROR(VLOOKUP($A37,table123!$EF$10:$EZ$410,3,FALSE)/VLOOKUP($A37,table100!$EE$10:$EK$462,7,FALSE)*1000,"")</f>
        <v>16.297592775790783</v>
      </c>
      <c r="T37">
        <f>IFERROR(VLOOKUP($A37,table123!$FF$10:$FZ$410,3,FALSE)/VLOOKUP($A37,table100!$FE$10:$FK$462,7,FALSE)*1000,"")</f>
        <v>20.919511587341141</v>
      </c>
      <c r="U37">
        <f>IFERROR(VLOOKUP($A37,table123!$GF$10:$GZ$410,3,FALSE)/VLOOKUP($A37,table100!$GE$10:$GK$462,7,FALSE)*1000,"")</f>
        <v>18.337438123338778</v>
      </c>
      <c r="W37">
        <f>IFERROR(VLOOKUP($A37,table123!$F$10:$R$410,5,FALSE)/VLOOKUP($A37,table100!$E$10:$K$462,7,FALSE)*1000,"")</f>
        <v>9.5908804428246508E-2</v>
      </c>
      <c r="X37">
        <f>IFERROR(VLOOKUP($A37,table123!$AF$10:$AR$410,5,FALSE)/VLOOKUP($A37,table100!$AE$10:$AK$462,7,FALSE)*1000,"")</f>
        <v>-4.0584964623439169E-2</v>
      </c>
      <c r="Y37">
        <f>IFERROR(VLOOKUP($A37,table123!$BF$10:$BR$410,5,FALSE)/VLOOKUP($A37,table100!$BE$10:$BK$462,7,FALSE)*1000,"")</f>
        <v>0.29368967680786023</v>
      </c>
      <c r="Z37">
        <f>IFERROR(VLOOKUP($A37,table123!$CF$10:$CY$410,5,FALSE)/VLOOKUP($A37,table100!$CE$10:$CK$462,7,FALSE)*1000,"")</f>
        <v>2.6201331027616202E-2</v>
      </c>
      <c r="AA37">
        <f>IFERROR(VLOOKUP($A37,table123!$DF$10:$DY$410,5,FALSE)/VLOOKUP($A37,table100!$DE$10:$DK$462,7,FALSE)*1000,"")</f>
        <v>3.8698192794396506E-2</v>
      </c>
      <c r="AB37">
        <f>IFERROR(VLOOKUP($A37,table123!$EF$10:$EZ$410,5,FALSE)/VLOOKUP($A37,table100!$EE$10:$EK$462,7,FALSE)*1000,"")</f>
        <v>0.15219541891789057</v>
      </c>
      <c r="AC37">
        <f>IFERROR(VLOOKUP($A37,table123!$FF$10:$FZ$410,5,FALSE)/VLOOKUP($A37,table100!$FE$10:$FK$462,7,FALSE)*1000,"")</f>
        <v>8.7216546224769501E-2</v>
      </c>
      <c r="AD37">
        <f>IFERROR(VLOOKUP($A37,table123!$GF$10:$GZ$410,5,FALSE)/VLOOKUP($A37,table100!$GE$10:$GK$462,7,FALSE)*1000,"")</f>
        <v>0.15850179228949743</v>
      </c>
      <c r="AF37">
        <f>IFERROR(VLOOKUP($A37,table123!$F$10:$R$410,7,FALSE)/VLOOKUP($A37,table100!$E$10:$K$462,7,FALSE)*1000,"")</f>
        <v>0.38363521771298603</v>
      </c>
      <c r="AG37">
        <f>IFERROR(VLOOKUP($A37,table123!$AF$10:$AR$410,7,FALSE)/VLOOKUP($A37,table100!$AE$10:$AK$462,7,FALSE)*1000,"")</f>
        <v>0.44643461085783087</v>
      </c>
      <c r="AH37">
        <f>IFERROR(VLOOKUP($A37,table123!$BF$10:$BR$410,7,FALSE)/VLOOKUP($A37,table100!$BE$10:$BK$462,7,FALSE)*1000,"")</f>
        <v>1.4150502609833264</v>
      </c>
      <c r="AI37">
        <f>IFERROR(VLOOKUP($A37,table123!$CF$10:$CY$410,7,FALSE)/VLOOKUP($A37,table100!$CE$10:$CK$462,7,FALSE)*1000,"")</f>
        <v>1.3886705444636587</v>
      </c>
      <c r="AJ37">
        <f>IFERROR(VLOOKUP($A37,table123!$DF$10:$DY$410,7,FALSE)/VLOOKUP($A37,table100!$DE$10:$DK$462,7,FALSE)*1000,"")</f>
        <v>1.6898210853553139</v>
      </c>
      <c r="AK37">
        <f>IFERROR(VLOOKUP($A37,table123!$EF$10:$EZ$410,7,FALSE)/VLOOKUP($A37,table100!$EE$10:$EK$462,7,FALSE)*1000,"")</f>
        <v>1.8643938817441594</v>
      </c>
      <c r="AL37">
        <f>IFERROR(VLOOKUP($A37,table123!$FF$10:$FZ$410,7,FALSE)/VLOOKUP($A37,table100!$FE$10:$FK$462,7,FALSE)*1000,"")</f>
        <v>1.2584101669573884</v>
      </c>
      <c r="AM37">
        <f>IFERROR(VLOOKUP($A37,table123!$GF$10:$GZ$410,7,FALSE)/VLOOKUP($A37,table100!$GE$10:$GK$462,7,FALSE)*1000,"")</f>
        <v>2.8286473700894925</v>
      </c>
      <c r="AO37">
        <f>IFERROR(VLOOKUP($A37,table123!$F$10:$R$410,9,FALSE)/VLOOKUP($A37,table100!$E$10:$K$462,7,FALSE)*1000,"")</f>
        <v>-1.3701257775463787E-2</v>
      </c>
      <c r="AP37">
        <f>IFERROR(VLOOKUP($A37,table123!$AF$10:$AR$410,9,FALSE)/VLOOKUP($A37,table100!$AE$10:$AK$462,7,FALSE)*1000,"")</f>
        <v>-4.0584964623439169E-2</v>
      </c>
      <c r="AQ37">
        <f>IFERROR(VLOOKUP($A37,table123!$BF$10:$BR$410,9,FALSE)/VLOOKUP($A37,table100!$BE$10:$BK$462,7,FALSE)*1000,"")</f>
        <v>-6.6747653819968236E-2</v>
      </c>
      <c r="AR37">
        <f>IFERROR(VLOOKUP($A37,table123!$CF$10:$CY$410,16,FALSE)/VLOOKUP($A37,table100!$CE$10:$CK$462,7,FALSE)*1000,"")</f>
        <v>-0.18340931719331341</v>
      </c>
      <c r="AS37">
        <f>IFERROR(VLOOKUP($A37,table123!$DF$10:$DY$410,16,FALSE)/VLOOKUP($A37,table100!$DE$10:$DK$462,7,FALSE)*1000,"")</f>
        <v>0</v>
      </c>
      <c r="AT37">
        <f>IFERROR(VLOOKUP($A37,table123!$EF$10:$EZ$410,17,FALSE)/VLOOKUP($A37,table100!$EE$10:$EK$462,7,FALSE)*1000,"")</f>
        <v>0</v>
      </c>
      <c r="AU37">
        <f>IFERROR(VLOOKUP($A37,table123!$FF$10:$FZ$410,17,FALSE)/VLOOKUP($A37,table100!$FE$10:$FK$462,7,FALSE)*1000,"")</f>
        <v>0</v>
      </c>
      <c r="AV37">
        <f>IFERROR(VLOOKUP($A37,table123!$GF$10:$GZ$410,17,FALSE)/VLOOKUP($A37,table100!$GE$10:$GK$462,7,FALSE)*1000,"")</f>
        <v>0</v>
      </c>
      <c r="AX37">
        <f>IFERROR(VLOOKUP($A37,table123!$F$10:$R$410,11,FALSE)/VLOOKUP($A37,table100!$E$10:$K$462,7,FALSE)*1000,"")</f>
        <v>0.16441509330556545</v>
      </c>
      <c r="AY37">
        <f>IFERROR(VLOOKUP($A37,table123!$AF$10:$AR$410,11,FALSE)/VLOOKUP($A37,table100!$AE$10:$AK$462,7,FALSE)*1000,"")</f>
        <v>0.21645314465834223</v>
      </c>
      <c r="AZ37">
        <f>IFERROR(VLOOKUP($A37,table123!$BF$10:$BR$410,11,FALSE)/VLOOKUP($A37,table100!$BE$10:$BK$462,7,FALSE)*1000,"")</f>
        <v>0.17354389993191738</v>
      </c>
      <c r="BA37">
        <f>IFERROR(VLOOKUP($A37,table123!$CF$10:$CY$410,18,FALSE)/VLOOKUP($A37,table100!$CE$10:$CK$462,7,FALSE)*1000,"")</f>
        <v>0.28821464130377822</v>
      </c>
      <c r="BB37">
        <f>IFERROR(VLOOKUP($A37,table123!$DF$10:$DY$410,18,FALSE)/VLOOKUP($A37,table100!$DE$10:$DK$462,7,FALSE)*1000,"")</f>
        <v>0.24508855436451119</v>
      </c>
      <c r="BC37">
        <f>IFERROR(VLOOKUP($A37,table123!$EF$10:$EZ$410,19,FALSE)/VLOOKUP($A37,table100!$EE$10:$EK$462,7,FALSE)*1000,"")</f>
        <v>0.38048854729472642</v>
      </c>
      <c r="BD37">
        <f>IFERROR(VLOOKUP($A37,table123!$FF$10:$FZ$410,19,FALSE)/VLOOKUP($A37,table100!$FE$10:$FK$462,7,FALSE)*1000,"")</f>
        <v>0.36132569150261651</v>
      </c>
      <c r="BE37">
        <f>IFERROR(VLOOKUP($A37,table123!$GF$10:$GZ$410,19,FALSE)/VLOOKUP($A37,table100!$GE$10:$GK$462,7,FALSE)*1000,"")</f>
        <v>0.41454314906483941</v>
      </c>
      <c r="BG37">
        <f>IFERROR(VLOOKUP($A37,table123!$F$10:$R$410,13,FALSE)/VLOOKUP($A37,table100!$E$10:$K$462,7,FALSE)*1000,"")</f>
        <v>12.783273504507715</v>
      </c>
      <c r="BH37">
        <f>IFERROR(VLOOKUP($A37,table123!$AF$10:$AR$410,13,FALSE)/VLOOKUP($A37,table100!$AE$10:$AK$462,7,FALSE)*1000,"")</f>
        <v>13.393038325734926</v>
      </c>
      <c r="BI37">
        <f>IFERROR(VLOOKUP($A37,table123!$BF$10:$BR$410,13,FALSE)/VLOOKUP($A37,table100!$BE$10:$BK$462,7,FALSE)*1000,"")</f>
        <v>18.996382277162958</v>
      </c>
      <c r="BJ37">
        <f>IFERROR(VLOOKUP($A37,table123!$CF$10:$CY$410,20,FALSE)/VLOOKUP($A37,table100!$CE$10:$CK$462,7,FALSE)*1000,"")</f>
        <v>15.602892626945449</v>
      </c>
      <c r="BK37">
        <f>IFERROR(VLOOKUP($A37,table123!$DF$10:$DY$410,20,FALSE)/VLOOKUP($A37,table100!$DE$10:$DK$462,7,FALSE)*1000,"")</f>
        <v>17.065903022328857</v>
      </c>
      <c r="BL37">
        <f>IFERROR(VLOOKUP($A37,table123!$EF$10:$EZ$410,21,FALSE)/VLOOKUP($A37,table100!$EE$10:$EK$462,7,FALSE)*1000,"")</f>
        <v>17.933693529158106</v>
      </c>
      <c r="BM37">
        <f>IFERROR(VLOOKUP($A37,table123!$FF$10:$FZ$410,21,FALSE)/VLOOKUP($A37,table100!$FE$10:$FK$462,7,FALSE)*1000,"")</f>
        <v>21.903812609020683</v>
      </c>
      <c r="BN37">
        <f>IFERROR(VLOOKUP($A37,table123!$GF$10:$GZ$410,21,FALSE)/VLOOKUP($A37,table100!$GE$10:$GK$462,7,FALSE)*1000,"")</f>
        <v>20.910044136652932</v>
      </c>
    </row>
    <row r="38" spans="1:66" x14ac:dyDescent="0.3">
      <c r="A38" t="s">
        <v>883</v>
      </c>
      <c r="B38" t="str">
        <f>VLOOKUP($A38,class!$A$1:$B$455,2,FALSE)</f>
        <v>Shire District</v>
      </c>
      <c r="C38" t="str">
        <f>IFERROR(VLOOKUP($A38,classifications!A$3:C$334,3,FALSE),VLOOKUP($A38,classifications!I$2:K$28,3,FALSE))</f>
        <v>Predominantly Rural</v>
      </c>
      <c r="E38" t="b">
        <f>IF(VLOOKUP(A38,table123!$F$10:$F$410,1,FALSE)=VLOOKUP(calculations!A38,table100!$E$10:$E$462,1,FALSE),TRUE,FALSE)</f>
        <v>1</v>
      </c>
      <c r="F38" t="b">
        <f>IF(VLOOKUP($A38,table123!$AF$10:$AF$410,1,FALSE)=VLOOKUP(calculations!$A38,table100!$AE$10:$AE$462,1,FALSE),TRUE,FALSE)</f>
        <v>1</v>
      </c>
      <c r="G38" t="b">
        <f>IF(VLOOKUP($A38,table123!$BF$10:$BF$410,1,FALSE)=VLOOKUP(calculations!$A38,table100!$BE$10:$BE$462,1,FALSE),TRUE,FALSE)</f>
        <v>1</v>
      </c>
      <c r="H38" t="b">
        <f>IF(VLOOKUP($A38,table123!$CF$10:$CF$410,1,FALSE)=VLOOKUP(calculations!$A38,table100!$CE$10:$CE$462,1,FALSE),TRUE,FALSE)</f>
        <v>1</v>
      </c>
      <c r="I38" t="b">
        <f>IF(VLOOKUP($A38,table123!$DF$10:$DF$410,1,FALSE)=VLOOKUP(calculations!$A38,table100!$DE$10:$DE$462,1,FALSE),TRUE,FALSE)</f>
        <v>1</v>
      </c>
      <c r="J38" t="b">
        <f>IF(VLOOKUP($A38,table123!$EF$10:$EF$410,1,FALSE)=VLOOKUP(calculations!$A38,table100!$EE$10:$EE$462,1,FALSE),TRUE,FALSE)</f>
        <v>1</v>
      </c>
      <c r="K38" t="b">
        <f>IF(VLOOKUP($A38,table123!$FF$10:$FF$410,1,FALSE)=VLOOKUP(calculations!$A38,table100!$FE$10:$FE$462,1,FALSE),TRUE,FALSE)</f>
        <v>1</v>
      </c>
      <c r="L38" t="b">
        <f>IF(VLOOKUP($A38,table123!$GF$10:$GF$408,1,FALSE)=VLOOKUP(calculations!$A38,table100!$GE$10:$GE$462,1,FALSE),TRUE,FALSE)</f>
        <v>1</v>
      </c>
      <c r="N38">
        <f>IFERROR(VLOOKUP($A38,table123!$F$10:$R$410,3,FALSE)/VLOOKUP($A38,table100!$E$10:$K$462,7,FALSE)*1000,"")</f>
        <v>6.4936439539368571</v>
      </c>
      <c r="O38">
        <f>IFERROR(VLOOKUP($A38,table123!$AF$10:$AR$410,3,FALSE)/VLOOKUP($A38,table100!$AE$10:$AK$462,7,FALSE)*1000,"")</f>
        <v>7.9264248049035047</v>
      </c>
      <c r="P38">
        <f>IFERROR(VLOOKUP($A38,table123!$BF$10:$BR$410,3,FALSE)/VLOOKUP($A38,table100!$BE$10:$BK$462,7,FALSE)*1000,"")</f>
        <v>3.3937360775035184</v>
      </c>
      <c r="Q38">
        <f>IFERROR(VLOOKUP($A38,table123!$CF$10:$CY$410,3,FALSE)/VLOOKUP($A38,table100!$CE$10:$CK$462,7,FALSE)*1000,"")</f>
        <v>1.6019556388230174</v>
      </c>
      <c r="R38">
        <f>IFERROR(VLOOKUP($A38,table123!$DF$10:$DY$410,3,FALSE)/VLOOKUP($A38,table100!$DE$10:$DK$462,7,FALSE)*1000,"")</f>
        <v>2.817381187456987</v>
      </c>
      <c r="S38">
        <f>IFERROR(VLOOKUP($A38,table123!$EF$10:$EZ$410,3,FALSE)/VLOOKUP($A38,table100!$EE$10:$EK$462,7,FALSE)*1000,"")</f>
        <v>4.1899958617127808</v>
      </c>
      <c r="T38">
        <f>IFERROR(VLOOKUP($A38,table123!$FF$10:$FZ$410,3,FALSE)/VLOOKUP($A38,table100!$FE$10:$FK$462,7,FALSE)*1000,"")</f>
        <v>14.926779334407467</v>
      </c>
      <c r="U38">
        <f>IFERROR(VLOOKUP($A38,table123!$GF$10:$GZ$410,3,FALSE)/VLOOKUP($A38,table100!$GE$10:$GK$462,7,FALSE)*1000,"")</f>
        <v>6.5221341193976867</v>
      </c>
      <c r="W38">
        <f>IFERROR(VLOOKUP($A38,table123!$F$10:$R$410,5,FALSE)/VLOOKUP($A38,table100!$E$10:$K$462,7,FALSE)*1000,"")</f>
        <v>0</v>
      </c>
      <c r="X38">
        <f>IFERROR(VLOOKUP($A38,table123!$AF$10:$AR$410,5,FALSE)/VLOOKUP($A38,table100!$AE$10:$AK$462,7,FALSE)*1000,"")</f>
        <v>-0.55712890002516646</v>
      </c>
      <c r="Y38">
        <f>IFERROR(VLOOKUP($A38,table123!$BF$10:$BR$410,5,FALSE)/VLOOKUP($A38,table100!$BE$10:$BK$462,7,FALSE)*1000,"")</f>
        <v>0.30166542911142386</v>
      </c>
      <c r="Z38">
        <f>IFERROR(VLOOKUP($A38,table123!$CF$10:$CY$410,5,FALSE)/VLOOKUP($A38,table100!$CE$10:$CK$462,7,FALSE)*1000,"")</f>
        <v>0</v>
      </c>
      <c r="AA38">
        <f>IFERROR(VLOOKUP($A38,table123!$DF$10:$DY$410,5,FALSE)/VLOOKUP($A38,table100!$DE$10:$DK$462,7,FALSE)*1000,"")</f>
        <v>0</v>
      </c>
      <c r="AB38">
        <f>IFERROR(VLOOKUP($A38,table123!$EF$10:$EZ$410,5,FALSE)/VLOOKUP($A38,table100!$EE$10:$EK$462,7,FALSE)*1000,"")</f>
        <v>0</v>
      </c>
      <c r="AC38">
        <f>IFERROR(VLOOKUP($A38,table123!$FF$10:$FZ$410,5,FALSE)/VLOOKUP($A38,table100!$FE$10:$FK$462,7,FALSE)*1000,"")</f>
        <v>-2.4591069743669633E-2</v>
      </c>
      <c r="AD38">
        <f>IFERROR(VLOOKUP($A38,table123!$GF$10:$GZ$410,5,FALSE)/VLOOKUP($A38,table100!$GE$10:$GK$462,7,FALSE)*1000,"")</f>
        <v>9.6983406979891246E-2</v>
      </c>
      <c r="AF38">
        <f>IFERROR(VLOOKUP($A38,table123!$F$10:$R$410,7,FALSE)/VLOOKUP($A38,table100!$E$10:$K$462,7,FALSE)*1000,"")</f>
        <v>0.17825689285316862</v>
      </c>
      <c r="AG38">
        <f>IFERROR(VLOOKUP($A38,table123!$AF$10:$AR$410,7,FALSE)/VLOOKUP($A38,table100!$AE$10:$AK$462,7,FALSE)*1000,"")</f>
        <v>0</v>
      </c>
      <c r="AH38">
        <f>IFERROR(VLOOKUP($A38,table123!$BF$10:$BR$410,7,FALSE)/VLOOKUP($A38,table100!$BE$10:$BK$462,7,FALSE)*1000,"")</f>
        <v>0.62846964398213301</v>
      </c>
      <c r="AI38">
        <f>IFERROR(VLOOKUP($A38,table123!$CF$10:$CY$410,7,FALSE)/VLOOKUP($A38,table100!$CE$10:$CK$462,7,FALSE)*1000,"")</f>
        <v>2.3278417876646973</v>
      </c>
      <c r="AJ38">
        <f>IFERROR(VLOOKUP($A38,table123!$DF$10:$DY$410,7,FALSE)/VLOOKUP($A38,table100!$DE$10:$DK$462,7,FALSE)*1000,"")</f>
        <v>2.817381187456987</v>
      </c>
      <c r="AK38">
        <f>IFERROR(VLOOKUP($A38,table123!$EF$10:$EZ$410,7,FALSE)/VLOOKUP($A38,table100!$EE$10:$EK$462,7,FALSE)*1000,"")</f>
        <v>4.0164457372631386</v>
      </c>
      <c r="AL38">
        <f>IFERROR(VLOOKUP($A38,table123!$FF$10:$FZ$410,7,FALSE)/VLOOKUP($A38,table100!$FE$10:$FK$462,7,FALSE)*1000,"")</f>
        <v>-4.9182139487339266E-2</v>
      </c>
      <c r="AM38">
        <f>IFERROR(VLOOKUP($A38,table123!$GF$10:$GZ$410,7,FALSE)/VLOOKUP($A38,table100!$GE$10:$GK$462,7,FALSE)*1000,"")</f>
        <v>0.63039214536929311</v>
      </c>
      <c r="AO38">
        <f>IFERROR(VLOOKUP($A38,table123!$F$10:$R$410,9,FALSE)/VLOOKUP($A38,table100!$E$10:$K$462,7,FALSE)*1000,"")</f>
        <v>-0.53477067855950589</v>
      </c>
      <c r="AP38">
        <f>IFERROR(VLOOKUP($A38,table123!$AF$10:$AR$410,9,FALSE)/VLOOKUP($A38,table100!$AE$10:$AK$462,7,FALSE)*1000,"")</f>
        <v>0</v>
      </c>
      <c r="AQ38">
        <f>IFERROR(VLOOKUP($A38,table123!$BF$10:$BR$410,9,FALSE)/VLOOKUP($A38,table100!$BE$10:$BK$462,7,FALSE)*1000,"")</f>
        <v>0</v>
      </c>
      <c r="AR38">
        <f>IFERROR(VLOOKUP($A38,table123!$CF$10:$CY$410,16,FALSE)/VLOOKUP($A38,table100!$CE$10:$CK$462,7,FALSE)*1000,"")</f>
        <v>0</v>
      </c>
      <c r="AS38">
        <f>IFERROR(VLOOKUP($A38,table123!$DF$10:$DY$410,16,FALSE)/VLOOKUP($A38,table100!$DE$10:$DK$462,7,FALSE)*1000,"")</f>
        <v>0</v>
      </c>
      <c r="AT38">
        <f>IFERROR(VLOOKUP($A38,table123!$EF$10:$EZ$410,17,FALSE)/VLOOKUP($A38,table100!$EE$10:$EK$462,7,FALSE)*1000,"")</f>
        <v>0</v>
      </c>
      <c r="AU38">
        <f>IFERROR(VLOOKUP($A38,table123!$FF$10:$FZ$410,17,FALSE)/VLOOKUP($A38,table100!$FE$10:$FK$462,7,FALSE)*1000,"")</f>
        <v>0</v>
      </c>
      <c r="AV38">
        <f>IFERROR(VLOOKUP($A38,table123!$GF$10:$GZ$410,17,FALSE)/VLOOKUP($A38,table100!$GE$10:$GK$462,7,FALSE)*1000,"")</f>
        <v>0</v>
      </c>
      <c r="AX38">
        <f>IFERROR(VLOOKUP($A38,table123!$F$10:$R$410,11,FALSE)/VLOOKUP($A38,table100!$E$10:$K$462,7,FALSE)*1000,"")</f>
        <v>0.56023594896710138</v>
      </c>
      <c r="AY38">
        <f>IFERROR(VLOOKUP($A38,table123!$AF$10:$AR$410,11,FALSE)/VLOOKUP($A38,table100!$AE$10:$AK$462,7,FALSE)*1000,"")</f>
        <v>0</v>
      </c>
      <c r="AZ38">
        <f>IFERROR(VLOOKUP($A38,table123!$BF$10:$BR$410,11,FALSE)/VLOOKUP($A38,table100!$BE$10:$BK$462,7,FALSE)*1000,"")</f>
        <v>0</v>
      </c>
      <c r="BA38">
        <f>IFERROR(VLOOKUP($A38,table123!$CF$10:$CY$410,18,FALSE)/VLOOKUP($A38,table100!$CE$10:$CK$462,7,FALSE)*1000,"")</f>
        <v>0</v>
      </c>
      <c r="BB38">
        <f>IFERROR(VLOOKUP($A38,table123!$DF$10:$DY$410,18,FALSE)/VLOOKUP($A38,table100!$DE$10:$DK$462,7,FALSE)*1000,"")</f>
        <v>0</v>
      </c>
      <c r="BC38">
        <f>IFERROR(VLOOKUP($A38,table123!$EF$10:$EZ$410,19,FALSE)/VLOOKUP($A38,table100!$EE$10:$EK$462,7,FALSE)*1000,"")</f>
        <v>0</v>
      </c>
      <c r="BD38">
        <f>IFERROR(VLOOKUP($A38,table123!$FF$10:$FZ$410,19,FALSE)/VLOOKUP($A38,table100!$FE$10:$FK$462,7,FALSE)*1000,"")</f>
        <v>0.61477674359174084</v>
      </c>
      <c r="BE38">
        <f>IFERROR(VLOOKUP($A38,table123!$GF$10:$GZ$410,19,FALSE)/VLOOKUP($A38,table100!$GE$10:$GK$462,7,FALSE)*1000,"")</f>
        <v>0.14547511046983688</v>
      </c>
      <c r="BG38">
        <f>IFERROR(VLOOKUP($A38,table123!$F$10:$R$410,13,FALSE)/VLOOKUP($A38,table100!$E$10:$K$462,7,FALSE)*1000,"")</f>
        <v>5.5768942192634183</v>
      </c>
      <c r="BH38">
        <f>IFERROR(VLOOKUP($A38,table123!$AF$10:$AR$410,13,FALSE)/VLOOKUP($A38,table100!$AE$10:$AK$462,7,FALSE)*1000,"")</f>
        <v>7.3692959048783377</v>
      </c>
      <c r="BI38">
        <f>IFERROR(VLOOKUP($A38,table123!$BF$10:$BR$410,13,FALSE)/VLOOKUP($A38,table100!$BE$10:$BK$462,7,FALSE)*1000,"")</f>
        <v>4.3238711505970757</v>
      </c>
      <c r="BJ38">
        <f>IFERROR(VLOOKUP($A38,table123!$CF$10:$CY$410,20,FALSE)/VLOOKUP($A38,table100!$CE$10:$CK$462,7,FALSE)*1000,"")</f>
        <v>3.9297974264877147</v>
      </c>
      <c r="BK38">
        <f>IFERROR(VLOOKUP($A38,table123!$DF$10:$DY$410,20,FALSE)/VLOOKUP($A38,table100!$DE$10:$DK$462,7,FALSE)*1000,"")</f>
        <v>5.6347623749139739</v>
      </c>
      <c r="BL38">
        <f>IFERROR(VLOOKUP($A38,table123!$EF$10:$EZ$410,21,FALSE)/VLOOKUP($A38,table100!$EE$10:$EK$462,7,FALSE)*1000,"")</f>
        <v>8.2064415989759194</v>
      </c>
      <c r="BM38">
        <f>IFERROR(VLOOKUP($A38,table123!$FF$10:$FZ$410,21,FALSE)/VLOOKUP($A38,table100!$FE$10:$FK$462,7,FALSE)*1000,"")</f>
        <v>14.238229381584716</v>
      </c>
      <c r="BN38">
        <f>IFERROR(VLOOKUP($A38,table123!$GF$10:$GZ$410,21,FALSE)/VLOOKUP($A38,table100!$GE$10:$GK$462,7,FALSE)*1000,"")</f>
        <v>7.1040345612770341</v>
      </c>
    </row>
    <row r="39" spans="1:66" x14ac:dyDescent="0.3">
      <c r="A39" t="s">
        <v>137</v>
      </c>
      <c r="B39" t="str">
        <f>VLOOKUP($A39,class!$A$1:$B$455,2,FALSE)</f>
        <v>London Borough</v>
      </c>
      <c r="C39" t="str">
        <f>IFERROR(VLOOKUP($A39,classifications!A$3:C$334,3,FALSE),VLOOKUP($A39,classifications!I$2:K$28,3,FALSE))</f>
        <v>Predominantly Urban</v>
      </c>
      <c r="E39" t="b">
        <f>IF(VLOOKUP(A39,table123!$F$10:$F$410,1,FALSE)=VLOOKUP(calculations!A39,table100!$E$10:$E$462,1,FALSE),TRUE,FALSE)</f>
        <v>1</v>
      </c>
      <c r="F39" t="b">
        <f>IF(VLOOKUP($A39,table123!$AF$10:$AF$410,1,FALSE)=VLOOKUP(calculations!$A39,table100!$AE$10:$AE$462,1,FALSE),TRUE,FALSE)</f>
        <v>1</v>
      </c>
      <c r="G39" t="b">
        <f>IF(VLOOKUP($A39,table123!$BF$10:$BF$410,1,FALSE)=VLOOKUP(calculations!$A39,table100!$BE$10:$BE$462,1,FALSE),TRUE,FALSE)</f>
        <v>1</v>
      </c>
      <c r="H39" t="b">
        <f>IF(VLOOKUP($A39,table123!$CF$10:$CF$410,1,FALSE)=VLOOKUP(calculations!$A39,table100!$CE$10:$CE$462,1,FALSE),TRUE,FALSE)</f>
        <v>1</v>
      </c>
      <c r="I39" t="b">
        <f>IF(VLOOKUP($A39,table123!$DF$10:$DF$410,1,FALSE)=VLOOKUP(calculations!$A39,table100!$DE$10:$DE$462,1,FALSE),TRUE,FALSE)</f>
        <v>1</v>
      </c>
      <c r="J39" t="b">
        <f>IF(VLOOKUP($A39,table123!$EF$10:$EF$410,1,FALSE)=VLOOKUP(calculations!$A39,table100!$EE$10:$EE$462,1,FALSE),TRUE,FALSE)</f>
        <v>1</v>
      </c>
      <c r="K39" t="b">
        <f>IF(VLOOKUP($A39,table123!$FF$10:$FF$410,1,FALSE)=VLOOKUP(calculations!$A39,table100!$FE$10:$FE$462,1,FALSE),TRUE,FALSE)</f>
        <v>1</v>
      </c>
      <c r="L39" t="b">
        <f>IF(VLOOKUP($A39,table123!$GF$10:$GF$408,1,FALSE)=VLOOKUP(calculations!$A39,table100!$GE$10:$GE$462,1,FALSE),TRUE,FALSE)</f>
        <v>1</v>
      </c>
      <c r="N39">
        <f>IFERROR(VLOOKUP($A39,table123!$F$10:$R$410,3,FALSE)/VLOOKUP($A39,table100!$E$10:$K$462,7,FALSE)*1000,"")</f>
        <v>6.7897691478489728</v>
      </c>
      <c r="O39">
        <f>IFERROR(VLOOKUP($A39,table123!$AF$10:$AR$410,3,FALSE)/VLOOKUP($A39,table100!$AE$10:$AK$462,7,FALSE)*1000,"")</f>
        <v>10.036559767574406</v>
      </c>
      <c r="P39">
        <f>IFERROR(VLOOKUP($A39,table123!$BF$10:$BR$410,3,FALSE)/VLOOKUP($A39,table100!$BE$10:$BK$462,7,FALSE)*1000,"")</f>
        <v>13.362140144217538</v>
      </c>
      <c r="Q39">
        <f>IFERROR(VLOOKUP($A39,table123!$CF$10:$CY$410,3,FALSE)/VLOOKUP($A39,table100!$CE$10:$CK$462,7,FALSE)*1000,"")</f>
        <v>10.057117870514608</v>
      </c>
      <c r="R39">
        <f>IFERROR(VLOOKUP($A39,table123!$DF$10:$DY$410,3,FALSE)/VLOOKUP($A39,table100!$DE$10:$DK$462,7,FALSE)*1000,"")</f>
        <v>7.5222555943393674</v>
      </c>
      <c r="S39">
        <f>IFERROR(VLOOKUP($A39,table123!$EF$10:$EZ$410,3,FALSE)/VLOOKUP($A39,table100!$EE$10:$EK$462,7,FALSE)*1000,"")</f>
        <v>4.334988592135284</v>
      </c>
      <c r="T39">
        <f>IFERROR(VLOOKUP($A39,table123!$FF$10:$FZ$410,3,FALSE)/VLOOKUP($A39,table100!$FE$10:$FK$462,7,FALSE)*1000,"")</f>
        <v>14.721781028522617</v>
      </c>
      <c r="U39">
        <f>IFERROR(VLOOKUP($A39,table123!$GF$10:$GZ$410,3,FALSE)/VLOOKUP($A39,table100!$GE$10:$GK$462,7,FALSE)*1000,"")</f>
        <v>9.16535889962943</v>
      </c>
      <c r="W39">
        <f>IFERROR(VLOOKUP($A39,table123!$F$10:$R$410,5,FALSE)/VLOOKUP($A39,table100!$E$10:$K$462,7,FALSE)*1000,"")</f>
        <v>8.3997144097100698E-2</v>
      </c>
      <c r="X39">
        <f>IFERROR(VLOOKUP($A39,table123!$AF$10:$AR$410,5,FALSE)/VLOOKUP($A39,table100!$AE$10:$AK$462,7,FALSE)*1000,"")</f>
        <v>4.1703156928979523E-2</v>
      </c>
      <c r="Y39">
        <f>IFERROR(VLOOKUP($A39,table123!$BF$10:$BR$410,5,FALSE)/VLOOKUP($A39,table100!$BE$10:$BK$462,7,FALSE)*1000,"")</f>
        <v>0.13761215390543291</v>
      </c>
      <c r="Z39">
        <f>IFERROR(VLOOKUP($A39,table123!$CF$10:$CY$410,5,FALSE)/VLOOKUP($A39,table100!$CE$10:$CK$462,7,FALSE)*1000,"")</f>
        <v>0.19130387253696263</v>
      </c>
      <c r="AA39">
        <f>IFERROR(VLOOKUP($A39,table123!$DF$10:$DY$410,5,FALSE)/VLOOKUP($A39,table100!$DE$10:$DK$462,7,FALSE)*1000,"")</f>
        <v>0.13529236680466489</v>
      </c>
      <c r="AB39">
        <f>IFERROR(VLOOKUP($A39,table123!$EF$10:$EZ$410,5,FALSE)/VLOOKUP($A39,table100!$EE$10:$EK$462,7,FALSE)*1000,"")</f>
        <v>4.0263051939337005E-2</v>
      </c>
      <c r="AC39">
        <f>IFERROR(VLOOKUP($A39,table123!$FF$10:$FZ$410,5,FALSE)/VLOOKUP($A39,table100!$FE$10:$FK$462,7,FALSE)*1000,"")</f>
        <v>8.0082217743550052E-2</v>
      </c>
      <c r="AD39">
        <f>IFERROR(VLOOKUP($A39,table123!$GF$10:$GZ$410,5,FALSE)/VLOOKUP($A39,table100!$GE$10:$GK$462,7,FALSE)*1000,"")</f>
        <v>0.30331403552730485</v>
      </c>
      <c r="AF39">
        <f>IFERROR(VLOOKUP($A39,table123!$F$10:$R$410,7,FALSE)/VLOOKUP($A39,table100!$E$10:$K$462,7,FALSE)*1000,"")</f>
        <v>0.20999286024275174</v>
      </c>
      <c r="AG39">
        <f>IFERROR(VLOOKUP($A39,table123!$AF$10:$AR$410,7,FALSE)/VLOOKUP($A39,table100!$AE$10:$AK$462,7,FALSE)*1000,"")</f>
        <v>8.3406313857959047E-2</v>
      </c>
      <c r="AH39">
        <f>IFERROR(VLOOKUP($A39,table123!$BF$10:$BR$410,7,FALSE)/VLOOKUP($A39,table100!$BE$10:$BK$462,7,FALSE)*1000,"")</f>
        <v>0.88071778499477071</v>
      </c>
      <c r="AI39">
        <f>IFERROR(VLOOKUP($A39,table123!$CF$10:$CY$410,7,FALSE)/VLOOKUP($A39,table100!$CE$10:$CK$462,7,FALSE)*1000,"")</f>
        <v>0.68322811620343793</v>
      </c>
      <c r="AJ39">
        <f>IFERROR(VLOOKUP($A39,table123!$DF$10:$DY$410,7,FALSE)/VLOOKUP($A39,table100!$DE$10:$DK$462,7,FALSE)*1000,"")</f>
        <v>0.40587710041399461</v>
      </c>
      <c r="AK39">
        <f>IFERROR(VLOOKUP($A39,table123!$EF$10:$EZ$410,7,FALSE)/VLOOKUP($A39,table100!$EE$10:$EK$462,7,FALSE)*1000,"")</f>
        <v>1.167628506240773</v>
      </c>
      <c r="AL39">
        <f>IFERROR(VLOOKUP($A39,table123!$FF$10:$FZ$410,7,FALSE)/VLOOKUP($A39,table100!$FE$10:$FK$462,7,FALSE)*1000,"")</f>
        <v>0.1601644354871001</v>
      </c>
      <c r="AM39">
        <f>IFERROR(VLOOKUP($A39,table123!$GF$10:$GZ$410,7,FALSE)/VLOOKUP($A39,table100!$GE$10:$GK$462,7,FALSE)*1000,"")</f>
        <v>0.32968916905141832</v>
      </c>
      <c r="AO39">
        <f>IFERROR(VLOOKUP($A39,table123!$F$10:$R$410,9,FALSE)/VLOOKUP($A39,table100!$E$10:$K$462,7,FALSE)*1000,"")</f>
        <v>0</v>
      </c>
      <c r="AP39">
        <f>IFERROR(VLOOKUP($A39,table123!$AF$10:$AR$410,9,FALSE)/VLOOKUP($A39,table100!$AE$10:$AK$462,7,FALSE)*1000,"")</f>
        <v>0</v>
      </c>
      <c r="AQ39">
        <f>IFERROR(VLOOKUP($A39,table123!$BF$10:$BR$410,9,FALSE)/VLOOKUP($A39,table100!$BE$10:$BK$462,7,FALSE)*1000,"")</f>
        <v>0</v>
      </c>
      <c r="AR39">
        <f>IFERROR(VLOOKUP($A39,table123!$CF$10:$CY$410,16,FALSE)/VLOOKUP($A39,table100!$CE$10:$CK$462,7,FALSE)*1000,"")</f>
        <v>0</v>
      </c>
      <c r="AS39">
        <f>IFERROR(VLOOKUP($A39,table123!$DF$10:$DY$410,16,FALSE)/VLOOKUP($A39,table100!$DE$10:$DK$462,7,FALSE)*1000,"")</f>
        <v>0</v>
      </c>
      <c r="AT39">
        <f>IFERROR(VLOOKUP($A39,table123!$EF$10:$EZ$410,17,FALSE)/VLOOKUP($A39,table100!$EE$10:$EK$462,7,FALSE)*1000,"")</f>
        <v>0</v>
      </c>
      <c r="AU39">
        <f>IFERROR(VLOOKUP($A39,table123!$FF$10:$FZ$410,17,FALSE)/VLOOKUP($A39,table100!$FE$10:$FK$462,7,FALSE)*1000,"")</f>
        <v>0</v>
      </c>
      <c r="AV39">
        <f>IFERROR(VLOOKUP($A39,table123!$GF$10:$GZ$410,17,FALSE)/VLOOKUP($A39,table100!$GE$10:$GK$462,7,FALSE)*1000,"")</f>
        <v>0</v>
      </c>
      <c r="AX39">
        <f>IFERROR(VLOOKUP($A39,table123!$F$10:$R$410,11,FALSE)/VLOOKUP($A39,table100!$E$10:$K$462,7,FALSE)*1000,"")</f>
        <v>0</v>
      </c>
      <c r="AY39">
        <f>IFERROR(VLOOKUP($A39,table123!$AF$10:$AR$410,11,FALSE)/VLOOKUP($A39,table100!$AE$10:$AK$462,7,FALSE)*1000,"")</f>
        <v>0</v>
      </c>
      <c r="AZ39">
        <f>IFERROR(VLOOKUP($A39,table123!$BF$10:$BR$410,11,FALSE)/VLOOKUP($A39,table100!$BE$10:$BK$462,7,FALSE)*1000,"")</f>
        <v>7.3072053723784878</v>
      </c>
      <c r="BA39">
        <f>IFERROR(VLOOKUP($A39,table123!$CF$10:$CY$410,18,FALSE)/VLOOKUP($A39,table100!$CE$10:$CK$462,7,FALSE)*1000,"")</f>
        <v>0.92919023803667566</v>
      </c>
      <c r="BB39">
        <f>IFERROR(VLOOKUP($A39,table123!$DF$10:$DY$410,18,FALSE)/VLOOKUP($A39,table100!$DE$10:$DK$462,7,FALSE)*1000,"")</f>
        <v>0</v>
      </c>
      <c r="BC39">
        <f>IFERROR(VLOOKUP($A39,table123!$EF$10:$EZ$410,19,FALSE)/VLOOKUP($A39,table100!$EE$10:$EK$462,7,FALSE)*1000,"")</f>
        <v>0</v>
      </c>
      <c r="BD39">
        <f>IFERROR(VLOOKUP($A39,table123!$FF$10:$FZ$410,19,FALSE)/VLOOKUP($A39,table100!$FE$10:$FK$462,7,FALSE)*1000,"")</f>
        <v>2.8696128024772096</v>
      </c>
      <c r="BE39">
        <f>IFERROR(VLOOKUP($A39,table123!$GF$10:$GZ$410,19,FALSE)/VLOOKUP($A39,table100!$GE$10:$GK$462,7,FALSE)*1000,"")</f>
        <v>2.6375133524113466E-2</v>
      </c>
      <c r="BG39">
        <f>IFERROR(VLOOKUP($A39,table123!$F$10:$R$410,13,FALSE)/VLOOKUP($A39,table100!$E$10:$K$462,7,FALSE)*1000,"")</f>
        <v>7.0837591521888257</v>
      </c>
      <c r="BH39">
        <f>IFERROR(VLOOKUP($A39,table123!$AF$10:$AR$410,13,FALSE)/VLOOKUP($A39,table100!$AE$10:$AK$462,7,FALSE)*1000,"")</f>
        <v>10.161669238361345</v>
      </c>
      <c r="BI39">
        <f>IFERROR(VLOOKUP($A39,table123!$BF$10:$BR$410,13,FALSE)/VLOOKUP($A39,table100!$BE$10:$BK$462,7,FALSE)*1000,"")</f>
        <v>7.0732647107392523</v>
      </c>
      <c r="BJ39">
        <f>IFERROR(VLOOKUP($A39,table123!$CF$10:$CY$410,20,FALSE)/VLOOKUP($A39,table100!$CE$10:$CK$462,7,FALSE)*1000,"")</f>
        <v>10.002459621218332</v>
      </c>
      <c r="BK39">
        <f>IFERROR(VLOOKUP($A39,table123!$DF$10:$DY$410,20,FALSE)/VLOOKUP($A39,table100!$DE$10:$DK$462,7,FALSE)*1000,"")</f>
        <v>8.0634250615580267</v>
      </c>
      <c r="BL39">
        <f>IFERROR(VLOOKUP($A39,table123!$EF$10:$EZ$410,21,FALSE)/VLOOKUP($A39,table100!$EE$10:$EK$462,7,FALSE)*1000,"")</f>
        <v>5.5428801503153942</v>
      </c>
      <c r="BM39">
        <f>IFERROR(VLOOKUP($A39,table123!$FF$10:$FZ$410,21,FALSE)/VLOOKUP($A39,table100!$FE$10:$FK$462,7,FALSE)*1000,"")</f>
        <v>12.092414879276058</v>
      </c>
      <c r="BN39">
        <f>IFERROR(VLOOKUP($A39,table123!$GF$10:$GZ$410,21,FALSE)/VLOOKUP($A39,table100!$GE$10:$GK$462,7,FALSE)*1000,"")</f>
        <v>9.7719869706840381</v>
      </c>
    </row>
    <row r="40" spans="1:66" x14ac:dyDescent="0.3">
      <c r="A40" t="s">
        <v>140</v>
      </c>
      <c r="B40" t="str">
        <f>VLOOKUP($A40,class!$A$1:$B$455,2,FALSE)</f>
        <v>London Borough</v>
      </c>
      <c r="C40" t="str">
        <f>IFERROR(VLOOKUP($A40,classifications!A$3:C$334,3,FALSE),VLOOKUP($A40,classifications!I$2:K$28,3,FALSE))</f>
        <v>Predominantly Urban</v>
      </c>
      <c r="E40" t="b">
        <f>IF(VLOOKUP(A40,table123!$F$10:$F$410,1,FALSE)=VLOOKUP(calculations!A40,table100!$E$10:$E$462,1,FALSE),TRUE,FALSE)</f>
        <v>1</v>
      </c>
      <c r="F40" t="b">
        <f>IF(VLOOKUP($A40,table123!$AF$10:$AF$410,1,FALSE)=VLOOKUP(calculations!$A40,table100!$AE$10:$AE$462,1,FALSE),TRUE,FALSE)</f>
        <v>1</v>
      </c>
      <c r="G40" t="b">
        <f>IF(VLOOKUP($A40,table123!$BF$10:$BF$410,1,FALSE)=VLOOKUP(calculations!$A40,table100!$BE$10:$BE$462,1,FALSE),TRUE,FALSE)</f>
        <v>1</v>
      </c>
      <c r="H40" t="b">
        <f>IF(VLOOKUP($A40,table123!$CF$10:$CF$410,1,FALSE)=VLOOKUP(calculations!$A40,table100!$CE$10:$CE$462,1,FALSE),TRUE,FALSE)</f>
        <v>1</v>
      </c>
      <c r="I40" t="b">
        <f>IF(VLOOKUP($A40,table123!$DF$10:$DF$410,1,FALSE)=VLOOKUP(calculations!$A40,table100!$DE$10:$DE$462,1,FALSE),TRUE,FALSE)</f>
        <v>1</v>
      </c>
      <c r="J40" t="b">
        <f>IF(VLOOKUP($A40,table123!$EF$10:$EF$410,1,FALSE)=VLOOKUP(calculations!$A40,table100!$EE$10:$EE$462,1,FALSE),TRUE,FALSE)</f>
        <v>1</v>
      </c>
      <c r="K40" t="b">
        <f>IF(VLOOKUP($A40,table123!$FF$10:$FF$410,1,FALSE)=VLOOKUP(calculations!$A40,table100!$FE$10:$FE$462,1,FALSE),TRUE,FALSE)</f>
        <v>1</v>
      </c>
      <c r="L40" t="b">
        <f>IF(VLOOKUP($A40,table123!$GF$10:$GF$408,1,FALSE)=VLOOKUP(calculations!$A40,table100!$GE$10:$GE$462,1,FALSE),TRUE,FALSE)</f>
        <v>1</v>
      </c>
      <c r="N40">
        <f>IFERROR(VLOOKUP($A40,table123!$F$10:$R$410,3,FALSE)/VLOOKUP($A40,table100!$E$10:$K$462,7,FALSE)*1000,"")</f>
        <v>9.1969041677316543</v>
      </c>
      <c r="O40">
        <f>IFERROR(VLOOKUP($A40,table123!$AF$10:$AR$410,3,FALSE)/VLOOKUP($A40,table100!$AE$10:$AK$462,7,FALSE)*1000,"")</f>
        <v>7.3301543646472327</v>
      </c>
      <c r="P40">
        <f>IFERROR(VLOOKUP($A40,table123!$BF$10:$BR$410,3,FALSE)/VLOOKUP($A40,table100!$BE$10:$BK$462,7,FALSE)*1000,"")</f>
        <v>9.0241142580257456</v>
      </c>
      <c r="Q40">
        <f>IFERROR(VLOOKUP($A40,table123!$CF$10:$CY$410,3,FALSE)/VLOOKUP($A40,table100!$CE$10:$CK$462,7,FALSE)*1000,"")</f>
        <v>9.6784200064547772</v>
      </c>
      <c r="R40">
        <f>IFERROR(VLOOKUP($A40,table123!$DF$10:$DY$410,3,FALSE)/VLOOKUP($A40,table100!$DE$10:$DK$462,7,FALSE)*1000,"")</f>
        <v>9.807152435191913</v>
      </c>
      <c r="S40">
        <f>IFERROR(VLOOKUP($A40,table123!$EF$10:$EZ$410,3,FALSE)/VLOOKUP($A40,table100!$EE$10:$EK$462,7,FALSE)*1000,"")</f>
        <v>13.148978728426936</v>
      </c>
      <c r="T40">
        <f>IFERROR(VLOOKUP($A40,table123!$FF$10:$FZ$410,3,FALSE)/VLOOKUP($A40,table100!$FE$10:$FK$462,7,FALSE)*1000,"")</f>
        <v>13.347782774197515</v>
      </c>
      <c r="U40">
        <f>IFERROR(VLOOKUP($A40,table123!$GF$10:$GZ$410,3,FALSE)/VLOOKUP($A40,table100!$GE$10:$GK$462,7,FALSE)*1000,"")</f>
        <v>11.356975836285862</v>
      </c>
      <c r="W40">
        <f>IFERROR(VLOOKUP($A40,table123!$F$10:$R$410,5,FALSE)/VLOOKUP($A40,table100!$E$10:$K$462,7,FALSE)*1000,"")</f>
        <v>0.61501203888751266</v>
      </c>
      <c r="X40">
        <f>IFERROR(VLOOKUP($A40,table123!$AF$10:$AR$410,5,FALSE)/VLOOKUP($A40,table100!$AE$10:$AK$462,7,FALSE)*1000,"")</f>
        <v>0.48307607560712423</v>
      </c>
      <c r="Y40">
        <f>IFERROR(VLOOKUP($A40,table123!$BF$10:$BR$410,5,FALSE)/VLOOKUP($A40,table100!$BE$10:$BK$462,7,FALSE)*1000,"")</f>
        <v>0.19451516491510459</v>
      </c>
      <c r="Z40">
        <f>IFERROR(VLOOKUP($A40,table123!$CF$10:$CY$410,5,FALSE)/VLOOKUP($A40,table100!$CE$10:$CK$462,7,FALSE)*1000,"")</f>
        <v>6.1952901890535553E-2</v>
      </c>
      <c r="AA40">
        <f>IFERROR(VLOOKUP($A40,table123!$DF$10:$DY$410,5,FALSE)/VLOOKUP($A40,table100!$DE$10:$DK$462,7,FALSE)*1000,"")</f>
        <v>0.70197130008670394</v>
      </c>
      <c r="AB40">
        <f>IFERROR(VLOOKUP($A40,table123!$EF$10:$EZ$410,5,FALSE)/VLOOKUP($A40,table100!$EE$10:$EK$462,7,FALSE)*1000,"")</f>
        <v>0.65980538422214019</v>
      </c>
      <c r="AC40">
        <f>IFERROR(VLOOKUP($A40,table123!$FF$10:$FZ$410,5,FALSE)/VLOOKUP($A40,table100!$FE$10:$FK$462,7,FALSE)*1000,"")</f>
        <v>0.92877216122646733</v>
      </c>
      <c r="AD40">
        <f>IFERROR(VLOOKUP($A40,table123!$GF$10:$GZ$410,5,FALSE)/VLOOKUP($A40,table100!$GE$10:$GK$462,7,FALSE)*1000,"")</f>
        <v>0.68651840115717644</v>
      </c>
      <c r="AF40">
        <f>IFERROR(VLOOKUP($A40,table123!$F$10:$R$410,7,FALSE)/VLOOKUP($A40,table100!$E$10:$K$462,7,FALSE)*1000,"")</f>
        <v>0.21207311685776295</v>
      </c>
      <c r="AG40">
        <f>IFERROR(VLOOKUP($A40,table123!$AF$10:$AR$410,7,FALSE)/VLOOKUP($A40,table100!$AE$10:$AK$462,7,FALSE)*1000,"")</f>
        <v>0.42706725524687794</v>
      </c>
      <c r="AH40">
        <f>IFERROR(VLOOKUP($A40,table123!$BF$10:$BR$410,7,FALSE)/VLOOKUP($A40,table100!$BE$10:$BK$462,7,FALSE)*1000,"")</f>
        <v>0.29871971754819632</v>
      </c>
      <c r="AI40">
        <f>IFERROR(VLOOKUP($A40,table123!$CF$10:$CY$410,7,FALSE)/VLOOKUP($A40,table100!$CE$10:$CK$462,7,FALSE)*1000,"")</f>
        <v>1.4868696453728536</v>
      </c>
      <c r="AJ40">
        <f>IFERROR(VLOOKUP($A40,table123!$DF$10:$DY$410,7,FALSE)/VLOOKUP($A40,table100!$DE$10:$DK$462,7,FALSE)*1000,"")</f>
        <v>2.2354037517324166</v>
      </c>
      <c r="AK40">
        <f>IFERROR(VLOOKUP($A40,table123!$EF$10:$EZ$410,7,FALSE)/VLOOKUP($A40,table100!$EE$10:$EK$462,7,FALSE)*1000,"")</f>
        <v>1.8716928246301527</v>
      </c>
      <c r="AL40">
        <f>IFERROR(VLOOKUP($A40,table123!$FF$10:$FZ$410,7,FALSE)/VLOOKUP($A40,table100!$FE$10:$FK$462,7,FALSE)*1000,"")</f>
        <v>2.0300305809664212</v>
      </c>
      <c r="AM40">
        <f>IFERROR(VLOOKUP($A40,table123!$GF$10:$GZ$410,7,FALSE)/VLOOKUP($A40,table100!$GE$10:$GK$462,7,FALSE)*1000,"")</f>
        <v>1.5299552940074219</v>
      </c>
      <c r="AO40">
        <f>IFERROR(VLOOKUP($A40,table123!$F$10:$R$410,9,FALSE)/VLOOKUP($A40,table100!$E$10:$K$462,7,FALSE)*1000,"")</f>
        <v>0</v>
      </c>
      <c r="AP40">
        <f>IFERROR(VLOOKUP($A40,table123!$AF$10:$AR$410,9,FALSE)/VLOOKUP($A40,table100!$AE$10:$AK$462,7,FALSE)*1000,"")</f>
        <v>0</v>
      </c>
      <c r="AQ40">
        <f>IFERROR(VLOOKUP($A40,table123!$BF$10:$BR$410,9,FALSE)/VLOOKUP($A40,table100!$BE$10:$BK$462,7,FALSE)*1000,"")</f>
        <v>0</v>
      </c>
      <c r="AR40">
        <f>IFERROR(VLOOKUP($A40,table123!$CF$10:$CY$410,16,FALSE)/VLOOKUP($A40,table100!$CE$10:$CK$462,7,FALSE)*1000,"")</f>
        <v>0</v>
      </c>
      <c r="AS40">
        <f>IFERROR(VLOOKUP($A40,table123!$DF$10:$DY$410,16,FALSE)/VLOOKUP($A40,table100!$DE$10:$DK$462,7,FALSE)*1000,"")</f>
        <v>0</v>
      </c>
      <c r="AT40">
        <f>IFERROR(VLOOKUP($A40,table123!$EF$10:$EZ$410,17,FALSE)/VLOOKUP($A40,table100!$EE$10:$EK$462,7,FALSE)*1000,"")</f>
        <v>0</v>
      </c>
      <c r="AU40">
        <f>IFERROR(VLOOKUP($A40,table123!$FF$10:$FZ$410,17,FALSE)/VLOOKUP($A40,table100!$FE$10:$FK$462,7,FALSE)*1000,"")</f>
        <v>0</v>
      </c>
      <c r="AV40">
        <f>IFERROR(VLOOKUP($A40,table123!$GF$10:$GZ$410,17,FALSE)/VLOOKUP($A40,table100!$GE$10:$GK$462,7,FALSE)*1000,"")</f>
        <v>0</v>
      </c>
      <c r="AX40">
        <f>IFERROR(VLOOKUP($A40,table123!$F$10:$R$410,11,FALSE)/VLOOKUP($A40,table100!$E$10:$K$462,7,FALSE)*1000,"")</f>
        <v>0.31104057139138563</v>
      </c>
      <c r="AY40">
        <f>IFERROR(VLOOKUP($A40,table123!$AF$10:$AR$410,11,FALSE)/VLOOKUP($A40,table100!$AE$10:$AK$462,7,FALSE)*1000,"")</f>
        <v>0.44807056288197028</v>
      </c>
      <c r="AZ40">
        <f>IFERROR(VLOOKUP($A40,table123!$BF$10:$BR$410,11,FALSE)/VLOOKUP($A40,table100!$BE$10:$BK$462,7,FALSE)*1000,"")</f>
        <v>0.31956062807481472</v>
      </c>
      <c r="BA40">
        <f>IFERROR(VLOOKUP($A40,table123!$CF$10:$CY$410,18,FALSE)/VLOOKUP($A40,table100!$CE$10:$CK$462,7,FALSE)*1000,"")</f>
        <v>1.1908724474514056</v>
      </c>
      <c r="BB40">
        <f>IFERROR(VLOOKUP($A40,table123!$DF$10:$DY$410,18,FALSE)/VLOOKUP($A40,table100!$DE$10:$DK$462,7,FALSE)*1000,"")</f>
        <v>0.48388312918598042</v>
      </c>
      <c r="BC40">
        <f>IFERROR(VLOOKUP($A40,table123!$EF$10:$EZ$410,19,FALSE)/VLOOKUP($A40,table100!$EE$10:$EK$462,7,FALSE)*1000,"")</f>
        <v>0.8146576682742751</v>
      </c>
      <c r="BD40">
        <f>IFERROR(VLOOKUP($A40,table123!$FF$10:$FZ$410,19,FALSE)/VLOOKUP($A40,table100!$FE$10:$FK$462,7,FALSE)*1000,"")</f>
        <v>1.6518876296099312</v>
      </c>
      <c r="BE40">
        <f>IFERROR(VLOOKUP($A40,table123!$GF$10:$GZ$410,19,FALSE)/VLOOKUP($A40,table100!$GE$10:$GK$462,7,FALSE)*1000,"")</f>
        <v>0.56229126190016354</v>
      </c>
      <c r="BG40">
        <f>IFERROR(VLOOKUP($A40,table123!$F$10:$R$410,13,FALSE)/VLOOKUP($A40,table100!$E$10:$K$462,7,FALSE)*1000,"")</f>
        <v>9.7129487520855431</v>
      </c>
      <c r="BH40">
        <f>IFERROR(VLOOKUP($A40,table123!$AF$10:$AR$410,13,FALSE)/VLOOKUP($A40,table100!$AE$10:$AK$462,7,FALSE)*1000,"")</f>
        <v>7.7922271326192645</v>
      </c>
      <c r="BI40">
        <f>IFERROR(VLOOKUP($A40,table123!$BF$10:$BR$410,13,FALSE)/VLOOKUP($A40,table100!$BE$10:$BK$462,7,FALSE)*1000,"")</f>
        <v>9.1977885124142329</v>
      </c>
      <c r="BJ40">
        <f>IFERROR(VLOOKUP($A40,table123!$CF$10:$CY$410,20,FALSE)/VLOOKUP($A40,table100!$CE$10:$CK$462,7,FALSE)*1000,"")</f>
        <v>10.036370106266761</v>
      </c>
      <c r="BK40">
        <f>IFERROR(VLOOKUP($A40,table123!$DF$10:$DY$410,20,FALSE)/VLOOKUP($A40,table100!$DE$10:$DK$462,7,FALSE)*1000,"")</f>
        <v>12.260644357825054</v>
      </c>
      <c r="BL40">
        <f>IFERROR(VLOOKUP($A40,table123!$EF$10:$EZ$410,21,FALSE)/VLOOKUP($A40,table100!$EE$10:$EK$462,7,FALSE)*1000,"")</f>
        <v>14.865819269004954</v>
      </c>
      <c r="BM40">
        <f>IFERROR(VLOOKUP($A40,table123!$FF$10:$FZ$410,21,FALSE)/VLOOKUP($A40,table100!$FE$10:$FK$462,7,FALSE)*1000,"")</f>
        <v>14.654697886780474</v>
      </c>
      <c r="BN40">
        <f>IFERROR(VLOOKUP($A40,table123!$GF$10:$GZ$410,21,FALSE)/VLOOKUP($A40,table100!$GE$10:$GK$462,7,FALSE)*1000,"")</f>
        <v>13.011158269550297</v>
      </c>
    </row>
    <row r="41" spans="1:66" x14ac:dyDescent="0.3">
      <c r="A41" t="s">
        <v>287</v>
      </c>
      <c r="B41" t="str">
        <f>VLOOKUP($A41,class!$A$1:$B$455,2,FALSE)</f>
        <v>Metropolitan District</v>
      </c>
      <c r="C41" t="str">
        <f>IFERROR(VLOOKUP($A41,classifications!A$3:C$334,3,FALSE),VLOOKUP($A41,classifications!I$2:K$28,3,FALSE))</f>
        <v>Predominantly Urban</v>
      </c>
      <c r="E41" t="b">
        <f>IF(VLOOKUP(A41,table123!$F$10:$F$410,1,FALSE)=VLOOKUP(calculations!A41,table100!$E$10:$E$462,1,FALSE),TRUE,FALSE)</f>
        <v>1</v>
      </c>
      <c r="F41" t="b">
        <f>IF(VLOOKUP($A41,table123!$AF$10:$AF$410,1,FALSE)=VLOOKUP(calculations!$A41,table100!$AE$10:$AE$462,1,FALSE),TRUE,FALSE)</f>
        <v>1</v>
      </c>
      <c r="G41" t="b">
        <f>IF(VLOOKUP($A41,table123!$BF$10:$BF$410,1,FALSE)=VLOOKUP(calculations!$A41,table100!$BE$10:$BE$462,1,FALSE),TRUE,FALSE)</f>
        <v>1</v>
      </c>
      <c r="H41" t="b">
        <f>IF(VLOOKUP($A41,table123!$CF$10:$CF$410,1,FALSE)=VLOOKUP(calculations!$A41,table100!$CE$10:$CE$462,1,FALSE),TRUE,FALSE)</f>
        <v>1</v>
      </c>
      <c r="I41" t="b">
        <f>IF(VLOOKUP($A41,table123!$DF$10:$DF$410,1,FALSE)=VLOOKUP(calculations!$A41,table100!$DE$10:$DE$462,1,FALSE),TRUE,FALSE)</f>
        <v>1</v>
      </c>
      <c r="J41" t="b">
        <f>IF(VLOOKUP($A41,table123!$EF$10:$EF$410,1,FALSE)=VLOOKUP(calculations!$A41,table100!$EE$10:$EE$462,1,FALSE),TRUE,FALSE)</f>
        <v>1</v>
      </c>
      <c r="K41" t="b">
        <f>IF(VLOOKUP($A41,table123!$FF$10:$FF$410,1,FALSE)=VLOOKUP(calculations!$A41,table100!$FE$10:$FE$462,1,FALSE),TRUE,FALSE)</f>
        <v>1</v>
      </c>
      <c r="L41" t="b">
        <f>IF(VLOOKUP($A41,table123!$GF$10:$GF$408,1,FALSE)=VLOOKUP(calculations!$A41,table100!$GE$10:$GE$462,1,FALSE),TRUE,FALSE)</f>
        <v>1</v>
      </c>
      <c r="N41">
        <f>IFERROR(VLOOKUP($A41,table123!$F$10:$R$410,3,FALSE)/VLOOKUP($A41,table100!$E$10:$K$462,7,FALSE)*1000,"")</f>
        <v>6.0774472831069648</v>
      </c>
      <c r="O41">
        <f>IFERROR(VLOOKUP($A41,table123!$AF$10:$AR$410,3,FALSE)/VLOOKUP($A41,table100!$AE$10:$AK$462,7,FALSE)*1000,"")</f>
        <v>7.1295722256664602</v>
      </c>
      <c r="P41">
        <f>IFERROR(VLOOKUP($A41,table123!$BF$10:$BR$410,3,FALSE)/VLOOKUP($A41,table100!$BE$10:$BK$462,7,FALSE)*1000,"")</f>
        <v>5.6432882181200847</v>
      </c>
      <c r="Q41">
        <f>IFERROR(VLOOKUP($A41,table123!$CF$10:$CY$410,3,FALSE)/VLOOKUP($A41,table100!$CE$10:$CK$462,7,FALSE)*1000,"")</f>
        <v>6.3991393621263688</v>
      </c>
      <c r="R41">
        <f>IFERROR(VLOOKUP($A41,table123!$DF$10:$DY$410,3,FALSE)/VLOOKUP($A41,table100!$DE$10:$DK$462,7,FALSE)*1000,"")</f>
        <v>6.9287682087475693</v>
      </c>
      <c r="S41">
        <f>IFERROR(VLOOKUP($A41,table123!$EF$10:$EZ$410,3,FALSE)/VLOOKUP($A41,table100!$EE$10:$EK$462,7,FALSE)*1000,"")</f>
        <v>9.1878993993582174</v>
      </c>
      <c r="T41">
        <f>IFERROR(VLOOKUP($A41,table123!$FF$10:$FZ$410,3,FALSE)/VLOOKUP($A41,table100!$FE$10:$FK$462,7,FALSE)*1000,"")</f>
        <v>8.9589825349663013</v>
      </c>
      <c r="U41">
        <f>IFERROR(VLOOKUP($A41,table123!$GF$10:$GZ$410,3,FALSE)/VLOOKUP($A41,table100!$GE$10:$GK$462,7,FALSE)*1000,"")</f>
        <v>7.7572275094271861</v>
      </c>
      <c r="W41">
        <f>IFERROR(VLOOKUP($A41,table123!$F$10:$R$410,5,FALSE)/VLOOKUP($A41,table100!$E$10:$K$462,7,FALSE)*1000,"")</f>
        <v>0.12287218457292465</v>
      </c>
      <c r="X41">
        <f>IFERROR(VLOOKUP($A41,table123!$AF$10:$AR$410,5,FALSE)/VLOOKUP($A41,table100!$AE$10:$AK$462,7,FALSE)*1000,"")</f>
        <v>0.18786751582783823</v>
      </c>
      <c r="Y41">
        <f>IFERROR(VLOOKUP($A41,table123!$BF$10:$BR$410,5,FALSE)/VLOOKUP($A41,table100!$BE$10:$BK$462,7,FALSE)*1000,"")</f>
        <v>7.4621992966877174E-2</v>
      </c>
      <c r="Z41">
        <f>IFERROR(VLOOKUP($A41,table123!$CF$10:$CY$410,5,FALSE)/VLOOKUP($A41,table100!$CE$10:$CK$462,7,FALSE)*1000,"")</f>
        <v>0.10201526519331892</v>
      </c>
      <c r="AA41">
        <f>IFERROR(VLOOKUP($A41,table123!$DF$10:$DY$410,5,FALSE)/VLOOKUP($A41,table100!$DE$10:$DK$462,7,FALSE)*1000,"")</f>
        <v>0.1658481752093833</v>
      </c>
      <c r="AB41">
        <f>IFERROR(VLOOKUP($A41,table123!$EF$10:$EZ$410,5,FALSE)/VLOOKUP($A41,table100!$EE$10:$EK$462,7,FALSE)*1000,"")</f>
        <v>4.5710942285364271E-2</v>
      </c>
      <c r="AC41">
        <f>IFERROR(VLOOKUP($A41,table123!$FF$10:$FZ$410,5,FALSE)/VLOOKUP($A41,table100!$FE$10:$FK$462,7,FALSE)*1000,"")</f>
        <v>8.1527646930937017E-2</v>
      </c>
      <c r="AD41">
        <f>IFERROR(VLOOKUP($A41,table123!$GF$10:$GZ$410,5,FALSE)/VLOOKUP($A41,table100!$GE$10:$GK$462,7,FALSE)*1000,"")</f>
        <v>9.8760998383910947E-2</v>
      </c>
      <c r="AF41">
        <f>IFERROR(VLOOKUP($A41,table123!$F$10:$R$410,7,FALSE)/VLOOKUP($A41,table100!$E$10:$K$462,7,FALSE)*1000,"")</f>
        <v>0.68052286840389031</v>
      </c>
      <c r="AG41">
        <f>IFERROR(VLOOKUP($A41,table123!$AF$10:$AR$410,7,FALSE)/VLOOKUP($A41,table100!$AE$10:$AK$462,7,FALSE)*1000,"")</f>
        <v>0.41330853482124408</v>
      </c>
      <c r="AH41">
        <f>IFERROR(VLOOKUP($A41,table123!$BF$10:$BR$410,7,FALSE)/VLOOKUP($A41,table100!$BE$10:$BK$462,7,FALSE)*1000,"")</f>
        <v>0.27050472450492968</v>
      </c>
      <c r="AI41">
        <f>IFERROR(VLOOKUP($A41,table123!$CF$10:$CY$410,7,FALSE)/VLOOKUP($A41,table100!$CE$10:$CK$462,7,FALSE)*1000,"")</f>
        <v>0.36169048568540346</v>
      </c>
      <c r="AJ41">
        <f>IFERROR(VLOOKUP($A41,table123!$DF$10:$DY$410,7,FALSE)/VLOOKUP($A41,table100!$DE$10:$DK$462,7,FALSE)*1000,"")</f>
        <v>0.88452360111671102</v>
      </c>
      <c r="AK41">
        <f>IFERROR(VLOOKUP($A41,table123!$EF$10:$EZ$410,7,FALSE)/VLOOKUP($A41,table100!$EE$10:$EK$462,7,FALSE)*1000,"")</f>
        <v>0.25598127679803989</v>
      </c>
      <c r="AL41">
        <f>IFERROR(VLOOKUP($A41,table123!$FF$10:$FZ$410,7,FALSE)/VLOOKUP($A41,table100!$FE$10:$FK$462,7,FALSE)*1000,"")</f>
        <v>0.27175882310312338</v>
      </c>
      <c r="AM41">
        <f>IFERROR(VLOOKUP($A41,table123!$GF$10:$GZ$410,7,FALSE)/VLOOKUP($A41,table100!$GE$10:$GK$462,7,FALSE)*1000,"")</f>
        <v>1.7238283354282637</v>
      </c>
      <c r="AO41">
        <f>IFERROR(VLOOKUP($A41,table123!$F$10:$R$410,9,FALSE)/VLOOKUP($A41,table100!$E$10:$K$462,7,FALSE)*1000,"")</f>
        <v>0</v>
      </c>
      <c r="AP41">
        <f>IFERROR(VLOOKUP($A41,table123!$AF$10:$AR$410,9,FALSE)/VLOOKUP($A41,table100!$AE$10:$AK$462,7,FALSE)*1000,"")</f>
        <v>0</v>
      </c>
      <c r="AQ41">
        <f>IFERROR(VLOOKUP($A41,table123!$BF$10:$BR$410,9,FALSE)/VLOOKUP($A41,table100!$BE$10:$BK$462,7,FALSE)*1000,"")</f>
        <v>0</v>
      </c>
      <c r="AR41">
        <f>IFERROR(VLOOKUP($A41,table123!$CF$10:$CY$410,16,FALSE)/VLOOKUP($A41,table100!$CE$10:$CK$462,7,FALSE)*1000,"")</f>
        <v>-0.31531991059753123</v>
      </c>
      <c r="AS41">
        <f>IFERROR(VLOOKUP($A41,table123!$DF$10:$DY$410,16,FALSE)/VLOOKUP($A41,table100!$DE$10:$DK$462,7,FALSE)*1000,"")</f>
        <v>0</v>
      </c>
      <c r="AT41">
        <f>IFERROR(VLOOKUP($A41,table123!$EF$10:$EZ$410,17,FALSE)/VLOOKUP($A41,table100!$EE$10:$EK$462,7,FALSE)*1000,"")</f>
        <v>0</v>
      </c>
      <c r="AU41">
        <f>IFERROR(VLOOKUP($A41,table123!$FF$10:$FZ$410,17,FALSE)/VLOOKUP($A41,table100!$FE$10:$FK$462,7,FALSE)*1000,"")</f>
        <v>0</v>
      </c>
      <c r="AV41">
        <f>IFERROR(VLOOKUP($A41,table123!$GF$10:$GZ$410,17,FALSE)/VLOOKUP($A41,table100!$GE$10:$GK$462,7,FALSE)*1000,"")</f>
        <v>0</v>
      </c>
      <c r="AX41">
        <f>IFERROR(VLOOKUP($A41,table123!$F$10:$R$410,11,FALSE)/VLOOKUP($A41,table100!$E$10:$K$462,7,FALSE)*1000,"")</f>
        <v>0.67107116189828075</v>
      </c>
      <c r="AY41">
        <f>IFERROR(VLOOKUP($A41,table123!$AF$10:$AR$410,11,FALSE)/VLOOKUP($A41,table100!$AE$10:$AK$462,7,FALSE)*1000,"")</f>
        <v>0.69510980856300131</v>
      </c>
      <c r="AZ41">
        <f>IFERROR(VLOOKUP($A41,table123!$BF$10:$BR$410,11,FALSE)/VLOOKUP($A41,table100!$BE$10:$BK$462,7,FALSE)*1000,"")</f>
        <v>0.2052104806589122</v>
      </c>
      <c r="BA41">
        <f>IFERROR(VLOOKUP($A41,table123!$CF$10:$CY$410,18,FALSE)/VLOOKUP($A41,table100!$CE$10:$CK$462,7,FALSE)*1000,"")</f>
        <v>0</v>
      </c>
      <c r="BB41">
        <f>IFERROR(VLOOKUP($A41,table123!$DF$10:$DY$410,18,FALSE)/VLOOKUP($A41,table100!$DE$10:$DK$462,7,FALSE)*1000,"")</f>
        <v>0.14742060018611852</v>
      </c>
      <c r="BC41">
        <f>IFERROR(VLOOKUP($A41,table123!$EF$10:$EZ$410,19,FALSE)/VLOOKUP($A41,table100!$EE$10:$EK$462,7,FALSE)*1000,"")</f>
        <v>0.26512346525511277</v>
      </c>
      <c r="BD41">
        <f>IFERROR(VLOOKUP($A41,table123!$FF$10:$FZ$410,19,FALSE)/VLOOKUP($A41,table100!$FE$10:$FK$462,7,FALSE)*1000,"")</f>
        <v>0.36234509747083121</v>
      </c>
      <c r="BE41">
        <f>IFERROR(VLOOKUP($A41,table123!$GF$10:$GZ$410,19,FALSE)/VLOOKUP($A41,table100!$GE$10:$GK$462,7,FALSE)*1000,"")</f>
        <v>0.13467408870533309</v>
      </c>
      <c r="BG41">
        <f>IFERROR(VLOOKUP($A41,table123!$F$10:$R$410,13,FALSE)/VLOOKUP($A41,table100!$E$10:$K$462,7,FALSE)*1000,"")</f>
        <v>6.2097711741854997</v>
      </c>
      <c r="BH41">
        <f>IFERROR(VLOOKUP($A41,table123!$AF$10:$AR$410,13,FALSE)/VLOOKUP($A41,table100!$AE$10:$AK$462,7,FALSE)*1000,"")</f>
        <v>7.0356384677525412</v>
      </c>
      <c r="BI41">
        <f>IFERROR(VLOOKUP($A41,table123!$BF$10:$BR$410,13,FALSE)/VLOOKUP($A41,table100!$BE$10:$BK$462,7,FALSE)*1000,"")</f>
        <v>5.7832044549329806</v>
      </c>
      <c r="BJ41">
        <f>IFERROR(VLOOKUP($A41,table123!$CF$10:$CY$410,20,FALSE)/VLOOKUP($A41,table100!$CE$10:$CK$462,7,FALSE)*1000,"")</f>
        <v>6.5475252024075603</v>
      </c>
      <c r="BK41">
        <f>IFERROR(VLOOKUP($A41,table123!$DF$10:$DY$410,20,FALSE)/VLOOKUP($A41,table100!$DE$10:$DK$462,7,FALSE)*1000,"")</f>
        <v>7.8317193848875464</v>
      </c>
      <c r="BL41">
        <f>IFERROR(VLOOKUP($A41,table123!$EF$10:$EZ$410,21,FALSE)/VLOOKUP($A41,table100!$EE$10:$EK$462,7,FALSE)*1000,"")</f>
        <v>9.2244681531865105</v>
      </c>
      <c r="BM41">
        <f>IFERROR(VLOOKUP($A41,table123!$FF$10:$FZ$410,21,FALSE)/VLOOKUP($A41,table100!$FE$10:$FK$462,7,FALSE)*1000,"")</f>
        <v>8.9499239075295307</v>
      </c>
      <c r="BN41">
        <f>IFERROR(VLOOKUP($A41,table123!$GF$10:$GZ$410,21,FALSE)/VLOOKUP($A41,table100!$GE$10:$GK$462,7,FALSE)*1000,"")</f>
        <v>9.445142754534027</v>
      </c>
    </row>
    <row r="42" spans="1:66" x14ac:dyDescent="0.3">
      <c r="A42" t="s">
        <v>390</v>
      </c>
      <c r="B42" t="str">
        <f>VLOOKUP($A42,class!$A$1:$B$455,2,FALSE)</f>
        <v>Shire District</v>
      </c>
      <c r="C42" t="str">
        <f>IFERROR(VLOOKUP($A42,classifications!A$3:C$334,3,FALSE),VLOOKUP($A42,classifications!I$2:K$28,3,FALSE))</f>
        <v>Urban with Significant Rural</v>
      </c>
      <c r="E42" t="b">
        <f>IF(VLOOKUP(A42,table123!$F$10:$F$410,1,FALSE)=VLOOKUP(calculations!A42,table100!$E$10:$E$462,1,FALSE),TRUE,FALSE)</f>
        <v>1</v>
      </c>
      <c r="F42" t="b">
        <f>IF(VLOOKUP($A42,table123!$AF$10:$AF$410,1,FALSE)=VLOOKUP(calculations!$A42,table100!$AE$10:$AE$462,1,FALSE),TRUE,FALSE)</f>
        <v>1</v>
      </c>
      <c r="G42" t="b">
        <f>IF(VLOOKUP($A42,table123!$BF$10:$BF$410,1,FALSE)=VLOOKUP(calculations!$A42,table100!$BE$10:$BE$462,1,FALSE),TRUE,FALSE)</f>
        <v>1</v>
      </c>
      <c r="H42" t="b">
        <f>IF(VLOOKUP($A42,table123!$CF$10:$CF$410,1,FALSE)=VLOOKUP(calculations!$A42,table100!$CE$10:$CE$462,1,FALSE),TRUE,FALSE)</f>
        <v>1</v>
      </c>
      <c r="I42" t="b">
        <f>IF(VLOOKUP($A42,table123!$DF$10:$DF$410,1,FALSE)=VLOOKUP(calculations!$A42,table100!$DE$10:$DE$462,1,FALSE),TRUE,FALSE)</f>
        <v>1</v>
      </c>
      <c r="J42" t="b">
        <f>IF(VLOOKUP($A42,table123!$EF$10:$EF$410,1,FALSE)=VLOOKUP(calculations!$A42,table100!$EE$10:$EE$462,1,FALSE),TRUE,FALSE)</f>
        <v>1</v>
      </c>
      <c r="K42" t="b">
        <f>IF(VLOOKUP($A42,table123!$FF$10:$FF$410,1,FALSE)=VLOOKUP(calculations!$A42,table100!$FE$10:$FE$462,1,FALSE),TRUE,FALSE)</f>
        <v>1</v>
      </c>
      <c r="L42" t="b">
        <f>IF(VLOOKUP($A42,table123!$GF$10:$GF$408,1,FALSE)=VLOOKUP(calculations!$A42,table100!$GE$10:$GE$462,1,FALSE),TRUE,FALSE)</f>
        <v>1</v>
      </c>
      <c r="N42">
        <f>IFERROR(VLOOKUP($A42,table123!$F$10:$R$410,3,FALSE)/VLOOKUP($A42,table100!$E$10:$K$462,7,FALSE)*1000,"")</f>
        <v>1.2444228609585091</v>
      </c>
      <c r="O42">
        <f>IFERROR(VLOOKUP($A42,table123!$AF$10:$AR$410,3,FALSE)/VLOOKUP($A42,table100!$AE$10:$AK$462,7,FALSE)*1000,"")</f>
        <v>1.6368100391015732</v>
      </c>
      <c r="P42">
        <f>IFERROR(VLOOKUP($A42,table123!$BF$10:$BR$410,3,FALSE)/VLOOKUP($A42,table100!$BE$10:$BK$462,7,FALSE)*1000,"")</f>
        <v>2.3893055891604162</v>
      </c>
      <c r="Q42">
        <f>IFERROR(VLOOKUP($A42,table123!$CF$10:$CY$410,3,FALSE)/VLOOKUP($A42,table100!$CE$10:$CK$462,7,FALSE)*1000,"")</f>
        <v>2.3532251252036445</v>
      </c>
      <c r="R42">
        <f>IFERROR(VLOOKUP($A42,table123!$DF$10:$DY$410,3,FALSE)/VLOOKUP($A42,table100!$DE$10:$DK$462,7,FALSE)*1000,"")</f>
        <v>1.6549814942978365</v>
      </c>
      <c r="S42">
        <f>IFERROR(VLOOKUP($A42,table123!$EF$10:$EZ$410,3,FALSE)/VLOOKUP($A42,table100!$EE$10:$EK$462,7,FALSE)*1000,"")</f>
        <v>1.9821010270887141</v>
      </c>
      <c r="T42">
        <f>IFERROR(VLOOKUP($A42,table123!$FF$10:$FZ$410,3,FALSE)/VLOOKUP($A42,table100!$FE$10:$FK$462,7,FALSE)*1000,"")</f>
        <v>2.6950949272324372</v>
      </c>
      <c r="U42">
        <f>IFERROR(VLOOKUP($A42,table123!$GF$10:$GZ$410,3,FALSE)/VLOOKUP($A42,table100!$GE$10:$GK$462,7,FALSE)*1000,"")</f>
        <v>2.9239766081871341</v>
      </c>
      <c r="W42">
        <f>IFERROR(VLOOKUP($A42,table123!$F$10:$R$410,5,FALSE)/VLOOKUP($A42,table100!$E$10:$K$462,7,FALSE)*1000,"")</f>
        <v>0.27316599386894103</v>
      </c>
      <c r="X42">
        <f>IFERROR(VLOOKUP($A42,table123!$AF$10:$AR$410,5,FALSE)/VLOOKUP($A42,table100!$AE$10:$AK$462,7,FALSE)*1000,"")</f>
        <v>0.5456033463671911</v>
      </c>
      <c r="Y42">
        <f>IFERROR(VLOOKUP($A42,table123!$BF$10:$BR$410,5,FALSE)/VLOOKUP($A42,table100!$BE$10:$BK$462,7,FALSE)*1000,"")</f>
        <v>3.0244374546334381E-2</v>
      </c>
      <c r="Z42">
        <f>IFERROR(VLOOKUP($A42,table123!$CF$10:$CY$410,5,FALSE)/VLOOKUP($A42,table100!$CE$10:$CK$462,7,FALSE)*1000,"")</f>
        <v>6.0339105774452423E-2</v>
      </c>
      <c r="AA42">
        <f>IFERROR(VLOOKUP($A42,table123!$DF$10:$DY$410,5,FALSE)/VLOOKUP($A42,table100!$DE$10:$DK$462,7,FALSE)*1000,"")</f>
        <v>0</v>
      </c>
      <c r="AB42">
        <f>IFERROR(VLOOKUP($A42,table123!$EF$10:$EZ$410,5,FALSE)/VLOOKUP($A42,table100!$EE$10:$EK$462,7,FALSE)*1000,"")</f>
        <v>0</v>
      </c>
      <c r="AC42">
        <f>IFERROR(VLOOKUP($A42,table123!$FF$10:$FZ$410,5,FALSE)/VLOOKUP($A42,table100!$FE$10:$FK$462,7,FALSE)*1000,"")</f>
        <v>5.9890998382943039E-2</v>
      </c>
      <c r="AD42">
        <f>IFERROR(VLOOKUP($A42,table123!$GF$10:$GZ$410,5,FALSE)/VLOOKUP($A42,table100!$GE$10:$GK$462,7,FALSE)*1000,"")</f>
        <v>0</v>
      </c>
      <c r="AF42">
        <f>IFERROR(VLOOKUP($A42,table123!$F$10:$R$410,7,FALSE)/VLOOKUP($A42,table100!$E$10:$K$462,7,FALSE)*1000,"")</f>
        <v>0.15175888548274502</v>
      </c>
      <c r="AG42">
        <f>IFERROR(VLOOKUP($A42,table123!$AF$10:$AR$410,7,FALSE)/VLOOKUP($A42,table100!$AE$10:$AK$462,7,FALSE)*1000,"")</f>
        <v>6.0622594040799005E-2</v>
      </c>
      <c r="AH42">
        <f>IFERROR(VLOOKUP($A42,table123!$BF$10:$BR$410,7,FALSE)/VLOOKUP($A42,table100!$BE$10:$BK$462,7,FALSE)*1000,"")</f>
        <v>0.30244374546334385</v>
      </c>
      <c r="AI42">
        <f>IFERROR(VLOOKUP($A42,table123!$CF$10:$CY$410,7,FALSE)/VLOOKUP($A42,table100!$CE$10:$CK$462,7,FALSE)*1000,"")</f>
        <v>0.21118687021058347</v>
      </c>
      <c r="AJ42">
        <f>IFERROR(VLOOKUP($A42,table123!$DF$10:$DY$410,7,FALSE)/VLOOKUP($A42,table100!$DE$10:$DK$462,7,FALSE)*1000,"")</f>
        <v>0.30090572623597023</v>
      </c>
      <c r="AK42">
        <f>IFERROR(VLOOKUP($A42,table123!$EF$10:$EZ$410,7,FALSE)/VLOOKUP($A42,table100!$EE$10:$EK$462,7,FALSE)*1000,"")</f>
        <v>0.90095501231305186</v>
      </c>
      <c r="AL42">
        <f>IFERROR(VLOOKUP($A42,table123!$FF$10:$FZ$410,7,FALSE)/VLOOKUP($A42,table100!$FE$10:$FK$462,7,FALSE)*1000,"")</f>
        <v>0.89836497574414564</v>
      </c>
      <c r="AM42">
        <f>IFERROR(VLOOKUP($A42,table123!$GF$10:$GZ$410,7,FALSE)/VLOOKUP($A42,table100!$GE$10:$GK$462,7,FALSE)*1000,"")</f>
        <v>0.1491824800095477</v>
      </c>
      <c r="AO42">
        <f>IFERROR(VLOOKUP($A42,table123!$F$10:$R$410,9,FALSE)/VLOOKUP($A42,table100!$E$10:$K$462,7,FALSE)*1000,"")</f>
        <v>0</v>
      </c>
      <c r="AP42">
        <f>IFERROR(VLOOKUP($A42,table123!$AF$10:$AR$410,9,FALSE)/VLOOKUP($A42,table100!$AE$10:$AK$462,7,FALSE)*1000,"")</f>
        <v>6.0622594040799005E-2</v>
      </c>
      <c r="AQ42">
        <f>IFERROR(VLOOKUP($A42,table123!$BF$10:$BR$410,9,FALSE)/VLOOKUP($A42,table100!$BE$10:$BK$462,7,FALSE)*1000,"")</f>
        <v>0</v>
      </c>
      <c r="AR42">
        <f>IFERROR(VLOOKUP($A42,table123!$CF$10:$CY$410,16,FALSE)/VLOOKUP($A42,table100!$CE$10:$CK$462,7,FALSE)*1000,"")</f>
        <v>0</v>
      </c>
      <c r="AS42">
        <f>IFERROR(VLOOKUP($A42,table123!$DF$10:$DY$410,16,FALSE)/VLOOKUP($A42,table100!$DE$10:$DK$462,7,FALSE)*1000,"")</f>
        <v>0</v>
      </c>
      <c r="AT42">
        <f>IFERROR(VLOOKUP($A42,table123!$EF$10:$EZ$410,17,FALSE)/VLOOKUP($A42,table100!$EE$10:$EK$462,7,FALSE)*1000,"")</f>
        <v>0</v>
      </c>
      <c r="AU42">
        <f>IFERROR(VLOOKUP($A42,table123!$FF$10:$FZ$410,17,FALSE)/VLOOKUP($A42,table100!$FE$10:$FK$462,7,FALSE)*1000,"")</f>
        <v>0</v>
      </c>
      <c r="AV42">
        <f>IFERROR(VLOOKUP($A42,table123!$GF$10:$GZ$410,17,FALSE)/VLOOKUP($A42,table100!$GE$10:$GK$462,7,FALSE)*1000,"")</f>
        <v>0</v>
      </c>
      <c r="AX42">
        <f>IFERROR(VLOOKUP($A42,table123!$F$10:$R$410,11,FALSE)/VLOOKUP($A42,table100!$E$10:$K$462,7,FALSE)*1000,"")</f>
        <v>0.33386954806203906</v>
      </c>
      <c r="AY42">
        <f>IFERROR(VLOOKUP($A42,table123!$AF$10:$AR$410,11,FALSE)/VLOOKUP($A42,table100!$AE$10:$AK$462,7,FALSE)*1000,"")</f>
        <v>9.0933891061198507E-2</v>
      </c>
      <c r="AZ42">
        <f>IFERROR(VLOOKUP($A42,table123!$BF$10:$BR$410,11,FALSE)/VLOOKUP($A42,table100!$BE$10:$BK$462,7,FALSE)*1000,"")</f>
        <v>0.24195499637067505</v>
      </c>
      <c r="BA42">
        <f>IFERROR(VLOOKUP($A42,table123!$CF$10:$CY$410,18,FALSE)/VLOOKUP($A42,table100!$CE$10:$CK$462,7,FALSE)*1000,"")</f>
        <v>0</v>
      </c>
      <c r="BB42">
        <f>IFERROR(VLOOKUP($A42,table123!$DF$10:$DY$410,18,FALSE)/VLOOKUP($A42,table100!$DE$10:$DK$462,7,FALSE)*1000,"")</f>
        <v>0</v>
      </c>
      <c r="BC42">
        <f>IFERROR(VLOOKUP($A42,table123!$EF$10:$EZ$410,19,FALSE)/VLOOKUP($A42,table100!$EE$10:$EK$462,7,FALSE)*1000,"")</f>
        <v>0</v>
      </c>
      <c r="BD42">
        <f>IFERROR(VLOOKUP($A42,table123!$FF$10:$FZ$410,19,FALSE)/VLOOKUP($A42,table100!$FE$10:$FK$462,7,FALSE)*1000,"")</f>
        <v>0</v>
      </c>
      <c r="BE42">
        <f>IFERROR(VLOOKUP($A42,table123!$GF$10:$GZ$410,19,FALSE)/VLOOKUP($A42,table100!$GE$10:$GK$462,7,FALSE)*1000,"")</f>
        <v>0</v>
      </c>
      <c r="BG42">
        <f>IFERROR(VLOOKUP($A42,table123!$F$10:$R$410,13,FALSE)/VLOOKUP($A42,table100!$E$10:$K$462,7,FALSE)*1000,"")</f>
        <v>1.3354781922481562</v>
      </c>
      <c r="BH42">
        <f>IFERROR(VLOOKUP($A42,table123!$AF$10:$AR$410,13,FALSE)/VLOOKUP($A42,table100!$AE$10:$AK$462,7,FALSE)*1000,"")</f>
        <v>2.212724682489164</v>
      </c>
      <c r="BI42">
        <f>IFERROR(VLOOKUP($A42,table123!$BF$10:$BR$410,13,FALSE)/VLOOKUP($A42,table100!$BE$10:$BK$462,7,FALSE)*1000,"")</f>
        <v>2.4800387127994195</v>
      </c>
      <c r="BJ42">
        <f>IFERROR(VLOOKUP($A42,table123!$CF$10:$CY$410,20,FALSE)/VLOOKUP($A42,table100!$CE$10:$CK$462,7,FALSE)*1000,"")</f>
        <v>2.6247511011886804</v>
      </c>
      <c r="BK42">
        <f>IFERROR(VLOOKUP($A42,table123!$DF$10:$DY$410,20,FALSE)/VLOOKUP($A42,table100!$DE$10:$DK$462,7,FALSE)*1000,"")</f>
        <v>1.9558872205338069</v>
      </c>
      <c r="BL42">
        <f>IFERROR(VLOOKUP($A42,table123!$EF$10:$EZ$410,21,FALSE)/VLOOKUP($A42,table100!$EE$10:$EK$462,7,FALSE)*1000,"")</f>
        <v>2.8830560394017657</v>
      </c>
      <c r="BM42">
        <f>IFERROR(VLOOKUP($A42,table123!$FF$10:$FZ$410,21,FALSE)/VLOOKUP($A42,table100!$FE$10:$FK$462,7,FALSE)*1000,"")</f>
        <v>3.6533509013595258</v>
      </c>
      <c r="BN42">
        <f>IFERROR(VLOOKUP($A42,table123!$GF$10:$GZ$410,21,FALSE)/VLOOKUP($A42,table100!$GE$10:$GK$462,7,FALSE)*1000,"")</f>
        <v>3.0731590881966824</v>
      </c>
    </row>
    <row r="43" spans="1:66" x14ac:dyDescent="0.3">
      <c r="A43" t="s">
        <v>498</v>
      </c>
      <c r="B43" t="str">
        <f>VLOOKUP($A43,class!$A$1:$B$455,2,FALSE)</f>
        <v>Shire District</v>
      </c>
      <c r="C43" t="str">
        <f>IFERROR(VLOOKUP($A43,classifications!A$3:C$334,3,FALSE),VLOOKUP($A43,classifications!I$2:K$28,3,FALSE))</f>
        <v>Predominantly Urban</v>
      </c>
      <c r="E43" t="b">
        <f>IF(VLOOKUP(A43,table123!$F$10:$F$410,1,FALSE)=VLOOKUP(calculations!A43,table100!$E$10:$E$462,1,FALSE),TRUE,FALSE)</f>
        <v>1</v>
      </c>
      <c r="F43" t="b">
        <f>IF(VLOOKUP($A43,table123!$AF$10:$AF$410,1,FALSE)=VLOOKUP(calculations!$A43,table100!$AE$10:$AE$462,1,FALSE),TRUE,FALSE)</f>
        <v>1</v>
      </c>
      <c r="G43" t="b">
        <f>IF(VLOOKUP($A43,table123!$BF$10:$BF$410,1,FALSE)=VLOOKUP(calculations!$A43,table100!$BE$10:$BE$462,1,FALSE),TRUE,FALSE)</f>
        <v>1</v>
      </c>
      <c r="H43" t="b">
        <f>IF(VLOOKUP($A43,table123!$CF$10:$CF$410,1,FALSE)=VLOOKUP(calculations!$A43,table100!$CE$10:$CE$462,1,FALSE),TRUE,FALSE)</f>
        <v>1</v>
      </c>
      <c r="I43" t="b">
        <f>IF(VLOOKUP($A43,table123!$DF$10:$DF$410,1,FALSE)=VLOOKUP(calculations!$A43,table100!$DE$10:$DE$462,1,FALSE),TRUE,FALSE)</f>
        <v>1</v>
      </c>
      <c r="J43" t="b">
        <f>IF(VLOOKUP($A43,table123!$EF$10:$EF$410,1,FALSE)=VLOOKUP(calculations!$A43,table100!$EE$10:$EE$462,1,FALSE),TRUE,FALSE)</f>
        <v>1</v>
      </c>
      <c r="K43" t="b">
        <f>IF(VLOOKUP($A43,table123!$FF$10:$FF$410,1,FALSE)=VLOOKUP(calculations!$A43,table100!$FE$10:$FE$462,1,FALSE),TRUE,FALSE)</f>
        <v>1</v>
      </c>
      <c r="L43" t="b">
        <f>IF(VLOOKUP($A43,table123!$GF$10:$GF$408,1,FALSE)=VLOOKUP(calculations!$A43,table100!$GE$10:$GE$462,1,FALSE),TRUE,FALSE)</f>
        <v>1</v>
      </c>
      <c r="N43">
        <f>IFERROR(VLOOKUP($A43,table123!$F$10:$R$410,3,FALSE)/VLOOKUP($A43,table100!$E$10:$K$462,7,FALSE)*1000,"")</f>
        <v>8.5563931923782501</v>
      </c>
      <c r="O43">
        <f>IFERROR(VLOOKUP($A43,table123!$AF$10:$AR$410,3,FALSE)/VLOOKUP($A43,table100!$AE$10:$AK$462,7,FALSE)*1000,"")</f>
        <v>3.4516634362637073</v>
      </c>
      <c r="P43">
        <f>IFERROR(VLOOKUP($A43,table123!$BF$10:$BR$410,3,FALSE)/VLOOKUP($A43,table100!$BE$10:$BK$462,7,FALSE)*1000,"")</f>
        <v>9.1192259261713833</v>
      </c>
      <c r="Q43">
        <f>IFERROR(VLOOKUP($A43,table123!$CF$10:$CY$410,3,FALSE)/VLOOKUP($A43,table100!$CE$10:$CK$462,7,FALSE)*1000,"")</f>
        <v>8.394309210094189</v>
      </c>
      <c r="R43">
        <f>IFERROR(VLOOKUP($A43,table123!$DF$10:$DY$410,3,FALSE)/VLOOKUP($A43,table100!$DE$10:$DK$462,7,FALSE)*1000,"")</f>
        <v>2.8724054120796993</v>
      </c>
      <c r="S43">
        <f>IFERROR(VLOOKUP($A43,table123!$EF$10:$EZ$410,3,FALSE)/VLOOKUP($A43,table100!$EE$10:$EK$462,7,FALSE)*1000,"")</f>
        <v>3.8137839200527464</v>
      </c>
      <c r="T43">
        <f>IFERROR(VLOOKUP($A43,table123!$FF$10:$FZ$410,3,FALSE)/VLOOKUP($A43,table100!$FE$10:$FK$462,7,FALSE)*1000,"")</f>
        <v>3.5138753024764453</v>
      </c>
      <c r="U43">
        <f>IFERROR(VLOOKUP($A43,table123!$GF$10:$GZ$410,3,FALSE)/VLOOKUP($A43,table100!$GE$10:$GK$462,7,FALSE)*1000,"")</f>
        <v>6.0359852368259173</v>
      </c>
      <c r="W43">
        <f>IFERROR(VLOOKUP($A43,table123!$F$10:$R$410,5,FALSE)/VLOOKUP($A43,table100!$E$10:$K$462,7,FALSE)*1000,"")</f>
        <v>4.0170860058113843E-2</v>
      </c>
      <c r="X43">
        <f>IFERROR(VLOOKUP($A43,table123!$AF$10:$AR$410,5,FALSE)/VLOOKUP($A43,table100!$AE$10:$AK$462,7,FALSE)*1000,"")</f>
        <v>5.3102514404057027E-2</v>
      </c>
      <c r="Y43">
        <f>IFERROR(VLOOKUP($A43,table123!$BF$10:$BR$410,5,FALSE)/VLOOKUP($A43,table100!$BE$10:$BK$462,7,FALSE)*1000,"")</f>
        <v>0</v>
      </c>
      <c r="Z43">
        <f>IFERROR(VLOOKUP($A43,table123!$CF$10:$CY$410,5,FALSE)/VLOOKUP($A43,table100!$CE$10:$CK$462,7,FALSE)*1000,"")</f>
        <v>2.6273268263205602E-2</v>
      </c>
      <c r="AA43">
        <f>IFERROR(VLOOKUP($A43,table123!$DF$10:$DY$410,5,FALSE)/VLOOKUP($A43,table100!$DE$10:$DK$462,7,FALSE)*1000,"")</f>
        <v>0</v>
      </c>
      <c r="AB43">
        <f>IFERROR(VLOOKUP($A43,table123!$EF$10:$EZ$410,5,FALSE)/VLOOKUP($A43,table100!$EE$10:$EK$462,7,FALSE)*1000,"")</f>
        <v>1.2928081084924563E-2</v>
      </c>
      <c r="AC43">
        <f>IFERROR(VLOOKUP($A43,table123!$FF$10:$FZ$410,5,FALSE)/VLOOKUP($A43,table100!$FE$10:$FK$462,7,FALSE)*1000,"")</f>
        <v>1.2871338104309325E-2</v>
      </c>
      <c r="AD43">
        <f>IFERROR(VLOOKUP($A43,table123!$GF$10:$GZ$410,5,FALSE)/VLOOKUP($A43,table100!$GE$10:$GK$462,7,FALSE)*1000,"")</f>
        <v>5.1261021119540701E-2</v>
      </c>
      <c r="AF43">
        <f>IFERROR(VLOOKUP($A43,table123!$F$10:$R$410,7,FALSE)/VLOOKUP($A43,table100!$E$10:$K$462,7,FALSE)*1000,"")</f>
        <v>5.3561146744151793E-2</v>
      </c>
      <c r="AG43">
        <f>IFERROR(VLOOKUP($A43,table123!$AF$10:$AR$410,7,FALSE)/VLOOKUP($A43,table100!$AE$10:$AK$462,7,FALSE)*1000,"")</f>
        <v>0.13275628601014258</v>
      </c>
      <c r="AH43">
        <f>IFERROR(VLOOKUP($A43,table123!$BF$10:$BR$410,7,FALSE)/VLOOKUP($A43,table100!$BE$10:$BK$462,7,FALSE)*1000,"")</f>
        <v>0.26509377692358671</v>
      </c>
      <c r="AI43">
        <f>IFERROR(VLOOKUP($A43,table123!$CF$10:$CY$410,7,FALSE)/VLOOKUP($A43,table100!$CE$10:$CK$462,7,FALSE)*1000,"")</f>
        <v>2.6798733628469713</v>
      </c>
      <c r="AJ43">
        <f>IFERROR(VLOOKUP($A43,table123!$DF$10:$DY$410,7,FALSE)/VLOOKUP($A43,table100!$DE$10:$DK$462,7,FALSE)*1000,"")</f>
        <v>3.2103354605596639</v>
      </c>
      <c r="AK43">
        <f>IFERROR(VLOOKUP($A43,table123!$EF$10:$EZ$410,7,FALSE)/VLOOKUP($A43,table100!$EE$10:$EK$462,7,FALSE)*1000,"")</f>
        <v>0.73690062184070027</v>
      </c>
      <c r="AL43">
        <f>IFERROR(VLOOKUP($A43,table123!$FF$10:$FZ$410,7,FALSE)/VLOOKUP($A43,table100!$FE$10:$FK$462,7,FALSE)*1000,"")</f>
        <v>1.2227771199093858</v>
      </c>
      <c r="AM43">
        <f>IFERROR(VLOOKUP($A43,table123!$GF$10:$GZ$410,7,FALSE)/VLOOKUP($A43,table100!$GE$10:$GK$462,7,FALSE)*1000,"")</f>
        <v>1.4353085913471395</v>
      </c>
      <c r="AO43">
        <f>IFERROR(VLOOKUP($A43,table123!$F$10:$R$410,9,FALSE)/VLOOKUP($A43,table100!$E$10:$K$462,7,FALSE)*1000,"")</f>
        <v>0.30797659377887282</v>
      </c>
      <c r="AP43">
        <f>IFERROR(VLOOKUP($A43,table123!$AF$10:$AR$410,9,FALSE)/VLOOKUP($A43,table100!$AE$10:$AK$462,7,FALSE)*1000,"")</f>
        <v>0</v>
      </c>
      <c r="AQ43">
        <f>IFERROR(VLOOKUP($A43,table123!$BF$10:$BR$410,9,FALSE)/VLOOKUP($A43,table100!$BE$10:$BK$462,7,FALSE)*1000,"")</f>
        <v>0</v>
      </c>
      <c r="AR43">
        <f>IFERROR(VLOOKUP($A43,table123!$CF$10:$CY$410,16,FALSE)/VLOOKUP($A43,table100!$CE$10:$CK$462,7,FALSE)*1000,"")</f>
        <v>0</v>
      </c>
      <c r="AS43">
        <f>IFERROR(VLOOKUP($A43,table123!$DF$10:$DY$410,16,FALSE)/VLOOKUP($A43,table100!$DE$10:$DK$462,7,FALSE)*1000,"")</f>
        <v>0</v>
      </c>
      <c r="AT43">
        <f>IFERROR(VLOOKUP($A43,table123!$EF$10:$EZ$410,17,FALSE)/VLOOKUP($A43,table100!$EE$10:$EK$462,7,FALSE)*1000,"")</f>
        <v>0</v>
      </c>
      <c r="AU43">
        <f>IFERROR(VLOOKUP($A43,table123!$FF$10:$FZ$410,17,FALSE)/VLOOKUP($A43,table100!$FE$10:$FK$462,7,FALSE)*1000,"")</f>
        <v>0</v>
      </c>
      <c r="AV43">
        <f>IFERROR(VLOOKUP($A43,table123!$GF$10:$GZ$410,17,FALSE)/VLOOKUP($A43,table100!$GE$10:$GK$462,7,FALSE)*1000,"")</f>
        <v>0</v>
      </c>
      <c r="AX43">
        <f>IFERROR(VLOOKUP($A43,table123!$F$10:$R$410,11,FALSE)/VLOOKUP($A43,table100!$E$10:$K$462,7,FALSE)*1000,"")</f>
        <v>0.32136688046491074</v>
      </c>
      <c r="AY43">
        <f>IFERROR(VLOOKUP($A43,table123!$AF$10:$AR$410,11,FALSE)/VLOOKUP($A43,table100!$AE$10:$AK$462,7,FALSE)*1000,"")</f>
        <v>2.0577224331572097</v>
      </c>
      <c r="AZ43">
        <f>IFERROR(VLOOKUP($A43,table123!$BF$10:$BR$410,11,FALSE)/VLOOKUP($A43,table100!$BE$10:$BK$462,7,FALSE)*1000,"")</f>
        <v>0.39764066538538007</v>
      </c>
      <c r="BA43">
        <f>IFERROR(VLOOKUP($A43,table123!$CF$10:$CY$410,18,FALSE)/VLOOKUP($A43,table100!$CE$10:$CK$462,7,FALSE)*1000,"")</f>
        <v>0.38096238981648123</v>
      </c>
      <c r="BB43">
        <f>IFERROR(VLOOKUP($A43,table123!$DF$10:$DY$410,18,FALSE)/VLOOKUP($A43,table100!$DE$10:$DK$462,7,FALSE)*1000,"")</f>
        <v>0.72784933518761619</v>
      </c>
      <c r="BC43">
        <f>IFERROR(VLOOKUP($A43,table123!$EF$10:$EZ$410,19,FALSE)/VLOOKUP($A43,table100!$EE$10:$EK$462,7,FALSE)*1000,"")</f>
        <v>0.15513697301909476</v>
      </c>
      <c r="BD43">
        <f>IFERROR(VLOOKUP($A43,table123!$FF$10:$FZ$410,19,FALSE)/VLOOKUP($A43,table100!$FE$10:$FK$462,7,FALSE)*1000,"")</f>
        <v>0.3732688050249704</v>
      </c>
      <c r="BE43">
        <f>IFERROR(VLOOKUP($A43,table123!$GF$10:$GZ$410,19,FALSE)/VLOOKUP($A43,table100!$GE$10:$GK$462,7,FALSE)*1000,"")</f>
        <v>0.14096780807873693</v>
      </c>
      <c r="BG43">
        <f>IFERROR(VLOOKUP($A43,table123!$F$10:$R$410,13,FALSE)/VLOOKUP($A43,table100!$E$10:$K$462,7,FALSE)*1000,"")</f>
        <v>8.6367349124944752</v>
      </c>
      <c r="BH43">
        <f>IFERROR(VLOOKUP($A43,table123!$AF$10:$AR$410,13,FALSE)/VLOOKUP($A43,table100!$AE$10:$AK$462,7,FALSE)*1000,"")</f>
        <v>1.5797998035206966</v>
      </c>
      <c r="BI43">
        <f>IFERROR(VLOOKUP($A43,table123!$BF$10:$BR$410,13,FALSE)/VLOOKUP($A43,table100!$BE$10:$BK$462,7,FALSE)*1000,"")</f>
        <v>8.9866790377095906</v>
      </c>
      <c r="BJ43">
        <f>IFERROR(VLOOKUP($A43,table123!$CF$10:$CY$410,20,FALSE)/VLOOKUP($A43,table100!$CE$10:$CK$462,7,FALSE)*1000,"")</f>
        <v>10.719493451387885</v>
      </c>
      <c r="BK43">
        <f>IFERROR(VLOOKUP($A43,table123!$DF$10:$DY$410,20,FALSE)/VLOOKUP($A43,table100!$DE$10:$DK$462,7,FALSE)*1000,"")</f>
        <v>5.3548915374517474</v>
      </c>
      <c r="BL43">
        <f>IFERROR(VLOOKUP($A43,table123!$EF$10:$EZ$410,21,FALSE)/VLOOKUP($A43,table100!$EE$10:$EK$462,7,FALSE)*1000,"")</f>
        <v>4.4084756499592768</v>
      </c>
      <c r="BM43">
        <f>IFERROR(VLOOKUP($A43,table123!$FF$10:$FZ$410,21,FALSE)/VLOOKUP($A43,table100!$FE$10:$FK$462,7,FALSE)*1000,"")</f>
        <v>4.3762549554651704</v>
      </c>
      <c r="BN43">
        <f>IFERROR(VLOOKUP($A43,table123!$GF$10:$GZ$410,21,FALSE)/VLOOKUP($A43,table100!$GE$10:$GK$462,7,FALSE)*1000,"")</f>
        <v>7.3815870412138604</v>
      </c>
    </row>
    <row r="44" spans="1:66" x14ac:dyDescent="0.3">
      <c r="A44" t="s">
        <v>554</v>
      </c>
      <c r="B44" t="str">
        <f>VLOOKUP($A44,class!$A$1:$B$455,2,FALSE)</f>
        <v>Shire District</v>
      </c>
      <c r="C44" t="str">
        <f>IFERROR(VLOOKUP($A44,classifications!A$3:C$334,3,FALSE),VLOOKUP($A44,classifications!I$2:K$28,3,FALSE))</f>
        <v>Urban with Significant Rural</v>
      </c>
      <c r="E44" t="b">
        <f>IF(VLOOKUP(A44,table123!$F$10:$F$410,1,FALSE)=VLOOKUP(calculations!A44,table100!$E$10:$E$462,1,FALSE),TRUE,FALSE)</f>
        <v>1</v>
      </c>
      <c r="F44" t="b">
        <f>IF(VLOOKUP($A44,table123!$AF$10:$AF$410,1,FALSE)=VLOOKUP(calculations!$A44,table100!$AE$10:$AE$462,1,FALSE),TRUE,FALSE)</f>
        <v>1</v>
      </c>
      <c r="G44" t="b">
        <f>IF(VLOOKUP($A44,table123!$BF$10:$BF$410,1,FALSE)=VLOOKUP(calculations!$A44,table100!$BE$10:$BE$462,1,FALSE),TRUE,FALSE)</f>
        <v>1</v>
      </c>
      <c r="H44" t="b">
        <f>IF(VLOOKUP($A44,table123!$CF$10:$CF$410,1,FALSE)=VLOOKUP(calculations!$A44,table100!$CE$10:$CE$462,1,FALSE),TRUE,FALSE)</f>
        <v>1</v>
      </c>
      <c r="I44" t="b">
        <f>IF(VLOOKUP($A44,table123!$DF$10:$DF$410,1,FALSE)=VLOOKUP(calculations!$A44,table100!$DE$10:$DE$462,1,FALSE),TRUE,FALSE)</f>
        <v>1</v>
      </c>
      <c r="J44" t="b">
        <f>IF(VLOOKUP($A44,table123!$EF$10:$EF$410,1,FALSE)=VLOOKUP(calculations!$A44,table100!$EE$10:$EE$462,1,FALSE),TRUE,FALSE)</f>
        <v>1</v>
      </c>
      <c r="K44" t="b">
        <f>IF(VLOOKUP($A44,table123!$FF$10:$FF$410,1,FALSE)=VLOOKUP(calculations!$A44,table100!$FE$10:$FE$462,1,FALSE),TRUE,FALSE)</f>
        <v>1</v>
      </c>
      <c r="L44" t="b">
        <f>IF(VLOOKUP($A44,table123!$GF$10:$GF$408,1,FALSE)=VLOOKUP(calculations!$A44,table100!$GE$10:$GE$462,1,FALSE),TRUE,FALSE)</f>
        <v>1</v>
      </c>
      <c r="N44">
        <f>IFERROR(VLOOKUP($A44,table123!$F$10:$R$410,3,FALSE)/VLOOKUP($A44,table100!$E$10:$K$462,7,FALSE)*1000,"")</f>
        <v>4.1182711637257086</v>
      </c>
      <c r="O44">
        <f>IFERROR(VLOOKUP($A44,table123!$AF$10:$AR$410,3,FALSE)/VLOOKUP($A44,table100!$AE$10:$AK$462,7,FALSE)*1000,"")</f>
        <v>7.5762841454090504</v>
      </c>
      <c r="P44">
        <f>IFERROR(VLOOKUP($A44,table123!$BF$10:$BR$410,3,FALSE)/VLOOKUP($A44,table100!$BE$10:$BK$462,7,FALSE)*1000,"")</f>
        <v>6.3476292984489708</v>
      </c>
      <c r="Q44">
        <f>IFERROR(VLOOKUP($A44,table123!$CF$10:$CY$410,3,FALSE)/VLOOKUP($A44,table100!$CE$10:$CK$462,7,FALSE)*1000,"")</f>
        <v>3.4160127311639137</v>
      </c>
      <c r="R44">
        <f>IFERROR(VLOOKUP($A44,table123!$DF$10:$DY$410,3,FALSE)/VLOOKUP($A44,table100!$DE$10:$DK$462,7,FALSE)*1000,"")</f>
        <v>6.283821544920464</v>
      </c>
      <c r="S44">
        <f>IFERROR(VLOOKUP($A44,table123!$EF$10:$EZ$410,3,FALSE)/VLOOKUP($A44,table100!$EE$10:$EK$462,7,FALSE)*1000,"")</f>
        <v>10.51164804242539</v>
      </c>
      <c r="T44">
        <f>IFERROR(VLOOKUP($A44,table123!$FF$10:$FZ$410,3,FALSE)/VLOOKUP($A44,table100!$FE$10:$FK$462,7,FALSE)*1000,"")</f>
        <v>15.492467824365184</v>
      </c>
      <c r="U44">
        <f>IFERROR(VLOOKUP($A44,table123!$GF$10:$GZ$410,3,FALSE)/VLOOKUP($A44,table100!$GE$10:$GK$462,7,FALSE)*1000,"")</f>
        <v>14.7868222157849</v>
      </c>
      <c r="W44">
        <f>IFERROR(VLOOKUP($A44,table123!$F$10:$R$410,5,FALSE)/VLOOKUP($A44,table100!$E$10:$K$462,7,FALSE)*1000,"")</f>
        <v>-2.7920482465937011E-2</v>
      </c>
      <c r="X44">
        <f>IFERROR(VLOOKUP($A44,table123!$AF$10:$AR$410,5,FALSE)/VLOOKUP($A44,table100!$AE$10:$AK$462,7,FALSE)*1000,"")</f>
        <v>0.11121151039132551</v>
      </c>
      <c r="Y44">
        <f>IFERROR(VLOOKUP($A44,table123!$BF$10:$BR$410,5,FALSE)/VLOOKUP($A44,table100!$BE$10:$BK$462,7,FALSE)*1000,"")</f>
        <v>6.8995970635314888E-2</v>
      </c>
      <c r="Z44">
        <f>IFERROR(VLOOKUP($A44,table123!$CF$10:$CY$410,5,FALSE)/VLOOKUP($A44,table100!$CE$10:$CK$462,7,FALSE)*1000,"")</f>
        <v>2.7437853262360753E-2</v>
      </c>
      <c r="AA44">
        <f>IFERROR(VLOOKUP($A44,table123!$DF$10:$DY$410,5,FALSE)/VLOOKUP($A44,table100!$DE$10:$DK$462,7,FALSE)*1000,"")</f>
        <v>0</v>
      </c>
      <c r="AB44">
        <f>IFERROR(VLOOKUP($A44,table123!$EF$10:$EZ$410,5,FALSE)/VLOOKUP($A44,table100!$EE$10:$EK$462,7,FALSE)*1000,"")</f>
        <v>1.3528504559106038E-2</v>
      </c>
      <c r="AC44">
        <f>IFERROR(VLOOKUP($A44,table123!$FF$10:$FZ$410,5,FALSE)/VLOOKUP($A44,table100!$FE$10:$FK$462,7,FALSE)*1000,"")</f>
        <v>1.3378642335375807E-2</v>
      </c>
      <c r="AD44">
        <f>IFERROR(VLOOKUP($A44,table123!$GF$10:$GZ$410,5,FALSE)/VLOOKUP($A44,table100!$GE$10:$GK$462,7,FALSE)*1000,"")</f>
        <v>5.2669001659073553E-2</v>
      </c>
      <c r="AF44">
        <f>IFERROR(VLOOKUP($A44,table123!$F$10:$R$410,7,FALSE)/VLOOKUP($A44,table100!$E$10:$K$462,7,FALSE)*1000,"")</f>
        <v>0.30712530712530711</v>
      </c>
      <c r="AG44">
        <f>IFERROR(VLOOKUP($A44,table123!$AF$10:$AR$410,7,FALSE)/VLOOKUP($A44,table100!$AE$10:$AK$462,7,FALSE)*1000,"")</f>
        <v>0.80628345033710991</v>
      </c>
      <c r="AH44">
        <f>IFERROR(VLOOKUP($A44,table123!$BF$10:$BR$410,7,FALSE)/VLOOKUP($A44,table100!$BE$10:$BK$462,7,FALSE)*1000,"")</f>
        <v>0.17938952365181873</v>
      </c>
      <c r="AI44">
        <f>IFERROR(VLOOKUP($A44,table123!$CF$10:$CY$410,7,FALSE)/VLOOKUP($A44,table100!$CE$10:$CK$462,7,FALSE)*1000,"")</f>
        <v>3.251385611589749</v>
      </c>
      <c r="AJ44">
        <f>IFERROR(VLOOKUP($A44,table123!$DF$10:$DY$410,7,FALSE)/VLOOKUP($A44,table100!$DE$10:$DK$462,7,FALSE)*1000,"")</f>
        <v>1.44487002985156</v>
      </c>
      <c r="AK44">
        <f>IFERROR(VLOOKUP($A44,table123!$EF$10:$EZ$410,7,FALSE)/VLOOKUP($A44,table100!$EE$10:$EK$462,7,FALSE)*1000,"")</f>
        <v>1.0011093373738467</v>
      </c>
      <c r="AL44">
        <f>IFERROR(VLOOKUP($A44,table123!$FF$10:$FZ$410,7,FALSE)/VLOOKUP($A44,table100!$FE$10:$FK$462,7,FALSE)*1000,"")</f>
        <v>0.70906804377491772</v>
      </c>
      <c r="AM44">
        <f>IFERROR(VLOOKUP($A44,table123!$GF$10:$GZ$410,7,FALSE)/VLOOKUP($A44,table100!$GE$10:$GK$462,7,FALSE)*1000,"")</f>
        <v>6.2017749453559112</v>
      </c>
      <c r="AO44">
        <f>IFERROR(VLOOKUP($A44,table123!$F$10:$R$410,9,FALSE)/VLOOKUP($A44,table100!$E$10:$K$462,7,FALSE)*1000,"")</f>
        <v>0</v>
      </c>
      <c r="AP44">
        <f>IFERROR(VLOOKUP($A44,table123!$AF$10:$AR$410,9,FALSE)/VLOOKUP($A44,table100!$AE$10:$AK$462,7,FALSE)*1000,"")</f>
        <v>2.7802877597831378E-2</v>
      </c>
      <c r="AQ44">
        <f>IFERROR(VLOOKUP($A44,table123!$BF$10:$BR$410,9,FALSE)/VLOOKUP($A44,table100!$BE$10:$BK$462,7,FALSE)*1000,"")</f>
        <v>0</v>
      </c>
      <c r="AR44">
        <f>IFERROR(VLOOKUP($A44,table123!$CF$10:$CY$410,16,FALSE)/VLOOKUP($A44,table100!$CE$10:$CK$462,7,FALSE)*1000,"")</f>
        <v>0</v>
      </c>
      <c r="AS44">
        <f>IFERROR(VLOOKUP($A44,table123!$DF$10:$DY$410,16,FALSE)/VLOOKUP($A44,table100!$DE$10:$DK$462,7,FALSE)*1000,"")</f>
        <v>0</v>
      </c>
      <c r="AT44">
        <f>IFERROR(VLOOKUP($A44,table123!$EF$10:$EZ$410,17,FALSE)/VLOOKUP($A44,table100!$EE$10:$EK$462,7,FALSE)*1000,"")</f>
        <v>0</v>
      </c>
      <c r="AU44">
        <f>IFERROR(VLOOKUP($A44,table123!$FF$10:$FZ$410,17,FALSE)/VLOOKUP($A44,table100!$FE$10:$FK$462,7,FALSE)*1000,"")</f>
        <v>0</v>
      </c>
      <c r="AV44">
        <f>IFERROR(VLOOKUP($A44,table123!$GF$10:$GZ$410,17,FALSE)/VLOOKUP($A44,table100!$GE$10:$GK$462,7,FALSE)*1000,"")</f>
        <v>0</v>
      </c>
      <c r="AX44">
        <f>IFERROR(VLOOKUP($A44,table123!$F$10:$R$410,11,FALSE)/VLOOKUP($A44,table100!$E$10:$K$462,7,FALSE)*1000,"")</f>
        <v>0.16752289479562207</v>
      </c>
      <c r="AY44">
        <f>IFERROR(VLOOKUP($A44,table123!$AF$10:$AR$410,11,FALSE)/VLOOKUP($A44,table100!$AE$10:$AK$462,7,FALSE)*1000,"")</f>
        <v>1.1121151039132551</v>
      </c>
      <c r="AZ44">
        <f>IFERROR(VLOOKUP($A44,table123!$BF$10:$BR$410,11,FALSE)/VLOOKUP($A44,table100!$BE$10:$BK$462,7,FALSE)*1000,"")</f>
        <v>0.7451564828614009</v>
      </c>
      <c r="BA44">
        <f>IFERROR(VLOOKUP($A44,table123!$CF$10:$CY$410,18,FALSE)/VLOOKUP($A44,table100!$CE$10:$CK$462,7,FALSE)*1000,"")</f>
        <v>0.2332217527300664</v>
      </c>
      <c r="BB44">
        <f>IFERROR(VLOOKUP($A44,table123!$DF$10:$DY$410,18,FALSE)/VLOOKUP($A44,table100!$DE$10:$DK$462,7,FALSE)*1000,"")</f>
        <v>0.16357019205866719</v>
      </c>
      <c r="BC44">
        <f>IFERROR(VLOOKUP($A44,table123!$EF$10:$EZ$410,19,FALSE)/VLOOKUP($A44,table100!$EE$10:$EK$462,7,FALSE)*1000,"")</f>
        <v>0.32468410941854486</v>
      </c>
      <c r="BD44">
        <f>IFERROR(VLOOKUP($A44,table123!$FF$10:$FZ$410,19,FALSE)/VLOOKUP($A44,table100!$FE$10:$FK$462,7,FALSE)*1000,"")</f>
        <v>0.16054370802450968</v>
      </c>
      <c r="BE44">
        <f>IFERROR(VLOOKUP($A44,table123!$GF$10:$GZ$410,19,FALSE)/VLOOKUP($A44,table100!$GE$10:$GK$462,7,FALSE)*1000,"")</f>
        <v>0.31601400995444134</v>
      </c>
      <c r="BG44">
        <f>IFERROR(VLOOKUP($A44,table123!$F$10:$R$410,13,FALSE)/VLOOKUP($A44,table100!$E$10:$K$462,7,FALSE)*1000,"")</f>
        <v>4.2299530935894571</v>
      </c>
      <c r="BH44">
        <f>IFERROR(VLOOKUP($A44,table123!$AF$10:$AR$410,13,FALSE)/VLOOKUP($A44,table100!$AE$10:$AK$462,7,FALSE)*1000,"")</f>
        <v>7.4094668798220615</v>
      </c>
      <c r="BI44">
        <f>IFERROR(VLOOKUP($A44,table123!$BF$10:$BR$410,13,FALSE)/VLOOKUP($A44,table100!$BE$10:$BK$462,7,FALSE)*1000,"")</f>
        <v>5.8508583098747033</v>
      </c>
      <c r="BJ44">
        <f>IFERROR(VLOOKUP($A44,table123!$CF$10:$CY$410,20,FALSE)/VLOOKUP($A44,table100!$CE$10:$CK$462,7,FALSE)*1000,"")</f>
        <v>6.4616144432859572</v>
      </c>
      <c r="BK44">
        <f>IFERROR(VLOOKUP($A44,table123!$DF$10:$DY$410,20,FALSE)/VLOOKUP($A44,table100!$DE$10:$DK$462,7,FALSE)*1000,"")</f>
        <v>7.5651213827133565</v>
      </c>
      <c r="BL44">
        <f>IFERROR(VLOOKUP($A44,table123!$EF$10:$EZ$410,21,FALSE)/VLOOKUP($A44,table100!$EE$10:$EK$462,7,FALSE)*1000,"")</f>
        <v>11.201601774939798</v>
      </c>
      <c r="BM44">
        <f>IFERROR(VLOOKUP($A44,table123!$FF$10:$FZ$410,21,FALSE)/VLOOKUP($A44,table100!$FE$10:$FK$462,7,FALSE)*1000,"")</f>
        <v>16.054370802450968</v>
      </c>
      <c r="BN44">
        <f>IFERROR(VLOOKUP($A44,table123!$GF$10:$GZ$410,21,FALSE)/VLOOKUP($A44,table100!$GE$10:$GK$462,7,FALSE)*1000,"")</f>
        <v>20.725252152845446</v>
      </c>
    </row>
    <row r="45" spans="1:66" x14ac:dyDescent="0.3">
      <c r="A45" t="s">
        <v>805</v>
      </c>
      <c r="B45" t="str">
        <f>VLOOKUP($A45,class!$A$1:$B$455,2,FALSE)</f>
        <v>Shire District</v>
      </c>
      <c r="C45" t="str">
        <f>IFERROR(VLOOKUP($A45,classifications!A$3:C$334,3,FALSE),VLOOKUP($A45,classifications!I$2:K$28,3,FALSE))</f>
        <v>Predominantly Rural</v>
      </c>
      <c r="E45" t="b">
        <f>IF(VLOOKUP(A45,table123!$F$10:$F$410,1,FALSE)=VLOOKUP(calculations!A45,table100!$E$10:$E$462,1,FALSE),TRUE,FALSE)</f>
        <v>1</v>
      </c>
      <c r="F45" t="b">
        <f>IF(VLOOKUP($A45,table123!$AF$10:$AF$410,1,FALSE)=VLOOKUP(calculations!$A45,table100!$AE$10:$AE$462,1,FALSE),TRUE,FALSE)</f>
        <v>1</v>
      </c>
      <c r="G45" t="b">
        <f>IF(VLOOKUP($A45,table123!$BF$10:$BF$410,1,FALSE)=VLOOKUP(calculations!$A45,table100!$BE$10:$BE$462,1,FALSE),TRUE,FALSE)</f>
        <v>1</v>
      </c>
      <c r="H45" t="b">
        <f>IF(VLOOKUP($A45,table123!$CF$10:$CF$410,1,FALSE)=VLOOKUP(calculations!$A45,table100!$CE$10:$CE$462,1,FALSE),TRUE,FALSE)</f>
        <v>1</v>
      </c>
      <c r="I45" t="b">
        <f>IF(VLOOKUP($A45,table123!$DF$10:$DF$410,1,FALSE)=VLOOKUP(calculations!$A45,table100!$DE$10:$DE$462,1,FALSE),TRUE,FALSE)</f>
        <v>1</v>
      </c>
      <c r="J45" t="b">
        <f>IF(VLOOKUP($A45,table123!$EF$10:$EF$410,1,FALSE)=VLOOKUP(calculations!$A45,table100!$EE$10:$EE$462,1,FALSE),TRUE,FALSE)</f>
        <v>1</v>
      </c>
      <c r="K45" t="b">
        <f>IF(VLOOKUP($A45,table123!$FF$10:$FF$410,1,FALSE)=VLOOKUP(calculations!$A45,table100!$FE$10:$FE$462,1,FALSE),TRUE,FALSE)</f>
        <v>1</v>
      </c>
      <c r="L45" t="b">
        <f>IF(VLOOKUP($A45,table123!$GF$10:$GF$408,1,FALSE)=VLOOKUP(calculations!$A45,table100!$GE$10:$GE$462,1,FALSE),TRUE,FALSE)</f>
        <v>1</v>
      </c>
      <c r="N45">
        <f>IFERROR(VLOOKUP($A45,table123!$F$10:$R$410,3,FALSE)/VLOOKUP($A45,table100!$E$10:$K$462,7,FALSE)*1000,"")</f>
        <v>3.9847853649701142</v>
      </c>
      <c r="O45">
        <f>IFERROR(VLOOKUP($A45,table123!$AF$10:$AR$410,3,FALSE)/VLOOKUP($A45,table100!$AE$10:$AK$462,7,FALSE)*1000,"")</f>
        <v>4.4074927376540112</v>
      </c>
      <c r="P45">
        <f>IFERROR(VLOOKUP($A45,table123!$BF$10:$BR$410,3,FALSE)/VLOOKUP($A45,table100!$BE$10:$BK$462,7,FALSE)*1000,"")</f>
        <v>3.9872408293460921</v>
      </c>
      <c r="Q45">
        <f>IFERROR(VLOOKUP($A45,table123!$CF$10:$CY$410,3,FALSE)/VLOOKUP($A45,table100!$CE$10:$CK$462,7,FALSE)*1000,"")</f>
        <v>6.2504960711167552</v>
      </c>
      <c r="R45">
        <f>IFERROR(VLOOKUP($A45,table123!$DF$10:$DY$410,3,FALSE)/VLOOKUP($A45,table100!$DE$10:$DK$462,7,FALSE)*1000,"")</f>
        <v>7.1352544644617026</v>
      </c>
      <c r="S45">
        <f>IFERROR(VLOOKUP($A45,table123!$EF$10:$EZ$410,3,FALSE)/VLOOKUP($A45,table100!$EE$10:$EK$462,7,FALSE)*1000,"")</f>
        <v>9.727322447066177</v>
      </c>
      <c r="T45">
        <f>IFERROR(VLOOKUP($A45,table123!$FF$10:$FZ$410,3,FALSE)/VLOOKUP($A45,table100!$FE$10:$FK$462,7,FALSE)*1000,"")</f>
        <v>7.1308481651110212</v>
      </c>
      <c r="U45">
        <f>IFERROR(VLOOKUP($A45,table123!$GF$10:$GZ$410,3,FALSE)/VLOOKUP($A45,table100!$GE$10:$GK$462,7,FALSE)*1000,"")</f>
        <v>12.514133496866677</v>
      </c>
      <c r="W45">
        <f>IFERROR(VLOOKUP($A45,table123!$F$10:$R$410,5,FALSE)/VLOOKUP($A45,table100!$E$10:$K$462,7,FALSE)*1000,"")</f>
        <v>0</v>
      </c>
      <c r="X45">
        <f>IFERROR(VLOOKUP($A45,table123!$AF$10:$AR$410,5,FALSE)/VLOOKUP($A45,table100!$AE$10:$AK$462,7,FALSE)*1000,"")</f>
        <v>0.18030652108584594</v>
      </c>
      <c r="Y45">
        <f>IFERROR(VLOOKUP($A45,table123!$BF$10:$BR$410,5,FALSE)/VLOOKUP($A45,table100!$BE$10:$BK$462,7,FALSE)*1000,"")</f>
        <v>0.23923444976076555</v>
      </c>
      <c r="Z45">
        <f>IFERROR(VLOOKUP($A45,table123!$CF$10:$CY$410,5,FALSE)/VLOOKUP($A45,table100!$CE$10:$CK$462,7,FALSE)*1000,"")</f>
        <v>0.13889991269148344</v>
      </c>
      <c r="AA45">
        <f>IFERROR(VLOOKUP($A45,table123!$DF$10:$DY$410,5,FALSE)/VLOOKUP($A45,table100!$DE$10:$DK$462,7,FALSE)*1000,"")</f>
        <v>0.3153703630701305</v>
      </c>
      <c r="AB45">
        <f>IFERROR(VLOOKUP($A45,table123!$EF$10:$EZ$410,5,FALSE)/VLOOKUP($A45,table100!$EE$10:$EK$462,7,FALSE)*1000,"")</f>
        <v>5.8598327994374561E-2</v>
      </c>
      <c r="AC45">
        <f>IFERROR(VLOOKUP($A45,table123!$FF$10:$FZ$410,5,FALSE)/VLOOKUP($A45,table100!$FE$10:$FK$462,7,FALSE)*1000,"")</f>
        <v>0.73434208746400753</v>
      </c>
      <c r="AD45">
        <f>IFERROR(VLOOKUP($A45,table123!$GF$10:$GZ$410,5,FALSE)/VLOOKUP($A45,table100!$GE$10:$GK$462,7,FALSE)*1000,"")</f>
        <v>0.13414844483624308</v>
      </c>
      <c r="AF45">
        <f>IFERROR(VLOOKUP($A45,table123!$F$10:$R$410,7,FALSE)/VLOOKUP($A45,table100!$E$10:$K$462,7,FALSE)*1000,"")</f>
        <v>0.56350500110688484</v>
      </c>
      <c r="AG45">
        <f>IFERROR(VLOOKUP($A45,table123!$AF$10:$AR$410,7,FALSE)/VLOOKUP($A45,table100!$AE$10:$AK$462,7,FALSE)*1000,"")</f>
        <v>0.40068115796854653</v>
      </c>
      <c r="AH45">
        <f>IFERROR(VLOOKUP($A45,table123!$BF$10:$BR$410,7,FALSE)/VLOOKUP($A45,table100!$BE$10:$BK$462,7,FALSE)*1000,"")</f>
        <v>0.57814992025518341</v>
      </c>
      <c r="AI45">
        <f>IFERROR(VLOOKUP($A45,table123!$CF$10:$CY$410,7,FALSE)/VLOOKUP($A45,table100!$CE$10:$CK$462,7,FALSE)*1000,"")</f>
        <v>1.230256369553139</v>
      </c>
      <c r="AJ45">
        <f>IFERROR(VLOOKUP($A45,table123!$DF$10:$DY$410,7,FALSE)/VLOOKUP($A45,table100!$DE$10:$DK$462,7,FALSE)*1000,"")</f>
        <v>2.4638309614853946</v>
      </c>
      <c r="AK45">
        <f>IFERROR(VLOOKUP($A45,table123!$EF$10:$EZ$410,7,FALSE)/VLOOKUP($A45,table100!$EE$10:$EK$462,7,FALSE)*1000,"")</f>
        <v>1.1133682318931166</v>
      </c>
      <c r="AL45">
        <f>IFERROR(VLOOKUP($A45,table123!$FF$10:$FZ$410,7,FALSE)/VLOOKUP($A45,table100!$FE$10:$FK$462,7,FALSE)*1000,"")</f>
        <v>0.61839333681179587</v>
      </c>
      <c r="AM45">
        <f>IFERROR(VLOOKUP($A45,table123!$GF$10:$GZ$410,7,FALSE)/VLOOKUP($A45,table100!$GE$10:$GK$462,7,FALSE)*1000,"")</f>
        <v>0.70907035127728479</v>
      </c>
      <c r="AO45">
        <f>IFERROR(VLOOKUP($A45,table123!$F$10:$R$410,9,FALSE)/VLOOKUP($A45,table100!$E$10:$K$462,7,FALSE)*1000,"")</f>
        <v>0</v>
      </c>
      <c r="AP45">
        <f>IFERROR(VLOOKUP($A45,table123!$AF$10:$AR$410,9,FALSE)/VLOOKUP($A45,table100!$AE$10:$AK$462,7,FALSE)*1000,"")</f>
        <v>6.010217369528198E-2</v>
      </c>
      <c r="AQ45">
        <f>IFERROR(VLOOKUP($A45,table123!$BF$10:$BR$410,9,FALSE)/VLOOKUP($A45,table100!$BE$10:$BK$462,7,FALSE)*1000,"")</f>
        <v>5.9808612440191387E-2</v>
      </c>
      <c r="AR45">
        <f>IFERROR(VLOOKUP($A45,table123!$CF$10:$CY$410,16,FALSE)/VLOOKUP($A45,table100!$CE$10:$CK$462,7,FALSE)*1000,"")</f>
        <v>0</v>
      </c>
      <c r="AS45">
        <f>IFERROR(VLOOKUP($A45,table123!$DF$10:$DY$410,16,FALSE)/VLOOKUP($A45,table100!$DE$10:$DK$462,7,FALSE)*1000,"")</f>
        <v>0</v>
      </c>
      <c r="AT45">
        <f>IFERROR(VLOOKUP($A45,table123!$EF$10:$EZ$410,17,FALSE)/VLOOKUP($A45,table100!$EE$10:$EK$462,7,FALSE)*1000,"")</f>
        <v>0</v>
      </c>
      <c r="AU45">
        <f>IFERROR(VLOOKUP($A45,table123!$FF$10:$FZ$410,17,FALSE)/VLOOKUP($A45,table100!$FE$10:$FK$462,7,FALSE)*1000,"")</f>
        <v>0</v>
      </c>
      <c r="AV45">
        <f>IFERROR(VLOOKUP($A45,table123!$GF$10:$GZ$410,17,FALSE)/VLOOKUP($A45,table100!$GE$10:$GK$462,7,FALSE)*1000,"")</f>
        <v>0</v>
      </c>
      <c r="AX45">
        <f>IFERROR(VLOOKUP($A45,table123!$F$10:$R$410,11,FALSE)/VLOOKUP($A45,table100!$E$10:$K$462,7,FALSE)*1000,"")</f>
        <v>0</v>
      </c>
      <c r="AY45">
        <f>IFERROR(VLOOKUP($A45,table123!$AF$10:$AR$410,11,FALSE)/VLOOKUP($A45,table100!$AE$10:$AK$462,7,FALSE)*1000,"")</f>
        <v>0.14023840528899129</v>
      </c>
      <c r="AZ45">
        <f>IFERROR(VLOOKUP($A45,table123!$BF$10:$BR$410,11,FALSE)/VLOOKUP($A45,table100!$BE$10:$BK$462,7,FALSE)*1000,"")</f>
        <v>0.15948963317384371</v>
      </c>
      <c r="BA45">
        <f>IFERROR(VLOOKUP($A45,table123!$CF$10:$CY$410,18,FALSE)/VLOOKUP($A45,table100!$CE$10:$CK$462,7,FALSE)*1000,"")</f>
        <v>0.9127708548297484</v>
      </c>
      <c r="BB45">
        <f>IFERROR(VLOOKUP($A45,table123!$DF$10:$DY$410,18,FALSE)/VLOOKUP($A45,table100!$DE$10:$DK$462,7,FALSE)*1000,"")</f>
        <v>0.8081365553672093</v>
      </c>
      <c r="BC45">
        <f>IFERROR(VLOOKUP($A45,table123!$EF$10:$EZ$410,19,FALSE)/VLOOKUP($A45,table100!$EE$10:$EK$462,7,FALSE)*1000,"")</f>
        <v>0.13672943198687396</v>
      </c>
      <c r="BD45">
        <f>IFERROR(VLOOKUP($A45,table123!$FF$10:$FZ$410,19,FALSE)/VLOOKUP($A45,table100!$FE$10:$FK$462,7,FALSE)*1000,"")</f>
        <v>9.6623958876843108E-2</v>
      </c>
      <c r="BE45">
        <f>IFERROR(VLOOKUP($A45,table123!$GF$10:$GZ$410,19,FALSE)/VLOOKUP($A45,table100!$GE$10:$GK$462,7,FALSE)*1000,"")</f>
        <v>5.7492190644104171E-2</v>
      </c>
      <c r="BG45">
        <f>IFERROR(VLOOKUP($A45,table123!$F$10:$R$410,13,FALSE)/VLOOKUP($A45,table100!$E$10:$K$462,7,FALSE)*1000,"")</f>
        <v>4.5482903660769987</v>
      </c>
      <c r="BH45">
        <f>IFERROR(VLOOKUP($A45,table123!$AF$10:$AR$410,13,FALSE)/VLOOKUP($A45,table100!$AE$10:$AK$462,7,FALSE)*1000,"")</f>
        <v>4.9083441851146947</v>
      </c>
      <c r="BI45">
        <f>IFERROR(VLOOKUP($A45,table123!$BF$10:$BR$410,13,FALSE)/VLOOKUP($A45,table100!$BE$10:$BK$462,7,FALSE)*1000,"")</f>
        <v>4.7049441786283888</v>
      </c>
      <c r="BJ45">
        <f>IFERROR(VLOOKUP($A45,table123!$CF$10:$CY$410,20,FALSE)/VLOOKUP($A45,table100!$CE$10:$CK$462,7,FALSE)*1000,"")</f>
        <v>6.7068814985316294</v>
      </c>
      <c r="BK45">
        <f>IFERROR(VLOOKUP($A45,table123!$DF$10:$DY$410,20,FALSE)/VLOOKUP($A45,table100!$DE$10:$DK$462,7,FALSE)*1000,"")</f>
        <v>9.1063192336500176</v>
      </c>
      <c r="BL45">
        <f>IFERROR(VLOOKUP($A45,table123!$EF$10:$EZ$410,21,FALSE)/VLOOKUP($A45,table100!$EE$10:$EK$462,7,FALSE)*1000,"")</f>
        <v>10.762559574966794</v>
      </c>
      <c r="BM45">
        <f>IFERROR(VLOOKUP($A45,table123!$FF$10:$FZ$410,21,FALSE)/VLOOKUP($A45,table100!$FE$10:$FK$462,7,FALSE)*1000,"")</f>
        <v>8.3869596305099812</v>
      </c>
      <c r="BN45">
        <f>IFERROR(VLOOKUP($A45,table123!$GF$10:$GZ$410,21,FALSE)/VLOOKUP($A45,table100!$GE$10:$GK$462,7,FALSE)*1000,"")</f>
        <v>13.299860102336099</v>
      </c>
    </row>
    <row r="46" spans="1:66" x14ac:dyDescent="0.3">
      <c r="A46" t="s">
        <v>1240</v>
      </c>
      <c r="B46" t="str">
        <f>VLOOKUP($A46,class!$A$1:$B$455,2,FALSE)</f>
        <v>Unitary Authority</v>
      </c>
      <c r="C46" t="str">
        <f>IFERROR(VLOOKUP($A46,classifications!A$3:C$334,3,FALSE),VLOOKUP($A46,classifications!I$2:K$28,3,FALSE))</f>
        <v>Urban with Significant Rural</v>
      </c>
      <c r="E46" t="b">
        <f>IF(VLOOKUP(A46,table123!$F$10:$F$410,1,FALSE)=VLOOKUP(calculations!A46,table100!$E$10:$E$462,1,FALSE),TRUE,FALSE)</f>
        <v>1</v>
      </c>
      <c r="F46" t="b">
        <f>IF(VLOOKUP($A46,table123!$AF$10:$AF$410,1,FALSE)=VLOOKUP(calculations!$A46,table100!$AE$10:$AE$462,1,FALSE),TRUE,FALSE)</f>
        <v>1</v>
      </c>
      <c r="G46" t="b">
        <f>IF(VLOOKUP($A46,table123!$BF$10:$BF$410,1,FALSE)=VLOOKUP(calculations!$A46,table100!$BE$10:$BE$462,1,FALSE),TRUE,FALSE)</f>
        <v>1</v>
      </c>
      <c r="H46" t="b">
        <f>IF(VLOOKUP($A46,table123!$CF$10:$CF$410,1,FALSE)=VLOOKUP(calculations!$A46,table100!$CE$10:$CE$462,1,FALSE),TRUE,FALSE)</f>
        <v>1</v>
      </c>
      <c r="I46" t="b">
        <f>IF(VLOOKUP($A46,table123!$DF$10:$DF$410,1,FALSE)=VLOOKUP(calculations!$A46,table100!$DE$10:$DE$462,1,FALSE),TRUE,FALSE)</f>
        <v>1</v>
      </c>
      <c r="J46" t="b">
        <f>IF(VLOOKUP($A46,table123!$EF$10:$EF$410,1,FALSE)=VLOOKUP(calculations!$A46,table100!$EE$10:$EE$462,1,FALSE),TRUE,FALSE)</f>
        <v>1</v>
      </c>
      <c r="K46" t="b">
        <f>IF(VLOOKUP($A46,table123!$FF$10:$FF$410,1,FALSE)=VLOOKUP(calculations!$A46,table100!$FE$10:$FE$462,1,FALSE),TRUE,FALSE)</f>
        <v>1</v>
      </c>
      <c r="L46" t="b">
        <f>IF(VLOOKUP($A46,table123!$GF$10:$GF$408,1,FALSE)=VLOOKUP(calculations!$A46,table100!$GE$10:$GE$462,1,FALSE),TRUE,FALSE)</f>
        <v>1</v>
      </c>
      <c r="N46">
        <f>IFERROR(VLOOKUP($A46,table123!$F$10:$R$410,3,FALSE)/VLOOKUP($A46,table100!$E$10:$K$462,7,FALSE)*1000,"")</f>
        <v>5.7857946959185282</v>
      </c>
      <c r="O46">
        <f>IFERROR(VLOOKUP($A46,table123!$AF$10:$AR$410,3,FALSE)/VLOOKUP($A46,table100!$AE$10:$AK$462,7,FALSE)*1000,"")</f>
        <v>6.238303181534623</v>
      </c>
      <c r="P46">
        <f>IFERROR(VLOOKUP($A46,table123!$BF$10:$BR$410,3,FALSE)/VLOOKUP($A46,table100!$BE$10:$BK$462,7,FALSE)*1000,"")</f>
        <v>6.7232746606101275</v>
      </c>
      <c r="Q46">
        <f>IFERROR(VLOOKUP($A46,table123!$CF$10:$CY$410,3,FALSE)/VLOOKUP($A46,table100!$CE$10:$CK$462,7,FALSE)*1000,"")</f>
        <v>9.2930379017702851</v>
      </c>
      <c r="R46">
        <f>IFERROR(VLOOKUP($A46,table123!$DF$10:$DY$410,3,FALSE)/VLOOKUP($A46,table100!$DE$10:$DK$462,7,FALSE)*1000,"")</f>
        <v>8.8557239142553072</v>
      </c>
      <c r="S46">
        <f>IFERROR(VLOOKUP($A46,table123!$EF$10:$EZ$410,3,FALSE)/VLOOKUP($A46,table100!$EE$10:$EK$462,7,FALSE)*1000,"")</f>
        <v>12.342894377404358</v>
      </c>
      <c r="T46">
        <f>IFERROR(VLOOKUP($A46,table123!$FF$10:$FZ$410,3,FALSE)/VLOOKUP($A46,table100!$FE$10:$FK$462,7,FALSE)*1000,"")</f>
        <v>11.215575954989637</v>
      </c>
      <c r="U46">
        <f>IFERROR(VLOOKUP($A46,table123!$GF$10:$GZ$410,3,FALSE)/VLOOKUP($A46,table100!$GE$10:$GK$462,7,FALSE)*1000,"")</f>
        <v>13.619530260208558</v>
      </c>
      <c r="W46">
        <f>IFERROR(VLOOKUP($A46,table123!$F$10:$R$410,5,FALSE)/VLOOKUP($A46,table100!$E$10:$K$462,7,FALSE)*1000,"")</f>
        <v>0.10472026598947562</v>
      </c>
      <c r="X46">
        <f>IFERROR(VLOOKUP($A46,table123!$AF$10:$AR$410,5,FALSE)/VLOOKUP($A46,table100!$AE$10:$AK$462,7,FALSE)*1000,"")</f>
        <v>9.0975254730713245E-2</v>
      </c>
      <c r="Y46">
        <f>IFERROR(VLOOKUP($A46,table123!$BF$10:$BR$410,5,FALSE)/VLOOKUP($A46,table100!$BE$10:$BK$462,7,FALSE)*1000,"")</f>
        <v>0.16775925256800703</v>
      </c>
      <c r="Z46">
        <f>IFERROR(VLOOKUP($A46,table123!$CF$10:$CY$410,5,FALSE)/VLOOKUP($A46,table100!$CE$10:$CK$462,7,FALSE)*1000,"")</f>
        <v>0.56321441828910823</v>
      </c>
      <c r="AA46">
        <f>IFERROR(VLOOKUP($A46,table123!$DF$10:$DY$410,5,FALSE)/VLOOKUP($A46,table100!$DE$10:$DK$462,7,FALSE)*1000,"")</f>
        <v>1.0261997668879541</v>
      </c>
      <c r="AB46">
        <f>IFERROR(VLOOKUP($A46,table123!$EF$10:$EZ$410,5,FALSE)/VLOOKUP($A46,table100!$EE$10:$EK$462,7,FALSE)*1000,"")</f>
        <v>0.2506171447188702</v>
      </c>
      <c r="AC46">
        <f>IFERROR(VLOOKUP($A46,table123!$FF$10:$FZ$410,5,FALSE)/VLOOKUP($A46,table100!$FE$10:$FK$462,7,FALSE)*1000,"")</f>
        <v>0.18507551080840984</v>
      </c>
      <c r="AD46">
        <f>IFERROR(VLOOKUP($A46,table123!$GF$10:$GZ$410,5,FALSE)/VLOOKUP($A46,table100!$GE$10:$GK$462,7,FALSE)*1000,"")</f>
        <v>6.091024266640678E-2</v>
      </c>
      <c r="AF46">
        <f>IFERROR(VLOOKUP($A46,table123!$F$10:$R$410,7,FALSE)/VLOOKUP($A46,table100!$E$10:$K$462,7,FALSE)*1000,"")</f>
        <v>1.3220933581171295</v>
      </c>
      <c r="AG46">
        <f>IFERROR(VLOOKUP($A46,table123!$AF$10:$AR$410,7,FALSE)/VLOOKUP($A46,table100!$AE$10:$AK$462,7,FALSE)*1000,"")</f>
        <v>0.88375961738407149</v>
      </c>
      <c r="AH46">
        <f>IFERROR(VLOOKUP($A46,table123!$BF$10:$BR$410,7,FALSE)/VLOOKUP($A46,table100!$BE$10:$BK$462,7,FALSE)*1000,"")</f>
        <v>1.2517421153151294</v>
      </c>
      <c r="AI46">
        <f>IFERROR(VLOOKUP($A46,table123!$CF$10:$CY$410,7,FALSE)/VLOOKUP($A46,table100!$CE$10:$CK$462,7,FALSE)*1000,"")</f>
        <v>0.52481343522394164</v>
      </c>
      <c r="AJ46">
        <f>IFERROR(VLOOKUP($A46,table123!$DF$10:$DY$410,7,FALSE)/VLOOKUP($A46,table100!$DE$10:$DK$462,7,FALSE)*1000,"")</f>
        <v>1.1908984949070085</v>
      </c>
      <c r="AK46">
        <f>IFERROR(VLOOKUP($A46,table123!$EF$10:$EZ$410,7,FALSE)/VLOOKUP($A46,table100!$EE$10:$EK$462,7,FALSE)*1000,"")</f>
        <v>3.1201834517499343</v>
      </c>
      <c r="AL46">
        <f>IFERROR(VLOOKUP($A46,table123!$FF$10:$FZ$410,7,FALSE)/VLOOKUP($A46,table100!$FE$10:$FK$462,7,FALSE)*1000,"")</f>
        <v>1.5669726581778698</v>
      </c>
      <c r="AM46">
        <f>IFERROR(VLOOKUP($A46,table123!$GF$10:$GZ$410,7,FALSE)/VLOOKUP($A46,table100!$GE$10:$GK$462,7,FALSE)*1000,"")</f>
        <v>0.86492544586297637</v>
      </c>
      <c r="AO46">
        <f>IFERROR(VLOOKUP($A46,table123!$F$10:$R$410,9,FALSE)/VLOOKUP($A46,table100!$E$10:$K$462,7,FALSE)*1000,"")</f>
        <v>1.3090033248684452E-2</v>
      </c>
      <c r="AP46">
        <f>IFERROR(VLOOKUP($A46,table123!$AF$10:$AR$410,9,FALSE)/VLOOKUP($A46,table100!$AE$10:$AK$462,7,FALSE)*1000,"")</f>
        <v>0</v>
      </c>
      <c r="AQ46">
        <f>IFERROR(VLOOKUP($A46,table123!$BF$10:$BR$410,9,FALSE)/VLOOKUP($A46,table100!$BE$10:$BK$462,7,FALSE)*1000,"")</f>
        <v>0</v>
      </c>
      <c r="AR46">
        <f>IFERROR(VLOOKUP($A46,table123!$CF$10:$CY$410,16,FALSE)/VLOOKUP($A46,table100!$CE$10:$CK$462,7,FALSE)*1000,"")</f>
        <v>0</v>
      </c>
      <c r="AS46">
        <f>IFERROR(VLOOKUP($A46,table123!$DF$10:$DY$410,16,FALSE)/VLOOKUP($A46,table100!$DE$10:$DK$462,7,FALSE)*1000,"")</f>
        <v>0</v>
      </c>
      <c r="AT46">
        <f>IFERROR(VLOOKUP($A46,table123!$EF$10:$EZ$410,17,FALSE)/VLOOKUP($A46,table100!$EE$10:$EK$462,7,FALSE)*1000,"")</f>
        <v>0</v>
      </c>
      <c r="AU46">
        <f>IFERROR(VLOOKUP($A46,table123!$FF$10:$FZ$410,17,FALSE)/VLOOKUP($A46,table100!$FE$10:$FK$462,7,FALSE)*1000,"")</f>
        <v>1.2338367387227323E-2</v>
      </c>
      <c r="AV46">
        <f>IFERROR(VLOOKUP($A46,table123!$GF$10:$GZ$410,17,FALSE)/VLOOKUP($A46,table100!$GE$10:$GK$462,7,FALSE)*1000,"")</f>
        <v>2.4364097066562715E-2</v>
      </c>
      <c r="AX46">
        <f>IFERROR(VLOOKUP($A46,table123!$F$10:$R$410,11,FALSE)/VLOOKUP($A46,table100!$E$10:$K$462,7,FALSE)*1000,"")</f>
        <v>2.6180066497368905E-2</v>
      </c>
      <c r="AY46">
        <f>IFERROR(VLOOKUP($A46,table123!$AF$10:$AR$410,11,FALSE)/VLOOKUP($A46,table100!$AE$10:$AK$462,7,FALSE)*1000,"")</f>
        <v>9.0975254730713245E-2</v>
      </c>
      <c r="AZ46">
        <f>IFERROR(VLOOKUP($A46,table123!$BF$10:$BR$410,11,FALSE)/VLOOKUP($A46,table100!$BE$10:$BK$462,7,FALSE)*1000,"")</f>
        <v>0</v>
      </c>
      <c r="BA46">
        <f>IFERROR(VLOOKUP($A46,table123!$CF$10:$CY$410,18,FALSE)/VLOOKUP($A46,table100!$CE$10:$CK$462,7,FALSE)*1000,"")</f>
        <v>2.5600655376777647E-2</v>
      </c>
      <c r="BB46">
        <f>IFERROR(VLOOKUP($A46,table123!$DF$10:$DY$410,18,FALSE)/VLOOKUP($A46,table100!$DE$10:$DK$462,7,FALSE)*1000,"")</f>
        <v>3.800739877362793E-2</v>
      </c>
      <c r="BC46">
        <f>IFERROR(VLOOKUP($A46,table123!$EF$10:$EZ$410,19,FALSE)/VLOOKUP($A46,table100!$EE$10:$EK$462,7,FALSE)*1000,"")</f>
        <v>0.11277771512349161</v>
      </c>
      <c r="BD46">
        <f>IFERROR(VLOOKUP($A46,table123!$FF$10:$FZ$410,19,FALSE)/VLOOKUP($A46,table100!$FE$10:$FK$462,7,FALSE)*1000,"")</f>
        <v>0.14806040864672784</v>
      </c>
      <c r="BE46">
        <f>IFERROR(VLOOKUP($A46,table123!$GF$10:$GZ$410,19,FALSE)/VLOOKUP($A46,table100!$GE$10:$GK$462,7,FALSE)*1000,"")</f>
        <v>0.35327940746515935</v>
      </c>
      <c r="BG46">
        <f>IFERROR(VLOOKUP($A46,table123!$F$10:$R$410,13,FALSE)/VLOOKUP($A46,table100!$E$10:$K$462,7,FALSE)*1000,"")</f>
        <v>7.1995182867764482</v>
      </c>
      <c r="BH46">
        <f>IFERROR(VLOOKUP($A46,table123!$AF$10:$AR$410,13,FALSE)/VLOOKUP($A46,table100!$AE$10:$AK$462,7,FALSE)*1000,"")</f>
        <v>7.1220627989186944</v>
      </c>
      <c r="BI46">
        <f>IFERROR(VLOOKUP($A46,table123!$BF$10:$BR$410,13,FALSE)/VLOOKUP($A46,table100!$BE$10:$BK$462,7,FALSE)*1000,"")</f>
        <v>8.1427760284932642</v>
      </c>
      <c r="BJ46">
        <f>IFERROR(VLOOKUP($A46,table123!$CF$10:$CY$410,20,FALSE)/VLOOKUP($A46,table100!$CE$10:$CK$462,7,FALSE)*1000,"")</f>
        <v>10.355465099906558</v>
      </c>
      <c r="BK46">
        <f>IFERROR(VLOOKUP($A46,table123!$DF$10:$DY$410,20,FALSE)/VLOOKUP($A46,table100!$DE$10:$DK$462,7,FALSE)*1000,"")</f>
        <v>11.034814777276642</v>
      </c>
      <c r="BL46">
        <f>IFERROR(VLOOKUP($A46,table123!$EF$10:$EZ$410,21,FALSE)/VLOOKUP($A46,table100!$EE$10:$EK$462,7,FALSE)*1000,"")</f>
        <v>15.600917258749671</v>
      </c>
      <c r="BM46">
        <f>IFERROR(VLOOKUP($A46,table123!$FF$10:$FZ$410,21,FALSE)/VLOOKUP($A46,table100!$FE$10:$FK$462,7,FALSE)*1000,"")</f>
        <v>12.831902082716415</v>
      </c>
      <c r="BN46">
        <f>IFERROR(VLOOKUP($A46,table123!$GF$10:$GZ$410,21,FALSE)/VLOOKUP($A46,table100!$GE$10:$GK$462,7,FALSE)*1000,"")</f>
        <v>14.216450638339344</v>
      </c>
    </row>
    <row r="47" spans="1:66" x14ac:dyDescent="0.3">
      <c r="A47" t="s">
        <v>1058</v>
      </c>
      <c r="B47" t="str">
        <f>VLOOKUP($A47,class!$A$1:$B$455,2,FALSE)</f>
        <v>Unitary Authority</v>
      </c>
      <c r="C47" t="str">
        <f>IFERROR(VLOOKUP($A47,classifications!A$3:C$334,3,FALSE),VLOOKUP($A47,classifications!I$2:K$28,3,FALSE))</f>
        <v>Urban with Significant Rural</v>
      </c>
      <c r="E47" t="b">
        <f>IF(VLOOKUP(A47,table123!$F$10:$F$410,1,FALSE)=VLOOKUP(calculations!A47,table100!$E$10:$E$462,1,FALSE),TRUE,FALSE)</f>
        <v>1</v>
      </c>
      <c r="F47" t="b">
        <f>IF(VLOOKUP($A47,table123!$AF$10:$AF$410,1,FALSE)=VLOOKUP(calculations!$A47,table100!$AE$10:$AE$462,1,FALSE),TRUE,FALSE)</f>
        <v>1</v>
      </c>
      <c r="G47" t="b">
        <f>IF(VLOOKUP($A47,table123!$BF$10:$BF$410,1,FALSE)=VLOOKUP(calculations!$A47,table100!$BE$10:$BE$462,1,FALSE),TRUE,FALSE)</f>
        <v>1</v>
      </c>
      <c r="H47" t="b">
        <f>IF(VLOOKUP($A47,table123!$CF$10:$CF$410,1,FALSE)=VLOOKUP(calculations!$A47,table100!$CE$10:$CE$462,1,FALSE),TRUE,FALSE)</f>
        <v>1</v>
      </c>
      <c r="I47" t="b">
        <f>IF(VLOOKUP($A47,table123!$DF$10:$DF$410,1,FALSE)=VLOOKUP(calculations!$A47,table100!$DE$10:$DE$462,1,FALSE),TRUE,FALSE)</f>
        <v>1</v>
      </c>
      <c r="J47" t="b">
        <f>IF(VLOOKUP($A47,table123!$EF$10:$EF$410,1,FALSE)=VLOOKUP(calculations!$A47,table100!$EE$10:$EE$462,1,FALSE),TRUE,FALSE)</f>
        <v>1</v>
      </c>
      <c r="K47" t="b">
        <f>IF(VLOOKUP($A47,table123!$FF$10:$FF$410,1,FALSE)=VLOOKUP(calculations!$A47,table100!$FE$10:$FE$462,1,FALSE),TRUE,FALSE)</f>
        <v>1</v>
      </c>
      <c r="L47" t="b">
        <f>IF(VLOOKUP($A47,table123!$GF$10:$GF$408,1,FALSE)=VLOOKUP(calculations!$A47,table100!$GE$10:$GE$462,1,FALSE),TRUE,FALSE)</f>
        <v>1</v>
      </c>
      <c r="N47">
        <f>IFERROR(VLOOKUP($A47,table123!$F$10:$R$410,3,FALSE)/VLOOKUP($A47,table100!$E$10:$K$462,7,FALSE)*1000,"")</f>
        <v>8.3221004512688275</v>
      </c>
      <c r="O47">
        <f>IFERROR(VLOOKUP($A47,table123!$AF$10:$AR$410,3,FALSE)/VLOOKUP($A47,table100!$AE$10:$AK$462,7,FALSE)*1000,"")</f>
        <v>13.104809450555829</v>
      </c>
      <c r="P47">
        <f>IFERROR(VLOOKUP($A47,table123!$BF$10:$BR$410,3,FALSE)/VLOOKUP($A47,table100!$BE$10:$BK$462,7,FALSE)*1000,"")</f>
        <v>10.400125888731527</v>
      </c>
      <c r="Q47">
        <f>IFERROR(VLOOKUP($A47,table123!$CF$10:$CY$410,3,FALSE)/VLOOKUP($A47,table100!$CE$10:$CK$462,7,FALSE)*1000,"")</f>
        <v>11.918395046019427</v>
      </c>
      <c r="R47">
        <f>IFERROR(VLOOKUP($A47,table123!$DF$10:$DY$410,3,FALSE)/VLOOKUP($A47,table100!$DE$10:$DK$462,7,FALSE)*1000,"")</f>
        <v>13.850338238370878</v>
      </c>
      <c r="S47">
        <f>IFERROR(VLOOKUP($A47,table123!$EF$10:$EZ$410,3,FALSE)/VLOOKUP($A47,table100!$EE$10:$EK$462,7,FALSE)*1000,"")</f>
        <v>15.065113091158327</v>
      </c>
      <c r="T47">
        <f>IFERROR(VLOOKUP($A47,table123!$FF$10:$FZ$410,3,FALSE)/VLOOKUP($A47,table100!$FE$10:$FK$462,7,FALSE)*1000,"")</f>
        <v>14.68371467025572</v>
      </c>
      <c r="U47">
        <f>IFERROR(VLOOKUP($A47,table123!$GF$10:$GZ$410,3,FALSE)/VLOOKUP($A47,table100!$GE$10:$GK$462,7,FALSE)*1000,"")</f>
        <v>11.987998784017764</v>
      </c>
      <c r="W47">
        <f>IFERROR(VLOOKUP($A47,table123!$F$10:$R$410,5,FALSE)/VLOOKUP($A47,table100!$E$10:$K$462,7,FALSE)*1000,"")</f>
        <v>0.29303170603059253</v>
      </c>
      <c r="X47">
        <f>IFERROR(VLOOKUP($A47,table123!$AF$10:$AR$410,5,FALSE)/VLOOKUP($A47,table100!$AE$10:$AK$462,7,FALSE)*1000,"")</f>
        <v>0.15963776739326038</v>
      </c>
      <c r="Y47">
        <f>IFERROR(VLOOKUP($A47,table123!$BF$10:$BR$410,5,FALSE)/VLOOKUP($A47,table100!$BE$10:$BK$462,7,FALSE)*1000,"")</f>
        <v>0.17166645208360157</v>
      </c>
      <c r="Z47">
        <f>IFERROR(VLOOKUP($A47,table123!$CF$10:$CY$410,5,FALSE)/VLOOKUP($A47,table100!$CE$10:$CK$462,7,FALSE)*1000,"")</f>
        <v>9.896650690644837E-2</v>
      </c>
      <c r="AA47">
        <f>IFERROR(VLOOKUP($A47,table123!$DF$10:$DY$410,5,FALSE)/VLOOKUP($A47,table100!$DE$10:$DK$462,7,FALSE)*1000,"")</f>
        <v>0.53002301415719366</v>
      </c>
      <c r="AB47">
        <f>IFERROR(VLOOKUP($A47,table123!$EF$10:$EZ$410,5,FALSE)/VLOOKUP($A47,table100!$EE$10:$EK$462,7,FALSE)*1000,"")</f>
        <v>0.3015764222069911</v>
      </c>
      <c r="AC47">
        <f>IFERROR(VLOOKUP($A47,table123!$FF$10:$FZ$410,5,FALSE)/VLOOKUP($A47,table100!$FE$10:$FK$462,7,FALSE)*1000,"")</f>
        <v>0.21534320323014805</v>
      </c>
      <c r="AD47">
        <f>IFERROR(VLOOKUP($A47,table123!$GF$10:$GZ$410,5,FALSE)/VLOOKUP($A47,table100!$GE$10:$GK$462,7,FALSE)*1000,"")</f>
        <v>0.11895478396489512</v>
      </c>
      <c r="AF47">
        <f>IFERROR(VLOOKUP($A47,table123!$F$10:$R$410,7,FALSE)/VLOOKUP($A47,table100!$E$10:$K$462,7,FALSE)*1000,"")</f>
        <v>1.0109593858055441</v>
      </c>
      <c r="AG47">
        <f>IFERROR(VLOOKUP($A47,table123!$AF$10:$AR$410,7,FALSE)/VLOOKUP($A47,table100!$AE$10:$AK$462,7,FALSE)*1000,"")</f>
        <v>1.3786898093054307</v>
      </c>
      <c r="AH47">
        <f>IFERROR(VLOOKUP($A47,table123!$BF$10:$BR$410,7,FALSE)/VLOOKUP($A47,table100!$BE$10:$BK$462,7,FALSE)*1000,"")</f>
        <v>1.3590260789951791</v>
      </c>
      <c r="AI47">
        <f>IFERROR(VLOOKUP($A47,table123!$CF$10:$CY$410,7,FALSE)/VLOOKUP($A47,table100!$CE$10:$CK$462,7,FALSE)*1000,"")</f>
        <v>1.6117402553335878</v>
      </c>
      <c r="AJ47">
        <f>IFERROR(VLOOKUP($A47,table123!$DF$10:$DY$410,7,FALSE)/VLOOKUP($A47,table100!$DE$10:$DK$462,7,FALSE)*1000,"")</f>
        <v>3.8496408396680382</v>
      </c>
      <c r="AK47">
        <f>IFERROR(VLOOKUP($A47,table123!$EF$10:$EZ$410,7,FALSE)/VLOOKUP($A47,table100!$EE$10:$EK$462,7,FALSE)*1000,"")</f>
        <v>3.4132967786154897</v>
      </c>
      <c r="AL47">
        <f>IFERROR(VLOOKUP($A47,table123!$FF$10:$FZ$410,7,FALSE)/VLOOKUP($A47,table100!$FE$10:$FK$462,7,FALSE)*1000,"")</f>
        <v>3.4993270524899058</v>
      </c>
      <c r="AM47">
        <f>IFERROR(VLOOKUP($A47,table123!$GF$10:$GZ$410,7,FALSE)/VLOOKUP($A47,table100!$GE$10:$GK$462,7,FALSE)*1000,"")</f>
        <v>1.5331949933253148</v>
      </c>
      <c r="AO47">
        <f>IFERROR(VLOOKUP($A47,table123!$F$10:$R$410,9,FALSE)/VLOOKUP($A47,table100!$E$10:$K$462,7,FALSE)*1000,"")</f>
        <v>7.3257926507648133E-2</v>
      </c>
      <c r="AP47">
        <f>IFERROR(VLOOKUP($A47,table123!$AF$10:$AR$410,9,FALSE)/VLOOKUP($A47,table100!$AE$10:$AK$462,7,FALSE)*1000,"")</f>
        <v>0</v>
      </c>
      <c r="AQ47">
        <f>IFERROR(VLOOKUP($A47,table123!$BF$10:$BR$410,9,FALSE)/VLOOKUP($A47,table100!$BE$10:$BK$462,7,FALSE)*1000,"")</f>
        <v>0</v>
      </c>
      <c r="AR47">
        <f>IFERROR(VLOOKUP($A47,table123!$CF$10:$CY$410,16,FALSE)/VLOOKUP($A47,table100!$CE$10:$CK$462,7,FALSE)*1000,"")</f>
        <v>0</v>
      </c>
      <c r="AS47">
        <f>IFERROR(VLOOKUP($A47,table123!$DF$10:$DY$410,16,FALSE)/VLOOKUP($A47,table100!$DE$10:$DK$462,7,FALSE)*1000,"")</f>
        <v>0</v>
      </c>
      <c r="AT47">
        <f>IFERROR(VLOOKUP($A47,table123!$EF$10:$EZ$410,17,FALSE)/VLOOKUP($A47,table100!$EE$10:$EK$462,7,FALSE)*1000,"")</f>
        <v>0</v>
      </c>
      <c r="AU47">
        <f>IFERROR(VLOOKUP($A47,table123!$FF$10:$FZ$410,17,FALSE)/VLOOKUP($A47,table100!$FE$10:$FK$462,7,FALSE)*1000,"")</f>
        <v>0</v>
      </c>
      <c r="AV47">
        <f>IFERROR(VLOOKUP($A47,table123!$GF$10:$GZ$410,17,FALSE)/VLOOKUP($A47,table100!$GE$10:$GK$462,7,FALSE)*1000,"")</f>
        <v>0</v>
      </c>
      <c r="AX47">
        <f>IFERROR(VLOOKUP($A47,table123!$F$10:$R$410,11,FALSE)/VLOOKUP($A47,table100!$E$10:$K$462,7,FALSE)*1000,"")</f>
        <v>0.11721268241223701</v>
      </c>
      <c r="AY47">
        <f>IFERROR(VLOOKUP($A47,table123!$AF$10:$AR$410,11,FALSE)/VLOOKUP($A47,table100!$AE$10:$AK$462,7,FALSE)*1000,"")</f>
        <v>0.1741502917017386</v>
      </c>
      <c r="AZ47">
        <f>IFERROR(VLOOKUP($A47,table123!$BF$10:$BR$410,11,FALSE)/VLOOKUP($A47,table100!$BE$10:$BK$462,7,FALSE)*1000,"")</f>
        <v>8.5833226041800784E-2</v>
      </c>
      <c r="BA47">
        <f>IFERROR(VLOOKUP($A47,table123!$CF$10:$CY$410,18,FALSE)/VLOOKUP($A47,table100!$CE$10:$CK$462,7,FALSE)*1000,"")</f>
        <v>0</v>
      </c>
      <c r="BB47">
        <f>IFERROR(VLOOKUP($A47,table123!$DF$10:$DY$410,18,FALSE)/VLOOKUP($A47,table100!$DE$10:$DK$462,7,FALSE)*1000,"")</f>
        <v>0.72529465095194923</v>
      </c>
      <c r="BC47">
        <f>IFERROR(VLOOKUP($A47,table123!$EF$10:$EZ$410,19,FALSE)/VLOOKUP($A47,table100!$EE$10:$EK$462,7,FALSE)*1000,"")</f>
        <v>0.27416038382453733</v>
      </c>
      <c r="BD47">
        <f>IFERROR(VLOOKUP($A47,table123!$FF$10:$FZ$410,19,FALSE)/VLOOKUP($A47,table100!$FE$10:$FK$462,7,FALSE)*1000,"")</f>
        <v>0.10767160161507403</v>
      </c>
      <c r="BE47">
        <f>IFERROR(VLOOKUP($A47,table123!$GF$10:$GZ$410,19,FALSE)/VLOOKUP($A47,table100!$GE$10:$GK$462,7,FALSE)*1000,"")</f>
        <v>7.9303189309930092E-2</v>
      </c>
      <c r="BG47">
        <f>IFERROR(VLOOKUP($A47,table123!$F$10:$R$410,13,FALSE)/VLOOKUP($A47,table100!$E$10:$K$462,7,FALSE)*1000,"")</f>
        <v>9.5821367872003762</v>
      </c>
      <c r="BH47">
        <f>IFERROR(VLOOKUP($A47,table123!$AF$10:$AR$410,13,FALSE)/VLOOKUP($A47,table100!$AE$10:$AK$462,7,FALSE)*1000,"")</f>
        <v>14.468986735552782</v>
      </c>
      <c r="BI47">
        <f>IFERROR(VLOOKUP($A47,table123!$BF$10:$BR$410,13,FALSE)/VLOOKUP($A47,table100!$BE$10:$BK$462,7,FALSE)*1000,"")</f>
        <v>11.844985193768506</v>
      </c>
      <c r="BJ47">
        <f>IFERROR(VLOOKUP($A47,table123!$CF$10:$CY$410,20,FALSE)/VLOOKUP($A47,table100!$CE$10:$CK$462,7,FALSE)*1000,"")</f>
        <v>13.629101808259461</v>
      </c>
      <c r="BK47">
        <f>IFERROR(VLOOKUP($A47,table123!$DF$10:$DY$410,20,FALSE)/VLOOKUP($A47,table100!$DE$10:$DK$462,7,FALSE)*1000,"")</f>
        <v>17.504707441244161</v>
      </c>
      <c r="BL47">
        <f>IFERROR(VLOOKUP($A47,table123!$EF$10:$EZ$410,21,FALSE)/VLOOKUP($A47,table100!$EE$10:$EK$462,7,FALSE)*1000,"")</f>
        <v>18.505825908156272</v>
      </c>
      <c r="BM47">
        <f>IFERROR(VLOOKUP($A47,table123!$FF$10:$FZ$410,21,FALSE)/VLOOKUP($A47,table100!$FE$10:$FK$462,7,FALSE)*1000,"")</f>
        <v>18.290713324360699</v>
      </c>
      <c r="BN47">
        <f>IFERROR(VLOOKUP($A47,table123!$GF$10:$GZ$410,21,FALSE)/VLOOKUP($A47,table100!$GE$10:$GK$462,7,FALSE)*1000,"")</f>
        <v>13.560845371998044</v>
      </c>
    </row>
    <row r="48" spans="1:66" x14ac:dyDescent="0.3">
      <c r="A48" t="s">
        <v>143</v>
      </c>
      <c r="B48" t="str">
        <f>VLOOKUP($A48,class!$A$1:$B$455,2,FALSE)</f>
        <v>London Borough</v>
      </c>
      <c r="C48" t="str">
        <f>IFERROR(VLOOKUP($A48,classifications!A$3:C$334,3,FALSE),VLOOKUP($A48,classifications!I$2:K$28,3,FALSE))</f>
        <v>Predominantly Urban</v>
      </c>
      <c r="E48" t="b">
        <f>IF(VLOOKUP(A48,table123!$F$10:$F$410,1,FALSE)=VLOOKUP(calculations!A48,table100!$E$10:$E$462,1,FALSE),TRUE,FALSE)</f>
        <v>1</v>
      </c>
      <c r="F48" t="b">
        <f>IF(VLOOKUP($A48,table123!$AF$10:$AF$410,1,FALSE)=VLOOKUP(calculations!$A48,table100!$AE$10:$AE$462,1,FALSE),TRUE,FALSE)</f>
        <v>1</v>
      </c>
      <c r="G48" t="b">
        <f>IF(VLOOKUP($A48,table123!$BF$10:$BF$410,1,FALSE)=VLOOKUP(calculations!$A48,table100!$BE$10:$BE$462,1,FALSE),TRUE,FALSE)</f>
        <v>1</v>
      </c>
      <c r="H48" t="b">
        <f>IF(VLOOKUP($A48,table123!$CF$10:$CF$410,1,FALSE)=VLOOKUP(calculations!$A48,table100!$CE$10:$CE$462,1,FALSE),TRUE,FALSE)</f>
        <v>1</v>
      </c>
      <c r="I48" t="b">
        <f>IF(VLOOKUP($A48,table123!$DF$10:$DF$410,1,FALSE)=VLOOKUP(calculations!$A48,table100!$DE$10:$DE$462,1,FALSE),TRUE,FALSE)</f>
        <v>1</v>
      </c>
      <c r="J48" t="b">
        <f>IF(VLOOKUP($A48,table123!$EF$10:$EF$410,1,FALSE)=VLOOKUP(calculations!$A48,table100!$EE$10:$EE$462,1,FALSE),TRUE,FALSE)</f>
        <v>1</v>
      </c>
      <c r="K48" t="b">
        <f>IF(VLOOKUP($A48,table123!$FF$10:$FF$410,1,FALSE)=VLOOKUP(calculations!$A48,table100!$FE$10:$FE$462,1,FALSE),TRUE,FALSE)</f>
        <v>1</v>
      </c>
      <c r="L48" t="b">
        <f>IF(VLOOKUP($A48,table123!$GF$10:$GF$408,1,FALSE)=VLOOKUP(calculations!$A48,table100!$GE$10:$GE$462,1,FALSE),TRUE,FALSE)</f>
        <v>1</v>
      </c>
      <c r="N48">
        <f>IFERROR(VLOOKUP($A48,table123!$F$10:$R$410,3,FALSE)/VLOOKUP($A48,table100!$E$10:$K$462,7,FALSE)*1000,"")</f>
        <v>4.1894162116757672</v>
      </c>
      <c r="O48">
        <f>IFERROR(VLOOKUP($A48,table123!$AF$10:$AR$410,3,FALSE)/VLOOKUP($A48,table100!$AE$10:$AK$462,7,FALSE)*1000,"")</f>
        <v>4.996968366472224</v>
      </c>
      <c r="P48">
        <f>IFERROR(VLOOKUP($A48,table123!$BF$10:$BR$410,3,FALSE)/VLOOKUP($A48,table100!$BE$10:$BK$462,7,FALSE)*1000,"")</f>
        <v>7.8805647391512279</v>
      </c>
      <c r="Q48">
        <f>IFERROR(VLOOKUP($A48,table123!$CF$10:$CY$410,3,FALSE)/VLOOKUP($A48,table100!$CE$10:$CK$462,7,FALSE)*1000,"")</f>
        <v>4.5981277578456838</v>
      </c>
      <c r="R48">
        <f>IFERROR(VLOOKUP($A48,table123!$DF$10:$DY$410,3,FALSE)/VLOOKUP($A48,table100!$DE$10:$DK$462,7,FALSE)*1000,"")</f>
        <v>8.217707300958045</v>
      </c>
      <c r="S48">
        <f>IFERROR(VLOOKUP($A48,table123!$EF$10:$EZ$410,3,FALSE)/VLOOKUP($A48,table100!$EE$10:$EK$462,7,FALSE)*1000,"")</f>
        <v>2.7246281804400376</v>
      </c>
      <c r="T48">
        <f>IFERROR(VLOOKUP($A48,table123!$FF$10:$FZ$410,3,FALSE)/VLOOKUP($A48,table100!$FE$10:$FK$462,7,FALSE)*1000,"")</f>
        <v>6.1692456973596848</v>
      </c>
      <c r="U48">
        <f>IFERROR(VLOOKUP($A48,table123!$GF$10:$GZ$410,3,FALSE)/VLOOKUP($A48,table100!$GE$10:$GK$462,7,FALSE)*1000,"")</f>
        <v>1.4432214328546309</v>
      </c>
      <c r="W48">
        <f>IFERROR(VLOOKUP($A48,table123!$F$10:$R$410,5,FALSE)/VLOOKUP($A48,table100!$E$10:$K$462,7,FALSE)*1000,"")</f>
        <v>9.4498110037799246E-2</v>
      </c>
      <c r="X48">
        <f>IFERROR(VLOOKUP($A48,table123!$AF$10:$AR$410,5,FALSE)/VLOOKUP($A48,table100!$AE$10:$AK$462,7,FALSE)*1000,"")</f>
        <v>0.20907817432938175</v>
      </c>
      <c r="Y48">
        <f>IFERROR(VLOOKUP($A48,table123!$BF$10:$BR$410,5,FALSE)/VLOOKUP($A48,table100!$BE$10:$BK$462,7,FALSE)*1000,"")</f>
        <v>0.17674089784376104</v>
      </c>
      <c r="Z48">
        <f>IFERROR(VLOOKUP($A48,table123!$CF$10:$CY$410,5,FALSE)/VLOOKUP($A48,table100!$CE$10:$CK$462,7,FALSE)*1000,"")</f>
        <v>0.10309703492927544</v>
      </c>
      <c r="AA48">
        <f>IFERROR(VLOOKUP($A48,table123!$DF$10:$DY$410,5,FALSE)/VLOOKUP($A48,table100!$DE$10:$DK$462,7,FALSE)*1000,"")</f>
        <v>8.2590023125206469E-2</v>
      </c>
      <c r="AB48">
        <f>IFERROR(VLOOKUP($A48,table123!$EF$10:$EZ$410,5,FALSE)/VLOOKUP($A48,table100!$EE$10:$EK$462,7,FALSE)*1000,"")</f>
        <v>0.1843733355184988</v>
      </c>
      <c r="AC48">
        <f>IFERROR(VLOOKUP($A48,table123!$FF$10:$FZ$410,5,FALSE)/VLOOKUP($A48,table100!$FE$10:$FK$462,7,FALSE)*1000,"")</f>
        <v>0.32684745416475153</v>
      </c>
      <c r="AD48">
        <f>IFERROR(VLOOKUP($A48,table123!$GF$10:$GZ$410,5,FALSE)/VLOOKUP($A48,table100!$GE$10:$GK$462,7,FALSE)*1000,"")</f>
        <v>0.27441534286672559</v>
      </c>
      <c r="AF48">
        <f>IFERROR(VLOOKUP($A48,table123!$F$10:$R$410,7,FALSE)/VLOOKUP($A48,table100!$E$10:$K$462,7,FALSE)*1000,"")</f>
        <v>0.19949601007979839</v>
      </c>
      <c r="AG48">
        <f>IFERROR(VLOOKUP($A48,table123!$AF$10:$AR$410,7,FALSE)/VLOOKUP($A48,table100!$AE$10:$AK$462,7,FALSE)*1000,"")</f>
        <v>0.40770243994229444</v>
      </c>
      <c r="AH48">
        <f>IFERROR(VLOOKUP($A48,table123!$BF$10:$BR$410,7,FALSE)/VLOOKUP($A48,table100!$BE$10:$BK$462,7,FALSE)*1000,"")</f>
        <v>0.37427484249267046</v>
      </c>
      <c r="AI48">
        <f>IFERROR(VLOOKUP($A48,table123!$CF$10:$CY$410,7,FALSE)/VLOOKUP($A48,table100!$CE$10:$CK$462,7,FALSE)*1000,"")</f>
        <v>0.46393665718173943</v>
      </c>
      <c r="AJ48">
        <f>IFERROR(VLOOKUP($A48,table123!$DF$10:$DY$410,7,FALSE)/VLOOKUP($A48,table100!$DE$10:$DK$462,7,FALSE)*1000,"")</f>
        <v>-0.27874132804757185</v>
      </c>
      <c r="AK48">
        <f>IFERROR(VLOOKUP($A48,table123!$EF$10:$EZ$410,7,FALSE)/VLOOKUP($A48,table100!$EE$10:$EK$462,7,FALSE)*1000,"")</f>
        <v>0.13315852009669357</v>
      </c>
      <c r="AL48">
        <f>IFERROR(VLOOKUP($A48,table123!$FF$10:$FZ$410,7,FALSE)/VLOOKUP($A48,table100!$FE$10:$FK$462,7,FALSE)*1000,"")</f>
        <v>0.6230529595015577</v>
      </c>
      <c r="AM48">
        <f>IFERROR(VLOOKUP($A48,table123!$GF$10:$GZ$410,7,FALSE)/VLOOKUP($A48,table100!$GE$10:$GK$462,7,FALSE)*1000,"")</f>
        <v>0.46752243599516219</v>
      </c>
      <c r="AO48">
        <f>IFERROR(VLOOKUP($A48,table123!$F$10:$R$410,9,FALSE)/VLOOKUP($A48,table100!$E$10:$K$462,7,FALSE)*1000,"")</f>
        <v>0</v>
      </c>
      <c r="AP48">
        <f>IFERROR(VLOOKUP($A48,table123!$AF$10:$AR$410,9,FALSE)/VLOOKUP($A48,table100!$AE$10:$AK$462,7,FALSE)*1000,"")</f>
        <v>0</v>
      </c>
      <c r="AQ48">
        <f>IFERROR(VLOOKUP($A48,table123!$BF$10:$BR$410,9,FALSE)/VLOOKUP($A48,table100!$BE$10:$BK$462,7,FALSE)*1000,"")</f>
        <v>0</v>
      </c>
      <c r="AR48">
        <f>IFERROR(VLOOKUP($A48,table123!$CF$10:$CY$410,16,FALSE)/VLOOKUP($A48,table100!$CE$10:$CK$462,7,FALSE)*1000,"")</f>
        <v>0</v>
      </c>
      <c r="AS48">
        <f>IFERROR(VLOOKUP($A48,table123!$DF$10:$DY$410,16,FALSE)/VLOOKUP($A48,table100!$DE$10:$DK$462,7,FALSE)*1000,"")</f>
        <v>0</v>
      </c>
      <c r="AT48">
        <f>IFERROR(VLOOKUP($A48,table123!$EF$10:$EZ$410,17,FALSE)/VLOOKUP($A48,table100!$EE$10:$EK$462,7,FALSE)*1000,"")</f>
        <v>1.0242963084361045E-2</v>
      </c>
      <c r="AU48">
        <f>IFERROR(VLOOKUP($A48,table123!$FF$10:$FZ$410,17,FALSE)/VLOOKUP($A48,table100!$FE$10:$FK$462,7,FALSE)*1000,"")</f>
        <v>-1.0213982942648485E-2</v>
      </c>
      <c r="AV48">
        <f>IFERROR(VLOOKUP($A48,table123!$GF$10:$GZ$410,17,FALSE)/VLOOKUP($A48,table100!$GE$10:$GK$462,7,FALSE)*1000,"")</f>
        <v>0</v>
      </c>
      <c r="AX48">
        <f>IFERROR(VLOOKUP($A48,table123!$F$10:$R$410,11,FALSE)/VLOOKUP($A48,table100!$E$10:$K$462,7,FALSE)*1000,"")</f>
        <v>9.4498110037799246E-2</v>
      </c>
      <c r="AY48">
        <f>IFERROR(VLOOKUP($A48,table123!$AF$10:$AR$410,11,FALSE)/VLOOKUP($A48,table100!$AE$10:$AK$462,7,FALSE)*1000,"")</f>
        <v>9.4085178448221798E-2</v>
      </c>
      <c r="AZ48">
        <f>IFERROR(VLOOKUP($A48,table123!$BF$10:$BR$410,11,FALSE)/VLOOKUP($A48,table100!$BE$10:$BK$462,7,FALSE)*1000,"")</f>
        <v>1.039652340257418E-2</v>
      </c>
      <c r="BA48">
        <f>IFERROR(VLOOKUP($A48,table123!$CF$10:$CY$410,18,FALSE)/VLOOKUP($A48,table100!$CE$10:$CK$462,7,FALSE)*1000,"")</f>
        <v>6.5260423110231356</v>
      </c>
      <c r="BB48">
        <f>IFERROR(VLOOKUP($A48,table123!$DF$10:$DY$410,18,FALSE)/VLOOKUP($A48,table100!$DE$10:$DK$462,7,FALSE)*1000,"")</f>
        <v>0.1342087875784605</v>
      </c>
      <c r="BC48">
        <f>IFERROR(VLOOKUP($A48,table123!$EF$10:$EZ$410,19,FALSE)/VLOOKUP($A48,table100!$EE$10:$EK$462,7,FALSE)*1000,"")</f>
        <v>0.21510222477158195</v>
      </c>
      <c r="BD48">
        <f>IFERROR(VLOOKUP($A48,table123!$FF$10:$FZ$410,19,FALSE)/VLOOKUP($A48,table100!$FE$10:$FK$462,7,FALSE)*1000,"")</f>
        <v>2.1449364179561821</v>
      </c>
      <c r="BE48">
        <f>IFERROR(VLOOKUP($A48,table123!$GF$10:$GZ$410,19,FALSE)/VLOOKUP($A48,table100!$GE$10:$GK$462,7,FALSE)*1000,"")</f>
        <v>7.1144718521002931E-2</v>
      </c>
      <c r="BG48">
        <f>IFERROR(VLOOKUP($A48,table123!$F$10:$R$410,13,FALSE)/VLOOKUP($A48,table100!$E$10:$K$462,7,FALSE)*1000,"")</f>
        <v>4.3889122217555654</v>
      </c>
      <c r="BH48">
        <f>IFERROR(VLOOKUP($A48,table123!$AF$10:$AR$410,13,FALSE)/VLOOKUP($A48,table100!$AE$10:$AK$462,7,FALSE)*1000,"")</f>
        <v>5.5196638022956783</v>
      </c>
      <c r="BI48">
        <f>IFERROR(VLOOKUP($A48,table123!$BF$10:$BR$410,13,FALSE)/VLOOKUP($A48,table100!$BE$10:$BK$462,7,FALSE)*1000,"")</f>
        <v>8.4211839560850841</v>
      </c>
      <c r="BJ48">
        <f>IFERROR(VLOOKUP($A48,table123!$CF$10:$CY$410,20,FALSE)/VLOOKUP($A48,table100!$CE$10:$CK$462,7,FALSE)*1000,"")</f>
        <v>-1.3608808610664356</v>
      </c>
      <c r="BK48">
        <f>IFERROR(VLOOKUP($A48,table123!$DF$10:$DY$410,20,FALSE)/VLOOKUP($A48,table100!$DE$10:$DK$462,7,FALSE)*1000,"")</f>
        <v>7.8873472084572178</v>
      </c>
      <c r="BL48">
        <f>IFERROR(VLOOKUP($A48,table123!$EF$10:$EZ$410,21,FALSE)/VLOOKUP($A48,table100!$EE$10:$EK$462,7,FALSE)*1000,"")</f>
        <v>2.8373007743680092</v>
      </c>
      <c r="BM48">
        <f>IFERROR(VLOOKUP($A48,table123!$FF$10:$FZ$410,21,FALSE)/VLOOKUP($A48,table100!$FE$10:$FK$462,7,FALSE)*1000,"")</f>
        <v>4.9639957101271639</v>
      </c>
      <c r="BN48">
        <f>IFERROR(VLOOKUP($A48,table123!$GF$10:$GZ$410,21,FALSE)/VLOOKUP($A48,table100!$GE$10:$GK$462,7,FALSE)*1000,"")</f>
        <v>2.1140144931955156</v>
      </c>
    </row>
    <row r="49" spans="1:66" x14ac:dyDescent="0.3">
      <c r="A49" t="s">
        <v>318</v>
      </c>
      <c r="B49" t="str">
        <f>VLOOKUP($A49,class!$A$1:$B$455,2,FALSE)</f>
        <v>Metropolitan District</v>
      </c>
      <c r="C49" t="str">
        <f>IFERROR(VLOOKUP($A49,classifications!A$3:C$334,3,FALSE),VLOOKUP($A49,classifications!I$2:K$28,3,FALSE))</f>
        <v>Predominantly Urban</v>
      </c>
      <c r="E49" t="b">
        <f>IF(VLOOKUP(A49,table123!$F$10:$F$410,1,FALSE)=VLOOKUP(calculations!A49,table100!$E$10:$E$462,1,FALSE),TRUE,FALSE)</f>
        <v>1</v>
      </c>
      <c r="F49" t="b">
        <f>IF(VLOOKUP($A49,table123!$AF$10:$AF$410,1,FALSE)=VLOOKUP(calculations!$A49,table100!$AE$10:$AE$462,1,FALSE),TRUE,FALSE)</f>
        <v>1</v>
      </c>
      <c r="G49" t="b">
        <f>IF(VLOOKUP($A49,table123!$BF$10:$BF$410,1,FALSE)=VLOOKUP(calculations!$A49,table100!$BE$10:$BE$462,1,FALSE),TRUE,FALSE)</f>
        <v>1</v>
      </c>
      <c r="H49" t="b">
        <f>IF(VLOOKUP($A49,table123!$CF$10:$CF$410,1,FALSE)=VLOOKUP(calculations!$A49,table100!$CE$10:$CE$462,1,FALSE),TRUE,FALSE)</f>
        <v>1</v>
      </c>
      <c r="I49" t="b">
        <f>IF(VLOOKUP($A49,table123!$DF$10:$DF$410,1,FALSE)=VLOOKUP(calculations!$A49,table100!$DE$10:$DE$462,1,FALSE),TRUE,FALSE)</f>
        <v>1</v>
      </c>
      <c r="J49" t="b">
        <f>IF(VLOOKUP($A49,table123!$EF$10:$EF$410,1,FALSE)=VLOOKUP(calculations!$A49,table100!$EE$10:$EE$462,1,FALSE),TRUE,FALSE)</f>
        <v>1</v>
      </c>
      <c r="K49" t="b">
        <f>IF(VLOOKUP($A49,table123!$FF$10:$FF$410,1,FALSE)=VLOOKUP(calculations!$A49,table100!$FE$10:$FE$462,1,FALSE),TRUE,FALSE)</f>
        <v>1</v>
      </c>
      <c r="L49" t="b">
        <f>IF(VLOOKUP($A49,table123!$GF$10:$GF$408,1,FALSE)=VLOOKUP(calculations!$A49,table100!$GE$10:$GE$462,1,FALSE),TRUE,FALSE)</f>
        <v>1</v>
      </c>
      <c r="N49">
        <f>IFERROR(VLOOKUP($A49,table123!$F$10:$R$410,3,FALSE)/VLOOKUP($A49,table100!$E$10:$K$462,7,FALSE)*1000,"")</f>
        <v>3.2884515794924907</v>
      </c>
      <c r="O49">
        <f>IFERROR(VLOOKUP($A49,table123!$AF$10:$AR$410,3,FALSE)/VLOOKUP($A49,table100!$AE$10:$AK$462,7,FALSE)*1000,"")</f>
        <v>4.3173029995870404</v>
      </c>
      <c r="P49">
        <f>IFERROR(VLOOKUP($A49,table123!$BF$10:$BR$410,3,FALSE)/VLOOKUP($A49,table100!$BE$10:$BK$462,7,FALSE)*1000,"")</f>
        <v>4.5325977699338464</v>
      </c>
      <c r="Q49">
        <f>IFERROR(VLOOKUP($A49,table123!$CF$10:$CY$410,3,FALSE)/VLOOKUP($A49,table100!$CE$10:$CK$462,7,FALSE)*1000,"")</f>
        <v>5.2723586414307295</v>
      </c>
      <c r="R49">
        <f>IFERROR(VLOOKUP($A49,table123!$DF$10:$DY$410,3,FALSE)/VLOOKUP($A49,table100!$DE$10:$DK$462,7,FALSE)*1000,"")</f>
        <v>4.0491353673821449</v>
      </c>
      <c r="S49">
        <f>IFERROR(VLOOKUP($A49,table123!$EF$10:$EZ$410,3,FALSE)/VLOOKUP($A49,table100!$EE$10:$EK$462,7,FALSE)*1000,"")</f>
        <v>6.9485869057023555</v>
      </c>
      <c r="T49">
        <f>IFERROR(VLOOKUP($A49,table123!$FF$10:$FZ$410,3,FALSE)/VLOOKUP($A49,table100!$FE$10:$FK$462,7,FALSE)*1000,"")</f>
        <v>8.8602008921936495</v>
      </c>
      <c r="U49">
        <f>IFERROR(VLOOKUP($A49,table123!$GF$10:$GZ$410,3,FALSE)/VLOOKUP($A49,table100!$GE$10:$GK$462,7,FALSE)*1000,"")</f>
        <v>8.7875054355703721</v>
      </c>
      <c r="W49">
        <f>IFERROR(VLOOKUP($A49,table123!$F$10:$R$410,5,FALSE)/VLOOKUP($A49,table100!$E$10:$K$462,7,FALSE)*1000,"")</f>
        <v>3.7663010216091523E-2</v>
      </c>
      <c r="X49">
        <f>IFERROR(VLOOKUP($A49,table123!$AF$10:$AR$410,5,FALSE)/VLOOKUP($A49,table100!$AE$10:$AK$462,7,FALSE)*1000,"")</f>
        <v>-9.3854413034500875E-3</v>
      </c>
      <c r="Y49">
        <f>IFERROR(VLOOKUP($A49,table123!$BF$10:$BR$410,5,FALSE)/VLOOKUP($A49,table100!$BE$10:$BK$462,7,FALSE)*1000,"")</f>
        <v>2.1038359942962666E-2</v>
      </c>
      <c r="Z49">
        <f>IFERROR(VLOOKUP($A49,table123!$CF$10:$CY$410,5,FALSE)/VLOOKUP($A49,table100!$CE$10:$CK$462,7,FALSE)*1000,"")</f>
        <v>8.3799077744594372E-2</v>
      </c>
      <c r="AA49">
        <f>IFERROR(VLOOKUP($A49,table123!$DF$10:$DY$410,5,FALSE)/VLOOKUP($A49,table100!$DE$10:$DK$462,7,FALSE)*1000,"")</f>
        <v>5.7811755673645701E-2</v>
      </c>
      <c r="AB49">
        <f>IFERROR(VLOOKUP($A49,table123!$EF$10:$EZ$410,5,FALSE)/VLOOKUP($A49,table100!$EE$10:$EK$462,7,FALSE)*1000,"")</f>
        <v>3.6850311730605795E-2</v>
      </c>
      <c r="AC49">
        <f>IFERROR(VLOOKUP($A49,table123!$FF$10:$FZ$410,5,FALSE)/VLOOKUP($A49,table100!$FE$10:$FK$462,7,FALSE)*1000,"")</f>
        <v>5.0303076033099421E-2</v>
      </c>
      <c r="AD49">
        <f>IFERROR(VLOOKUP($A49,table123!$GF$10:$GZ$410,5,FALSE)/VLOOKUP($A49,table100!$GE$10:$GK$462,7,FALSE)*1000,"")</f>
        <v>8.1533555587766343E-2</v>
      </c>
      <c r="AF49">
        <f>IFERROR(VLOOKUP($A49,table123!$F$10:$R$410,7,FALSE)/VLOOKUP($A49,table100!$E$10:$K$462,7,FALSE)*1000,"")</f>
        <v>0.45901793700861543</v>
      </c>
      <c r="AG49">
        <f>IFERROR(VLOOKUP($A49,table123!$AF$10:$AR$410,7,FALSE)/VLOOKUP($A49,table100!$AE$10:$AK$462,7,FALSE)*1000,"")</f>
        <v>0.22994331193452716</v>
      </c>
      <c r="AH49">
        <f>IFERROR(VLOOKUP($A49,table123!$BF$10:$BR$410,7,FALSE)/VLOOKUP($A49,table100!$BE$10:$BK$462,7,FALSE)*1000,"")</f>
        <v>0.22908436382337127</v>
      </c>
      <c r="AI49">
        <f>IFERROR(VLOOKUP($A49,table123!$CF$10:$CY$410,7,FALSE)/VLOOKUP($A49,table100!$CE$10:$CK$462,7,FALSE)*1000,"")</f>
        <v>1.6224432552217301</v>
      </c>
      <c r="AJ49">
        <f>IFERROR(VLOOKUP($A49,table123!$DF$10:$DY$410,7,FALSE)/VLOOKUP($A49,table100!$DE$10:$DK$462,7,FALSE)*1000,"")</f>
        <v>1.0567988937142436</v>
      </c>
      <c r="AK49">
        <f>IFERROR(VLOOKUP($A49,table123!$EF$10:$EZ$410,7,FALSE)/VLOOKUP($A49,table100!$EE$10:$EK$462,7,FALSE)*1000,"")</f>
        <v>0.84755716980393325</v>
      </c>
      <c r="AL49">
        <f>IFERROR(VLOOKUP($A49,table123!$FF$10:$FZ$410,7,FALSE)/VLOOKUP($A49,table100!$FE$10:$FK$462,7,FALSE)*1000,"")</f>
        <v>0.8162817338098407</v>
      </c>
      <c r="AM49">
        <f>IFERROR(VLOOKUP($A49,table123!$GF$10:$GZ$410,7,FALSE)/VLOOKUP($A49,table100!$GE$10:$GK$462,7,FALSE)*1000,"")</f>
        <v>0.74286128424409337</v>
      </c>
      <c r="AO49">
        <f>IFERROR(VLOOKUP($A49,table123!$F$10:$R$410,9,FALSE)/VLOOKUP($A49,table100!$E$10:$K$462,7,FALSE)*1000,"")</f>
        <v>0</v>
      </c>
      <c r="AP49">
        <f>IFERROR(VLOOKUP($A49,table123!$AF$10:$AR$410,9,FALSE)/VLOOKUP($A49,table100!$AE$10:$AK$462,7,FALSE)*1000,"")</f>
        <v>0</v>
      </c>
      <c r="AQ49">
        <f>IFERROR(VLOOKUP($A49,table123!$BF$10:$BR$410,9,FALSE)/VLOOKUP($A49,table100!$BE$10:$BK$462,7,FALSE)*1000,"")</f>
        <v>0</v>
      </c>
      <c r="AR49">
        <f>IFERROR(VLOOKUP($A49,table123!$CF$10:$CY$410,16,FALSE)/VLOOKUP($A49,table100!$CE$10:$CK$462,7,FALSE)*1000,"")</f>
        <v>0</v>
      </c>
      <c r="AS49">
        <f>IFERROR(VLOOKUP($A49,table123!$DF$10:$DY$410,16,FALSE)/VLOOKUP($A49,table100!$DE$10:$DK$462,7,FALSE)*1000,"")</f>
        <v>0</v>
      </c>
      <c r="AT49">
        <f>IFERROR(VLOOKUP($A49,table123!$EF$10:$EZ$410,17,FALSE)/VLOOKUP($A49,table100!$EE$10:$EK$462,7,FALSE)*1000,"")</f>
        <v>0</v>
      </c>
      <c r="AU49">
        <f>IFERROR(VLOOKUP($A49,table123!$FF$10:$FZ$410,17,FALSE)/VLOOKUP($A49,table100!$FE$10:$FK$462,7,FALSE)*1000,"")</f>
        <v>0</v>
      </c>
      <c r="AV49">
        <f>IFERROR(VLOOKUP($A49,table123!$GF$10:$GZ$410,17,FALSE)/VLOOKUP($A49,table100!$GE$10:$GK$462,7,FALSE)*1000,"")</f>
        <v>6.7944629656471953E-2</v>
      </c>
      <c r="AX49">
        <f>IFERROR(VLOOKUP($A49,table123!$F$10:$R$410,11,FALSE)/VLOOKUP($A49,table100!$E$10:$K$462,7,FALSE)*1000,"")</f>
        <v>0.55552940068735002</v>
      </c>
      <c r="AY49">
        <f>IFERROR(VLOOKUP($A49,table123!$AF$10:$AR$410,11,FALSE)/VLOOKUP($A49,table100!$AE$10:$AK$462,7,FALSE)*1000,"")</f>
        <v>0.78837706948980735</v>
      </c>
      <c r="AZ49">
        <f>IFERROR(VLOOKUP($A49,table123!$BF$10:$BR$410,11,FALSE)/VLOOKUP($A49,table100!$BE$10:$BK$462,7,FALSE)*1000,"")</f>
        <v>0.55401014516468361</v>
      </c>
      <c r="BA49">
        <f>IFERROR(VLOOKUP($A49,table123!$CF$10:$CY$410,18,FALSE)/VLOOKUP($A49,table100!$CE$10:$CK$462,7,FALSE)*1000,"")</f>
        <v>0.37011259337195851</v>
      </c>
      <c r="BB49">
        <f>IFERROR(VLOOKUP($A49,table123!$DF$10:$DY$410,18,FALSE)/VLOOKUP($A49,table100!$DE$10:$DK$462,7,FALSE)*1000,"")</f>
        <v>1.1146106493878891</v>
      </c>
      <c r="BC49">
        <f>IFERROR(VLOOKUP($A49,table123!$EF$10:$EZ$410,19,FALSE)/VLOOKUP($A49,table100!$EE$10:$EK$462,7,FALSE)*1000,"")</f>
        <v>0.55505782044224983</v>
      </c>
      <c r="BD49">
        <f>IFERROR(VLOOKUP($A49,table123!$FF$10:$FZ$410,19,FALSE)/VLOOKUP($A49,table100!$FE$10:$FK$462,7,FALSE)*1000,"")</f>
        <v>0.15319573155534824</v>
      </c>
      <c r="BE49">
        <f>IFERROR(VLOOKUP($A49,table123!$GF$10:$GZ$410,19,FALSE)/VLOOKUP($A49,table100!$GE$10:$GK$462,7,FALSE)*1000,"")</f>
        <v>1.2094144078852007</v>
      </c>
      <c r="BG49">
        <f>IFERROR(VLOOKUP($A49,table123!$F$10:$R$410,13,FALSE)/VLOOKUP($A49,table100!$E$10:$K$462,7,FALSE)*1000,"")</f>
        <v>3.2296031260298479</v>
      </c>
      <c r="BH49">
        <f>IFERROR(VLOOKUP($A49,table123!$AF$10:$AR$410,13,FALSE)/VLOOKUP($A49,table100!$AE$10:$AK$462,7,FALSE)*1000,"")</f>
        <v>3.74948380072831</v>
      </c>
      <c r="BI49">
        <f>IFERROR(VLOOKUP($A49,table123!$BF$10:$BR$410,13,FALSE)/VLOOKUP($A49,table100!$BE$10:$BK$462,7,FALSE)*1000,"")</f>
        <v>4.2287103485354969</v>
      </c>
      <c r="BJ49">
        <f>IFERROR(VLOOKUP($A49,table123!$CF$10:$CY$410,20,FALSE)/VLOOKUP($A49,table100!$CE$10:$CK$462,7,FALSE)*1000,"")</f>
        <v>6.6084883810250954</v>
      </c>
      <c r="BK49">
        <f>IFERROR(VLOOKUP($A49,table123!$DF$10:$DY$410,20,FALSE)/VLOOKUP($A49,table100!$DE$10:$DK$462,7,FALSE)*1000,"")</f>
        <v>4.0491353673821449</v>
      </c>
      <c r="BL49">
        <f>IFERROR(VLOOKUP($A49,table123!$EF$10:$EZ$410,21,FALSE)/VLOOKUP($A49,table100!$EE$10:$EK$462,7,FALSE)*1000,"")</f>
        <v>7.2779365667946445</v>
      </c>
      <c r="BM49">
        <f>IFERROR(VLOOKUP($A49,table123!$FF$10:$FZ$410,21,FALSE)/VLOOKUP($A49,table100!$FE$10:$FK$462,7,FALSE)*1000,"")</f>
        <v>9.5735899704812404</v>
      </c>
      <c r="BN49">
        <f>IFERROR(VLOOKUP($A49,table123!$GF$10:$GZ$410,21,FALSE)/VLOOKUP($A49,table100!$GE$10:$GK$462,7,FALSE)*1000,"")</f>
        <v>8.4704304971735027</v>
      </c>
    </row>
    <row r="50" spans="1:66" x14ac:dyDescent="0.3">
      <c r="A50" t="s">
        <v>692</v>
      </c>
      <c r="B50" t="str">
        <f>VLOOKUP($A50,class!$A$1:$B$455,2,FALSE)</f>
        <v>Shire District</v>
      </c>
      <c r="C50" t="str">
        <f>IFERROR(VLOOKUP($A50,classifications!A$3:C$334,3,FALSE),VLOOKUP($A50,classifications!I$2:K$28,3,FALSE))</f>
        <v>Predominantly Urban</v>
      </c>
      <c r="E50" t="b">
        <f>IF(VLOOKUP(A50,table123!$F$10:$F$410,1,FALSE)=VLOOKUP(calculations!A50,table100!$E$10:$E$462,1,FALSE),TRUE,FALSE)</f>
        <v>1</v>
      </c>
      <c r="F50" t="b">
        <f>IF(VLOOKUP($A50,table123!$AF$10:$AF$410,1,FALSE)=VLOOKUP(calculations!$A50,table100!$AE$10:$AE$462,1,FALSE),TRUE,FALSE)</f>
        <v>1</v>
      </c>
      <c r="G50" t="b">
        <f>IF(VLOOKUP($A50,table123!$BF$10:$BF$410,1,FALSE)=VLOOKUP(calculations!$A50,table100!$BE$10:$BE$462,1,FALSE),TRUE,FALSE)</f>
        <v>1</v>
      </c>
      <c r="H50" t="b">
        <f>IF(VLOOKUP($A50,table123!$CF$10:$CF$410,1,FALSE)=VLOOKUP(calculations!$A50,table100!$CE$10:$CE$462,1,FALSE),TRUE,FALSE)</f>
        <v>1</v>
      </c>
      <c r="I50" t="b">
        <f>IF(VLOOKUP($A50,table123!$DF$10:$DF$410,1,FALSE)=VLOOKUP(calculations!$A50,table100!$DE$10:$DE$462,1,FALSE),TRUE,FALSE)</f>
        <v>1</v>
      </c>
      <c r="J50" t="b">
        <f>IF(VLOOKUP($A50,table123!$EF$10:$EF$410,1,FALSE)=VLOOKUP(calculations!$A50,table100!$EE$10:$EE$462,1,FALSE),TRUE,FALSE)</f>
        <v>1</v>
      </c>
      <c r="K50" t="b">
        <f>IF(VLOOKUP($A50,table123!$FF$10:$FF$410,1,FALSE)=VLOOKUP(calculations!$A50,table100!$FE$10:$FE$462,1,FALSE),TRUE,FALSE)</f>
        <v>1</v>
      </c>
      <c r="L50" t="b">
        <f>IF(VLOOKUP($A50,table123!$GF$10:$GF$408,1,FALSE)=VLOOKUP(calculations!$A50,table100!$GE$10:$GE$462,1,FALSE),TRUE,FALSE)</f>
        <v>1</v>
      </c>
      <c r="N50">
        <f>IFERROR(VLOOKUP($A50,table123!$F$10:$R$410,3,FALSE)/VLOOKUP($A50,table100!$E$10:$K$462,7,FALSE)*1000,"")</f>
        <v>7.436526616255196</v>
      </c>
      <c r="O50">
        <f>IFERROR(VLOOKUP($A50,table123!$AF$10:$AR$410,3,FALSE)/VLOOKUP($A50,table100!$AE$10:$AK$462,7,FALSE)*1000,"")</f>
        <v>7.8295883873533514</v>
      </c>
      <c r="P50">
        <f>IFERROR(VLOOKUP($A50,table123!$BF$10:$BR$410,3,FALSE)/VLOOKUP($A50,table100!$BE$10:$BK$462,7,FALSE)*1000,"")</f>
        <v>9.8675284308162912</v>
      </c>
      <c r="Q50">
        <f>IFERROR(VLOOKUP($A50,table123!$CF$10:$CY$410,3,FALSE)/VLOOKUP($A50,table100!$CE$10:$CK$462,7,FALSE)*1000,"")</f>
        <v>17.681824842475457</v>
      </c>
      <c r="R50">
        <f>IFERROR(VLOOKUP($A50,table123!$DF$10:$DY$410,3,FALSE)/VLOOKUP($A50,table100!$DE$10:$DK$462,7,FALSE)*1000,"")</f>
        <v>17.226900837352144</v>
      </c>
      <c r="S50">
        <f>IFERROR(VLOOKUP($A50,table123!$EF$10:$EZ$410,3,FALSE)/VLOOKUP($A50,table100!$EE$10:$EK$462,7,FALSE)*1000,"")</f>
        <v>13.837159964169533</v>
      </c>
      <c r="T50">
        <f>IFERROR(VLOOKUP($A50,table123!$FF$10:$FZ$410,3,FALSE)/VLOOKUP($A50,table100!$FE$10:$FK$462,7,FALSE)*1000,"")</f>
        <v>12.020460358056265</v>
      </c>
      <c r="U50">
        <f>IFERROR(VLOOKUP($A50,table123!$GF$10:$GZ$410,3,FALSE)/VLOOKUP($A50,table100!$GE$10:$GK$462,7,FALSE)*1000,"")</f>
        <v>9.1886428374529086</v>
      </c>
      <c r="W50">
        <f>IFERROR(VLOOKUP($A50,table123!$F$10:$R$410,5,FALSE)/VLOOKUP($A50,table100!$E$10:$K$462,7,FALSE)*1000,"")</f>
        <v>5.0077620311482801E-2</v>
      </c>
      <c r="X50">
        <f>IFERROR(VLOOKUP($A50,table123!$AF$10:$AR$410,5,FALSE)/VLOOKUP($A50,table100!$AE$10:$AK$462,7,FALSE)*1000,"")</f>
        <v>2.4855836150328096E-2</v>
      </c>
      <c r="Y50">
        <f>IFERROR(VLOOKUP($A50,table123!$BF$10:$BR$410,5,FALSE)/VLOOKUP($A50,table100!$BE$10:$BK$462,7,FALSE)*1000,"")</f>
        <v>4.9337642154081457E-2</v>
      </c>
      <c r="Z50">
        <f>IFERROR(VLOOKUP($A50,table123!$CF$10:$CY$410,5,FALSE)/VLOOKUP($A50,table100!$CE$10:$CK$462,7,FALSE)*1000,"")</f>
        <v>4.884482000683827E-2</v>
      </c>
      <c r="AA50">
        <f>IFERROR(VLOOKUP($A50,table123!$DF$10:$DY$410,5,FALSE)/VLOOKUP($A50,table100!$DE$10:$DK$462,7,FALSE)*1000,"")</f>
        <v>0.1199644905108088</v>
      </c>
      <c r="AB50">
        <f>IFERROR(VLOOKUP($A50,table123!$EF$10:$EZ$410,5,FALSE)/VLOOKUP($A50,table100!$EE$10:$EK$462,7,FALSE)*1000,"")</f>
        <v>0.11786337277827542</v>
      </c>
      <c r="AC50">
        <f>IFERROR(VLOOKUP($A50,table123!$FF$10:$FZ$410,5,FALSE)/VLOOKUP($A50,table100!$FE$10:$FK$462,7,FALSE)*1000,"")</f>
        <v>6.97512206463613E-2</v>
      </c>
      <c r="AD50">
        <f>IFERROR(VLOOKUP($A50,table123!$GF$10:$GZ$410,5,FALSE)/VLOOKUP($A50,table100!$GE$10:$GK$462,7,FALSE)*1000,"")</f>
        <v>0.11485803546816135</v>
      </c>
      <c r="AF50">
        <f>IFERROR(VLOOKUP($A50,table123!$F$10:$R$410,7,FALSE)/VLOOKUP($A50,table100!$E$10:$K$462,7,FALSE)*1000,"")</f>
        <v>0</v>
      </c>
      <c r="AG50">
        <f>IFERROR(VLOOKUP($A50,table123!$AF$10:$AR$410,7,FALSE)/VLOOKUP($A50,table100!$AE$10:$AK$462,7,FALSE)*1000,"")</f>
        <v>-2.4855836150328096E-2</v>
      </c>
      <c r="AH50">
        <f>IFERROR(VLOOKUP($A50,table123!$BF$10:$BR$410,7,FALSE)/VLOOKUP($A50,table100!$BE$10:$BK$462,7,FALSE)*1000,"")</f>
        <v>0.14801292646224437</v>
      </c>
      <c r="AI50">
        <f>IFERROR(VLOOKUP($A50,table123!$CF$10:$CY$410,7,FALSE)/VLOOKUP($A50,table100!$CE$10:$CK$462,7,FALSE)*1000,"")</f>
        <v>0.19537928002735308</v>
      </c>
      <c r="AJ50">
        <f>IFERROR(VLOOKUP($A50,table123!$DF$10:$DY$410,7,FALSE)/VLOOKUP($A50,table100!$DE$10:$DK$462,7,FALSE)*1000,"")</f>
        <v>0.14395738861297055</v>
      </c>
      <c r="AK50">
        <f>IFERROR(VLOOKUP($A50,table123!$EF$10:$EZ$410,7,FALSE)/VLOOKUP($A50,table100!$EE$10:$EK$462,7,FALSE)*1000,"")</f>
        <v>0.11786337277827542</v>
      </c>
      <c r="AL50">
        <f>IFERROR(VLOOKUP($A50,table123!$FF$10:$FZ$410,7,FALSE)/VLOOKUP($A50,table100!$FE$10:$FK$462,7,FALSE)*1000,"")</f>
        <v>0.11625203441060218</v>
      </c>
      <c r="AM50">
        <f>IFERROR(VLOOKUP($A50,table123!$GF$10:$GZ$410,7,FALSE)/VLOOKUP($A50,table100!$GE$10:$GK$462,7,FALSE)*1000,"")</f>
        <v>0.55131857024717457</v>
      </c>
      <c r="AO50">
        <f>IFERROR(VLOOKUP($A50,table123!$F$10:$R$410,9,FALSE)/VLOOKUP($A50,table100!$E$10:$K$462,7,FALSE)*1000,"")</f>
        <v>0</v>
      </c>
      <c r="AP50">
        <f>IFERROR(VLOOKUP($A50,table123!$AF$10:$AR$410,9,FALSE)/VLOOKUP($A50,table100!$AE$10:$AK$462,7,FALSE)*1000,"")</f>
        <v>0</v>
      </c>
      <c r="AQ50">
        <f>IFERROR(VLOOKUP($A50,table123!$BF$10:$BR$410,9,FALSE)/VLOOKUP($A50,table100!$BE$10:$BK$462,7,FALSE)*1000,"")</f>
        <v>9.8675284308162914E-2</v>
      </c>
      <c r="AR50">
        <f>IFERROR(VLOOKUP($A50,table123!$CF$10:$CY$410,16,FALSE)/VLOOKUP($A50,table100!$CE$10:$CK$462,7,FALSE)*1000,"")</f>
        <v>2.4422410003419135E-2</v>
      </c>
      <c r="AS50">
        <f>IFERROR(VLOOKUP($A50,table123!$DF$10:$DY$410,16,FALSE)/VLOOKUP($A50,table100!$DE$10:$DK$462,7,FALSE)*1000,"")</f>
        <v>0.50385086014539704</v>
      </c>
      <c r="AT50">
        <f>IFERROR(VLOOKUP($A50,table123!$EF$10:$EZ$410,17,FALSE)/VLOOKUP($A50,table100!$EE$10:$EK$462,7,FALSE)*1000,"")</f>
        <v>0</v>
      </c>
      <c r="AU50">
        <f>IFERROR(VLOOKUP($A50,table123!$FF$10:$FZ$410,17,FALSE)/VLOOKUP($A50,table100!$FE$10:$FK$462,7,FALSE)*1000,"")</f>
        <v>2.3250406882120437E-2</v>
      </c>
      <c r="AV50">
        <f>IFERROR(VLOOKUP($A50,table123!$GF$10:$GZ$410,17,FALSE)/VLOOKUP($A50,table100!$GE$10:$GK$462,7,FALSE)*1000,"")</f>
        <v>0</v>
      </c>
      <c r="AX50">
        <f>IFERROR(VLOOKUP($A50,table123!$F$10:$R$410,11,FALSE)/VLOOKUP($A50,table100!$E$10:$K$462,7,FALSE)*1000,"")</f>
        <v>0.12519405077870699</v>
      </c>
      <c r="AY50">
        <f>IFERROR(VLOOKUP($A50,table123!$AF$10:$AR$410,11,FALSE)/VLOOKUP($A50,table100!$AE$10:$AK$462,7,FALSE)*1000,"")</f>
        <v>0.24855836150328101</v>
      </c>
      <c r="AZ50">
        <f>IFERROR(VLOOKUP($A50,table123!$BF$10:$BR$410,11,FALSE)/VLOOKUP($A50,table100!$BE$10:$BK$462,7,FALSE)*1000,"")</f>
        <v>7.4006463231122185E-2</v>
      </c>
      <c r="BA50">
        <f>IFERROR(VLOOKUP($A50,table123!$CF$10:$CY$410,18,FALSE)/VLOOKUP($A50,table100!$CE$10:$CK$462,7,FALSE)*1000,"")</f>
        <v>4.884482000683827E-2</v>
      </c>
      <c r="BB50">
        <f>IFERROR(VLOOKUP($A50,table123!$DF$10:$DY$410,18,FALSE)/VLOOKUP($A50,table100!$DE$10:$DK$462,7,FALSE)*1000,"")</f>
        <v>0.16795028671513232</v>
      </c>
      <c r="BC50">
        <f>IFERROR(VLOOKUP($A50,table123!$EF$10:$EZ$410,19,FALSE)/VLOOKUP($A50,table100!$EE$10:$EK$462,7,FALSE)*1000,"")</f>
        <v>0.21215407100089578</v>
      </c>
      <c r="BD50">
        <f>IFERROR(VLOOKUP($A50,table123!$FF$10:$FZ$410,19,FALSE)/VLOOKUP($A50,table100!$FE$10:$FK$462,7,FALSE)*1000,"")</f>
        <v>9.3001627528481748E-2</v>
      </c>
      <c r="BE50">
        <f>IFERROR(VLOOKUP($A50,table123!$GF$10:$GZ$410,19,FALSE)/VLOOKUP($A50,table100!$GE$10:$GK$462,7,FALSE)*1000,"")</f>
        <v>4.594321418726454E-2</v>
      </c>
      <c r="BG50">
        <f>IFERROR(VLOOKUP($A50,table123!$F$10:$R$410,13,FALSE)/VLOOKUP($A50,table100!$E$10:$K$462,7,FALSE)*1000,"")</f>
        <v>7.3614101857879719</v>
      </c>
      <c r="BH50">
        <f>IFERROR(VLOOKUP($A50,table123!$AF$10:$AR$410,13,FALSE)/VLOOKUP($A50,table100!$AE$10:$AK$462,7,FALSE)*1000,"")</f>
        <v>7.5810300258500698</v>
      </c>
      <c r="BI50">
        <f>IFERROR(VLOOKUP($A50,table123!$BF$10:$BR$410,13,FALSE)/VLOOKUP($A50,table100!$BE$10:$BK$462,7,FALSE)*1000,"")</f>
        <v>10.089547820509658</v>
      </c>
      <c r="BJ50">
        <f>IFERROR(VLOOKUP($A50,table123!$CF$10:$CY$410,20,FALSE)/VLOOKUP($A50,table100!$CE$10:$CK$462,7,FALSE)*1000,"")</f>
        <v>17.901626532506228</v>
      </c>
      <c r="BK50">
        <f>IFERROR(VLOOKUP($A50,table123!$DF$10:$DY$410,20,FALSE)/VLOOKUP($A50,table100!$DE$10:$DK$462,7,FALSE)*1000,"")</f>
        <v>17.826723289906187</v>
      </c>
      <c r="BL50">
        <f>IFERROR(VLOOKUP($A50,table123!$EF$10:$EZ$410,21,FALSE)/VLOOKUP($A50,table100!$EE$10:$EK$462,7,FALSE)*1000,"")</f>
        <v>13.860732638725189</v>
      </c>
      <c r="BM50">
        <f>IFERROR(VLOOKUP($A50,table123!$FF$10:$FZ$410,21,FALSE)/VLOOKUP($A50,table100!$FE$10:$FK$462,7,FALSE)*1000,"")</f>
        <v>12.136712392466869</v>
      </c>
      <c r="BN50">
        <f>IFERROR(VLOOKUP($A50,table123!$GF$10:$GZ$410,21,FALSE)/VLOOKUP($A50,table100!$GE$10:$GK$462,7,FALSE)*1000,"")</f>
        <v>9.8088762289809797</v>
      </c>
    </row>
    <row r="51" spans="1:66" x14ac:dyDescent="0.3">
      <c r="A51" t="s">
        <v>1245</v>
      </c>
      <c r="B51" t="str">
        <f>VLOOKUP($A51,class!$A$1:$B$455,2,FALSE)</f>
        <v>Unitary Authority</v>
      </c>
      <c r="C51" t="str">
        <f>IFERROR(VLOOKUP($A51,classifications!A$3:C$334,3,FALSE),VLOOKUP($A51,classifications!I$2:K$28,3,FALSE))</f>
        <v>Predominantly Urban</v>
      </c>
      <c r="E51" t="b">
        <f>IF(VLOOKUP(A51,table123!$F$10:$F$410,1,FALSE)=VLOOKUP(calculations!A51,table100!$E$10:$E$462,1,FALSE),TRUE,FALSE)</f>
        <v>1</v>
      </c>
      <c r="F51" t="b">
        <f>IF(VLOOKUP($A51,table123!$AF$10:$AF$410,1,FALSE)=VLOOKUP(calculations!$A51,table100!$AE$10:$AE$462,1,FALSE),TRUE,FALSE)</f>
        <v>1</v>
      </c>
      <c r="G51" t="b">
        <f>IF(VLOOKUP($A51,table123!$BF$10:$BF$410,1,FALSE)=VLOOKUP(calculations!$A51,table100!$BE$10:$BE$462,1,FALSE),TRUE,FALSE)</f>
        <v>1</v>
      </c>
      <c r="H51" t="b">
        <f>IF(VLOOKUP($A51,table123!$CF$10:$CF$410,1,FALSE)=VLOOKUP(calculations!$A51,table100!$CE$10:$CE$462,1,FALSE),TRUE,FALSE)</f>
        <v>1</v>
      </c>
      <c r="I51" t="b">
        <f>IF(VLOOKUP($A51,table123!$DF$10:$DF$410,1,FALSE)=VLOOKUP(calculations!$A51,table100!$DE$10:$DE$462,1,FALSE),TRUE,FALSE)</f>
        <v>1</v>
      </c>
      <c r="J51" t="b">
        <f>IF(VLOOKUP($A51,table123!$EF$10:$EF$410,1,FALSE)=VLOOKUP(calculations!$A51,table100!$EE$10:$EE$462,1,FALSE),TRUE,FALSE)</f>
        <v>1</v>
      </c>
      <c r="K51" t="b">
        <f>IF(VLOOKUP($A51,table123!$FF$10:$FF$410,1,FALSE)=VLOOKUP(calculations!$A51,table100!$FE$10:$FE$462,1,FALSE),TRUE,FALSE)</f>
        <v>1</v>
      </c>
      <c r="L51" t="b">
        <f>IF(VLOOKUP($A51,table123!$GF$10:$GF$408,1,FALSE)=VLOOKUP(calculations!$A51,table100!$GE$10:$GE$462,1,FALSE),TRUE,FALSE)</f>
        <v>1</v>
      </c>
      <c r="N51">
        <f>IFERROR(VLOOKUP($A51,table123!$F$10:$R$410,3,FALSE)/VLOOKUP($A51,table100!$E$10:$K$462,7,FALSE)*1000,"")</f>
        <v>3.6042983353170945</v>
      </c>
      <c r="O51">
        <f>IFERROR(VLOOKUP($A51,table123!$AF$10:$AR$410,3,FALSE)/VLOOKUP($A51,table100!$AE$10:$AK$462,7,FALSE)*1000,"")</f>
        <v>3.9600320812725567</v>
      </c>
      <c r="P51">
        <f>IFERROR(VLOOKUP($A51,table123!$BF$10:$BR$410,3,FALSE)/VLOOKUP($A51,table100!$BE$10:$BK$462,7,FALSE)*1000,"")</f>
        <v>3.4956886506641807</v>
      </c>
      <c r="Q51">
        <f>IFERROR(VLOOKUP($A51,table123!$CF$10:$CY$410,3,FALSE)/VLOOKUP($A51,table100!$CE$10:$CK$462,7,FALSE)*1000,"")</f>
        <v>1.2605948017051203</v>
      </c>
      <c r="R51">
        <f>IFERROR(VLOOKUP($A51,table123!$DF$10:$DY$410,3,FALSE)/VLOOKUP($A51,table100!$DE$10:$DK$462,7,FALSE)*1000,"")</f>
        <v>1.672628510863805</v>
      </c>
      <c r="S51">
        <f>IFERROR(VLOOKUP($A51,table123!$EF$10:$EZ$410,3,FALSE)/VLOOKUP($A51,table100!$EE$10:$EK$462,7,FALSE)*1000,"")</f>
        <v>3.8167308296019695</v>
      </c>
      <c r="T51">
        <f>IFERROR(VLOOKUP($A51,table123!$FF$10:$FZ$410,3,FALSE)/VLOOKUP($A51,table100!$FE$10:$FK$462,7,FALSE)*1000,"")</f>
        <v>6.3649222065063649</v>
      </c>
      <c r="U51">
        <f>IFERROR(VLOOKUP($A51,table123!$GF$10:$GZ$410,3,FALSE)/VLOOKUP($A51,table100!$GE$10:$GK$462,7,FALSE)*1000,"")</f>
        <v>4.6013020705859322</v>
      </c>
      <c r="W51">
        <f>IFERROR(VLOOKUP($A51,table123!$F$10:$R$410,5,FALSE)/VLOOKUP($A51,table100!$E$10:$K$462,7,FALSE)*1000,"")</f>
        <v>8.3820891519002197E-2</v>
      </c>
      <c r="X51">
        <f>IFERROR(VLOOKUP($A51,table123!$AF$10:$AR$410,5,FALSE)/VLOOKUP($A51,table100!$AE$10:$AK$462,7,FALSE)*1000,"")</f>
        <v>1.6708996123512898E-2</v>
      </c>
      <c r="Y51">
        <f>IFERROR(VLOOKUP($A51,table123!$BF$10:$BR$410,5,FALSE)/VLOOKUP($A51,table100!$BE$10:$BK$462,7,FALSE)*1000,"")</f>
        <v>3.3292272863468392E-2</v>
      </c>
      <c r="Z51">
        <f>IFERROR(VLOOKUP($A51,table123!$CF$10:$CY$410,5,FALSE)/VLOOKUP($A51,table100!$CE$10:$CK$462,7,FALSE)*1000,"")</f>
        <v>3.3173547413292641E-2</v>
      </c>
      <c r="AA51">
        <f>IFERROR(VLOOKUP($A51,table123!$DF$10:$DY$410,5,FALSE)/VLOOKUP($A51,table100!$DE$10:$DK$462,7,FALSE)*1000,"")</f>
        <v>0.28153153153153154</v>
      </c>
      <c r="AB51">
        <f>IFERROR(VLOOKUP($A51,table123!$EF$10:$EZ$410,5,FALSE)/VLOOKUP($A51,table100!$EE$10:$EK$462,7,FALSE)*1000,"")</f>
        <v>0.61133783850767476</v>
      </c>
      <c r="AC51">
        <f>IFERROR(VLOOKUP($A51,table123!$FF$10:$FZ$410,5,FALSE)/VLOOKUP($A51,table100!$FE$10:$FK$462,7,FALSE)*1000,"")</f>
        <v>0.54274530443077529</v>
      </c>
      <c r="AD51">
        <f>IFERROR(VLOOKUP($A51,table123!$GF$10:$GZ$410,5,FALSE)/VLOOKUP($A51,table100!$GE$10:$GK$462,7,FALSE)*1000,"")</f>
        <v>8.1583370045849854E-2</v>
      </c>
      <c r="AF51">
        <f>IFERROR(VLOOKUP($A51,table123!$F$10:$R$410,7,FALSE)/VLOOKUP($A51,table100!$E$10:$K$462,7,FALSE)*1000,"")</f>
        <v>0.15087760473420395</v>
      </c>
      <c r="AG51">
        <f>IFERROR(VLOOKUP($A51,table123!$AF$10:$AR$410,7,FALSE)/VLOOKUP($A51,table100!$AE$10:$AK$462,7,FALSE)*1000,"")</f>
        <v>0.1002539767410774</v>
      </c>
      <c r="AH51">
        <f>IFERROR(VLOOKUP($A51,table123!$BF$10:$BR$410,7,FALSE)/VLOOKUP($A51,table100!$BE$10:$BK$462,7,FALSE)*1000,"")</f>
        <v>4.9938409295202581E-2</v>
      </c>
      <c r="AI51">
        <f>IFERROR(VLOOKUP($A51,table123!$CF$10:$CY$410,7,FALSE)/VLOOKUP($A51,table100!$CE$10:$CK$462,7,FALSE)*1000,"")</f>
        <v>0.28197515301298742</v>
      </c>
      <c r="AJ51">
        <f>IFERROR(VLOOKUP($A51,table123!$DF$10:$DY$410,7,FALSE)/VLOOKUP($A51,table100!$DE$10:$DK$462,7,FALSE)*1000,"")</f>
        <v>0.33121356650768413</v>
      </c>
      <c r="AK51">
        <f>IFERROR(VLOOKUP($A51,table123!$EF$10:$EZ$410,7,FALSE)/VLOOKUP($A51,table100!$EE$10:$EK$462,7,FALSE)*1000,"")</f>
        <v>0.51220197280372759</v>
      </c>
      <c r="AL51">
        <f>IFERROR(VLOOKUP($A51,table123!$FF$10:$FZ$410,7,FALSE)/VLOOKUP($A51,table100!$FE$10:$FK$462,7,FALSE)*1000,"")</f>
        <v>1.2335120555244892</v>
      </c>
      <c r="AM51">
        <f>IFERROR(VLOOKUP($A51,table123!$GF$10:$GZ$410,7,FALSE)/VLOOKUP($A51,table100!$GE$10:$GK$462,7,FALSE)*1000,"")</f>
        <v>0.22843343612837957</v>
      </c>
      <c r="AO51">
        <f>IFERROR(VLOOKUP($A51,table123!$F$10:$R$410,9,FALSE)/VLOOKUP($A51,table100!$E$10:$K$462,7,FALSE)*1000,"")</f>
        <v>0</v>
      </c>
      <c r="AP51">
        <f>IFERROR(VLOOKUP($A51,table123!$AF$10:$AR$410,9,FALSE)/VLOOKUP($A51,table100!$AE$10:$AK$462,7,FALSE)*1000,"")</f>
        <v>0</v>
      </c>
      <c r="AQ51">
        <f>IFERROR(VLOOKUP($A51,table123!$BF$10:$BR$410,9,FALSE)/VLOOKUP($A51,table100!$BE$10:$BK$462,7,FALSE)*1000,"")</f>
        <v>0</v>
      </c>
      <c r="AR51">
        <f>IFERROR(VLOOKUP($A51,table123!$CF$10:$CY$410,16,FALSE)/VLOOKUP($A51,table100!$CE$10:$CK$462,7,FALSE)*1000,"")</f>
        <v>0</v>
      </c>
      <c r="AS51">
        <f>IFERROR(VLOOKUP($A51,table123!$DF$10:$DY$410,16,FALSE)/VLOOKUP($A51,table100!$DE$10:$DK$462,7,FALSE)*1000,"")</f>
        <v>1.6560678325384208E-2</v>
      </c>
      <c r="AT51">
        <f>IFERROR(VLOOKUP($A51,table123!$EF$10:$EZ$410,17,FALSE)/VLOOKUP($A51,table100!$EE$10:$EK$462,7,FALSE)*1000,"")</f>
        <v>0</v>
      </c>
      <c r="AU51">
        <f>IFERROR(VLOOKUP($A51,table123!$FF$10:$FZ$410,17,FALSE)/VLOOKUP($A51,table100!$FE$10:$FK$462,7,FALSE)*1000,"")</f>
        <v>0</v>
      </c>
      <c r="AV51">
        <f>IFERROR(VLOOKUP($A51,table123!$GF$10:$GZ$410,17,FALSE)/VLOOKUP($A51,table100!$GE$10:$GK$462,7,FALSE)*1000,"")</f>
        <v>3.263334801833994E-2</v>
      </c>
      <c r="AX51">
        <f>IFERROR(VLOOKUP($A51,table123!$F$10:$R$410,11,FALSE)/VLOOKUP($A51,table100!$E$10:$K$462,7,FALSE)*1000,"")</f>
        <v>0.5364537057216141</v>
      </c>
      <c r="AY51">
        <f>IFERROR(VLOOKUP($A51,table123!$AF$10:$AR$410,11,FALSE)/VLOOKUP($A51,table100!$AE$10:$AK$462,7,FALSE)*1000,"")</f>
        <v>0.30076193022323217</v>
      </c>
      <c r="AZ51">
        <f>IFERROR(VLOOKUP($A51,table123!$BF$10:$BR$410,11,FALSE)/VLOOKUP($A51,table100!$BE$10:$BK$462,7,FALSE)*1000,"")</f>
        <v>0</v>
      </c>
      <c r="BA51">
        <f>IFERROR(VLOOKUP($A51,table123!$CF$10:$CY$410,18,FALSE)/VLOOKUP($A51,table100!$CE$10:$CK$462,7,FALSE)*1000,"")</f>
        <v>0</v>
      </c>
      <c r="BB51">
        <f>IFERROR(VLOOKUP($A51,table123!$DF$10:$DY$410,18,FALSE)/VLOOKUP($A51,table100!$DE$10:$DK$462,7,FALSE)*1000,"")</f>
        <v>0</v>
      </c>
      <c r="BC51">
        <f>IFERROR(VLOOKUP($A51,table123!$EF$10:$EZ$410,19,FALSE)/VLOOKUP($A51,table100!$EE$10:$EK$462,7,FALSE)*1000,"")</f>
        <v>0.33045288567982423</v>
      </c>
      <c r="BD51">
        <f>IFERROR(VLOOKUP($A51,table123!$FF$10:$FZ$410,19,FALSE)/VLOOKUP($A51,table100!$FE$10:$FK$462,7,FALSE)*1000,"")</f>
        <v>0.16446827406993192</v>
      </c>
      <c r="BE51">
        <f>IFERROR(VLOOKUP($A51,table123!$GF$10:$GZ$410,19,FALSE)/VLOOKUP($A51,table100!$GE$10:$GK$462,7,FALSE)*1000,"")</f>
        <v>0</v>
      </c>
      <c r="BG51">
        <f>IFERROR(VLOOKUP($A51,table123!$F$10:$R$410,13,FALSE)/VLOOKUP($A51,table100!$E$10:$K$462,7,FALSE)*1000,"")</f>
        <v>3.3025431258486866</v>
      </c>
      <c r="BH51">
        <f>IFERROR(VLOOKUP($A51,table123!$AF$10:$AR$410,13,FALSE)/VLOOKUP($A51,table100!$AE$10:$AK$462,7,FALSE)*1000,"")</f>
        <v>3.7762331239139151</v>
      </c>
      <c r="BI51">
        <f>IFERROR(VLOOKUP($A51,table123!$BF$10:$BR$410,13,FALSE)/VLOOKUP($A51,table100!$BE$10:$BK$462,7,FALSE)*1000,"")</f>
        <v>3.5789193328228519</v>
      </c>
      <c r="BJ51">
        <f>IFERROR(VLOOKUP($A51,table123!$CF$10:$CY$410,20,FALSE)/VLOOKUP($A51,table100!$CE$10:$CK$462,7,FALSE)*1000,"")</f>
        <v>1.5757435021314004</v>
      </c>
      <c r="BK51">
        <f>IFERROR(VLOOKUP($A51,table123!$DF$10:$DY$410,20,FALSE)/VLOOKUP($A51,table100!$DE$10:$DK$462,7,FALSE)*1000,"")</f>
        <v>2.3019342872284048</v>
      </c>
      <c r="BL51">
        <f>IFERROR(VLOOKUP($A51,table123!$EF$10:$EZ$410,21,FALSE)/VLOOKUP($A51,table100!$EE$10:$EK$462,7,FALSE)*1000,"")</f>
        <v>4.6098177552335482</v>
      </c>
      <c r="BM51">
        <f>IFERROR(VLOOKUP($A51,table123!$FF$10:$FZ$410,21,FALSE)/VLOOKUP($A51,table100!$FE$10:$FK$462,7,FALSE)*1000,"")</f>
        <v>7.9767112923916965</v>
      </c>
      <c r="BN51">
        <f>IFERROR(VLOOKUP($A51,table123!$GF$10:$GZ$410,21,FALSE)/VLOOKUP($A51,table100!$GE$10:$GK$462,7,FALSE)*1000,"")</f>
        <v>4.943952224778501</v>
      </c>
    </row>
    <row r="52" spans="1:66" x14ac:dyDescent="0.3">
      <c r="A52" t="s">
        <v>1246</v>
      </c>
      <c r="B52" t="str">
        <f>VLOOKUP($A52,class!$A$1:$B$455,2,FALSE)</f>
        <v>Unitary Authority</v>
      </c>
      <c r="C52" t="str">
        <f>IFERROR(VLOOKUP($A52,classifications!A$3:C$334,3,FALSE),VLOOKUP($A52,classifications!I$2:K$28,3,FALSE))</f>
        <v>Predominantly Urban</v>
      </c>
      <c r="E52" t="b">
        <f>IF(VLOOKUP(A52,table123!$F$10:$F$410,1,FALSE)=VLOOKUP(calculations!A52,table100!$E$10:$E$462,1,FALSE),TRUE,FALSE)</f>
        <v>1</v>
      </c>
      <c r="F52" t="b">
        <f>IF(VLOOKUP($A52,table123!$AF$10:$AF$410,1,FALSE)=VLOOKUP(calculations!$A52,table100!$AE$10:$AE$462,1,FALSE),TRUE,FALSE)</f>
        <v>1</v>
      </c>
      <c r="G52" t="b">
        <f>IF(VLOOKUP($A52,table123!$BF$10:$BF$410,1,FALSE)=VLOOKUP(calculations!$A52,table100!$BE$10:$BE$462,1,FALSE),TRUE,FALSE)</f>
        <v>1</v>
      </c>
      <c r="H52" t="b">
        <f>IF(VLOOKUP($A52,table123!$CF$10:$CF$410,1,FALSE)=VLOOKUP(calculations!$A52,table100!$CE$10:$CE$462,1,FALSE),TRUE,FALSE)</f>
        <v>1</v>
      </c>
      <c r="I52" t="b">
        <f>IF(VLOOKUP($A52,table123!$DF$10:$DF$410,1,FALSE)=VLOOKUP(calculations!$A52,table100!$DE$10:$DE$462,1,FALSE),TRUE,FALSE)</f>
        <v>1</v>
      </c>
      <c r="J52" t="b">
        <f>IF(VLOOKUP($A52,table123!$EF$10:$EF$410,1,FALSE)=VLOOKUP(calculations!$A52,table100!$EE$10:$EE$462,1,FALSE),TRUE,FALSE)</f>
        <v>1</v>
      </c>
      <c r="K52" t="b">
        <f>IF(VLOOKUP($A52,table123!$FF$10:$FF$410,1,FALSE)=VLOOKUP(calculations!$A52,table100!$FE$10:$FE$462,1,FALSE),TRUE,FALSE)</f>
        <v>1</v>
      </c>
      <c r="L52" t="b">
        <f>IF(VLOOKUP($A52,table123!$GF$10:$GF$408,1,FALSE)=VLOOKUP(calculations!$A52,table100!$GE$10:$GE$462,1,FALSE),TRUE,FALSE)</f>
        <v>1</v>
      </c>
      <c r="N52">
        <f>IFERROR(VLOOKUP($A52,table123!$F$10:$R$410,3,FALSE)/VLOOKUP($A52,table100!$E$10:$K$462,7,FALSE)*1000,"")</f>
        <v>0.80851248141143184</v>
      </c>
      <c r="O52">
        <f>IFERROR(VLOOKUP($A52,table123!$AF$10:$AR$410,3,FALSE)/VLOOKUP($A52,table100!$AE$10:$AK$462,7,FALSE)*1000,"")</f>
        <v>0.31702572231428777</v>
      </c>
      <c r="P52">
        <f>IFERROR(VLOOKUP($A52,table123!$BF$10:$BR$410,3,FALSE)/VLOOKUP($A52,table100!$BE$10:$BK$462,7,FALSE)*1000,"")</f>
        <v>1.370021055060425</v>
      </c>
      <c r="Q52">
        <f>IFERROR(VLOOKUP($A52,table123!$CF$10:$CY$410,3,FALSE)/VLOOKUP($A52,table100!$CE$10:$CK$462,7,FALSE)*1000,"")</f>
        <v>1.929751292501332</v>
      </c>
      <c r="R52">
        <f>IFERROR(VLOOKUP($A52,table123!$DF$10:$DY$410,3,FALSE)/VLOOKUP($A52,table100!$DE$10:$DK$462,7,FALSE)*1000,"")</f>
        <v>1.5353929601515304</v>
      </c>
      <c r="S52">
        <f>IFERROR(VLOOKUP($A52,table123!$EF$10:$EZ$410,3,FALSE)/VLOOKUP($A52,table100!$EE$10:$EK$462,7,FALSE)*1000,"")</f>
        <v>2.1569388723523577</v>
      </c>
      <c r="T52">
        <f>IFERROR(VLOOKUP($A52,table123!$FF$10:$FZ$410,3,FALSE)/VLOOKUP($A52,table100!$FE$10:$FK$462,7,FALSE)*1000,"")</f>
        <v>3.4231369684469843</v>
      </c>
      <c r="U52">
        <f>IFERROR(VLOOKUP($A52,table123!$GF$10:$GZ$410,3,FALSE)/VLOOKUP($A52,table100!$GE$10:$GK$462,7,FALSE)*1000,"")</f>
        <v>3.1629788992263523</v>
      </c>
      <c r="W52">
        <f>IFERROR(VLOOKUP($A52,table123!$F$10:$R$410,5,FALSE)/VLOOKUP($A52,table100!$E$10:$K$462,7,FALSE)*1000,"")</f>
        <v>-0.44756940935275685</v>
      </c>
      <c r="X52">
        <f>IFERROR(VLOOKUP($A52,table123!$AF$10:$AR$410,5,FALSE)/VLOOKUP($A52,table100!$AE$10:$AK$462,7,FALSE)*1000,"")</f>
        <v>-0.67728222494416024</v>
      </c>
      <c r="Y52">
        <f>IFERROR(VLOOKUP($A52,table123!$BF$10:$BR$410,5,FALSE)/VLOOKUP($A52,table100!$BE$10:$BK$462,7,FALSE)*1000,"")</f>
        <v>2.8842548527587896E-2</v>
      </c>
      <c r="Z52">
        <f>IFERROR(VLOOKUP($A52,table123!$CF$10:$CY$410,5,FALSE)/VLOOKUP($A52,table100!$CE$10:$CK$462,7,FALSE)*1000,"")</f>
        <v>0.20161580667924364</v>
      </c>
      <c r="AA52">
        <f>IFERROR(VLOOKUP($A52,table123!$DF$10:$DY$410,5,FALSE)/VLOOKUP($A52,table100!$DE$10:$DK$462,7,FALSE)*1000,"")</f>
        <v>1.4349466917304023E-2</v>
      </c>
      <c r="AB52">
        <f>IFERROR(VLOOKUP($A52,table123!$EF$10:$EZ$410,5,FALSE)/VLOOKUP($A52,table100!$EE$10:$EK$462,7,FALSE)*1000,"")</f>
        <v>2.8759184964698099E-2</v>
      </c>
      <c r="AC52">
        <f>IFERROR(VLOOKUP($A52,table123!$FF$10:$FZ$410,5,FALSE)/VLOOKUP($A52,table100!$FE$10:$FK$462,7,FALSE)*1000,"")</f>
        <v>0.18619573468540082</v>
      </c>
      <c r="AD52">
        <f>IFERROR(VLOOKUP($A52,table123!$GF$10:$GZ$410,5,FALSE)/VLOOKUP($A52,table100!$GE$10:$GK$462,7,FALSE)*1000,"")</f>
        <v>4.2742958097653411E-2</v>
      </c>
      <c r="AF52">
        <f>IFERROR(VLOOKUP($A52,table123!$F$10:$R$410,7,FALSE)/VLOOKUP($A52,table100!$E$10:$K$462,7,FALSE)*1000,"")</f>
        <v>1.5881495170581696</v>
      </c>
      <c r="AG52">
        <f>IFERROR(VLOOKUP($A52,table123!$AF$10:$AR$410,7,FALSE)/VLOOKUP($A52,table100!$AE$10:$AK$462,7,FALSE)*1000,"")</f>
        <v>2.1327184955688452</v>
      </c>
      <c r="AH52">
        <f>IFERROR(VLOOKUP($A52,table123!$BF$10:$BR$410,7,FALSE)/VLOOKUP($A52,table100!$BE$10:$BK$462,7,FALSE)*1000,"")</f>
        <v>0.14421274263793948</v>
      </c>
      <c r="AI52">
        <f>IFERROR(VLOOKUP($A52,table123!$CF$10:$CY$410,7,FALSE)/VLOOKUP($A52,table100!$CE$10:$CK$462,7,FALSE)*1000,"")</f>
        <v>1.4833162919972926</v>
      </c>
      <c r="AJ52">
        <f>IFERROR(VLOOKUP($A52,table123!$DF$10:$DY$410,7,FALSE)/VLOOKUP($A52,table100!$DE$10:$DK$462,7,FALSE)*1000,"")</f>
        <v>0.96141428345936952</v>
      </c>
      <c r="AK52">
        <f>IFERROR(VLOOKUP($A52,table123!$EF$10:$EZ$410,7,FALSE)/VLOOKUP($A52,table100!$EE$10:$EK$462,7,FALSE)*1000,"")</f>
        <v>1.0784694361761789</v>
      </c>
      <c r="AL52">
        <f>IFERROR(VLOOKUP($A52,table123!$FF$10:$FZ$410,7,FALSE)/VLOOKUP($A52,table100!$FE$10:$FK$462,7,FALSE)*1000,"")</f>
        <v>1.3033701427978057</v>
      </c>
      <c r="AM52">
        <f>IFERROR(VLOOKUP($A52,table123!$GF$10:$GZ$410,7,FALSE)/VLOOKUP($A52,table100!$GE$10:$GK$462,7,FALSE)*1000,"")</f>
        <v>2.0374143359881463</v>
      </c>
      <c r="AO52">
        <f>IFERROR(VLOOKUP($A52,table123!$F$10:$R$410,9,FALSE)/VLOOKUP($A52,table100!$E$10:$K$462,7,FALSE)*1000,"")</f>
        <v>0</v>
      </c>
      <c r="AP52">
        <f>IFERROR(VLOOKUP($A52,table123!$AF$10:$AR$410,9,FALSE)/VLOOKUP($A52,table100!$AE$10:$AK$462,7,FALSE)*1000,"")</f>
        <v>0</v>
      </c>
      <c r="AQ52">
        <f>IFERROR(VLOOKUP($A52,table123!$BF$10:$BR$410,9,FALSE)/VLOOKUP($A52,table100!$BE$10:$BK$462,7,FALSE)*1000,"")</f>
        <v>0</v>
      </c>
      <c r="AR52">
        <f>IFERROR(VLOOKUP($A52,table123!$CF$10:$CY$410,16,FALSE)/VLOOKUP($A52,table100!$CE$10:$CK$462,7,FALSE)*1000,"")</f>
        <v>0</v>
      </c>
      <c r="AS52">
        <f>IFERROR(VLOOKUP($A52,table123!$DF$10:$DY$410,16,FALSE)/VLOOKUP($A52,table100!$DE$10:$DK$462,7,FALSE)*1000,"")</f>
        <v>0.61702707744407304</v>
      </c>
      <c r="AT52">
        <f>IFERROR(VLOOKUP($A52,table123!$EF$10:$EZ$410,17,FALSE)/VLOOKUP($A52,table100!$EE$10:$EK$462,7,FALSE)*1000,"")</f>
        <v>0.71897962411745253</v>
      </c>
      <c r="AU52">
        <f>IFERROR(VLOOKUP($A52,table123!$FF$10:$FZ$410,17,FALSE)/VLOOKUP($A52,table100!$FE$10:$FK$462,7,FALSE)*1000,"")</f>
        <v>0.3580687205488477</v>
      </c>
      <c r="AV52">
        <f>IFERROR(VLOOKUP($A52,table123!$GF$10:$GZ$410,17,FALSE)/VLOOKUP($A52,table100!$GE$10:$GK$462,7,FALSE)*1000,"")</f>
        <v>0.76937324575776145</v>
      </c>
      <c r="AX52">
        <f>IFERROR(VLOOKUP($A52,table123!$F$10:$R$410,11,FALSE)/VLOOKUP($A52,table100!$E$10:$K$462,7,FALSE)*1000,"")</f>
        <v>4.3313168647040989E-2</v>
      </c>
      <c r="AY52">
        <f>IFERROR(VLOOKUP($A52,table123!$AF$10:$AR$410,11,FALSE)/VLOOKUP($A52,table100!$AE$10:$AK$462,7,FALSE)*1000,"")</f>
        <v>2.5362057785143022</v>
      </c>
      <c r="AZ52">
        <f>IFERROR(VLOOKUP($A52,table123!$BF$10:$BR$410,11,FALSE)/VLOOKUP($A52,table100!$BE$10:$BK$462,7,FALSE)*1000,"")</f>
        <v>0.14421274263793948</v>
      </c>
      <c r="BA52">
        <f>IFERROR(VLOOKUP($A52,table123!$CF$10:$CY$410,18,FALSE)/VLOOKUP($A52,table100!$CE$10:$CK$462,7,FALSE)*1000,"")</f>
        <v>1.4401129048517404E-2</v>
      </c>
      <c r="BB52">
        <f>IFERROR(VLOOKUP($A52,table123!$DF$10:$DY$410,18,FALSE)/VLOOKUP($A52,table100!$DE$10:$DK$462,7,FALSE)*1000,"")</f>
        <v>5.2232059578986636</v>
      </c>
      <c r="BC52">
        <f>IFERROR(VLOOKUP($A52,table123!$EF$10:$EZ$410,19,FALSE)/VLOOKUP($A52,table100!$EE$10:$EK$462,7,FALSE)*1000,"")</f>
        <v>1.437959248234905E-2</v>
      </c>
      <c r="BD52">
        <f>IFERROR(VLOOKUP($A52,table123!$FF$10:$FZ$410,19,FALSE)/VLOOKUP($A52,table100!$FE$10:$FK$462,7,FALSE)*1000,"")</f>
        <v>0</v>
      </c>
      <c r="BE52">
        <f>IFERROR(VLOOKUP($A52,table123!$GF$10:$GZ$410,19,FALSE)/VLOOKUP($A52,table100!$GE$10:$GK$462,7,FALSE)*1000,"")</f>
        <v>1.2395457848319489</v>
      </c>
      <c r="BG52">
        <f>IFERROR(VLOOKUP($A52,table123!$F$10:$R$410,13,FALSE)/VLOOKUP($A52,table100!$E$10:$K$462,7,FALSE)*1000,"")</f>
        <v>1.9057794204698035</v>
      </c>
      <c r="BH52">
        <f>IFERROR(VLOOKUP($A52,table123!$AF$10:$AR$410,13,FALSE)/VLOOKUP($A52,table100!$AE$10:$AK$462,7,FALSE)*1000,"")</f>
        <v>-0.76374378557532963</v>
      </c>
      <c r="BI52">
        <f>IFERROR(VLOOKUP($A52,table123!$BF$10:$BR$410,13,FALSE)/VLOOKUP($A52,table100!$BE$10:$BK$462,7,FALSE)*1000,"")</f>
        <v>1.3988636035880131</v>
      </c>
      <c r="BJ52">
        <f>IFERROR(VLOOKUP($A52,table123!$CF$10:$CY$410,20,FALSE)/VLOOKUP($A52,table100!$CE$10:$CK$462,7,FALSE)*1000,"")</f>
        <v>3.6002822621293511</v>
      </c>
      <c r="BK52">
        <f>IFERROR(VLOOKUP($A52,table123!$DF$10:$DY$410,20,FALSE)/VLOOKUP($A52,table100!$DE$10:$DK$462,7,FALSE)*1000,"")</f>
        <v>-2.0950221699263873</v>
      </c>
      <c r="BL52">
        <f>IFERROR(VLOOKUP($A52,table123!$EF$10:$EZ$410,21,FALSE)/VLOOKUP($A52,table100!$EE$10:$EK$462,7,FALSE)*1000,"")</f>
        <v>3.9687675251283383</v>
      </c>
      <c r="BM52">
        <f>IFERROR(VLOOKUP($A52,table123!$FF$10:$FZ$410,21,FALSE)/VLOOKUP($A52,table100!$FE$10:$FK$462,7,FALSE)*1000,"")</f>
        <v>5.2707715664790387</v>
      </c>
      <c r="BN52">
        <f>IFERROR(VLOOKUP($A52,table123!$GF$10:$GZ$410,21,FALSE)/VLOOKUP($A52,table100!$GE$10:$GK$462,7,FALSE)*1000,"")</f>
        <v>4.7729636542379641</v>
      </c>
    </row>
    <row r="53" spans="1:66" x14ac:dyDescent="0.3">
      <c r="A53" t="s">
        <v>409</v>
      </c>
      <c r="B53" t="str">
        <f>VLOOKUP($A53,class!$A$1:$B$455,2,FALSE)</f>
        <v>Shire District</v>
      </c>
      <c r="C53" t="str">
        <f>IFERROR(VLOOKUP($A53,classifications!A$3:C$334,3,FALSE),VLOOKUP($A53,classifications!I$2:K$28,3,FALSE))</f>
        <v>Urban with Significant Rural</v>
      </c>
      <c r="E53" t="b">
        <f>IF(VLOOKUP(A53,table123!$F$10:$F$410,1,FALSE)=VLOOKUP(calculations!A53,table100!$E$10:$E$462,1,FALSE),TRUE,FALSE)</f>
        <v>1</v>
      </c>
      <c r="F53" t="b">
        <f>IF(VLOOKUP($A53,table123!$AF$10:$AF$410,1,FALSE)=VLOOKUP(calculations!$A53,table100!$AE$10:$AE$462,1,FALSE),TRUE,FALSE)</f>
        <v>1</v>
      </c>
      <c r="G53" t="b">
        <f>IF(VLOOKUP($A53,table123!$BF$10:$BF$410,1,FALSE)=VLOOKUP(calculations!$A53,table100!$BE$10:$BE$462,1,FALSE),TRUE,FALSE)</f>
        <v>1</v>
      </c>
      <c r="H53" t="b">
        <f>IF(VLOOKUP($A53,table123!$CF$10:$CF$410,1,FALSE)=VLOOKUP(calculations!$A53,table100!$CE$10:$CE$462,1,FALSE),TRUE,FALSE)</f>
        <v>1</v>
      </c>
      <c r="I53" t="b">
        <f>IF(VLOOKUP($A53,table123!$DF$10:$DF$410,1,FALSE)=VLOOKUP(calculations!$A53,table100!$DE$10:$DE$462,1,FALSE),TRUE,FALSE)</f>
        <v>1</v>
      </c>
      <c r="J53" t="b">
        <f>IF(VLOOKUP($A53,table123!$EF$10:$EF$410,1,FALSE)=VLOOKUP(calculations!$A53,table100!$EE$10:$EE$462,1,FALSE),TRUE,FALSE)</f>
        <v>1</v>
      </c>
      <c r="K53" t="b">
        <f>IF(VLOOKUP($A53,table123!$FF$10:$FF$410,1,FALSE)=VLOOKUP(calculations!$A53,table100!$FE$10:$FE$462,1,FALSE),TRUE,FALSE)</f>
        <v>1</v>
      </c>
      <c r="L53" t="b">
        <f>IF(VLOOKUP($A53,table123!$GF$10:$GF$408,1,FALSE)=VLOOKUP(calculations!$A53,table100!$GE$10:$GE$462,1,FALSE),TRUE,FALSE)</f>
        <v>1</v>
      </c>
      <c r="N53">
        <f>IFERROR(VLOOKUP($A53,table123!$F$10:$R$410,3,FALSE)/VLOOKUP($A53,table100!$E$10:$K$462,7,FALSE)*1000,"")</f>
        <v>3.6245541798358798</v>
      </c>
      <c r="O53">
        <f>IFERROR(VLOOKUP($A53,table123!$AF$10:$AR$410,3,FALSE)/VLOOKUP($A53,table100!$AE$10:$AK$462,7,FALSE)*1000,"")</f>
        <v>6.6171583783627597</v>
      </c>
      <c r="P53">
        <f>IFERROR(VLOOKUP($A53,table123!$BF$10:$BR$410,3,FALSE)/VLOOKUP($A53,table100!$BE$10:$BK$462,7,FALSE)*1000,"")</f>
        <v>7.0805629911061221</v>
      </c>
      <c r="Q53">
        <f>IFERROR(VLOOKUP($A53,table123!$CF$10:$CY$410,3,FALSE)/VLOOKUP($A53,table100!$CE$10:$CK$462,7,FALSE)*1000,"")</f>
        <v>8.8295805234883993</v>
      </c>
      <c r="R53">
        <f>IFERROR(VLOOKUP($A53,table123!$DF$10:$DY$410,3,FALSE)/VLOOKUP($A53,table100!$DE$10:$DK$462,7,FALSE)*1000,"")</f>
        <v>7.4740954645829794</v>
      </c>
      <c r="S53">
        <f>IFERROR(VLOOKUP($A53,table123!$EF$10:$EZ$410,3,FALSE)/VLOOKUP($A53,table100!$EE$10:$EK$462,7,FALSE)*1000,"")</f>
        <v>5.8402358556787872</v>
      </c>
      <c r="T53">
        <f>IFERROR(VLOOKUP($A53,table123!$FF$10:$FZ$410,3,FALSE)/VLOOKUP($A53,table100!$FE$10:$FK$462,7,FALSE)*1000,"")</f>
        <v>7.5565345899673755</v>
      </c>
      <c r="U53">
        <f>IFERROR(VLOOKUP($A53,table123!$GF$10:$GZ$410,3,FALSE)/VLOOKUP($A53,table100!$GE$10:$GK$462,7,FALSE)*1000,"")</f>
        <v>12.225479891574929</v>
      </c>
      <c r="W53">
        <f>IFERROR(VLOOKUP($A53,table123!$F$10:$R$410,5,FALSE)/VLOOKUP($A53,table100!$E$10:$K$462,7,FALSE)*1000,"")</f>
        <v>0.11598573375474817</v>
      </c>
      <c r="X53">
        <f>IFERROR(VLOOKUP($A53,table123!$AF$10:$AR$410,5,FALSE)/VLOOKUP($A53,table100!$AE$10:$AK$462,7,FALSE)*1000,"")</f>
        <v>0.28895888115121221</v>
      </c>
      <c r="Y53">
        <f>IFERROR(VLOOKUP($A53,table123!$BF$10:$BR$410,5,FALSE)/VLOOKUP($A53,table100!$BE$10:$BK$462,7,FALSE)*1000,"")</f>
        <v>2.878277638661025E-2</v>
      </c>
      <c r="Z53">
        <f>IFERROR(VLOOKUP($A53,table123!$CF$10:$CY$410,5,FALSE)/VLOOKUP($A53,table100!$CE$10:$CK$462,7,FALSE)*1000,"")</f>
        <v>2.8574694250771516E-2</v>
      </c>
      <c r="AA53">
        <f>IFERROR(VLOOKUP($A53,table123!$DF$10:$DY$410,5,FALSE)/VLOOKUP($A53,table100!$DE$10:$DK$462,7,FALSE)*1000,"")</f>
        <v>0.11324387067549969</v>
      </c>
      <c r="AB53">
        <f>IFERROR(VLOOKUP($A53,table123!$EF$10:$EZ$410,5,FALSE)/VLOOKUP($A53,table100!$EE$10:$EK$462,7,FALSE)*1000,"")</f>
        <v>0.16846834199073424</v>
      </c>
      <c r="AC53">
        <f>IFERROR(VLOOKUP($A53,table123!$FF$10:$FZ$410,5,FALSE)/VLOOKUP($A53,table100!$FE$10:$FK$462,7,FALSE)*1000,"")</f>
        <v>2.7883891475894377E-2</v>
      </c>
      <c r="AD53">
        <f>IFERROR(VLOOKUP($A53,table123!$GF$10:$GZ$410,5,FALSE)/VLOOKUP($A53,table100!$GE$10:$GK$462,7,FALSE)*1000,"")</f>
        <v>2.7659456768269072E-2</v>
      </c>
      <c r="AF53">
        <f>IFERROR(VLOOKUP($A53,table123!$F$10:$R$410,7,FALSE)/VLOOKUP($A53,table100!$E$10:$K$462,7,FALSE)*1000,"")</f>
        <v>0.14498216719343521</v>
      </c>
      <c r="AG53">
        <f>IFERROR(VLOOKUP($A53,table123!$AF$10:$AR$410,7,FALSE)/VLOOKUP($A53,table100!$AE$10:$AK$462,7,FALSE)*1000,"")</f>
        <v>-5.7791776230242439E-2</v>
      </c>
      <c r="AH53">
        <f>IFERROR(VLOOKUP($A53,table123!$BF$10:$BR$410,7,FALSE)/VLOOKUP($A53,table100!$BE$10:$BK$462,7,FALSE)*1000,"")</f>
        <v>0.92104884437152801</v>
      </c>
      <c r="AI53">
        <f>IFERROR(VLOOKUP($A53,table123!$CF$10:$CY$410,7,FALSE)/VLOOKUP($A53,table100!$CE$10:$CK$462,7,FALSE)*1000,"")</f>
        <v>0.51434449651388736</v>
      </c>
      <c r="AJ53">
        <f>IFERROR(VLOOKUP($A53,table123!$DF$10:$DY$410,7,FALSE)/VLOOKUP($A53,table100!$DE$10:$DK$462,7,FALSE)*1000,"")</f>
        <v>0.87763999773512258</v>
      </c>
      <c r="AK53">
        <f>IFERROR(VLOOKUP($A53,table123!$EF$10:$EZ$410,7,FALSE)/VLOOKUP($A53,table100!$EE$10:$EK$462,7,FALSE)*1000,"")</f>
        <v>1.0108100519444054</v>
      </c>
      <c r="AL53">
        <f>IFERROR(VLOOKUP($A53,table123!$FF$10:$FZ$410,7,FALSE)/VLOOKUP($A53,table100!$FE$10:$FK$462,7,FALSE)*1000,"")</f>
        <v>0.75286506984914814</v>
      </c>
      <c r="AM53">
        <f>IFERROR(VLOOKUP($A53,table123!$GF$10:$GZ$410,7,FALSE)/VLOOKUP($A53,table100!$GE$10:$GK$462,7,FALSE)*1000,"")</f>
        <v>0.22127565414615258</v>
      </c>
      <c r="AO53">
        <f>IFERROR(VLOOKUP($A53,table123!$F$10:$R$410,9,FALSE)/VLOOKUP($A53,table100!$E$10:$K$462,7,FALSE)*1000,"")</f>
        <v>0</v>
      </c>
      <c r="AP53">
        <f>IFERROR(VLOOKUP($A53,table123!$AF$10:$AR$410,9,FALSE)/VLOOKUP($A53,table100!$AE$10:$AK$462,7,FALSE)*1000,"")</f>
        <v>0</v>
      </c>
      <c r="AQ53">
        <f>IFERROR(VLOOKUP($A53,table123!$BF$10:$BR$410,9,FALSE)/VLOOKUP($A53,table100!$BE$10:$BK$462,7,FALSE)*1000,"")</f>
        <v>0</v>
      </c>
      <c r="AR53">
        <f>IFERROR(VLOOKUP($A53,table123!$CF$10:$CY$410,16,FALSE)/VLOOKUP($A53,table100!$CE$10:$CK$462,7,FALSE)*1000,"")</f>
        <v>0</v>
      </c>
      <c r="AS53">
        <f>IFERROR(VLOOKUP($A53,table123!$DF$10:$DY$410,16,FALSE)/VLOOKUP($A53,table100!$DE$10:$DK$462,7,FALSE)*1000,"")</f>
        <v>-5.6621935337749847E-2</v>
      </c>
      <c r="AT53">
        <f>IFERROR(VLOOKUP($A53,table123!$EF$10:$EZ$410,17,FALSE)/VLOOKUP($A53,table100!$EE$10:$EK$462,7,FALSE)*1000,"")</f>
        <v>0</v>
      </c>
      <c r="AU53">
        <f>IFERROR(VLOOKUP($A53,table123!$FF$10:$FZ$410,17,FALSE)/VLOOKUP($A53,table100!$FE$10:$FK$462,7,FALSE)*1000,"")</f>
        <v>0</v>
      </c>
      <c r="AV53">
        <f>IFERROR(VLOOKUP($A53,table123!$GF$10:$GZ$410,17,FALSE)/VLOOKUP($A53,table100!$GE$10:$GK$462,7,FALSE)*1000,"")</f>
        <v>0</v>
      </c>
      <c r="AX53">
        <f>IFERROR(VLOOKUP($A53,table123!$F$10:$R$410,11,FALSE)/VLOOKUP($A53,table100!$E$10:$K$462,7,FALSE)*1000,"")</f>
        <v>0.40595006814161855</v>
      </c>
      <c r="AY53">
        <f>IFERROR(VLOOKUP($A53,table123!$AF$10:$AR$410,11,FALSE)/VLOOKUP($A53,table100!$AE$10:$AK$462,7,FALSE)*1000,"")</f>
        <v>2.9184846996272431</v>
      </c>
      <c r="AZ53">
        <f>IFERROR(VLOOKUP($A53,table123!$BF$10:$BR$410,11,FALSE)/VLOOKUP($A53,table100!$BE$10:$BK$462,7,FALSE)*1000,"")</f>
        <v>0.7483521860518666</v>
      </c>
      <c r="BA53">
        <f>IFERROR(VLOOKUP($A53,table123!$CF$10:$CY$410,18,FALSE)/VLOOKUP($A53,table100!$CE$10:$CK$462,7,FALSE)*1000,"")</f>
        <v>5.7149388501543032E-2</v>
      </c>
      <c r="BB53">
        <f>IFERROR(VLOOKUP($A53,table123!$DF$10:$DY$410,18,FALSE)/VLOOKUP($A53,table100!$DE$10:$DK$462,7,FALSE)*1000,"")</f>
        <v>0.11324387067549969</v>
      </c>
      <c r="BC53">
        <f>IFERROR(VLOOKUP($A53,table123!$EF$10:$EZ$410,19,FALSE)/VLOOKUP($A53,table100!$EE$10:$EK$462,7,FALSE)*1000,"")</f>
        <v>5.6156113996911415E-2</v>
      </c>
      <c r="BD53">
        <f>IFERROR(VLOOKUP($A53,table123!$FF$10:$FZ$410,19,FALSE)/VLOOKUP($A53,table100!$FE$10:$FK$462,7,FALSE)*1000,"")</f>
        <v>0.22307113180715502</v>
      </c>
      <c r="BE53">
        <f>IFERROR(VLOOKUP($A53,table123!$GF$10:$GZ$410,19,FALSE)/VLOOKUP($A53,table100!$GE$10:$GK$462,7,FALSE)*1000,"")</f>
        <v>0.33191348121922881</v>
      </c>
      <c r="BG53">
        <f>IFERROR(VLOOKUP($A53,table123!$F$10:$R$410,13,FALSE)/VLOOKUP($A53,table100!$E$10:$K$462,7,FALSE)*1000,"")</f>
        <v>3.479572012642445</v>
      </c>
      <c r="BH53">
        <f>IFERROR(VLOOKUP($A53,table123!$AF$10:$AR$410,13,FALSE)/VLOOKUP($A53,table100!$AE$10:$AK$462,7,FALSE)*1000,"")</f>
        <v>3.9298407836564855</v>
      </c>
      <c r="BI53">
        <f>IFERROR(VLOOKUP($A53,table123!$BF$10:$BR$410,13,FALSE)/VLOOKUP($A53,table100!$BE$10:$BK$462,7,FALSE)*1000,"")</f>
        <v>7.2820424258123939</v>
      </c>
      <c r="BJ53">
        <f>IFERROR(VLOOKUP($A53,table123!$CF$10:$CY$410,20,FALSE)/VLOOKUP($A53,table100!$CE$10:$CK$462,7,FALSE)*1000,"")</f>
        <v>9.3153503257515151</v>
      </c>
      <c r="BK53">
        <f>IFERROR(VLOOKUP($A53,table123!$DF$10:$DY$410,20,FALSE)/VLOOKUP($A53,table100!$DE$10:$DK$462,7,FALSE)*1000,"")</f>
        <v>8.2951135269803515</v>
      </c>
      <c r="BL53">
        <f>IFERROR(VLOOKUP($A53,table123!$EF$10:$EZ$410,21,FALSE)/VLOOKUP($A53,table100!$EE$10:$EK$462,7,FALSE)*1000,"")</f>
        <v>6.9633581356170149</v>
      </c>
      <c r="BM53">
        <f>IFERROR(VLOOKUP($A53,table123!$FF$10:$FZ$410,21,FALSE)/VLOOKUP($A53,table100!$FE$10:$FK$462,7,FALSE)*1000,"")</f>
        <v>8.1142124194852627</v>
      </c>
      <c r="BN53">
        <f>IFERROR(VLOOKUP($A53,table123!$GF$10:$GZ$410,21,FALSE)/VLOOKUP($A53,table100!$GE$10:$GK$462,7,FALSE)*1000,"")</f>
        <v>12.142501521270123</v>
      </c>
    </row>
    <row r="54" spans="1:66" x14ac:dyDescent="0.3">
      <c r="A54" t="s">
        <v>239</v>
      </c>
      <c r="B54" t="str">
        <f>VLOOKUP($A54,class!$A$1:$B$455,2,FALSE)</f>
        <v>Metropolitan District</v>
      </c>
      <c r="C54" t="str">
        <f>IFERROR(VLOOKUP($A54,classifications!A$3:C$334,3,FALSE),VLOOKUP($A54,classifications!I$2:K$28,3,FALSE))</f>
        <v>Predominantly Urban</v>
      </c>
      <c r="E54" t="b">
        <f>IF(VLOOKUP(A54,table123!$F$10:$F$410,1,FALSE)=VLOOKUP(calculations!A54,table100!$E$10:$E$462,1,FALSE),TRUE,FALSE)</f>
        <v>1</v>
      </c>
      <c r="F54" t="b">
        <f>IF(VLOOKUP($A54,table123!$AF$10:$AF$410,1,FALSE)=VLOOKUP(calculations!$A54,table100!$AE$10:$AE$462,1,FALSE),TRUE,FALSE)</f>
        <v>1</v>
      </c>
      <c r="G54" t="b">
        <f>IF(VLOOKUP($A54,table123!$BF$10:$BF$410,1,FALSE)=VLOOKUP(calculations!$A54,table100!$BE$10:$BE$462,1,FALSE),TRUE,FALSE)</f>
        <v>1</v>
      </c>
      <c r="H54" t="b">
        <f>IF(VLOOKUP($A54,table123!$CF$10:$CF$410,1,FALSE)=VLOOKUP(calculations!$A54,table100!$CE$10:$CE$462,1,FALSE),TRUE,FALSE)</f>
        <v>1</v>
      </c>
      <c r="I54" t="b">
        <f>IF(VLOOKUP($A54,table123!$DF$10:$DF$410,1,FALSE)=VLOOKUP(calculations!$A54,table100!$DE$10:$DE$462,1,FALSE),TRUE,FALSE)</f>
        <v>1</v>
      </c>
      <c r="J54" t="b">
        <f>IF(VLOOKUP($A54,table123!$EF$10:$EF$410,1,FALSE)=VLOOKUP(calculations!$A54,table100!$EE$10:$EE$462,1,FALSE),TRUE,FALSE)</f>
        <v>1</v>
      </c>
      <c r="K54" t="b">
        <f>IF(VLOOKUP($A54,table123!$FF$10:$FF$410,1,FALSE)=VLOOKUP(calculations!$A54,table100!$FE$10:$FE$462,1,FALSE),TRUE,FALSE)</f>
        <v>1</v>
      </c>
      <c r="L54" t="b">
        <f>IF(VLOOKUP($A54,table123!$GF$10:$GF$408,1,FALSE)=VLOOKUP(calculations!$A54,table100!$GE$10:$GE$462,1,FALSE),TRUE,FALSE)</f>
        <v>1</v>
      </c>
      <c r="N54">
        <f>IFERROR(VLOOKUP($A54,table123!$F$10:$R$410,3,FALSE)/VLOOKUP($A54,table100!$E$10:$K$462,7,FALSE)*1000,"")</f>
        <v>2.8847421864697349</v>
      </c>
      <c r="O54">
        <f>IFERROR(VLOOKUP($A54,table123!$AF$10:$AR$410,3,FALSE)/VLOOKUP($A54,table100!$AE$10:$AK$462,7,FALSE)*1000,"")</f>
        <v>2.7862021352664152</v>
      </c>
      <c r="P54">
        <f>IFERROR(VLOOKUP($A54,table123!$BF$10:$BR$410,3,FALSE)/VLOOKUP($A54,table100!$BE$10:$BK$462,7,FALSE)*1000,"")</f>
        <v>2.8360888204001671</v>
      </c>
      <c r="Q54">
        <f>IFERROR(VLOOKUP($A54,table123!$CF$10:$CY$410,3,FALSE)/VLOOKUP($A54,table100!$CE$10:$CK$462,7,FALSE)*1000,"")</f>
        <v>2.6292582552176897</v>
      </c>
      <c r="R54">
        <f>IFERROR(VLOOKUP($A54,table123!$DF$10:$DY$410,3,FALSE)/VLOOKUP($A54,table100!$DE$10:$DK$462,7,FALSE)*1000,"")</f>
        <v>2.8785168320052041</v>
      </c>
      <c r="S54">
        <f>IFERROR(VLOOKUP($A54,table123!$EF$10:$EZ$410,3,FALSE)/VLOOKUP($A54,table100!$EE$10:$EK$462,7,FALSE)*1000,"")</f>
        <v>2.649553951238484</v>
      </c>
      <c r="T54">
        <f>IFERROR(VLOOKUP($A54,table123!$FF$10:$FZ$410,3,FALSE)/VLOOKUP($A54,table100!$FE$10:$FK$462,7,FALSE)*1000,"")</f>
        <v>3.9709443099273605</v>
      </c>
      <c r="U54">
        <f>IFERROR(VLOOKUP($A54,table123!$GF$10:$GZ$410,3,FALSE)/VLOOKUP($A54,table100!$GE$10:$GK$462,7,FALSE)*1000,"")</f>
        <v>3.3589405676448845</v>
      </c>
      <c r="W54">
        <f>IFERROR(VLOOKUP($A54,table123!$F$10:$R$410,5,FALSE)/VLOOKUP($A54,table100!$E$10:$K$462,7,FALSE)*1000,"")</f>
        <v>9.0663325860477373E-2</v>
      </c>
      <c r="X54">
        <f>IFERROR(VLOOKUP($A54,table123!$AF$10:$AR$410,5,FALSE)/VLOOKUP($A54,table100!$AE$10:$AK$462,7,FALSE)*1000,"")</f>
        <v>-9.0407738902450047E-2</v>
      </c>
      <c r="Y54">
        <f>IFERROR(VLOOKUP($A54,table123!$BF$10:$BR$410,5,FALSE)/VLOOKUP($A54,table100!$BE$10:$BK$462,7,FALSE)*1000,"")</f>
        <v>2.4590365494799135E-2</v>
      </c>
      <c r="Z54">
        <f>IFERROR(VLOOKUP($A54,table123!$CF$10:$CY$410,5,FALSE)/VLOOKUP($A54,table100!$CE$10:$CK$462,7,FALSE)*1000,"")</f>
        <v>0.13881177123820101</v>
      </c>
      <c r="AA54">
        <f>IFERROR(VLOOKUP($A54,table123!$DF$10:$DY$410,5,FALSE)/VLOOKUP($A54,table100!$DE$10:$DK$462,7,FALSE)*1000,"")</f>
        <v>8.1314034802406898E-2</v>
      </c>
      <c r="AB54">
        <f>IFERROR(VLOOKUP($A54,table123!$EF$10:$EZ$410,5,FALSE)/VLOOKUP($A54,table100!$EE$10:$EK$462,7,FALSE)*1000,"")</f>
        <v>0.17015484090522376</v>
      </c>
      <c r="AC54">
        <f>IFERROR(VLOOKUP($A54,table123!$FF$10:$FZ$410,5,FALSE)/VLOOKUP($A54,table100!$FE$10:$FK$462,7,FALSE)*1000,"")</f>
        <v>4.0355125100887818E-2</v>
      </c>
      <c r="AD54">
        <f>IFERROR(VLOOKUP($A54,table123!$GF$10:$GZ$410,5,FALSE)/VLOOKUP($A54,table100!$GE$10:$GK$462,7,FALSE)*1000,"")</f>
        <v>0.24107228954389123</v>
      </c>
      <c r="AF54">
        <f>IFERROR(VLOOKUP($A54,table123!$F$10:$R$410,7,FALSE)/VLOOKUP($A54,table100!$E$10:$K$462,7,FALSE)*1000,"")</f>
        <v>0.37089542397468023</v>
      </c>
      <c r="AG54">
        <f>IFERROR(VLOOKUP($A54,table123!$AF$10:$AR$410,7,FALSE)/VLOOKUP($A54,table100!$AE$10:$AK$462,7,FALSE)*1000,"")</f>
        <v>0.25478544599781378</v>
      </c>
      <c r="AH54">
        <f>IFERROR(VLOOKUP($A54,table123!$BF$10:$BR$410,7,FALSE)/VLOOKUP($A54,table100!$BE$10:$BK$462,7,FALSE)*1000,"")</f>
        <v>1.6639480651480751</v>
      </c>
      <c r="AI54">
        <f>IFERROR(VLOOKUP($A54,table123!$CF$10:$CY$410,7,FALSE)/VLOOKUP($A54,table100!$CE$10:$CK$462,7,FALSE)*1000,"")</f>
        <v>1.5105986870039521</v>
      </c>
      <c r="AJ54">
        <f>IFERROR(VLOOKUP($A54,table123!$DF$10:$DY$410,7,FALSE)/VLOOKUP($A54,table100!$DE$10:$DK$462,7,FALSE)*1000,"")</f>
        <v>0.7155635062611807</v>
      </c>
      <c r="AK54">
        <f>IFERROR(VLOOKUP($A54,table123!$EF$10:$EZ$410,7,FALSE)/VLOOKUP($A54,table100!$EE$10:$EK$462,7,FALSE)*1000,"")</f>
        <v>1.1667760519215344</v>
      </c>
      <c r="AL54">
        <f>IFERROR(VLOOKUP($A54,table123!$FF$10:$FZ$410,7,FALSE)/VLOOKUP($A54,table100!$FE$10:$FK$462,7,FALSE)*1000,"")</f>
        <v>0.54075867635189667</v>
      </c>
      <c r="AM54">
        <f>IFERROR(VLOOKUP($A54,table123!$GF$10:$GZ$410,7,FALSE)/VLOOKUP($A54,table100!$GE$10:$GK$462,7,FALSE)*1000,"")</f>
        <v>0.7151811256468773</v>
      </c>
      <c r="AO54">
        <f>IFERROR(VLOOKUP($A54,table123!$F$10:$R$410,9,FALSE)/VLOOKUP($A54,table100!$E$10:$K$462,7,FALSE)*1000,"")</f>
        <v>0</v>
      </c>
      <c r="AP54">
        <f>IFERROR(VLOOKUP($A54,table123!$AF$10:$AR$410,9,FALSE)/VLOOKUP($A54,table100!$AE$10:$AK$462,7,FALSE)*1000,"")</f>
        <v>0</v>
      </c>
      <c r="AQ54">
        <f>IFERROR(VLOOKUP($A54,table123!$BF$10:$BR$410,9,FALSE)/VLOOKUP($A54,table100!$BE$10:$BK$462,7,FALSE)*1000,"")</f>
        <v>-8.1967884982663795E-3</v>
      </c>
      <c r="AR54">
        <f>IFERROR(VLOOKUP($A54,table123!$CF$10:$CY$410,16,FALSE)/VLOOKUP($A54,table100!$CE$10:$CK$462,7,FALSE)*1000,"")</f>
        <v>-8.1653983081294707E-3</v>
      </c>
      <c r="AS54">
        <f>IFERROR(VLOOKUP($A54,table123!$DF$10:$DY$410,16,FALSE)/VLOOKUP($A54,table100!$DE$10:$DK$462,7,FALSE)*1000,"")</f>
        <v>0</v>
      </c>
      <c r="AT54">
        <f>IFERROR(VLOOKUP($A54,table123!$EF$10:$EZ$410,17,FALSE)/VLOOKUP($A54,table100!$EE$10:$EK$462,7,FALSE)*1000,"")</f>
        <v>-8.1026114716773213E-3</v>
      </c>
      <c r="AU54">
        <f>IFERROR(VLOOKUP($A54,table123!$FF$10:$FZ$410,17,FALSE)/VLOOKUP($A54,table100!$FE$10:$FK$462,7,FALSE)*1000,"")</f>
        <v>0</v>
      </c>
      <c r="AV54">
        <f>IFERROR(VLOOKUP($A54,table123!$GF$10:$GZ$410,17,FALSE)/VLOOKUP($A54,table100!$GE$10:$GK$462,7,FALSE)*1000,"")</f>
        <v>-8.0357429847963749E-3</v>
      </c>
      <c r="AX54">
        <f>IFERROR(VLOOKUP($A54,table123!$F$10:$R$410,11,FALSE)/VLOOKUP($A54,table100!$E$10:$K$462,7,FALSE)*1000,"")</f>
        <v>0.51925359356455236</v>
      </c>
      <c r="AY54">
        <f>IFERROR(VLOOKUP($A54,table123!$AF$10:$AR$410,11,FALSE)/VLOOKUP($A54,table100!$AE$10:$AK$462,7,FALSE)*1000,"")</f>
        <v>0.25478544599781378</v>
      </c>
      <c r="AZ54">
        <f>IFERROR(VLOOKUP($A54,table123!$BF$10:$BR$410,11,FALSE)/VLOOKUP($A54,table100!$BE$10:$BK$462,7,FALSE)*1000,"")</f>
        <v>0.67213665685784307</v>
      </c>
      <c r="BA54">
        <f>IFERROR(VLOOKUP($A54,table123!$CF$10:$CY$410,18,FALSE)/VLOOKUP($A54,table100!$CE$10:$CK$462,7,FALSE)*1000,"")</f>
        <v>8.9819381389424177E-2</v>
      </c>
      <c r="BB54">
        <f>IFERROR(VLOOKUP($A54,table123!$DF$10:$DY$410,18,FALSE)/VLOOKUP($A54,table100!$DE$10:$DK$462,7,FALSE)*1000,"")</f>
        <v>0.12197105220361035</v>
      </c>
      <c r="BC54">
        <f>IFERROR(VLOOKUP($A54,table123!$EF$10:$EZ$410,19,FALSE)/VLOOKUP($A54,table100!$EE$10:$EK$462,7,FALSE)*1000,"")</f>
        <v>6.4820891773418571E-2</v>
      </c>
      <c r="BD54">
        <f>IFERROR(VLOOKUP($A54,table123!$FF$10:$FZ$410,19,FALSE)/VLOOKUP($A54,table100!$FE$10:$FK$462,7,FALSE)*1000,"")</f>
        <v>0.16142050040355127</v>
      </c>
      <c r="BE54">
        <f>IFERROR(VLOOKUP($A54,table123!$GF$10:$GZ$410,19,FALSE)/VLOOKUP($A54,table100!$GE$10:$GK$462,7,FALSE)*1000,"")</f>
        <v>0.5866092378901353</v>
      </c>
      <c r="BG54">
        <f>IFERROR(VLOOKUP($A54,table123!$F$10:$R$410,13,FALSE)/VLOOKUP($A54,table100!$E$10:$K$462,7,FALSE)*1000,"")</f>
        <v>2.82704734274034</v>
      </c>
      <c r="BH54">
        <f>IFERROR(VLOOKUP($A54,table123!$AF$10:$AR$410,13,FALSE)/VLOOKUP($A54,table100!$AE$10:$AK$462,7,FALSE)*1000,"")</f>
        <v>2.695794396363965</v>
      </c>
      <c r="BI54">
        <f>IFERROR(VLOOKUP($A54,table123!$BF$10:$BR$410,13,FALSE)/VLOOKUP($A54,table100!$BE$10:$BK$462,7,FALSE)*1000,"")</f>
        <v>3.8442938056869322</v>
      </c>
      <c r="BJ54">
        <f>IFERROR(VLOOKUP($A54,table123!$CF$10:$CY$410,20,FALSE)/VLOOKUP($A54,table100!$CE$10:$CK$462,7,FALSE)*1000,"")</f>
        <v>4.180683933762289</v>
      </c>
      <c r="BK54">
        <f>IFERROR(VLOOKUP($A54,table123!$DF$10:$DY$410,20,FALSE)/VLOOKUP($A54,table100!$DE$10:$DK$462,7,FALSE)*1000,"")</f>
        <v>3.5534233208651811</v>
      </c>
      <c r="BL54">
        <f>IFERROR(VLOOKUP($A54,table123!$EF$10:$EZ$410,21,FALSE)/VLOOKUP($A54,table100!$EE$10:$EK$462,7,FALSE)*1000,"")</f>
        <v>3.9135613408201468</v>
      </c>
      <c r="BM54">
        <f>IFERROR(VLOOKUP($A54,table123!$FF$10:$FZ$410,21,FALSE)/VLOOKUP($A54,table100!$FE$10:$FK$462,7,FALSE)*1000,"")</f>
        <v>4.3906376109765946</v>
      </c>
      <c r="BN54">
        <f>IFERROR(VLOOKUP($A54,table123!$GF$10:$GZ$410,21,FALSE)/VLOOKUP($A54,table100!$GE$10:$GK$462,7,FALSE)*1000,"")</f>
        <v>3.720549001960721</v>
      </c>
    </row>
    <row r="55" spans="1:66" x14ac:dyDescent="0.3">
      <c r="A55" t="s">
        <v>714</v>
      </c>
      <c r="B55" t="str">
        <f>VLOOKUP($A55,class!$A$1:$B$455,2,FALSE)</f>
        <v>Shire District</v>
      </c>
      <c r="C55" t="str">
        <f>IFERROR(VLOOKUP($A55,classifications!A$3:C$334,3,FALSE),VLOOKUP($A55,classifications!I$2:K$28,3,FALSE))</f>
        <v>Urban with Significant Rural</v>
      </c>
      <c r="E55" t="b">
        <f>IF(VLOOKUP(A55,table123!$F$10:$F$410,1,FALSE)=VLOOKUP(calculations!A55,table100!$E$10:$E$462,1,FALSE),TRUE,FALSE)</f>
        <v>1</v>
      </c>
      <c r="F55" t="b">
        <f>IF(VLOOKUP($A55,table123!$AF$10:$AF$410,1,FALSE)=VLOOKUP(calculations!$A55,table100!$AE$10:$AE$462,1,FALSE),TRUE,FALSE)</f>
        <v>1</v>
      </c>
      <c r="G55" t="b">
        <f>IF(VLOOKUP($A55,table123!$BF$10:$BF$410,1,FALSE)=VLOOKUP(calculations!$A55,table100!$BE$10:$BE$462,1,FALSE),TRUE,FALSE)</f>
        <v>1</v>
      </c>
      <c r="H55" t="b">
        <f>IF(VLOOKUP($A55,table123!$CF$10:$CF$410,1,FALSE)=VLOOKUP(calculations!$A55,table100!$CE$10:$CE$462,1,FALSE),TRUE,FALSE)</f>
        <v>1</v>
      </c>
      <c r="I55" t="b">
        <f>IF(VLOOKUP($A55,table123!$DF$10:$DF$410,1,FALSE)=VLOOKUP(calculations!$A55,table100!$DE$10:$DE$462,1,FALSE),TRUE,FALSE)</f>
        <v>1</v>
      </c>
      <c r="J55" t="b">
        <f>IF(VLOOKUP($A55,table123!$EF$10:$EF$410,1,FALSE)=VLOOKUP(calculations!$A55,table100!$EE$10:$EE$462,1,FALSE),TRUE,FALSE)</f>
        <v>1</v>
      </c>
      <c r="K55" t="b">
        <f>IF(VLOOKUP($A55,table123!$FF$10:$FF$410,1,FALSE)=VLOOKUP(calculations!$A55,table100!$FE$10:$FE$462,1,FALSE),TRUE,FALSE)</f>
        <v>1</v>
      </c>
      <c r="L55" t="b">
        <f>IF(VLOOKUP($A55,table123!$GF$10:$GF$408,1,FALSE)=VLOOKUP(calculations!$A55,table100!$GE$10:$GE$462,1,FALSE),TRUE,FALSE)</f>
        <v>1</v>
      </c>
      <c r="N55">
        <f>IFERROR(VLOOKUP($A55,table123!$F$10:$R$410,3,FALSE)/VLOOKUP($A55,table100!$E$10:$K$462,7,FALSE)*1000,"")</f>
        <v>2.5320016880011251</v>
      </c>
      <c r="O55">
        <f>IFERROR(VLOOKUP($A55,table123!$AF$10:$AR$410,3,FALSE)/VLOOKUP($A55,table100!$AE$10:$AK$462,7,FALSE)*1000,"")</f>
        <v>6.1754385964912277</v>
      </c>
      <c r="P55">
        <f>IFERROR(VLOOKUP($A55,table123!$BF$10:$BR$410,3,FALSE)/VLOOKUP($A55,table100!$BE$10:$BK$462,7,FALSE)*1000,"")</f>
        <v>3.9408523400990445</v>
      </c>
      <c r="Q55">
        <f>IFERROR(VLOOKUP($A55,table123!$CF$10:$CY$410,3,FALSE)/VLOOKUP($A55,table100!$CE$10:$CK$462,7,FALSE)*1000,"")</f>
        <v>5.2808949727269567</v>
      </c>
      <c r="R55">
        <f>IFERROR(VLOOKUP($A55,table123!$DF$10:$DY$410,3,FALSE)/VLOOKUP($A55,table100!$DE$10:$DK$462,7,FALSE)*1000,"")</f>
        <v>11.911749473466145</v>
      </c>
      <c r="S55">
        <f>IFERROR(VLOOKUP($A55,table123!$EF$10:$EZ$410,3,FALSE)/VLOOKUP($A55,table100!$EE$10:$EK$462,7,FALSE)*1000,"")</f>
        <v>12.99720270178072</v>
      </c>
      <c r="T55">
        <f>IFERROR(VLOOKUP($A55,table123!$FF$10:$FZ$410,3,FALSE)/VLOOKUP($A55,table100!$FE$10:$FK$462,7,FALSE)*1000,"")</f>
        <v>14.60885956644675</v>
      </c>
      <c r="U55">
        <f>IFERROR(VLOOKUP($A55,table123!$GF$10:$GZ$410,3,FALSE)/VLOOKUP($A55,table100!$GE$10:$GK$462,7,FALSE)*1000,"")</f>
        <v>10.618176991737732</v>
      </c>
      <c r="W55">
        <f>IFERROR(VLOOKUP($A55,table123!$F$10:$R$410,5,FALSE)/VLOOKUP($A55,table100!$E$10:$K$462,7,FALSE)*1000,"")</f>
        <v>0</v>
      </c>
      <c r="X55">
        <f>IFERROR(VLOOKUP($A55,table123!$AF$10:$AR$410,5,FALSE)/VLOOKUP($A55,table100!$AE$10:$AK$462,7,FALSE)*1000,"")</f>
        <v>0.10526315789473685</v>
      </c>
      <c r="Y55">
        <f>IFERROR(VLOOKUP($A55,table123!$BF$10:$BR$410,5,FALSE)/VLOOKUP($A55,table100!$BE$10:$BK$462,7,FALSE)*1000,"")</f>
        <v>0</v>
      </c>
      <c r="Z55">
        <f>IFERROR(VLOOKUP($A55,table123!$CF$10:$CY$410,5,FALSE)/VLOOKUP($A55,table100!$CE$10:$CK$462,7,FALSE)*1000,"")</f>
        <v>3.4742730083729974E-2</v>
      </c>
      <c r="AA55">
        <f>IFERROR(VLOOKUP($A55,table123!$DF$10:$DY$410,5,FALSE)/VLOOKUP($A55,table100!$DE$10:$DK$462,7,FALSE)*1000,"")</f>
        <v>6.9053620136035623E-2</v>
      </c>
      <c r="AB55">
        <f>IFERROR(VLOOKUP($A55,table123!$EF$10:$EZ$410,5,FALSE)/VLOOKUP($A55,table100!$EE$10:$EK$462,7,FALSE)*1000,"")</f>
        <v>3.4113392918059628E-2</v>
      </c>
      <c r="AC55">
        <f>IFERROR(VLOOKUP($A55,table123!$FF$10:$FZ$410,5,FALSE)/VLOOKUP($A55,table100!$FE$10:$FK$462,7,FALSE)*1000,"")</f>
        <v>0</v>
      </c>
      <c r="AD55">
        <f>IFERROR(VLOOKUP($A55,table123!$GF$10:$GZ$410,5,FALSE)/VLOOKUP($A55,table100!$GE$10:$GK$462,7,FALSE)*1000,"")</f>
        <v>9.9545409297541229E-2</v>
      </c>
      <c r="AF55">
        <f>IFERROR(VLOOKUP($A55,table123!$F$10:$R$410,7,FALSE)/VLOOKUP($A55,table100!$E$10:$K$462,7,FALSE)*1000,"")</f>
        <v>3.516669011112674E-2</v>
      </c>
      <c r="AG55">
        <f>IFERROR(VLOOKUP($A55,table123!$AF$10:$AR$410,7,FALSE)/VLOOKUP($A55,table100!$AE$10:$AK$462,7,FALSE)*1000,"")</f>
        <v>7.0175438596491224E-2</v>
      </c>
      <c r="AH55">
        <f>IFERROR(VLOOKUP($A55,table123!$BF$10:$BR$410,7,FALSE)/VLOOKUP($A55,table100!$BE$10:$BK$462,7,FALSE)*1000,"")</f>
        <v>0.17437399734951525</v>
      </c>
      <c r="AI55">
        <f>IFERROR(VLOOKUP($A55,table123!$CF$10:$CY$410,7,FALSE)/VLOOKUP($A55,table100!$CE$10:$CK$462,7,FALSE)*1000,"")</f>
        <v>1.2507382830142793</v>
      </c>
      <c r="AJ55">
        <f>IFERROR(VLOOKUP($A55,table123!$DF$10:$DY$410,7,FALSE)/VLOOKUP($A55,table100!$DE$10:$DK$462,7,FALSE)*1000,"")</f>
        <v>0.62148258122432065</v>
      </c>
      <c r="AK55">
        <f>IFERROR(VLOOKUP($A55,table123!$EF$10:$EZ$410,7,FALSE)/VLOOKUP($A55,table100!$EE$10:$EK$462,7,FALSE)*1000,"")</f>
        <v>0.61404107252507334</v>
      </c>
      <c r="AL55">
        <f>IFERROR(VLOOKUP($A55,table123!$FF$10:$FZ$410,7,FALSE)/VLOOKUP($A55,table100!$FE$10:$FK$462,7,FALSE)*1000,"")</f>
        <v>0.26928773394371885</v>
      </c>
      <c r="AM55">
        <f>IFERROR(VLOOKUP($A55,table123!$GF$10:$GZ$410,7,FALSE)/VLOOKUP($A55,table100!$GE$10:$GK$462,7,FALSE)*1000,"")</f>
        <v>0.29863622789262367</v>
      </c>
      <c r="AO55">
        <f>IFERROR(VLOOKUP($A55,table123!$F$10:$R$410,9,FALSE)/VLOOKUP($A55,table100!$E$10:$K$462,7,FALSE)*1000,"")</f>
        <v>0</v>
      </c>
      <c r="AP55">
        <f>IFERROR(VLOOKUP($A55,table123!$AF$10:$AR$410,9,FALSE)/VLOOKUP($A55,table100!$AE$10:$AK$462,7,FALSE)*1000,"")</f>
        <v>0</v>
      </c>
      <c r="AQ55">
        <f>IFERROR(VLOOKUP($A55,table123!$BF$10:$BR$410,9,FALSE)/VLOOKUP($A55,table100!$BE$10:$BK$462,7,FALSE)*1000,"")</f>
        <v>0</v>
      </c>
      <c r="AR55">
        <f>IFERROR(VLOOKUP($A55,table123!$CF$10:$CY$410,16,FALSE)/VLOOKUP($A55,table100!$CE$10:$CK$462,7,FALSE)*1000,"")</f>
        <v>0</v>
      </c>
      <c r="AS55">
        <f>IFERROR(VLOOKUP($A55,table123!$DF$10:$DY$410,16,FALSE)/VLOOKUP($A55,table100!$DE$10:$DK$462,7,FALSE)*1000,"")</f>
        <v>0</v>
      </c>
      <c r="AT55">
        <f>IFERROR(VLOOKUP($A55,table123!$EF$10:$EZ$410,17,FALSE)/VLOOKUP($A55,table100!$EE$10:$EK$462,7,FALSE)*1000,"")</f>
        <v>0</v>
      </c>
      <c r="AU55">
        <f>IFERROR(VLOOKUP($A55,table123!$FF$10:$FZ$410,17,FALSE)/VLOOKUP($A55,table100!$FE$10:$FK$462,7,FALSE)*1000,"")</f>
        <v>0</v>
      </c>
      <c r="AV55">
        <f>IFERROR(VLOOKUP($A55,table123!$GF$10:$GZ$410,17,FALSE)/VLOOKUP($A55,table100!$GE$10:$GK$462,7,FALSE)*1000,"")</f>
        <v>0</v>
      </c>
      <c r="AX55">
        <f>IFERROR(VLOOKUP($A55,table123!$F$10:$R$410,11,FALSE)/VLOOKUP($A55,table100!$E$10:$K$462,7,FALSE)*1000,"")</f>
        <v>0.31650021100014064</v>
      </c>
      <c r="AY55">
        <f>IFERROR(VLOOKUP($A55,table123!$AF$10:$AR$410,11,FALSE)/VLOOKUP($A55,table100!$AE$10:$AK$462,7,FALSE)*1000,"")</f>
        <v>0.24561403508771931</v>
      </c>
      <c r="AZ55">
        <f>IFERROR(VLOOKUP($A55,table123!$BF$10:$BR$410,11,FALSE)/VLOOKUP($A55,table100!$BE$10:$BK$462,7,FALSE)*1000,"")</f>
        <v>0.31387319522912743</v>
      </c>
      <c r="BA55">
        <f>IFERROR(VLOOKUP($A55,table123!$CF$10:$CY$410,18,FALSE)/VLOOKUP($A55,table100!$CE$10:$CK$462,7,FALSE)*1000,"")</f>
        <v>0.31268457075356981</v>
      </c>
      <c r="BB55">
        <f>IFERROR(VLOOKUP($A55,table123!$DF$10:$DY$410,18,FALSE)/VLOOKUP($A55,table100!$DE$10:$DK$462,7,FALSE)*1000,"")</f>
        <v>0.48337534095224943</v>
      </c>
      <c r="BC55">
        <f>IFERROR(VLOOKUP($A55,table123!$EF$10:$EZ$410,19,FALSE)/VLOOKUP($A55,table100!$EE$10:$EK$462,7,FALSE)*1000,"")</f>
        <v>0.20468035750835778</v>
      </c>
      <c r="BD55">
        <f>IFERROR(VLOOKUP($A55,table123!$FF$10:$FZ$410,19,FALSE)/VLOOKUP($A55,table100!$FE$10:$FK$462,7,FALSE)*1000,"")</f>
        <v>0.43759256765854315</v>
      </c>
      <c r="BE55">
        <f>IFERROR(VLOOKUP($A55,table123!$GF$10:$GZ$410,19,FALSE)/VLOOKUP($A55,table100!$GE$10:$GK$462,7,FALSE)*1000,"")</f>
        <v>0.26545442479344328</v>
      </c>
      <c r="BG55">
        <f>IFERROR(VLOOKUP($A55,table123!$F$10:$R$410,13,FALSE)/VLOOKUP($A55,table100!$E$10:$K$462,7,FALSE)*1000,"")</f>
        <v>2.2506681671121114</v>
      </c>
      <c r="BH55">
        <f>IFERROR(VLOOKUP($A55,table123!$AF$10:$AR$410,13,FALSE)/VLOOKUP($A55,table100!$AE$10:$AK$462,7,FALSE)*1000,"")</f>
        <v>6.1052631578947372</v>
      </c>
      <c r="BI55">
        <f>IFERROR(VLOOKUP($A55,table123!$BF$10:$BR$410,13,FALSE)/VLOOKUP($A55,table100!$BE$10:$BK$462,7,FALSE)*1000,"")</f>
        <v>3.8013531422194324</v>
      </c>
      <c r="BJ55">
        <f>IFERROR(VLOOKUP($A55,table123!$CF$10:$CY$410,20,FALSE)/VLOOKUP($A55,table100!$CE$10:$CK$462,7,FALSE)*1000,"")</f>
        <v>6.2536914150713958</v>
      </c>
      <c r="BK55">
        <f>IFERROR(VLOOKUP($A55,table123!$DF$10:$DY$410,20,FALSE)/VLOOKUP($A55,table100!$DE$10:$DK$462,7,FALSE)*1000,"")</f>
        <v>12.118910333874252</v>
      </c>
      <c r="BL55">
        <f>IFERROR(VLOOKUP($A55,table123!$EF$10:$EZ$410,21,FALSE)/VLOOKUP($A55,table100!$EE$10:$EK$462,7,FALSE)*1000,"")</f>
        <v>13.440676809715494</v>
      </c>
      <c r="BM55">
        <f>IFERROR(VLOOKUP($A55,table123!$FF$10:$FZ$410,21,FALSE)/VLOOKUP($A55,table100!$FE$10:$FK$462,7,FALSE)*1000,"")</f>
        <v>14.440554732731924</v>
      </c>
      <c r="BN55">
        <f>IFERROR(VLOOKUP($A55,table123!$GF$10:$GZ$410,21,FALSE)/VLOOKUP($A55,table100!$GE$10:$GK$462,7,FALSE)*1000,"")</f>
        <v>10.750904204134454</v>
      </c>
    </row>
    <row r="56" spans="1:66" x14ac:dyDescent="0.3">
      <c r="A56" t="s">
        <v>1249</v>
      </c>
      <c r="B56" t="str">
        <f>VLOOKUP($A56,class!$A$1:$B$455,2,FALSE)</f>
        <v>Unitary Authority</v>
      </c>
      <c r="C56" t="str">
        <f>IFERROR(VLOOKUP($A56,classifications!A$3:C$334,3,FALSE),VLOOKUP($A56,classifications!I$2:K$28,3,FALSE))</f>
        <v>Predominantly Urban</v>
      </c>
      <c r="E56" t="b">
        <f>IF(VLOOKUP(A56,table123!$F$10:$F$410,1,FALSE)=VLOOKUP(calculations!A56,table100!$E$10:$E$462,1,FALSE),TRUE,FALSE)</f>
        <v>1</v>
      </c>
      <c r="F56" t="b">
        <f>IF(VLOOKUP($A56,table123!$AF$10:$AF$410,1,FALSE)=VLOOKUP(calculations!$A56,table100!$AE$10:$AE$462,1,FALSE),TRUE,FALSE)</f>
        <v>1</v>
      </c>
      <c r="G56" t="b">
        <f>IF(VLOOKUP($A56,table123!$BF$10:$BF$410,1,FALSE)=VLOOKUP(calculations!$A56,table100!$BE$10:$BE$462,1,FALSE),TRUE,FALSE)</f>
        <v>1</v>
      </c>
      <c r="H56" t="b">
        <f>IF(VLOOKUP($A56,table123!$CF$10:$CF$410,1,FALSE)=VLOOKUP(calculations!$A56,table100!$CE$10:$CE$462,1,FALSE),TRUE,FALSE)</f>
        <v>1</v>
      </c>
      <c r="I56" t="b">
        <f>IF(VLOOKUP($A56,table123!$DF$10:$DF$410,1,FALSE)=VLOOKUP(calculations!$A56,table100!$DE$10:$DE$462,1,FALSE),TRUE,FALSE)</f>
        <v>1</v>
      </c>
      <c r="J56" t="b">
        <f>IF(VLOOKUP($A56,table123!$EF$10:$EF$410,1,FALSE)=VLOOKUP(calculations!$A56,table100!$EE$10:$EE$462,1,FALSE),TRUE,FALSE)</f>
        <v>1</v>
      </c>
      <c r="K56" t="b">
        <f>IF(VLOOKUP($A56,table123!$FF$10:$FF$410,1,FALSE)=VLOOKUP(calculations!$A56,table100!$FE$10:$FE$462,1,FALSE),TRUE,FALSE)</f>
        <v>1</v>
      </c>
      <c r="L56" t="e">
        <f>IF(VLOOKUP($A56,table123!$GF$10:$GF$408,1,FALSE)=VLOOKUP(calculations!$A56,table100!$GE$10:$GE$462,1,FALSE),TRUE,FALSE)</f>
        <v>#N/A</v>
      </c>
      <c r="N56">
        <f>IFERROR(VLOOKUP($A56,table123!$F$10:$R$410,3,FALSE)/VLOOKUP($A56,table100!$E$10:$K$462,7,FALSE)*1000,"")</f>
        <v>6.4001117110407746</v>
      </c>
      <c r="O56">
        <f>IFERROR(VLOOKUP($A56,table123!$AF$10:$AR$410,3,FALSE)/VLOOKUP($A56,table100!$AE$10:$AK$462,7,FALSE)*1000,"")</f>
        <v>3.9272307248050824</v>
      </c>
      <c r="P56">
        <f>IFERROR(VLOOKUP($A56,table123!$BF$10:$BR$410,3,FALSE)/VLOOKUP($A56,table100!$BE$10:$BK$462,7,FALSE)*1000,"")</f>
        <v>6.197610642872748</v>
      </c>
      <c r="Q56">
        <f>IFERROR(VLOOKUP($A56,table123!$CF$10:$CY$410,3,FALSE)/VLOOKUP($A56,table100!$CE$10:$CK$462,7,FALSE)*1000,"")</f>
        <v>5.7543811765776214</v>
      </c>
      <c r="R56">
        <f>IFERROR(VLOOKUP($A56,table123!$DF$10:$DY$410,3,FALSE)/VLOOKUP($A56,table100!$DE$10:$DK$462,7,FALSE)*1000,"")</f>
        <v>3.8012091680202129</v>
      </c>
      <c r="S56">
        <f>IFERROR(VLOOKUP($A56,table123!$EF$10:$EZ$410,3,FALSE)/VLOOKUP($A56,table100!$EE$10:$EK$462,7,FALSE)*1000,"")</f>
        <v>4.9194840705088696</v>
      </c>
      <c r="T56">
        <f>IFERROR(VLOOKUP($A56,table123!$FF$10:$FZ$410,3,FALSE)/VLOOKUP($A56,table100!$FE$10:$FK$462,7,FALSE)*1000,"")</f>
        <v>5.8638953177852944</v>
      </c>
      <c r="U56" t="str">
        <f>IFERROR(VLOOKUP($A56,table123!$GF$10:$GZ$410,3,FALSE)/VLOOKUP($A56,table100!$GE$10:$GK$462,7,FALSE)*1000,"")</f>
        <v/>
      </c>
      <c r="W56">
        <f>IFERROR(VLOOKUP($A56,table123!$F$10:$R$410,5,FALSE)/VLOOKUP($A56,table100!$E$10:$K$462,7,FALSE)*1000,"")</f>
        <v>0.15127536771550923</v>
      </c>
      <c r="X56">
        <f>IFERROR(VLOOKUP($A56,table123!$AF$10:$AR$410,5,FALSE)/VLOOKUP($A56,table100!$AE$10:$AK$462,7,FALSE)*1000,"")</f>
        <v>0.28876696505919724</v>
      </c>
      <c r="Y56">
        <f>IFERROR(VLOOKUP($A56,table123!$BF$10:$BR$410,5,FALSE)/VLOOKUP($A56,table100!$BE$10:$BK$462,7,FALSE)*1000,"")</f>
        <v>0.32195379962975312</v>
      </c>
      <c r="Z56">
        <f>IFERROR(VLOOKUP($A56,table123!$CF$10:$CY$410,5,FALSE)/VLOOKUP($A56,table100!$CE$10:$CK$462,7,FALSE)*1000,"")</f>
        <v>0.85292211115280947</v>
      </c>
      <c r="AA56">
        <f>IFERROR(VLOOKUP($A56,table123!$DF$10:$DY$410,5,FALSE)/VLOOKUP($A56,table100!$DE$10:$DK$462,7,FALSE)*1000,"")</f>
        <v>0.86852553690669554</v>
      </c>
      <c r="AB56">
        <f>IFERROR(VLOOKUP($A56,table123!$EF$10:$EZ$410,5,FALSE)/VLOOKUP($A56,table100!$EE$10:$EK$462,7,FALSE)*1000,"")</f>
        <v>0.64995461523807396</v>
      </c>
      <c r="AC56">
        <f>IFERROR(VLOOKUP($A56,table123!$FF$10:$FZ$410,5,FALSE)/VLOOKUP($A56,table100!$FE$10:$FK$462,7,FALSE)*1000,"")</f>
        <v>0.22253872173758235</v>
      </c>
      <c r="AD56" t="str">
        <f>IFERROR(VLOOKUP($A56,table123!$GF$10:$GZ$410,5,FALSE)/VLOOKUP($A56,table100!$GE$10:$GK$462,7,FALSE)*1000,"")</f>
        <v/>
      </c>
      <c r="AF56">
        <f>IFERROR(VLOOKUP($A56,table123!$F$10:$R$410,7,FALSE)/VLOOKUP($A56,table100!$E$10:$K$462,7,FALSE)*1000,"")</f>
        <v>1.1171104077452989</v>
      </c>
      <c r="AG56">
        <f>IFERROR(VLOOKUP($A56,table123!$AF$10:$AR$410,7,FALSE)/VLOOKUP($A56,table100!$AE$10:$AK$462,7,FALSE)*1000,"")</f>
        <v>0.97025700259890268</v>
      </c>
      <c r="AH56">
        <f>IFERROR(VLOOKUP($A56,table123!$BF$10:$BR$410,7,FALSE)/VLOOKUP($A56,table100!$BE$10:$BK$462,7,FALSE)*1000,"")</f>
        <v>5.0477756441950588</v>
      </c>
      <c r="AI56">
        <f>IFERROR(VLOOKUP($A56,table123!$CF$10:$CY$410,7,FALSE)/VLOOKUP($A56,table100!$CE$10:$CK$462,7,FALSE)*1000,"")</f>
        <v>2.0925022460282259</v>
      </c>
      <c r="AJ56">
        <f>IFERROR(VLOOKUP($A56,table123!$DF$10:$DY$410,7,FALSE)/VLOOKUP($A56,table100!$DE$10:$DK$462,7,FALSE)*1000,"")</f>
        <v>2.2220718281898573</v>
      </c>
      <c r="AK56">
        <f>IFERROR(VLOOKUP($A56,table123!$EF$10:$EZ$410,7,FALSE)/VLOOKUP($A56,table100!$EE$10:$EK$462,7,FALSE)*1000,"")</f>
        <v>1.9162455035467352</v>
      </c>
      <c r="AL56">
        <f>IFERROR(VLOOKUP($A56,table123!$FF$10:$FZ$410,7,FALSE)/VLOOKUP($A56,table100!$FE$10:$FK$462,7,FALSE)*1000,"")</f>
        <v>1.7469289656400213</v>
      </c>
      <c r="AM56" t="str">
        <f>IFERROR(VLOOKUP($A56,table123!$GF$10:$GZ$410,7,FALSE)/VLOOKUP($A56,table100!$GE$10:$GK$462,7,FALSE)*1000,"")</f>
        <v/>
      </c>
      <c r="AO56">
        <f>IFERROR(VLOOKUP($A56,table123!$F$10:$R$410,9,FALSE)/VLOOKUP($A56,table100!$E$10:$K$462,7,FALSE)*1000,"")</f>
        <v>0</v>
      </c>
      <c r="AP56">
        <f>IFERROR(VLOOKUP($A56,table123!$AF$10:$AR$410,9,FALSE)/VLOOKUP($A56,table100!$AE$10:$AK$462,7,FALSE)*1000,"")</f>
        <v>-5.7753393011839446E-2</v>
      </c>
      <c r="AQ56">
        <f>IFERROR(VLOOKUP($A56,table123!$BF$10:$BR$410,9,FALSE)/VLOOKUP($A56,table100!$BE$10:$BK$462,7,FALSE)*1000,"")</f>
        <v>-0.21846864974876104</v>
      </c>
      <c r="AR56">
        <f>IFERROR(VLOOKUP($A56,table123!$CF$10:$CY$410,16,FALSE)/VLOOKUP($A56,table100!$CE$10:$CK$462,7,FALSE)*1000,"")</f>
        <v>-0.18195671704593272</v>
      </c>
      <c r="AS56">
        <f>IFERROR(VLOOKUP($A56,table123!$DF$10:$DY$410,16,FALSE)/VLOOKUP($A56,table100!$DE$10:$DK$462,7,FALSE)*1000,"")</f>
        <v>-0.18047283883775492</v>
      </c>
      <c r="AT56">
        <f>IFERROR(VLOOKUP($A56,table123!$EF$10:$EZ$410,17,FALSE)/VLOOKUP($A56,table100!$EE$10:$EK$462,7,FALSE)*1000,"")</f>
        <v>-0.14567948272577519</v>
      </c>
      <c r="AU56">
        <f>IFERROR(VLOOKUP($A56,table123!$FF$10:$FZ$410,17,FALSE)/VLOOKUP($A56,table100!$FE$10:$FK$462,7,FALSE)*1000,"")</f>
        <v>-6.67616165212747E-2</v>
      </c>
      <c r="AV56" t="str">
        <f>IFERROR(VLOOKUP($A56,table123!$GF$10:$GZ$410,17,FALSE)/VLOOKUP($A56,table100!$GE$10:$GK$462,7,FALSE)*1000,"")</f>
        <v/>
      </c>
      <c r="AX56">
        <f>IFERROR(VLOOKUP($A56,table123!$F$10:$R$410,11,FALSE)/VLOOKUP($A56,table100!$E$10:$K$462,7,FALSE)*1000,"")</f>
        <v>0.23273133494693726</v>
      </c>
      <c r="AY56">
        <f>IFERROR(VLOOKUP($A56,table123!$AF$10:$AR$410,11,FALSE)/VLOOKUP($A56,table100!$AE$10:$AK$462,7,FALSE)*1000,"")</f>
        <v>0.57753393011839449</v>
      </c>
      <c r="AZ56">
        <f>IFERROR(VLOOKUP($A56,table123!$BF$10:$BR$410,11,FALSE)/VLOOKUP($A56,table100!$BE$10:$BK$462,7,FALSE)*1000,"")</f>
        <v>0.26446204969586867</v>
      </c>
      <c r="BA56">
        <f>IFERROR(VLOOKUP($A56,table123!$CF$10:$CY$410,18,FALSE)/VLOOKUP($A56,table100!$CE$10:$CK$462,7,FALSE)*1000,"")</f>
        <v>0.29567966519964062</v>
      </c>
      <c r="BB56">
        <f>IFERROR(VLOOKUP($A56,table123!$DF$10:$DY$410,18,FALSE)/VLOOKUP($A56,table100!$DE$10:$DK$462,7,FALSE)*1000,"")</f>
        <v>0.15791373398303554</v>
      </c>
      <c r="BC56">
        <f>IFERROR(VLOOKUP($A56,table123!$EF$10:$EZ$410,19,FALSE)/VLOOKUP($A56,table100!$EE$10:$EK$462,7,FALSE)*1000,"")</f>
        <v>0.2241222811165772</v>
      </c>
      <c r="BD56">
        <f>IFERROR(VLOOKUP($A56,table123!$FF$10:$FZ$410,19,FALSE)/VLOOKUP($A56,table100!$FE$10:$FK$462,7,FALSE)*1000,"")</f>
        <v>0.43395050738828556</v>
      </c>
      <c r="BE56" t="str">
        <f>IFERROR(VLOOKUP($A56,table123!$GF$10:$GZ$410,19,FALSE)/VLOOKUP($A56,table100!$GE$10:$GK$462,7,FALSE)*1000,"")</f>
        <v/>
      </c>
      <c r="BG56">
        <f>IFERROR(VLOOKUP($A56,table123!$F$10:$R$410,13,FALSE)/VLOOKUP($A56,table100!$E$10:$K$462,7,FALSE)*1000,"")</f>
        <v>7.4357661515546454</v>
      </c>
      <c r="BH56">
        <f>IFERROR(VLOOKUP($A56,table123!$AF$10:$AR$410,13,FALSE)/VLOOKUP($A56,table100!$AE$10:$AK$462,7,FALSE)*1000,"")</f>
        <v>4.5509673693329482</v>
      </c>
      <c r="BI56">
        <f>IFERROR(VLOOKUP($A56,table123!$BF$10:$BR$410,13,FALSE)/VLOOKUP($A56,table100!$BE$10:$BK$462,7,FALSE)*1000,"")</f>
        <v>11.084409387252929</v>
      </c>
      <c r="BJ56">
        <f>IFERROR(VLOOKUP($A56,table123!$CF$10:$CY$410,20,FALSE)/VLOOKUP($A56,table100!$CE$10:$CK$462,7,FALSE)*1000,"")</f>
        <v>8.2221691515130821</v>
      </c>
      <c r="BK56">
        <f>IFERROR(VLOOKUP($A56,table123!$DF$10:$DY$410,20,FALSE)/VLOOKUP($A56,table100!$DE$10:$DK$462,7,FALSE)*1000,"")</f>
        <v>6.5534199602959751</v>
      </c>
      <c r="BL56">
        <f>IFERROR(VLOOKUP($A56,table123!$EF$10:$EZ$410,21,FALSE)/VLOOKUP($A56,table100!$EE$10:$EK$462,7,FALSE)*1000,"")</f>
        <v>7.1158824254513267</v>
      </c>
      <c r="BM56">
        <f>IFERROR(VLOOKUP($A56,table123!$FF$10:$FZ$410,21,FALSE)/VLOOKUP($A56,table100!$FE$10:$FK$462,7,FALSE)*1000,"")</f>
        <v>7.332650881253338</v>
      </c>
      <c r="BN56" t="str">
        <f>IFERROR(VLOOKUP($A56,table123!$GF$10:$GZ$410,21,FALSE)/VLOOKUP($A56,table100!$GE$10:$GK$462,7,FALSE)*1000,"")</f>
        <v/>
      </c>
    </row>
    <row r="57" spans="1:66" x14ac:dyDescent="0.3">
      <c r="A57" t="s">
        <v>1247</v>
      </c>
      <c r="B57" t="str">
        <f>VLOOKUP($A57,class!$A$1:$B$455,2,FALSE)</f>
        <v>Unitary Authority</v>
      </c>
      <c r="C57" t="str">
        <f>IFERROR(VLOOKUP($A57,classifications!A$3:C$334,3,FALSE),VLOOKUP($A57,classifications!I$2:K$28,3,FALSE))</f>
        <v>Predominantly Urban</v>
      </c>
      <c r="E57" t="b">
        <f>IF(VLOOKUP(A57,table123!$F$10:$F$410,1,FALSE)=VLOOKUP(calculations!A57,table100!$E$10:$E$462,1,FALSE),TRUE,FALSE)</f>
        <v>1</v>
      </c>
      <c r="F57" t="b">
        <f>IF(VLOOKUP($A57,table123!$AF$10:$AF$410,1,FALSE)=VLOOKUP(calculations!$A57,table100!$AE$10:$AE$462,1,FALSE),TRUE,FALSE)</f>
        <v>1</v>
      </c>
      <c r="G57" t="b">
        <f>IF(VLOOKUP($A57,table123!$BF$10:$BF$410,1,FALSE)=VLOOKUP(calculations!$A57,table100!$BE$10:$BE$462,1,FALSE),TRUE,FALSE)</f>
        <v>1</v>
      </c>
      <c r="H57" t="b">
        <f>IF(VLOOKUP($A57,table123!$CF$10:$CF$410,1,FALSE)=VLOOKUP(calculations!$A57,table100!$CE$10:$CE$462,1,FALSE),TRUE,FALSE)</f>
        <v>1</v>
      </c>
      <c r="I57" t="b">
        <f>IF(VLOOKUP($A57,table123!$DF$10:$DF$410,1,FALSE)=VLOOKUP(calculations!$A57,table100!$DE$10:$DE$462,1,FALSE),TRUE,FALSE)</f>
        <v>1</v>
      </c>
      <c r="J57" t="b">
        <f>IF(VLOOKUP($A57,table123!$EF$10:$EF$410,1,FALSE)=VLOOKUP(calculations!$A57,table100!$EE$10:$EE$462,1,FALSE),TRUE,FALSE)</f>
        <v>1</v>
      </c>
      <c r="K57" t="b">
        <f>IF(VLOOKUP($A57,table123!$FF$10:$FF$410,1,FALSE)=VLOOKUP(calculations!$A57,table100!$FE$10:$FE$462,1,FALSE),TRUE,FALSE)</f>
        <v>1</v>
      </c>
      <c r="L57" t="b">
        <f>IF(VLOOKUP($A57,table123!$GF$10:$GF$408,1,FALSE)=VLOOKUP(calculations!$A57,table100!$GE$10:$GE$462,1,FALSE),TRUE,FALSE)</f>
        <v>1</v>
      </c>
      <c r="N57">
        <f>IFERROR(VLOOKUP($A57,table123!$F$10:$R$410,3,FALSE)/VLOOKUP($A57,table100!$E$10:$K$462,7,FALSE)*1000,"")</f>
        <v>4.7378269697814233</v>
      </c>
      <c r="O57">
        <f>IFERROR(VLOOKUP($A57,table123!$AF$10:$AR$410,3,FALSE)/VLOOKUP($A57,table100!$AE$10:$AK$462,7,FALSE)*1000,"")</f>
        <v>3.6438323610788914</v>
      </c>
      <c r="P57">
        <f>IFERROR(VLOOKUP($A57,table123!$BF$10:$BR$410,3,FALSE)/VLOOKUP($A57,table100!$BE$10:$BK$462,7,FALSE)*1000,"")</f>
        <v>5.4717789198449189</v>
      </c>
      <c r="Q57">
        <f>IFERROR(VLOOKUP($A57,table123!$CF$10:$CY$410,3,FALSE)/VLOOKUP($A57,table100!$CE$10:$CK$462,7,FALSE)*1000,"")</f>
        <v>4.9755972114293385</v>
      </c>
      <c r="R57">
        <f>IFERROR(VLOOKUP($A57,table123!$DF$10:$DY$410,3,FALSE)/VLOOKUP($A57,table100!$DE$10:$DK$462,7,FALSE)*1000,"")</f>
        <v>6.1541879582315042</v>
      </c>
      <c r="S57">
        <f>IFERROR(VLOOKUP($A57,table123!$EF$10:$EZ$410,3,FALSE)/VLOOKUP($A57,table100!$EE$10:$EK$462,7,FALSE)*1000,"")</f>
        <v>5.131031442034776</v>
      </c>
      <c r="T57">
        <f>IFERROR(VLOOKUP($A57,table123!$FF$10:$FZ$410,3,FALSE)/VLOOKUP($A57,table100!$FE$10:$FK$462,7,FALSE)*1000,"")</f>
        <v>6.4662140316844487</v>
      </c>
      <c r="U57">
        <f>IFERROR(VLOOKUP($A57,table123!$GF$10:$GZ$410,3,FALSE)/VLOOKUP($A57,table100!$GE$10:$GK$462,7,FALSE)*1000,"")</f>
        <v>6.9765290407544658</v>
      </c>
      <c r="W57">
        <f>IFERROR(VLOOKUP($A57,table123!$F$10:$R$410,5,FALSE)/VLOOKUP($A57,table100!$E$10:$K$462,7,FALSE)*1000,"")</f>
        <v>0.22750669722839964</v>
      </c>
      <c r="X57">
        <f>IFERROR(VLOOKUP($A57,table123!$AF$10:$AR$410,5,FALSE)/VLOOKUP($A57,table100!$AE$10:$AK$462,7,FALSE)*1000,"")</f>
        <v>0.24329936572421168</v>
      </c>
      <c r="Y57">
        <f>IFERROR(VLOOKUP($A57,table123!$BF$10:$BR$410,5,FALSE)/VLOOKUP($A57,table100!$BE$10:$BK$462,7,FALSE)*1000,"")</f>
        <v>0.25358398701649987</v>
      </c>
      <c r="Z57">
        <f>IFERROR(VLOOKUP($A57,table123!$CF$10:$CY$410,5,FALSE)/VLOOKUP($A57,table100!$CE$10:$CK$462,7,FALSE)*1000,"")</f>
        <v>0.54787474912367995</v>
      </c>
      <c r="AA57">
        <f>IFERROR(VLOOKUP($A57,table123!$DF$10:$DY$410,5,FALSE)/VLOOKUP($A57,table100!$DE$10:$DK$462,7,FALSE)*1000,"")</f>
        <v>0.45545434347922681</v>
      </c>
      <c r="AB57">
        <f>IFERROR(VLOOKUP($A57,table123!$EF$10:$EZ$410,5,FALSE)/VLOOKUP($A57,table100!$EE$10:$EK$462,7,FALSE)*1000,"")</f>
        <v>0.35272396594009209</v>
      </c>
      <c r="AC57">
        <f>IFERROR(VLOOKUP($A57,table123!$FF$10:$FZ$410,5,FALSE)/VLOOKUP($A57,table100!$FE$10:$FK$462,7,FALSE)*1000,"")</f>
        <v>0.18083479919117526</v>
      </c>
      <c r="AD57">
        <f>IFERROR(VLOOKUP($A57,table123!$GF$10:$GZ$410,5,FALSE)/VLOOKUP($A57,table100!$GE$10:$GK$462,7,FALSE)*1000,"")</f>
        <v>0.28842124739468544</v>
      </c>
      <c r="AF57">
        <f>IFERROR(VLOOKUP($A57,table123!$F$10:$R$410,7,FALSE)/VLOOKUP($A57,table100!$E$10:$K$462,7,FALSE)*1000,"")</f>
        <v>0.7450844334230089</v>
      </c>
      <c r="AG57">
        <f>IFERROR(VLOOKUP($A57,table123!$AF$10:$AR$410,7,FALSE)/VLOOKUP($A57,table100!$AE$10:$AK$462,7,FALSE)*1000,"")</f>
        <v>0.87135121677973482</v>
      </c>
      <c r="AH57">
        <f>IFERROR(VLOOKUP($A57,table123!$BF$10:$BR$410,7,FALSE)/VLOOKUP($A57,table100!$BE$10:$BK$462,7,FALSE)*1000,"")</f>
        <v>2.9415742493913983</v>
      </c>
      <c r="AI57">
        <f>IFERROR(VLOOKUP($A57,table123!$CF$10:$CY$410,7,FALSE)/VLOOKUP($A57,table100!$CE$10:$CK$462,7,FALSE)*1000,"")</f>
        <v>1.6939392753517859</v>
      </c>
      <c r="AJ57">
        <f>IFERROR(VLOOKUP($A57,table123!$DF$10:$DY$410,7,FALSE)/VLOOKUP($A57,table100!$DE$10:$DK$462,7,FALSE)*1000,"")</f>
        <v>1.649633414796712</v>
      </c>
      <c r="AK57">
        <f>IFERROR(VLOOKUP($A57,table123!$EF$10:$EZ$410,7,FALSE)/VLOOKUP($A57,table100!$EE$10:$EK$462,7,FALSE)*1000,"")</f>
        <v>1.1243076414340434</v>
      </c>
      <c r="AL57">
        <f>IFERROR(VLOOKUP($A57,table123!$FF$10:$FZ$410,7,FALSE)/VLOOKUP($A57,table100!$FE$10:$FK$462,7,FALSE)*1000,"")</f>
        <v>0.97541194715239998</v>
      </c>
      <c r="AM57">
        <f>IFERROR(VLOOKUP($A57,table123!$GF$10:$GZ$410,7,FALSE)/VLOOKUP($A57,table100!$GE$10:$GK$462,7,FALSE)*1000,"")</f>
        <v>1.4801996092708385</v>
      </c>
      <c r="AO57">
        <f>IFERROR(VLOOKUP($A57,table123!$F$10:$R$410,9,FALSE)/VLOOKUP($A57,table100!$E$10:$K$462,7,FALSE)*1000,"")</f>
        <v>0</v>
      </c>
      <c r="AP57">
        <f>IFERROR(VLOOKUP($A57,table123!$AF$10:$AR$410,9,FALSE)/VLOOKUP($A57,table100!$AE$10:$AK$462,7,FALSE)*1000,"")</f>
        <v>-3.9606873489987947E-2</v>
      </c>
      <c r="AQ57">
        <f>IFERROR(VLOOKUP($A57,table123!$BF$10:$BR$410,9,FALSE)/VLOOKUP($A57,table100!$BE$10:$BK$462,7,FALSE)*1000,"")</f>
        <v>-0.10706879451807773</v>
      </c>
      <c r="AR57">
        <f>IFERROR(VLOOKUP($A57,table123!$CF$10:$CY$410,16,FALSE)/VLOOKUP($A57,table100!$CE$10:$CK$462,7,FALSE)*1000,"")</f>
        <v>-8.9448938632437539E-2</v>
      </c>
      <c r="AS57">
        <f>IFERROR(VLOOKUP($A57,table123!$DF$10:$DY$410,16,FALSE)/VLOOKUP($A57,table100!$DE$10:$DK$462,7,FALSE)*1000,"")</f>
        <v>-5.5543212619417907E-2</v>
      </c>
      <c r="AT57">
        <f>IFERROR(VLOOKUP($A57,table123!$EF$10:$EZ$410,17,FALSE)/VLOOKUP($A57,table100!$EE$10:$EK$462,7,FALSE)*1000,"")</f>
        <v>-3.8579183774697566E-2</v>
      </c>
      <c r="AU57">
        <f>IFERROR(VLOOKUP($A57,table123!$FF$10:$FZ$410,17,FALSE)/VLOOKUP($A57,table100!$FE$10:$FK$462,7,FALSE)*1000,"")</f>
        <v>-2.7399211998662916E-2</v>
      </c>
      <c r="AV57">
        <f>IFERROR(VLOOKUP($A57,table123!$GF$10:$GZ$410,17,FALSE)/VLOOKUP($A57,table100!$GE$10:$GK$462,7,FALSE)*1000,"")</f>
        <v>1.0611725139993142</v>
      </c>
      <c r="AX57">
        <f>IFERROR(VLOOKUP($A57,table123!$F$10:$R$410,11,FALSE)/VLOOKUP($A57,table100!$E$10:$K$462,7,FALSE)*1000,"")</f>
        <v>0.4891393990410593</v>
      </c>
      <c r="AY57">
        <f>IFERROR(VLOOKUP($A57,table123!$AF$10:$AR$410,11,FALSE)/VLOOKUP($A57,table100!$AE$10:$AK$462,7,FALSE)*1000,"")</f>
        <v>0.65068435019265913</v>
      </c>
      <c r="AZ57">
        <f>IFERROR(VLOOKUP($A57,table123!$BF$10:$BR$410,11,FALSE)/VLOOKUP($A57,table100!$BE$10:$BK$462,7,FALSE)*1000,"")</f>
        <v>0.57479037057073301</v>
      </c>
      <c r="BA57">
        <f>IFERROR(VLOOKUP($A57,table123!$CF$10:$CY$410,18,FALSE)/VLOOKUP($A57,table100!$CE$10:$CK$462,7,FALSE)*1000,"")</f>
        <v>0.6037803357689534</v>
      </c>
      <c r="BB57">
        <f>IFERROR(VLOOKUP($A57,table123!$DF$10:$DY$410,18,FALSE)/VLOOKUP($A57,table100!$DE$10:$DK$462,7,FALSE)*1000,"")</f>
        <v>0.39991113085980889</v>
      </c>
      <c r="BC57">
        <f>IFERROR(VLOOKUP($A57,table123!$EF$10:$EZ$410,19,FALSE)/VLOOKUP($A57,table100!$EE$10:$EK$462,7,FALSE)*1000,"")</f>
        <v>0.82669679517209071</v>
      </c>
      <c r="BD57">
        <f>IFERROR(VLOOKUP($A57,table123!$FF$10:$FZ$410,19,FALSE)/VLOOKUP($A57,table100!$FE$10:$FK$462,7,FALSE)*1000,"")</f>
        <v>0.62470203356951459</v>
      </c>
      <c r="BE57">
        <f>IFERROR(VLOOKUP($A57,table123!$GF$10:$GZ$410,19,FALSE)/VLOOKUP($A57,table100!$GE$10:$GK$462,7,FALSE)*1000,"")</f>
        <v>0.5387491224919595</v>
      </c>
      <c r="BG57">
        <f>IFERROR(VLOOKUP($A57,table123!$F$10:$R$410,13,FALSE)/VLOOKUP($A57,table100!$E$10:$K$462,7,FALSE)*1000,"")</f>
        <v>5.2212787013917721</v>
      </c>
      <c r="BH57">
        <f>IFERROR(VLOOKUP($A57,table123!$AF$10:$AR$410,13,FALSE)/VLOOKUP($A57,table100!$AE$10:$AK$462,7,FALSE)*1000,"")</f>
        <v>4.0681917199001907</v>
      </c>
      <c r="BI57">
        <f>IFERROR(VLOOKUP($A57,table123!$BF$10:$BR$410,13,FALSE)/VLOOKUP($A57,table100!$BE$10:$BK$462,7,FALSE)*1000,"")</f>
        <v>7.9850779911640073</v>
      </c>
      <c r="BJ57">
        <f>IFERROR(VLOOKUP($A57,table123!$CF$10:$CY$410,20,FALSE)/VLOOKUP($A57,table100!$CE$10:$CK$462,7,FALSE)*1000,"")</f>
        <v>6.5241819615034133</v>
      </c>
      <c r="BK57">
        <f>IFERROR(VLOOKUP($A57,table123!$DF$10:$DY$410,20,FALSE)/VLOOKUP($A57,table100!$DE$10:$DK$462,7,FALSE)*1000,"")</f>
        <v>7.8038213730282155</v>
      </c>
      <c r="BL57">
        <f>IFERROR(VLOOKUP($A57,table123!$EF$10:$EZ$410,21,FALSE)/VLOOKUP($A57,table100!$EE$10:$EK$462,7,FALSE)*1000,"")</f>
        <v>5.7427870704621231</v>
      </c>
      <c r="BM57">
        <f>IFERROR(VLOOKUP($A57,table123!$FF$10:$FZ$410,21,FALSE)/VLOOKUP($A57,table100!$FE$10:$FK$462,7,FALSE)*1000,"")</f>
        <v>6.9703595324598471</v>
      </c>
      <c r="BN57">
        <f>IFERROR(VLOOKUP($A57,table123!$GF$10:$GZ$410,21,FALSE)/VLOOKUP($A57,table100!$GE$10:$GK$462,7,FALSE)*1000,"")</f>
        <v>9.2675732889273448</v>
      </c>
    </row>
    <row r="58" spans="1:66" x14ac:dyDescent="0.3">
      <c r="A58" t="s">
        <v>1250</v>
      </c>
      <c r="B58" t="str">
        <f>VLOOKUP($A58,class!$A$1:$B$455,2,FALSE)</f>
        <v>Unitary Authority</v>
      </c>
      <c r="C58" t="str">
        <f>IFERROR(VLOOKUP($A58,classifications!A$3:C$334,3,FALSE),VLOOKUP($A58,classifications!I$2:K$28,3,FALSE))</f>
        <v>Predominantly Urban</v>
      </c>
      <c r="E58" t="b">
        <f>IF(VLOOKUP(A58,table123!$F$10:$F$410,1,FALSE)=VLOOKUP(calculations!A58,table100!$E$10:$E$462,1,FALSE),TRUE,FALSE)</f>
        <v>1</v>
      </c>
      <c r="F58" t="b">
        <f>IF(VLOOKUP($A58,table123!$AF$10:$AF$410,1,FALSE)=VLOOKUP(calculations!$A58,table100!$AE$10:$AE$462,1,FALSE),TRUE,FALSE)</f>
        <v>1</v>
      </c>
      <c r="G58" t="b">
        <f>IF(VLOOKUP($A58,table123!$BF$10:$BF$410,1,FALSE)=VLOOKUP(calculations!$A58,table100!$BE$10:$BE$462,1,FALSE),TRUE,FALSE)</f>
        <v>1</v>
      </c>
      <c r="H58" t="b">
        <f>IF(VLOOKUP($A58,table123!$CF$10:$CF$410,1,FALSE)=VLOOKUP(calculations!$A58,table100!$CE$10:$CE$462,1,FALSE),TRUE,FALSE)</f>
        <v>1</v>
      </c>
      <c r="I58" t="b">
        <f>IF(VLOOKUP($A58,table123!$DF$10:$DF$410,1,FALSE)=VLOOKUP(calculations!$A58,table100!$DE$10:$DE$462,1,FALSE),TRUE,FALSE)</f>
        <v>1</v>
      </c>
      <c r="J58" t="b">
        <f>IF(VLOOKUP($A58,table123!$EF$10:$EF$410,1,FALSE)=VLOOKUP(calculations!$A58,table100!$EE$10:$EE$462,1,FALSE),TRUE,FALSE)</f>
        <v>1</v>
      </c>
      <c r="K58" t="b">
        <f>IF(VLOOKUP($A58,table123!$FF$10:$FF$410,1,FALSE)=VLOOKUP(calculations!$A58,table100!$FE$10:$FE$462,1,FALSE),TRUE,FALSE)</f>
        <v>1</v>
      </c>
      <c r="L58" t="b">
        <f>IF(VLOOKUP($A58,table123!$GF$10:$GF$408,1,FALSE)=VLOOKUP(calculations!$A58,table100!$GE$10:$GE$462,1,FALSE),TRUE,FALSE)</f>
        <v>1</v>
      </c>
      <c r="N58">
        <f>IFERROR(VLOOKUP($A58,table123!$F$10:$R$410,3,FALSE)/VLOOKUP($A58,table100!$E$10:$K$462,7,FALSE)*1000,"")</f>
        <v>8.4742171941866875</v>
      </c>
      <c r="O58">
        <f>IFERROR(VLOOKUP($A58,table123!$AF$10:$AR$410,3,FALSE)/VLOOKUP($A58,table100!$AE$10:$AK$462,7,FALSE)*1000,"")</f>
        <v>7.269365716326659</v>
      </c>
      <c r="P58">
        <f>IFERROR(VLOOKUP($A58,table123!$BF$10:$BR$410,3,FALSE)/VLOOKUP($A58,table100!$BE$10:$BK$462,7,FALSE)*1000,"")</f>
        <v>7.0547473440337294</v>
      </c>
      <c r="Q58">
        <f>IFERROR(VLOOKUP($A58,table123!$CF$10:$CY$410,3,FALSE)/VLOOKUP($A58,table100!$CE$10:$CK$462,7,FALSE)*1000,"")</f>
        <v>6.0885952740903351</v>
      </c>
      <c r="R58">
        <f>IFERROR(VLOOKUP($A58,table123!$DF$10:$DY$410,3,FALSE)/VLOOKUP($A58,table100!$DE$10:$DK$462,7,FALSE)*1000,"")</f>
        <v>7.6301338872550026</v>
      </c>
      <c r="S58">
        <f>IFERROR(VLOOKUP($A58,table123!$EF$10:$EZ$410,3,FALSE)/VLOOKUP($A58,table100!$EE$10:$EK$462,7,FALSE)*1000,"")</f>
        <v>9.1724419078679169</v>
      </c>
      <c r="T58">
        <f>IFERROR(VLOOKUP($A58,table123!$FF$10:$FZ$410,3,FALSE)/VLOOKUP($A58,table100!$FE$10:$FK$462,7,FALSE)*1000,"")</f>
        <v>11.338830948338588</v>
      </c>
      <c r="U58">
        <f>IFERROR(VLOOKUP($A58,table123!$GF$10:$GZ$410,3,FALSE)/VLOOKUP($A58,table100!$GE$10:$GK$462,7,FALSE)*1000,"")</f>
        <v>24.009078059365731</v>
      </c>
      <c r="W58">
        <f>IFERROR(VLOOKUP($A58,table123!$F$10:$R$410,5,FALSE)/VLOOKUP($A58,table100!$E$10:$K$462,7,FALSE)*1000,"")</f>
        <v>0.10592771492733359</v>
      </c>
      <c r="X58">
        <f>IFERROR(VLOOKUP($A58,table123!$AF$10:$AR$410,5,FALSE)/VLOOKUP($A58,table100!$AE$10:$AK$462,7,FALSE)*1000,"")</f>
        <v>2.1009727503834275E-2</v>
      </c>
      <c r="Y58">
        <f>IFERROR(VLOOKUP($A58,table123!$BF$10:$BR$410,5,FALSE)/VLOOKUP($A58,table100!$BE$10:$BK$462,7,FALSE)*1000,"")</f>
        <v>-0.16697626849783972</v>
      </c>
      <c r="Z58">
        <f>IFERROR(VLOOKUP($A58,table123!$CF$10:$CY$410,5,FALSE)/VLOOKUP($A58,table100!$CE$10:$CK$462,7,FALSE)*1000,"")</f>
        <v>-0.68341375525503756</v>
      </c>
      <c r="AA58">
        <f>IFERROR(VLOOKUP($A58,table123!$DF$10:$DY$410,5,FALSE)/VLOOKUP($A58,table100!$DE$10:$DK$462,7,FALSE)*1000,"")</f>
        <v>-0.1645311889435041</v>
      </c>
      <c r="AB58">
        <f>IFERROR(VLOOKUP($A58,table123!$EF$10:$EZ$410,5,FALSE)/VLOOKUP($A58,table100!$EE$10:$EK$462,7,FALSE)*1000,"")</f>
        <v>0.12229922543823887</v>
      </c>
      <c r="AC58">
        <f>IFERROR(VLOOKUP($A58,table123!$FF$10:$FZ$410,5,FALSE)/VLOOKUP($A58,table100!$FE$10:$FK$462,7,FALSE)*1000,"")</f>
        <v>8.0847279489045201E-2</v>
      </c>
      <c r="AD58">
        <f>IFERROR(VLOOKUP($A58,table123!$GF$10:$GZ$410,5,FALSE)/VLOOKUP($A58,table100!$GE$10:$GK$462,7,FALSE)*1000,"")</f>
        <v>0.23889629909816648</v>
      </c>
      <c r="AF58">
        <f>IFERROR(VLOOKUP($A58,table123!$F$10:$R$410,7,FALSE)/VLOOKUP($A58,table100!$E$10:$K$462,7,FALSE)*1000,"")</f>
        <v>0.10592771492733359</v>
      </c>
      <c r="AG58">
        <f>IFERROR(VLOOKUP($A58,table123!$AF$10:$AR$410,7,FALSE)/VLOOKUP($A58,table100!$AE$10:$AK$462,7,FALSE)*1000,"")</f>
        <v>0.10504863751917137</v>
      </c>
      <c r="AH58">
        <f>IFERROR(VLOOKUP($A58,table123!$BF$10:$BR$410,7,FALSE)/VLOOKUP($A58,table100!$BE$10:$BK$462,7,FALSE)*1000,"")</f>
        <v>1.0227296445492684</v>
      </c>
      <c r="AI58">
        <f>IFERROR(VLOOKUP($A58,table123!$CF$10:$CY$410,7,FALSE)/VLOOKUP($A58,table100!$CE$10:$CK$462,7,FALSE)*1000,"")</f>
        <v>1.8017271729450992</v>
      </c>
      <c r="AJ58">
        <f>IFERROR(VLOOKUP($A58,table123!$DF$10:$DY$410,7,FALSE)/VLOOKUP($A58,table100!$DE$10:$DK$462,7,FALSE)*1000,"")</f>
        <v>2.6941982189498797</v>
      </c>
      <c r="AK58">
        <f>IFERROR(VLOOKUP($A58,table123!$EF$10:$EZ$410,7,FALSE)/VLOOKUP($A58,table100!$EE$10:$EK$462,7,FALSE)*1000,"")</f>
        <v>8.1532816958825929E-2</v>
      </c>
      <c r="AL58">
        <f>IFERROR(VLOOKUP($A58,table123!$FF$10:$FZ$410,7,FALSE)/VLOOKUP($A58,table100!$FE$10:$FK$462,7,FALSE)*1000,"")</f>
        <v>4.2444821731748732</v>
      </c>
      <c r="AM58">
        <f>IFERROR(VLOOKUP($A58,table123!$GF$10:$GZ$410,7,FALSE)/VLOOKUP($A58,table100!$GE$10:$GK$462,7,FALSE)*1000,"")</f>
        <v>9.4762198642272715</v>
      </c>
      <c r="AO58">
        <f>IFERROR(VLOOKUP($A58,table123!$F$10:$R$410,9,FALSE)/VLOOKUP($A58,table100!$E$10:$K$462,7,FALSE)*1000,"")</f>
        <v>0.21185542985466718</v>
      </c>
      <c r="AP58">
        <f>IFERROR(VLOOKUP($A58,table123!$AF$10:$AR$410,9,FALSE)/VLOOKUP($A58,table100!$AE$10:$AK$462,7,FALSE)*1000,"")</f>
        <v>4.2019455007668551E-2</v>
      </c>
      <c r="AQ58">
        <f>IFERROR(VLOOKUP($A58,table123!$BF$10:$BR$410,9,FALSE)/VLOOKUP($A58,table100!$BE$10:$BK$462,7,FALSE)*1000,"")</f>
        <v>0.16697626849783972</v>
      </c>
      <c r="AR58">
        <f>IFERROR(VLOOKUP($A58,table123!$CF$10:$CY$410,16,FALSE)/VLOOKUP($A58,table100!$CE$10:$CK$462,7,FALSE)*1000,"")</f>
        <v>8.2838030940004553E-2</v>
      </c>
      <c r="AS58">
        <f>IFERROR(VLOOKUP($A58,table123!$DF$10:$DY$410,16,FALSE)/VLOOKUP($A58,table100!$DE$10:$DK$462,7,FALSE)*1000,"")</f>
        <v>0</v>
      </c>
      <c r="AT58">
        <f>IFERROR(VLOOKUP($A58,table123!$EF$10:$EZ$410,17,FALSE)/VLOOKUP($A58,table100!$EE$10:$EK$462,7,FALSE)*1000,"")</f>
        <v>2.0383204239706482E-2</v>
      </c>
      <c r="AU58">
        <f>IFERROR(VLOOKUP($A58,table123!$FF$10:$FZ$410,17,FALSE)/VLOOKUP($A58,table100!$FE$10:$FK$462,7,FALSE)*1000,"")</f>
        <v>0</v>
      </c>
      <c r="AV58">
        <f>IFERROR(VLOOKUP($A58,table123!$GF$10:$GZ$410,17,FALSE)/VLOOKUP($A58,table100!$GE$10:$GK$462,7,FALSE)*1000,"")</f>
        <v>3.9816049849694411E-2</v>
      </c>
      <c r="AX58">
        <f>IFERROR(VLOOKUP($A58,table123!$F$10:$R$410,11,FALSE)/VLOOKUP($A58,table100!$E$10:$K$462,7,FALSE)*1000,"")</f>
        <v>0.52963857463666797</v>
      </c>
      <c r="AY58">
        <f>IFERROR(VLOOKUP($A58,table123!$AF$10:$AR$410,11,FALSE)/VLOOKUP($A58,table100!$AE$10:$AK$462,7,FALSE)*1000,"")</f>
        <v>0.84038910015337098</v>
      </c>
      <c r="AZ58">
        <f>IFERROR(VLOOKUP($A58,table123!$BF$10:$BR$410,11,FALSE)/VLOOKUP($A58,table100!$BE$10:$BK$462,7,FALSE)*1000,"")</f>
        <v>0.22959236918452966</v>
      </c>
      <c r="BA58">
        <f>IFERROR(VLOOKUP($A58,table123!$CF$10:$CY$410,18,FALSE)/VLOOKUP($A58,table100!$CE$10:$CK$462,7,FALSE)*1000,"")</f>
        <v>0.33135212376001821</v>
      </c>
      <c r="BB58">
        <f>IFERROR(VLOOKUP($A58,table123!$DF$10:$DY$410,18,FALSE)/VLOOKUP($A58,table100!$DE$10:$DK$462,7,FALSE)*1000,"")</f>
        <v>1.1722847212224667</v>
      </c>
      <c r="BC58">
        <f>IFERROR(VLOOKUP($A58,table123!$EF$10:$EZ$410,19,FALSE)/VLOOKUP($A58,table100!$EE$10:$EK$462,7,FALSE)*1000,"")</f>
        <v>0.91724419078679165</v>
      </c>
      <c r="BD58">
        <f>IFERROR(VLOOKUP($A58,table123!$FF$10:$FZ$410,19,FALSE)/VLOOKUP($A58,table100!$FE$10:$FK$462,7,FALSE)*1000,"")</f>
        <v>0.40423639744522599</v>
      </c>
      <c r="BE58">
        <f>IFERROR(VLOOKUP($A58,table123!$GF$10:$GZ$410,19,FALSE)/VLOOKUP($A58,table100!$GE$10:$GK$462,7,FALSE)*1000,"")</f>
        <v>0.15926419939877764</v>
      </c>
      <c r="BG58">
        <f>IFERROR(VLOOKUP($A58,table123!$F$10:$R$410,13,FALSE)/VLOOKUP($A58,table100!$E$10:$K$462,7,FALSE)*1000,"")</f>
        <v>8.368289479259353</v>
      </c>
      <c r="BH58">
        <f>IFERROR(VLOOKUP($A58,table123!$AF$10:$AR$410,13,FALSE)/VLOOKUP($A58,table100!$AE$10:$AK$462,7,FALSE)*1000,"")</f>
        <v>6.5970544362039627</v>
      </c>
      <c r="BI58">
        <f>IFERROR(VLOOKUP($A58,table123!$BF$10:$BR$410,13,FALSE)/VLOOKUP($A58,table100!$BE$10:$BK$462,7,FALSE)*1000,"")</f>
        <v>7.8478846193984673</v>
      </c>
      <c r="BJ58">
        <f>IFERROR(VLOOKUP($A58,table123!$CF$10:$CY$410,20,FALSE)/VLOOKUP($A58,table100!$CE$10:$CK$462,7,FALSE)*1000,"")</f>
        <v>6.9583945989603828</v>
      </c>
      <c r="BK58">
        <f>IFERROR(VLOOKUP($A58,table123!$DF$10:$DY$410,20,FALSE)/VLOOKUP($A58,table100!$DE$10:$DK$462,7,FALSE)*1000,"")</f>
        <v>8.9875161960389125</v>
      </c>
      <c r="BL58">
        <f>IFERROR(VLOOKUP($A58,table123!$EF$10:$EZ$410,21,FALSE)/VLOOKUP($A58,table100!$EE$10:$EK$462,7,FALSE)*1000,"")</f>
        <v>8.4794129637178965</v>
      </c>
      <c r="BM58">
        <f>IFERROR(VLOOKUP($A58,table123!$FF$10:$FZ$410,21,FALSE)/VLOOKUP($A58,table100!$FE$10:$FK$462,7,FALSE)*1000,"")</f>
        <v>15.259924003557281</v>
      </c>
      <c r="BN58">
        <f>IFERROR(VLOOKUP($A58,table123!$GF$10:$GZ$410,21,FALSE)/VLOOKUP($A58,table100!$GE$10:$GK$462,7,FALSE)*1000,"")</f>
        <v>33.604746073142081</v>
      </c>
    </row>
    <row r="59" spans="1:66" x14ac:dyDescent="0.3">
      <c r="A59" t="s">
        <v>341</v>
      </c>
      <c r="B59" t="str">
        <f>VLOOKUP($A59,class!$A$1:$B$455,2,FALSE)</f>
        <v>Metropolitan District</v>
      </c>
      <c r="C59" t="str">
        <f>IFERROR(VLOOKUP($A59,classifications!A$3:C$334,3,FALSE),VLOOKUP($A59,classifications!I$2:K$28,3,FALSE))</f>
        <v>Predominantly Urban</v>
      </c>
      <c r="E59" t="b">
        <f>IF(VLOOKUP(A59,table123!$F$10:$F$410,1,FALSE)=VLOOKUP(calculations!A59,table100!$E$10:$E$462,1,FALSE),TRUE,FALSE)</f>
        <v>1</v>
      </c>
      <c r="F59" t="b">
        <f>IF(VLOOKUP($A59,table123!$AF$10:$AF$410,1,FALSE)=VLOOKUP(calculations!$A59,table100!$AE$10:$AE$462,1,FALSE),TRUE,FALSE)</f>
        <v>1</v>
      </c>
      <c r="G59" t="b">
        <f>IF(VLOOKUP($A59,table123!$BF$10:$BF$410,1,FALSE)=VLOOKUP(calculations!$A59,table100!$BE$10:$BE$462,1,FALSE),TRUE,FALSE)</f>
        <v>1</v>
      </c>
      <c r="H59" t="b">
        <f>IF(VLOOKUP($A59,table123!$CF$10:$CF$410,1,FALSE)=VLOOKUP(calculations!$A59,table100!$CE$10:$CE$462,1,FALSE),TRUE,FALSE)</f>
        <v>1</v>
      </c>
      <c r="I59" t="b">
        <f>IF(VLOOKUP($A59,table123!$DF$10:$DF$410,1,FALSE)=VLOOKUP(calculations!$A59,table100!$DE$10:$DE$462,1,FALSE),TRUE,FALSE)</f>
        <v>1</v>
      </c>
      <c r="J59" t="b">
        <f>IF(VLOOKUP($A59,table123!$EF$10:$EF$410,1,FALSE)=VLOOKUP(calculations!$A59,table100!$EE$10:$EE$462,1,FALSE),TRUE,FALSE)</f>
        <v>1</v>
      </c>
      <c r="K59" t="b">
        <f>IF(VLOOKUP($A59,table123!$FF$10:$FF$410,1,FALSE)=VLOOKUP(calculations!$A59,table100!$FE$10:$FE$462,1,FALSE),TRUE,FALSE)</f>
        <v>1</v>
      </c>
      <c r="L59" t="b">
        <f>IF(VLOOKUP($A59,table123!$GF$10:$GF$408,1,FALSE)=VLOOKUP(calculations!$A59,table100!$GE$10:$GE$462,1,FALSE),TRUE,FALSE)</f>
        <v>1</v>
      </c>
      <c r="N59">
        <f>IFERROR(VLOOKUP($A59,table123!$F$10:$R$410,3,FALSE)/VLOOKUP($A59,table100!$E$10:$K$462,7,FALSE)*1000,"")</f>
        <v>3.9519040773842433</v>
      </c>
      <c r="O59">
        <f>IFERROR(VLOOKUP($A59,table123!$AF$10:$AR$410,3,FALSE)/VLOOKUP($A59,table100!$AE$10:$AK$462,7,FALSE)*1000,"")</f>
        <v>4.1490595145696192</v>
      </c>
      <c r="P59">
        <f>IFERROR(VLOOKUP($A59,table123!$BF$10:$BR$410,3,FALSE)/VLOOKUP($A59,table100!$BE$10:$BK$462,7,FALSE)*1000,"")</f>
        <v>4.5134449130708605</v>
      </c>
      <c r="Q59">
        <f>IFERROR(VLOOKUP($A59,table123!$CF$10:$CY$410,3,FALSE)/VLOOKUP($A59,table100!$CE$10:$CK$462,7,FALSE)*1000,"")</f>
        <v>3.6017652920799126</v>
      </c>
      <c r="R59">
        <f>IFERROR(VLOOKUP($A59,table123!$DF$10:$DY$410,3,FALSE)/VLOOKUP($A59,table100!$DE$10:$DK$462,7,FALSE)*1000,"")</f>
        <v>4.1627881703104839</v>
      </c>
      <c r="S59">
        <f>IFERROR(VLOOKUP($A59,table123!$EF$10:$EZ$410,3,FALSE)/VLOOKUP($A59,table100!$EE$10:$EK$462,7,FALSE)*1000,"")</f>
        <v>5.1519061583577708</v>
      </c>
      <c r="T59">
        <f>IFERROR(VLOOKUP($A59,table123!$FF$10:$FZ$410,3,FALSE)/VLOOKUP($A59,table100!$FE$10:$FK$462,7,FALSE)*1000,"")</f>
        <v>5.4436403937675211</v>
      </c>
      <c r="U59">
        <f>IFERROR(VLOOKUP($A59,table123!$GF$10:$GZ$410,3,FALSE)/VLOOKUP($A59,table100!$GE$10:$GK$462,7,FALSE)*1000,"")</f>
        <v>5.024034017378443</v>
      </c>
      <c r="W59">
        <f>IFERROR(VLOOKUP($A59,table123!$F$10:$R$410,5,FALSE)/VLOOKUP($A59,table100!$E$10:$K$462,7,FALSE)*1000,"")</f>
        <v>0.19711443694982236</v>
      </c>
      <c r="X59">
        <f>IFERROR(VLOOKUP($A59,table123!$AF$10:$AR$410,5,FALSE)/VLOOKUP($A59,table100!$AE$10:$AK$462,7,FALSE)*1000,"")</f>
        <v>0.29704583129713208</v>
      </c>
      <c r="Y59">
        <f>IFERROR(VLOOKUP($A59,table123!$BF$10:$BR$410,5,FALSE)/VLOOKUP($A59,table100!$BE$10:$BK$462,7,FALSE)*1000,"")</f>
        <v>0.11927708544056184</v>
      </c>
      <c r="Z59">
        <f>IFERROR(VLOOKUP($A59,table123!$CF$10:$CY$410,5,FALSE)/VLOOKUP($A59,table100!$CE$10:$CK$462,7,FALSE)*1000,"")</f>
        <v>0.15659849095999623</v>
      </c>
      <c r="AA59">
        <f>IFERROR(VLOOKUP($A59,table123!$DF$10:$DY$410,5,FALSE)/VLOOKUP($A59,table100!$DE$10:$DK$462,7,FALSE)*1000,"")</f>
        <v>0.20317808322741299</v>
      </c>
      <c r="AB59">
        <f>IFERROR(VLOOKUP($A59,table123!$EF$10:$EZ$410,5,FALSE)/VLOOKUP($A59,table100!$EE$10:$EK$462,7,FALSE)*1000,"")</f>
        <v>0.76950146627565985</v>
      </c>
      <c r="AC59">
        <f>IFERROR(VLOOKUP($A59,table123!$FF$10:$FZ$410,5,FALSE)/VLOOKUP($A59,table100!$FE$10:$FK$462,7,FALSE)*1000,"")</f>
        <v>0.46566641520680246</v>
      </c>
      <c r="AD59">
        <f>IFERROR(VLOOKUP($A59,table123!$GF$10:$GZ$410,5,FALSE)/VLOOKUP($A59,table100!$GE$10:$GK$462,7,FALSE)*1000,"")</f>
        <v>0.16638935108153077</v>
      </c>
      <c r="AF59">
        <f>IFERROR(VLOOKUP($A59,table123!$F$10:$R$410,7,FALSE)/VLOOKUP($A59,table100!$E$10:$K$462,7,FALSE)*1000,"")</f>
        <v>0.6730736871457349</v>
      </c>
      <c r="AG59">
        <f>IFERROR(VLOOKUP($A59,table123!$AF$10:$AR$410,7,FALSE)/VLOOKUP($A59,table100!$AE$10:$AK$462,7,FALSE)*1000,"")</f>
        <v>0.70907714567702496</v>
      </c>
      <c r="AH59">
        <f>IFERROR(VLOOKUP($A59,table123!$BF$10:$BR$410,7,FALSE)/VLOOKUP($A59,table100!$BE$10:$BK$462,7,FALSE)*1000,"")</f>
        <v>1.2500238554170882</v>
      </c>
      <c r="AI59">
        <f>IFERROR(VLOOKUP($A59,table123!$CF$10:$CY$410,7,FALSE)/VLOOKUP($A59,table100!$CE$10:$CK$462,7,FALSE)*1000,"")</f>
        <v>0.73553836663028516</v>
      </c>
      <c r="AJ59">
        <f>IFERROR(VLOOKUP($A59,table123!$DF$10:$DY$410,7,FALSE)/VLOOKUP($A59,table100!$DE$10:$DK$462,7,FALSE)*1000,"")</f>
        <v>2.7830672330452617</v>
      </c>
      <c r="AK59">
        <f>IFERROR(VLOOKUP($A59,table123!$EF$10:$EZ$410,7,FALSE)/VLOOKUP($A59,table100!$EE$10:$EK$462,7,FALSE)*1000,"")</f>
        <v>1.6140762463343108</v>
      </c>
      <c r="AL59">
        <f>IFERROR(VLOOKUP($A59,table123!$FF$10:$FZ$410,7,FALSE)/VLOOKUP($A59,table100!$FE$10:$FK$462,7,FALSE)*1000,"")</f>
        <v>1.9977089212371824</v>
      </c>
      <c r="AM59">
        <f>IFERROR(VLOOKUP($A59,table123!$GF$10:$GZ$410,7,FALSE)/VLOOKUP($A59,table100!$GE$10:$GK$462,7,FALSE)*1000,"")</f>
        <v>1.9134775374376041</v>
      </c>
      <c r="AO59">
        <f>IFERROR(VLOOKUP($A59,table123!$F$10:$R$410,9,FALSE)/VLOOKUP($A59,table100!$E$10:$K$462,7,FALSE)*1000,"")</f>
        <v>-0.21634511372541479</v>
      </c>
      <c r="AP59">
        <f>IFERROR(VLOOKUP($A59,table123!$AF$10:$AR$410,9,FALSE)/VLOOKUP($A59,table100!$AE$10:$AK$462,7,FALSE)*1000,"")</f>
        <v>-3.3537432565805228E-2</v>
      </c>
      <c r="AQ59">
        <f>IFERROR(VLOOKUP($A59,table123!$BF$10:$BR$410,9,FALSE)/VLOOKUP($A59,table100!$BE$10:$BK$462,7,FALSE)*1000,"")</f>
        <v>2.3855417088112368E-2</v>
      </c>
      <c r="AR59">
        <f>IFERROR(VLOOKUP($A59,table123!$CF$10:$CY$410,16,FALSE)/VLOOKUP($A59,table100!$CE$10:$CK$462,7,FALSE)*1000,"")</f>
        <v>-4.7454088169695818E-3</v>
      </c>
      <c r="AS59">
        <f>IFERROR(VLOOKUP($A59,table123!$DF$10:$DY$410,16,FALSE)/VLOOKUP($A59,table100!$DE$10:$DK$462,7,FALSE)*1000,"")</f>
        <v>-4.7250717029630922E-3</v>
      </c>
      <c r="AT59">
        <f>IFERROR(VLOOKUP($A59,table123!$EF$10:$EZ$410,17,FALSE)/VLOOKUP($A59,table100!$EE$10:$EK$462,7,FALSE)*1000,"")</f>
        <v>0.15483870967741936</v>
      </c>
      <c r="AU59">
        <f>IFERROR(VLOOKUP($A59,table123!$FF$10:$FZ$410,17,FALSE)/VLOOKUP($A59,table100!$FE$10:$FK$462,7,FALSE)*1000,"")</f>
        <v>0.13969992456204075</v>
      </c>
      <c r="AV59">
        <f>IFERROR(VLOOKUP($A59,table123!$GF$10:$GZ$410,17,FALSE)/VLOOKUP($A59,table100!$GE$10:$GK$462,7,FALSE)*1000,"")</f>
        <v>-1.8487705675725642E-2</v>
      </c>
      <c r="AX59">
        <f>IFERROR(VLOOKUP($A59,table123!$F$10:$R$410,11,FALSE)/VLOOKUP($A59,table100!$E$10:$K$462,7,FALSE)*1000,"")</f>
        <v>1.1394175989538511</v>
      </c>
      <c r="AY59">
        <f>IFERROR(VLOOKUP($A59,table123!$AF$10:$AR$410,11,FALSE)/VLOOKUP($A59,table100!$AE$10:$AK$462,7,FALSE)*1000,"")</f>
        <v>0.93425705004743154</v>
      </c>
      <c r="AZ59">
        <f>IFERROR(VLOOKUP($A59,table123!$BF$10:$BR$410,11,FALSE)/VLOOKUP($A59,table100!$BE$10:$BK$462,7,FALSE)*1000,"")</f>
        <v>0.49619267543273732</v>
      </c>
      <c r="BA59">
        <f>IFERROR(VLOOKUP($A59,table123!$CF$10:$CY$410,18,FALSE)/VLOOKUP($A59,table100!$CE$10:$CK$462,7,FALSE)*1000,"")</f>
        <v>0.18507094386181369</v>
      </c>
      <c r="BB59">
        <f>IFERROR(VLOOKUP($A59,table123!$DF$10:$DY$410,18,FALSE)/VLOOKUP($A59,table100!$DE$10:$DK$462,7,FALSE)*1000,"")</f>
        <v>0.11340172087111422</v>
      </c>
      <c r="BC59">
        <f>IFERROR(VLOOKUP($A59,table123!$EF$10:$EZ$410,19,FALSE)/VLOOKUP($A59,table100!$EE$10:$EK$462,7,FALSE)*1000,"")</f>
        <v>8.4457478005865103E-2</v>
      </c>
      <c r="BD59">
        <f>IFERROR(VLOOKUP($A59,table123!$FF$10:$FZ$410,19,FALSE)/VLOOKUP($A59,table100!$FE$10:$FK$462,7,FALSE)*1000,"")</f>
        <v>0.53085971333575477</v>
      </c>
      <c r="BE59">
        <f>IFERROR(VLOOKUP($A59,table123!$GF$10:$GZ$410,19,FALSE)/VLOOKUP($A59,table100!$GE$10:$GK$462,7,FALSE)*1000,"")</f>
        <v>2.417267517101128</v>
      </c>
      <c r="BG59">
        <f>IFERROR(VLOOKUP($A59,table123!$F$10:$R$410,13,FALSE)/VLOOKUP($A59,table100!$E$10:$K$462,7,FALSE)*1000,"")</f>
        <v>3.4663294888005347</v>
      </c>
      <c r="BH59">
        <f>IFERROR(VLOOKUP($A59,table123!$AF$10:$AR$410,13,FALSE)/VLOOKUP($A59,table100!$AE$10:$AK$462,7,FALSE)*1000,"")</f>
        <v>4.1873880089305384</v>
      </c>
      <c r="BI59">
        <f>IFERROR(VLOOKUP($A59,table123!$BF$10:$BR$410,13,FALSE)/VLOOKUP($A59,table100!$BE$10:$BK$462,7,FALSE)*1000,"")</f>
        <v>5.4104085955838856</v>
      </c>
      <c r="BJ59">
        <f>IFERROR(VLOOKUP($A59,table123!$CF$10:$CY$410,20,FALSE)/VLOOKUP($A59,table100!$CE$10:$CK$462,7,FALSE)*1000,"")</f>
        <v>4.3040857969914104</v>
      </c>
      <c r="BK59">
        <f>IFERROR(VLOOKUP($A59,table123!$DF$10:$DY$410,20,FALSE)/VLOOKUP($A59,table100!$DE$10:$DK$462,7,FALSE)*1000,"")</f>
        <v>7.0309066940090821</v>
      </c>
      <c r="BL59">
        <f>IFERROR(VLOOKUP($A59,table123!$EF$10:$EZ$410,21,FALSE)/VLOOKUP($A59,table100!$EE$10:$EK$462,7,FALSE)*1000,"")</f>
        <v>7.6058651026392958</v>
      </c>
      <c r="BM59">
        <f>IFERROR(VLOOKUP($A59,table123!$FF$10:$FZ$410,21,FALSE)/VLOOKUP($A59,table100!$FE$10:$FK$462,7,FALSE)*1000,"")</f>
        <v>7.5158559414377919</v>
      </c>
      <c r="BN59">
        <f>IFERROR(VLOOKUP($A59,table123!$GF$10:$GZ$410,21,FALSE)/VLOOKUP($A59,table100!$GE$10:$GK$462,7,FALSE)*1000,"")</f>
        <v>4.6681456831207244</v>
      </c>
    </row>
    <row r="60" spans="1:66" x14ac:dyDescent="0.3">
      <c r="A60" t="s">
        <v>501</v>
      </c>
      <c r="B60" t="str">
        <f>VLOOKUP($A60,class!$A$1:$B$455,2,FALSE)</f>
        <v>Shire District</v>
      </c>
      <c r="C60" t="str">
        <f>IFERROR(VLOOKUP($A60,classifications!A$3:C$334,3,FALSE),VLOOKUP($A60,classifications!I$2:K$28,3,FALSE))</f>
        <v>Predominantly Rural</v>
      </c>
      <c r="E60" t="b">
        <f>IF(VLOOKUP(A60,table123!$F$10:$F$410,1,FALSE)=VLOOKUP(calculations!A60,table100!$E$10:$E$462,1,FALSE),TRUE,FALSE)</f>
        <v>1</v>
      </c>
      <c r="F60" t="b">
        <f>IF(VLOOKUP($A60,table123!$AF$10:$AF$410,1,FALSE)=VLOOKUP(calculations!$A60,table100!$AE$10:$AE$462,1,FALSE),TRUE,FALSE)</f>
        <v>1</v>
      </c>
      <c r="G60" t="b">
        <f>IF(VLOOKUP($A60,table123!$BF$10:$BF$410,1,FALSE)=VLOOKUP(calculations!$A60,table100!$BE$10:$BE$462,1,FALSE),TRUE,FALSE)</f>
        <v>1</v>
      </c>
      <c r="H60" t="b">
        <f>IF(VLOOKUP($A60,table123!$CF$10:$CF$410,1,FALSE)=VLOOKUP(calculations!$A60,table100!$CE$10:$CE$462,1,FALSE),TRUE,FALSE)</f>
        <v>1</v>
      </c>
      <c r="I60" t="b">
        <f>IF(VLOOKUP($A60,table123!$DF$10:$DF$410,1,FALSE)=VLOOKUP(calculations!$A60,table100!$DE$10:$DE$462,1,FALSE),TRUE,FALSE)</f>
        <v>1</v>
      </c>
      <c r="J60" t="b">
        <f>IF(VLOOKUP($A60,table123!$EF$10:$EF$410,1,FALSE)=VLOOKUP(calculations!$A60,table100!$EE$10:$EE$462,1,FALSE),TRUE,FALSE)</f>
        <v>1</v>
      </c>
      <c r="K60" t="b">
        <f>IF(VLOOKUP($A60,table123!$FF$10:$FF$410,1,FALSE)=VLOOKUP(calculations!$A60,table100!$FE$10:$FE$462,1,FALSE),TRUE,FALSE)</f>
        <v>1</v>
      </c>
      <c r="L60" t="b">
        <f>IF(VLOOKUP($A60,table123!$GF$10:$GF$408,1,FALSE)=VLOOKUP(calculations!$A60,table100!$GE$10:$GE$462,1,FALSE),TRUE,FALSE)</f>
        <v>1</v>
      </c>
      <c r="N60">
        <f>IFERROR(VLOOKUP($A60,table123!$F$10:$R$410,3,FALSE)/VLOOKUP($A60,table100!$E$10:$K$462,7,FALSE)*1000,"")</f>
        <v>2.7775573367193083</v>
      </c>
      <c r="O60">
        <f>IFERROR(VLOOKUP($A60,table123!$AF$10:$AR$410,3,FALSE)/VLOOKUP($A60,table100!$AE$10:$AK$462,7,FALSE)*1000,"")</f>
        <v>2.5165395207495806</v>
      </c>
      <c r="P60">
        <f>IFERROR(VLOOKUP($A60,table123!$BF$10:$BR$410,3,FALSE)/VLOOKUP($A60,table100!$BE$10:$BK$462,7,FALSE)*1000,"")</f>
        <v>5.3816046966731896</v>
      </c>
      <c r="Q60">
        <f>IFERROR(VLOOKUP($A60,table123!$CF$10:$CY$410,3,FALSE)/VLOOKUP($A60,table100!$CE$10:$CK$462,7,FALSE)*1000,"")</f>
        <v>7.1974032897934856</v>
      </c>
      <c r="R60">
        <f>IFERROR(VLOOKUP($A60,table123!$DF$10:$DY$410,3,FALSE)/VLOOKUP($A60,table100!$DE$10:$DK$462,7,FALSE)*1000,"")</f>
        <v>4.1682219733731491</v>
      </c>
      <c r="S60">
        <f>IFERROR(VLOOKUP($A60,table123!$EF$10:$EZ$410,3,FALSE)/VLOOKUP($A60,table100!$EE$10:$EK$462,7,FALSE)*1000,"")</f>
        <v>6.6267205474785946</v>
      </c>
      <c r="T60">
        <f>IFERROR(VLOOKUP($A60,table123!$FF$10:$FZ$410,3,FALSE)/VLOOKUP($A60,table100!$FE$10:$FK$462,7,FALSE)*1000,"")</f>
        <v>7.1299056516795236</v>
      </c>
      <c r="U60">
        <f>IFERROR(VLOOKUP($A60,table123!$GF$10:$GZ$410,3,FALSE)/VLOOKUP($A60,table100!$GE$10:$GK$462,7,FALSE)*1000,"")</f>
        <v>11.674693653599952</v>
      </c>
      <c r="W60">
        <f>IFERROR(VLOOKUP($A60,table123!$F$10:$R$410,5,FALSE)/VLOOKUP($A60,table100!$E$10:$K$462,7,FALSE)*1000,"")</f>
        <v>1.5871756209824617E-2</v>
      </c>
      <c r="X60">
        <f>IFERROR(VLOOKUP($A60,table123!$AF$10:$AR$410,5,FALSE)/VLOOKUP($A60,table100!$AE$10:$AK$462,7,FALSE)*1000,"")</f>
        <v>0.49064607008325156</v>
      </c>
      <c r="Y60">
        <f>IFERROR(VLOOKUP($A60,table123!$BF$10:$BR$410,5,FALSE)/VLOOKUP($A60,table100!$BE$10:$BK$462,7,FALSE)*1000,"")</f>
        <v>3.1563663910106683E-2</v>
      </c>
      <c r="Z60">
        <f>IFERROR(VLOOKUP($A60,table123!$CF$10:$CY$410,5,FALSE)/VLOOKUP($A60,table100!$CE$10:$CK$462,7,FALSE)*1000,"")</f>
        <v>3.1361234378185124E-2</v>
      </c>
      <c r="AA60">
        <f>IFERROR(VLOOKUP($A60,table123!$DF$10:$DY$410,5,FALSE)/VLOOKUP($A60,table100!$DE$10:$DK$462,7,FALSE)*1000,"")</f>
        <v>7.7765335324125912E-2</v>
      </c>
      <c r="AB60">
        <f>IFERROR(VLOOKUP($A60,table123!$EF$10:$EZ$410,5,FALSE)/VLOOKUP($A60,table100!$EE$10:$EK$462,7,FALSE)*1000,"")</f>
        <v>3.0965983866722405E-2</v>
      </c>
      <c r="AC60">
        <f>IFERROR(VLOOKUP($A60,table123!$FF$10:$FZ$410,5,FALSE)/VLOOKUP($A60,table100!$FE$10:$FK$462,7,FALSE)*1000,"")</f>
        <v>0.12292940778757798</v>
      </c>
      <c r="AD60">
        <f>IFERROR(VLOOKUP($A60,table123!$GF$10:$GZ$410,5,FALSE)/VLOOKUP($A60,table100!$GE$10:$GK$462,7,FALSE)*1000,"")</f>
        <v>1.5241114430287143E-2</v>
      </c>
      <c r="AF60">
        <f>IFERROR(VLOOKUP($A60,table123!$F$10:$R$410,7,FALSE)/VLOOKUP($A60,table100!$E$10:$K$462,7,FALSE)*1000,"")</f>
        <v>0.23807634314736925</v>
      </c>
      <c r="AG60">
        <f>IFERROR(VLOOKUP($A60,table123!$AF$10:$AR$410,7,FALSE)/VLOOKUP($A60,table100!$AE$10:$AK$462,7,FALSE)*1000,"")</f>
        <v>0.42733689974992878</v>
      </c>
      <c r="AH60">
        <f>IFERROR(VLOOKUP($A60,table123!$BF$10:$BR$410,7,FALSE)/VLOOKUP($A60,table100!$BE$10:$BK$462,7,FALSE)*1000,"")</f>
        <v>1.2467647244492139</v>
      </c>
      <c r="AI60">
        <f>IFERROR(VLOOKUP($A60,table123!$CF$10:$CY$410,7,FALSE)/VLOOKUP($A60,table100!$CE$10:$CK$462,7,FALSE)*1000,"")</f>
        <v>1.1290044376146644</v>
      </c>
      <c r="AJ60">
        <f>IFERROR(VLOOKUP($A60,table123!$DF$10:$DY$410,7,FALSE)/VLOOKUP($A60,table100!$DE$10:$DK$462,7,FALSE)*1000,"")</f>
        <v>1.2286922981211896</v>
      </c>
      <c r="AK60">
        <f>IFERROR(VLOOKUP($A60,table123!$EF$10:$EZ$410,7,FALSE)/VLOOKUP($A60,table100!$EE$10:$EK$462,7,FALSE)*1000,"")</f>
        <v>1.1921903788688126</v>
      </c>
      <c r="AL60">
        <f>IFERROR(VLOOKUP($A60,table123!$FF$10:$FZ$410,7,FALSE)/VLOOKUP($A60,table100!$FE$10:$FK$462,7,FALSE)*1000,"")</f>
        <v>0.99880143827407097</v>
      </c>
      <c r="AM60">
        <f>IFERROR(VLOOKUP($A60,table123!$GF$10:$GZ$410,7,FALSE)/VLOOKUP($A60,table100!$GE$10:$GK$462,7,FALSE)*1000,"")</f>
        <v>2.2709260501127839</v>
      </c>
      <c r="AO60">
        <f>IFERROR(VLOOKUP($A60,table123!$F$10:$R$410,9,FALSE)/VLOOKUP($A60,table100!$E$10:$K$462,7,FALSE)*1000,"")</f>
        <v>0</v>
      </c>
      <c r="AP60">
        <f>IFERROR(VLOOKUP($A60,table123!$AF$10:$AR$410,9,FALSE)/VLOOKUP($A60,table100!$AE$10:$AK$462,7,FALSE)*1000,"")</f>
        <v>0</v>
      </c>
      <c r="AQ60">
        <f>IFERROR(VLOOKUP($A60,table123!$BF$10:$BR$410,9,FALSE)/VLOOKUP($A60,table100!$BE$10:$BK$462,7,FALSE)*1000,"")</f>
        <v>0</v>
      </c>
      <c r="AR60">
        <f>IFERROR(VLOOKUP($A60,table123!$CF$10:$CY$410,16,FALSE)/VLOOKUP($A60,table100!$CE$10:$CK$462,7,FALSE)*1000,"")</f>
        <v>-3.1361234378185124E-2</v>
      </c>
      <c r="AS60">
        <f>IFERROR(VLOOKUP($A60,table123!$DF$10:$DY$410,16,FALSE)/VLOOKUP($A60,table100!$DE$10:$DK$462,7,FALSE)*1000,"")</f>
        <v>0</v>
      </c>
      <c r="AT60">
        <f>IFERROR(VLOOKUP($A60,table123!$EF$10:$EZ$410,17,FALSE)/VLOOKUP($A60,table100!$EE$10:$EK$462,7,FALSE)*1000,"")</f>
        <v>0</v>
      </c>
      <c r="AU60">
        <f>IFERROR(VLOOKUP($A60,table123!$FF$10:$FZ$410,17,FALSE)/VLOOKUP($A60,table100!$FE$10:$FK$462,7,FALSE)*1000,"")</f>
        <v>0</v>
      </c>
      <c r="AV60">
        <f>IFERROR(VLOOKUP($A60,table123!$GF$10:$GZ$410,17,FALSE)/VLOOKUP($A60,table100!$GE$10:$GK$462,7,FALSE)*1000,"")</f>
        <v>-0.16765225873315856</v>
      </c>
      <c r="AX60">
        <f>IFERROR(VLOOKUP($A60,table123!$F$10:$R$410,11,FALSE)/VLOOKUP($A60,table100!$E$10:$K$462,7,FALSE)*1000,"")</f>
        <v>0.22220458693754463</v>
      </c>
      <c r="AY60">
        <f>IFERROR(VLOOKUP($A60,table123!$AF$10:$AR$410,11,FALSE)/VLOOKUP($A60,table100!$AE$10:$AK$462,7,FALSE)*1000,"")</f>
        <v>0.55395524041657429</v>
      </c>
      <c r="AZ60">
        <f>IFERROR(VLOOKUP($A60,table123!$BF$10:$BR$410,11,FALSE)/VLOOKUP($A60,table100!$BE$10:$BK$462,7,FALSE)*1000,"")</f>
        <v>0.20516381541569345</v>
      </c>
      <c r="BA60">
        <f>IFERROR(VLOOKUP($A60,table123!$CF$10:$CY$410,18,FALSE)/VLOOKUP($A60,table100!$CE$10:$CK$462,7,FALSE)*1000,"")</f>
        <v>0.1254449375127405</v>
      </c>
      <c r="BB60">
        <f>IFERROR(VLOOKUP($A60,table123!$DF$10:$DY$410,18,FALSE)/VLOOKUP($A60,table100!$DE$10:$DK$462,7,FALSE)*1000,"")</f>
        <v>0.94873709095433623</v>
      </c>
      <c r="BC60">
        <f>IFERROR(VLOOKUP($A60,table123!$EF$10:$EZ$410,19,FALSE)/VLOOKUP($A60,table100!$EE$10:$EK$462,7,FALSE)*1000,"")</f>
        <v>0.24772787093377924</v>
      </c>
      <c r="BD60">
        <f>IFERROR(VLOOKUP($A60,table123!$FF$10:$FZ$410,19,FALSE)/VLOOKUP($A60,table100!$FE$10:$FK$462,7,FALSE)*1000,"")</f>
        <v>4.6098527920341748E-2</v>
      </c>
      <c r="BE60">
        <f>IFERROR(VLOOKUP($A60,table123!$GF$10:$GZ$410,19,FALSE)/VLOOKUP($A60,table100!$GE$10:$GK$462,7,FALSE)*1000,"")</f>
        <v>0.32006340303602998</v>
      </c>
      <c r="BG60">
        <f>IFERROR(VLOOKUP($A60,table123!$F$10:$R$410,13,FALSE)/VLOOKUP($A60,table100!$E$10:$K$462,7,FALSE)*1000,"")</f>
        <v>2.8093008491389573</v>
      </c>
      <c r="BH60">
        <f>IFERROR(VLOOKUP($A60,table123!$AF$10:$AR$410,13,FALSE)/VLOOKUP($A60,table100!$AE$10:$AK$462,7,FALSE)*1000,"")</f>
        <v>2.8805672501661865</v>
      </c>
      <c r="BI60">
        <f>IFERROR(VLOOKUP($A60,table123!$BF$10:$BR$410,13,FALSE)/VLOOKUP($A60,table100!$BE$10:$BK$462,7,FALSE)*1000,"")</f>
        <v>6.4547692696168175</v>
      </c>
      <c r="BJ60">
        <f>IFERROR(VLOOKUP($A60,table123!$CF$10:$CY$410,20,FALSE)/VLOOKUP($A60,table100!$CE$10:$CK$462,7,FALSE)*1000,"")</f>
        <v>8.2009627898954101</v>
      </c>
      <c r="BK60">
        <f>IFERROR(VLOOKUP($A60,table123!$DF$10:$DY$410,20,FALSE)/VLOOKUP($A60,table100!$DE$10:$DK$462,7,FALSE)*1000,"")</f>
        <v>4.525942515864128</v>
      </c>
      <c r="BL60">
        <f>IFERROR(VLOOKUP($A60,table123!$EF$10:$EZ$410,21,FALSE)/VLOOKUP($A60,table100!$EE$10:$EK$462,7,FALSE)*1000,"")</f>
        <v>7.6021490392803504</v>
      </c>
      <c r="BM60">
        <f>IFERROR(VLOOKUP($A60,table123!$FF$10:$FZ$410,21,FALSE)/VLOOKUP($A60,table100!$FE$10:$FK$462,7,FALSE)*1000,"")</f>
        <v>8.2055379698208295</v>
      </c>
      <c r="BN60">
        <f>IFERROR(VLOOKUP($A60,table123!$GF$10:$GZ$410,21,FALSE)/VLOOKUP($A60,table100!$GE$10:$GK$462,7,FALSE)*1000,"")</f>
        <v>13.473145156373835</v>
      </c>
    </row>
    <row r="61" spans="1:66" x14ac:dyDescent="0.3">
      <c r="A61" t="s">
        <v>736</v>
      </c>
      <c r="B61" t="str">
        <f>VLOOKUP($A61,class!$A$1:$B$455,2,FALSE)</f>
        <v>Shire District</v>
      </c>
      <c r="C61" t="str">
        <f>IFERROR(VLOOKUP($A61,classifications!A$3:C$334,3,FALSE),VLOOKUP($A61,classifications!I$2:K$28,3,FALSE))</f>
        <v>Predominantly Rural</v>
      </c>
      <c r="E61" t="b">
        <f>IF(VLOOKUP(A61,table123!$F$10:$F$410,1,FALSE)=VLOOKUP(calculations!A61,table100!$E$10:$E$462,1,FALSE),TRUE,FALSE)</f>
        <v>1</v>
      </c>
      <c r="F61" t="b">
        <f>IF(VLOOKUP($A61,table123!$AF$10:$AF$410,1,FALSE)=VLOOKUP(calculations!$A61,table100!$AE$10:$AE$462,1,FALSE),TRUE,FALSE)</f>
        <v>1</v>
      </c>
      <c r="G61" t="b">
        <f>IF(VLOOKUP($A61,table123!$BF$10:$BF$410,1,FALSE)=VLOOKUP(calculations!$A61,table100!$BE$10:$BE$462,1,FALSE),TRUE,FALSE)</f>
        <v>1</v>
      </c>
      <c r="H61" t="b">
        <f>IF(VLOOKUP($A61,table123!$CF$10:$CF$410,1,FALSE)=VLOOKUP(calculations!$A61,table100!$CE$10:$CE$462,1,FALSE),TRUE,FALSE)</f>
        <v>1</v>
      </c>
      <c r="I61" t="b">
        <f>IF(VLOOKUP($A61,table123!$DF$10:$DF$410,1,FALSE)=VLOOKUP(calculations!$A61,table100!$DE$10:$DE$462,1,FALSE),TRUE,FALSE)</f>
        <v>1</v>
      </c>
      <c r="J61" t="b">
        <f>IF(VLOOKUP($A61,table123!$EF$10:$EF$410,1,FALSE)=VLOOKUP(calculations!$A61,table100!$EE$10:$EE$462,1,FALSE),TRUE,FALSE)</f>
        <v>1</v>
      </c>
      <c r="K61" t="b">
        <f>IF(VLOOKUP($A61,table123!$FF$10:$FF$410,1,FALSE)=VLOOKUP(calculations!$A61,table100!$FE$10:$FE$462,1,FALSE),TRUE,FALSE)</f>
        <v>1</v>
      </c>
      <c r="L61" t="b">
        <f>IF(VLOOKUP($A61,table123!$GF$10:$GF$408,1,FALSE)=VLOOKUP(calculations!$A61,table100!$GE$10:$GE$462,1,FALSE),TRUE,FALSE)</f>
        <v>1</v>
      </c>
      <c r="N61">
        <f>IFERROR(VLOOKUP($A61,table123!$F$10:$R$410,3,FALSE)/VLOOKUP($A61,table100!$E$10:$K$462,7,FALSE)*1000,"")</f>
        <v>5.6949974034966244</v>
      </c>
      <c r="O61">
        <f>IFERROR(VLOOKUP($A61,table123!$AF$10:$AR$410,3,FALSE)/VLOOKUP($A61,table100!$AE$10:$AK$462,7,FALSE)*1000,"")</f>
        <v>7.3152259974525808</v>
      </c>
      <c r="P61">
        <f>IFERROR(VLOOKUP($A61,table123!$BF$10:$BR$410,3,FALSE)/VLOOKUP($A61,table100!$BE$10:$BK$462,7,FALSE)*1000,"")</f>
        <v>8.3898638142268851</v>
      </c>
      <c r="Q61">
        <f>IFERROR(VLOOKUP($A61,table123!$CF$10:$CY$410,3,FALSE)/VLOOKUP($A61,table100!$CE$10:$CK$462,7,FALSE)*1000,"")</f>
        <v>10.489036499813604</v>
      </c>
      <c r="R61">
        <f>IFERROR(VLOOKUP($A61,table123!$DF$10:$DY$410,3,FALSE)/VLOOKUP($A61,table100!$DE$10:$DK$462,7,FALSE)*1000,"")</f>
        <v>13.281682346430548</v>
      </c>
      <c r="S61">
        <f>IFERROR(VLOOKUP($A61,table123!$EF$10:$EZ$410,3,FALSE)/VLOOKUP($A61,table100!$EE$10:$EK$462,7,FALSE)*1000,"")</f>
        <v>8.8540977095193956</v>
      </c>
      <c r="T61">
        <f>IFERROR(VLOOKUP($A61,table123!$FF$10:$FZ$410,3,FALSE)/VLOOKUP($A61,table100!$FE$10:$FK$462,7,FALSE)*1000,"")</f>
        <v>11.828592053023591</v>
      </c>
      <c r="U61">
        <f>IFERROR(VLOOKUP($A61,table123!$GF$10:$GZ$410,3,FALSE)/VLOOKUP($A61,table100!$GE$10:$GK$462,7,FALSE)*1000,"")</f>
        <v>8.8158555755424821</v>
      </c>
      <c r="W61">
        <f>IFERROR(VLOOKUP($A61,table123!$F$10:$R$410,5,FALSE)/VLOOKUP($A61,table100!$E$10:$K$462,7,FALSE)*1000,"")</f>
        <v>0</v>
      </c>
      <c r="X61">
        <f>IFERROR(VLOOKUP($A61,table123!$AF$10:$AR$410,5,FALSE)/VLOOKUP($A61,table100!$AE$10:$AK$462,7,FALSE)*1000,"")</f>
        <v>0</v>
      </c>
      <c r="Y61">
        <f>IFERROR(VLOOKUP($A61,table123!$BF$10:$BR$410,5,FALSE)/VLOOKUP($A61,table100!$BE$10:$BK$462,7,FALSE)*1000,"")</f>
        <v>0</v>
      </c>
      <c r="Z61">
        <f>IFERROR(VLOOKUP($A61,table123!$CF$10:$CY$410,5,FALSE)/VLOOKUP($A61,table100!$CE$10:$CK$462,7,FALSE)*1000,"")</f>
        <v>0</v>
      </c>
      <c r="AA61">
        <f>IFERROR(VLOOKUP($A61,table123!$DF$10:$DY$410,5,FALSE)/VLOOKUP($A61,table100!$DE$10:$DK$462,7,FALSE)*1000,"")</f>
        <v>0</v>
      </c>
      <c r="AB61">
        <f>IFERROR(VLOOKUP($A61,table123!$EF$10:$EZ$410,5,FALSE)/VLOOKUP($A61,table100!$EE$10:$EK$462,7,FALSE)*1000,"")</f>
        <v>0</v>
      </c>
      <c r="AC61">
        <f>IFERROR(VLOOKUP($A61,table123!$FF$10:$FZ$410,5,FALSE)/VLOOKUP($A61,table100!$FE$10:$FK$462,7,FALSE)*1000,"")</f>
        <v>4.9217442661679295E-2</v>
      </c>
      <c r="AD61">
        <f>IFERROR(VLOOKUP($A61,table123!$GF$10:$GZ$410,5,FALSE)/VLOOKUP($A61,table100!$GE$10:$GK$462,7,FALSE)*1000,"")</f>
        <v>1.6205616866806032E-2</v>
      </c>
      <c r="AF61">
        <f>IFERROR(VLOOKUP($A61,table123!$F$10:$R$410,7,FALSE)/VLOOKUP($A61,table100!$E$10:$K$462,7,FALSE)*1000,"")</f>
        <v>0</v>
      </c>
      <c r="AG61">
        <f>IFERROR(VLOOKUP($A61,table123!$AF$10:$AR$410,7,FALSE)/VLOOKUP($A61,table100!$AE$10:$AK$462,7,FALSE)*1000,"")</f>
        <v>0</v>
      </c>
      <c r="AH61">
        <f>IFERROR(VLOOKUP($A61,table123!$BF$10:$BR$410,7,FALSE)/VLOOKUP($A61,table100!$BE$10:$BK$462,7,FALSE)*1000,"")</f>
        <v>0</v>
      </c>
      <c r="AI61">
        <f>IFERROR(VLOOKUP($A61,table123!$CF$10:$CY$410,7,FALSE)/VLOOKUP($A61,table100!$CE$10:$CK$462,7,FALSE)*1000,"")</f>
        <v>0</v>
      </c>
      <c r="AJ61">
        <f>IFERROR(VLOOKUP($A61,table123!$DF$10:$DY$410,7,FALSE)/VLOOKUP($A61,table100!$DE$10:$DK$462,7,FALSE)*1000,"")</f>
        <v>3.3539601884925628E-2</v>
      </c>
      <c r="AK61">
        <f>IFERROR(VLOOKUP($A61,table123!$EF$10:$EZ$410,7,FALSE)/VLOOKUP($A61,table100!$EE$10:$EK$462,7,FALSE)*1000,"")</f>
        <v>0</v>
      </c>
      <c r="AL61">
        <f>IFERROR(VLOOKUP($A61,table123!$FF$10:$FZ$410,7,FALSE)/VLOOKUP($A61,table100!$FE$10:$FK$462,7,FALSE)*1000,"")</f>
        <v>0.42655116973455393</v>
      </c>
      <c r="AM61">
        <f>IFERROR(VLOOKUP($A61,table123!$GF$10:$GZ$410,7,FALSE)/VLOOKUP($A61,table100!$GE$10:$GK$462,7,FALSE)*1000,"")</f>
        <v>0.68063590840585342</v>
      </c>
      <c r="AO61">
        <f>IFERROR(VLOOKUP($A61,table123!$F$10:$R$410,9,FALSE)/VLOOKUP($A61,table100!$E$10:$K$462,7,FALSE)*1000,"")</f>
        <v>0</v>
      </c>
      <c r="AP61">
        <f>IFERROR(VLOOKUP($A61,table123!$AF$10:$AR$410,9,FALSE)/VLOOKUP($A61,table100!$AE$10:$AK$462,7,FALSE)*1000,"")</f>
        <v>0</v>
      </c>
      <c r="AQ61">
        <f>IFERROR(VLOOKUP($A61,table123!$BF$10:$BR$410,9,FALSE)/VLOOKUP($A61,table100!$BE$10:$BK$462,7,FALSE)*1000,"")</f>
        <v>0</v>
      </c>
      <c r="AR61">
        <f>IFERROR(VLOOKUP($A61,table123!$CF$10:$CY$410,16,FALSE)/VLOOKUP($A61,table100!$CE$10:$CK$462,7,FALSE)*1000,"")</f>
        <v>0</v>
      </c>
      <c r="AS61">
        <f>IFERROR(VLOOKUP($A61,table123!$DF$10:$DY$410,16,FALSE)/VLOOKUP($A61,table100!$DE$10:$DK$462,7,FALSE)*1000,"")</f>
        <v>0</v>
      </c>
      <c r="AT61">
        <f>IFERROR(VLOOKUP($A61,table123!$EF$10:$EZ$410,17,FALSE)/VLOOKUP($A61,table100!$EE$10:$EK$462,7,FALSE)*1000,"")</f>
        <v>0</v>
      </c>
      <c r="AU61">
        <f>IFERROR(VLOOKUP($A61,table123!$FF$10:$FZ$410,17,FALSE)/VLOOKUP($A61,table100!$FE$10:$FK$462,7,FALSE)*1000,"")</f>
        <v>4.9217442661679295E-2</v>
      </c>
      <c r="AV61">
        <f>IFERROR(VLOOKUP($A61,table123!$GF$10:$GZ$410,17,FALSE)/VLOOKUP($A61,table100!$GE$10:$GK$462,7,FALSE)*1000,"")</f>
        <v>0</v>
      </c>
      <c r="AX61">
        <f>IFERROR(VLOOKUP($A61,table123!$F$10:$R$410,11,FALSE)/VLOOKUP($A61,table100!$E$10:$K$462,7,FALSE)*1000,"")</f>
        <v>1.7310022503029255E-2</v>
      </c>
      <c r="AY61">
        <f>IFERROR(VLOOKUP($A61,table123!$AF$10:$AR$410,11,FALSE)/VLOOKUP($A61,table100!$AE$10:$AK$462,7,FALSE)*1000,"")</f>
        <v>0</v>
      </c>
      <c r="AZ61">
        <f>IFERROR(VLOOKUP($A61,table123!$BF$10:$BR$410,11,FALSE)/VLOOKUP($A61,table100!$BE$10:$BK$462,7,FALSE)*1000,"")</f>
        <v>0</v>
      </c>
      <c r="BA61">
        <f>IFERROR(VLOOKUP($A61,table123!$CF$10:$CY$410,18,FALSE)/VLOOKUP($A61,table100!$CE$10:$CK$462,7,FALSE)*1000,"")</f>
        <v>3.3890263327346057E-2</v>
      </c>
      <c r="BB61">
        <f>IFERROR(VLOOKUP($A61,table123!$DF$10:$DY$410,18,FALSE)/VLOOKUP($A61,table100!$DE$10:$DK$462,7,FALSE)*1000,"")</f>
        <v>1.6769800942462814E-2</v>
      </c>
      <c r="BC61">
        <f>IFERROR(VLOOKUP($A61,table123!$EF$10:$EZ$410,19,FALSE)/VLOOKUP($A61,table100!$EE$10:$EK$462,7,FALSE)*1000,"")</f>
        <v>8.2748576724480341E-2</v>
      </c>
      <c r="BD61">
        <f>IFERROR(VLOOKUP($A61,table123!$FF$10:$FZ$410,19,FALSE)/VLOOKUP($A61,table100!$FE$10:$FK$462,7,FALSE)*1000,"")</f>
        <v>0</v>
      </c>
      <c r="BE61">
        <f>IFERROR(VLOOKUP($A61,table123!$GF$10:$GZ$410,19,FALSE)/VLOOKUP($A61,table100!$GE$10:$GK$462,7,FALSE)*1000,"")</f>
        <v>0</v>
      </c>
      <c r="BG61">
        <f>IFERROR(VLOOKUP($A61,table123!$F$10:$R$410,13,FALSE)/VLOOKUP($A61,table100!$E$10:$K$462,7,FALSE)*1000,"")</f>
        <v>5.6776873809935946</v>
      </c>
      <c r="BH61">
        <f>IFERROR(VLOOKUP($A61,table123!$AF$10:$AR$410,13,FALSE)/VLOOKUP($A61,table100!$AE$10:$AK$462,7,FALSE)*1000,"")</f>
        <v>7.3152259974525808</v>
      </c>
      <c r="BI61">
        <f>IFERROR(VLOOKUP($A61,table123!$BF$10:$BR$410,13,FALSE)/VLOOKUP($A61,table100!$BE$10:$BK$462,7,FALSE)*1000,"")</f>
        <v>8.3898638142268851</v>
      </c>
      <c r="BJ61">
        <f>IFERROR(VLOOKUP($A61,table123!$CF$10:$CY$410,20,FALSE)/VLOOKUP($A61,table100!$CE$10:$CK$462,7,FALSE)*1000,"")</f>
        <v>10.455146236486257</v>
      </c>
      <c r="BK61">
        <f>IFERROR(VLOOKUP($A61,table123!$DF$10:$DY$410,20,FALSE)/VLOOKUP($A61,table100!$DE$10:$DK$462,7,FALSE)*1000,"")</f>
        <v>13.298452147373011</v>
      </c>
      <c r="BL61">
        <f>IFERROR(VLOOKUP($A61,table123!$EF$10:$EZ$410,21,FALSE)/VLOOKUP($A61,table100!$EE$10:$EK$462,7,FALSE)*1000,"")</f>
        <v>8.7713491327949153</v>
      </c>
      <c r="BM61">
        <f>IFERROR(VLOOKUP($A61,table123!$FF$10:$FZ$410,21,FALSE)/VLOOKUP($A61,table100!$FE$10:$FK$462,7,FALSE)*1000,"")</f>
        <v>12.353578108081503</v>
      </c>
      <c r="BN61">
        <f>IFERROR(VLOOKUP($A61,table123!$GF$10:$GZ$410,21,FALSE)/VLOOKUP($A61,table100!$GE$10:$GK$462,7,FALSE)*1000,"")</f>
        <v>9.512697100815144</v>
      </c>
    </row>
    <row r="62" spans="1:66" x14ac:dyDescent="0.3">
      <c r="A62" t="s">
        <v>146</v>
      </c>
      <c r="B62" t="str">
        <f>VLOOKUP($A62,class!$A$1:$B$455,2,FALSE)</f>
        <v>London Borough</v>
      </c>
      <c r="C62" t="str">
        <f>IFERROR(VLOOKUP($A62,classifications!A$3:C$334,3,FALSE),VLOOKUP($A62,classifications!I$2:K$28,3,FALSE))</f>
        <v>Predominantly Urban</v>
      </c>
      <c r="E62" t="b">
        <f>IF(VLOOKUP(A62,table123!$F$10:$F$410,1,FALSE)=VLOOKUP(calculations!A62,table100!$E$10:$E$462,1,FALSE),TRUE,FALSE)</f>
        <v>1</v>
      </c>
      <c r="F62" t="b">
        <f>IF(VLOOKUP($A62,table123!$AF$10:$AF$410,1,FALSE)=VLOOKUP(calculations!$A62,table100!$AE$10:$AE$462,1,FALSE),TRUE,FALSE)</f>
        <v>1</v>
      </c>
      <c r="G62" t="b">
        <f>IF(VLOOKUP($A62,table123!$BF$10:$BF$410,1,FALSE)=VLOOKUP(calculations!$A62,table100!$BE$10:$BE$462,1,FALSE),TRUE,FALSE)</f>
        <v>1</v>
      </c>
      <c r="H62" t="b">
        <f>IF(VLOOKUP($A62,table123!$CF$10:$CF$410,1,FALSE)=VLOOKUP(calculations!$A62,table100!$CE$10:$CE$462,1,FALSE),TRUE,FALSE)</f>
        <v>1</v>
      </c>
      <c r="I62" t="b">
        <f>IF(VLOOKUP($A62,table123!$DF$10:$DF$410,1,FALSE)=VLOOKUP(calculations!$A62,table100!$DE$10:$DE$462,1,FALSE),TRUE,FALSE)</f>
        <v>1</v>
      </c>
      <c r="J62" t="b">
        <f>IF(VLOOKUP($A62,table123!$EF$10:$EF$410,1,FALSE)=VLOOKUP(calculations!$A62,table100!$EE$10:$EE$462,1,FALSE),TRUE,FALSE)</f>
        <v>1</v>
      </c>
      <c r="K62" t="b">
        <f>IF(VLOOKUP($A62,table123!$FF$10:$FF$410,1,FALSE)=VLOOKUP(calculations!$A62,table100!$FE$10:$FE$462,1,FALSE),TRUE,FALSE)</f>
        <v>1</v>
      </c>
      <c r="L62" t="b">
        <f>IF(VLOOKUP($A62,table123!$GF$10:$GF$408,1,FALSE)=VLOOKUP(calculations!$A62,table100!$GE$10:$GE$462,1,FALSE),TRUE,FALSE)</f>
        <v>1</v>
      </c>
      <c r="N62">
        <f>IFERROR(VLOOKUP($A62,table123!$F$10:$R$410,3,FALSE)/VLOOKUP($A62,table100!$E$10:$K$462,7,FALSE)*1000,"")</f>
        <v>8.8154612359400932</v>
      </c>
      <c r="O62">
        <f>IFERROR(VLOOKUP($A62,table123!$AF$10:$AR$410,3,FALSE)/VLOOKUP($A62,table100!$AE$10:$AK$462,7,FALSE)*1000,"")</f>
        <v>6.469264374917258</v>
      </c>
      <c r="P62">
        <f>IFERROR(VLOOKUP($A62,table123!$BF$10:$BR$410,3,FALSE)/VLOOKUP($A62,table100!$BE$10:$BK$462,7,FALSE)*1000,"")</f>
        <v>13.661992827015318</v>
      </c>
      <c r="Q62">
        <f>IFERROR(VLOOKUP($A62,table123!$CF$10:$CY$410,3,FALSE)/VLOOKUP($A62,table100!$CE$10:$CK$462,7,FALSE)*1000,"")</f>
        <v>7.8980605200782028</v>
      </c>
      <c r="R62">
        <f>IFERROR(VLOOKUP($A62,table123!$DF$10:$DY$410,3,FALSE)/VLOOKUP($A62,table100!$DE$10:$DK$462,7,FALSE)*1000,"")</f>
        <v>8.9156357962777228</v>
      </c>
      <c r="S62">
        <f>IFERROR(VLOOKUP($A62,table123!$EF$10:$EZ$410,3,FALSE)/VLOOKUP($A62,table100!$EE$10:$EK$462,7,FALSE)*1000,"")</f>
        <v>6.9399133993712558</v>
      </c>
      <c r="T62">
        <f>IFERROR(VLOOKUP($A62,table123!$FF$10:$FZ$410,3,FALSE)/VLOOKUP($A62,table100!$FE$10:$FK$462,7,FALSE)*1000,"")</f>
        <v>14.160917216339389</v>
      </c>
      <c r="U62">
        <f>IFERROR(VLOOKUP($A62,table123!$GF$10:$GZ$410,3,FALSE)/VLOOKUP($A62,table100!$GE$10:$GK$462,7,FALSE)*1000,"")</f>
        <v>19.020656216790648</v>
      </c>
      <c r="W62">
        <f>IFERROR(VLOOKUP($A62,table123!$F$10:$R$410,5,FALSE)/VLOOKUP($A62,table100!$E$10:$K$462,7,FALSE)*1000,"")</f>
        <v>8.8776044672105675E-2</v>
      </c>
      <c r="X62">
        <f>IFERROR(VLOOKUP($A62,table123!$AF$10:$AR$410,5,FALSE)/VLOOKUP($A62,table100!$AE$10:$AK$462,7,FALSE)*1000,"")</f>
        <v>2.6477207537178412E-2</v>
      </c>
      <c r="Y62">
        <f>IFERROR(VLOOKUP($A62,table123!$BF$10:$BR$410,5,FALSE)/VLOOKUP($A62,table100!$BE$10:$BK$462,7,FALSE)*1000,"")</f>
        <v>3.5075719709923799E-2</v>
      </c>
      <c r="Z62">
        <f>IFERROR(VLOOKUP($A62,table123!$CF$10:$CY$410,5,FALSE)/VLOOKUP($A62,table100!$CE$10:$CK$462,7,FALSE)*1000,"")</f>
        <v>0.82181352618557424</v>
      </c>
      <c r="AA62">
        <f>IFERROR(VLOOKUP($A62,table123!$DF$10:$DY$410,5,FALSE)/VLOOKUP($A62,table100!$DE$10:$DK$462,7,FALSE)*1000,"")</f>
        <v>0.42863633635950588</v>
      </c>
      <c r="AB62">
        <f>IFERROR(VLOOKUP($A62,table123!$EF$10:$EZ$410,5,FALSE)/VLOOKUP($A62,table100!$EE$10:$EK$462,7,FALSE)*1000,"")</f>
        <v>0.26268292476252619</v>
      </c>
      <c r="AC62">
        <f>IFERROR(VLOOKUP($A62,table123!$FF$10:$FZ$410,5,FALSE)/VLOOKUP($A62,table100!$FE$10:$FK$462,7,FALSE)*1000,"")</f>
        <v>0.2527230913088529</v>
      </c>
      <c r="AD62">
        <f>IFERROR(VLOOKUP($A62,table123!$GF$10:$GZ$410,5,FALSE)/VLOOKUP($A62,table100!$GE$10:$GK$462,7,FALSE)*1000,"")</f>
        <v>0.72230340063761955</v>
      </c>
      <c r="AF62">
        <f>IFERROR(VLOOKUP($A62,table123!$F$10:$R$410,7,FALSE)/VLOOKUP($A62,table100!$E$10:$K$462,7,FALSE)*1000,"")</f>
        <v>0.1953072982786325</v>
      </c>
      <c r="AG62">
        <f>IFERROR(VLOOKUP($A62,table123!$AF$10:$AR$410,7,FALSE)/VLOOKUP($A62,table100!$AE$10:$AK$462,7,FALSE)*1000,"")</f>
        <v>0.22946913198887955</v>
      </c>
      <c r="AH62">
        <f>IFERROR(VLOOKUP($A62,table123!$BF$10:$BR$410,7,FALSE)/VLOOKUP($A62,table100!$BE$10:$BK$462,7,FALSE)*1000,"")</f>
        <v>0.64890081463359028</v>
      </c>
      <c r="AI62">
        <f>IFERROR(VLOOKUP($A62,table123!$CF$10:$CY$410,7,FALSE)/VLOOKUP($A62,table100!$CE$10:$CK$462,7,FALSE)*1000,"")</f>
        <v>1.193792280143255</v>
      </c>
      <c r="AJ62">
        <f>IFERROR(VLOOKUP($A62,table123!$DF$10:$DY$410,7,FALSE)/VLOOKUP($A62,table100!$DE$10:$DK$462,7,FALSE)*1000,"")</f>
        <v>2.3660725767044721</v>
      </c>
      <c r="AK62">
        <f>IFERROR(VLOOKUP($A62,table123!$EF$10:$EZ$410,7,FALSE)/VLOOKUP($A62,table100!$EE$10:$EK$462,7,FALSE)*1000,"")</f>
        <v>1.0168371281130044</v>
      </c>
      <c r="AL62">
        <f>IFERROR(VLOOKUP($A62,table123!$FF$10:$FZ$410,7,FALSE)/VLOOKUP($A62,table100!$FE$10:$FK$462,7,FALSE)*1000,"")</f>
        <v>0.91822723175549892</v>
      </c>
      <c r="AM62">
        <f>IFERROR(VLOOKUP($A62,table123!$GF$10:$GZ$410,7,FALSE)/VLOOKUP($A62,table100!$GE$10:$GK$462,7,FALSE)*1000,"")</f>
        <v>0.78872210414452715</v>
      </c>
      <c r="AO62">
        <f>IFERROR(VLOOKUP($A62,table123!$F$10:$R$410,9,FALSE)/VLOOKUP($A62,table100!$E$10:$K$462,7,FALSE)*1000,"")</f>
        <v>0</v>
      </c>
      <c r="AP62">
        <f>IFERROR(VLOOKUP($A62,table123!$AF$10:$AR$410,9,FALSE)/VLOOKUP($A62,table100!$AE$10:$AK$462,7,FALSE)*1000,"")</f>
        <v>0</v>
      </c>
      <c r="AQ62">
        <f>IFERROR(VLOOKUP($A62,table123!$BF$10:$BR$410,9,FALSE)/VLOOKUP($A62,table100!$BE$10:$BK$462,7,FALSE)*1000,"")</f>
        <v>0</v>
      </c>
      <c r="AR62">
        <f>IFERROR(VLOOKUP($A62,table123!$CF$10:$CY$410,16,FALSE)/VLOOKUP($A62,table100!$CE$10:$CK$462,7,FALSE)*1000,"")</f>
        <v>0</v>
      </c>
      <c r="AS62">
        <f>IFERROR(VLOOKUP($A62,table123!$DF$10:$DY$410,16,FALSE)/VLOOKUP($A62,table100!$DE$10:$DK$462,7,FALSE)*1000,"")</f>
        <v>0</v>
      </c>
      <c r="AT62">
        <f>IFERROR(VLOOKUP($A62,table123!$EF$10:$EZ$410,17,FALSE)/VLOOKUP($A62,table100!$EE$10:$EK$462,7,FALSE)*1000,"")</f>
        <v>0</v>
      </c>
      <c r="AU62">
        <f>IFERROR(VLOOKUP($A62,table123!$FF$10:$FZ$410,17,FALSE)/VLOOKUP($A62,table100!$FE$10:$FK$462,7,FALSE)*1000,"")</f>
        <v>0</v>
      </c>
      <c r="AV62">
        <f>IFERROR(VLOOKUP($A62,table123!$GF$10:$GZ$410,17,FALSE)/VLOOKUP($A62,table100!$GE$10:$GK$462,7,FALSE)*1000,"")</f>
        <v>0</v>
      </c>
      <c r="AX62">
        <f>IFERROR(VLOOKUP($A62,table123!$F$10:$R$410,11,FALSE)/VLOOKUP($A62,table100!$E$10:$K$462,7,FALSE)*1000,"")</f>
        <v>3.2225704215974362</v>
      </c>
      <c r="AY62">
        <f>IFERROR(VLOOKUP($A62,table123!$AF$10:$AR$410,11,FALSE)/VLOOKUP($A62,table100!$AE$10:$AK$462,7,FALSE)*1000,"")</f>
        <v>0.24712060368033184</v>
      </c>
      <c r="AZ62">
        <f>IFERROR(VLOOKUP($A62,table123!$BF$10:$BR$410,11,FALSE)/VLOOKUP($A62,table100!$BE$10:$BK$462,7,FALSE)*1000,"")</f>
        <v>0.67520760441603311</v>
      </c>
      <c r="BA62">
        <f>IFERROR(VLOOKUP($A62,table123!$CF$10:$CY$410,18,FALSE)/VLOOKUP($A62,table100!$CE$10:$CK$462,7,FALSE)*1000,"")</f>
        <v>0.82181352618557424</v>
      </c>
      <c r="BB62">
        <f>IFERROR(VLOOKUP($A62,table123!$DF$10:$DY$410,18,FALSE)/VLOOKUP($A62,table100!$DE$10:$DK$462,7,FALSE)*1000,"")</f>
        <v>1.7145453454380236E-2</v>
      </c>
      <c r="BC62">
        <f>IFERROR(VLOOKUP($A62,table123!$EF$10:$EZ$410,19,FALSE)/VLOOKUP($A62,table100!$EE$10:$EK$462,7,FALSE)*1000,"")</f>
        <v>2.3387253946599107</v>
      </c>
      <c r="BD62">
        <f>IFERROR(VLOOKUP($A62,table123!$FF$10:$FZ$410,19,FALSE)/VLOOKUP($A62,table100!$FE$10:$FK$462,7,FALSE)*1000,"")</f>
        <v>0.66550414044664596</v>
      </c>
      <c r="BE62">
        <f>IFERROR(VLOOKUP($A62,table123!$GF$10:$GZ$410,19,FALSE)/VLOOKUP($A62,table100!$GE$10:$GK$462,7,FALSE)*1000,"")</f>
        <v>0.33209351753453775</v>
      </c>
      <c r="BG62">
        <f>IFERROR(VLOOKUP($A62,table123!$F$10:$R$410,13,FALSE)/VLOOKUP($A62,table100!$E$10:$K$462,7,FALSE)*1000,"")</f>
        <v>5.8769741572933967</v>
      </c>
      <c r="BH62">
        <f>IFERROR(VLOOKUP($A62,table123!$AF$10:$AR$410,13,FALSE)/VLOOKUP($A62,table100!$AE$10:$AK$462,7,FALSE)*1000,"")</f>
        <v>6.4780901107629845</v>
      </c>
      <c r="BI62">
        <f>IFERROR(VLOOKUP($A62,table123!$BF$10:$BR$410,13,FALSE)/VLOOKUP($A62,table100!$BE$10:$BK$462,7,FALSE)*1000,"")</f>
        <v>13.670761756942801</v>
      </c>
      <c r="BJ62">
        <f>IFERROR(VLOOKUP($A62,table123!$CF$10:$CY$410,20,FALSE)/VLOOKUP($A62,table100!$CE$10:$CK$462,7,FALSE)*1000,"")</f>
        <v>9.0918528002214583</v>
      </c>
      <c r="BK62">
        <f>IFERROR(VLOOKUP($A62,table123!$DF$10:$DY$410,20,FALSE)/VLOOKUP($A62,table100!$DE$10:$DK$462,7,FALSE)*1000,"")</f>
        <v>11.69319925588732</v>
      </c>
      <c r="BL62">
        <f>IFERROR(VLOOKUP($A62,table123!$EF$10:$EZ$410,21,FALSE)/VLOOKUP($A62,table100!$EE$10:$EK$462,7,FALSE)*1000,"")</f>
        <v>5.880708057586876</v>
      </c>
      <c r="BM62">
        <f>IFERROR(VLOOKUP($A62,table123!$FF$10:$FZ$410,21,FALSE)/VLOOKUP($A62,table100!$FE$10:$FK$462,7,FALSE)*1000,"")</f>
        <v>14.666363398957097</v>
      </c>
      <c r="BN62">
        <f>IFERROR(VLOOKUP($A62,table123!$GF$10:$GZ$410,21,FALSE)/VLOOKUP($A62,table100!$GE$10:$GK$462,7,FALSE)*1000,"")</f>
        <v>20.199588204038257</v>
      </c>
    </row>
    <row r="63" spans="1:66" x14ac:dyDescent="0.3">
      <c r="A63" t="s">
        <v>504</v>
      </c>
      <c r="B63" t="str">
        <f>VLOOKUP($A63,class!$A$1:$B$455,2,FALSE)</f>
        <v>Shire District</v>
      </c>
      <c r="C63" t="str">
        <f>IFERROR(VLOOKUP($A63,classifications!A$3:C$334,3,FALSE),VLOOKUP($A63,classifications!I$2:K$28,3,FALSE))</f>
        <v>Urban with Significant Rural</v>
      </c>
      <c r="E63" t="b">
        <f>IF(VLOOKUP(A63,table123!$F$10:$F$410,1,FALSE)=VLOOKUP(calculations!A63,table100!$E$10:$E$462,1,FALSE),TRUE,FALSE)</f>
        <v>1</v>
      </c>
      <c r="F63" t="b">
        <f>IF(VLOOKUP($A63,table123!$AF$10:$AF$410,1,FALSE)=VLOOKUP(calculations!$A63,table100!$AE$10:$AE$462,1,FALSE),TRUE,FALSE)</f>
        <v>1</v>
      </c>
      <c r="G63" t="b">
        <f>IF(VLOOKUP($A63,table123!$BF$10:$BF$410,1,FALSE)=VLOOKUP(calculations!$A63,table100!$BE$10:$BE$462,1,FALSE),TRUE,FALSE)</f>
        <v>1</v>
      </c>
      <c r="H63" t="b">
        <f>IF(VLOOKUP($A63,table123!$CF$10:$CF$410,1,FALSE)=VLOOKUP(calculations!$A63,table100!$CE$10:$CE$462,1,FALSE),TRUE,FALSE)</f>
        <v>1</v>
      </c>
      <c r="I63" t="b">
        <f>IF(VLOOKUP($A63,table123!$DF$10:$DF$410,1,FALSE)=VLOOKUP(calculations!$A63,table100!$DE$10:$DE$462,1,FALSE),TRUE,FALSE)</f>
        <v>1</v>
      </c>
      <c r="J63" t="b">
        <f>IF(VLOOKUP($A63,table123!$EF$10:$EF$410,1,FALSE)=VLOOKUP(calculations!$A63,table100!$EE$10:$EE$462,1,FALSE),TRUE,FALSE)</f>
        <v>1</v>
      </c>
      <c r="K63" t="b">
        <f>IF(VLOOKUP($A63,table123!$FF$10:$FF$410,1,FALSE)=VLOOKUP(calculations!$A63,table100!$FE$10:$FE$462,1,FALSE),TRUE,FALSE)</f>
        <v>1</v>
      </c>
      <c r="L63" t="b">
        <f>IF(VLOOKUP($A63,table123!$GF$10:$GF$408,1,FALSE)=VLOOKUP(calculations!$A63,table100!$GE$10:$GE$462,1,FALSE),TRUE,FALSE)</f>
        <v>1</v>
      </c>
      <c r="N63">
        <f>IFERROR(VLOOKUP($A63,table123!$F$10:$R$410,3,FALSE)/VLOOKUP($A63,table100!$E$10:$K$462,7,FALSE)*1000,"")</f>
        <v>7.1430789776080008</v>
      </c>
      <c r="O63">
        <f>IFERROR(VLOOKUP($A63,table123!$AF$10:$AR$410,3,FALSE)/VLOOKUP($A63,table100!$AE$10:$AK$462,7,FALSE)*1000,"")</f>
        <v>2.4681454971770589</v>
      </c>
      <c r="P63">
        <f>IFERROR(VLOOKUP($A63,table123!$BF$10:$BR$410,3,FALSE)/VLOOKUP($A63,table100!$BE$10:$BK$462,7,FALSE)*1000,"")</f>
        <v>3.7210160526477645</v>
      </c>
      <c r="Q63">
        <f>IFERROR(VLOOKUP($A63,table123!$CF$10:$CY$410,3,FALSE)/VLOOKUP($A63,table100!$CE$10:$CK$462,7,FALSE)*1000,"")</f>
        <v>2.3563974661076599</v>
      </c>
      <c r="R63">
        <f>IFERROR(VLOOKUP($A63,table123!$DF$10:$DY$410,3,FALSE)/VLOOKUP($A63,table100!$DE$10:$DK$462,7,FALSE)*1000,"")</f>
        <v>4.1478589727949249</v>
      </c>
      <c r="S63">
        <f>IFERROR(VLOOKUP($A63,table123!$EF$10:$EZ$410,3,FALSE)/VLOOKUP($A63,table100!$EE$10:$EK$462,7,FALSE)*1000,"")</f>
        <v>5.9505738053312287</v>
      </c>
      <c r="T63">
        <f>IFERROR(VLOOKUP($A63,table123!$FF$10:$FZ$410,3,FALSE)/VLOOKUP($A63,table100!$FE$10:$FK$462,7,FALSE)*1000,"")</f>
        <v>6.6966305692135988</v>
      </c>
      <c r="U63">
        <f>IFERROR(VLOOKUP($A63,table123!$GF$10:$GZ$410,3,FALSE)/VLOOKUP($A63,table100!$GE$10:$GK$462,7,FALSE)*1000,"")</f>
        <v>5.9948444337869429</v>
      </c>
      <c r="W63">
        <f>IFERROR(VLOOKUP($A63,table123!$F$10:$R$410,5,FALSE)/VLOOKUP($A63,table100!$E$10:$K$462,7,FALSE)*1000,"")</f>
        <v>3.1056865120034784E-2</v>
      </c>
      <c r="X63">
        <f>IFERROR(VLOOKUP($A63,table123!$AF$10:$AR$410,5,FALSE)/VLOOKUP($A63,table100!$AE$10:$AK$462,7,FALSE)*1000,"")</f>
        <v>0.2776663684324191</v>
      </c>
      <c r="Y63">
        <f>IFERROR(VLOOKUP($A63,table123!$BF$10:$BR$410,5,FALSE)/VLOOKUP($A63,table100!$BE$10:$BK$462,7,FALSE)*1000,"")</f>
        <v>0.30752198782212925</v>
      </c>
      <c r="Z63">
        <f>IFERROR(VLOOKUP($A63,table123!$CF$10:$CY$410,5,FALSE)/VLOOKUP($A63,table100!$CE$10:$CK$462,7,FALSE)*1000,"")</f>
        <v>0.27542308045414204</v>
      </c>
      <c r="AA63">
        <f>IFERROR(VLOOKUP($A63,table123!$DF$10:$DY$410,5,FALSE)/VLOOKUP($A63,table100!$DE$10:$DK$462,7,FALSE)*1000,"")</f>
        <v>0.12199585214102721</v>
      </c>
      <c r="AB63">
        <f>IFERROR(VLOOKUP($A63,table123!$EF$10:$EZ$410,5,FALSE)/VLOOKUP($A63,table100!$EE$10:$EK$462,7,FALSE)*1000,"")</f>
        <v>6.0720140870726823E-2</v>
      </c>
      <c r="AC63">
        <f>IFERROR(VLOOKUP($A63,table123!$FF$10:$FZ$410,5,FALSE)/VLOOKUP($A63,table100!$FE$10:$FK$462,7,FALSE)*1000,"")</f>
        <v>0</v>
      </c>
      <c r="AD63">
        <f>IFERROR(VLOOKUP($A63,table123!$GF$10:$GZ$410,5,FALSE)/VLOOKUP($A63,table100!$GE$10:$GK$462,7,FALSE)*1000,"")</f>
        <v>0.14987111084467358</v>
      </c>
      <c r="AF63">
        <f>IFERROR(VLOOKUP($A63,table123!$F$10:$R$410,7,FALSE)/VLOOKUP($A63,table100!$E$10:$K$462,7,FALSE)*1000,"")</f>
        <v>3.1056865120034784E-2</v>
      </c>
      <c r="AG63">
        <f>IFERROR(VLOOKUP($A63,table123!$AF$10:$AR$410,7,FALSE)/VLOOKUP($A63,table100!$AE$10:$AK$462,7,FALSE)*1000,"")</f>
        <v>0.89470274272668371</v>
      </c>
      <c r="AH63">
        <f>IFERROR(VLOOKUP($A63,table123!$BF$10:$BR$410,7,FALSE)/VLOOKUP($A63,table100!$BE$10:$BK$462,7,FALSE)*1000,"")</f>
        <v>1.3530967464173689</v>
      </c>
      <c r="AI63">
        <f>IFERROR(VLOOKUP($A63,table123!$CF$10:$CY$410,7,FALSE)/VLOOKUP($A63,table100!$CE$10:$CK$462,7,FALSE)*1000,"")</f>
        <v>1.0404871928267587</v>
      </c>
      <c r="AJ63">
        <f>IFERROR(VLOOKUP($A63,table123!$DF$10:$DY$410,7,FALSE)/VLOOKUP($A63,table100!$DE$10:$DK$462,7,FALSE)*1000,"")</f>
        <v>0.97596681712821765</v>
      </c>
      <c r="AK63">
        <f>IFERROR(VLOOKUP($A63,table123!$EF$10:$EZ$410,7,FALSE)/VLOOKUP($A63,table100!$EE$10:$EK$462,7,FALSE)*1000,"")</f>
        <v>1.1536826765438095</v>
      </c>
      <c r="AL63">
        <f>IFERROR(VLOOKUP($A63,table123!$FF$10:$FZ$410,7,FALSE)/VLOOKUP($A63,table100!$FE$10:$FK$462,7,FALSE)*1000,"")</f>
        <v>0.72396006153660519</v>
      </c>
      <c r="AM63">
        <f>IFERROR(VLOOKUP($A63,table123!$GF$10:$GZ$410,7,FALSE)/VLOOKUP($A63,table100!$GE$10:$GK$462,7,FALSE)*1000,"")</f>
        <v>5.7250764342665308</v>
      </c>
      <c r="AO63">
        <f>IFERROR(VLOOKUP($A63,table123!$F$10:$R$410,9,FALSE)/VLOOKUP($A63,table100!$E$10:$K$462,7,FALSE)*1000,"")</f>
        <v>0</v>
      </c>
      <c r="AP63">
        <f>IFERROR(VLOOKUP($A63,table123!$AF$10:$AR$410,9,FALSE)/VLOOKUP($A63,table100!$AE$10:$AK$462,7,FALSE)*1000,"")</f>
        <v>0</v>
      </c>
      <c r="AQ63">
        <f>IFERROR(VLOOKUP($A63,table123!$BF$10:$BR$410,9,FALSE)/VLOOKUP($A63,table100!$BE$10:$BK$462,7,FALSE)*1000,"")</f>
        <v>0</v>
      </c>
      <c r="AR63">
        <f>IFERROR(VLOOKUP($A63,table123!$CF$10:$CY$410,16,FALSE)/VLOOKUP($A63,table100!$CE$10:$CK$462,7,FALSE)*1000,"")</f>
        <v>0</v>
      </c>
      <c r="AS63">
        <f>IFERROR(VLOOKUP($A63,table123!$DF$10:$DY$410,16,FALSE)/VLOOKUP($A63,table100!$DE$10:$DK$462,7,FALSE)*1000,"")</f>
        <v>0</v>
      </c>
      <c r="AT63">
        <f>IFERROR(VLOOKUP($A63,table123!$EF$10:$EZ$410,17,FALSE)/VLOOKUP($A63,table100!$EE$10:$EK$462,7,FALSE)*1000,"")</f>
        <v>0</v>
      </c>
      <c r="AU63">
        <f>IFERROR(VLOOKUP($A63,table123!$FF$10:$FZ$410,17,FALSE)/VLOOKUP($A63,table100!$FE$10:$FK$462,7,FALSE)*1000,"")</f>
        <v>0</v>
      </c>
      <c r="AV63">
        <f>IFERROR(VLOOKUP($A63,table123!$GF$10:$GZ$410,17,FALSE)/VLOOKUP($A63,table100!$GE$10:$GK$462,7,FALSE)*1000,"")</f>
        <v>0</v>
      </c>
      <c r="AX63">
        <f>IFERROR(VLOOKUP($A63,table123!$F$10:$R$410,11,FALSE)/VLOOKUP($A63,table100!$E$10:$K$462,7,FALSE)*1000,"")</f>
        <v>0.55902357216062615</v>
      </c>
      <c r="AY63">
        <f>IFERROR(VLOOKUP($A63,table123!$AF$10:$AR$410,11,FALSE)/VLOOKUP($A63,table100!$AE$10:$AK$462,7,FALSE)*1000,"")</f>
        <v>0.40107364329127204</v>
      </c>
      <c r="AZ63">
        <f>IFERROR(VLOOKUP($A63,table123!$BF$10:$BR$410,11,FALSE)/VLOOKUP($A63,table100!$BE$10:$BK$462,7,FALSE)*1000,"")</f>
        <v>0.49203518051540679</v>
      </c>
      <c r="BA63">
        <f>IFERROR(VLOOKUP($A63,table123!$CF$10:$CY$410,18,FALSE)/VLOOKUP($A63,table100!$CE$10:$CK$462,7,FALSE)*1000,"")</f>
        <v>0.27542308045414204</v>
      </c>
      <c r="BB63">
        <f>IFERROR(VLOOKUP($A63,table123!$DF$10:$DY$410,18,FALSE)/VLOOKUP($A63,table100!$DE$10:$DK$462,7,FALSE)*1000,"")</f>
        <v>0.67097718677564966</v>
      </c>
      <c r="BC63">
        <f>IFERROR(VLOOKUP($A63,table123!$EF$10:$EZ$410,19,FALSE)/VLOOKUP($A63,table100!$EE$10:$EK$462,7,FALSE)*1000,"")</f>
        <v>0.69828162001335836</v>
      </c>
      <c r="BD63">
        <f>IFERROR(VLOOKUP($A63,table123!$FF$10:$FZ$410,19,FALSE)/VLOOKUP($A63,table100!$FE$10:$FK$462,7,FALSE)*1000,"")</f>
        <v>1.0557750897408826</v>
      </c>
      <c r="BE63">
        <f>IFERROR(VLOOKUP($A63,table123!$GF$10:$GZ$410,19,FALSE)/VLOOKUP($A63,table100!$GE$10:$GK$462,7,FALSE)*1000,"")</f>
        <v>2.9974222168934715E-2</v>
      </c>
      <c r="BG63">
        <f>IFERROR(VLOOKUP($A63,table123!$F$10:$R$410,13,FALSE)/VLOOKUP($A63,table100!$E$10:$K$462,7,FALSE)*1000,"")</f>
        <v>6.6461691356874431</v>
      </c>
      <c r="BH63">
        <f>IFERROR(VLOOKUP($A63,table123!$AF$10:$AR$410,13,FALSE)/VLOOKUP($A63,table100!$AE$10:$AK$462,7,FALSE)*1000,"")</f>
        <v>3.2394409650448894</v>
      </c>
      <c r="BI63">
        <f>IFERROR(VLOOKUP($A63,table123!$BF$10:$BR$410,13,FALSE)/VLOOKUP($A63,table100!$BE$10:$BK$462,7,FALSE)*1000,"")</f>
        <v>4.8895996063718554</v>
      </c>
      <c r="BJ63">
        <f>IFERROR(VLOOKUP($A63,table123!$CF$10:$CY$410,20,FALSE)/VLOOKUP($A63,table100!$CE$10:$CK$462,7,FALSE)*1000,"")</f>
        <v>3.3968846589344186</v>
      </c>
      <c r="BK63">
        <f>IFERROR(VLOOKUP($A63,table123!$DF$10:$DY$410,20,FALSE)/VLOOKUP($A63,table100!$DE$10:$DK$462,7,FALSE)*1000,"")</f>
        <v>4.5748444552885204</v>
      </c>
      <c r="BL63">
        <f>IFERROR(VLOOKUP($A63,table123!$EF$10:$EZ$410,21,FALSE)/VLOOKUP($A63,table100!$EE$10:$EK$462,7,FALSE)*1000,"")</f>
        <v>6.4666950027324059</v>
      </c>
      <c r="BM63">
        <f>IFERROR(VLOOKUP($A63,table123!$FF$10:$FZ$410,21,FALSE)/VLOOKUP($A63,table100!$FE$10:$FK$462,7,FALSE)*1000,"")</f>
        <v>6.364815541009321</v>
      </c>
      <c r="BN63">
        <f>IFERROR(VLOOKUP($A63,table123!$GF$10:$GZ$410,21,FALSE)/VLOOKUP($A63,table100!$GE$10:$GK$462,7,FALSE)*1000,"")</f>
        <v>11.839817756729213</v>
      </c>
    </row>
    <row r="64" spans="1:66" x14ac:dyDescent="0.3">
      <c r="A64" t="s">
        <v>1251</v>
      </c>
      <c r="B64" t="str">
        <f>VLOOKUP($A64,class!$A$1:$B$455,2,FALSE)</f>
        <v>Unitary Authority</v>
      </c>
      <c r="C64" t="str">
        <f>IFERROR(VLOOKUP($A64,classifications!A$3:C$334,3,FALSE),VLOOKUP($A64,classifications!I$2:K$28,3,FALSE))</f>
        <v>Predominantly Urban</v>
      </c>
      <c r="E64" t="b">
        <f>IF(VLOOKUP(A64,table123!$F$10:$F$410,1,FALSE)=VLOOKUP(calculations!A64,table100!$E$10:$E$462,1,FALSE),TRUE,FALSE)</f>
        <v>1</v>
      </c>
      <c r="F64" t="b">
        <f>IF(VLOOKUP($A64,table123!$AF$10:$AF$410,1,FALSE)=VLOOKUP(calculations!$A64,table100!$AE$10:$AE$462,1,FALSE),TRUE,FALSE)</f>
        <v>1</v>
      </c>
      <c r="G64" t="b">
        <f>IF(VLOOKUP($A64,table123!$BF$10:$BF$410,1,FALSE)=VLOOKUP(calculations!$A64,table100!$BE$10:$BE$462,1,FALSE),TRUE,FALSE)</f>
        <v>1</v>
      </c>
      <c r="H64" t="b">
        <f>IF(VLOOKUP($A64,table123!$CF$10:$CF$410,1,FALSE)=VLOOKUP(calculations!$A64,table100!$CE$10:$CE$462,1,FALSE),TRUE,FALSE)</f>
        <v>1</v>
      </c>
      <c r="I64" t="b">
        <f>IF(VLOOKUP($A64,table123!$DF$10:$DF$410,1,FALSE)=VLOOKUP(calculations!$A64,table100!$DE$10:$DE$462,1,FALSE),TRUE,FALSE)</f>
        <v>1</v>
      </c>
      <c r="J64" t="b">
        <f>IF(VLOOKUP($A64,table123!$EF$10:$EF$410,1,FALSE)=VLOOKUP(calculations!$A64,table100!$EE$10:$EE$462,1,FALSE),TRUE,FALSE)</f>
        <v>1</v>
      </c>
      <c r="K64" t="b">
        <f>IF(VLOOKUP($A64,table123!$FF$10:$FF$410,1,FALSE)=VLOOKUP(calculations!$A64,table100!$FE$10:$FE$462,1,FALSE),TRUE,FALSE)</f>
        <v>1</v>
      </c>
      <c r="L64" t="b">
        <f>IF(VLOOKUP($A64,table123!$GF$10:$GF$408,1,FALSE)=VLOOKUP(calculations!$A64,table100!$GE$10:$GE$462,1,FALSE),TRUE,FALSE)</f>
        <v>1</v>
      </c>
      <c r="N64">
        <f>IFERROR(VLOOKUP($A64,table123!$F$10:$R$410,3,FALSE)/VLOOKUP($A64,table100!$E$10:$K$462,7,FALSE)*1000,"")</f>
        <v>2.4854481022401105</v>
      </c>
      <c r="O64">
        <f>IFERROR(VLOOKUP($A64,table123!$AF$10:$AR$410,3,FALSE)/VLOOKUP($A64,table100!$AE$10:$AK$462,7,FALSE)*1000,"")</f>
        <v>2.478017585931255</v>
      </c>
      <c r="P64">
        <f>IFERROR(VLOOKUP($A64,table123!$BF$10:$BR$410,3,FALSE)/VLOOKUP($A64,table100!$BE$10:$BK$462,7,FALSE)*1000,"")</f>
        <v>3.202268671934744</v>
      </c>
      <c r="Q64">
        <f>IFERROR(VLOOKUP($A64,table123!$CF$10:$CY$410,3,FALSE)/VLOOKUP($A64,table100!$CE$10:$CK$462,7,FALSE)*1000,"")</f>
        <v>3.4095324183099818</v>
      </c>
      <c r="R64">
        <f>IFERROR(VLOOKUP($A64,table123!$DF$10:$DY$410,3,FALSE)/VLOOKUP($A64,table100!$DE$10:$DK$462,7,FALSE)*1000,"")</f>
        <v>1.7901643481278193</v>
      </c>
      <c r="S64">
        <f>IFERROR(VLOOKUP($A64,table123!$EF$10:$EZ$410,3,FALSE)/VLOOKUP($A64,table100!$EE$10:$EK$462,7,FALSE)*1000,"")</f>
        <v>2.0840378429815107</v>
      </c>
      <c r="T64">
        <f>IFERROR(VLOOKUP($A64,table123!$FF$10:$FZ$410,3,FALSE)/VLOOKUP($A64,table100!$FE$10:$FK$462,7,FALSE)*1000,"")</f>
        <v>1.3557887477370867</v>
      </c>
      <c r="U64">
        <f>IFERROR(VLOOKUP($A64,table123!$GF$10:$GZ$410,3,FALSE)/VLOOKUP($A64,table100!$GE$10:$GK$462,7,FALSE)*1000,"")</f>
        <v>3.0551409974918151</v>
      </c>
      <c r="W64">
        <f>IFERROR(VLOOKUP($A64,table123!$F$10:$R$410,5,FALSE)/VLOOKUP($A64,table100!$E$10:$K$462,7,FALSE)*1000,"")</f>
        <v>0.4169138752144701</v>
      </c>
      <c r="X64">
        <f>IFERROR(VLOOKUP($A64,table123!$AF$10:$AR$410,5,FALSE)/VLOOKUP($A64,table100!$AE$10:$AK$462,7,FALSE)*1000,"")</f>
        <v>0.44764188649080733</v>
      </c>
      <c r="Y64">
        <f>IFERROR(VLOOKUP($A64,table123!$BF$10:$BR$410,5,FALSE)/VLOOKUP($A64,table100!$BE$10:$BK$462,7,FALSE)*1000,"")</f>
        <v>0.19914606168748406</v>
      </c>
      <c r="Z64">
        <f>IFERROR(VLOOKUP($A64,table123!$CF$10:$CY$410,5,FALSE)/VLOOKUP($A64,table100!$CE$10:$CK$462,7,FALSE)*1000,"")</f>
        <v>0.34095324183099823</v>
      </c>
      <c r="AA64">
        <f>IFERROR(VLOOKUP($A64,table123!$DF$10:$DY$410,5,FALSE)/VLOOKUP($A64,table100!$DE$10:$DK$462,7,FALSE)*1000,"")</f>
        <v>0.29178890255827888</v>
      </c>
      <c r="AB64">
        <f>IFERROR(VLOOKUP($A64,table123!$EF$10:$EZ$410,5,FALSE)/VLOOKUP($A64,table100!$EE$10:$EK$462,7,FALSE)*1000,"")</f>
        <v>0.30670745613690159</v>
      </c>
      <c r="AC64">
        <f>IFERROR(VLOOKUP($A64,table123!$FF$10:$FZ$410,5,FALSE)/VLOOKUP($A64,table100!$FE$10:$FK$462,7,FALSE)*1000,"")</f>
        <v>0.24294480450780168</v>
      </c>
      <c r="AD64">
        <f>IFERROR(VLOOKUP($A64,table123!$GF$10:$GZ$410,5,FALSE)/VLOOKUP($A64,table100!$GE$10:$GK$462,7,FALSE)*1000,"")</f>
        <v>0.18752783616318047</v>
      </c>
      <c r="AF64">
        <f>IFERROR(VLOOKUP($A64,table123!$F$10:$R$410,7,FALSE)/VLOOKUP($A64,table100!$E$10:$K$462,7,FALSE)*1000,"")</f>
        <v>0.32872055545756296</v>
      </c>
      <c r="AG64">
        <f>IFERROR(VLOOKUP($A64,table123!$AF$10:$AR$410,7,FALSE)/VLOOKUP($A64,table100!$AE$10:$AK$462,7,FALSE)*1000,"")</f>
        <v>0.407673860911271</v>
      </c>
      <c r="AH64">
        <f>IFERROR(VLOOKUP($A64,table123!$BF$10:$BR$410,7,FALSE)/VLOOKUP($A64,table100!$BE$10:$BK$462,7,FALSE)*1000,"")</f>
        <v>1.3223298496048941</v>
      </c>
      <c r="AI64">
        <f>IFERROR(VLOOKUP($A64,table123!$CF$10:$CY$410,7,FALSE)/VLOOKUP($A64,table100!$CE$10:$CK$462,7,FALSE)*1000,"")</f>
        <v>1.7602702252670139</v>
      </c>
      <c r="AJ64">
        <f>IFERROR(VLOOKUP($A64,table123!$DF$10:$DY$410,7,FALSE)/VLOOKUP($A64,table100!$DE$10:$DK$462,7,FALSE)*1000,"")</f>
        <v>1.0015456925649033</v>
      </c>
      <c r="AK64">
        <f>IFERROR(VLOOKUP($A64,table123!$EF$10:$EZ$410,7,FALSE)/VLOOKUP($A64,table100!$EE$10:$EK$462,7,FALSE)*1000,"")</f>
        <v>1.1953726495592065</v>
      </c>
      <c r="AL64">
        <f>IFERROR(VLOOKUP($A64,table123!$FF$10:$FZ$410,7,FALSE)/VLOOKUP($A64,table100!$FE$10:$FK$462,7,FALSE)*1000,"")</f>
        <v>1.4263211103361257</v>
      </c>
      <c r="AM64">
        <f>IFERROR(VLOOKUP($A64,table123!$GF$10:$GZ$410,7,FALSE)/VLOOKUP($A64,table100!$GE$10:$GK$462,7,FALSE)*1000,"")</f>
        <v>1.172048976019878</v>
      </c>
      <c r="AO64">
        <f>IFERROR(VLOOKUP($A64,table123!$F$10:$R$410,9,FALSE)/VLOOKUP($A64,table100!$E$10:$K$462,7,FALSE)*1000,"")</f>
        <v>0</v>
      </c>
      <c r="AP64">
        <f>IFERROR(VLOOKUP($A64,table123!$AF$10:$AR$410,9,FALSE)/VLOOKUP($A64,table100!$AE$10:$AK$462,7,FALSE)*1000,"")</f>
        <v>0.28776978417266186</v>
      </c>
      <c r="AQ64">
        <f>IFERROR(VLOOKUP($A64,table123!$BF$10:$BR$410,9,FALSE)/VLOOKUP($A64,table100!$BE$10:$BK$462,7,FALSE)*1000,"")</f>
        <v>0</v>
      </c>
      <c r="AR64">
        <f>IFERROR(VLOOKUP($A64,table123!$CF$10:$CY$410,16,FALSE)/VLOOKUP($A64,table100!$CE$10:$CK$462,7,FALSE)*1000,"")</f>
        <v>0</v>
      </c>
      <c r="AS64">
        <f>IFERROR(VLOOKUP($A64,table123!$DF$10:$DY$410,16,FALSE)/VLOOKUP($A64,table100!$DE$10:$DK$462,7,FALSE)*1000,"")</f>
        <v>0</v>
      </c>
      <c r="AT64">
        <f>IFERROR(VLOOKUP($A64,table123!$EF$10:$EZ$410,17,FALSE)/VLOOKUP($A64,table100!$EE$10:$EK$462,7,FALSE)*1000,"")</f>
        <v>0</v>
      </c>
      <c r="AU64">
        <f>IFERROR(VLOOKUP($A64,table123!$FF$10:$FZ$410,17,FALSE)/VLOOKUP($A64,table100!$FE$10:$FK$462,7,FALSE)*1000,"")</f>
        <v>0</v>
      </c>
      <c r="AV64">
        <f>IFERROR(VLOOKUP($A64,table123!$GF$10:$GZ$410,17,FALSE)/VLOOKUP($A64,table100!$GE$10:$GK$462,7,FALSE)*1000,"")</f>
        <v>0</v>
      </c>
      <c r="AX64">
        <f>IFERROR(VLOOKUP($A64,table123!$F$10:$R$410,11,FALSE)/VLOOKUP($A64,table100!$E$10:$K$462,7,FALSE)*1000,"")</f>
        <v>0.23250966117730065</v>
      </c>
      <c r="AY64">
        <f>IFERROR(VLOOKUP($A64,table123!$AF$10:$AR$410,11,FALSE)/VLOOKUP($A64,table100!$AE$10:$AK$462,7,FALSE)*1000,"")</f>
        <v>0.13589128697042366</v>
      </c>
      <c r="AZ64">
        <f>IFERROR(VLOOKUP($A64,table123!$BF$10:$BR$410,11,FALSE)/VLOOKUP($A64,table100!$BE$10:$BK$462,7,FALSE)*1000,"")</f>
        <v>9.5590109609992355E-2</v>
      </c>
      <c r="BA64">
        <f>IFERROR(VLOOKUP($A64,table123!$CF$10:$CY$410,18,FALSE)/VLOOKUP($A64,table100!$CE$10:$CK$462,7,FALSE)*1000,"")</f>
        <v>6.3433161270883387E-2</v>
      </c>
      <c r="BB64">
        <f>IFERROR(VLOOKUP($A64,table123!$DF$10:$DY$410,18,FALSE)/VLOOKUP($A64,table100!$DE$10:$DK$462,7,FALSE)*1000,"")</f>
        <v>0.29967508911390811</v>
      </c>
      <c r="BC64">
        <f>IFERROR(VLOOKUP($A64,table123!$EF$10:$EZ$410,19,FALSE)/VLOOKUP($A64,table100!$EE$10:$EK$462,7,FALSE)*1000,"")</f>
        <v>9.4371524965200501E-2</v>
      </c>
      <c r="BD64">
        <f>IFERROR(VLOOKUP($A64,table123!$FF$10:$FZ$410,19,FALSE)/VLOOKUP($A64,table100!$FE$10:$FK$462,7,FALSE)*1000,"")</f>
        <v>4.7021575066026125E-2</v>
      </c>
      <c r="BE64">
        <f>IFERROR(VLOOKUP($A64,table123!$GF$10:$GZ$410,19,FALSE)/VLOOKUP($A64,table100!$GE$10:$GK$462,7,FALSE)*1000,"")</f>
        <v>5.4695618880927638E-2</v>
      </c>
      <c r="BG64">
        <f>IFERROR(VLOOKUP($A64,table123!$F$10:$R$410,13,FALSE)/VLOOKUP($A64,table100!$E$10:$K$462,7,FALSE)*1000,"")</f>
        <v>2.9985728717348428</v>
      </c>
      <c r="BH64">
        <f>IFERROR(VLOOKUP($A64,table123!$AF$10:$AR$410,13,FALSE)/VLOOKUP($A64,table100!$AE$10:$AK$462,7,FALSE)*1000,"")</f>
        <v>3.4852118305355715</v>
      </c>
      <c r="BI64">
        <f>IFERROR(VLOOKUP($A64,table123!$BF$10:$BR$410,13,FALSE)/VLOOKUP($A64,table100!$BE$10:$BK$462,7,FALSE)*1000,"")</f>
        <v>4.6281544736171298</v>
      </c>
      <c r="BJ64">
        <f>IFERROR(VLOOKUP($A64,table123!$CF$10:$CY$410,20,FALSE)/VLOOKUP($A64,table100!$CE$10:$CK$462,7,FALSE)*1000,"")</f>
        <v>5.4473227241371109</v>
      </c>
      <c r="BK64">
        <f>IFERROR(VLOOKUP($A64,table123!$DF$10:$DY$410,20,FALSE)/VLOOKUP($A64,table100!$DE$10:$DK$462,7,FALSE)*1000,"")</f>
        <v>2.7838238541370934</v>
      </c>
      <c r="BL64">
        <f>IFERROR(VLOOKUP($A64,table123!$EF$10:$EZ$410,21,FALSE)/VLOOKUP($A64,table100!$EE$10:$EK$462,7,FALSE)*1000,"")</f>
        <v>3.4917464237124185</v>
      </c>
      <c r="BM64">
        <f>IFERROR(VLOOKUP($A64,table123!$FF$10:$FZ$410,21,FALSE)/VLOOKUP($A64,table100!$FE$10:$FK$462,7,FALSE)*1000,"")</f>
        <v>2.9780330875149881</v>
      </c>
      <c r="BN64">
        <f>IFERROR(VLOOKUP($A64,table123!$GF$10:$GZ$410,21,FALSE)/VLOOKUP($A64,table100!$GE$10:$GK$462,7,FALSE)*1000,"")</f>
        <v>4.3600221907939458</v>
      </c>
    </row>
    <row r="65" spans="1:66" x14ac:dyDescent="0.3">
      <c r="A65" t="s">
        <v>1252</v>
      </c>
      <c r="B65" t="str">
        <f>VLOOKUP($A65,class!$A$1:$B$455,2,FALSE)</f>
        <v>Unitary Authority</v>
      </c>
      <c r="C65" t="str">
        <f>IFERROR(VLOOKUP($A65,classifications!A$3:C$334,3,FALSE),VLOOKUP($A65,classifications!I$2:K$28,3,FALSE))</f>
        <v>Predominantly Urban</v>
      </c>
      <c r="E65" t="b">
        <f>IF(VLOOKUP(A65,table123!$F$10:$F$410,1,FALSE)=VLOOKUP(calculations!A65,table100!$E$10:$E$462,1,FALSE),TRUE,FALSE)</f>
        <v>1</v>
      </c>
      <c r="F65" t="b">
        <f>IF(VLOOKUP($A65,table123!$AF$10:$AF$410,1,FALSE)=VLOOKUP(calculations!$A65,table100!$AE$10:$AE$462,1,FALSE),TRUE,FALSE)</f>
        <v>1</v>
      </c>
      <c r="G65" t="b">
        <f>IF(VLOOKUP($A65,table123!$BF$10:$BF$410,1,FALSE)=VLOOKUP(calculations!$A65,table100!$BE$10:$BE$462,1,FALSE),TRUE,FALSE)</f>
        <v>1</v>
      </c>
      <c r="H65" t="b">
        <f>IF(VLOOKUP($A65,table123!$CF$10:$CF$410,1,FALSE)=VLOOKUP(calculations!$A65,table100!$CE$10:$CE$462,1,FALSE),TRUE,FALSE)</f>
        <v>1</v>
      </c>
      <c r="I65" t="b">
        <f>IF(VLOOKUP($A65,table123!$DF$10:$DF$410,1,FALSE)=VLOOKUP(calculations!$A65,table100!$DE$10:$DE$462,1,FALSE),TRUE,FALSE)</f>
        <v>1</v>
      </c>
      <c r="J65" t="b">
        <f>IF(VLOOKUP($A65,table123!$EF$10:$EF$410,1,FALSE)=VLOOKUP(calculations!$A65,table100!$EE$10:$EE$462,1,FALSE),TRUE,FALSE)</f>
        <v>1</v>
      </c>
      <c r="K65" t="b">
        <f>IF(VLOOKUP($A65,table123!$FF$10:$FF$410,1,FALSE)=VLOOKUP(calculations!$A65,table100!$FE$10:$FE$462,1,FALSE),TRUE,FALSE)</f>
        <v>1</v>
      </c>
      <c r="L65" t="b">
        <f>IF(VLOOKUP($A65,table123!$GF$10:$GF$408,1,FALSE)=VLOOKUP(calculations!$A65,table100!$GE$10:$GE$462,1,FALSE),TRUE,FALSE)</f>
        <v>1</v>
      </c>
      <c r="N65">
        <f>IFERROR(VLOOKUP($A65,table123!$F$10:$R$410,3,FALSE)/VLOOKUP($A65,table100!$E$10:$K$462,7,FALSE)*1000,"")</f>
        <v>4.5534850460606577</v>
      </c>
      <c r="O65">
        <f>IFERROR(VLOOKUP($A65,table123!$AF$10:$AR$410,3,FALSE)/VLOOKUP($A65,table100!$AE$10:$AK$462,7,FALSE)*1000,"")</f>
        <v>4.2603971485695737</v>
      </c>
      <c r="P65">
        <f>IFERROR(VLOOKUP($A65,table123!$BF$10:$BR$410,3,FALSE)/VLOOKUP($A65,table100!$BE$10:$BK$462,7,FALSE)*1000,"")</f>
        <v>4.6997904850038212</v>
      </c>
      <c r="Q65">
        <f>IFERROR(VLOOKUP($A65,table123!$CF$10:$CY$410,3,FALSE)/VLOOKUP($A65,table100!$CE$10:$CK$462,7,FALSE)*1000,"")</f>
        <v>4.7625681748992532</v>
      </c>
      <c r="R65">
        <f>IFERROR(VLOOKUP($A65,table123!$DF$10:$DY$410,3,FALSE)/VLOOKUP($A65,table100!$DE$10:$DK$462,7,FALSE)*1000,"")</f>
        <v>4.6431387003307023</v>
      </c>
      <c r="S65">
        <f>IFERROR(VLOOKUP($A65,table123!$EF$10:$EZ$410,3,FALSE)/VLOOKUP($A65,table100!$EE$10:$EK$462,7,FALSE)*1000,"")</f>
        <v>4.9458791097417603</v>
      </c>
      <c r="T65">
        <f>IFERROR(VLOOKUP($A65,table123!$FF$10:$FZ$410,3,FALSE)/VLOOKUP($A65,table100!$FE$10:$FK$462,7,FALSE)*1000,"")</f>
        <v>4.9553715020907045</v>
      </c>
      <c r="U65">
        <f>IFERROR(VLOOKUP($A65,table123!$GF$10:$GZ$410,3,FALSE)/VLOOKUP($A65,table100!$GE$10:$GK$462,7,FALSE)*1000,"")</f>
        <v>5.2837787990868037</v>
      </c>
      <c r="W65">
        <f>IFERROR(VLOOKUP($A65,table123!$F$10:$R$410,5,FALSE)/VLOOKUP($A65,table100!$E$10:$K$462,7,FALSE)*1000,"")</f>
        <v>0.26816135952551212</v>
      </c>
      <c r="X65">
        <f>IFERROR(VLOOKUP($A65,table123!$AF$10:$AR$410,5,FALSE)/VLOOKUP($A65,table100!$AE$10:$AK$462,7,FALSE)*1000,"")</f>
        <v>0.32973589724801372</v>
      </c>
      <c r="Y65">
        <f>IFERROR(VLOOKUP($A65,table123!$BF$10:$BR$410,5,FALSE)/VLOOKUP($A65,table100!$BE$10:$BK$462,7,FALSE)*1000,"")</f>
        <v>0.30673411351241753</v>
      </c>
      <c r="Z65">
        <f>IFERROR(VLOOKUP($A65,table123!$CF$10:$CY$410,5,FALSE)/VLOOKUP($A65,table100!$CE$10:$CK$462,7,FALSE)*1000,"")</f>
        <v>0.24767418461014534</v>
      </c>
      <c r="AA65">
        <f>IFERROR(VLOOKUP($A65,table123!$DF$10:$DY$410,5,FALSE)/VLOOKUP($A65,table100!$DE$10:$DK$462,7,FALSE)*1000,"")</f>
        <v>0.28667670035117893</v>
      </c>
      <c r="AB65">
        <f>IFERROR(VLOOKUP($A65,table123!$EF$10:$EZ$410,5,FALSE)/VLOOKUP($A65,table100!$EE$10:$EK$462,7,FALSE)*1000,"")</f>
        <v>0.19256496533830625</v>
      </c>
      <c r="AC65">
        <f>IFERROR(VLOOKUP($A65,table123!$FF$10:$FZ$410,5,FALSE)/VLOOKUP($A65,table100!$FE$10:$FK$462,7,FALSE)*1000,"")</f>
        <v>0.20102926986169187</v>
      </c>
      <c r="AD65">
        <f>IFERROR(VLOOKUP($A65,table123!$GF$10:$GZ$410,5,FALSE)/VLOOKUP($A65,table100!$GE$10:$GK$462,7,FALSE)*1000,"")</f>
        <v>0.11963272752649366</v>
      </c>
      <c r="AF65">
        <f>IFERROR(VLOOKUP($A65,table123!$F$10:$R$410,7,FALSE)/VLOOKUP($A65,table100!$E$10:$K$462,7,FALSE)*1000,"")</f>
        <v>0.45219366508223618</v>
      </c>
      <c r="AG65">
        <f>IFERROR(VLOOKUP($A65,table123!$AF$10:$AR$410,7,FALSE)/VLOOKUP($A65,table100!$AE$10:$AK$462,7,FALSE)*1000,"")</f>
        <v>2.2453444431650458</v>
      </c>
      <c r="AH65">
        <f>IFERROR(VLOOKUP($A65,table123!$BF$10:$BR$410,7,FALSE)/VLOOKUP($A65,table100!$BE$10:$BK$462,7,FALSE)*1000,"")</f>
        <v>2.7450103717721435</v>
      </c>
      <c r="AI65">
        <f>IFERROR(VLOOKUP($A65,table123!$CF$10:$CY$410,7,FALSE)/VLOOKUP($A65,table100!$CE$10:$CK$462,7,FALSE)*1000,"")</f>
        <v>3.3074823403146492</v>
      </c>
      <c r="AJ65">
        <f>IFERROR(VLOOKUP($A65,table123!$DF$10:$DY$410,7,FALSE)/VLOOKUP($A65,table100!$DE$10:$DK$462,7,FALSE)*1000,"")</f>
        <v>5.3137574100807816</v>
      </c>
      <c r="AK65">
        <f>IFERROR(VLOOKUP($A65,table123!$EF$10:$EZ$410,7,FALSE)/VLOOKUP($A65,table100!$EE$10:$EK$462,7,FALSE)*1000,"")</f>
        <v>3.1874569262577532</v>
      </c>
      <c r="AL65">
        <f>IFERROR(VLOOKUP($A65,table123!$FF$10:$FZ$410,7,FALSE)/VLOOKUP($A65,table100!$FE$10:$FK$462,7,FALSE)*1000,"")</f>
        <v>3.136056609842393</v>
      </c>
      <c r="AM65">
        <f>IFERROR(VLOOKUP($A65,table123!$GF$10:$GZ$410,7,FALSE)/VLOOKUP($A65,table100!$GE$10:$GK$462,7,FALSE)*1000,"")</f>
        <v>1.2710977299689952</v>
      </c>
      <c r="AO65">
        <f>IFERROR(VLOOKUP($A65,table123!$F$10:$R$410,9,FALSE)/VLOOKUP($A65,table100!$E$10:$K$462,7,FALSE)*1000,"")</f>
        <v>-4.7322592857443321E-2</v>
      </c>
      <c r="AP65">
        <f>IFERROR(VLOOKUP($A65,table123!$AF$10:$AR$410,9,FALSE)/VLOOKUP($A65,table100!$AE$10:$AK$462,7,FALSE)*1000,"")</f>
        <v>0</v>
      </c>
      <c r="AQ65">
        <f>IFERROR(VLOOKUP($A65,table123!$BF$10:$BR$410,9,FALSE)/VLOOKUP($A65,table100!$BE$10:$BK$462,7,FALSE)*1000,"")</f>
        <v>0</v>
      </c>
      <c r="AR65">
        <f>IFERROR(VLOOKUP($A65,table123!$CF$10:$CY$410,16,FALSE)/VLOOKUP($A65,table100!$CE$10:$CK$462,7,FALSE)*1000,"")</f>
        <v>0</v>
      </c>
      <c r="AS65">
        <f>IFERROR(VLOOKUP($A65,table123!$DF$10:$DY$410,16,FALSE)/VLOOKUP($A65,table100!$DE$10:$DK$462,7,FALSE)*1000,"")</f>
        <v>0</v>
      </c>
      <c r="AT65">
        <f>IFERROR(VLOOKUP($A65,table123!$EF$10:$EZ$410,17,FALSE)/VLOOKUP($A65,table100!$EE$10:$EK$462,7,FALSE)*1000,"")</f>
        <v>0</v>
      </c>
      <c r="AU65">
        <f>IFERROR(VLOOKUP($A65,table123!$FF$10:$FZ$410,17,FALSE)/VLOOKUP($A65,table100!$FE$10:$FK$462,7,FALSE)*1000,"")</f>
        <v>0</v>
      </c>
      <c r="AV65">
        <f>IFERROR(VLOOKUP($A65,table123!$GF$10:$GZ$410,17,FALSE)/VLOOKUP($A65,table100!$GE$10:$GK$462,7,FALSE)*1000,"")</f>
        <v>-4.984696980270569E-3</v>
      </c>
      <c r="AX65">
        <f>IFERROR(VLOOKUP($A65,table123!$F$10:$R$410,11,FALSE)/VLOOKUP($A65,table100!$E$10:$K$462,7,FALSE)*1000,"")</f>
        <v>0.6099356412737138</v>
      </c>
      <c r="AY65">
        <f>IFERROR(VLOOKUP($A65,table123!$AF$10:$AR$410,11,FALSE)/VLOOKUP($A65,table100!$AE$10:$AK$462,7,FALSE)*1000,"")</f>
        <v>9.94441594874962E-2</v>
      </c>
      <c r="AZ65">
        <f>IFERROR(VLOOKUP($A65,table123!$BF$10:$BR$410,11,FALSE)/VLOOKUP($A65,table100!$BE$10:$BK$462,7,FALSE)*1000,"")</f>
        <v>0.19235868135524492</v>
      </c>
      <c r="BA65">
        <f>IFERROR(VLOOKUP($A65,table123!$CF$10:$CY$410,18,FALSE)/VLOOKUP($A65,table100!$CE$10:$CK$462,7,FALSE)*1000,"")</f>
        <v>0.37667115576126275</v>
      </c>
      <c r="BB65">
        <f>IFERROR(VLOOKUP($A65,table123!$DF$10:$DY$410,18,FALSE)/VLOOKUP($A65,table100!$DE$10:$DK$462,7,FALSE)*1000,"")</f>
        <v>3.5834587543897366E-2</v>
      </c>
      <c r="BC65">
        <f>IFERROR(VLOOKUP($A65,table123!$EF$10:$EZ$410,19,FALSE)/VLOOKUP($A65,table100!$EE$10:$EK$462,7,FALSE)*1000,"")</f>
        <v>1.5202497263550493E-2</v>
      </c>
      <c r="BD65">
        <f>IFERROR(VLOOKUP($A65,table123!$FF$10:$FZ$410,19,FALSE)/VLOOKUP($A65,table100!$FE$10:$FK$462,7,FALSE)*1000,"")</f>
        <v>6.0308780958507557E-2</v>
      </c>
      <c r="BE65">
        <f>IFERROR(VLOOKUP($A65,table123!$GF$10:$GZ$410,19,FALSE)/VLOOKUP($A65,table100!$GE$10:$GK$462,7,FALSE)*1000,"")</f>
        <v>5.9816363763246831E-2</v>
      </c>
      <c r="BG65">
        <f>IFERROR(VLOOKUP($A65,table123!$F$10:$R$410,13,FALSE)/VLOOKUP($A65,table100!$E$10:$K$462,7,FALSE)*1000,"")</f>
        <v>4.6165818365372484</v>
      </c>
      <c r="BH65">
        <f>IFERROR(VLOOKUP($A65,table123!$AF$10:$AR$410,13,FALSE)/VLOOKUP($A65,table100!$AE$10:$AK$462,7,FALSE)*1000,"")</f>
        <v>6.7360333294951378</v>
      </c>
      <c r="BI65">
        <f>IFERROR(VLOOKUP($A65,table123!$BF$10:$BR$410,13,FALSE)/VLOOKUP($A65,table100!$BE$10:$BK$462,7,FALSE)*1000,"")</f>
        <v>7.5591762889331369</v>
      </c>
      <c r="BJ65">
        <f>IFERROR(VLOOKUP($A65,table123!$CF$10:$CY$410,20,FALSE)/VLOOKUP($A65,table100!$CE$10:$CK$462,7,FALSE)*1000,"")</f>
        <v>7.9410535440627861</v>
      </c>
      <c r="BK65">
        <f>IFERROR(VLOOKUP($A65,table123!$DF$10:$DY$410,20,FALSE)/VLOOKUP($A65,table100!$DE$10:$DK$462,7,FALSE)*1000,"")</f>
        <v>10.207738223218765</v>
      </c>
      <c r="BL65">
        <f>IFERROR(VLOOKUP($A65,table123!$EF$10:$EZ$410,21,FALSE)/VLOOKUP($A65,table100!$EE$10:$EK$462,7,FALSE)*1000,"")</f>
        <v>8.3106985040742689</v>
      </c>
      <c r="BM65">
        <f>IFERROR(VLOOKUP($A65,table123!$FF$10:$FZ$410,21,FALSE)/VLOOKUP($A65,table100!$FE$10:$FK$462,7,FALSE)*1000,"")</f>
        <v>8.2321486008362825</v>
      </c>
      <c r="BN65">
        <f>IFERROR(VLOOKUP($A65,table123!$GF$10:$GZ$410,21,FALSE)/VLOOKUP($A65,table100!$GE$10:$GK$462,7,FALSE)*1000,"")</f>
        <v>6.6097081958387749</v>
      </c>
    </row>
    <row r="66" spans="1:66" x14ac:dyDescent="0.3">
      <c r="A66" t="s">
        <v>739</v>
      </c>
      <c r="B66" t="str">
        <f>VLOOKUP($A66,class!$A$1:$B$455,2,FALSE)</f>
        <v>Shire District</v>
      </c>
      <c r="C66" t="str">
        <f>IFERROR(VLOOKUP($A66,classifications!A$3:C$334,3,FALSE),VLOOKUP($A66,classifications!I$2:K$28,3,FALSE))</f>
        <v>Urban with Significant Rural</v>
      </c>
      <c r="E66" t="b">
        <f>IF(VLOOKUP(A66,table123!$F$10:$F$410,1,FALSE)=VLOOKUP(calculations!A66,table100!$E$10:$E$462,1,FALSE),TRUE,FALSE)</f>
        <v>1</v>
      </c>
      <c r="F66" t="b">
        <f>IF(VLOOKUP($A66,table123!$AF$10:$AF$410,1,FALSE)=VLOOKUP(calculations!$A66,table100!$AE$10:$AE$462,1,FALSE),TRUE,FALSE)</f>
        <v>1</v>
      </c>
      <c r="G66" t="b">
        <f>IF(VLOOKUP($A66,table123!$BF$10:$BF$410,1,FALSE)=VLOOKUP(calculations!$A66,table100!$BE$10:$BE$462,1,FALSE),TRUE,FALSE)</f>
        <v>1</v>
      </c>
      <c r="H66" t="b">
        <f>IF(VLOOKUP($A66,table123!$CF$10:$CF$410,1,FALSE)=VLOOKUP(calculations!$A66,table100!$CE$10:$CE$462,1,FALSE),TRUE,FALSE)</f>
        <v>1</v>
      </c>
      <c r="I66" t="b">
        <f>IF(VLOOKUP($A66,table123!$DF$10:$DF$410,1,FALSE)=VLOOKUP(calculations!$A66,table100!$DE$10:$DE$462,1,FALSE),TRUE,FALSE)</f>
        <v>1</v>
      </c>
      <c r="J66" t="b">
        <f>IF(VLOOKUP($A66,table123!$EF$10:$EF$410,1,FALSE)=VLOOKUP(calculations!$A66,table100!$EE$10:$EE$462,1,FALSE),TRUE,FALSE)</f>
        <v>1</v>
      </c>
      <c r="K66" t="b">
        <f>IF(VLOOKUP($A66,table123!$FF$10:$FF$410,1,FALSE)=VLOOKUP(calculations!$A66,table100!$FE$10:$FE$462,1,FALSE),TRUE,FALSE)</f>
        <v>1</v>
      </c>
      <c r="L66" t="b">
        <f>IF(VLOOKUP($A66,table123!$GF$10:$GF$408,1,FALSE)=VLOOKUP(calculations!$A66,table100!$GE$10:$GE$462,1,FALSE),TRUE,FALSE)</f>
        <v>1</v>
      </c>
      <c r="N66">
        <f>IFERROR(VLOOKUP($A66,table123!$F$10:$R$410,3,FALSE)/VLOOKUP($A66,table100!$E$10:$K$462,7,FALSE)*1000,"")</f>
        <v>2.432515838582606</v>
      </c>
      <c r="O66">
        <f>IFERROR(VLOOKUP($A66,table123!$AF$10:$AR$410,3,FALSE)/VLOOKUP($A66,table100!$AE$10:$AK$462,7,FALSE)*1000,"")</f>
        <v>5.7174908176373735</v>
      </c>
      <c r="P66">
        <f>IFERROR(VLOOKUP($A66,table123!$BF$10:$BR$410,3,FALSE)/VLOOKUP($A66,table100!$BE$10:$BK$462,7,FALSE)*1000,"")</f>
        <v>6.7760662868235171</v>
      </c>
      <c r="Q66">
        <f>IFERROR(VLOOKUP($A66,table123!$CF$10:$CY$410,3,FALSE)/VLOOKUP($A66,table100!$CE$10:$CK$462,7,FALSE)*1000,"")</f>
        <v>13.268891227194093</v>
      </c>
      <c r="R66">
        <f>IFERROR(VLOOKUP($A66,table123!$DF$10:$DY$410,3,FALSE)/VLOOKUP($A66,table100!$DE$10:$DK$462,7,FALSE)*1000,"")</f>
        <v>11.487782136762663</v>
      </c>
      <c r="S66">
        <f>IFERROR(VLOOKUP($A66,table123!$EF$10:$EZ$410,3,FALSE)/VLOOKUP($A66,table100!$EE$10:$EK$462,7,FALSE)*1000,"")</f>
        <v>11.608710008167805</v>
      </c>
      <c r="T66">
        <f>IFERROR(VLOOKUP($A66,table123!$FF$10:$FZ$410,3,FALSE)/VLOOKUP($A66,table100!$FE$10:$FK$462,7,FALSE)*1000,"")</f>
        <v>10.855003263371234</v>
      </c>
      <c r="U66">
        <f>IFERROR(VLOOKUP($A66,table123!$GF$10:$GZ$410,3,FALSE)/VLOOKUP($A66,table100!$GE$10:$GK$462,7,FALSE)*1000,"")</f>
        <v>11.178689137304204</v>
      </c>
      <c r="W66">
        <f>IFERROR(VLOOKUP($A66,table123!$F$10:$R$410,5,FALSE)/VLOOKUP($A66,table100!$E$10:$K$462,7,FALSE)*1000,"")</f>
        <v>0.19968413600304971</v>
      </c>
      <c r="X66">
        <f>IFERROR(VLOOKUP($A66,table123!$AF$10:$AR$410,5,FALSE)/VLOOKUP($A66,table100!$AE$10:$AK$462,7,FALSE)*1000,"")</f>
        <v>0.34377318207313323</v>
      </c>
      <c r="Y66">
        <f>IFERROR(VLOOKUP($A66,table123!$BF$10:$BR$410,5,FALSE)/VLOOKUP($A66,table100!$BE$10:$BK$462,7,FALSE)*1000,"")</f>
        <v>0.35947301256358183</v>
      </c>
      <c r="Z66">
        <f>IFERROR(VLOOKUP($A66,table123!$CF$10:$CY$410,5,FALSE)/VLOOKUP($A66,table100!$CE$10:$CK$462,7,FALSE)*1000,"")</f>
        <v>8.9172656096734498E-2</v>
      </c>
      <c r="AA66">
        <f>IFERROR(VLOOKUP($A66,table123!$DF$10:$DY$410,5,FALSE)/VLOOKUP($A66,table100!$DE$10:$DK$462,7,FALSE)*1000,"")</f>
        <v>0</v>
      </c>
      <c r="AB66">
        <f>IFERROR(VLOOKUP($A66,table123!$EF$10:$EZ$410,5,FALSE)/VLOOKUP($A66,table100!$EE$10:$EK$462,7,FALSE)*1000,"")</f>
        <v>1.7378308395460784E-2</v>
      </c>
      <c r="AC66">
        <f>IFERROR(VLOOKUP($A66,table123!$FF$10:$FZ$410,5,FALSE)/VLOOKUP($A66,table100!$FE$10:$FK$462,7,FALSE)*1000,"")</f>
        <v>5.1526914224863447E-2</v>
      </c>
      <c r="AD66">
        <f>IFERROR(VLOOKUP($A66,table123!$GF$10:$GZ$410,5,FALSE)/VLOOKUP($A66,table100!$GE$10:$GK$462,7,FALSE)*1000,"")</f>
        <v>1.6988889266419761E-2</v>
      </c>
      <c r="AF66">
        <f>IFERROR(VLOOKUP($A66,table123!$F$10:$R$410,7,FALSE)/VLOOKUP($A66,table100!$E$10:$K$462,7,FALSE)*1000,"")</f>
        <v>0.90765516365022603</v>
      </c>
      <c r="AG66">
        <f>IFERROR(VLOOKUP($A66,table123!$AF$10:$AR$410,7,FALSE)/VLOOKUP($A66,table100!$AE$10:$AK$462,7,FALSE)*1000,"")</f>
        <v>1.1036928477084804</v>
      </c>
      <c r="AH66">
        <f>IFERROR(VLOOKUP($A66,table123!$BF$10:$BR$410,7,FALSE)/VLOOKUP($A66,table100!$BE$10:$BK$462,7,FALSE)*1000,"")</f>
        <v>1.0424717364343872</v>
      </c>
      <c r="AI66">
        <f>IFERROR(VLOOKUP($A66,table123!$CF$10:$CY$410,7,FALSE)/VLOOKUP($A66,table100!$CE$10:$CK$462,7,FALSE)*1000,"")</f>
        <v>0.76688484243191668</v>
      </c>
      <c r="AJ66">
        <f>IFERROR(VLOOKUP($A66,table123!$DF$10:$DY$410,7,FALSE)/VLOOKUP($A66,table100!$DE$10:$DK$462,7,FALSE)*1000,"")</f>
        <v>0.96757736220818746</v>
      </c>
      <c r="AK66">
        <f>IFERROR(VLOOKUP($A66,table123!$EF$10:$EZ$410,7,FALSE)/VLOOKUP($A66,table100!$EE$10:$EK$462,7,FALSE)*1000,"")</f>
        <v>0.41707940149105888</v>
      </c>
      <c r="AL66">
        <f>IFERROR(VLOOKUP($A66,table123!$FF$10:$FZ$410,7,FALSE)/VLOOKUP($A66,table100!$FE$10:$FK$462,7,FALSE)*1000,"")</f>
        <v>0.18893201882449934</v>
      </c>
      <c r="AM66">
        <f>IFERROR(VLOOKUP($A66,table123!$GF$10:$GZ$410,7,FALSE)/VLOOKUP($A66,table100!$GE$10:$GK$462,7,FALSE)*1000,"")</f>
        <v>0.33977778532839525</v>
      </c>
      <c r="AO66">
        <f>IFERROR(VLOOKUP($A66,table123!$F$10:$R$410,9,FALSE)/VLOOKUP($A66,table100!$E$10:$K$462,7,FALSE)*1000,"")</f>
        <v>0</v>
      </c>
      <c r="AP66">
        <f>IFERROR(VLOOKUP($A66,table123!$AF$10:$AR$410,9,FALSE)/VLOOKUP($A66,table100!$AE$10:$AK$462,7,FALSE)*1000,"")</f>
        <v>0</v>
      </c>
      <c r="AQ66">
        <f>IFERROR(VLOOKUP($A66,table123!$BF$10:$BR$410,9,FALSE)/VLOOKUP($A66,table100!$BE$10:$BK$462,7,FALSE)*1000,"")</f>
        <v>0</v>
      </c>
      <c r="AR66">
        <f>IFERROR(VLOOKUP($A66,table123!$CF$10:$CY$410,16,FALSE)/VLOOKUP($A66,table100!$CE$10:$CK$462,7,FALSE)*1000,"")</f>
        <v>0</v>
      </c>
      <c r="AS66">
        <f>IFERROR(VLOOKUP($A66,table123!$DF$10:$DY$410,16,FALSE)/VLOOKUP($A66,table100!$DE$10:$DK$462,7,FALSE)*1000,"")</f>
        <v>1.75923156765125E-2</v>
      </c>
      <c r="AT66">
        <f>IFERROR(VLOOKUP($A66,table123!$EF$10:$EZ$410,17,FALSE)/VLOOKUP($A66,table100!$EE$10:$EK$462,7,FALSE)*1000,"")</f>
        <v>0</v>
      </c>
      <c r="AU66">
        <f>IFERROR(VLOOKUP($A66,table123!$FF$10:$FZ$410,17,FALSE)/VLOOKUP($A66,table100!$FE$10:$FK$462,7,FALSE)*1000,"")</f>
        <v>0</v>
      </c>
      <c r="AV66">
        <f>IFERROR(VLOOKUP($A66,table123!$GF$10:$GZ$410,17,FALSE)/VLOOKUP($A66,table100!$GE$10:$GK$462,7,FALSE)*1000,"")</f>
        <v>1.6988889266419761E-2</v>
      </c>
      <c r="AX66">
        <f>IFERROR(VLOOKUP($A66,table123!$F$10:$R$410,11,FALSE)/VLOOKUP($A66,table100!$E$10:$K$462,7,FALSE)*1000,"")</f>
        <v>0.23599034254905876</v>
      </c>
      <c r="AY66">
        <f>IFERROR(VLOOKUP($A66,table123!$AF$10:$AR$410,11,FALSE)/VLOOKUP($A66,table100!$AE$10:$AK$462,7,FALSE)*1000,"")</f>
        <v>0.50661311042356472</v>
      </c>
      <c r="AZ66">
        <f>IFERROR(VLOOKUP($A66,table123!$BF$10:$BR$410,11,FALSE)/VLOOKUP($A66,table100!$BE$10:$BK$462,7,FALSE)*1000,"")</f>
        <v>0.37744666319176085</v>
      </c>
      <c r="BA66">
        <f>IFERROR(VLOOKUP($A66,table123!$CF$10:$CY$410,18,FALSE)/VLOOKUP($A66,table100!$CE$10:$CK$462,7,FALSE)*1000,"")</f>
        <v>0.35669062438693799</v>
      </c>
      <c r="BB66">
        <f>IFERROR(VLOOKUP($A66,table123!$DF$10:$DY$410,18,FALSE)/VLOOKUP($A66,table100!$DE$10:$DK$462,7,FALSE)*1000,"")</f>
        <v>0.15833084108861251</v>
      </c>
      <c r="BC66">
        <f>IFERROR(VLOOKUP($A66,table123!$EF$10:$EZ$410,19,FALSE)/VLOOKUP($A66,table100!$EE$10:$EK$462,7,FALSE)*1000,"")</f>
        <v>0.24329631753645101</v>
      </c>
      <c r="BD66">
        <f>IFERROR(VLOOKUP($A66,table123!$FF$10:$FZ$410,19,FALSE)/VLOOKUP($A66,table100!$FE$10:$FK$462,7,FALSE)*1000,"")</f>
        <v>0.10305382844972689</v>
      </c>
      <c r="BE66">
        <f>IFERROR(VLOOKUP($A66,table123!$GF$10:$GZ$410,19,FALSE)/VLOOKUP($A66,table100!$GE$10:$GK$462,7,FALSE)*1000,"")</f>
        <v>0.28881111752913591</v>
      </c>
      <c r="BG66">
        <f>IFERROR(VLOOKUP($A66,table123!$F$10:$R$410,13,FALSE)/VLOOKUP($A66,table100!$E$10:$K$462,7,FALSE)*1000,"")</f>
        <v>3.3038647956868226</v>
      </c>
      <c r="BH66">
        <f>IFERROR(VLOOKUP($A66,table123!$AF$10:$AR$410,13,FALSE)/VLOOKUP($A66,table100!$AE$10:$AK$462,7,FALSE)*1000,"")</f>
        <v>6.6583437369954224</v>
      </c>
      <c r="BI66">
        <f>IFERROR(VLOOKUP($A66,table123!$BF$10:$BR$410,13,FALSE)/VLOOKUP($A66,table100!$BE$10:$BK$462,7,FALSE)*1000,"")</f>
        <v>7.8005643726297249</v>
      </c>
      <c r="BJ66">
        <f>IFERROR(VLOOKUP($A66,table123!$CF$10:$CY$410,20,FALSE)/VLOOKUP($A66,table100!$CE$10:$CK$462,7,FALSE)*1000,"")</f>
        <v>13.768258101335807</v>
      </c>
      <c r="BK66">
        <f>IFERROR(VLOOKUP($A66,table123!$DF$10:$DY$410,20,FALSE)/VLOOKUP($A66,table100!$DE$10:$DK$462,7,FALSE)*1000,"")</f>
        <v>12.31462097355875</v>
      </c>
      <c r="BL66">
        <f>IFERROR(VLOOKUP($A66,table123!$EF$10:$EZ$410,21,FALSE)/VLOOKUP($A66,table100!$EE$10:$EK$462,7,FALSE)*1000,"")</f>
        <v>11.799871400517874</v>
      </c>
      <c r="BM66">
        <f>IFERROR(VLOOKUP($A66,table123!$FF$10:$FZ$410,21,FALSE)/VLOOKUP($A66,table100!$FE$10:$FK$462,7,FALSE)*1000,"")</f>
        <v>10.992408367970869</v>
      </c>
      <c r="BN66">
        <f>IFERROR(VLOOKUP($A66,table123!$GF$10:$GZ$410,21,FALSE)/VLOOKUP($A66,table100!$GE$10:$GK$462,7,FALSE)*1000,"")</f>
        <v>11.263633583636301</v>
      </c>
    </row>
    <row r="67" spans="1:66" x14ac:dyDescent="0.3">
      <c r="A67" t="s">
        <v>149</v>
      </c>
      <c r="B67" t="str">
        <f>VLOOKUP($A67,class!$A$1:$B$455,2,FALSE)</f>
        <v>London Borough</v>
      </c>
      <c r="C67" t="str">
        <f>IFERROR(VLOOKUP($A67,classifications!A$3:C$334,3,FALSE),VLOOKUP($A67,classifications!I$2:K$28,3,FALSE))</f>
        <v>Predominantly Urban</v>
      </c>
      <c r="E67" t="b">
        <f>IF(VLOOKUP(A67,table123!$F$10:$F$410,1,FALSE)=VLOOKUP(calculations!A67,table100!$E$10:$E$462,1,FALSE),TRUE,FALSE)</f>
        <v>1</v>
      </c>
      <c r="F67" t="b">
        <f>IF(VLOOKUP($A67,table123!$AF$10:$AF$410,1,FALSE)=VLOOKUP(calculations!$A67,table100!$AE$10:$AE$462,1,FALSE),TRUE,FALSE)</f>
        <v>1</v>
      </c>
      <c r="G67" t="b">
        <f>IF(VLOOKUP($A67,table123!$BF$10:$BF$410,1,FALSE)=VLOOKUP(calculations!$A67,table100!$BE$10:$BE$462,1,FALSE),TRUE,FALSE)</f>
        <v>1</v>
      </c>
      <c r="H67" t="b">
        <f>IF(VLOOKUP($A67,table123!$CF$10:$CF$410,1,FALSE)=VLOOKUP(calculations!$A67,table100!$CE$10:$CE$462,1,FALSE),TRUE,FALSE)</f>
        <v>1</v>
      </c>
      <c r="I67" t="b">
        <f>IF(VLOOKUP($A67,table123!$DF$10:$DF$410,1,FALSE)=VLOOKUP(calculations!$A67,table100!$DE$10:$DE$462,1,FALSE),TRUE,FALSE)</f>
        <v>1</v>
      </c>
      <c r="J67" t="b">
        <f>IF(VLOOKUP($A67,table123!$EF$10:$EF$410,1,FALSE)=VLOOKUP(calculations!$A67,table100!$EE$10:$EE$462,1,FALSE),TRUE,FALSE)</f>
        <v>1</v>
      </c>
      <c r="K67" t="b">
        <f>IF(VLOOKUP($A67,table123!$FF$10:$FF$410,1,FALSE)=VLOOKUP(calculations!$A67,table100!$FE$10:$FE$462,1,FALSE),TRUE,FALSE)</f>
        <v>1</v>
      </c>
      <c r="L67" t="b">
        <f>IF(VLOOKUP($A67,table123!$GF$10:$GF$408,1,FALSE)=VLOOKUP(calculations!$A67,table100!$GE$10:$GE$462,1,FALSE),TRUE,FALSE)</f>
        <v>1</v>
      </c>
      <c r="N67">
        <f>IFERROR(VLOOKUP($A67,table123!$F$10:$R$410,3,FALSE)/VLOOKUP($A67,table100!$E$10:$K$462,7,FALSE)*1000,"")</f>
        <v>4.8447040084948236</v>
      </c>
      <c r="O67">
        <f>IFERROR(VLOOKUP($A67,table123!$AF$10:$AR$410,3,FALSE)/VLOOKUP($A67,table100!$AE$10:$AK$462,7,FALSE)*1000,"")</f>
        <v>0.96842352388778019</v>
      </c>
      <c r="P67">
        <f>IFERROR(VLOOKUP($A67,table123!$BF$10:$BR$410,3,FALSE)/VLOOKUP($A67,table100!$BE$10:$BK$462,7,FALSE)*1000,"")</f>
        <v>3.0999684873179776</v>
      </c>
      <c r="Q67">
        <f>IFERROR(VLOOKUP($A67,table123!$CF$10:$CY$410,3,FALSE)/VLOOKUP($A67,table100!$CE$10:$CK$462,7,FALSE)*1000,"")</f>
        <v>4.3400748187982234</v>
      </c>
      <c r="R67">
        <f>IFERROR(VLOOKUP($A67,table123!$DF$10:$DY$410,3,FALSE)/VLOOKUP($A67,table100!$DE$10:$DK$462,7,FALSE)*1000,"")</f>
        <v>3.4529382687330985</v>
      </c>
      <c r="S67">
        <f>IFERROR(VLOOKUP($A67,table123!$EF$10:$EZ$410,3,FALSE)/VLOOKUP($A67,table100!$EE$10:$EK$462,7,FALSE)*1000,"")</f>
        <v>3.0125269104622099</v>
      </c>
      <c r="T67">
        <f>IFERROR(VLOOKUP($A67,table123!$FF$10:$FZ$410,3,FALSE)/VLOOKUP($A67,table100!$FE$10:$FK$462,7,FALSE)*1000,"")</f>
        <v>4.6914575178448077</v>
      </c>
      <c r="U67">
        <f>IFERROR(VLOOKUP($A67,table123!$GF$10:$GZ$410,3,FALSE)/VLOOKUP($A67,table100!$GE$10:$GK$462,7,FALSE)*1000,"")</f>
        <v>3.1786031327854301</v>
      </c>
      <c r="W67">
        <f>IFERROR(VLOOKUP($A67,table123!$F$10:$R$410,5,FALSE)/VLOOKUP($A67,table100!$E$10:$K$462,7,FALSE)*1000,"")</f>
        <v>0.25808925463823262</v>
      </c>
      <c r="X67">
        <f>IFERROR(VLOOKUP($A67,table123!$AF$10:$AR$410,5,FALSE)/VLOOKUP($A67,table100!$AE$10:$AK$462,7,FALSE)*1000,"")</f>
        <v>8.8038502171616378E-2</v>
      </c>
      <c r="Y67">
        <f>IFERROR(VLOOKUP($A67,table123!$BF$10:$BR$410,5,FALSE)/VLOOKUP($A67,table100!$BE$10:$BK$462,7,FALSE)*1000,"")</f>
        <v>0.23451298249214014</v>
      </c>
      <c r="Z67">
        <f>IFERROR(VLOOKUP($A67,table123!$CF$10:$CY$410,5,FALSE)/VLOOKUP($A67,table100!$CE$10:$CK$462,7,FALSE)*1000,"")</f>
        <v>0.13882394201543136</v>
      </c>
      <c r="AA67">
        <f>IFERROR(VLOOKUP($A67,table123!$DF$10:$DY$410,5,FALSE)/VLOOKUP($A67,table100!$DE$10:$DK$462,7,FALSE)*1000,"")</f>
        <v>0.23988834288040475</v>
      </c>
      <c r="AB67">
        <f>IFERROR(VLOOKUP($A67,table123!$EF$10:$EZ$410,5,FALSE)/VLOOKUP($A67,table100!$EE$10:$EK$462,7,FALSE)*1000,"")</f>
        <v>0.10836427735475575</v>
      </c>
      <c r="AC67">
        <f>IFERROR(VLOOKUP($A67,table123!$FF$10:$FZ$410,5,FALSE)/VLOOKUP($A67,table100!$FE$10:$FK$462,7,FALSE)*1000,"")</f>
        <v>0.25903753166014276</v>
      </c>
      <c r="AD67">
        <f>IFERROR(VLOOKUP($A67,table123!$GF$10:$GZ$410,5,FALSE)/VLOOKUP($A67,table100!$GE$10:$GK$462,7,FALSE)*1000,"")</f>
        <v>0.17181638555596918</v>
      </c>
      <c r="AF67">
        <f>IFERROR(VLOOKUP($A67,table123!$F$10:$R$410,7,FALSE)/VLOOKUP($A67,table100!$E$10:$K$462,7,FALSE)*1000,"")</f>
        <v>0.3097071055658791</v>
      </c>
      <c r="AG67">
        <f>IFERROR(VLOOKUP($A67,table123!$AF$10:$AR$410,7,FALSE)/VLOOKUP($A67,table100!$AE$10:$AK$462,7,FALSE)*1000,"")</f>
        <v>0.26411550651484916</v>
      </c>
      <c r="AH67">
        <f>IFERROR(VLOOKUP($A67,table123!$BF$10:$BR$410,7,FALSE)/VLOOKUP($A67,table100!$BE$10:$BK$462,7,FALSE)*1000,"")</f>
        <v>0.67422482466490297</v>
      </c>
      <c r="AI67">
        <f>IFERROR(VLOOKUP($A67,table123!$CF$10:$CY$410,7,FALSE)/VLOOKUP($A67,table100!$CE$10:$CK$462,7,FALSE)*1000,"")</f>
        <v>0.92792845452419914</v>
      </c>
      <c r="AJ67">
        <f>IFERROR(VLOOKUP($A67,table123!$DF$10:$DY$410,7,FALSE)/VLOOKUP($A67,table100!$DE$10:$DK$462,7,FALSE)*1000,"")</f>
        <v>3.2275886132999911</v>
      </c>
      <c r="AK67">
        <f>IFERROR(VLOOKUP($A67,table123!$EF$10:$EZ$410,7,FALSE)/VLOOKUP($A67,table100!$EE$10:$EK$462,7,FALSE)*1000,"")</f>
        <v>1.2498013321581829</v>
      </c>
      <c r="AL67">
        <f>IFERROR(VLOOKUP($A67,table123!$FF$10:$FZ$410,7,FALSE)/VLOOKUP($A67,table100!$FE$10:$FK$462,7,FALSE)*1000,"")</f>
        <v>0.46770665438636883</v>
      </c>
      <c r="AM67">
        <f>IFERROR(VLOOKUP($A67,table123!$GF$10:$GZ$410,7,FALSE)/VLOOKUP($A67,table100!$GE$10:$GK$462,7,FALSE)*1000,"")</f>
        <v>0.41522293176025887</v>
      </c>
      <c r="AO67">
        <f>IFERROR(VLOOKUP($A67,table123!$F$10:$R$410,9,FALSE)/VLOOKUP($A67,table100!$E$10:$K$462,7,FALSE)*1000,"")</f>
        <v>0</v>
      </c>
      <c r="AP67">
        <f>IFERROR(VLOOKUP($A67,table123!$AF$10:$AR$410,9,FALSE)/VLOOKUP($A67,table100!$AE$10:$AK$462,7,FALSE)*1000,"")</f>
        <v>0</v>
      </c>
      <c r="AQ67">
        <f>IFERROR(VLOOKUP($A67,table123!$BF$10:$BR$410,9,FALSE)/VLOOKUP($A67,table100!$BE$10:$BK$462,7,FALSE)*1000,"")</f>
        <v>0</v>
      </c>
      <c r="AR67">
        <f>IFERROR(VLOOKUP($A67,table123!$CF$10:$CY$410,16,FALSE)/VLOOKUP($A67,table100!$CE$10:$CK$462,7,FALSE)*1000,"")</f>
        <v>0</v>
      </c>
      <c r="AS67">
        <f>IFERROR(VLOOKUP($A67,table123!$DF$10:$DY$410,16,FALSE)/VLOOKUP($A67,table100!$DE$10:$DK$462,7,FALSE)*1000,"")</f>
        <v>0</v>
      </c>
      <c r="AT67">
        <f>IFERROR(VLOOKUP($A67,table123!$EF$10:$EZ$410,17,FALSE)/VLOOKUP($A67,table100!$EE$10:$EK$462,7,FALSE)*1000,"")</f>
        <v>0</v>
      </c>
      <c r="AU67">
        <f>IFERROR(VLOOKUP($A67,table123!$FF$10:$FZ$410,17,FALSE)/VLOOKUP($A67,table100!$FE$10:$FK$462,7,FALSE)*1000,"")</f>
        <v>0</v>
      </c>
      <c r="AV67">
        <f>IFERROR(VLOOKUP($A67,table123!$GF$10:$GZ$410,17,FALSE)/VLOOKUP($A67,table100!$GE$10:$GK$462,7,FALSE)*1000,"")</f>
        <v>0</v>
      </c>
      <c r="AX67">
        <f>IFERROR(VLOOKUP($A67,table123!$F$10:$R$410,11,FALSE)/VLOOKUP($A67,table100!$E$10:$K$462,7,FALSE)*1000,"")</f>
        <v>0.3097071055658791</v>
      </c>
      <c r="AY67">
        <f>IFERROR(VLOOKUP($A67,table123!$AF$10:$AR$410,11,FALSE)/VLOOKUP($A67,table100!$AE$10:$AK$462,7,FALSE)*1000,"")</f>
        <v>0.22743279727667565</v>
      </c>
      <c r="AZ67">
        <f>IFERROR(VLOOKUP($A67,table123!$BF$10:$BR$410,11,FALSE)/VLOOKUP($A67,table100!$BE$10:$BK$462,7,FALSE)*1000,"")</f>
        <v>0.99668017559159572</v>
      </c>
      <c r="BA67">
        <f>IFERROR(VLOOKUP($A67,table123!$CF$10:$CY$410,18,FALSE)/VLOOKUP($A67,table100!$CE$10:$CK$462,7,FALSE)*1000,"")</f>
        <v>0.29226093055880287</v>
      </c>
      <c r="BB67">
        <f>IFERROR(VLOOKUP($A67,table123!$DF$10:$DY$410,18,FALSE)/VLOOKUP($A67,table100!$DE$10:$DK$462,7,FALSE)*1000,"")</f>
        <v>0.68331831002297105</v>
      </c>
      <c r="BC67">
        <f>IFERROR(VLOOKUP($A67,table123!$EF$10:$EZ$410,19,FALSE)/VLOOKUP($A67,table100!$EE$10:$EK$462,7,FALSE)*1000,"")</f>
        <v>0.36843854300616957</v>
      </c>
      <c r="BD67">
        <f>IFERROR(VLOOKUP($A67,table123!$FF$10:$FZ$410,19,FALSE)/VLOOKUP($A67,table100!$FE$10:$FK$462,7,FALSE)*1000,"")</f>
        <v>0.32379691457517845</v>
      </c>
      <c r="BE67">
        <f>IFERROR(VLOOKUP($A67,table123!$GF$10:$GZ$410,19,FALSE)/VLOOKUP($A67,table100!$GE$10:$GK$462,7,FALSE)*1000,"")</f>
        <v>0.29351965865811402</v>
      </c>
      <c r="BG67">
        <f>IFERROR(VLOOKUP($A67,table123!$F$10:$R$410,13,FALSE)/VLOOKUP($A67,table100!$E$10:$K$462,7,FALSE)*1000,"")</f>
        <v>5.1027932631330559</v>
      </c>
      <c r="BH67">
        <f>IFERROR(VLOOKUP($A67,table123!$AF$10:$AR$410,13,FALSE)/VLOOKUP($A67,table100!$AE$10:$AK$462,7,FALSE)*1000,"")</f>
        <v>1.0931447352975701</v>
      </c>
      <c r="BI67">
        <f>IFERROR(VLOOKUP($A67,table123!$BF$10:$BR$410,13,FALSE)/VLOOKUP($A67,table100!$BE$10:$BK$462,7,FALSE)*1000,"")</f>
        <v>3.012026118883425</v>
      </c>
      <c r="BJ67">
        <f>IFERROR(VLOOKUP($A67,table123!$CF$10:$CY$410,20,FALSE)/VLOOKUP($A67,table100!$CE$10:$CK$462,7,FALSE)*1000,"")</f>
        <v>5.114566284779051</v>
      </c>
      <c r="BK67">
        <f>IFERROR(VLOOKUP($A67,table123!$DF$10:$DY$410,20,FALSE)/VLOOKUP($A67,table100!$DE$10:$DK$462,7,FALSE)*1000,"")</f>
        <v>6.2370969148905235</v>
      </c>
      <c r="BL67">
        <f>IFERROR(VLOOKUP($A67,table123!$EF$10:$EZ$410,21,FALSE)/VLOOKUP($A67,table100!$EE$10:$EK$462,7,FALSE)*1000,"")</f>
        <v>4.0022539769689791</v>
      </c>
      <c r="BM67">
        <f>IFERROR(VLOOKUP($A67,table123!$FF$10:$FZ$410,21,FALSE)/VLOOKUP($A67,table100!$FE$10:$FK$462,7,FALSE)*1000,"")</f>
        <v>5.0944047893161404</v>
      </c>
      <c r="BN67">
        <f>IFERROR(VLOOKUP($A67,table123!$GF$10:$GZ$410,21,FALSE)/VLOOKUP($A67,table100!$GE$10:$GK$462,7,FALSE)*1000,"")</f>
        <v>3.4721227914435442</v>
      </c>
    </row>
    <row r="68" spans="1:66" x14ac:dyDescent="0.3">
      <c r="A68" t="s">
        <v>981</v>
      </c>
      <c r="B68" t="str">
        <f>VLOOKUP($A68,class!$A$1:$B$455,2,FALSE)</f>
        <v>Shire District</v>
      </c>
      <c r="C68" t="str">
        <f>IFERROR(VLOOKUP($A68,classifications!A$3:C$334,3,FALSE),VLOOKUP($A68,classifications!I$2:K$28,3,FALSE))</f>
        <v>Predominantly Urban</v>
      </c>
      <c r="E68" t="b">
        <f>IF(VLOOKUP(A68,table123!$F$10:$F$410,1,FALSE)=VLOOKUP(calculations!A68,table100!$E$10:$E$462,1,FALSE),TRUE,FALSE)</f>
        <v>1</v>
      </c>
      <c r="F68" t="b">
        <f>IF(VLOOKUP($A68,table123!$AF$10:$AF$410,1,FALSE)=VLOOKUP(calculations!$A68,table100!$AE$10:$AE$462,1,FALSE),TRUE,FALSE)</f>
        <v>1</v>
      </c>
      <c r="G68" t="b">
        <f>IF(VLOOKUP($A68,table123!$BF$10:$BF$410,1,FALSE)=VLOOKUP(calculations!$A68,table100!$BE$10:$BE$462,1,FALSE),TRUE,FALSE)</f>
        <v>1</v>
      </c>
      <c r="H68" t="b">
        <f>IF(VLOOKUP($A68,table123!$CF$10:$CF$410,1,FALSE)=VLOOKUP(calculations!$A68,table100!$CE$10:$CE$462,1,FALSE),TRUE,FALSE)</f>
        <v>1</v>
      </c>
      <c r="I68" t="b">
        <f>IF(VLOOKUP($A68,table123!$DF$10:$DF$410,1,FALSE)=VLOOKUP(calculations!$A68,table100!$DE$10:$DE$462,1,FALSE),TRUE,FALSE)</f>
        <v>1</v>
      </c>
      <c r="J68" t="b">
        <f>IF(VLOOKUP($A68,table123!$EF$10:$EF$410,1,FALSE)=VLOOKUP(calculations!$A68,table100!$EE$10:$EE$462,1,FALSE),TRUE,FALSE)</f>
        <v>1</v>
      </c>
      <c r="K68" t="b">
        <f>IF(VLOOKUP($A68,table123!$FF$10:$FF$410,1,FALSE)=VLOOKUP(calculations!$A68,table100!$FE$10:$FE$462,1,FALSE),TRUE,FALSE)</f>
        <v>1</v>
      </c>
      <c r="L68" t="b">
        <f>IF(VLOOKUP($A68,table123!$GF$10:$GF$408,1,FALSE)=VLOOKUP(calculations!$A68,table100!$GE$10:$GE$462,1,FALSE),TRUE,FALSE)</f>
        <v>1</v>
      </c>
      <c r="N68">
        <f>IFERROR(VLOOKUP($A68,table123!$F$10:$R$410,3,FALSE)/VLOOKUP($A68,table100!$E$10:$K$462,7,FALSE)*1000,"")</f>
        <v>2.7756749936916476</v>
      </c>
      <c r="O68">
        <f>IFERROR(VLOOKUP($A68,table123!$AF$10:$AR$410,3,FALSE)/VLOOKUP($A68,table100!$AE$10:$AK$462,7,FALSE)*1000,"")</f>
        <v>4.1498993963782702</v>
      </c>
      <c r="P68">
        <f>IFERROR(VLOOKUP($A68,table123!$BF$10:$BR$410,3,FALSE)/VLOOKUP($A68,table100!$BE$10:$BK$462,7,FALSE)*1000,"")</f>
        <v>4.0059087153551491</v>
      </c>
      <c r="Q68">
        <f>IFERROR(VLOOKUP($A68,table123!$CF$10:$CY$410,3,FALSE)/VLOOKUP($A68,table100!$CE$10:$CK$462,7,FALSE)*1000,"")</f>
        <v>11.779354999377412</v>
      </c>
      <c r="R68">
        <f>IFERROR(VLOOKUP($A68,table123!$DF$10:$DY$410,3,FALSE)/VLOOKUP($A68,table100!$DE$10:$DK$462,7,FALSE)*1000,"")</f>
        <v>6.7188422917897226</v>
      </c>
      <c r="S68">
        <f>IFERROR(VLOOKUP($A68,table123!$EF$10:$EZ$410,3,FALSE)/VLOOKUP($A68,table100!$EE$10:$EK$462,7,FALSE)*1000,"")</f>
        <v>11.825356104473601</v>
      </c>
      <c r="T68">
        <f>IFERROR(VLOOKUP($A68,table123!$FF$10:$FZ$410,3,FALSE)/VLOOKUP($A68,table100!$FE$10:$FK$462,7,FALSE)*1000,"")</f>
        <v>3.860817528111578</v>
      </c>
      <c r="U68">
        <f>IFERROR(VLOOKUP($A68,table123!$GF$10:$GZ$410,3,FALSE)/VLOOKUP($A68,table100!$GE$10:$GK$462,7,FALSE)*1000,"")</f>
        <v>5.8832004610508122</v>
      </c>
      <c r="W68">
        <f>IFERROR(VLOOKUP($A68,table123!$F$10:$R$410,5,FALSE)/VLOOKUP($A68,table100!$E$10:$K$462,7,FALSE)*1000,"")</f>
        <v>5.0466818067120868E-2</v>
      </c>
      <c r="X68">
        <f>IFERROR(VLOOKUP($A68,table123!$AF$10:$AR$410,5,FALSE)/VLOOKUP($A68,table100!$AE$10:$AK$462,7,FALSE)*1000,"")</f>
        <v>0.15090543259557343</v>
      </c>
      <c r="Y68">
        <f>IFERROR(VLOOKUP($A68,table123!$BF$10:$BR$410,5,FALSE)/VLOOKUP($A68,table100!$BE$10:$BK$462,7,FALSE)*1000,"")</f>
        <v>2.5036929470969683E-2</v>
      </c>
      <c r="Z68">
        <f>IFERROR(VLOOKUP($A68,table123!$CF$10:$CY$410,5,FALSE)/VLOOKUP($A68,table100!$CE$10:$CK$462,7,FALSE)*1000,"")</f>
        <v>9.9613995766405172E-2</v>
      </c>
      <c r="AA68">
        <f>IFERROR(VLOOKUP($A68,table123!$DF$10:$DY$410,5,FALSE)/VLOOKUP($A68,table100!$DE$10:$DK$462,7,FALSE)*1000,"")</f>
        <v>0.12305571962984839</v>
      </c>
      <c r="AB68">
        <f>IFERROR(VLOOKUP($A68,table123!$EF$10:$EZ$410,5,FALSE)/VLOOKUP($A68,table100!$EE$10:$EK$462,7,FALSE)*1000,"")</f>
        <v>0.14659532360917688</v>
      </c>
      <c r="AC68">
        <f>IFERROR(VLOOKUP($A68,table123!$FF$10:$FZ$410,5,FALSE)/VLOOKUP($A68,table100!$FE$10:$FK$462,7,FALSE)*1000,"")</f>
        <v>7.2390328652092079E-2</v>
      </c>
      <c r="AD68">
        <f>IFERROR(VLOOKUP($A68,table123!$GF$10:$GZ$410,5,FALSE)/VLOOKUP($A68,table100!$GE$10:$GK$462,7,FALSE)*1000,"")</f>
        <v>0.12006531553164922</v>
      </c>
      <c r="AF68">
        <f>IFERROR(VLOOKUP($A68,table123!$F$10:$R$410,7,FALSE)/VLOOKUP($A68,table100!$E$10:$K$462,7,FALSE)*1000,"")</f>
        <v>0.88316931617461514</v>
      </c>
      <c r="AG68">
        <f>IFERROR(VLOOKUP($A68,table123!$AF$10:$AR$410,7,FALSE)/VLOOKUP($A68,table100!$AE$10:$AK$462,7,FALSE)*1000,"")</f>
        <v>0.35211267605633806</v>
      </c>
      <c r="AH68">
        <f>IFERROR(VLOOKUP($A68,table123!$BF$10:$BR$410,7,FALSE)/VLOOKUP($A68,table100!$BE$10:$BK$462,7,FALSE)*1000,"")</f>
        <v>1.3770311209033324</v>
      </c>
      <c r="AI68">
        <f>IFERROR(VLOOKUP($A68,table123!$CF$10:$CY$410,7,FALSE)/VLOOKUP($A68,table100!$CE$10:$CK$462,7,FALSE)*1000,"")</f>
        <v>0.52297347777362724</v>
      </c>
      <c r="AJ68">
        <f>IFERROR(VLOOKUP($A68,table123!$DF$10:$DY$410,7,FALSE)/VLOOKUP($A68,table100!$DE$10:$DK$462,7,FALSE)*1000,"")</f>
        <v>0.86139003740893871</v>
      </c>
      <c r="AK68">
        <f>IFERROR(VLOOKUP($A68,table123!$EF$10:$EZ$410,7,FALSE)/VLOOKUP($A68,table100!$EE$10:$EK$462,7,FALSE)*1000,"")</f>
        <v>0.8307068337853355</v>
      </c>
      <c r="AL68">
        <f>IFERROR(VLOOKUP($A68,table123!$FF$10:$FZ$410,7,FALSE)/VLOOKUP($A68,table100!$FE$10:$FK$462,7,FALSE)*1000,"")</f>
        <v>0.94107427247719699</v>
      </c>
      <c r="AM68">
        <f>IFERROR(VLOOKUP($A68,table123!$GF$10:$GZ$410,7,FALSE)/VLOOKUP($A68,table100!$GE$10:$GK$462,7,FALSE)*1000,"")</f>
        <v>0.69637883008356549</v>
      </c>
      <c r="AO68">
        <f>IFERROR(VLOOKUP($A68,table123!$F$10:$R$410,9,FALSE)/VLOOKUP($A68,table100!$E$10:$K$462,7,FALSE)*1000,"")</f>
        <v>0</v>
      </c>
      <c r="AP68">
        <f>IFERROR(VLOOKUP($A68,table123!$AF$10:$AR$410,9,FALSE)/VLOOKUP($A68,table100!$AE$10:$AK$462,7,FALSE)*1000,"")</f>
        <v>0</v>
      </c>
      <c r="AQ68">
        <f>IFERROR(VLOOKUP($A68,table123!$BF$10:$BR$410,9,FALSE)/VLOOKUP($A68,table100!$BE$10:$BK$462,7,FALSE)*1000,"")</f>
        <v>2.5036929470969683E-2</v>
      </c>
      <c r="AR68">
        <f>IFERROR(VLOOKUP($A68,table123!$CF$10:$CY$410,16,FALSE)/VLOOKUP($A68,table100!$CE$10:$CK$462,7,FALSE)*1000,"")</f>
        <v>0</v>
      </c>
      <c r="AS68">
        <f>IFERROR(VLOOKUP($A68,table123!$DF$10:$DY$410,16,FALSE)/VLOOKUP($A68,table100!$DE$10:$DK$462,7,FALSE)*1000,"")</f>
        <v>0</v>
      </c>
      <c r="AT68">
        <f>IFERROR(VLOOKUP($A68,table123!$EF$10:$EZ$410,17,FALSE)/VLOOKUP($A68,table100!$EE$10:$EK$462,7,FALSE)*1000,"")</f>
        <v>0</v>
      </c>
      <c r="AU68">
        <f>IFERROR(VLOOKUP($A68,table123!$FF$10:$FZ$410,17,FALSE)/VLOOKUP($A68,table100!$FE$10:$FK$462,7,FALSE)*1000,"")</f>
        <v>4.8260219101394719E-2</v>
      </c>
      <c r="AV68">
        <f>IFERROR(VLOOKUP($A68,table123!$GF$10:$GZ$410,17,FALSE)/VLOOKUP($A68,table100!$GE$10:$GK$462,7,FALSE)*1000,"")</f>
        <v>0</v>
      </c>
      <c r="AX68">
        <f>IFERROR(VLOOKUP($A68,table123!$F$10:$R$410,11,FALSE)/VLOOKUP($A68,table100!$E$10:$K$462,7,FALSE)*1000,"")</f>
        <v>0.42896795357052736</v>
      </c>
      <c r="AY68">
        <f>IFERROR(VLOOKUP($A68,table123!$AF$10:$AR$410,11,FALSE)/VLOOKUP($A68,table100!$AE$10:$AK$462,7,FALSE)*1000,"")</f>
        <v>0.10060362173038229</v>
      </c>
      <c r="AZ68">
        <f>IFERROR(VLOOKUP($A68,table123!$BF$10:$BR$410,11,FALSE)/VLOOKUP($A68,table100!$BE$10:$BK$462,7,FALSE)*1000,"")</f>
        <v>7.5110788412909052E-2</v>
      </c>
      <c r="BA68">
        <f>IFERROR(VLOOKUP($A68,table123!$CF$10:$CY$410,18,FALSE)/VLOOKUP($A68,table100!$CE$10:$CK$462,7,FALSE)*1000,"")</f>
        <v>0.52297347777362724</v>
      </c>
      <c r="BB68">
        <f>IFERROR(VLOOKUP($A68,table123!$DF$10:$DY$410,18,FALSE)/VLOOKUP($A68,table100!$DE$10:$DK$462,7,FALSE)*1000,"")</f>
        <v>0.39377830281551485</v>
      </c>
      <c r="BC68">
        <f>IFERROR(VLOOKUP($A68,table123!$EF$10:$EZ$410,19,FALSE)/VLOOKUP($A68,table100!$EE$10:$EK$462,7,FALSE)*1000,"")</f>
        <v>0.26875809328349093</v>
      </c>
      <c r="BD68">
        <f>IFERROR(VLOOKUP($A68,table123!$FF$10:$FZ$410,19,FALSE)/VLOOKUP($A68,table100!$FE$10:$FK$462,7,FALSE)*1000,"")</f>
        <v>4.8260219101394719E-2</v>
      </c>
      <c r="BE68">
        <f>IFERROR(VLOOKUP($A68,table123!$GF$10:$GZ$410,19,FALSE)/VLOOKUP($A68,table100!$GE$10:$GK$462,7,FALSE)*1000,"")</f>
        <v>0.36019594659494769</v>
      </c>
      <c r="BG68">
        <f>IFERROR(VLOOKUP($A68,table123!$F$10:$R$410,13,FALSE)/VLOOKUP($A68,table100!$E$10:$K$462,7,FALSE)*1000,"")</f>
        <v>3.2803431743628564</v>
      </c>
      <c r="BH68">
        <f>IFERROR(VLOOKUP($A68,table123!$AF$10:$AR$410,13,FALSE)/VLOOKUP($A68,table100!$AE$10:$AK$462,7,FALSE)*1000,"")</f>
        <v>4.5523138832997985</v>
      </c>
      <c r="BI68">
        <f>IFERROR(VLOOKUP($A68,table123!$BF$10:$BR$410,13,FALSE)/VLOOKUP($A68,table100!$BE$10:$BK$462,7,FALSE)*1000,"")</f>
        <v>5.3579029067875119</v>
      </c>
      <c r="BJ68">
        <f>IFERROR(VLOOKUP($A68,table123!$CF$10:$CY$410,20,FALSE)/VLOOKUP($A68,table100!$CE$10:$CK$462,7,FALSE)*1000,"")</f>
        <v>11.878968995143818</v>
      </c>
      <c r="BK68">
        <f>IFERROR(VLOOKUP($A68,table123!$DF$10:$DY$410,20,FALSE)/VLOOKUP($A68,table100!$DE$10:$DK$462,7,FALSE)*1000,"")</f>
        <v>7.3095097460129947</v>
      </c>
      <c r="BL68">
        <f>IFERROR(VLOOKUP($A68,table123!$EF$10:$EZ$410,21,FALSE)/VLOOKUP($A68,table100!$EE$10:$EK$462,7,FALSE)*1000,"")</f>
        <v>12.533900168584623</v>
      </c>
      <c r="BM68">
        <f>IFERROR(VLOOKUP($A68,table123!$FF$10:$FZ$410,21,FALSE)/VLOOKUP($A68,table100!$FE$10:$FK$462,7,FALSE)*1000,"")</f>
        <v>4.8742821292408669</v>
      </c>
      <c r="BN68">
        <f>IFERROR(VLOOKUP($A68,table123!$GF$10:$GZ$410,21,FALSE)/VLOOKUP($A68,table100!$GE$10:$GK$462,7,FALSE)*1000,"")</f>
        <v>6.3394486600710787</v>
      </c>
    </row>
    <row r="69" spans="1:66" x14ac:dyDescent="0.3">
      <c r="A69" t="s">
        <v>588</v>
      </c>
      <c r="B69" t="str">
        <f>VLOOKUP($A69,class!$A$1:$B$455,2,FALSE)</f>
        <v>Shire District</v>
      </c>
      <c r="C69" t="str">
        <f>IFERROR(VLOOKUP($A69,classifications!A$3:C$334,3,FALSE),VLOOKUP($A69,classifications!I$2:K$28,3,FALSE))</f>
        <v>Predominantly Urban</v>
      </c>
      <c r="E69" t="b">
        <f>IF(VLOOKUP(A69,table123!$F$10:$F$410,1,FALSE)=VLOOKUP(calculations!A69,table100!$E$10:$E$462,1,FALSE),TRUE,FALSE)</f>
        <v>1</v>
      </c>
      <c r="F69" t="b">
        <f>IF(VLOOKUP($A69,table123!$AF$10:$AF$410,1,FALSE)=VLOOKUP(calculations!$A69,table100!$AE$10:$AE$462,1,FALSE),TRUE,FALSE)</f>
        <v>1</v>
      </c>
      <c r="G69" t="b">
        <f>IF(VLOOKUP($A69,table123!$BF$10:$BF$410,1,FALSE)=VLOOKUP(calculations!$A69,table100!$BE$10:$BE$462,1,FALSE),TRUE,FALSE)</f>
        <v>1</v>
      </c>
      <c r="H69" t="b">
        <f>IF(VLOOKUP($A69,table123!$CF$10:$CF$410,1,FALSE)=VLOOKUP(calculations!$A69,table100!$CE$10:$CE$462,1,FALSE),TRUE,FALSE)</f>
        <v>1</v>
      </c>
      <c r="I69" t="b">
        <f>IF(VLOOKUP($A69,table123!$DF$10:$DF$410,1,FALSE)=VLOOKUP(calculations!$A69,table100!$DE$10:$DE$462,1,FALSE),TRUE,FALSE)</f>
        <v>1</v>
      </c>
      <c r="J69" t="b">
        <f>IF(VLOOKUP($A69,table123!$EF$10:$EF$410,1,FALSE)=VLOOKUP(calculations!$A69,table100!$EE$10:$EE$462,1,FALSE),TRUE,FALSE)</f>
        <v>1</v>
      </c>
      <c r="K69" t="b">
        <f>IF(VLOOKUP($A69,table123!$FF$10:$FF$410,1,FALSE)=VLOOKUP(calculations!$A69,table100!$FE$10:$FE$462,1,FALSE),TRUE,FALSE)</f>
        <v>1</v>
      </c>
      <c r="L69" t="b">
        <f>IF(VLOOKUP($A69,table123!$GF$10:$GF$408,1,FALSE)=VLOOKUP(calculations!$A69,table100!$GE$10:$GE$462,1,FALSE),TRUE,FALSE)</f>
        <v>1</v>
      </c>
      <c r="N69">
        <f>IFERROR(VLOOKUP($A69,table123!$F$10:$R$410,3,FALSE)/VLOOKUP($A69,table100!$E$10:$K$462,7,FALSE)*1000,"")</f>
        <v>4.49638003302426</v>
      </c>
      <c r="O69">
        <f>IFERROR(VLOOKUP($A69,table123!$AF$10:$AR$410,3,FALSE)/VLOOKUP($A69,table100!$AE$10:$AK$462,7,FALSE)*1000,"")</f>
        <v>2.629582806573957</v>
      </c>
      <c r="P69">
        <f>IFERROR(VLOOKUP($A69,table123!$BF$10:$BR$410,3,FALSE)/VLOOKUP($A69,table100!$BE$10:$BK$462,7,FALSE)*1000,"")</f>
        <v>4.0859564164648914</v>
      </c>
      <c r="Q69">
        <f>IFERROR(VLOOKUP($A69,table123!$CF$10:$CY$410,3,FALSE)/VLOOKUP($A69,table100!$CE$10:$CK$462,7,FALSE)*1000,"")</f>
        <v>3.8667235794812562</v>
      </c>
      <c r="R69">
        <f>IFERROR(VLOOKUP($A69,table123!$DF$10:$DY$410,3,FALSE)/VLOOKUP($A69,table100!$DE$10:$DK$462,7,FALSE)*1000,"")</f>
        <v>2.3747625237476253</v>
      </c>
      <c r="S69">
        <f>IFERROR(VLOOKUP($A69,table123!$EF$10:$EZ$410,3,FALSE)/VLOOKUP($A69,table100!$EE$10:$EK$462,7,FALSE)*1000,"")</f>
        <v>6.4583436832430818</v>
      </c>
      <c r="T69">
        <f>IFERROR(VLOOKUP($A69,table123!$FF$10:$FZ$410,3,FALSE)/VLOOKUP($A69,table100!$FE$10:$FK$462,7,FALSE)*1000,"")</f>
        <v>9.4681559286929513</v>
      </c>
      <c r="U69">
        <f>IFERROR(VLOOKUP($A69,table123!$GF$10:$GZ$410,3,FALSE)/VLOOKUP($A69,table100!$GE$10:$GK$462,7,FALSE)*1000,"")</f>
        <v>2.3649307587283008</v>
      </c>
      <c r="W69">
        <f>IFERROR(VLOOKUP($A69,table123!$F$10:$R$410,5,FALSE)/VLOOKUP($A69,table100!$E$10:$K$462,7,FALSE)*1000,"")</f>
        <v>0.12701638511367966</v>
      </c>
      <c r="X69">
        <f>IFERROR(VLOOKUP($A69,table123!$AF$10:$AR$410,5,FALSE)/VLOOKUP($A69,table100!$AE$10:$AK$462,7,FALSE)*1000,"")</f>
        <v>0.10113780025284451</v>
      </c>
      <c r="Y69">
        <f>IFERROR(VLOOKUP($A69,table123!$BF$10:$BR$410,5,FALSE)/VLOOKUP($A69,table100!$BE$10:$BK$462,7,FALSE)*1000,"")</f>
        <v>5.0443906376109765E-2</v>
      </c>
      <c r="Z69">
        <f>IFERROR(VLOOKUP($A69,table123!$CF$10:$CY$410,5,FALSE)/VLOOKUP($A69,table100!$CE$10:$CK$462,7,FALSE)*1000,"")</f>
        <v>0.15065156803173727</v>
      </c>
      <c r="AA69">
        <f>IFERROR(VLOOKUP($A69,table123!$DF$10:$DY$410,5,FALSE)/VLOOKUP($A69,table100!$DE$10:$DK$462,7,FALSE)*1000,"")</f>
        <v>0.42495750424957507</v>
      </c>
      <c r="AB69">
        <f>IFERROR(VLOOKUP($A69,table123!$EF$10:$EZ$410,5,FALSE)/VLOOKUP($A69,table100!$EE$10:$EK$462,7,FALSE)*1000,"")</f>
        <v>0.22355805057379902</v>
      </c>
      <c r="AC69">
        <f>IFERROR(VLOOKUP($A69,table123!$FF$10:$FZ$410,5,FALSE)/VLOOKUP($A69,table100!$FE$10:$FK$462,7,FALSE)*1000,"")</f>
        <v>0.39450649702887297</v>
      </c>
      <c r="AD69">
        <f>IFERROR(VLOOKUP($A69,table123!$GF$10:$GZ$410,5,FALSE)/VLOOKUP($A69,table100!$GE$10:$GK$462,7,FALSE)*1000,"")</f>
        <v>0.26818802418568366</v>
      </c>
      <c r="AF69">
        <f>IFERROR(VLOOKUP($A69,table123!$F$10:$R$410,7,FALSE)/VLOOKUP($A69,table100!$E$10:$K$462,7,FALSE)*1000,"")</f>
        <v>0.12701638511367966</v>
      </c>
      <c r="AG69">
        <f>IFERROR(VLOOKUP($A69,table123!$AF$10:$AR$410,7,FALSE)/VLOOKUP($A69,table100!$AE$10:$AK$462,7,FALSE)*1000,"")</f>
        <v>0.20227560050568902</v>
      </c>
      <c r="AH69">
        <f>IFERROR(VLOOKUP($A69,table123!$BF$10:$BR$410,7,FALSE)/VLOOKUP($A69,table100!$BE$10:$BK$462,7,FALSE)*1000,"")</f>
        <v>0.47921711057304278</v>
      </c>
      <c r="AI69">
        <f>IFERROR(VLOOKUP($A69,table123!$CF$10:$CY$410,7,FALSE)/VLOOKUP($A69,table100!$CE$10:$CK$462,7,FALSE)*1000,"")</f>
        <v>0.52728048811108041</v>
      </c>
      <c r="AJ69">
        <f>IFERROR(VLOOKUP($A69,table123!$DF$10:$DY$410,7,FALSE)/VLOOKUP($A69,table100!$DE$10:$DK$462,7,FALSE)*1000,"")</f>
        <v>3.6746325367463255</v>
      </c>
      <c r="AK69">
        <f>IFERROR(VLOOKUP($A69,table123!$EF$10:$EZ$410,7,FALSE)/VLOOKUP($A69,table100!$EE$10:$EK$462,7,FALSE)*1000,"")</f>
        <v>1.0184311192806399</v>
      </c>
      <c r="AL69">
        <f>IFERROR(VLOOKUP($A69,table123!$FF$10:$FZ$410,7,FALSE)/VLOOKUP($A69,table100!$FE$10:$FK$462,7,FALSE)*1000,"")</f>
        <v>1.6273393002441008</v>
      </c>
      <c r="AM69">
        <f>IFERROR(VLOOKUP($A69,table123!$GF$10:$GZ$410,7,FALSE)/VLOOKUP($A69,table100!$GE$10:$GK$462,7,FALSE)*1000,"")</f>
        <v>0.31694948312853521</v>
      </c>
      <c r="AO69">
        <f>IFERROR(VLOOKUP($A69,table123!$F$10:$R$410,9,FALSE)/VLOOKUP($A69,table100!$E$10:$K$462,7,FALSE)*1000,"")</f>
        <v>5.0806554045471859E-2</v>
      </c>
      <c r="AP69">
        <f>IFERROR(VLOOKUP($A69,table123!$AF$10:$AR$410,9,FALSE)/VLOOKUP($A69,table100!$AE$10:$AK$462,7,FALSE)*1000,"")</f>
        <v>2.5284450063211127E-2</v>
      </c>
      <c r="AQ69">
        <f>IFERROR(VLOOKUP($A69,table123!$BF$10:$BR$410,9,FALSE)/VLOOKUP($A69,table100!$BE$10:$BK$462,7,FALSE)*1000,"")</f>
        <v>0</v>
      </c>
      <c r="AR69">
        <f>IFERROR(VLOOKUP($A69,table123!$CF$10:$CY$410,16,FALSE)/VLOOKUP($A69,table100!$CE$10:$CK$462,7,FALSE)*1000,"")</f>
        <v>-2.5108594671956211E-2</v>
      </c>
      <c r="AS69">
        <f>IFERROR(VLOOKUP($A69,table123!$DF$10:$DY$410,16,FALSE)/VLOOKUP($A69,table100!$DE$10:$DK$462,7,FALSE)*1000,"")</f>
        <v>-2.4997500249975005E-2</v>
      </c>
      <c r="AT69">
        <f>IFERROR(VLOOKUP($A69,table123!$EF$10:$EZ$410,17,FALSE)/VLOOKUP($A69,table100!$EE$10:$EK$462,7,FALSE)*1000,"")</f>
        <v>0</v>
      </c>
      <c r="AU69">
        <f>IFERROR(VLOOKUP($A69,table123!$FF$10:$FZ$410,17,FALSE)/VLOOKUP($A69,table100!$FE$10:$FK$462,7,FALSE)*1000,"")</f>
        <v>4.9313312128609121E-2</v>
      </c>
      <c r="AV69">
        <f>IFERROR(VLOOKUP($A69,table123!$GF$10:$GZ$410,17,FALSE)/VLOOKUP($A69,table100!$GE$10:$GK$462,7,FALSE)*1000,"")</f>
        <v>0.8777062609713282</v>
      </c>
      <c r="AX69">
        <f>IFERROR(VLOOKUP($A69,table123!$F$10:$R$410,11,FALSE)/VLOOKUP($A69,table100!$E$10:$K$462,7,FALSE)*1000,"")</f>
        <v>0.10161310809094372</v>
      </c>
      <c r="AY69">
        <f>IFERROR(VLOOKUP($A69,table123!$AF$10:$AR$410,11,FALSE)/VLOOKUP($A69,table100!$AE$10:$AK$462,7,FALSE)*1000,"")</f>
        <v>0.48040455120101133</v>
      </c>
      <c r="AZ69">
        <f>IFERROR(VLOOKUP($A69,table123!$BF$10:$BR$410,11,FALSE)/VLOOKUP($A69,table100!$BE$10:$BK$462,7,FALSE)*1000,"")</f>
        <v>0.10088781275221953</v>
      </c>
      <c r="BA69">
        <f>IFERROR(VLOOKUP($A69,table123!$CF$10:$CY$410,18,FALSE)/VLOOKUP($A69,table100!$CE$10:$CK$462,7,FALSE)*1000,"")</f>
        <v>7.5325784015868633E-2</v>
      </c>
      <c r="BB69">
        <f>IFERROR(VLOOKUP($A69,table123!$DF$10:$DY$410,18,FALSE)/VLOOKUP($A69,table100!$DE$10:$DK$462,7,FALSE)*1000,"")</f>
        <v>9.9990000999900019E-2</v>
      </c>
      <c r="BC69">
        <f>IFERROR(VLOOKUP($A69,table123!$EF$10:$EZ$410,19,FALSE)/VLOOKUP($A69,table100!$EE$10:$EK$462,7,FALSE)*1000,"")</f>
        <v>0.27323761736797653</v>
      </c>
      <c r="BD69">
        <f>IFERROR(VLOOKUP($A69,table123!$FF$10:$FZ$410,19,FALSE)/VLOOKUP($A69,table100!$FE$10:$FK$462,7,FALSE)*1000,"")</f>
        <v>0.22190990457874102</v>
      </c>
      <c r="BE69">
        <f>IFERROR(VLOOKUP($A69,table123!$GF$10:$GZ$410,19,FALSE)/VLOOKUP($A69,table100!$GE$10:$GK$462,7,FALSE)*1000,"")</f>
        <v>0.1706651062999805</v>
      </c>
      <c r="BG69">
        <f>IFERROR(VLOOKUP($A69,table123!$F$10:$R$410,13,FALSE)/VLOOKUP($A69,table100!$E$10:$K$462,7,FALSE)*1000,"")</f>
        <v>4.6996062492061474</v>
      </c>
      <c r="BH69">
        <f>IFERROR(VLOOKUP($A69,table123!$AF$10:$AR$410,13,FALSE)/VLOOKUP($A69,table100!$AE$10:$AK$462,7,FALSE)*1000,"")</f>
        <v>2.4778761061946901</v>
      </c>
      <c r="BI69">
        <f>IFERROR(VLOOKUP($A69,table123!$BF$10:$BR$410,13,FALSE)/VLOOKUP($A69,table100!$BE$10:$BK$462,7,FALSE)*1000,"")</f>
        <v>4.5147296206618241</v>
      </c>
      <c r="BJ69">
        <f>IFERROR(VLOOKUP($A69,table123!$CF$10:$CY$410,20,FALSE)/VLOOKUP($A69,table100!$CE$10:$CK$462,7,FALSE)*1000,"")</f>
        <v>4.4442212569362489</v>
      </c>
      <c r="BK69">
        <f>IFERROR(VLOOKUP($A69,table123!$DF$10:$DY$410,20,FALSE)/VLOOKUP($A69,table100!$DE$10:$DK$462,7,FALSE)*1000,"")</f>
        <v>6.34936506349365</v>
      </c>
      <c r="BL69">
        <f>IFERROR(VLOOKUP($A69,table123!$EF$10:$EZ$410,21,FALSE)/VLOOKUP($A69,table100!$EE$10:$EK$462,7,FALSE)*1000,"")</f>
        <v>7.4270952357295439</v>
      </c>
      <c r="BM69">
        <f>IFERROR(VLOOKUP($A69,table123!$FF$10:$FZ$410,21,FALSE)/VLOOKUP($A69,table100!$FE$10:$FK$462,7,FALSE)*1000,"")</f>
        <v>11.317405133515793</v>
      </c>
      <c r="BN69">
        <f>IFERROR(VLOOKUP($A69,table123!$GF$10:$GZ$410,21,FALSE)/VLOOKUP($A69,table100!$GE$10:$GK$462,7,FALSE)*1000,"")</f>
        <v>3.6571094207138679</v>
      </c>
    </row>
    <row r="70" spans="1:66" x14ac:dyDescent="0.3">
      <c r="A70" t="s">
        <v>808</v>
      </c>
      <c r="B70" t="str">
        <f>VLOOKUP($A70,class!$A$1:$B$455,2,FALSE)</f>
        <v>Shire District</v>
      </c>
      <c r="C70" t="str">
        <f>IFERROR(VLOOKUP($A70,classifications!A$3:C$334,3,FALSE),VLOOKUP($A70,classifications!I$2:K$28,3,FALSE))</f>
        <v>Predominantly Urban</v>
      </c>
      <c r="E70" t="b">
        <f>IF(VLOOKUP(A70,table123!$F$10:$F$410,1,FALSE)=VLOOKUP(calculations!A70,table100!$E$10:$E$462,1,FALSE),TRUE,FALSE)</f>
        <v>1</v>
      </c>
      <c r="F70" t="b">
        <f>IF(VLOOKUP($A70,table123!$AF$10:$AF$410,1,FALSE)=VLOOKUP(calculations!$A70,table100!$AE$10:$AE$462,1,FALSE),TRUE,FALSE)</f>
        <v>1</v>
      </c>
      <c r="G70" t="b">
        <f>IF(VLOOKUP($A70,table123!$BF$10:$BF$410,1,FALSE)=VLOOKUP(calculations!$A70,table100!$BE$10:$BE$462,1,FALSE),TRUE,FALSE)</f>
        <v>1</v>
      </c>
      <c r="H70" t="b">
        <f>IF(VLOOKUP($A70,table123!$CF$10:$CF$410,1,FALSE)=VLOOKUP(calculations!$A70,table100!$CE$10:$CE$462,1,FALSE),TRUE,FALSE)</f>
        <v>1</v>
      </c>
      <c r="I70" t="b">
        <f>IF(VLOOKUP($A70,table123!$DF$10:$DF$410,1,FALSE)=VLOOKUP(calculations!$A70,table100!$DE$10:$DE$462,1,FALSE),TRUE,FALSE)</f>
        <v>1</v>
      </c>
      <c r="J70" t="b">
        <f>IF(VLOOKUP($A70,table123!$EF$10:$EF$410,1,FALSE)=VLOOKUP(calculations!$A70,table100!$EE$10:$EE$462,1,FALSE),TRUE,FALSE)</f>
        <v>1</v>
      </c>
      <c r="K70" t="b">
        <f>IF(VLOOKUP($A70,table123!$FF$10:$FF$410,1,FALSE)=VLOOKUP(calculations!$A70,table100!$FE$10:$FE$462,1,FALSE),TRUE,FALSE)</f>
        <v>1</v>
      </c>
      <c r="L70" t="b">
        <f>IF(VLOOKUP($A70,table123!$GF$10:$GF$408,1,FALSE)=VLOOKUP(calculations!$A70,table100!$GE$10:$GE$462,1,FALSE),TRUE,FALSE)</f>
        <v>1</v>
      </c>
      <c r="N70">
        <f>IFERROR(VLOOKUP($A70,table123!$F$10:$R$410,3,FALSE)/VLOOKUP($A70,table100!$E$10:$K$462,7,FALSE)*1000,"")</f>
        <v>2.1718641150678195</v>
      </c>
      <c r="O70">
        <f>IFERROR(VLOOKUP($A70,table123!$AF$10:$AR$410,3,FALSE)/VLOOKUP($A70,table100!$AE$10:$AK$462,7,FALSE)*1000,"")</f>
        <v>2.659846547314578</v>
      </c>
      <c r="P70">
        <f>IFERROR(VLOOKUP($A70,table123!$BF$10:$BR$410,3,FALSE)/VLOOKUP($A70,table100!$BE$10:$BK$462,7,FALSE)*1000,"")</f>
        <v>2.0398172323759791</v>
      </c>
      <c r="Q70">
        <f>IFERROR(VLOOKUP($A70,table123!$CF$10:$CY$410,3,FALSE)/VLOOKUP($A70,table100!$CE$10:$CK$462,7,FALSE)*1000,"")</f>
        <v>1.6905309896735035</v>
      </c>
      <c r="R70">
        <f>IFERROR(VLOOKUP($A70,table123!$DF$10:$DY$410,3,FALSE)/VLOOKUP($A70,table100!$DE$10:$DK$462,7,FALSE)*1000,"")</f>
        <v>4.390422374893288</v>
      </c>
      <c r="S70">
        <f>IFERROR(VLOOKUP($A70,table123!$EF$10:$EZ$410,3,FALSE)/VLOOKUP($A70,table100!$EE$10:$EK$462,7,FALSE)*1000,"")</f>
        <v>6.0020613139866219</v>
      </c>
      <c r="T70">
        <f>IFERROR(VLOOKUP($A70,table123!$FF$10:$FZ$410,3,FALSE)/VLOOKUP($A70,table100!$FE$10:$FK$462,7,FALSE)*1000,"")</f>
        <v>3.3536156796594172</v>
      </c>
      <c r="U70">
        <f>IFERROR(VLOOKUP($A70,table123!$GF$10:$GZ$410,3,FALSE)/VLOOKUP($A70,table100!$GE$10:$GK$462,7,FALSE)*1000,"")</f>
        <v>3.5191554027033511</v>
      </c>
      <c r="W70">
        <f>IFERROR(VLOOKUP($A70,table123!$F$10:$R$410,5,FALSE)/VLOOKUP($A70,table100!$E$10:$K$462,7,FALSE)*1000,"")</f>
        <v>0.10244642052206696</v>
      </c>
      <c r="X70">
        <f>IFERROR(VLOOKUP($A70,table123!$AF$10:$AR$410,5,FALSE)/VLOOKUP($A70,table100!$AE$10:$AK$462,7,FALSE)*1000,"")</f>
        <v>0.1227621483375959</v>
      </c>
      <c r="Y70">
        <f>IFERROR(VLOOKUP($A70,table123!$BF$10:$BR$410,5,FALSE)/VLOOKUP($A70,table100!$BE$10:$BK$462,7,FALSE)*1000,"")</f>
        <v>0.24477806788511747</v>
      </c>
      <c r="Z70">
        <f>IFERROR(VLOOKUP($A70,table123!$CF$10:$CY$410,5,FALSE)/VLOOKUP($A70,table100!$CE$10:$CK$462,7,FALSE)*1000,"")</f>
        <v>0.16294274599262684</v>
      </c>
      <c r="AA70">
        <f>IFERROR(VLOOKUP($A70,table123!$DF$10:$DY$410,5,FALSE)/VLOOKUP($A70,table100!$DE$10:$DK$462,7,FALSE)*1000,"")</f>
        <v>0.83336721004918901</v>
      </c>
      <c r="AB70">
        <f>IFERROR(VLOOKUP($A70,table123!$EF$10:$EZ$410,5,FALSE)/VLOOKUP($A70,table100!$EE$10:$EK$462,7,FALSE)*1000,"")</f>
        <v>8.0835842612614422E-2</v>
      </c>
      <c r="AC70">
        <f>IFERROR(VLOOKUP($A70,table123!$FF$10:$FZ$410,5,FALSE)/VLOOKUP($A70,table100!$FE$10:$FK$462,7,FALSE)*1000,"")</f>
        <v>0.34138602727071909</v>
      </c>
      <c r="AD70">
        <f>IFERROR(VLOOKUP($A70,table123!$GF$10:$GZ$410,5,FALSE)/VLOOKUP($A70,table100!$GE$10:$GK$462,7,FALSE)*1000,"")</f>
        <v>5.9985603455170761E-2</v>
      </c>
      <c r="AF70">
        <f>IFERROR(VLOOKUP($A70,table123!$F$10:$R$410,7,FALSE)/VLOOKUP($A70,table100!$E$10:$K$462,7,FALSE)*1000,"")</f>
        <v>0.10244642052206696</v>
      </c>
      <c r="AG70">
        <f>IFERROR(VLOOKUP($A70,table123!$AF$10:$AR$410,7,FALSE)/VLOOKUP($A70,table100!$AE$10:$AK$462,7,FALSE)*1000,"")</f>
        <v>0.65473145780051156</v>
      </c>
      <c r="AH70">
        <f>IFERROR(VLOOKUP($A70,table123!$BF$10:$BR$410,7,FALSE)/VLOOKUP($A70,table100!$BE$10:$BK$462,7,FALSE)*1000,"")</f>
        <v>0.40796344647519578</v>
      </c>
      <c r="AI70">
        <f>IFERROR(VLOOKUP($A70,table123!$CF$10:$CY$410,7,FALSE)/VLOOKUP($A70,table100!$CE$10:$CK$462,7,FALSE)*1000,"")</f>
        <v>0.40735686498156709</v>
      </c>
      <c r="AJ70">
        <f>IFERROR(VLOOKUP($A70,table123!$DF$10:$DY$410,7,FALSE)/VLOOKUP($A70,table100!$DE$10:$DK$462,7,FALSE)*1000,"")</f>
        <v>0.69108500345542501</v>
      </c>
      <c r="AK70">
        <f>IFERROR(VLOOKUP($A70,table123!$EF$10:$EZ$410,7,FALSE)/VLOOKUP($A70,table100!$EE$10:$EK$462,7,FALSE)*1000,"")</f>
        <v>0.4041792130630722</v>
      </c>
      <c r="AL70">
        <f>IFERROR(VLOOKUP($A70,table123!$FF$10:$FZ$410,7,FALSE)/VLOOKUP($A70,table100!$FE$10:$FK$462,7,FALSE)*1000,"")</f>
        <v>0.74301664758921215</v>
      </c>
      <c r="AM70">
        <f>IFERROR(VLOOKUP($A70,table123!$GF$10:$GZ$410,7,FALSE)/VLOOKUP($A70,table100!$GE$10:$GK$462,7,FALSE)*1000,"")</f>
        <v>0.31992321842757737</v>
      </c>
      <c r="AO70">
        <f>IFERROR(VLOOKUP($A70,table123!$F$10:$R$410,9,FALSE)/VLOOKUP($A70,table100!$E$10:$K$462,7,FALSE)*1000,"")</f>
        <v>0</v>
      </c>
      <c r="AP70">
        <f>IFERROR(VLOOKUP($A70,table123!$AF$10:$AR$410,9,FALSE)/VLOOKUP($A70,table100!$AE$10:$AK$462,7,FALSE)*1000,"")</f>
        <v>0</v>
      </c>
      <c r="AQ70">
        <f>IFERROR(VLOOKUP($A70,table123!$BF$10:$BR$410,9,FALSE)/VLOOKUP($A70,table100!$BE$10:$BK$462,7,FALSE)*1000,"")</f>
        <v>0</v>
      </c>
      <c r="AR70">
        <f>IFERROR(VLOOKUP($A70,table123!$CF$10:$CY$410,16,FALSE)/VLOOKUP($A70,table100!$CE$10:$CK$462,7,FALSE)*1000,"")</f>
        <v>0</v>
      </c>
      <c r="AS70">
        <f>IFERROR(VLOOKUP($A70,table123!$DF$10:$DY$410,16,FALSE)/VLOOKUP($A70,table100!$DE$10:$DK$462,7,FALSE)*1000,"")</f>
        <v>0</v>
      </c>
      <c r="AT70">
        <f>IFERROR(VLOOKUP($A70,table123!$EF$10:$EZ$410,17,FALSE)/VLOOKUP($A70,table100!$EE$10:$EK$462,7,FALSE)*1000,"")</f>
        <v>0</v>
      </c>
      <c r="AU70">
        <f>IFERROR(VLOOKUP($A70,table123!$FF$10:$FZ$410,17,FALSE)/VLOOKUP($A70,table100!$FE$10:$FK$462,7,FALSE)*1000,"")</f>
        <v>0</v>
      </c>
      <c r="AV70">
        <f>IFERROR(VLOOKUP($A70,table123!$GF$10:$GZ$410,17,FALSE)/VLOOKUP($A70,table100!$GE$10:$GK$462,7,FALSE)*1000,"")</f>
        <v>0</v>
      </c>
      <c r="AX70">
        <f>IFERROR(VLOOKUP($A70,table123!$F$10:$R$410,11,FALSE)/VLOOKUP($A70,table100!$E$10:$K$462,7,FALSE)*1000,"")</f>
        <v>0.96299635290742946</v>
      </c>
      <c r="AY70">
        <f>IFERROR(VLOOKUP($A70,table123!$AF$10:$AR$410,11,FALSE)/VLOOKUP($A70,table100!$AE$10:$AK$462,7,FALSE)*1000,"")</f>
        <v>0.38874680306905374</v>
      </c>
      <c r="AZ70">
        <f>IFERROR(VLOOKUP($A70,table123!$BF$10:$BR$410,11,FALSE)/VLOOKUP($A70,table100!$BE$10:$BK$462,7,FALSE)*1000,"")</f>
        <v>1.2034921671018277</v>
      </c>
      <c r="BA70">
        <f>IFERROR(VLOOKUP($A70,table123!$CF$10:$CY$410,18,FALSE)/VLOOKUP($A70,table100!$CE$10:$CK$462,7,FALSE)*1000,"")</f>
        <v>0.20367843249078355</v>
      </c>
      <c r="BB70">
        <f>IFERROR(VLOOKUP($A70,table123!$DF$10:$DY$410,18,FALSE)/VLOOKUP($A70,table100!$DE$10:$DK$462,7,FALSE)*1000,"")</f>
        <v>0.12195617708036913</v>
      </c>
      <c r="BC70">
        <f>IFERROR(VLOOKUP($A70,table123!$EF$10:$EZ$410,19,FALSE)/VLOOKUP($A70,table100!$EE$10:$EK$462,7,FALSE)*1000,"")</f>
        <v>0.14146272457207526</v>
      </c>
      <c r="BD70">
        <f>IFERROR(VLOOKUP($A70,table123!$FF$10:$FZ$410,19,FALSE)/VLOOKUP($A70,table100!$FE$10:$FK$462,7,FALSE)*1000,"")</f>
        <v>0.12048918609554793</v>
      </c>
      <c r="BE70">
        <f>IFERROR(VLOOKUP($A70,table123!$GF$10:$GZ$410,19,FALSE)/VLOOKUP($A70,table100!$GE$10:$GK$462,7,FALSE)*1000,"")</f>
        <v>5.9985603455170761E-2</v>
      </c>
      <c r="BG70">
        <f>IFERROR(VLOOKUP($A70,table123!$F$10:$R$410,13,FALSE)/VLOOKUP($A70,table100!$E$10:$K$462,7,FALSE)*1000,"")</f>
        <v>1.413760603204524</v>
      </c>
      <c r="BH70">
        <f>IFERROR(VLOOKUP($A70,table123!$AF$10:$AR$410,13,FALSE)/VLOOKUP($A70,table100!$AE$10:$AK$462,7,FALSE)*1000,"")</f>
        <v>3.0485933503836318</v>
      </c>
      <c r="BI70">
        <f>IFERROR(VLOOKUP($A70,table123!$BF$10:$BR$410,13,FALSE)/VLOOKUP($A70,table100!$BE$10:$BK$462,7,FALSE)*1000,"")</f>
        <v>1.4890665796344649</v>
      </c>
      <c r="BJ70">
        <f>IFERROR(VLOOKUP($A70,table123!$CF$10:$CY$410,20,FALSE)/VLOOKUP($A70,table100!$CE$10:$CK$462,7,FALSE)*1000,"")</f>
        <v>2.0571521681569136</v>
      </c>
      <c r="BK70">
        <f>IFERROR(VLOOKUP($A70,table123!$DF$10:$DY$410,20,FALSE)/VLOOKUP($A70,table100!$DE$10:$DK$462,7,FALSE)*1000,"")</f>
        <v>5.7929184113175332</v>
      </c>
      <c r="BL70">
        <f>IFERROR(VLOOKUP($A70,table123!$EF$10:$EZ$410,21,FALSE)/VLOOKUP($A70,table100!$EE$10:$EK$462,7,FALSE)*1000,"")</f>
        <v>6.345613645090233</v>
      </c>
      <c r="BM70">
        <f>IFERROR(VLOOKUP($A70,table123!$FF$10:$FZ$410,21,FALSE)/VLOOKUP($A70,table100!$FE$10:$FK$462,7,FALSE)*1000,"")</f>
        <v>4.3175291684238006</v>
      </c>
      <c r="BN70">
        <f>IFERROR(VLOOKUP($A70,table123!$GF$10:$GZ$410,21,FALSE)/VLOOKUP($A70,table100!$GE$10:$GK$462,7,FALSE)*1000,"")</f>
        <v>3.8390786211309287</v>
      </c>
    </row>
    <row r="71" spans="1:66" x14ac:dyDescent="0.3">
      <c r="A71" t="s">
        <v>355</v>
      </c>
      <c r="B71" t="str">
        <f>VLOOKUP($A71,class!$A$1:$B$455,2,FALSE)</f>
        <v>Shire County</v>
      </c>
      <c r="C71" t="str">
        <f>IFERROR(VLOOKUP($A71,classifications!A$3:C$334,3,FALSE),VLOOKUP($A71,classifications!I$2:K$28,3,FALSE))</f>
        <v>Urban with Significant Rural</v>
      </c>
      <c r="E71" t="b">
        <f>IF(VLOOKUP(A71,table123!$F$10:$F$410,1,FALSE)=VLOOKUP(calculations!A71,table100!$E$10:$E$462,1,FALSE),TRUE,FALSE)</f>
        <v>1</v>
      </c>
      <c r="F71" t="b">
        <f>IF(VLOOKUP($A71,table123!$AF$10:$AF$410,1,FALSE)=VLOOKUP(calculations!$A71,table100!$AE$10:$AE$462,1,FALSE),TRUE,FALSE)</f>
        <v>1</v>
      </c>
      <c r="G71" t="b">
        <f>IF(VLOOKUP($A71,table123!$BF$10:$BF$410,1,FALSE)=VLOOKUP(calculations!$A71,table100!$BE$10:$BE$462,1,FALSE),TRUE,FALSE)</f>
        <v>1</v>
      </c>
      <c r="H71" t="b">
        <f>IF(VLOOKUP($A71,table123!$CF$10:$CF$410,1,FALSE)=VLOOKUP(calculations!$A71,table100!$CE$10:$CE$462,1,FALSE),TRUE,FALSE)</f>
        <v>1</v>
      </c>
      <c r="I71" t="b">
        <f>IF(VLOOKUP($A71,table123!$DF$10:$DF$410,1,FALSE)=VLOOKUP(calculations!$A71,table100!$DE$10:$DE$462,1,FALSE),TRUE,FALSE)</f>
        <v>1</v>
      </c>
      <c r="J71" t="b">
        <f>IF(VLOOKUP($A71,table123!$EF$10:$EF$410,1,FALSE)=VLOOKUP(calculations!$A71,table100!$EE$10:$EE$462,1,FALSE),TRUE,FALSE)</f>
        <v>1</v>
      </c>
      <c r="K71" t="b">
        <f>IF(VLOOKUP($A71,table123!$FF$10:$FF$410,1,FALSE)=VLOOKUP(calculations!$A71,table100!$FE$10:$FE$462,1,FALSE),TRUE,FALSE)</f>
        <v>1</v>
      </c>
      <c r="L71" t="b">
        <f>IF(VLOOKUP($A71,table123!$GF$10:$GF$408,1,FALSE)=VLOOKUP(calculations!$A71,table100!$GE$10:$GE$462,1,FALSE),TRUE,FALSE)</f>
        <v>1</v>
      </c>
      <c r="N71">
        <f>IFERROR(VLOOKUP($A71,table123!$F$10:$R$410,3,FALSE)/VLOOKUP($A71,table100!$E$10:$K$462,7,FALSE)*1000,"")</f>
        <v>8.0423845098338163</v>
      </c>
      <c r="O71">
        <f>IFERROR(VLOOKUP($A71,table123!$AF$10:$AR$410,3,FALSE)/VLOOKUP($A71,table100!$AE$10:$AK$462,7,FALSE)*1000,"")</f>
        <v>6.8390530251111876</v>
      </c>
      <c r="P71">
        <f>IFERROR(VLOOKUP($A71,table123!$BF$10:$BR$410,3,FALSE)/VLOOKUP($A71,table100!$BE$10:$BK$462,7,FALSE)*1000,"")</f>
        <v>9.0222812343118814</v>
      </c>
      <c r="Q71">
        <f>IFERROR(VLOOKUP($A71,table123!$CF$10:$CY$410,3,FALSE)/VLOOKUP($A71,table100!$CE$10:$CK$462,7,FALSE)*1000,"")</f>
        <v>7.2012637056309234</v>
      </c>
      <c r="R71">
        <f>IFERROR(VLOOKUP($A71,table123!$DF$10:$DY$410,3,FALSE)/VLOOKUP($A71,table100!$DE$10:$DK$462,7,FALSE)*1000,"")</f>
        <v>11.291600633914422</v>
      </c>
      <c r="S71">
        <f>IFERROR(VLOOKUP($A71,table123!$EF$10:$EZ$410,3,FALSE)/VLOOKUP($A71,table100!$EE$10:$EK$462,7,FALSE)*1000,"")</f>
        <v>10.582876469465129</v>
      </c>
      <c r="T71">
        <f>IFERROR(VLOOKUP($A71,table123!$FF$10:$FZ$410,3,FALSE)/VLOOKUP($A71,table100!$FE$10:$FK$462,7,FALSE)*1000,"")</f>
        <v>13.490437158469945</v>
      </c>
      <c r="U71">
        <f>IFERROR(VLOOKUP($A71,table123!$GF$10:$GZ$410,3,FALSE)/VLOOKUP($A71,table100!$GE$10:$GK$462,7,FALSE)*1000,"")</f>
        <v>8.8757003343889096</v>
      </c>
      <c r="W71">
        <f>IFERROR(VLOOKUP($A71,table123!$F$10:$R$410,5,FALSE)/VLOOKUP($A71,table100!$E$10:$K$462,7,FALSE)*1000,"")</f>
        <v>0.17152004878792498</v>
      </c>
      <c r="X71">
        <f>IFERROR(VLOOKUP($A71,table123!$AF$10:$AR$410,5,FALSE)/VLOOKUP($A71,table100!$AE$10:$AK$462,7,FALSE)*1000,"")</f>
        <v>0.259950184091994</v>
      </c>
      <c r="Y71">
        <f>IFERROR(VLOOKUP($A71,table123!$BF$10:$BR$410,5,FALSE)/VLOOKUP($A71,table100!$BE$10:$BK$462,7,FALSE)*1000,"")</f>
        <v>0.25804756520392796</v>
      </c>
      <c r="Z71">
        <f>IFERROR(VLOOKUP($A71,table123!$CF$10:$CY$410,5,FALSE)/VLOOKUP($A71,table100!$CE$10:$CK$462,7,FALSE)*1000,"")</f>
        <v>0.18583906337112061</v>
      </c>
      <c r="AA71">
        <f>IFERROR(VLOOKUP($A71,table123!$DF$10:$DY$410,5,FALSE)/VLOOKUP($A71,table100!$DE$10:$DK$462,7,FALSE)*1000,"")</f>
        <v>0.18888438432904581</v>
      </c>
      <c r="AB71">
        <f>IFERROR(VLOOKUP($A71,table123!$EF$10:$EZ$410,5,FALSE)/VLOOKUP($A71,table100!$EE$10:$EK$462,7,FALSE)*1000,"")</f>
        <v>0.38185636745492729</v>
      </c>
      <c r="AC71">
        <f>IFERROR(VLOOKUP($A71,table123!$FF$10:$FZ$410,5,FALSE)/VLOOKUP($A71,table100!$FE$10:$FK$462,7,FALSE)*1000,"")</f>
        <v>0.193234109864826</v>
      </c>
      <c r="AD71">
        <f>IFERROR(VLOOKUP($A71,table123!$GF$10:$GZ$410,5,FALSE)/VLOOKUP($A71,table100!$GE$10:$GK$462,7,FALSE)*1000,"")</f>
        <v>0.1505857342161791</v>
      </c>
      <c r="AF71">
        <f>IFERROR(VLOOKUP($A71,table123!$F$10:$R$410,7,FALSE)/VLOOKUP($A71,table100!$E$10:$K$462,7,FALSE)*1000,"")</f>
        <v>0.2572800731818875</v>
      </c>
      <c r="AG71">
        <f>IFERROR(VLOOKUP($A71,table123!$AF$10:$AR$410,7,FALSE)/VLOOKUP($A71,table100!$AE$10:$AK$462,7,FALSE)*1000,"")</f>
        <v>0.65223864372173046</v>
      </c>
      <c r="AH71">
        <f>IFERROR(VLOOKUP($A71,table123!$BF$10:$BR$410,7,FALSE)/VLOOKUP($A71,table100!$BE$10:$BK$462,7,FALSE)*1000,"")</f>
        <v>1.0321902608157119</v>
      </c>
      <c r="AI71">
        <f>IFERROR(VLOOKUP($A71,table123!$CF$10:$CY$410,7,FALSE)/VLOOKUP($A71,table100!$CE$10:$CK$462,7,FALSE)*1000,"")</f>
        <v>1.7840550083627578</v>
      </c>
      <c r="AJ71">
        <f>IFERROR(VLOOKUP($A71,table123!$DF$10:$DY$410,7,FALSE)/VLOOKUP($A71,table100!$DE$10:$DK$462,7,FALSE)*1000,"")</f>
        <v>3.0359709578741754</v>
      </c>
      <c r="AK71">
        <f>IFERROR(VLOOKUP($A71,table123!$EF$10:$EZ$410,7,FALSE)/VLOOKUP($A71,table100!$EE$10:$EK$462,7,FALSE)*1000,"")</f>
        <v>2.2729545681840913</v>
      </c>
      <c r="AL71">
        <f>IFERROR(VLOOKUP($A71,table123!$FF$10:$FZ$410,7,FALSE)/VLOOKUP($A71,table100!$FE$10:$FK$462,7,FALSE)*1000,"")</f>
        <v>1.7705637043428242</v>
      </c>
      <c r="AM71">
        <f>IFERROR(VLOOKUP($A71,table123!$GF$10:$GZ$410,7,FALSE)/VLOOKUP($A71,table100!$GE$10:$GK$462,7,FALSE)*1000,"")</f>
        <v>1.3464136235799544</v>
      </c>
      <c r="AO71">
        <f>IFERROR(VLOOKUP($A71,table123!$F$10:$R$410,9,FALSE)/VLOOKUP($A71,table100!$E$10:$K$462,7,FALSE)*1000,"")</f>
        <v>9.5288915993291656E-3</v>
      </c>
      <c r="AP71">
        <f>IFERROR(VLOOKUP($A71,table123!$AF$10:$AR$410,9,FALSE)/VLOOKUP($A71,table100!$AE$10:$AK$462,7,FALSE)*1000,"")</f>
        <v>-1.41791009504724E-2</v>
      </c>
      <c r="AQ71">
        <f>IFERROR(VLOOKUP($A71,table123!$BF$10:$BR$410,9,FALSE)/VLOOKUP($A71,table100!$BE$10:$BK$462,7,FALSE)*1000,"")</f>
        <v>-9.3835478255973812E-3</v>
      </c>
      <c r="AR71">
        <f>IFERROR(VLOOKUP($A71,table123!$CF$10:$CY$410,16,FALSE)/VLOOKUP($A71,table100!$CE$10:$CK$462,7,FALSE)*1000,"")</f>
        <v>-2.3229882921390076E-2</v>
      </c>
      <c r="AS71">
        <f>IFERROR(VLOOKUP($A71,table123!$DF$10:$DY$410,16,FALSE)/VLOOKUP($A71,table100!$DE$10:$DK$462,7,FALSE)*1000,"")</f>
        <v>3.685548962517967E-2</v>
      </c>
      <c r="AT71">
        <f>IFERROR(VLOOKUP($A71,table123!$EF$10:$EZ$410,17,FALSE)/VLOOKUP($A71,table100!$EE$10:$EK$462,7,FALSE)*1000,"")</f>
        <v>0</v>
      </c>
      <c r="AU71">
        <f>IFERROR(VLOOKUP($A71,table123!$FF$10:$FZ$410,17,FALSE)/VLOOKUP($A71,table100!$FE$10:$FK$462,7,FALSE)*1000,"")</f>
        <v>1.3481449525452978E-2</v>
      </c>
      <c r="AV71">
        <f>IFERROR(VLOOKUP($A71,table123!$GF$10:$GZ$410,17,FALSE)/VLOOKUP($A71,table100!$GE$10:$GK$462,7,FALSE)*1000,"")</f>
        <v>5.7576898376774363E-2</v>
      </c>
      <c r="AX71">
        <f>IFERROR(VLOOKUP($A71,table123!$F$10:$R$410,11,FALSE)/VLOOKUP($A71,table100!$E$10:$K$462,7,FALSE)*1000,"")</f>
        <v>0.42403567617014787</v>
      </c>
      <c r="AY71">
        <f>IFERROR(VLOOKUP($A71,table123!$AF$10:$AR$410,11,FALSE)/VLOOKUP($A71,table100!$AE$10:$AK$462,7,FALSE)*1000,"")</f>
        <v>0.36393025772879162</v>
      </c>
      <c r="AZ71">
        <f>IFERROR(VLOOKUP($A71,table123!$BF$10:$BR$410,11,FALSE)/VLOOKUP($A71,table100!$BE$10:$BK$462,7,FALSE)*1000,"")</f>
        <v>0.4457185217158755</v>
      </c>
      <c r="BA71">
        <f>IFERROR(VLOOKUP($A71,table123!$CF$10:$CY$410,18,FALSE)/VLOOKUP($A71,table100!$CE$10:$CK$462,7,FALSE)*1000,"")</f>
        <v>0.67366660472031215</v>
      </c>
      <c r="BB71">
        <f>IFERROR(VLOOKUP($A71,table123!$DF$10:$DY$410,18,FALSE)/VLOOKUP($A71,table100!$DE$10:$DK$462,7,FALSE)*1000,"")</f>
        <v>1.1286993697711274</v>
      </c>
      <c r="BC71">
        <f>IFERROR(VLOOKUP($A71,table123!$EF$10:$EZ$410,19,FALSE)/VLOOKUP($A71,table100!$EE$10:$EK$462,7,FALSE)*1000,"")</f>
        <v>1.6456191073652819</v>
      </c>
      <c r="BD71">
        <f>IFERROR(VLOOKUP($A71,table123!$FF$10:$FZ$410,19,FALSE)/VLOOKUP($A71,table100!$FE$10:$FK$462,7,FALSE)*1000,"")</f>
        <v>0.83135605406960023</v>
      </c>
      <c r="BE71">
        <f>IFERROR(VLOOKUP($A71,table123!$GF$10:$GZ$410,19,FALSE)/VLOOKUP($A71,table100!$GE$10:$GK$462,7,FALSE)*1000,"")</f>
        <v>0.35874836680913258</v>
      </c>
      <c r="BG71">
        <f>IFERROR(VLOOKUP($A71,table123!$F$10:$R$410,13,FALSE)/VLOOKUP($A71,table100!$E$10:$K$462,7,FALSE)*1000,"")</f>
        <v>8.0566778472328107</v>
      </c>
      <c r="BH71">
        <f>IFERROR(VLOOKUP($A71,table123!$AF$10:$AR$410,13,FALSE)/VLOOKUP($A71,table100!$AE$10:$AK$462,7,FALSE)*1000,"")</f>
        <v>7.373132494245648</v>
      </c>
      <c r="BI71">
        <f>IFERROR(VLOOKUP($A71,table123!$BF$10:$BR$410,13,FALSE)/VLOOKUP($A71,table100!$BE$10:$BK$462,7,FALSE)*1000,"")</f>
        <v>9.857416990790048</v>
      </c>
      <c r="BJ71">
        <f>IFERROR(VLOOKUP($A71,table123!$CF$10:$CY$410,20,FALSE)/VLOOKUP($A71,table100!$CE$10:$CK$462,7,FALSE)*1000,"")</f>
        <v>8.4742612897230991</v>
      </c>
      <c r="BK71">
        <f>IFERROR(VLOOKUP($A71,table123!$DF$10:$DY$410,20,FALSE)/VLOOKUP($A71,table100!$DE$10:$DK$462,7,FALSE)*1000,"")</f>
        <v>13.424612095971694</v>
      </c>
      <c r="BL71">
        <f>IFERROR(VLOOKUP($A71,table123!$EF$10:$EZ$410,21,FALSE)/VLOOKUP($A71,table100!$EE$10:$EK$462,7,FALSE)*1000,"")</f>
        <v>11.592068297738866</v>
      </c>
      <c r="BM71">
        <f>IFERROR(VLOOKUP($A71,table123!$FF$10:$FZ$410,21,FALSE)/VLOOKUP($A71,table100!$FE$10:$FK$462,7,FALSE)*1000,"")</f>
        <v>14.636360368133449</v>
      </c>
      <c r="BN71">
        <f>IFERROR(VLOOKUP($A71,table123!$GF$10:$GZ$410,21,FALSE)/VLOOKUP($A71,table100!$GE$10:$GK$462,7,FALSE)*1000,"")</f>
        <v>10.071528223752685</v>
      </c>
    </row>
    <row r="72" spans="1:66" x14ac:dyDescent="0.3">
      <c r="A72" t="s">
        <v>655</v>
      </c>
      <c r="B72" t="str">
        <f>VLOOKUP($A72,class!$A$1:$B$455,2,FALSE)</f>
        <v>Shire District</v>
      </c>
      <c r="C72" t="str">
        <f>IFERROR(VLOOKUP($A72,classifications!A$3:C$334,3,FALSE),VLOOKUP($A72,classifications!I$2:K$28,3,FALSE))</f>
        <v>Predominantly Urban</v>
      </c>
      <c r="E72" t="b">
        <f>IF(VLOOKUP(A72,table123!$F$10:$F$410,1,FALSE)=VLOOKUP(calculations!A72,table100!$E$10:$E$462,1,FALSE),TRUE,FALSE)</f>
        <v>1</v>
      </c>
      <c r="F72" t="b">
        <f>IF(VLOOKUP($A72,table123!$AF$10:$AF$410,1,FALSE)=VLOOKUP(calculations!$A72,table100!$AE$10:$AE$462,1,FALSE),TRUE,FALSE)</f>
        <v>1</v>
      </c>
      <c r="G72" t="b">
        <f>IF(VLOOKUP($A72,table123!$BF$10:$BF$410,1,FALSE)=VLOOKUP(calculations!$A72,table100!$BE$10:$BE$462,1,FALSE),TRUE,FALSE)</f>
        <v>1</v>
      </c>
      <c r="H72" t="b">
        <f>IF(VLOOKUP($A72,table123!$CF$10:$CF$410,1,FALSE)=VLOOKUP(calculations!$A72,table100!$CE$10:$CE$462,1,FALSE),TRUE,FALSE)</f>
        <v>1</v>
      </c>
      <c r="I72" t="b">
        <f>IF(VLOOKUP($A72,table123!$DF$10:$DF$410,1,FALSE)=VLOOKUP(calculations!$A72,table100!$DE$10:$DE$462,1,FALSE),TRUE,FALSE)</f>
        <v>1</v>
      </c>
      <c r="J72" t="b">
        <f>IF(VLOOKUP($A72,table123!$EF$10:$EF$410,1,FALSE)=VLOOKUP(calculations!$A72,table100!$EE$10:$EE$462,1,FALSE),TRUE,FALSE)</f>
        <v>1</v>
      </c>
      <c r="K72" t="b">
        <f>IF(VLOOKUP($A72,table123!$FF$10:$FF$410,1,FALSE)=VLOOKUP(calculations!$A72,table100!$FE$10:$FE$462,1,FALSE),TRUE,FALSE)</f>
        <v>1</v>
      </c>
      <c r="L72" t="b">
        <f>IF(VLOOKUP($A72,table123!$GF$10:$GF$408,1,FALSE)=VLOOKUP(calculations!$A72,table100!$GE$10:$GE$462,1,FALSE),TRUE,FALSE)</f>
        <v>1</v>
      </c>
      <c r="N72">
        <f>IFERROR(VLOOKUP($A72,table123!$F$10:$R$410,3,FALSE)/VLOOKUP($A72,table100!$E$10:$K$462,7,FALSE)*1000,"")</f>
        <v>1.5792640128346536</v>
      </c>
      <c r="O72">
        <f>IFERROR(VLOOKUP($A72,table123!$AF$10:$AR$410,3,FALSE)/VLOOKUP($A72,table100!$AE$10:$AK$462,7,FALSE)*1000,"")</f>
        <v>4.3101288026863127</v>
      </c>
      <c r="P72">
        <f>IFERROR(VLOOKUP($A72,table123!$BF$10:$BR$410,3,FALSE)/VLOOKUP($A72,table100!$BE$10:$BK$462,7,FALSE)*1000,"")</f>
        <v>2.6458328133190228</v>
      </c>
      <c r="Q72">
        <f>IFERROR(VLOOKUP($A72,table123!$CF$10:$CY$410,3,FALSE)/VLOOKUP($A72,table100!$CE$10:$CK$462,7,FALSE)*1000,"")</f>
        <v>4.0414119995010598</v>
      </c>
      <c r="R72">
        <f>IFERROR(VLOOKUP($A72,table123!$DF$10:$DY$410,3,FALSE)/VLOOKUP($A72,table100!$DE$10:$DK$462,7,FALSE)*1000,"")</f>
        <v>2.6059116968207876</v>
      </c>
      <c r="S72">
        <f>IFERROR(VLOOKUP($A72,table123!$EF$10:$EZ$410,3,FALSE)/VLOOKUP($A72,table100!$EE$10:$EK$462,7,FALSE)*1000,"")</f>
        <v>7.6307601126092752</v>
      </c>
      <c r="T72">
        <f>IFERROR(VLOOKUP($A72,table123!$FF$10:$FZ$410,3,FALSE)/VLOOKUP($A72,table100!$FE$10:$FK$462,7,FALSE)*1000,"")</f>
        <v>4.3841387249259105</v>
      </c>
      <c r="U72">
        <f>IFERROR(VLOOKUP($A72,table123!$GF$10:$GZ$410,3,FALSE)/VLOOKUP($A72,table100!$GE$10:$GK$462,7,FALSE)*1000,"")</f>
        <v>3.9678675754625119</v>
      </c>
      <c r="W72">
        <f>IFERROR(VLOOKUP($A72,table123!$F$10:$R$410,5,FALSE)/VLOOKUP($A72,table100!$E$10:$K$462,7,FALSE)*1000,"")</f>
        <v>0</v>
      </c>
      <c r="X72">
        <f>IFERROR(VLOOKUP($A72,table123!$AF$10:$AR$410,5,FALSE)/VLOOKUP($A72,table100!$AE$10:$AK$462,7,FALSE)*1000,"")</f>
        <v>0.17541221871397786</v>
      </c>
      <c r="Y72">
        <f>IFERROR(VLOOKUP($A72,table123!$BF$10:$BR$410,5,FALSE)/VLOOKUP($A72,table100!$BE$10:$BK$462,7,FALSE)*1000,"")</f>
        <v>0</v>
      </c>
      <c r="Z72">
        <f>IFERROR(VLOOKUP($A72,table123!$CF$10:$CY$410,5,FALSE)/VLOOKUP($A72,table100!$CE$10:$CK$462,7,FALSE)*1000,"")</f>
        <v>0.44904577772234</v>
      </c>
      <c r="AA72">
        <f>IFERROR(VLOOKUP($A72,table123!$DF$10:$DY$410,5,FALSE)/VLOOKUP($A72,table100!$DE$10:$DK$462,7,FALSE)*1000,"")</f>
        <v>9.9272826545553819E-2</v>
      </c>
      <c r="AB72">
        <f>IFERROR(VLOOKUP($A72,table123!$EF$10:$EZ$410,5,FALSE)/VLOOKUP($A72,table100!$EE$10:$EK$462,7,FALSE)*1000,"")</f>
        <v>2.4695016545661086E-2</v>
      </c>
      <c r="AC72">
        <f>IFERROR(VLOOKUP($A72,table123!$FF$10:$FZ$410,5,FALSE)/VLOOKUP($A72,table100!$FE$10:$FK$462,7,FALSE)*1000,"")</f>
        <v>4.8984790222635875E-2</v>
      </c>
      <c r="AD72">
        <f>IFERROR(VLOOKUP($A72,table123!$GF$10:$GZ$410,5,FALSE)/VLOOKUP($A72,table100!$GE$10:$GK$462,7,FALSE)*1000,"")</f>
        <v>4.8685491723466409E-2</v>
      </c>
      <c r="AF72">
        <f>IFERROR(VLOOKUP($A72,table123!$F$10:$R$410,7,FALSE)/VLOOKUP($A72,table100!$E$10:$K$462,7,FALSE)*1000,"")</f>
        <v>0.12533841371703602</v>
      </c>
      <c r="AG72">
        <f>IFERROR(VLOOKUP($A72,table123!$AF$10:$AR$410,7,FALSE)/VLOOKUP($A72,table100!$AE$10:$AK$462,7,FALSE)*1000,"")</f>
        <v>0.10023555355084449</v>
      </c>
      <c r="AH72">
        <f>IFERROR(VLOOKUP($A72,table123!$BF$10:$BR$410,7,FALSE)/VLOOKUP($A72,table100!$BE$10:$BK$462,7,FALSE)*1000,"")</f>
        <v>0.1996854953448319</v>
      </c>
      <c r="AI72">
        <f>IFERROR(VLOOKUP($A72,table123!$CF$10:$CY$410,7,FALSE)/VLOOKUP($A72,table100!$CE$10:$CK$462,7,FALSE)*1000,"")</f>
        <v>0.69851565423475115</v>
      </c>
      <c r="AJ72">
        <f>IFERROR(VLOOKUP($A72,table123!$DF$10:$DY$410,7,FALSE)/VLOOKUP($A72,table100!$DE$10:$DK$462,7,FALSE)*1000,"")</f>
        <v>2.903730176457449</v>
      </c>
      <c r="AK72">
        <f>IFERROR(VLOOKUP($A72,table123!$EF$10:$EZ$410,7,FALSE)/VLOOKUP($A72,table100!$EE$10:$EK$462,7,FALSE)*1000,"")</f>
        <v>0.61737541364152715</v>
      </c>
      <c r="AL72">
        <f>IFERROR(VLOOKUP($A72,table123!$FF$10:$FZ$410,7,FALSE)/VLOOKUP($A72,table100!$FE$10:$FK$462,7,FALSE)*1000,"")</f>
        <v>1.7144676577922555</v>
      </c>
      <c r="AM72">
        <f>IFERROR(VLOOKUP($A72,table123!$GF$10:$GZ$410,7,FALSE)/VLOOKUP($A72,table100!$GE$10:$GK$462,7,FALSE)*1000,"")</f>
        <v>4.8685491723466409E-2</v>
      </c>
      <c r="AO72">
        <f>IFERROR(VLOOKUP($A72,table123!$F$10:$R$410,9,FALSE)/VLOOKUP($A72,table100!$E$10:$K$462,7,FALSE)*1000,"")</f>
        <v>0</v>
      </c>
      <c r="AP72">
        <f>IFERROR(VLOOKUP($A72,table123!$AF$10:$AR$410,9,FALSE)/VLOOKUP($A72,table100!$AE$10:$AK$462,7,FALSE)*1000,"")</f>
        <v>0</v>
      </c>
      <c r="AQ72">
        <f>IFERROR(VLOOKUP($A72,table123!$BF$10:$BR$410,9,FALSE)/VLOOKUP($A72,table100!$BE$10:$BK$462,7,FALSE)*1000,"")</f>
        <v>0</v>
      </c>
      <c r="AR72">
        <f>IFERROR(VLOOKUP($A72,table123!$CF$10:$CY$410,16,FALSE)/VLOOKUP($A72,table100!$CE$10:$CK$462,7,FALSE)*1000,"")</f>
        <v>0</v>
      </c>
      <c r="AS72">
        <f>IFERROR(VLOOKUP($A72,table123!$DF$10:$DY$410,16,FALSE)/VLOOKUP($A72,table100!$DE$10:$DK$462,7,FALSE)*1000,"")</f>
        <v>0</v>
      </c>
      <c r="AT72">
        <f>IFERROR(VLOOKUP($A72,table123!$EF$10:$EZ$410,17,FALSE)/VLOOKUP($A72,table100!$EE$10:$EK$462,7,FALSE)*1000,"")</f>
        <v>0</v>
      </c>
      <c r="AU72">
        <f>IFERROR(VLOOKUP($A72,table123!$FF$10:$FZ$410,17,FALSE)/VLOOKUP($A72,table100!$FE$10:$FK$462,7,FALSE)*1000,"")</f>
        <v>0</v>
      </c>
      <c r="AV72">
        <f>IFERROR(VLOOKUP($A72,table123!$GF$10:$GZ$410,17,FALSE)/VLOOKUP($A72,table100!$GE$10:$GK$462,7,FALSE)*1000,"")</f>
        <v>0</v>
      </c>
      <c r="AX72">
        <f>IFERROR(VLOOKUP($A72,table123!$F$10:$R$410,11,FALSE)/VLOOKUP($A72,table100!$E$10:$K$462,7,FALSE)*1000,"")</f>
        <v>1.3536548681439886</v>
      </c>
      <c r="AY72">
        <f>IFERROR(VLOOKUP($A72,table123!$AF$10:$AR$410,11,FALSE)/VLOOKUP($A72,table100!$AE$10:$AK$462,7,FALSE)*1000,"")</f>
        <v>0.65153109808048915</v>
      </c>
      <c r="AZ72">
        <f>IFERROR(VLOOKUP($A72,table123!$BF$10:$BR$410,11,FALSE)/VLOOKUP($A72,table100!$BE$10:$BK$462,7,FALSE)*1000,"")</f>
        <v>2.296383196465567</v>
      </c>
      <c r="BA72">
        <f>IFERROR(VLOOKUP($A72,table123!$CF$10:$CY$410,18,FALSE)/VLOOKUP($A72,table100!$CE$10:$CK$462,7,FALSE)*1000,"")</f>
        <v>0</v>
      </c>
      <c r="BB72">
        <f>IFERROR(VLOOKUP($A72,table123!$DF$10:$DY$410,18,FALSE)/VLOOKUP($A72,table100!$DE$10:$DK$462,7,FALSE)*1000,"")</f>
        <v>0.62045516590971128</v>
      </c>
      <c r="BC72">
        <f>IFERROR(VLOOKUP($A72,table123!$EF$10:$EZ$410,19,FALSE)/VLOOKUP($A72,table100!$EE$10:$EK$462,7,FALSE)*1000,"")</f>
        <v>0</v>
      </c>
      <c r="BD72">
        <f>IFERROR(VLOOKUP($A72,table123!$FF$10:$FZ$410,19,FALSE)/VLOOKUP($A72,table100!$FE$10:$FK$462,7,FALSE)*1000,"")</f>
        <v>0</v>
      </c>
      <c r="BE72">
        <f>IFERROR(VLOOKUP($A72,table123!$GF$10:$GZ$410,19,FALSE)/VLOOKUP($A72,table100!$GE$10:$GK$462,7,FALSE)*1000,"")</f>
        <v>4.8685491723466409E-2</v>
      </c>
      <c r="BG72">
        <f>IFERROR(VLOOKUP($A72,table123!$F$10:$R$410,13,FALSE)/VLOOKUP($A72,table100!$E$10:$K$462,7,FALSE)*1000,"")</f>
        <v>0.35094755840770075</v>
      </c>
      <c r="BH72">
        <f>IFERROR(VLOOKUP($A72,table123!$AF$10:$AR$410,13,FALSE)/VLOOKUP($A72,table100!$AE$10:$AK$462,7,FALSE)*1000,"")</f>
        <v>3.9342454768706459</v>
      </c>
      <c r="BI72">
        <f>IFERROR(VLOOKUP($A72,table123!$BF$10:$BR$410,13,FALSE)/VLOOKUP($A72,table100!$BE$10:$BK$462,7,FALSE)*1000,"")</f>
        <v>0.5491351121982877</v>
      </c>
      <c r="BJ72">
        <f>IFERROR(VLOOKUP($A72,table123!$CF$10:$CY$410,20,FALSE)/VLOOKUP($A72,table100!$CE$10:$CK$462,7,FALSE)*1000,"")</f>
        <v>5.1889734314581517</v>
      </c>
      <c r="BK72">
        <f>IFERROR(VLOOKUP($A72,table123!$DF$10:$DY$410,20,FALSE)/VLOOKUP($A72,table100!$DE$10:$DK$462,7,FALSE)*1000,"")</f>
        <v>4.9884595339140798</v>
      </c>
      <c r="BL72">
        <f>IFERROR(VLOOKUP($A72,table123!$EF$10:$EZ$410,21,FALSE)/VLOOKUP($A72,table100!$EE$10:$EK$462,7,FALSE)*1000,"")</f>
        <v>8.2728305427964646</v>
      </c>
      <c r="BM72">
        <f>IFERROR(VLOOKUP($A72,table123!$FF$10:$FZ$410,21,FALSE)/VLOOKUP($A72,table100!$FE$10:$FK$462,7,FALSE)*1000,"")</f>
        <v>6.1475911729408024</v>
      </c>
      <c r="BN72">
        <f>IFERROR(VLOOKUP($A72,table123!$GF$10:$GZ$410,21,FALSE)/VLOOKUP($A72,table100!$GE$10:$GK$462,7,FALSE)*1000,"")</f>
        <v>4.0165530671859786</v>
      </c>
    </row>
    <row r="73" spans="1:66" x14ac:dyDescent="0.3">
      <c r="A73" t="s">
        <v>242</v>
      </c>
      <c r="B73" t="str">
        <f>VLOOKUP($A73,class!$A$1:$B$455,2,FALSE)</f>
        <v>Metropolitan District</v>
      </c>
      <c r="C73" t="str">
        <f>IFERROR(VLOOKUP($A73,classifications!A$3:C$334,3,FALSE),VLOOKUP($A73,classifications!I$2:K$28,3,FALSE))</f>
        <v>Predominantly Urban</v>
      </c>
      <c r="E73" t="b">
        <f>IF(VLOOKUP(A73,table123!$F$10:$F$410,1,FALSE)=VLOOKUP(calculations!A73,table100!$E$10:$E$462,1,FALSE),TRUE,FALSE)</f>
        <v>1</v>
      </c>
      <c r="F73" t="b">
        <f>IF(VLOOKUP($A73,table123!$AF$10:$AF$410,1,FALSE)=VLOOKUP(calculations!$A73,table100!$AE$10:$AE$462,1,FALSE),TRUE,FALSE)</f>
        <v>1</v>
      </c>
      <c r="G73" t="b">
        <f>IF(VLOOKUP($A73,table123!$BF$10:$BF$410,1,FALSE)=VLOOKUP(calculations!$A73,table100!$BE$10:$BE$462,1,FALSE),TRUE,FALSE)</f>
        <v>1</v>
      </c>
      <c r="H73" t="b">
        <f>IF(VLOOKUP($A73,table123!$CF$10:$CF$410,1,FALSE)=VLOOKUP(calculations!$A73,table100!$CE$10:$CE$462,1,FALSE),TRUE,FALSE)</f>
        <v>1</v>
      </c>
      <c r="I73" t="b">
        <f>IF(VLOOKUP($A73,table123!$DF$10:$DF$410,1,FALSE)=VLOOKUP(calculations!$A73,table100!$DE$10:$DE$462,1,FALSE),TRUE,FALSE)</f>
        <v>1</v>
      </c>
      <c r="J73" t="b">
        <f>IF(VLOOKUP($A73,table123!$EF$10:$EF$410,1,FALSE)=VLOOKUP(calculations!$A73,table100!$EE$10:$EE$462,1,FALSE),TRUE,FALSE)</f>
        <v>1</v>
      </c>
      <c r="K73" t="b">
        <f>IF(VLOOKUP($A73,table123!$FF$10:$FF$410,1,FALSE)=VLOOKUP(calculations!$A73,table100!$FE$10:$FE$462,1,FALSE),TRUE,FALSE)</f>
        <v>1</v>
      </c>
      <c r="L73" t="b">
        <f>IF(VLOOKUP($A73,table123!$GF$10:$GF$408,1,FALSE)=VLOOKUP(calculations!$A73,table100!$GE$10:$GE$462,1,FALSE),TRUE,FALSE)</f>
        <v>1</v>
      </c>
      <c r="N73">
        <f>IFERROR(VLOOKUP($A73,table123!$F$10:$R$410,3,FALSE)/VLOOKUP($A73,table100!$E$10:$K$462,7,FALSE)*1000,"")</f>
        <v>2.8906336121896548</v>
      </c>
      <c r="O73">
        <f>IFERROR(VLOOKUP($A73,table123!$AF$10:$AR$410,3,FALSE)/VLOOKUP($A73,table100!$AE$10:$AK$462,7,FALSE)*1000,"")</f>
        <v>3.1251144451090735</v>
      </c>
      <c r="P73">
        <f>IFERROR(VLOOKUP($A73,table123!$BF$10:$BR$410,3,FALSE)/VLOOKUP($A73,table100!$BE$10:$BK$462,7,FALSE)*1000,"")</f>
        <v>6.3273426377718023</v>
      </c>
      <c r="Q73">
        <f>IFERROR(VLOOKUP($A73,table123!$CF$10:$CY$410,3,FALSE)/VLOOKUP($A73,table100!$CE$10:$CK$462,7,FALSE)*1000,"")</f>
        <v>3.7110461040059954</v>
      </c>
      <c r="R73">
        <f>IFERROR(VLOOKUP($A73,table123!$DF$10:$DY$410,3,FALSE)/VLOOKUP($A73,table100!$DE$10:$DK$462,7,FALSE)*1000,"")</f>
        <v>4.4064001155777079</v>
      </c>
      <c r="S73">
        <f>IFERROR(VLOOKUP($A73,table123!$EF$10:$EZ$410,3,FALSE)/VLOOKUP($A73,table100!$EE$10:$EK$462,7,FALSE)*1000,"")</f>
        <v>2.8766975512112096</v>
      </c>
      <c r="T73">
        <f>IFERROR(VLOOKUP($A73,table123!$FF$10:$FZ$410,3,FALSE)/VLOOKUP($A73,table100!$FE$10:$FK$462,7,FALSE)*1000,"")</f>
        <v>4.5398069387365005</v>
      </c>
      <c r="U73">
        <f>IFERROR(VLOOKUP($A73,table123!$GF$10:$GZ$410,3,FALSE)/VLOOKUP($A73,table100!$GE$10:$GK$462,7,FALSE)*1000,"")</f>
        <v>1.7004780364829835</v>
      </c>
      <c r="W73">
        <f>IFERROR(VLOOKUP($A73,table123!$F$10:$R$410,5,FALSE)/VLOOKUP($A73,table100!$E$10:$K$462,7,FALSE)*1000,"")</f>
        <v>0.26946584520412037</v>
      </c>
      <c r="X73">
        <f>IFERROR(VLOOKUP($A73,table123!$AF$10:$AR$410,5,FALSE)/VLOOKUP($A73,table100!$AE$10:$AK$462,7,FALSE)*1000,"")</f>
        <v>4.8829913204829274E-2</v>
      </c>
      <c r="Y73">
        <f>IFERROR(VLOOKUP($A73,table123!$BF$10:$BR$410,5,FALSE)/VLOOKUP($A73,table100!$BE$10:$BK$462,7,FALSE)*1000,"")</f>
        <v>0</v>
      </c>
      <c r="Z73">
        <f>IFERROR(VLOOKUP($A73,table123!$CF$10:$CY$410,5,FALSE)/VLOOKUP($A73,table100!$CE$10:$CK$462,7,FALSE)*1000,"")</f>
        <v>1.2088098058651452E-2</v>
      </c>
      <c r="AA73">
        <f>IFERROR(VLOOKUP($A73,table123!$DF$10:$DY$410,5,FALSE)/VLOOKUP($A73,table100!$DE$10:$DK$462,7,FALSE)*1000,"")</f>
        <v>0</v>
      </c>
      <c r="AB73">
        <f>IFERROR(VLOOKUP($A73,table123!$EF$10:$EZ$410,5,FALSE)/VLOOKUP($A73,table100!$EE$10:$EK$462,7,FALSE)*1000,"")</f>
        <v>0.11986239796713373</v>
      </c>
      <c r="AC73">
        <f>IFERROR(VLOOKUP($A73,table123!$FF$10:$FZ$410,5,FALSE)/VLOOKUP($A73,table100!$FE$10:$FK$462,7,FALSE)*1000,"")</f>
        <v>3.5840581095288156E-2</v>
      </c>
      <c r="AD73">
        <f>IFERROR(VLOOKUP($A73,table123!$GF$10:$GZ$410,5,FALSE)/VLOOKUP($A73,table100!$GE$10:$GK$462,7,FALSE)*1000,"")</f>
        <v>1.1891454800580303E-2</v>
      </c>
      <c r="AF73">
        <f>IFERROR(VLOOKUP($A73,table123!$F$10:$R$410,7,FALSE)/VLOOKUP($A73,table100!$E$10:$K$462,7,FALSE)*1000,"")</f>
        <v>0.19597516014845118</v>
      </c>
      <c r="AG73">
        <f>IFERROR(VLOOKUP($A73,table123!$AF$10:$AR$410,7,FALSE)/VLOOKUP($A73,table100!$AE$10:$AK$462,7,FALSE)*1000,"")</f>
        <v>7.3244869807243929E-2</v>
      </c>
      <c r="AH73">
        <f>IFERROR(VLOOKUP($A73,table123!$BF$10:$BR$410,7,FALSE)/VLOOKUP($A73,table100!$BE$10:$BK$462,7,FALSE)*1000,"")</f>
        <v>0.27986323205529123</v>
      </c>
      <c r="AI73">
        <f>IFERROR(VLOOKUP($A73,table123!$CF$10:$CY$410,7,FALSE)/VLOOKUP($A73,table100!$CE$10:$CK$462,7,FALSE)*1000,"")</f>
        <v>0.3263786475835892</v>
      </c>
      <c r="AJ73">
        <f>IFERROR(VLOOKUP($A73,table123!$DF$10:$DY$410,7,FALSE)/VLOOKUP($A73,table100!$DE$10:$DK$462,7,FALSE)*1000,"")</f>
        <v>2.4078689156162337E-2</v>
      </c>
      <c r="AK73">
        <f>IFERROR(VLOOKUP($A73,table123!$EF$10:$EZ$410,7,FALSE)/VLOOKUP($A73,table100!$EE$10:$EK$462,7,FALSE)*1000,"")</f>
        <v>0.29965599491783435</v>
      </c>
      <c r="AL73">
        <f>IFERROR(VLOOKUP($A73,table123!$FF$10:$FZ$410,7,FALSE)/VLOOKUP($A73,table100!$FE$10:$FK$462,7,FALSE)*1000,"")</f>
        <v>8.3628022555672366E-2</v>
      </c>
      <c r="AM73">
        <f>IFERROR(VLOOKUP($A73,table123!$GF$10:$GZ$410,7,FALSE)/VLOOKUP($A73,table100!$GE$10:$GK$462,7,FALSE)*1000,"")</f>
        <v>0.48754964682379243</v>
      </c>
      <c r="AO73">
        <f>IFERROR(VLOOKUP($A73,table123!$F$10:$R$410,9,FALSE)/VLOOKUP($A73,table100!$E$10:$K$462,7,FALSE)*1000,"")</f>
        <v>0</v>
      </c>
      <c r="AP73">
        <f>IFERROR(VLOOKUP($A73,table123!$AF$10:$AR$410,9,FALSE)/VLOOKUP($A73,table100!$AE$10:$AK$462,7,FALSE)*1000,"")</f>
        <v>0</v>
      </c>
      <c r="AQ73">
        <f>IFERROR(VLOOKUP($A73,table123!$BF$10:$BR$410,9,FALSE)/VLOOKUP($A73,table100!$BE$10:$BK$462,7,FALSE)*1000,"")</f>
        <v>0</v>
      </c>
      <c r="AR73">
        <f>IFERROR(VLOOKUP($A73,table123!$CF$10:$CY$410,16,FALSE)/VLOOKUP($A73,table100!$CE$10:$CK$462,7,FALSE)*1000,"")</f>
        <v>0</v>
      </c>
      <c r="AS73">
        <f>IFERROR(VLOOKUP($A73,table123!$DF$10:$DY$410,16,FALSE)/VLOOKUP($A73,table100!$DE$10:$DK$462,7,FALSE)*1000,"")</f>
        <v>0</v>
      </c>
      <c r="AT73">
        <f>IFERROR(VLOOKUP($A73,table123!$EF$10:$EZ$410,17,FALSE)/VLOOKUP($A73,table100!$EE$10:$EK$462,7,FALSE)*1000,"")</f>
        <v>0</v>
      </c>
      <c r="AU73">
        <f>IFERROR(VLOOKUP($A73,table123!$FF$10:$FZ$410,17,FALSE)/VLOOKUP($A73,table100!$FE$10:$FK$462,7,FALSE)*1000,"")</f>
        <v>0</v>
      </c>
      <c r="AV73">
        <f>IFERROR(VLOOKUP($A73,table123!$GF$10:$GZ$410,17,FALSE)/VLOOKUP($A73,table100!$GE$10:$GK$462,7,FALSE)*1000,"")</f>
        <v>0.17837182200870455</v>
      </c>
      <c r="AX73">
        <f>IFERROR(VLOOKUP($A73,table123!$F$10:$R$410,11,FALSE)/VLOOKUP($A73,table100!$E$10:$K$462,7,FALSE)*1000,"")</f>
        <v>0</v>
      </c>
      <c r="AY73">
        <f>IFERROR(VLOOKUP($A73,table123!$AF$10:$AR$410,11,FALSE)/VLOOKUP($A73,table100!$AE$10:$AK$462,7,FALSE)*1000,"")</f>
        <v>0</v>
      </c>
      <c r="AZ73">
        <f>IFERROR(VLOOKUP($A73,table123!$BF$10:$BR$410,11,FALSE)/VLOOKUP($A73,table100!$BE$10:$BK$462,7,FALSE)*1000,"")</f>
        <v>0</v>
      </c>
      <c r="BA73">
        <f>IFERROR(VLOOKUP($A73,table123!$CF$10:$CY$410,18,FALSE)/VLOOKUP($A73,table100!$CE$10:$CK$462,7,FALSE)*1000,"")</f>
        <v>0</v>
      </c>
      <c r="BB73">
        <f>IFERROR(VLOOKUP($A73,table123!$DF$10:$DY$410,18,FALSE)/VLOOKUP($A73,table100!$DE$10:$DK$462,7,FALSE)*1000,"")</f>
        <v>0</v>
      </c>
      <c r="BC73">
        <f>IFERROR(VLOOKUP($A73,table123!$EF$10:$EZ$410,19,FALSE)/VLOOKUP($A73,table100!$EE$10:$EK$462,7,FALSE)*1000,"")</f>
        <v>0</v>
      </c>
      <c r="BD73">
        <f>IFERROR(VLOOKUP($A73,table123!$FF$10:$FZ$410,19,FALSE)/VLOOKUP($A73,table100!$FE$10:$FK$462,7,FALSE)*1000,"")</f>
        <v>0</v>
      </c>
      <c r="BE73">
        <f>IFERROR(VLOOKUP($A73,table123!$GF$10:$GZ$410,19,FALSE)/VLOOKUP($A73,table100!$GE$10:$GK$462,7,FALSE)*1000,"")</f>
        <v>0</v>
      </c>
      <c r="BG73">
        <f>IFERROR(VLOOKUP($A73,table123!$F$10:$R$410,13,FALSE)/VLOOKUP($A73,table100!$E$10:$K$462,7,FALSE)*1000,"")</f>
        <v>3.3560746175422267</v>
      </c>
      <c r="BH73">
        <f>IFERROR(VLOOKUP($A73,table123!$AF$10:$AR$410,13,FALSE)/VLOOKUP($A73,table100!$AE$10:$AK$462,7,FALSE)*1000,"")</f>
        <v>3.247189228121147</v>
      </c>
      <c r="BI73">
        <f>IFERROR(VLOOKUP($A73,table123!$BF$10:$BR$410,13,FALSE)/VLOOKUP($A73,table100!$BE$10:$BK$462,7,FALSE)*1000,"")</f>
        <v>6.6072058698270926</v>
      </c>
      <c r="BJ73">
        <f>IFERROR(VLOOKUP($A73,table123!$CF$10:$CY$410,20,FALSE)/VLOOKUP($A73,table100!$CE$10:$CK$462,7,FALSE)*1000,"")</f>
        <v>4.0495128496482362</v>
      </c>
      <c r="BK73">
        <f>IFERROR(VLOOKUP($A73,table123!$DF$10:$DY$410,20,FALSE)/VLOOKUP($A73,table100!$DE$10:$DK$462,7,FALSE)*1000,"")</f>
        <v>4.4304788047338706</v>
      </c>
      <c r="BL73">
        <f>IFERROR(VLOOKUP($A73,table123!$EF$10:$EZ$410,21,FALSE)/VLOOKUP($A73,table100!$EE$10:$EK$462,7,FALSE)*1000,"")</f>
        <v>3.2962159440961774</v>
      </c>
      <c r="BM73">
        <f>IFERROR(VLOOKUP($A73,table123!$FF$10:$FZ$410,21,FALSE)/VLOOKUP($A73,table100!$FE$10:$FK$462,7,FALSE)*1000,"")</f>
        <v>4.6592755423874603</v>
      </c>
      <c r="BN73">
        <f>IFERROR(VLOOKUP($A73,table123!$GF$10:$GZ$410,21,FALSE)/VLOOKUP($A73,table100!$GE$10:$GK$462,7,FALSE)*1000,"")</f>
        <v>2.3782909601160607</v>
      </c>
    </row>
    <row r="74" spans="1:66" x14ac:dyDescent="0.3">
      <c r="A74" t="s">
        <v>344</v>
      </c>
      <c r="B74" t="str">
        <f>VLOOKUP($A74,class!$A$1:$B$455,2,FALSE)</f>
        <v>Metropolitan District</v>
      </c>
      <c r="C74" t="str">
        <f>IFERROR(VLOOKUP($A74,classifications!A$3:C$334,3,FALSE),VLOOKUP($A74,classifications!I$2:K$28,3,FALSE))</f>
        <v>Predominantly Urban</v>
      </c>
      <c r="E74" t="b">
        <f>IF(VLOOKUP(A74,table123!$F$10:$F$410,1,FALSE)=VLOOKUP(calculations!A74,table100!$E$10:$E$462,1,FALSE),TRUE,FALSE)</f>
        <v>1</v>
      </c>
      <c r="F74" t="b">
        <f>IF(VLOOKUP($A74,table123!$AF$10:$AF$410,1,FALSE)=VLOOKUP(calculations!$A74,table100!$AE$10:$AE$462,1,FALSE),TRUE,FALSE)</f>
        <v>1</v>
      </c>
      <c r="G74" t="b">
        <f>IF(VLOOKUP($A74,table123!$BF$10:$BF$410,1,FALSE)=VLOOKUP(calculations!$A74,table100!$BE$10:$BE$462,1,FALSE),TRUE,FALSE)</f>
        <v>1</v>
      </c>
      <c r="H74" t="b">
        <f>IF(VLOOKUP($A74,table123!$CF$10:$CF$410,1,FALSE)=VLOOKUP(calculations!$A74,table100!$CE$10:$CE$462,1,FALSE),TRUE,FALSE)</f>
        <v>1</v>
      </c>
      <c r="I74" t="b">
        <f>IF(VLOOKUP($A74,table123!$DF$10:$DF$410,1,FALSE)=VLOOKUP(calculations!$A74,table100!$DE$10:$DE$462,1,FALSE),TRUE,FALSE)</f>
        <v>1</v>
      </c>
      <c r="J74" t="b">
        <f>IF(VLOOKUP($A74,table123!$EF$10:$EF$410,1,FALSE)=VLOOKUP(calculations!$A74,table100!$EE$10:$EE$462,1,FALSE),TRUE,FALSE)</f>
        <v>1</v>
      </c>
      <c r="K74" t="b">
        <f>IF(VLOOKUP($A74,table123!$FF$10:$FF$410,1,FALSE)=VLOOKUP(calculations!$A74,table100!$FE$10:$FE$462,1,FALSE),TRUE,FALSE)</f>
        <v>1</v>
      </c>
      <c r="L74" t="b">
        <f>IF(VLOOKUP($A74,table123!$GF$10:$GF$408,1,FALSE)=VLOOKUP(calculations!$A74,table100!$GE$10:$GE$462,1,FALSE),TRUE,FALSE)</f>
        <v>1</v>
      </c>
      <c r="N74">
        <f>IFERROR(VLOOKUP($A74,table123!$F$10:$R$410,3,FALSE)/VLOOKUP($A74,table100!$E$10:$K$462,7,FALSE)*1000,"")</f>
        <v>4.3870549462423689</v>
      </c>
      <c r="O74">
        <f>IFERROR(VLOOKUP($A74,table123!$AF$10:$AR$410,3,FALSE)/VLOOKUP($A74,table100!$AE$10:$AK$462,7,FALSE)*1000,"")</f>
        <v>3.0417024935511607</v>
      </c>
      <c r="P74">
        <f>IFERROR(VLOOKUP($A74,table123!$BF$10:$BR$410,3,FALSE)/VLOOKUP($A74,table100!$BE$10:$BK$462,7,FALSE)*1000,"")</f>
        <v>4.3484314586524144</v>
      </c>
      <c r="Q74">
        <f>IFERROR(VLOOKUP($A74,table123!$CF$10:$CY$410,3,FALSE)/VLOOKUP($A74,table100!$CE$10:$CK$462,7,FALSE)*1000,"")</f>
        <v>2.5870053549946239</v>
      </c>
      <c r="R74">
        <f>IFERROR(VLOOKUP($A74,table123!$DF$10:$DY$410,3,FALSE)/VLOOKUP($A74,table100!$DE$10:$DK$462,7,FALSE)*1000,"")</f>
        <v>2.7583280288563548</v>
      </c>
      <c r="S74">
        <f>IFERROR(VLOOKUP($A74,table123!$EF$10:$EZ$410,3,FALSE)/VLOOKUP($A74,table100!$EE$10:$EK$462,7,FALSE)*1000,"")</f>
        <v>2.3035631260830973</v>
      </c>
      <c r="T74">
        <f>IFERROR(VLOOKUP($A74,table123!$FF$10:$FZ$410,3,FALSE)/VLOOKUP($A74,table100!$FE$10:$FK$462,7,FALSE)*1000,"")</f>
        <v>3.44464342146845</v>
      </c>
      <c r="U74">
        <f>IFERROR(VLOOKUP($A74,table123!$GF$10:$GZ$410,3,FALSE)/VLOOKUP($A74,table100!$GE$10:$GK$462,7,FALSE)*1000,"")</f>
        <v>2.6391303437153093</v>
      </c>
      <c r="W74">
        <f>IFERROR(VLOOKUP($A74,table123!$F$10:$R$410,5,FALSE)/VLOOKUP($A74,table100!$E$10:$K$462,7,FALSE)*1000,"")</f>
        <v>0.27013885136960403</v>
      </c>
      <c r="X74">
        <f>IFERROR(VLOOKUP($A74,table123!$AF$10:$AR$410,5,FALSE)/VLOOKUP($A74,table100!$AE$10:$AK$462,7,FALSE)*1000,"")</f>
        <v>0.22570937231298366</v>
      </c>
      <c r="Y74">
        <f>IFERROR(VLOOKUP($A74,table123!$BF$10:$BR$410,5,FALSE)/VLOOKUP($A74,table100!$BE$10:$BK$462,7,FALSE)*1000,"")</f>
        <v>0.41770647016611867</v>
      </c>
      <c r="Z74">
        <f>IFERROR(VLOOKUP($A74,table123!$CF$10:$CY$410,5,FALSE)/VLOOKUP($A74,table100!$CE$10:$CK$462,7,FALSE)*1000,"")</f>
        <v>0.19163002629589806</v>
      </c>
      <c r="AA74">
        <f>IFERROR(VLOOKUP($A74,table123!$DF$10:$DY$410,5,FALSE)/VLOOKUP($A74,table100!$DE$10:$DK$462,7,FALSE)*1000,"")</f>
        <v>0.19096117122851686</v>
      </c>
      <c r="AB74">
        <f>IFERROR(VLOOKUP($A74,table123!$EF$10:$EZ$410,5,FALSE)/VLOOKUP($A74,table100!$EE$10:$EK$462,7,FALSE)*1000,"")</f>
        <v>0.16906885329050256</v>
      </c>
      <c r="AC74">
        <f>IFERROR(VLOOKUP($A74,table123!$FF$10:$FZ$410,5,FALSE)/VLOOKUP($A74,table100!$FE$10:$FK$462,7,FALSE)*1000,"")</f>
        <v>0.10534077741493732</v>
      </c>
      <c r="AD74">
        <f>IFERROR(VLOOKUP($A74,table123!$GF$10:$GZ$410,5,FALSE)/VLOOKUP($A74,table100!$GE$10:$GK$462,7,FALSE)*1000,"")</f>
        <v>0.20945478918375471</v>
      </c>
      <c r="AF74">
        <f>IFERROR(VLOOKUP($A74,table123!$F$10:$R$410,7,FALSE)/VLOOKUP($A74,table100!$E$10:$K$462,7,FALSE)*1000,"")</f>
        <v>0.74558322978010705</v>
      </c>
      <c r="AG74">
        <f>IFERROR(VLOOKUP($A74,table123!$AF$10:$AR$410,7,FALSE)/VLOOKUP($A74,table100!$AE$10:$AK$462,7,FALSE)*1000,"")</f>
        <v>0.61263972484952711</v>
      </c>
      <c r="AH74">
        <f>IFERROR(VLOOKUP($A74,table123!$BF$10:$BR$410,7,FALSE)/VLOOKUP($A74,table100!$BE$10:$BK$462,7,FALSE)*1000,"")</f>
        <v>1.3495132113059218</v>
      </c>
      <c r="AI74">
        <f>IFERROR(VLOOKUP($A74,table123!$CF$10:$CY$410,7,FALSE)/VLOOKUP($A74,table100!$CE$10:$CK$462,7,FALSE)*1000,"")</f>
        <v>0.76652010518359226</v>
      </c>
      <c r="AJ74">
        <f>IFERROR(VLOOKUP($A74,table123!$DF$10:$DY$410,7,FALSE)/VLOOKUP($A74,table100!$DE$10:$DK$462,7,FALSE)*1000,"")</f>
        <v>1.1139401654996819</v>
      </c>
      <c r="AK74">
        <f>IFERROR(VLOOKUP($A74,table123!$EF$10:$EZ$410,7,FALSE)/VLOOKUP($A74,table100!$EE$10:$EK$462,7,FALSE)*1000,"")</f>
        <v>1.5216196796145229</v>
      </c>
      <c r="AL74">
        <f>IFERROR(VLOOKUP($A74,table123!$FF$10:$FZ$410,7,FALSE)/VLOOKUP($A74,table100!$FE$10:$FK$462,7,FALSE)*1000,"")</f>
        <v>2.391235647319077</v>
      </c>
      <c r="AM74">
        <f>IFERROR(VLOOKUP($A74,table123!$GF$10:$GZ$410,7,FALSE)/VLOOKUP($A74,table100!$GE$10:$GK$462,7,FALSE)*1000,"")</f>
        <v>1.3928743480719687</v>
      </c>
      <c r="AO74">
        <f>IFERROR(VLOOKUP($A74,table123!$F$10:$R$410,9,FALSE)/VLOOKUP($A74,table100!$E$10:$K$462,7,FALSE)*1000,"")</f>
        <v>0</v>
      </c>
      <c r="AP74">
        <f>IFERROR(VLOOKUP($A74,table123!$AF$10:$AR$410,9,FALSE)/VLOOKUP($A74,table100!$AE$10:$AK$462,7,FALSE)*1000,"")</f>
        <v>0</v>
      </c>
      <c r="AQ74">
        <f>IFERROR(VLOOKUP($A74,table123!$BF$10:$BR$410,9,FALSE)/VLOOKUP($A74,table100!$BE$10:$BK$462,7,FALSE)*1000,"")</f>
        <v>0</v>
      </c>
      <c r="AR74">
        <f>IFERROR(VLOOKUP($A74,table123!$CF$10:$CY$410,16,FALSE)/VLOOKUP($A74,table100!$CE$10:$CK$462,7,FALSE)*1000,"")</f>
        <v>0</v>
      </c>
      <c r="AS74">
        <f>IFERROR(VLOOKUP($A74,table123!$DF$10:$DY$410,16,FALSE)/VLOOKUP($A74,table100!$DE$10:$DK$462,7,FALSE)*1000,"")</f>
        <v>0</v>
      </c>
      <c r="AT74">
        <f>IFERROR(VLOOKUP($A74,table123!$EF$10:$EZ$410,17,FALSE)/VLOOKUP($A74,table100!$EE$10:$EK$462,7,FALSE)*1000,"")</f>
        <v>0</v>
      </c>
      <c r="AU74">
        <f>IFERROR(VLOOKUP($A74,table123!$FF$10:$FZ$410,17,FALSE)/VLOOKUP($A74,table100!$FE$10:$FK$462,7,FALSE)*1000,"")</f>
        <v>0</v>
      </c>
      <c r="AV74">
        <f>IFERROR(VLOOKUP($A74,table123!$GF$10:$GZ$410,17,FALSE)/VLOOKUP($A74,table100!$GE$10:$GK$462,7,FALSE)*1000,"")</f>
        <v>0</v>
      </c>
      <c r="AX74">
        <f>IFERROR(VLOOKUP($A74,table123!$F$10:$R$410,11,FALSE)/VLOOKUP($A74,table100!$E$10:$K$462,7,FALSE)*1000,"")</f>
        <v>5.4027770273920792E-2</v>
      </c>
      <c r="AY74">
        <f>IFERROR(VLOOKUP($A74,table123!$AF$10:$AR$410,11,FALSE)/VLOOKUP($A74,table100!$AE$10:$AK$462,7,FALSE)*1000,"")</f>
        <v>0.3654342218400688</v>
      </c>
      <c r="AZ74">
        <f>IFERROR(VLOOKUP($A74,table123!$BF$10:$BR$410,11,FALSE)/VLOOKUP($A74,table100!$BE$10:$BK$462,7,FALSE)*1000,"")</f>
        <v>7.4972956183662315E-2</v>
      </c>
      <c r="BA74">
        <f>IFERROR(VLOOKUP($A74,table123!$CF$10:$CY$410,18,FALSE)/VLOOKUP($A74,table100!$CE$10:$CK$462,7,FALSE)*1000,"")</f>
        <v>4.2584450287977346E-2</v>
      </c>
      <c r="BB74">
        <f>IFERROR(VLOOKUP($A74,table123!$DF$10:$DY$410,18,FALSE)/VLOOKUP($A74,table100!$DE$10:$DK$462,7,FALSE)*1000,"")</f>
        <v>7.4262677699978782E-2</v>
      </c>
      <c r="BC74">
        <f>IFERROR(VLOOKUP($A74,table123!$EF$10:$EZ$410,19,FALSE)/VLOOKUP($A74,table100!$EE$10:$EK$462,7,FALSE)*1000,"")</f>
        <v>0.88761147977513843</v>
      </c>
      <c r="BD74">
        <f>IFERROR(VLOOKUP($A74,table123!$FF$10:$FZ$410,19,FALSE)/VLOOKUP($A74,table100!$FE$10:$FK$462,7,FALSE)*1000,"")</f>
        <v>8.4272621931949857E-2</v>
      </c>
      <c r="BE74">
        <f>IFERROR(VLOOKUP($A74,table123!$GF$10:$GZ$410,19,FALSE)/VLOOKUP($A74,table100!$GE$10:$GK$462,7,FALSE)*1000,"")</f>
        <v>0.60741888863288862</v>
      </c>
      <c r="BG74">
        <f>IFERROR(VLOOKUP($A74,table123!$F$10:$R$410,13,FALSE)/VLOOKUP($A74,table100!$E$10:$K$462,7,FALSE)*1000,"")</f>
        <v>5.3487492571181594</v>
      </c>
      <c r="BH74">
        <f>IFERROR(VLOOKUP($A74,table123!$AF$10:$AR$410,13,FALSE)/VLOOKUP($A74,table100!$AE$10:$AK$462,7,FALSE)*1000,"")</f>
        <v>3.5146173688736031</v>
      </c>
      <c r="BI74">
        <f>IFERROR(VLOOKUP($A74,table123!$BF$10:$BR$410,13,FALSE)/VLOOKUP($A74,table100!$BE$10:$BK$462,7,FALSE)*1000,"")</f>
        <v>6.040678183940793</v>
      </c>
      <c r="BJ74">
        <f>IFERROR(VLOOKUP($A74,table123!$CF$10:$CY$410,20,FALSE)/VLOOKUP($A74,table100!$CE$10:$CK$462,7,FALSE)*1000,"")</f>
        <v>3.5025710361861364</v>
      </c>
      <c r="BK74">
        <f>IFERROR(VLOOKUP($A74,table123!$DF$10:$DY$410,20,FALSE)/VLOOKUP($A74,table100!$DE$10:$DK$462,7,FALSE)*1000,"")</f>
        <v>3.9889666878845746</v>
      </c>
      <c r="BL74">
        <f>IFERROR(VLOOKUP($A74,table123!$EF$10:$EZ$410,21,FALSE)/VLOOKUP($A74,table100!$EE$10:$EK$462,7,FALSE)*1000,"")</f>
        <v>3.1066401792129845</v>
      </c>
      <c r="BM74">
        <f>IFERROR(VLOOKUP($A74,table123!$FF$10:$FZ$410,21,FALSE)/VLOOKUP($A74,table100!$FE$10:$FK$462,7,FALSE)*1000,"")</f>
        <v>5.856947224270515</v>
      </c>
      <c r="BN74">
        <f>IFERROR(VLOOKUP($A74,table123!$GF$10:$GZ$410,21,FALSE)/VLOOKUP($A74,table100!$GE$10:$GK$462,7,FALSE)*1000,"")</f>
        <v>3.6340405923381436</v>
      </c>
    </row>
    <row r="75" spans="1:66" x14ac:dyDescent="0.3">
      <c r="A75" t="s">
        <v>371</v>
      </c>
      <c r="B75" t="str">
        <f>VLOOKUP($A75,class!$A$1:$B$455,2,FALSE)</f>
        <v>Shire District</v>
      </c>
      <c r="C75" t="str">
        <f>IFERROR(VLOOKUP($A75,classifications!A$3:C$334,3,FALSE),VLOOKUP($A75,classifications!I$2:K$28,3,FALSE))</f>
        <v>Predominantly Urban</v>
      </c>
      <c r="E75" t="b">
        <f>IF(VLOOKUP(A75,table123!$F$10:$F$410,1,FALSE)=VLOOKUP(calculations!A75,table100!$E$10:$E$462,1,FALSE),TRUE,FALSE)</f>
        <v>1</v>
      </c>
      <c r="F75" t="b">
        <f>IF(VLOOKUP($A75,table123!$AF$10:$AF$410,1,FALSE)=VLOOKUP(calculations!$A75,table100!$AE$10:$AE$462,1,FALSE),TRUE,FALSE)</f>
        <v>1</v>
      </c>
      <c r="G75" t="b">
        <f>IF(VLOOKUP($A75,table123!$BF$10:$BF$410,1,FALSE)=VLOOKUP(calculations!$A75,table100!$BE$10:$BE$462,1,FALSE),TRUE,FALSE)</f>
        <v>1</v>
      </c>
      <c r="H75" t="b">
        <f>IF(VLOOKUP($A75,table123!$CF$10:$CF$410,1,FALSE)=VLOOKUP(calculations!$A75,table100!$CE$10:$CE$462,1,FALSE),TRUE,FALSE)</f>
        <v>1</v>
      </c>
      <c r="I75" t="b">
        <f>IF(VLOOKUP($A75,table123!$DF$10:$DF$410,1,FALSE)=VLOOKUP(calculations!$A75,table100!$DE$10:$DE$462,1,FALSE),TRUE,FALSE)</f>
        <v>1</v>
      </c>
      <c r="J75" t="b">
        <f>IF(VLOOKUP($A75,table123!$EF$10:$EF$410,1,FALSE)=VLOOKUP(calculations!$A75,table100!$EE$10:$EE$462,1,FALSE),TRUE,FALSE)</f>
        <v>1</v>
      </c>
      <c r="K75" t="b">
        <f>IF(VLOOKUP($A75,table123!$FF$10:$FF$410,1,FALSE)=VLOOKUP(calculations!$A75,table100!$FE$10:$FE$462,1,FALSE),TRUE,FALSE)</f>
        <v>1</v>
      </c>
      <c r="L75" t="b">
        <f>IF(VLOOKUP($A75,table123!$GF$10:$GF$408,1,FALSE)=VLOOKUP(calculations!$A75,table100!$GE$10:$GE$462,1,FALSE),TRUE,FALSE)</f>
        <v>1</v>
      </c>
      <c r="N75">
        <f>IFERROR(VLOOKUP($A75,table123!$F$10:$R$410,3,FALSE)/VLOOKUP($A75,table100!$E$10:$K$462,7,FALSE)*1000,"")</f>
        <v>10.859951870667846</v>
      </c>
      <c r="O75">
        <f>IFERROR(VLOOKUP($A75,table123!$AF$10:$AR$410,3,FALSE)/VLOOKUP($A75,table100!$AE$10:$AK$462,7,FALSE)*1000,"")</f>
        <v>25.436327719283952</v>
      </c>
      <c r="P75">
        <f>IFERROR(VLOOKUP($A75,table123!$BF$10:$BR$410,3,FALSE)/VLOOKUP($A75,table100!$BE$10:$BK$462,7,FALSE)*1000,"")</f>
        <v>13.769568064125711</v>
      </c>
      <c r="Q75">
        <f>IFERROR(VLOOKUP($A75,table123!$CF$10:$CY$410,3,FALSE)/VLOOKUP($A75,table100!$CE$10:$CK$462,7,FALSE)*1000,"")</f>
        <v>14.320369355974645</v>
      </c>
      <c r="R75">
        <f>IFERROR(VLOOKUP($A75,table123!$DF$10:$DY$410,3,FALSE)/VLOOKUP($A75,table100!$DE$10:$DK$462,7,FALSE)*1000,"")</f>
        <v>22.75</v>
      </c>
      <c r="S75">
        <f>IFERROR(VLOOKUP($A75,table123!$EF$10:$EZ$410,3,FALSE)/VLOOKUP($A75,table100!$EE$10:$EK$462,7,FALSE)*1000,"")</f>
        <v>21.493850840573167</v>
      </c>
      <c r="T75">
        <f>IFERROR(VLOOKUP($A75,table123!$FF$10:$FZ$410,3,FALSE)/VLOOKUP($A75,table100!$FE$10:$FK$462,7,FALSE)*1000,"")</f>
        <v>15.166574636480766</v>
      </c>
      <c r="U75">
        <f>IFERROR(VLOOKUP($A75,table123!$GF$10:$GZ$410,3,FALSE)/VLOOKUP($A75,table100!$GE$10:$GK$462,7,FALSE)*1000,"")</f>
        <v>8.0786856739181623</v>
      </c>
      <c r="W75">
        <f>IFERROR(VLOOKUP($A75,table123!$F$10:$R$410,5,FALSE)/VLOOKUP($A75,table100!$E$10:$K$462,7,FALSE)*1000,"")</f>
        <v>-0.3907937226187293</v>
      </c>
      <c r="X75">
        <f>IFERROR(VLOOKUP($A75,table123!$AF$10:$AR$410,5,FALSE)/VLOOKUP($A75,table100!$AE$10:$AK$462,7,FALSE)*1000,"")</f>
        <v>0.42767244363888152</v>
      </c>
      <c r="Y75">
        <f>IFERROR(VLOOKUP($A75,table123!$BF$10:$BR$410,5,FALSE)/VLOOKUP($A75,table100!$BE$10:$BK$462,7,FALSE)*1000,"")</f>
        <v>0.35713577111565248</v>
      </c>
      <c r="Z75">
        <f>IFERROR(VLOOKUP($A75,table123!$CF$10:$CY$410,5,FALSE)/VLOOKUP($A75,table100!$CE$10:$CK$462,7,FALSE)*1000,"")</f>
        <v>2.3280381876516159</v>
      </c>
      <c r="AA75">
        <f>IFERROR(VLOOKUP($A75,table123!$DF$10:$DY$410,5,FALSE)/VLOOKUP($A75,table100!$DE$10:$DK$462,7,FALSE)*1000,"")</f>
        <v>0.15384615384615385</v>
      </c>
      <c r="AB75">
        <f>IFERROR(VLOOKUP($A75,table123!$EF$10:$EZ$410,5,FALSE)/VLOOKUP($A75,table100!$EE$10:$EK$462,7,FALSE)*1000,"")</f>
        <v>0.30087630223024558</v>
      </c>
      <c r="AC75">
        <f>IFERROR(VLOOKUP($A75,table123!$FF$10:$FZ$410,5,FALSE)/VLOOKUP($A75,table100!$FE$10:$FK$462,7,FALSE)*1000,"")</f>
        <v>0.99392600773053563</v>
      </c>
      <c r="AD75">
        <f>IFERROR(VLOOKUP($A75,table123!$GF$10:$GZ$410,5,FALSE)/VLOOKUP($A75,table100!$GE$10:$GK$462,7,FALSE)*1000,"")</f>
        <v>5.4340935026355348E-2</v>
      </c>
      <c r="AF75">
        <f>IFERROR(VLOOKUP($A75,table123!$F$10:$R$410,7,FALSE)/VLOOKUP($A75,table100!$E$10:$K$462,7,FALSE)*1000,"")</f>
        <v>0.7198831732450276</v>
      </c>
      <c r="AG75">
        <f>IFERROR(VLOOKUP($A75,table123!$AF$10:$AR$410,7,FALSE)/VLOOKUP($A75,table100!$AE$10:$AK$462,7,FALSE)*1000,"")</f>
        <v>0.63132598822882513</v>
      </c>
      <c r="AH75">
        <f>IFERROR(VLOOKUP($A75,table123!$BF$10:$BR$410,7,FALSE)/VLOOKUP($A75,table100!$BE$10:$BK$462,7,FALSE)*1000,"")</f>
        <v>9.9204380865459019E-2</v>
      </c>
      <c r="AI75">
        <f>IFERROR(VLOOKUP($A75,table123!$CF$10:$CY$410,7,FALSE)/VLOOKUP($A75,table100!$CE$10:$CK$462,7,FALSE)*1000,"")</f>
        <v>0.64559042178574222</v>
      </c>
      <c r="AJ75">
        <f>IFERROR(VLOOKUP($A75,table123!$DF$10:$DY$410,7,FALSE)/VLOOKUP($A75,table100!$DE$10:$DK$462,7,FALSE)*1000,"")</f>
        <v>0.55769230769230771</v>
      </c>
      <c r="AK75">
        <f>IFERROR(VLOOKUP($A75,table123!$EF$10:$EZ$410,7,FALSE)/VLOOKUP($A75,table100!$EE$10:$EK$462,7,FALSE)*1000,"")</f>
        <v>0.47011922223475872</v>
      </c>
      <c r="AL75">
        <f>IFERROR(VLOOKUP($A75,table123!$FF$10:$FZ$410,7,FALSE)/VLOOKUP($A75,table100!$FE$10:$FK$462,7,FALSE)*1000,"")</f>
        <v>0.25768452052273144</v>
      </c>
      <c r="AM75">
        <f>IFERROR(VLOOKUP($A75,table123!$GF$10:$GZ$410,7,FALSE)/VLOOKUP($A75,table100!$GE$10:$GK$462,7,FALSE)*1000,"")</f>
        <v>0.61586393029869402</v>
      </c>
      <c r="AO75">
        <f>IFERROR(VLOOKUP($A75,table123!$F$10:$R$410,9,FALSE)/VLOOKUP($A75,table100!$E$10:$K$462,7,FALSE)*1000,"")</f>
        <v>0</v>
      </c>
      <c r="AP75">
        <f>IFERROR(VLOOKUP($A75,table123!$AF$10:$AR$410,9,FALSE)/VLOOKUP($A75,table100!$AE$10:$AK$462,7,FALSE)*1000,"")</f>
        <v>0</v>
      </c>
      <c r="AQ75">
        <f>IFERROR(VLOOKUP($A75,table123!$BF$10:$BR$410,9,FALSE)/VLOOKUP($A75,table100!$BE$10:$BK$462,7,FALSE)*1000,"")</f>
        <v>0</v>
      </c>
      <c r="AR75">
        <f>IFERROR(VLOOKUP($A75,table123!$CF$10:$CY$410,16,FALSE)/VLOOKUP($A75,table100!$CE$10:$CK$462,7,FALSE)*1000,"")</f>
        <v>0</v>
      </c>
      <c r="AS75">
        <f>IFERROR(VLOOKUP($A75,table123!$DF$10:$DY$410,16,FALSE)/VLOOKUP($A75,table100!$DE$10:$DK$462,7,FALSE)*1000,"")</f>
        <v>0</v>
      </c>
      <c r="AT75">
        <f>IFERROR(VLOOKUP($A75,table123!$EF$10:$EZ$410,17,FALSE)/VLOOKUP($A75,table100!$EE$10:$EK$462,7,FALSE)*1000,"")</f>
        <v>0</v>
      </c>
      <c r="AU75">
        <f>IFERROR(VLOOKUP($A75,table123!$FF$10:$FZ$410,17,FALSE)/VLOOKUP($A75,table100!$FE$10:$FK$462,7,FALSE)*1000,"")</f>
        <v>0</v>
      </c>
      <c r="AV75">
        <f>IFERROR(VLOOKUP($A75,table123!$GF$10:$GZ$410,17,FALSE)/VLOOKUP($A75,table100!$GE$10:$GK$462,7,FALSE)*1000,"")</f>
        <v>0</v>
      </c>
      <c r="AX75">
        <f>IFERROR(VLOOKUP($A75,table123!$F$10:$R$410,11,FALSE)/VLOOKUP($A75,table100!$E$10:$K$462,7,FALSE)*1000,"")</f>
        <v>1.234085439848619</v>
      </c>
      <c r="AY75">
        <f>IFERROR(VLOOKUP($A75,table123!$AF$10:$AR$410,11,FALSE)/VLOOKUP($A75,table100!$AE$10:$AK$462,7,FALSE)*1000,"")</f>
        <v>6.1096063376983076E-2</v>
      </c>
      <c r="AZ75">
        <f>IFERROR(VLOOKUP($A75,table123!$BF$10:$BR$410,11,FALSE)/VLOOKUP($A75,table100!$BE$10:$BK$462,7,FALSE)*1000,"")</f>
        <v>3.9681752346183603E-2</v>
      </c>
      <c r="BA75">
        <f>IFERROR(VLOOKUP($A75,table123!$CF$10:$CY$410,18,FALSE)/VLOOKUP($A75,table100!$CE$10:$CK$462,7,FALSE)*1000,"")</f>
        <v>0</v>
      </c>
      <c r="BB75">
        <f>IFERROR(VLOOKUP($A75,table123!$DF$10:$DY$410,18,FALSE)/VLOOKUP($A75,table100!$DE$10:$DK$462,7,FALSE)*1000,"")</f>
        <v>0.80769230769230771</v>
      </c>
      <c r="BC75">
        <f>IFERROR(VLOOKUP($A75,table123!$EF$10:$EZ$410,19,FALSE)/VLOOKUP($A75,table100!$EE$10:$EK$462,7,FALSE)*1000,"")</f>
        <v>0.60175260446049117</v>
      </c>
      <c r="BD75">
        <f>IFERROR(VLOOKUP($A75,table123!$FF$10:$FZ$410,19,FALSE)/VLOOKUP($A75,table100!$FE$10:$FK$462,7,FALSE)*1000,"")</f>
        <v>0.27609055770292656</v>
      </c>
      <c r="BE75">
        <f>IFERROR(VLOOKUP($A75,table123!$GF$10:$GZ$410,19,FALSE)/VLOOKUP($A75,table100!$GE$10:$GK$462,7,FALSE)*1000,"")</f>
        <v>0.34415925516691726</v>
      </c>
      <c r="BG75">
        <f>IFERROR(VLOOKUP($A75,table123!$F$10:$R$410,13,FALSE)/VLOOKUP($A75,table100!$E$10:$K$462,7,FALSE)*1000,"")</f>
        <v>9.9549558814455263</v>
      </c>
      <c r="BH75">
        <f>IFERROR(VLOOKUP($A75,table123!$AF$10:$AR$410,13,FALSE)/VLOOKUP($A75,table100!$AE$10:$AK$462,7,FALSE)*1000,"")</f>
        <v>26.434230087774679</v>
      </c>
      <c r="BI75">
        <f>IFERROR(VLOOKUP($A75,table123!$BF$10:$BR$410,13,FALSE)/VLOOKUP($A75,table100!$BE$10:$BK$462,7,FALSE)*1000,"")</f>
        <v>14.186226463760638</v>
      </c>
      <c r="BJ75">
        <f>IFERROR(VLOOKUP($A75,table123!$CF$10:$CY$410,20,FALSE)/VLOOKUP($A75,table100!$CE$10:$CK$462,7,FALSE)*1000,"")</f>
        <v>17.293997965412007</v>
      </c>
      <c r="BK75">
        <f>IFERROR(VLOOKUP($A75,table123!$DF$10:$DY$410,20,FALSE)/VLOOKUP($A75,table100!$DE$10:$DK$462,7,FALSE)*1000,"")</f>
        <v>22.653846153846153</v>
      </c>
      <c r="BL75">
        <f>IFERROR(VLOOKUP($A75,table123!$EF$10:$EZ$410,21,FALSE)/VLOOKUP($A75,table100!$EE$10:$EK$462,7,FALSE)*1000,"")</f>
        <v>21.663093760577681</v>
      </c>
      <c r="BM75">
        <f>IFERROR(VLOOKUP($A75,table123!$FF$10:$FZ$410,21,FALSE)/VLOOKUP($A75,table100!$FE$10:$FK$462,7,FALSE)*1000,"")</f>
        <v>16.142094607031105</v>
      </c>
      <c r="BN75">
        <f>IFERROR(VLOOKUP($A75,table123!$GF$10:$GZ$410,21,FALSE)/VLOOKUP($A75,table100!$GE$10:$GK$462,7,FALSE)*1000,"")</f>
        <v>8.4047312840762949</v>
      </c>
    </row>
    <row r="76" spans="1:66" x14ac:dyDescent="0.3">
      <c r="A76" t="s">
        <v>368</v>
      </c>
      <c r="B76" t="str">
        <f>VLOOKUP($A76,class!$A$1:$B$455,2,FALSE)</f>
        <v>Shire County</v>
      </c>
      <c r="C76" t="str">
        <f>IFERROR(VLOOKUP($A76,classifications!A$3:C$334,3,FALSE),VLOOKUP($A76,classifications!I$2:K$28,3,FALSE))</f>
        <v>Predominantly Rural</v>
      </c>
      <c r="E76" t="b">
        <f>IF(VLOOKUP(A76,table123!$F$10:$F$410,1,FALSE)=VLOOKUP(calculations!A76,table100!$E$10:$E$462,1,FALSE),TRUE,FALSE)</f>
        <v>1</v>
      </c>
      <c r="F76" t="b">
        <f>IF(VLOOKUP($A76,table123!$AF$10:$AF$410,1,FALSE)=VLOOKUP(calculations!$A76,table100!$AE$10:$AE$462,1,FALSE),TRUE,FALSE)</f>
        <v>1</v>
      </c>
      <c r="G76" t="b">
        <f>IF(VLOOKUP($A76,table123!$BF$10:$BF$410,1,FALSE)=VLOOKUP(calculations!$A76,table100!$BE$10:$BE$462,1,FALSE),TRUE,FALSE)</f>
        <v>1</v>
      </c>
      <c r="H76" t="b">
        <f>IF(VLOOKUP($A76,table123!$CF$10:$CF$410,1,FALSE)=VLOOKUP(calculations!$A76,table100!$CE$10:$CE$462,1,FALSE),TRUE,FALSE)</f>
        <v>1</v>
      </c>
      <c r="I76" t="b">
        <f>IF(VLOOKUP($A76,table123!$DF$10:$DF$410,1,FALSE)=VLOOKUP(calculations!$A76,table100!$DE$10:$DE$462,1,FALSE),TRUE,FALSE)</f>
        <v>1</v>
      </c>
      <c r="J76" t="b">
        <f>IF(VLOOKUP($A76,table123!$EF$10:$EF$410,1,FALSE)=VLOOKUP(calculations!$A76,table100!$EE$10:$EE$462,1,FALSE),TRUE,FALSE)</f>
        <v>1</v>
      </c>
      <c r="K76" t="b">
        <f>IF(VLOOKUP($A76,table123!$FF$10:$FF$410,1,FALSE)=VLOOKUP(calculations!$A76,table100!$FE$10:$FE$462,1,FALSE),TRUE,FALSE)</f>
        <v>1</v>
      </c>
      <c r="L76" t="b">
        <f>IF(VLOOKUP($A76,table123!$GF$10:$GF$408,1,FALSE)=VLOOKUP(calculations!$A76,table100!$GE$10:$GE$462,1,FALSE),TRUE,FALSE)</f>
        <v>1</v>
      </c>
      <c r="N76">
        <f>IFERROR(VLOOKUP($A76,table123!$F$10:$R$410,3,FALSE)/VLOOKUP($A76,table100!$E$10:$K$462,7,FALSE)*1000,"")</f>
        <v>8.2108770240633326</v>
      </c>
      <c r="O76">
        <f>IFERROR(VLOOKUP($A76,table123!$AF$10:$AR$410,3,FALSE)/VLOOKUP($A76,table100!$AE$10:$AK$462,7,FALSE)*1000,"")</f>
        <v>11.55324423285397</v>
      </c>
      <c r="P76">
        <f>IFERROR(VLOOKUP($A76,table123!$BF$10:$BR$410,3,FALSE)/VLOOKUP($A76,table100!$BE$10:$BK$462,7,FALSE)*1000,"")</f>
        <v>10.327080399148961</v>
      </c>
      <c r="Q76">
        <f>IFERROR(VLOOKUP($A76,table123!$CF$10:$CY$410,3,FALSE)/VLOOKUP($A76,table100!$CE$10:$CK$462,7,FALSE)*1000,"")</f>
        <v>7.7825337706376123</v>
      </c>
      <c r="R76">
        <f>IFERROR(VLOOKUP($A76,table123!$DF$10:$DY$410,3,FALSE)/VLOOKUP($A76,table100!$DE$10:$DK$462,7,FALSE)*1000,"")</f>
        <v>10.90775585130794</v>
      </c>
      <c r="S76">
        <f>IFERROR(VLOOKUP($A76,table123!$EF$10:$EZ$410,3,FALSE)/VLOOKUP($A76,table100!$EE$10:$EK$462,7,FALSE)*1000,"")</f>
        <v>11.894345103022602</v>
      </c>
      <c r="T76">
        <f>IFERROR(VLOOKUP($A76,table123!$FF$10:$FZ$410,3,FALSE)/VLOOKUP($A76,table100!$FE$10:$FK$462,7,FALSE)*1000,"")</f>
        <v>13.110320386817222</v>
      </c>
      <c r="U76">
        <f>IFERROR(VLOOKUP($A76,table123!$GF$10:$GZ$410,3,FALSE)/VLOOKUP($A76,table100!$GE$10:$GK$462,7,FALSE)*1000,"")</f>
        <v>12.373242376851387</v>
      </c>
      <c r="W76">
        <f>IFERROR(VLOOKUP($A76,table123!$F$10:$R$410,5,FALSE)/VLOOKUP($A76,table100!$E$10:$K$462,7,FALSE)*1000,"")</f>
        <v>-1.146236904243369E-2</v>
      </c>
      <c r="X76">
        <f>IFERROR(VLOOKUP($A76,table123!$AF$10:$AR$410,5,FALSE)/VLOOKUP($A76,table100!$AE$10:$AK$462,7,FALSE)*1000,"")</f>
        <v>0.12508433716672604</v>
      </c>
      <c r="Y76">
        <f>IFERROR(VLOOKUP($A76,table123!$BF$10:$BR$410,5,FALSE)/VLOOKUP($A76,table100!$BE$10:$BK$462,7,FALSE)*1000,"")</f>
        <v>6.7423811093464389E-2</v>
      </c>
      <c r="Z76">
        <f>IFERROR(VLOOKUP($A76,table123!$CF$10:$CY$410,5,FALSE)/VLOOKUP($A76,table100!$CE$10:$CK$462,7,FALSE)*1000,"")</f>
        <v>0.84496080938351215</v>
      </c>
      <c r="AA76">
        <f>IFERROR(VLOOKUP($A76,table123!$DF$10:$DY$410,5,FALSE)/VLOOKUP($A76,table100!$DE$10:$DK$462,7,FALSE)*1000,"")</f>
        <v>8.4442404772831575E-2</v>
      </c>
      <c r="AB76">
        <f>IFERROR(VLOOKUP($A76,table123!$EF$10:$EZ$410,5,FALSE)/VLOOKUP($A76,table100!$EE$10:$EK$462,7,FALSE)*1000,"")</f>
        <v>0.11981483162385403</v>
      </c>
      <c r="AC76">
        <f>IFERROR(VLOOKUP($A76,table123!$FF$10:$FZ$410,5,FALSE)/VLOOKUP($A76,table100!$FE$10:$FK$462,7,FALSE)*1000,"")</f>
        <v>0.25108684735354464</v>
      </c>
      <c r="AD76">
        <f>IFERROR(VLOOKUP($A76,table123!$GF$10:$GZ$410,5,FALSE)/VLOOKUP($A76,table100!$GE$10:$GK$462,7,FALSE)*1000,"")</f>
        <v>0.11322383644816825</v>
      </c>
      <c r="AF76">
        <f>IFERROR(VLOOKUP($A76,table123!$F$10:$R$410,7,FALSE)/VLOOKUP($A76,table100!$E$10:$K$462,7,FALSE)*1000,"")</f>
        <v>0.51198581722870484</v>
      </c>
      <c r="AG76">
        <f>IFERROR(VLOOKUP($A76,table123!$AF$10:$AR$410,7,FALSE)/VLOOKUP($A76,table100!$AE$10:$AK$462,7,FALSE)*1000,"")</f>
        <v>0.36388170812138487</v>
      </c>
      <c r="AH76">
        <f>IFERROR(VLOOKUP($A76,table123!$BF$10:$BR$410,7,FALSE)/VLOOKUP($A76,table100!$BE$10:$BK$462,7,FALSE)*1000,"")</f>
        <v>0.49818704863504237</v>
      </c>
      <c r="AI76">
        <f>IFERROR(VLOOKUP($A76,table123!$CF$10:$CY$410,7,FALSE)/VLOOKUP($A76,table100!$CE$10:$CK$462,7,FALSE)*1000,"")</f>
        <v>0.91537421016547149</v>
      </c>
      <c r="AJ76">
        <f>IFERROR(VLOOKUP($A76,table123!$DF$10:$DY$410,7,FALSE)/VLOOKUP($A76,table100!$DE$10:$DK$462,7,FALSE)*1000,"")</f>
        <v>0.85176686553464898</v>
      </c>
      <c r="AK76">
        <f>IFERROR(VLOOKUP($A76,table123!$EF$10:$EZ$410,7,FALSE)/VLOOKUP($A76,table100!$EE$10:$EK$462,7,FALSE)*1000,"")</f>
        <v>0.66805845511482254</v>
      </c>
      <c r="AL76">
        <f>IFERROR(VLOOKUP($A76,table123!$FF$10:$FZ$410,7,FALSE)/VLOOKUP($A76,table100!$FE$10:$FK$462,7,FALSE)*1000,"")</f>
        <v>0.64206493823263555</v>
      </c>
      <c r="AM76">
        <f>IFERROR(VLOOKUP($A76,table123!$GF$10:$GZ$410,7,FALSE)/VLOOKUP($A76,table100!$GE$10:$GK$462,7,FALSE)*1000,"")</f>
        <v>0.53073673335078875</v>
      </c>
      <c r="AO76">
        <f>IFERROR(VLOOKUP($A76,table123!$F$10:$R$410,9,FALSE)/VLOOKUP($A76,table100!$E$10:$K$462,7,FALSE)*1000,"")</f>
        <v>0.13372763882839306</v>
      </c>
      <c r="AP76">
        <f>IFERROR(VLOOKUP($A76,table123!$AF$10:$AR$410,9,FALSE)/VLOOKUP($A76,table100!$AE$10:$AK$462,7,FALSE)*1000,"")</f>
        <v>0.21605476419707226</v>
      </c>
      <c r="AQ76">
        <f>IFERROR(VLOOKUP($A76,table123!$BF$10:$BR$410,9,FALSE)/VLOOKUP($A76,table100!$BE$10:$BK$462,7,FALSE)*1000,"")</f>
        <v>4.8694974678613168E-2</v>
      </c>
      <c r="AR76">
        <f>IFERROR(VLOOKUP($A76,table123!$CF$10:$CY$410,16,FALSE)/VLOOKUP($A76,table100!$CE$10:$CK$462,7,FALSE)*1000,"")</f>
        <v>0</v>
      </c>
      <c r="AS76">
        <f>IFERROR(VLOOKUP($A76,table123!$DF$10:$DY$410,16,FALSE)/VLOOKUP($A76,table100!$DE$10:$DK$462,7,FALSE)*1000,"")</f>
        <v>0.16521340064249654</v>
      </c>
      <c r="AT76">
        <f>IFERROR(VLOOKUP($A76,table123!$EF$10:$EZ$410,17,FALSE)/VLOOKUP($A76,table100!$EE$10:$EK$462,7,FALSE)*1000,"")</f>
        <v>1.452300989380049E-2</v>
      </c>
      <c r="AU76">
        <f>IFERROR(VLOOKUP($A76,table123!$FF$10:$FZ$410,17,FALSE)/VLOOKUP($A76,table100!$FE$10:$FK$462,7,FALSE)*1000,"")</f>
        <v>0.10760864886580485</v>
      </c>
      <c r="AV76">
        <f>IFERROR(VLOOKUP($A76,table123!$GF$10:$GZ$410,17,FALSE)/VLOOKUP($A76,table100!$GE$10:$GK$462,7,FALSE)*1000,"")</f>
        <v>7.0764897780105154E-2</v>
      </c>
      <c r="AX76">
        <f>IFERROR(VLOOKUP($A76,table123!$F$10:$R$410,11,FALSE)/VLOOKUP($A76,table100!$E$10:$K$462,7,FALSE)*1000,"")</f>
        <v>0.83675294009765944</v>
      </c>
      <c r="AY76">
        <f>IFERROR(VLOOKUP($A76,table123!$AF$10:$AR$410,11,FALSE)/VLOOKUP($A76,table100!$AE$10:$AK$462,7,FALSE)*1000,"")</f>
        <v>0.33355823244460281</v>
      </c>
      <c r="AZ76">
        <f>IFERROR(VLOOKUP($A76,table123!$BF$10:$BR$410,11,FALSE)/VLOOKUP($A76,table100!$BE$10:$BK$462,7,FALSE)*1000,"")</f>
        <v>0.20227143328039315</v>
      </c>
      <c r="BA76">
        <f>IFERROR(VLOOKUP($A76,table123!$CF$10:$CY$410,18,FALSE)/VLOOKUP($A76,table100!$CE$10:$CK$462,7,FALSE)*1000,"")</f>
        <v>0.12970889617729353</v>
      </c>
      <c r="BB76">
        <f>IFERROR(VLOOKUP($A76,table123!$DF$10:$DY$410,18,FALSE)/VLOOKUP($A76,table100!$DE$10:$DK$462,7,FALSE)*1000,"")</f>
        <v>0.81138136759981638</v>
      </c>
      <c r="BC76">
        <f>IFERROR(VLOOKUP($A76,table123!$EF$10:$EZ$410,19,FALSE)/VLOOKUP($A76,table100!$EE$10:$EK$462,7,FALSE)*1000,"")</f>
        <v>0.48652083144231639</v>
      </c>
      <c r="BD76">
        <f>IFERROR(VLOOKUP($A76,table123!$FF$10:$FZ$410,19,FALSE)/VLOOKUP($A76,table100!$FE$10:$FK$462,7,FALSE)*1000,"")</f>
        <v>0.34434767637057551</v>
      </c>
      <c r="BE76">
        <f>IFERROR(VLOOKUP($A76,table123!$GF$10:$GZ$410,19,FALSE)/VLOOKUP($A76,table100!$GE$10:$GK$462,7,FALSE)*1000,"")</f>
        <v>0.30782730534345742</v>
      </c>
      <c r="BG76">
        <f>IFERROR(VLOOKUP($A76,table123!$F$10:$R$410,13,FALSE)/VLOOKUP($A76,table100!$E$10:$K$462,7,FALSE)*1000,"")</f>
        <v>8.0083751709803366</v>
      </c>
      <c r="BH76">
        <f>IFERROR(VLOOKUP($A76,table123!$AF$10:$AR$410,13,FALSE)/VLOOKUP($A76,table100!$AE$10:$AK$462,7,FALSE)*1000,"")</f>
        <v>11.92470680989455</v>
      </c>
      <c r="BI76">
        <f>IFERROR(VLOOKUP($A76,table123!$BF$10:$BR$410,13,FALSE)/VLOOKUP($A76,table100!$BE$10:$BK$462,7,FALSE)*1000,"")</f>
        <v>10.739114800275688</v>
      </c>
      <c r="BJ76">
        <f>IFERROR(VLOOKUP($A76,table123!$CF$10:$CY$410,20,FALSE)/VLOOKUP($A76,table100!$CE$10:$CK$462,7,FALSE)*1000,"")</f>
        <v>9.4131598940093006</v>
      </c>
      <c r="BK76">
        <f>IFERROR(VLOOKUP($A76,table123!$DF$10:$DY$410,20,FALSE)/VLOOKUP($A76,table100!$DE$10:$DK$462,7,FALSE)*1000,"")</f>
        <v>11.197797154658099</v>
      </c>
      <c r="BL76">
        <f>IFERROR(VLOOKUP($A76,table123!$EF$10:$EZ$410,21,FALSE)/VLOOKUP($A76,table100!$EE$10:$EK$462,7,FALSE)*1000,"")</f>
        <v>12.210220568212762</v>
      </c>
      <c r="BM76">
        <f>IFERROR(VLOOKUP($A76,table123!$FF$10:$FZ$410,21,FALSE)/VLOOKUP($A76,table100!$FE$10:$FK$462,7,FALSE)*1000,"")</f>
        <v>13.766733144898632</v>
      </c>
      <c r="BN76">
        <f>IFERROR(VLOOKUP($A76,table123!$GF$10:$GZ$410,21,FALSE)/VLOOKUP($A76,table100!$GE$10:$GK$462,7,FALSE)*1000,"")</f>
        <v>12.780140539086991</v>
      </c>
    </row>
    <row r="77" spans="1:66" x14ac:dyDescent="0.3">
      <c r="A77" t="s">
        <v>152</v>
      </c>
      <c r="B77" t="str">
        <f>VLOOKUP($A77,class!$A$1:$B$455,2,FALSE)</f>
        <v>London Borough</v>
      </c>
      <c r="C77" t="str">
        <f>IFERROR(VLOOKUP($A77,classifications!A$3:C$334,3,FALSE),VLOOKUP($A77,classifications!I$2:K$28,3,FALSE))</f>
        <v>Predominantly Urban</v>
      </c>
      <c r="E77" t="b">
        <f>IF(VLOOKUP(A77,table123!$F$10:$F$410,1,FALSE)=VLOOKUP(calculations!A77,table100!$E$10:$E$462,1,FALSE),TRUE,FALSE)</f>
        <v>1</v>
      </c>
      <c r="F77" t="b">
        <f>IF(VLOOKUP($A77,table123!$AF$10:$AF$410,1,FALSE)=VLOOKUP(calculations!$A77,table100!$AE$10:$AE$462,1,FALSE),TRUE,FALSE)</f>
        <v>1</v>
      </c>
      <c r="G77" t="b">
        <f>IF(VLOOKUP($A77,table123!$BF$10:$BF$410,1,FALSE)=VLOOKUP(calculations!$A77,table100!$BE$10:$BE$462,1,FALSE),TRUE,FALSE)</f>
        <v>1</v>
      </c>
      <c r="H77" t="b">
        <f>IF(VLOOKUP($A77,table123!$CF$10:$CF$410,1,FALSE)=VLOOKUP(calculations!$A77,table100!$CE$10:$CE$462,1,FALSE),TRUE,FALSE)</f>
        <v>1</v>
      </c>
      <c r="I77" t="b">
        <f>IF(VLOOKUP($A77,table123!$DF$10:$DF$410,1,FALSE)=VLOOKUP(calculations!$A77,table100!$DE$10:$DE$462,1,FALSE),TRUE,FALSE)</f>
        <v>1</v>
      </c>
      <c r="J77" t="b">
        <f>IF(VLOOKUP($A77,table123!$EF$10:$EF$410,1,FALSE)=VLOOKUP(calculations!$A77,table100!$EE$10:$EE$462,1,FALSE),TRUE,FALSE)</f>
        <v>1</v>
      </c>
      <c r="K77" t="b">
        <f>IF(VLOOKUP($A77,table123!$FF$10:$FF$410,1,FALSE)=VLOOKUP(calculations!$A77,table100!$FE$10:$FE$462,1,FALSE),TRUE,FALSE)</f>
        <v>1</v>
      </c>
      <c r="L77" t="b">
        <f>IF(VLOOKUP($A77,table123!$GF$10:$GF$408,1,FALSE)=VLOOKUP(calculations!$A77,table100!$GE$10:$GE$462,1,FALSE),TRUE,FALSE)</f>
        <v>1</v>
      </c>
      <c r="N77">
        <f>IFERROR(VLOOKUP($A77,table123!$F$10:$R$410,3,FALSE)/VLOOKUP($A77,table100!$E$10:$K$462,7,FALSE)*1000,"")</f>
        <v>4.7706495269272224</v>
      </c>
      <c r="O77">
        <f>IFERROR(VLOOKUP($A77,table123!$AF$10:$AR$410,3,FALSE)/VLOOKUP($A77,table100!$AE$10:$AK$462,7,FALSE)*1000,"")</f>
        <v>4.1286224692338234</v>
      </c>
      <c r="P77">
        <f>IFERROR(VLOOKUP($A77,table123!$BF$10:$BR$410,3,FALSE)/VLOOKUP($A77,table100!$BE$10:$BK$462,7,FALSE)*1000,"")</f>
        <v>3.0924575651589703</v>
      </c>
      <c r="Q77">
        <f>IFERROR(VLOOKUP($A77,table123!$CF$10:$CY$410,3,FALSE)/VLOOKUP($A77,table100!$CE$10:$CK$462,7,FALSE)*1000,"")</f>
        <v>7.407553146488544</v>
      </c>
      <c r="R77">
        <f>IFERROR(VLOOKUP($A77,table123!$DF$10:$DY$410,3,FALSE)/VLOOKUP($A77,table100!$DE$10:$DK$462,7,FALSE)*1000,"")</f>
        <v>6.0613147790835917</v>
      </c>
      <c r="S77">
        <f>IFERROR(VLOOKUP($A77,table123!$EF$10:$EZ$410,3,FALSE)/VLOOKUP($A77,table100!$EE$10:$EK$462,7,FALSE)*1000,"")</f>
        <v>8.9572939340820223</v>
      </c>
      <c r="T77">
        <f>IFERROR(VLOOKUP($A77,table123!$FF$10:$FZ$410,3,FALSE)/VLOOKUP($A77,table100!$FE$10:$FK$462,7,FALSE)*1000,"")</f>
        <v>6.2517299634440828</v>
      </c>
      <c r="U77">
        <f>IFERROR(VLOOKUP($A77,table123!$GF$10:$GZ$410,3,FALSE)/VLOOKUP($A77,table100!$GE$10:$GK$462,7,FALSE)*1000,"")</f>
        <v>6.2595882497774582</v>
      </c>
      <c r="W77">
        <f>IFERROR(VLOOKUP($A77,table123!$F$10:$R$410,5,FALSE)/VLOOKUP($A77,table100!$E$10:$K$462,7,FALSE)*1000,"")</f>
        <v>0.17964789013533475</v>
      </c>
      <c r="X77">
        <f>IFERROR(VLOOKUP($A77,table123!$AF$10:$AR$410,5,FALSE)/VLOOKUP($A77,table100!$AE$10:$AK$462,7,FALSE)*1000,"")</f>
        <v>4.962286621675268E-2</v>
      </c>
      <c r="Y77">
        <f>IFERROR(VLOOKUP($A77,table123!$BF$10:$BR$410,5,FALSE)/VLOOKUP($A77,table100!$BE$10:$BK$462,7,FALSE)*1000,"")</f>
        <v>0.12844072954334379</v>
      </c>
      <c r="Z77">
        <f>IFERROR(VLOOKUP($A77,table123!$CF$10:$CY$410,5,FALSE)/VLOOKUP($A77,table100!$CE$10:$CK$462,7,FALSE)*1000,"")</f>
        <v>0.30495902727907687</v>
      </c>
      <c r="AA77">
        <f>IFERROR(VLOOKUP($A77,table123!$DF$10:$DY$410,5,FALSE)/VLOOKUP($A77,table100!$DE$10:$DK$462,7,FALSE)*1000,"")</f>
        <v>0.28260149291547293</v>
      </c>
      <c r="AB77">
        <f>IFERROR(VLOOKUP($A77,table123!$EF$10:$EZ$410,5,FALSE)/VLOOKUP($A77,table100!$EE$10:$EK$462,7,FALSE)*1000,"")</f>
        <v>1.9262997707703271E-2</v>
      </c>
      <c r="AC77">
        <f>IFERROR(VLOOKUP($A77,table123!$FF$10:$FZ$410,5,FALSE)/VLOOKUP($A77,table100!$FE$10:$FK$462,7,FALSE)*1000,"")</f>
        <v>0.34360653234196487</v>
      </c>
      <c r="AD77">
        <f>IFERROR(VLOOKUP($A77,table123!$GF$10:$GZ$410,5,FALSE)/VLOOKUP($A77,table100!$GE$10:$GK$462,7,FALSE)*1000,"")</f>
        <v>0.2272770317619652</v>
      </c>
      <c r="AF77">
        <f>IFERROR(VLOOKUP($A77,table123!$F$10:$R$410,7,FALSE)/VLOOKUP($A77,table100!$E$10:$K$462,7,FALSE)*1000,"")</f>
        <v>1.5469679428320493</v>
      </c>
      <c r="AG77">
        <f>IFERROR(VLOOKUP($A77,table123!$AF$10:$AR$410,7,FALSE)/VLOOKUP($A77,table100!$AE$10:$AK$462,7,FALSE)*1000,"")</f>
        <v>0.90313616514489881</v>
      </c>
      <c r="AH77">
        <f>IFERROR(VLOOKUP($A77,table123!$BF$10:$BR$410,7,FALSE)/VLOOKUP($A77,table100!$BE$10:$BK$462,7,FALSE)*1000,"")</f>
        <v>1.4424881933329383</v>
      </c>
      <c r="AI77">
        <f>IFERROR(VLOOKUP($A77,table123!$CF$10:$CY$410,7,FALSE)/VLOOKUP($A77,table100!$CE$10:$CK$462,7,FALSE)*1000,"")</f>
        <v>2.370810502395404</v>
      </c>
      <c r="AJ77">
        <f>IFERROR(VLOOKUP($A77,table123!$DF$10:$DY$410,7,FALSE)/VLOOKUP($A77,table100!$DE$10:$DK$462,7,FALSE)*1000,"")</f>
        <v>5.6130503420452555</v>
      </c>
      <c r="AK77">
        <f>IFERROR(VLOOKUP($A77,table123!$EF$10:$EZ$410,7,FALSE)/VLOOKUP($A77,table100!$EE$10:$EK$462,7,FALSE)*1000,"")</f>
        <v>0.81867740257738919</v>
      </c>
      <c r="AL77">
        <f>IFERROR(VLOOKUP($A77,table123!$FF$10:$FZ$410,7,FALSE)/VLOOKUP($A77,table100!$FE$10:$FK$462,7,FALSE)*1000,"")</f>
        <v>1.5653186473356175</v>
      </c>
      <c r="AM77">
        <f>IFERROR(VLOOKUP($A77,table123!$GF$10:$GZ$410,7,FALSE)/VLOOKUP($A77,table100!$GE$10:$GK$462,7,FALSE)*1000,"")</f>
        <v>3.5417337449572908</v>
      </c>
      <c r="AO77">
        <f>IFERROR(VLOOKUP($A77,table123!$F$10:$R$410,9,FALSE)/VLOOKUP($A77,table100!$E$10:$K$462,7,FALSE)*1000,"")</f>
        <v>0</v>
      </c>
      <c r="AP77">
        <f>IFERROR(VLOOKUP($A77,table123!$AF$10:$AR$410,9,FALSE)/VLOOKUP($A77,table100!$AE$10:$AK$462,7,FALSE)*1000,"")</f>
        <v>0</v>
      </c>
      <c r="AQ77">
        <f>IFERROR(VLOOKUP($A77,table123!$BF$10:$BR$410,9,FALSE)/VLOOKUP($A77,table100!$BE$10:$BK$462,7,FALSE)*1000,"")</f>
        <v>0</v>
      </c>
      <c r="AR77">
        <f>IFERROR(VLOOKUP($A77,table123!$CF$10:$CY$410,16,FALSE)/VLOOKUP($A77,table100!$CE$10:$CK$462,7,FALSE)*1000,"")</f>
        <v>0</v>
      </c>
      <c r="AS77">
        <f>IFERROR(VLOOKUP($A77,table123!$DF$10:$DY$410,16,FALSE)/VLOOKUP($A77,table100!$DE$10:$DK$462,7,FALSE)*1000,"")</f>
        <v>0</v>
      </c>
      <c r="AT77">
        <f>IFERROR(VLOOKUP($A77,table123!$EF$10:$EZ$410,17,FALSE)/VLOOKUP($A77,table100!$EE$10:$EK$462,7,FALSE)*1000,"")</f>
        <v>0</v>
      </c>
      <c r="AU77">
        <f>IFERROR(VLOOKUP($A77,table123!$FF$10:$FZ$410,17,FALSE)/VLOOKUP($A77,table100!$FE$10:$FK$462,7,FALSE)*1000,"")</f>
        <v>0</v>
      </c>
      <c r="AV77">
        <f>IFERROR(VLOOKUP($A77,table123!$GF$10:$GZ$410,17,FALSE)/VLOOKUP($A77,table100!$GE$10:$GK$462,7,FALSE)*1000,"")</f>
        <v>0</v>
      </c>
      <c r="AX77">
        <f>IFERROR(VLOOKUP($A77,table123!$F$10:$R$410,11,FALSE)/VLOOKUP($A77,table100!$E$10:$K$462,7,FALSE)*1000,"")</f>
        <v>0.86829813565411795</v>
      </c>
      <c r="AY77">
        <f>IFERROR(VLOOKUP($A77,table123!$AF$10:$AR$410,11,FALSE)/VLOOKUP($A77,table100!$AE$10:$AK$462,7,FALSE)*1000,"")</f>
        <v>0.57562524811433113</v>
      </c>
      <c r="AZ77">
        <f>IFERROR(VLOOKUP($A77,table123!$BF$10:$BR$410,11,FALSE)/VLOOKUP($A77,table100!$BE$10:$BK$462,7,FALSE)*1000,"")</f>
        <v>0.32604185191771889</v>
      </c>
      <c r="BA77">
        <f>IFERROR(VLOOKUP($A77,table123!$CF$10:$CY$410,18,FALSE)/VLOOKUP($A77,table100!$CE$10:$CK$462,7,FALSE)*1000,"")</f>
        <v>0.59024327860466486</v>
      </c>
      <c r="BB77">
        <f>IFERROR(VLOOKUP($A77,table123!$DF$10:$DY$410,18,FALSE)/VLOOKUP($A77,table100!$DE$10:$DK$462,7,FALSE)*1000,"")</f>
        <v>0.18515270225496502</v>
      </c>
      <c r="BC77">
        <f>IFERROR(VLOOKUP($A77,table123!$EF$10:$EZ$410,19,FALSE)/VLOOKUP($A77,table100!$EE$10:$EK$462,7,FALSE)*1000,"")</f>
        <v>0.69346791747731773</v>
      </c>
      <c r="BD77">
        <f>IFERROR(VLOOKUP($A77,table123!$FF$10:$FZ$410,19,FALSE)/VLOOKUP($A77,table100!$FE$10:$FK$462,7,FALSE)*1000,"")</f>
        <v>0.26724952515486156</v>
      </c>
      <c r="BE77">
        <f>IFERROR(VLOOKUP($A77,table123!$GF$10:$GZ$410,19,FALSE)/VLOOKUP($A77,table100!$GE$10:$GK$462,7,FALSE)*1000,"")</f>
        <v>0.70077084793272593</v>
      </c>
      <c r="BG77">
        <f>IFERROR(VLOOKUP($A77,table123!$F$10:$R$410,13,FALSE)/VLOOKUP($A77,table100!$E$10:$K$462,7,FALSE)*1000,"")</f>
        <v>5.6289672242404887</v>
      </c>
      <c r="BH77">
        <f>IFERROR(VLOOKUP($A77,table123!$AF$10:$AR$410,13,FALSE)/VLOOKUP($A77,table100!$AE$10:$AK$462,7,FALSE)*1000,"")</f>
        <v>4.5057562524811434</v>
      </c>
      <c r="BI77">
        <f>IFERROR(VLOOKUP($A77,table123!$BF$10:$BR$410,13,FALSE)/VLOOKUP($A77,table100!$BE$10:$BK$462,7,FALSE)*1000,"")</f>
        <v>4.3373446361175336</v>
      </c>
      <c r="BJ77">
        <f>IFERROR(VLOOKUP($A77,table123!$CF$10:$CY$410,20,FALSE)/VLOOKUP($A77,table100!$CE$10:$CK$462,7,FALSE)*1000,"")</f>
        <v>9.4930793975583612</v>
      </c>
      <c r="BK77">
        <f>IFERROR(VLOOKUP($A77,table123!$DF$10:$DY$410,20,FALSE)/VLOOKUP($A77,table100!$DE$10:$DK$462,7,FALSE)*1000,"")</f>
        <v>11.771813911789355</v>
      </c>
      <c r="BL77">
        <f>IFERROR(VLOOKUP($A77,table123!$EF$10:$EZ$410,21,FALSE)/VLOOKUP($A77,table100!$EE$10:$EK$462,7,FALSE)*1000,"")</f>
        <v>9.1017664168897952</v>
      </c>
      <c r="BM77">
        <f>IFERROR(VLOOKUP($A77,table123!$FF$10:$FZ$410,21,FALSE)/VLOOKUP($A77,table100!$FE$10:$FK$462,7,FALSE)*1000,"")</f>
        <v>7.8934056179668035</v>
      </c>
      <c r="BN77">
        <f>IFERROR(VLOOKUP($A77,table123!$GF$10:$GZ$410,21,FALSE)/VLOOKUP($A77,table100!$GE$10:$GK$462,7,FALSE)*1000,"")</f>
        <v>9.3278281785639887</v>
      </c>
    </row>
    <row r="78" spans="1:66" x14ac:dyDescent="0.3">
      <c r="A78" t="s">
        <v>858</v>
      </c>
      <c r="B78" t="str">
        <f>VLOOKUP($A78,class!$A$1:$B$455,2,FALSE)</f>
        <v>Shire District</v>
      </c>
      <c r="C78" t="str">
        <f>IFERROR(VLOOKUP($A78,classifications!A$3:C$334,3,FALSE),VLOOKUP($A78,classifications!I$2:K$28,3,FALSE))</f>
        <v>Urban with Significant Rural</v>
      </c>
      <c r="E78" t="b">
        <f>IF(VLOOKUP(A78,table123!$F$10:$F$410,1,FALSE)=VLOOKUP(calculations!A78,table100!$E$10:$E$462,1,FALSE),TRUE,FALSE)</f>
        <v>1</v>
      </c>
      <c r="F78" t="b">
        <f>IF(VLOOKUP($A78,table123!$AF$10:$AF$410,1,FALSE)=VLOOKUP(calculations!$A78,table100!$AE$10:$AE$462,1,FALSE),TRUE,FALSE)</f>
        <v>1</v>
      </c>
      <c r="G78" t="b">
        <f>IF(VLOOKUP($A78,table123!$BF$10:$BF$410,1,FALSE)=VLOOKUP(calculations!$A78,table100!$BE$10:$BE$462,1,FALSE),TRUE,FALSE)</f>
        <v>1</v>
      </c>
      <c r="H78" t="b">
        <f>IF(VLOOKUP($A78,table123!$CF$10:$CF$410,1,FALSE)=VLOOKUP(calculations!$A78,table100!$CE$10:$CE$462,1,FALSE),TRUE,FALSE)</f>
        <v>1</v>
      </c>
      <c r="I78" t="b">
        <f>IF(VLOOKUP($A78,table123!$DF$10:$DF$410,1,FALSE)=VLOOKUP(calculations!$A78,table100!$DE$10:$DE$462,1,FALSE),TRUE,FALSE)</f>
        <v>1</v>
      </c>
      <c r="J78" t="b">
        <f>IF(VLOOKUP($A78,table123!$EF$10:$EF$410,1,FALSE)=VLOOKUP(calculations!$A78,table100!$EE$10:$EE$462,1,FALSE),TRUE,FALSE)</f>
        <v>1</v>
      </c>
      <c r="K78" t="b">
        <f>IF(VLOOKUP($A78,table123!$FF$10:$FF$410,1,FALSE)=VLOOKUP(calculations!$A78,table100!$FE$10:$FE$462,1,FALSE),TRUE,FALSE)</f>
        <v>1</v>
      </c>
      <c r="L78" t="b">
        <f>IF(VLOOKUP($A78,table123!$GF$10:$GF$408,1,FALSE)=VLOOKUP(calculations!$A78,table100!$GE$10:$GE$462,1,FALSE),TRUE,FALSE)</f>
        <v>1</v>
      </c>
      <c r="N78">
        <f>IFERROR(VLOOKUP($A78,table123!$F$10:$R$410,3,FALSE)/VLOOKUP($A78,table100!$E$10:$K$462,7,FALSE)*1000,"")</f>
        <v>4.8498459039109347</v>
      </c>
      <c r="O78">
        <f>IFERROR(VLOOKUP($A78,table123!$AF$10:$AR$410,3,FALSE)/VLOOKUP($A78,table100!$AE$10:$AK$462,7,FALSE)*1000,"")</f>
        <v>5.3542107893296524</v>
      </c>
      <c r="P78">
        <f>IFERROR(VLOOKUP($A78,table123!$BF$10:$BR$410,3,FALSE)/VLOOKUP($A78,table100!$BE$10:$BK$462,7,FALSE)*1000,"")</f>
        <v>5.9125416834188682</v>
      </c>
      <c r="Q78">
        <f>IFERROR(VLOOKUP($A78,table123!$CF$10:$CY$410,3,FALSE)/VLOOKUP($A78,table100!$CE$10:$CK$462,7,FALSE)*1000,"")</f>
        <v>3.9023931543561052</v>
      </c>
      <c r="R78">
        <f>IFERROR(VLOOKUP($A78,table123!$DF$10:$DY$410,3,FALSE)/VLOOKUP($A78,table100!$DE$10:$DK$462,7,FALSE)*1000,"")</f>
        <v>7.265118028778331</v>
      </c>
      <c r="S78">
        <f>IFERROR(VLOOKUP($A78,table123!$EF$10:$EZ$410,3,FALSE)/VLOOKUP($A78,table100!$EE$10:$EK$462,7,FALSE)*1000,"")</f>
        <v>12.702778295730003</v>
      </c>
      <c r="T78">
        <f>IFERROR(VLOOKUP($A78,table123!$FF$10:$FZ$410,3,FALSE)/VLOOKUP($A78,table100!$FE$10:$FK$462,7,FALSE)*1000,"")</f>
        <v>5.2378873854212129</v>
      </c>
      <c r="U78">
        <f>IFERROR(VLOOKUP($A78,table123!$GF$10:$GZ$410,3,FALSE)/VLOOKUP($A78,table100!$GE$10:$GK$462,7,FALSE)*1000,"")</f>
        <v>20.131161026437859</v>
      </c>
      <c r="W78">
        <f>IFERROR(VLOOKUP($A78,table123!$F$10:$R$410,5,FALSE)/VLOOKUP($A78,table100!$E$10:$K$462,7,FALSE)*1000,"")</f>
        <v>0</v>
      </c>
      <c r="X78">
        <f>IFERROR(VLOOKUP($A78,table123!$AF$10:$AR$410,5,FALSE)/VLOOKUP($A78,table100!$AE$10:$AK$462,7,FALSE)*1000,"")</f>
        <v>7.1389477191062034E-2</v>
      </c>
      <c r="Y78">
        <f>IFERROR(VLOOKUP($A78,table123!$BF$10:$BR$410,5,FALSE)/VLOOKUP($A78,table100!$BE$10:$BK$462,7,FALSE)*1000,"")</f>
        <v>0.26015183407043019</v>
      </c>
      <c r="Z78">
        <f>IFERROR(VLOOKUP($A78,table123!$CF$10:$CY$410,5,FALSE)/VLOOKUP($A78,table100!$CE$10:$CK$462,7,FALSE)*1000,"")</f>
        <v>2.3508392496121112E-2</v>
      </c>
      <c r="AA78">
        <f>IFERROR(VLOOKUP($A78,table123!$DF$10:$DY$410,5,FALSE)/VLOOKUP($A78,table100!$DE$10:$DK$462,7,FALSE)*1000,"")</f>
        <v>0</v>
      </c>
      <c r="AB78">
        <f>IFERROR(VLOOKUP($A78,table123!$EF$10:$EZ$410,5,FALSE)/VLOOKUP($A78,table100!$EE$10:$EK$462,7,FALSE)*1000,"")</f>
        <v>6.9923550251724781E-2</v>
      </c>
      <c r="AC78">
        <f>IFERROR(VLOOKUP($A78,table123!$FF$10:$FZ$410,5,FALSE)/VLOOKUP($A78,table100!$FE$10:$FK$462,7,FALSE)*1000,"")</f>
        <v>0</v>
      </c>
      <c r="AD78">
        <f>IFERROR(VLOOKUP($A78,table123!$GF$10:$GZ$410,5,FALSE)/VLOOKUP($A78,table100!$GE$10:$GK$462,7,FALSE)*1000,"")</f>
        <v>9.1401412151817754E-2</v>
      </c>
      <c r="AF78">
        <f>IFERROR(VLOOKUP($A78,table123!$F$10:$R$410,7,FALSE)/VLOOKUP($A78,table100!$E$10:$K$462,7,FALSE)*1000,"")</f>
        <v>0.21501779869555868</v>
      </c>
      <c r="AG78">
        <f>IFERROR(VLOOKUP($A78,table123!$AF$10:$AR$410,7,FALSE)/VLOOKUP($A78,table100!$AE$10:$AK$462,7,FALSE)*1000,"")</f>
        <v>0.76148775670466173</v>
      </c>
      <c r="AH78">
        <f>IFERROR(VLOOKUP($A78,table123!$BF$10:$BR$410,7,FALSE)/VLOOKUP($A78,table100!$BE$10:$BK$462,7,FALSE)*1000,"")</f>
        <v>2.3650166733675471E-2</v>
      </c>
      <c r="AI78">
        <f>IFERROR(VLOOKUP($A78,table123!$CF$10:$CY$410,7,FALSE)/VLOOKUP($A78,table100!$CE$10:$CK$462,7,FALSE)*1000,"")</f>
        <v>0.11754196248060558</v>
      </c>
      <c r="AJ78">
        <f>IFERROR(VLOOKUP($A78,table123!$DF$10:$DY$410,7,FALSE)/VLOOKUP($A78,table100!$DE$10:$DK$462,7,FALSE)*1000,"")</f>
        <v>1.4812376563528638</v>
      </c>
      <c r="AK78">
        <f>IFERROR(VLOOKUP($A78,table123!$EF$10:$EZ$410,7,FALSE)/VLOOKUP($A78,table100!$EE$10:$EK$462,7,FALSE)*1000,"")</f>
        <v>1.8413201566287525</v>
      </c>
      <c r="AL78">
        <f>IFERROR(VLOOKUP($A78,table123!$FF$10:$FZ$410,7,FALSE)/VLOOKUP($A78,table100!$FE$10:$FK$462,7,FALSE)*1000,"")</f>
        <v>0.18378552229548117</v>
      </c>
      <c r="AM78">
        <f>IFERROR(VLOOKUP($A78,table123!$GF$10:$GZ$410,7,FALSE)/VLOOKUP($A78,table100!$GE$10:$GK$462,7,FALSE)*1000,"")</f>
        <v>1.0968169458218131</v>
      </c>
      <c r="AO78">
        <f>IFERROR(VLOOKUP($A78,table123!$F$10:$R$410,9,FALSE)/VLOOKUP($A78,table100!$E$10:$K$462,7,FALSE)*1000,"")</f>
        <v>0</v>
      </c>
      <c r="AP78">
        <f>IFERROR(VLOOKUP($A78,table123!$AF$10:$AR$410,9,FALSE)/VLOOKUP($A78,table100!$AE$10:$AK$462,7,FALSE)*1000,"")</f>
        <v>0</v>
      </c>
      <c r="AQ78">
        <f>IFERROR(VLOOKUP($A78,table123!$BF$10:$BR$410,9,FALSE)/VLOOKUP($A78,table100!$BE$10:$BK$462,7,FALSE)*1000,"")</f>
        <v>0</v>
      </c>
      <c r="AR78">
        <f>IFERROR(VLOOKUP($A78,table123!$CF$10:$CY$410,16,FALSE)/VLOOKUP($A78,table100!$CE$10:$CK$462,7,FALSE)*1000,"")</f>
        <v>0</v>
      </c>
      <c r="AS78">
        <f>IFERROR(VLOOKUP($A78,table123!$DF$10:$DY$410,16,FALSE)/VLOOKUP($A78,table100!$DE$10:$DK$462,7,FALSE)*1000,"")</f>
        <v>0</v>
      </c>
      <c r="AT78">
        <f>IFERROR(VLOOKUP($A78,table123!$EF$10:$EZ$410,17,FALSE)/VLOOKUP($A78,table100!$EE$10:$EK$462,7,FALSE)*1000,"")</f>
        <v>0</v>
      </c>
      <c r="AU78">
        <f>IFERROR(VLOOKUP($A78,table123!$FF$10:$FZ$410,17,FALSE)/VLOOKUP($A78,table100!$FE$10:$FK$462,7,FALSE)*1000,"")</f>
        <v>0</v>
      </c>
      <c r="AV78">
        <f>IFERROR(VLOOKUP($A78,table123!$GF$10:$GZ$410,17,FALSE)/VLOOKUP($A78,table100!$GE$10:$GK$462,7,FALSE)*1000,"")</f>
        <v>0</v>
      </c>
      <c r="AX78">
        <f>IFERROR(VLOOKUP($A78,table123!$F$10:$R$410,11,FALSE)/VLOOKUP($A78,table100!$E$10:$K$462,7,FALSE)*1000,"")</f>
        <v>1.0989798599995222</v>
      </c>
      <c r="AY78">
        <f>IFERROR(VLOOKUP($A78,table123!$AF$10:$AR$410,11,FALSE)/VLOOKUP($A78,table100!$AE$10:$AK$462,7,FALSE)*1000,"")</f>
        <v>0</v>
      </c>
      <c r="AZ78">
        <f>IFERROR(VLOOKUP($A78,table123!$BF$10:$BR$410,11,FALSE)/VLOOKUP($A78,table100!$BE$10:$BK$462,7,FALSE)*1000,"")</f>
        <v>0.16555116713572829</v>
      </c>
      <c r="BA78">
        <f>IFERROR(VLOOKUP($A78,table123!$CF$10:$CY$410,18,FALSE)/VLOOKUP($A78,table100!$CE$10:$CK$462,7,FALSE)*1000,"")</f>
        <v>4.1844938643095588</v>
      </c>
      <c r="BB78">
        <f>IFERROR(VLOOKUP($A78,table123!$DF$10:$DY$410,18,FALSE)/VLOOKUP($A78,table100!$DE$10:$DK$462,7,FALSE)*1000,"")</f>
        <v>0</v>
      </c>
      <c r="BC78">
        <f>IFERROR(VLOOKUP($A78,table123!$EF$10:$EZ$410,19,FALSE)/VLOOKUP($A78,table100!$EE$10:$EK$462,7,FALSE)*1000,"")</f>
        <v>4.6615700167816521E-2</v>
      </c>
      <c r="BD78">
        <f>IFERROR(VLOOKUP($A78,table123!$FF$10:$FZ$410,19,FALSE)/VLOOKUP($A78,table100!$FE$10:$FK$462,7,FALSE)*1000,"")</f>
        <v>4.5946380573870294E-2</v>
      </c>
      <c r="BE78">
        <f>IFERROR(VLOOKUP($A78,table123!$GF$10:$GZ$410,19,FALSE)/VLOOKUP($A78,table100!$GE$10:$GK$462,7,FALSE)*1000,"")</f>
        <v>6.8551059113863319E-2</v>
      </c>
      <c r="BG78">
        <f>IFERROR(VLOOKUP($A78,table123!$F$10:$R$410,13,FALSE)/VLOOKUP($A78,table100!$E$10:$K$462,7,FALSE)*1000,"")</f>
        <v>3.9658838426069711</v>
      </c>
      <c r="BH78">
        <f>IFERROR(VLOOKUP($A78,table123!$AF$10:$AR$410,13,FALSE)/VLOOKUP($A78,table100!$AE$10:$AK$462,7,FALSE)*1000,"")</f>
        <v>6.1870880232253764</v>
      </c>
      <c r="BI78">
        <f>IFERROR(VLOOKUP($A78,table123!$BF$10:$BR$410,13,FALSE)/VLOOKUP($A78,table100!$BE$10:$BK$462,7,FALSE)*1000,"")</f>
        <v>6.0307925170872458</v>
      </c>
      <c r="BJ78">
        <f>IFERROR(VLOOKUP($A78,table123!$CF$10:$CY$410,20,FALSE)/VLOOKUP($A78,table100!$CE$10:$CK$462,7,FALSE)*1000,"")</f>
        <v>-0.14105035497672669</v>
      </c>
      <c r="BK78">
        <f>IFERROR(VLOOKUP($A78,table123!$DF$10:$DY$410,20,FALSE)/VLOOKUP($A78,table100!$DE$10:$DK$462,7,FALSE)*1000,"")</f>
        <v>8.7463556851311957</v>
      </c>
      <c r="BL78">
        <f>IFERROR(VLOOKUP($A78,table123!$EF$10:$EZ$410,21,FALSE)/VLOOKUP($A78,table100!$EE$10:$EK$462,7,FALSE)*1000,"")</f>
        <v>14.567406302442663</v>
      </c>
      <c r="BM78">
        <f>IFERROR(VLOOKUP($A78,table123!$FF$10:$FZ$410,21,FALSE)/VLOOKUP($A78,table100!$FE$10:$FK$462,7,FALSE)*1000,"")</f>
        <v>5.3757265271428238</v>
      </c>
      <c r="BN78">
        <f>IFERROR(VLOOKUP($A78,table123!$GF$10:$GZ$410,21,FALSE)/VLOOKUP($A78,table100!$GE$10:$GK$462,7,FALSE)*1000,"")</f>
        <v>21.250828325297626</v>
      </c>
    </row>
    <row r="79" spans="1:66" x14ac:dyDescent="0.3">
      <c r="A79" t="s">
        <v>622</v>
      </c>
      <c r="B79" t="str">
        <f>VLOOKUP($A79,class!$A$1:$B$455,2,FALSE)</f>
        <v>Shire District</v>
      </c>
      <c r="C79" t="str">
        <f>IFERROR(VLOOKUP($A79,classifications!A$3:C$334,3,FALSE),VLOOKUP($A79,classifications!I$2:K$28,3,FALSE))</f>
        <v>Predominantly Urban</v>
      </c>
      <c r="E79" t="b">
        <f>IF(VLOOKUP(A79,table123!$F$10:$F$410,1,FALSE)=VLOOKUP(calculations!A79,table100!$E$10:$E$462,1,FALSE),TRUE,FALSE)</f>
        <v>1</v>
      </c>
      <c r="F79" t="b">
        <f>IF(VLOOKUP($A79,table123!$AF$10:$AF$410,1,FALSE)=VLOOKUP(calculations!$A79,table100!$AE$10:$AE$462,1,FALSE),TRUE,FALSE)</f>
        <v>1</v>
      </c>
      <c r="G79" t="b">
        <f>IF(VLOOKUP($A79,table123!$BF$10:$BF$410,1,FALSE)=VLOOKUP(calculations!$A79,table100!$BE$10:$BE$462,1,FALSE),TRUE,FALSE)</f>
        <v>1</v>
      </c>
      <c r="H79" t="b">
        <f>IF(VLOOKUP($A79,table123!$CF$10:$CF$410,1,FALSE)=VLOOKUP(calculations!$A79,table100!$CE$10:$CE$462,1,FALSE),TRUE,FALSE)</f>
        <v>1</v>
      </c>
      <c r="I79" t="b">
        <f>IF(VLOOKUP($A79,table123!$DF$10:$DF$410,1,FALSE)=VLOOKUP(calculations!$A79,table100!$DE$10:$DE$462,1,FALSE),TRUE,FALSE)</f>
        <v>1</v>
      </c>
      <c r="J79" t="b">
        <f>IF(VLOOKUP($A79,table123!$EF$10:$EF$410,1,FALSE)=VLOOKUP(calculations!$A79,table100!$EE$10:$EE$462,1,FALSE),TRUE,FALSE)</f>
        <v>1</v>
      </c>
      <c r="K79" t="b">
        <f>IF(VLOOKUP($A79,table123!$FF$10:$FF$410,1,FALSE)=VLOOKUP(calculations!$A79,table100!$FE$10:$FE$462,1,FALSE),TRUE,FALSE)</f>
        <v>1</v>
      </c>
      <c r="L79" t="b">
        <f>IF(VLOOKUP($A79,table123!$GF$10:$GF$408,1,FALSE)=VLOOKUP(calculations!$A79,table100!$GE$10:$GE$462,1,FALSE),TRUE,FALSE)</f>
        <v>1</v>
      </c>
      <c r="N79">
        <f>IFERROR(VLOOKUP($A79,table123!$F$10:$R$410,3,FALSE)/VLOOKUP($A79,table100!$E$10:$K$462,7,FALSE)*1000,"")</f>
        <v>8.2966317225978532</v>
      </c>
      <c r="O79">
        <f>IFERROR(VLOOKUP($A79,table123!$AF$10:$AR$410,3,FALSE)/VLOOKUP($A79,table100!$AE$10:$AK$462,7,FALSE)*1000,"")</f>
        <v>7.19900321493947</v>
      </c>
      <c r="P79">
        <f>IFERROR(VLOOKUP($A79,table123!$BF$10:$BR$410,3,FALSE)/VLOOKUP($A79,table100!$BE$10:$BK$462,7,FALSE)*1000,"")</f>
        <v>4.8668110944985203</v>
      </c>
      <c r="Q79">
        <f>IFERROR(VLOOKUP($A79,table123!$CF$10:$CY$410,3,FALSE)/VLOOKUP($A79,table100!$CE$10:$CK$462,7,FALSE)*1000,"")</f>
        <v>3.7492979553423704</v>
      </c>
      <c r="R79">
        <f>IFERROR(VLOOKUP($A79,table123!$DF$10:$DY$410,3,FALSE)/VLOOKUP($A79,table100!$DE$10:$DK$462,7,FALSE)*1000,"")</f>
        <v>5.2436720816018134</v>
      </c>
      <c r="S79">
        <f>IFERROR(VLOOKUP($A79,table123!$EF$10:$EZ$410,3,FALSE)/VLOOKUP($A79,table100!$EE$10:$EK$462,7,FALSE)*1000,"")</f>
        <v>17.104156655454108</v>
      </c>
      <c r="T79">
        <f>IFERROR(VLOOKUP($A79,table123!$FF$10:$FZ$410,3,FALSE)/VLOOKUP($A79,table100!$FE$10:$FK$462,7,FALSE)*1000,"")</f>
        <v>6.0238295610577142</v>
      </c>
      <c r="U79">
        <f>IFERROR(VLOOKUP($A79,table123!$GF$10:$GZ$410,3,FALSE)/VLOOKUP($A79,table100!$GE$10:$GK$462,7,FALSE)*1000,"")</f>
        <v>7.8930766860814838</v>
      </c>
      <c r="W79">
        <f>IFERROR(VLOOKUP($A79,table123!$F$10:$R$410,5,FALSE)/VLOOKUP($A79,table100!$E$10:$K$462,7,FALSE)*1000,"")</f>
        <v>9.304633707586378E-2</v>
      </c>
      <c r="X79">
        <f>IFERROR(VLOOKUP($A79,table123!$AF$10:$AR$410,5,FALSE)/VLOOKUP($A79,table100!$AE$10:$AK$462,7,FALSE)*1000,"")</f>
        <v>0.5999169345782891</v>
      </c>
      <c r="Y79">
        <f>IFERROR(VLOOKUP($A79,table123!$BF$10:$BR$410,5,FALSE)/VLOOKUP($A79,table100!$BE$10:$BK$462,7,FALSE)*1000,"")</f>
        <v>0.18307753333536753</v>
      </c>
      <c r="Z79">
        <f>IFERROR(VLOOKUP($A79,table123!$CF$10:$CY$410,5,FALSE)/VLOOKUP($A79,table100!$CE$10:$CK$462,7,FALSE)*1000,"")</f>
        <v>0.10625540764128173</v>
      </c>
      <c r="AA79">
        <f>IFERROR(VLOOKUP($A79,table123!$DF$10:$DY$410,5,FALSE)/VLOOKUP($A79,table100!$DE$10:$DK$462,7,FALSE)*1000,"")</f>
        <v>0.21156025689459765</v>
      </c>
      <c r="AB79">
        <f>IFERROR(VLOOKUP($A79,table123!$EF$10:$EZ$410,5,FALSE)/VLOOKUP($A79,table100!$EE$10:$EK$462,7,FALSE)*1000,"")</f>
        <v>0.19521864488226814</v>
      </c>
      <c r="AC79">
        <f>IFERROR(VLOOKUP($A79,table123!$FF$10:$FZ$410,5,FALSE)/VLOOKUP($A79,table100!$FE$10:$FK$462,7,FALSE)*1000,"")</f>
        <v>0.1181143051187787</v>
      </c>
      <c r="AD79">
        <f>IFERROR(VLOOKUP($A79,table123!$GF$10:$GZ$410,5,FALSE)/VLOOKUP($A79,table100!$GE$10:$GK$462,7,FALSE)*1000,"")</f>
        <v>0.27875177887648367</v>
      </c>
      <c r="AF79">
        <f>IFERROR(VLOOKUP($A79,table123!$F$10:$R$410,7,FALSE)/VLOOKUP($A79,table100!$E$10:$K$462,7,FALSE)*1000,"")</f>
        <v>0.85292475652875133</v>
      </c>
      <c r="AG79">
        <f>IFERROR(VLOOKUP($A79,table123!$AF$10:$AR$410,7,FALSE)/VLOOKUP($A79,table100!$AE$10:$AK$462,7,FALSE)*1000,"")</f>
        <v>0.35379716654617049</v>
      </c>
      <c r="AH79">
        <f>IFERROR(VLOOKUP($A79,table123!$BF$10:$BR$410,7,FALSE)/VLOOKUP($A79,table100!$BE$10:$BK$462,7,FALSE)*1000,"")</f>
        <v>0.3814115277820157</v>
      </c>
      <c r="AI79">
        <f>IFERROR(VLOOKUP($A79,table123!$CF$10:$CY$410,7,FALSE)/VLOOKUP($A79,table100!$CE$10:$CK$462,7,FALSE)*1000,"")</f>
        <v>0.80450522928399026</v>
      </c>
      <c r="AJ79">
        <f>IFERROR(VLOOKUP($A79,table123!$DF$10:$DY$410,7,FALSE)/VLOOKUP($A79,table100!$DE$10:$DK$462,7,FALSE)*1000,"")</f>
        <v>1.2542500944465431</v>
      </c>
      <c r="AK79">
        <f>IFERROR(VLOOKUP($A79,table123!$EF$10:$EZ$410,7,FALSE)/VLOOKUP($A79,table100!$EE$10:$EK$462,7,FALSE)*1000,"")</f>
        <v>0.6907736665064873</v>
      </c>
      <c r="AL79">
        <f>IFERROR(VLOOKUP($A79,table123!$FF$10:$FZ$410,7,FALSE)/VLOOKUP($A79,table100!$FE$10:$FK$462,7,FALSE)*1000,"")</f>
        <v>0.84156442397129827</v>
      </c>
      <c r="AM79">
        <f>IFERROR(VLOOKUP($A79,table123!$GF$10:$GZ$410,7,FALSE)/VLOOKUP($A79,table100!$GE$10:$GK$462,7,FALSE)*1000,"")</f>
        <v>2.9342292513314064E-2</v>
      </c>
      <c r="AO79">
        <f>IFERROR(VLOOKUP($A79,table123!$F$10:$R$410,9,FALSE)/VLOOKUP($A79,table100!$E$10:$K$462,7,FALSE)*1000,"")</f>
        <v>3.1015445691954597E-2</v>
      </c>
      <c r="AP79">
        <f>IFERROR(VLOOKUP($A79,table123!$AF$10:$AR$410,9,FALSE)/VLOOKUP($A79,table100!$AE$10:$AK$462,7,FALSE)*1000,"")</f>
        <v>0.33841468104416311</v>
      </c>
      <c r="AQ79">
        <f>IFERROR(VLOOKUP($A79,table123!$BF$10:$BR$410,9,FALSE)/VLOOKUP($A79,table100!$BE$10:$BK$462,7,FALSE)*1000,"")</f>
        <v>3.0512922222561255E-2</v>
      </c>
      <c r="AR79">
        <f>IFERROR(VLOOKUP($A79,table123!$CF$10:$CY$410,16,FALSE)/VLOOKUP($A79,table100!$CE$10:$CK$462,7,FALSE)*1000,"")</f>
        <v>4.5538031846263607E-2</v>
      </c>
      <c r="AS79">
        <f>IFERROR(VLOOKUP($A79,table123!$DF$10:$DY$410,16,FALSE)/VLOOKUP($A79,table100!$DE$10:$DK$462,7,FALSE)*1000,"")</f>
        <v>1.5111446921042689E-2</v>
      </c>
      <c r="AT79">
        <f>IFERROR(VLOOKUP($A79,table123!$EF$10:$EZ$410,17,FALSE)/VLOOKUP($A79,table100!$EE$10:$EK$462,7,FALSE)*1000,"")</f>
        <v>0.19521864488226814</v>
      </c>
      <c r="AU79">
        <f>IFERROR(VLOOKUP($A79,table123!$FF$10:$FZ$410,17,FALSE)/VLOOKUP($A79,table100!$FE$10:$FK$462,7,FALSE)*1000,"")</f>
        <v>0.29528576279694674</v>
      </c>
      <c r="AV79">
        <f>IFERROR(VLOOKUP($A79,table123!$GF$10:$GZ$410,17,FALSE)/VLOOKUP($A79,table100!$GE$10:$GK$462,7,FALSE)*1000,"")</f>
        <v>2.9342292513314064E-2</v>
      </c>
      <c r="AX79">
        <f>IFERROR(VLOOKUP($A79,table123!$F$10:$R$410,11,FALSE)/VLOOKUP($A79,table100!$E$10:$K$462,7,FALSE)*1000,"")</f>
        <v>1.1320637677563425</v>
      </c>
      <c r="AY79">
        <f>IFERROR(VLOOKUP($A79,table123!$AF$10:$AR$410,11,FALSE)/VLOOKUP($A79,table100!$AE$10:$AK$462,7,FALSE)*1000,"")</f>
        <v>0.23073728253011122</v>
      </c>
      <c r="AZ79">
        <f>IFERROR(VLOOKUP($A79,table123!$BF$10:$BR$410,11,FALSE)/VLOOKUP($A79,table100!$BE$10:$BK$462,7,FALSE)*1000,"")</f>
        <v>0.3814115277820157</v>
      </c>
      <c r="BA79">
        <f>IFERROR(VLOOKUP($A79,table123!$CF$10:$CY$410,18,FALSE)/VLOOKUP($A79,table100!$CE$10:$CK$462,7,FALSE)*1000,"")</f>
        <v>0.21251081528256346</v>
      </c>
      <c r="BB79">
        <f>IFERROR(VLOOKUP($A79,table123!$DF$10:$DY$410,18,FALSE)/VLOOKUP($A79,table100!$DE$10:$DK$462,7,FALSE)*1000,"")</f>
        <v>0.4231205137891953</v>
      </c>
      <c r="BC79">
        <f>IFERROR(VLOOKUP($A79,table123!$EF$10:$EZ$410,19,FALSE)/VLOOKUP($A79,table100!$EE$10:$EK$462,7,FALSE)*1000,"")</f>
        <v>1.0812109562710235</v>
      </c>
      <c r="BD79">
        <f>IFERROR(VLOOKUP($A79,table123!$FF$10:$FZ$410,19,FALSE)/VLOOKUP($A79,table100!$FE$10:$FK$462,7,FALSE)*1000,"")</f>
        <v>0.93015015281038227</v>
      </c>
      <c r="BE79">
        <f>IFERROR(VLOOKUP($A79,table123!$GF$10:$GZ$410,19,FALSE)/VLOOKUP($A79,table100!$GE$10:$GK$462,7,FALSE)*1000,"")</f>
        <v>0.36677865641642582</v>
      </c>
      <c r="BG79">
        <f>IFERROR(VLOOKUP($A79,table123!$F$10:$R$410,13,FALSE)/VLOOKUP($A79,table100!$E$10:$K$462,7,FALSE)*1000,"")</f>
        <v>8.1415544941380791</v>
      </c>
      <c r="BH79">
        <f>IFERROR(VLOOKUP($A79,table123!$AF$10:$AR$410,13,FALSE)/VLOOKUP($A79,table100!$AE$10:$AK$462,7,FALSE)*1000,"")</f>
        <v>8.2603947145779806</v>
      </c>
      <c r="BI79">
        <f>IFERROR(VLOOKUP($A79,table123!$BF$10:$BR$410,13,FALSE)/VLOOKUP($A79,table100!$BE$10:$BK$462,7,FALSE)*1000,"")</f>
        <v>5.0804015500564494</v>
      </c>
      <c r="BJ79">
        <f>IFERROR(VLOOKUP($A79,table123!$CF$10:$CY$410,20,FALSE)/VLOOKUP($A79,table100!$CE$10:$CK$462,7,FALSE)*1000,"")</f>
        <v>4.4930858088313421</v>
      </c>
      <c r="BK79">
        <f>IFERROR(VLOOKUP($A79,table123!$DF$10:$DY$410,20,FALSE)/VLOOKUP($A79,table100!$DE$10:$DK$462,7,FALSE)*1000,"")</f>
        <v>6.3014733660748021</v>
      </c>
      <c r="BL79">
        <f>IFERROR(VLOOKUP($A79,table123!$EF$10:$EZ$410,21,FALSE)/VLOOKUP($A79,table100!$EE$10:$EK$462,7,FALSE)*1000,"")</f>
        <v>17.104156655454108</v>
      </c>
      <c r="BM79">
        <f>IFERROR(VLOOKUP($A79,table123!$FF$10:$FZ$410,21,FALSE)/VLOOKUP($A79,table100!$FE$10:$FK$462,7,FALSE)*1000,"")</f>
        <v>6.3486439001343555</v>
      </c>
      <c r="BN79">
        <f>IFERROR(VLOOKUP($A79,table123!$GF$10:$GZ$410,21,FALSE)/VLOOKUP($A79,table100!$GE$10:$GK$462,7,FALSE)*1000,"")</f>
        <v>7.8637343935681701</v>
      </c>
    </row>
    <row r="80" spans="1:66" x14ac:dyDescent="0.3">
      <c r="A80" t="s">
        <v>393</v>
      </c>
      <c r="B80" t="str">
        <f>VLOOKUP($A80,class!$A$1:$B$455,2,FALSE)</f>
        <v>Shire District</v>
      </c>
      <c r="C80" t="str">
        <f>IFERROR(VLOOKUP($A80,classifications!A$3:C$334,3,FALSE),VLOOKUP($A80,classifications!I$2:K$28,3,FALSE))</f>
        <v>Urban with Significant Rural</v>
      </c>
      <c r="E80" t="b">
        <f>IF(VLOOKUP(A80,table123!$F$10:$F$410,1,FALSE)=VLOOKUP(calculations!A80,table100!$E$10:$E$462,1,FALSE),TRUE,FALSE)</f>
        <v>1</v>
      </c>
      <c r="F80" t="b">
        <f>IF(VLOOKUP($A80,table123!$AF$10:$AF$410,1,FALSE)=VLOOKUP(calculations!$A80,table100!$AE$10:$AE$462,1,FALSE),TRUE,FALSE)</f>
        <v>1</v>
      </c>
      <c r="G80" t="b">
        <f>IF(VLOOKUP($A80,table123!$BF$10:$BF$410,1,FALSE)=VLOOKUP(calculations!$A80,table100!$BE$10:$BE$462,1,FALSE),TRUE,FALSE)</f>
        <v>1</v>
      </c>
      <c r="H80" t="b">
        <f>IF(VLOOKUP($A80,table123!$CF$10:$CF$410,1,FALSE)=VLOOKUP(calculations!$A80,table100!$CE$10:$CE$462,1,FALSE),TRUE,FALSE)</f>
        <v>1</v>
      </c>
      <c r="I80" t="b">
        <f>IF(VLOOKUP($A80,table123!$DF$10:$DF$410,1,FALSE)=VLOOKUP(calculations!$A80,table100!$DE$10:$DE$462,1,FALSE),TRUE,FALSE)</f>
        <v>1</v>
      </c>
      <c r="J80" t="b">
        <f>IF(VLOOKUP($A80,table123!$EF$10:$EF$410,1,FALSE)=VLOOKUP(calculations!$A80,table100!$EE$10:$EE$462,1,FALSE),TRUE,FALSE)</f>
        <v>1</v>
      </c>
      <c r="K80" t="b">
        <f>IF(VLOOKUP($A80,table123!$FF$10:$FF$410,1,FALSE)=VLOOKUP(calculations!$A80,table100!$FE$10:$FE$462,1,FALSE),TRUE,FALSE)</f>
        <v>1</v>
      </c>
      <c r="L80" t="b">
        <f>IF(VLOOKUP($A80,table123!$GF$10:$GF$408,1,FALSE)=VLOOKUP(calculations!$A80,table100!$GE$10:$GE$462,1,FALSE),TRUE,FALSE)</f>
        <v>1</v>
      </c>
      <c r="N80">
        <f>IFERROR(VLOOKUP($A80,table123!$F$10:$R$410,3,FALSE)/VLOOKUP($A80,table100!$E$10:$K$462,7,FALSE)*1000,"")</f>
        <v>3.6321285457667938</v>
      </c>
      <c r="O80">
        <f>IFERROR(VLOOKUP($A80,table123!$AF$10:$AR$410,3,FALSE)/VLOOKUP($A80,table100!$AE$10:$AK$462,7,FALSE)*1000,"")</f>
        <v>4.2063882063882065</v>
      </c>
      <c r="P80">
        <f>IFERROR(VLOOKUP($A80,table123!$BF$10:$BR$410,3,FALSE)/VLOOKUP($A80,table100!$BE$10:$BK$462,7,FALSE)*1000,"")</f>
        <v>7.4610790169391956</v>
      </c>
      <c r="Q80">
        <f>IFERROR(VLOOKUP($A80,table123!$CF$10:$CY$410,3,FALSE)/VLOOKUP($A80,table100!$CE$10:$CK$462,7,FALSE)*1000,"")</f>
        <v>8.6046150260275045</v>
      </c>
      <c r="R80">
        <f>IFERROR(VLOOKUP($A80,table123!$DF$10:$DY$410,3,FALSE)/VLOOKUP($A80,table100!$DE$10:$DK$462,7,FALSE)*1000,"")</f>
        <v>8.9254799369060915</v>
      </c>
      <c r="S80">
        <f>IFERROR(VLOOKUP($A80,table123!$EF$10:$EZ$410,3,FALSE)/VLOOKUP($A80,table100!$EE$10:$EK$462,7,FALSE)*1000,"")</f>
        <v>8.4718335332305283</v>
      </c>
      <c r="T80">
        <f>IFERROR(VLOOKUP($A80,table123!$FF$10:$FZ$410,3,FALSE)/VLOOKUP($A80,table100!$FE$10:$FK$462,7,FALSE)*1000,"")</f>
        <v>10.352240156886408</v>
      </c>
      <c r="U80">
        <f>IFERROR(VLOOKUP($A80,table123!$GF$10:$GZ$410,3,FALSE)/VLOOKUP($A80,table100!$GE$10:$GK$462,7,FALSE)*1000,"")</f>
        <v>11.412800238699091</v>
      </c>
      <c r="W80">
        <f>IFERROR(VLOOKUP($A80,table123!$F$10:$R$410,5,FALSE)/VLOOKUP($A80,table100!$E$10:$K$462,7,FALSE)*1000,"")</f>
        <v>7.8959316212321606E-2</v>
      </c>
      <c r="X80">
        <f>IFERROR(VLOOKUP($A80,table123!$AF$10:$AR$410,5,FALSE)/VLOOKUP($A80,table100!$AE$10:$AK$462,7,FALSE)*1000,"")</f>
        <v>5.896805896805897E-2</v>
      </c>
      <c r="Y80">
        <f>IFERROR(VLOOKUP($A80,table123!$BF$10:$BR$410,5,FALSE)/VLOOKUP($A80,table100!$BE$10:$BK$462,7,FALSE)*1000,"")</f>
        <v>1.9582884558895525E-2</v>
      </c>
      <c r="Z80">
        <f>IFERROR(VLOOKUP($A80,table123!$CF$10:$CY$410,5,FALSE)/VLOOKUP($A80,table100!$CE$10:$CK$462,7,FALSE)*1000,"")</f>
        <v>5.8270530650299121E-2</v>
      </c>
      <c r="AA80">
        <f>IFERROR(VLOOKUP($A80,table123!$DF$10:$DY$410,5,FALSE)/VLOOKUP($A80,table100!$DE$10:$DK$462,7,FALSE)*1000,"")</f>
        <v>3.8471896279767631E-2</v>
      </c>
      <c r="AB80">
        <f>IFERROR(VLOOKUP($A80,table123!$EF$10:$EZ$410,5,FALSE)/VLOOKUP($A80,table100!$EE$10:$EK$462,7,FALSE)*1000,"")</f>
        <v>1.9037828164562988E-2</v>
      </c>
      <c r="AC80">
        <f>IFERROR(VLOOKUP($A80,table123!$FF$10:$FZ$410,5,FALSE)/VLOOKUP($A80,table100!$FE$10:$FK$462,7,FALSE)*1000,"")</f>
        <v>0</v>
      </c>
      <c r="AD80">
        <f>IFERROR(VLOOKUP($A80,table123!$GF$10:$GZ$410,5,FALSE)/VLOOKUP($A80,table100!$GE$10:$GK$462,7,FALSE)*1000,"")</f>
        <v>1.8648366403103089E-2</v>
      </c>
      <c r="AF80">
        <f>IFERROR(VLOOKUP($A80,table123!$F$10:$R$410,7,FALSE)/VLOOKUP($A80,table100!$E$10:$K$462,7,FALSE)*1000,"")</f>
        <v>0.55271521348625119</v>
      </c>
      <c r="AG80">
        <f>IFERROR(VLOOKUP($A80,table123!$AF$10:$AR$410,7,FALSE)/VLOOKUP($A80,table100!$AE$10:$AK$462,7,FALSE)*1000,"")</f>
        <v>0.35380835380835379</v>
      </c>
      <c r="AH80">
        <f>IFERROR(VLOOKUP($A80,table123!$BF$10:$BR$410,7,FALSE)/VLOOKUP($A80,table100!$BE$10:$BK$462,7,FALSE)*1000,"")</f>
        <v>0.78331538235582099</v>
      </c>
      <c r="AI80">
        <f>IFERROR(VLOOKUP($A80,table123!$CF$10:$CY$410,7,FALSE)/VLOOKUP($A80,table100!$CE$10:$CK$462,7,FALSE)*1000,"")</f>
        <v>1.2042576334395152</v>
      </c>
      <c r="AJ80">
        <f>IFERROR(VLOOKUP($A80,table123!$DF$10:$DY$410,7,FALSE)/VLOOKUP($A80,table100!$DE$10:$DK$462,7,FALSE)*1000,"")</f>
        <v>1.4426961104912861</v>
      </c>
      <c r="AK80">
        <f>IFERROR(VLOOKUP($A80,table123!$EF$10:$EZ$410,7,FALSE)/VLOOKUP($A80,table100!$EE$10:$EK$462,7,FALSE)*1000,"")</f>
        <v>1.1232318617092163</v>
      </c>
      <c r="AL80">
        <f>IFERROR(VLOOKUP($A80,table123!$FF$10:$FZ$410,7,FALSE)/VLOOKUP($A80,table100!$FE$10:$FK$462,7,FALSE)*1000,"")</f>
        <v>0.81083119625886257</v>
      </c>
      <c r="AM80">
        <f>IFERROR(VLOOKUP($A80,table123!$GF$10:$GZ$410,7,FALSE)/VLOOKUP($A80,table100!$GE$10:$GK$462,7,FALSE)*1000,"")</f>
        <v>0.93241832015515436</v>
      </c>
      <c r="AO80">
        <f>IFERROR(VLOOKUP($A80,table123!$F$10:$R$410,9,FALSE)/VLOOKUP($A80,table100!$E$10:$K$462,7,FALSE)*1000,"")</f>
        <v>0</v>
      </c>
      <c r="AP80">
        <f>IFERROR(VLOOKUP($A80,table123!$AF$10:$AR$410,9,FALSE)/VLOOKUP($A80,table100!$AE$10:$AK$462,7,FALSE)*1000,"")</f>
        <v>0</v>
      </c>
      <c r="AQ80">
        <f>IFERROR(VLOOKUP($A80,table123!$BF$10:$BR$410,9,FALSE)/VLOOKUP($A80,table100!$BE$10:$BK$462,7,FALSE)*1000,"")</f>
        <v>0</v>
      </c>
      <c r="AR80">
        <f>IFERROR(VLOOKUP($A80,table123!$CF$10:$CY$410,16,FALSE)/VLOOKUP($A80,table100!$CE$10:$CK$462,7,FALSE)*1000,"")</f>
        <v>0</v>
      </c>
      <c r="AS80">
        <f>IFERROR(VLOOKUP($A80,table123!$DF$10:$DY$410,16,FALSE)/VLOOKUP($A80,table100!$DE$10:$DK$462,7,FALSE)*1000,"")</f>
        <v>0</v>
      </c>
      <c r="AT80">
        <f>IFERROR(VLOOKUP($A80,table123!$EF$10:$EZ$410,17,FALSE)/VLOOKUP($A80,table100!$EE$10:$EK$462,7,FALSE)*1000,"")</f>
        <v>0</v>
      </c>
      <c r="AU80">
        <f>IFERROR(VLOOKUP($A80,table123!$FF$10:$FZ$410,17,FALSE)/VLOOKUP($A80,table100!$FE$10:$FK$462,7,FALSE)*1000,"")</f>
        <v>0</v>
      </c>
      <c r="AV80">
        <f>IFERROR(VLOOKUP($A80,table123!$GF$10:$GZ$410,17,FALSE)/VLOOKUP($A80,table100!$GE$10:$GK$462,7,FALSE)*1000,"")</f>
        <v>0</v>
      </c>
      <c r="AX80">
        <f>IFERROR(VLOOKUP($A80,table123!$F$10:$R$410,11,FALSE)/VLOOKUP($A80,table100!$E$10:$K$462,7,FALSE)*1000,"")</f>
        <v>0</v>
      </c>
      <c r="AY80">
        <f>IFERROR(VLOOKUP($A80,table123!$AF$10:$AR$410,11,FALSE)/VLOOKUP($A80,table100!$AE$10:$AK$462,7,FALSE)*1000,"")</f>
        <v>0.88452088452088451</v>
      </c>
      <c r="AZ80">
        <f>IFERROR(VLOOKUP($A80,table123!$BF$10:$BR$410,11,FALSE)/VLOOKUP($A80,table100!$BE$10:$BK$462,7,FALSE)*1000,"")</f>
        <v>5.874865367668658E-2</v>
      </c>
      <c r="BA80">
        <f>IFERROR(VLOOKUP($A80,table123!$CF$10:$CY$410,18,FALSE)/VLOOKUP($A80,table100!$CE$10:$CK$462,7,FALSE)*1000,"")</f>
        <v>0.11654106130059824</v>
      </c>
      <c r="BB80">
        <f>IFERROR(VLOOKUP($A80,table123!$DF$10:$DY$410,18,FALSE)/VLOOKUP($A80,table100!$DE$10:$DK$462,7,FALSE)*1000,"")</f>
        <v>0</v>
      </c>
      <c r="BC80">
        <f>IFERROR(VLOOKUP($A80,table123!$EF$10:$EZ$410,19,FALSE)/VLOOKUP($A80,table100!$EE$10:$EK$462,7,FALSE)*1000,"")</f>
        <v>0</v>
      </c>
      <c r="BD80">
        <f>IFERROR(VLOOKUP($A80,table123!$FF$10:$FZ$410,19,FALSE)/VLOOKUP($A80,table100!$FE$10:$FK$462,7,FALSE)*1000,"")</f>
        <v>0</v>
      </c>
      <c r="BE80">
        <f>IFERROR(VLOOKUP($A80,table123!$GF$10:$GZ$410,19,FALSE)/VLOOKUP($A80,table100!$GE$10:$GK$462,7,FALSE)*1000,"")</f>
        <v>0</v>
      </c>
      <c r="BG80">
        <f>IFERROR(VLOOKUP($A80,table123!$F$10:$R$410,13,FALSE)/VLOOKUP($A80,table100!$E$10:$K$462,7,FALSE)*1000,"")</f>
        <v>4.2638030754653666</v>
      </c>
      <c r="BH80">
        <f>IFERROR(VLOOKUP($A80,table123!$AF$10:$AR$410,13,FALSE)/VLOOKUP($A80,table100!$AE$10:$AK$462,7,FALSE)*1000,"")</f>
        <v>3.7346437346437344</v>
      </c>
      <c r="BI80">
        <f>IFERROR(VLOOKUP($A80,table123!$BF$10:$BR$410,13,FALSE)/VLOOKUP($A80,table100!$BE$10:$BK$462,7,FALSE)*1000,"")</f>
        <v>8.2052286301772241</v>
      </c>
      <c r="BJ80">
        <f>IFERROR(VLOOKUP($A80,table123!$CF$10:$CY$410,20,FALSE)/VLOOKUP($A80,table100!$CE$10:$CK$462,7,FALSE)*1000,"")</f>
        <v>9.7506021288167197</v>
      </c>
      <c r="BK80">
        <f>IFERROR(VLOOKUP($A80,table123!$DF$10:$DY$410,20,FALSE)/VLOOKUP($A80,table100!$DE$10:$DK$462,7,FALSE)*1000,"")</f>
        <v>10.406647943677143</v>
      </c>
      <c r="BL80">
        <f>IFERROR(VLOOKUP($A80,table123!$EF$10:$EZ$410,21,FALSE)/VLOOKUP($A80,table100!$EE$10:$EK$462,7,FALSE)*1000,"")</f>
        <v>9.6141032231043084</v>
      </c>
      <c r="BM80">
        <f>IFERROR(VLOOKUP($A80,table123!$FF$10:$FZ$410,21,FALSE)/VLOOKUP($A80,table100!$FE$10:$FK$462,7,FALSE)*1000,"")</f>
        <v>11.16307135314527</v>
      </c>
      <c r="BN80">
        <f>IFERROR(VLOOKUP($A80,table123!$GF$10:$GZ$410,21,FALSE)/VLOOKUP($A80,table100!$GE$10:$GK$462,7,FALSE)*1000,"")</f>
        <v>12.363866925257348</v>
      </c>
    </row>
    <row r="81" spans="1:66" x14ac:dyDescent="0.3">
      <c r="A81" t="s">
        <v>507</v>
      </c>
      <c r="B81" t="str">
        <f>VLOOKUP($A81,class!$A$1:$B$455,2,FALSE)</f>
        <v>Shire District</v>
      </c>
      <c r="C81" t="str">
        <f>IFERROR(VLOOKUP($A81,classifications!A$3:C$334,3,FALSE),VLOOKUP($A81,classifications!I$2:K$28,3,FALSE))</f>
        <v>Predominantly Urban</v>
      </c>
      <c r="E81" t="b">
        <f>IF(VLOOKUP(A81,table123!$F$10:$F$410,1,FALSE)=VLOOKUP(calculations!A81,table100!$E$10:$E$462,1,FALSE),TRUE,FALSE)</f>
        <v>1</v>
      </c>
      <c r="F81" t="b">
        <f>IF(VLOOKUP($A81,table123!$AF$10:$AF$410,1,FALSE)=VLOOKUP(calculations!$A81,table100!$AE$10:$AE$462,1,FALSE),TRUE,FALSE)</f>
        <v>1</v>
      </c>
      <c r="G81" t="b">
        <f>IF(VLOOKUP($A81,table123!$BF$10:$BF$410,1,FALSE)=VLOOKUP(calculations!$A81,table100!$BE$10:$BE$462,1,FALSE),TRUE,FALSE)</f>
        <v>1</v>
      </c>
      <c r="H81" t="b">
        <f>IF(VLOOKUP($A81,table123!$CF$10:$CF$410,1,FALSE)=VLOOKUP(calculations!$A81,table100!$CE$10:$CE$462,1,FALSE),TRUE,FALSE)</f>
        <v>1</v>
      </c>
      <c r="I81" t="b">
        <f>IF(VLOOKUP($A81,table123!$DF$10:$DF$410,1,FALSE)=VLOOKUP(calculations!$A81,table100!$DE$10:$DE$462,1,FALSE),TRUE,FALSE)</f>
        <v>1</v>
      </c>
      <c r="J81" t="b">
        <f>IF(VLOOKUP($A81,table123!$EF$10:$EF$410,1,FALSE)=VLOOKUP(calculations!$A81,table100!$EE$10:$EE$462,1,FALSE),TRUE,FALSE)</f>
        <v>1</v>
      </c>
      <c r="K81" t="b">
        <f>IF(VLOOKUP($A81,table123!$FF$10:$FF$410,1,FALSE)=VLOOKUP(calculations!$A81,table100!$FE$10:$FE$462,1,FALSE),TRUE,FALSE)</f>
        <v>1</v>
      </c>
      <c r="L81" t="b">
        <f>IF(VLOOKUP($A81,table123!$GF$10:$GF$408,1,FALSE)=VLOOKUP(calculations!$A81,table100!$GE$10:$GE$462,1,FALSE),TRUE,FALSE)</f>
        <v>1</v>
      </c>
      <c r="N81">
        <f>IFERROR(VLOOKUP($A81,table123!$F$10:$R$410,3,FALSE)/VLOOKUP($A81,table100!$E$10:$K$462,7,FALSE)*1000,"")</f>
        <v>1.960888229370926</v>
      </c>
      <c r="O81">
        <f>IFERROR(VLOOKUP($A81,table123!$AF$10:$AR$410,3,FALSE)/VLOOKUP($A81,table100!$AE$10:$AK$462,7,FALSE)*1000,"")</f>
        <v>0.92462948775526377</v>
      </c>
      <c r="P81">
        <f>IFERROR(VLOOKUP($A81,table123!$BF$10:$BR$410,3,FALSE)/VLOOKUP($A81,table100!$BE$10:$BK$462,7,FALSE)*1000,"")</f>
        <v>5.5229729374326064</v>
      </c>
      <c r="Q81">
        <f>IFERROR(VLOOKUP($A81,table123!$CF$10:$CY$410,3,FALSE)/VLOOKUP($A81,table100!$CE$10:$CK$462,7,FALSE)*1000,"")</f>
        <v>3.7666753858226523</v>
      </c>
      <c r="R81">
        <f>IFERROR(VLOOKUP($A81,table123!$DF$10:$DY$410,3,FALSE)/VLOOKUP($A81,table100!$DE$10:$DK$462,7,FALSE)*1000,"")</f>
        <v>3.3639303223114632</v>
      </c>
      <c r="S81">
        <f>IFERROR(VLOOKUP($A81,table123!$EF$10:$EZ$410,3,FALSE)/VLOOKUP($A81,table100!$EE$10:$EK$462,7,FALSE)*1000,"")</f>
        <v>3.9259528885653374</v>
      </c>
      <c r="T81">
        <f>IFERROR(VLOOKUP($A81,table123!$FF$10:$FZ$410,3,FALSE)/VLOOKUP($A81,table100!$FE$10:$FK$462,7,FALSE)*1000,"")</f>
        <v>2.5113268608414243</v>
      </c>
      <c r="U81">
        <f>IFERROR(VLOOKUP($A81,table123!$GF$10:$GZ$410,3,FALSE)/VLOOKUP($A81,table100!$GE$10:$GK$462,7,FALSE)*1000,"")</f>
        <v>3.0132893787988051</v>
      </c>
      <c r="W81">
        <f>IFERROR(VLOOKUP($A81,table123!$F$10:$R$410,5,FALSE)/VLOOKUP($A81,table100!$E$10:$K$462,7,FALSE)*1000,"")</f>
        <v>7.9495468758280771E-2</v>
      </c>
      <c r="X81">
        <f>IFERROR(VLOOKUP($A81,table123!$AF$10:$AR$410,5,FALSE)/VLOOKUP($A81,table100!$AE$10:$AK$462,7,FALSE)*1000,"")</f>
        <v>0.3434338097376694</v>
      </c>
      <c r="Y81">
        <f>IFERROR(VLOOKUP($A81,table123!$BF$10:$BR$410,5,FALSE)/VLOOKUP($A81,table100!$BE$10:$BK$462,7,FALSE)*1000,"")</f>
        <v>0</v>
      </c>
      <c r="Z81">
        <f>IFERROR(VLOOKUP($A81,table123!$CF$10:$CY$410,5,FALSE)/VLOOKUP($A81,table100!$CE$10:$CK$462,7,FALSE)*1000,"")</f>
        <v>0</v>
      </c>
      <c r="AA81">
        <f>IFERROR(VLOOKUP($A81,table123!$DF$10:$DY$410,5,FALSE)/VLOOKUP($A81,table100!$DE$10:$DK$462,7,FALSE)*1000,"")</f>
        <v>0</v>
      </c>
      <c r="AB81">
        <f>IFERROR(VLOOKUP($A81,table123!$EF$10:$EZ$410,5,FALSE)/VLOOKUP($A81,table100!$EE$10:$EK$462,7,FALSE)*1000,"")</f>
        <v>0</v>
      </c>
      <c r="AC81">
        <f>IFERROR(VLOOKUP($A81,table123!$FF$10:$FZ$410,5,FALSE)/VLOOKUP($A81,table100!$FE$10:$FK$462,7,FALSE)*1000,"")</f>
        <v>0</v>
      </c>
      <c r="AD81">
        <f>IFERROR(VLOOKUP($A81,table123!$GF$10:$GZ$410,5,FALSE)/VLOOKUP($A81,table100!$GE$10:$GK$462,7,FALSE)*1000,"")</f>
        <v>0</v>
      </c>
      <c r="AF81">
        <f>IFERROR(VLOOKUP($A81,table123!$F$10:$R$410,7,FALSE)/VLOOKUP($A81,table100!$E$10:$K$462,7,FALSE)*1000,"")</f>
        <v>0.18548942710265515</v>
      </c>
      <c r="AG81">
        <f>IFERROR(VLOOKUP($A81,table123!$AF$10:$AR$410,7,FALSE)/VLOOKUP($A81,table100!$AE$10:$AK$462,7,FALSE)*1000,"")</f>
        <v>0.10567194145774443</v>
      </c>
      <c r="AH81">
        <f>IFERROR(VLOOKUP($A81,table123!$BF$10:$BR$410,7,FALSE)/VLOOKUP($A81,table100!$BE$10:$BK$462,7,FALSE)*1000,"")</f>
        <v>0.10519948452252584</v>
      </c>
      <c r="AI81">
        <f>IFERROR(VLOOKUP($A81,table123!$CF$10:$CY$410,7,FALSE)/VLOOKUP($A81,table100!$CE$10:$CK$462,7,FALSE)*1000,"")</f>
        <v>5.2314935914203504E-2</v>
      </c>
      <c r="AJ81">
        <f>IFERROR(VLOOKUP($A81,table123!$DF$10:$DY$410,7,FALSE)/VLOOKUP($A81,table100!$DE$10:$DK$462,7,FALSE)*1000,"")</f>
        <v>0.20861583394179617</v>
      </c>
      <c r="AK81">
        <f>IFERROR(VLOOKUP($A81,table123!$EF$10:$EZ$410,7,FALSE)/VLOOKUP($A81,table100!$EE$10:$EK$462,7,FALSE)*1000,"")</f>
        <v>2.5999688003743956E-2</v>
      </c>
      <c r="AL81">
        <f>IFERROR(VLOOKUP($A81,table123!$FF$10:$FZ$410,7,FALSE)/VLOOKUP($A81,table100!$FE$10:$FK$462,7,FALSE)*1000,"")</f>
        <v>0</v>
      </c>
      <c r="AM81">
        <f>IFERROR(VLOOKUP($A81,table123!$GF$10:$GZ$410,7,FALSE)/VLOOKUP($A81,table100!$GE$10:$GK$462,7,FALSE)*1000,"")</f>
        <v>0.10301844030081385</v>
      </c>
      <c r="AO81">
        <f>IFERROR(VLOOKUP($A81,table123!$F$10:$R$410,9,FALSE)/VLOOKUP($A81,table100!$E$10:$K$462,7,FALSE)*1000,"")</f>
        <v>1.0599395834437435</v>
      </c>
      <c r="AP81">
        <f>IFERROR(VLOOKUP($A81,table123!$AF$10:$AR$410,9,FALSE)/VLOOKUP($A81,table100!$AE$10:$AK$462,7,FALSE)*1000,"")</f>
        <v>3.3022481705545133</v>
      </c>
      <c r="AQ81">
        <f>IFERROR(VLOOKUP($A81,table123!$BF$10:$BR$410,9,FALSE)/VLOOKUP($A81,table100!$BE$10:$BK$462,7,FALSE)*1000,"")</f>
        <v>0.13149935565315729</v>
      </c>
      <c r="AR81">
        <f>IFERROR(VLOOKUP($A81,table123!$CF$10:$CY$410,16,FALSE)/VLOOKUP($A81,table100!$CE$10:$CK$462,7,FALSE)*1000,"")</f>
        <v>5.2314935914203504E-2</v>
      </c>
      <c r="AS81">
        <f>IFERROR(VLOOKUP($A81,table123!$DF$10:$DY$410,16,FALSE)/VLOOKUP($A81,table100!$DE$10:$DK$462,7,FALSE)*1000,"")</f>
        <v>0</v>
      </c>
      <c r="AT81">
        <f>IFERROR(VLOOKUP($A81,table123!$EF$10:$EZ$410,17,FALSE)/VLOOKUP($A81,table100!$EE$10:$EK$462,7,FALSE)*1000,"")</f>
        <v>0.33799594404867145</v>
      </c>
      <c r="AU81">
        <f>IFERROR(VLOOKUP($A81,table123!$FF$10:$FZ$410,17,FALSE)/VLOOKUP($A81,table100!$FE$10:$FK$462,7,FALSE)*1000,"")</f>
        <v>3.1326860841423949</v>
      </c>
      <c r="AV81">
        <f>IFERROR(VLOOKUP($A81,table123!$GF$10:$GZ$410,17,FALSE)/VLOOKUP($A81,table100!$GE$10:$GK$462,7,FALSE)*1000,"")</f>
        <v>-0.18028227052642423</v>
      </c>
      <c r="AX81">
        <f>IFERROR(VLOOKUP($A81,table123!$F$10:$R$410,11,FALSE)/VLOOKUP($A81,table100!$E$10:$K$462,7,FALSE)*1000,"")</f>
        <v>0.23848640627484233</v>
      </c>
      <c r="AY81">
        <f>IFERROR(VLOOKUP($A81,table123!$AF$10:$AR$410,11,FALSE)/VLOOKUP($A81,table100!$AE$10:$AK$462,7,FALSE)*1000,"")</f>
        <v>0.18492589755105274</v>
      </c>
      <c r="AZ81">
        <f>IFERROR(VLOOKUP($A81,table123!$BF$10:$BR$410,11,FALSE)/VLOOKUP($A81,table100!$BE$10:$BK$462,7,FALSE)*1000,"")</f>
        <v>0.31559845356757754</v>
      </c>
      <c r="BA81">
        <f>IFERROR(VLOOKUP($A81,table123!$CF$10:$CY$410,18,FALSE)/VLOOKUP($A81,table100!$CE$10:$CK$462,7,FALSE)*1000,"")</f>
        <v>0.78472403871305263</v>
      </c>
      <c r="BB81">
        <f>IFERROR(VLOOKUP($A81,table123!$DF$10:$DY$410,18,FALSE)/VLOOKUP($A81,table100!$DE$10:$DK$462,7,FALSE)*1000,"")</f>
        <v>0.59977052258266406</v>
      </c>
      <c r="BC81">
        <f>IFERROR(VLOOKUP($A81,table123!$EF$10:$EZ$410,19,FALSE)/VLOOKUP($A81,table100!$EE$10:$EK$462,7,FALSE)*1000,"")</f>
        <v>5.1999376007487913E-2</v>
      </c>
      <c r="BD81">
        <f>IFERROR(VLOOKUP($A81,table123!$FF$10:$FZ$410,19,FALSE)/VLOOKUP($A81,table100!$FE$10:$FK$462,7,FALSE)*1000,"")</f>
        <v>0.38834951456310685</v>
      </c>
      <c r="BE81">
        <f>IFERROR(VLOOKUP($A81,table123!$GF$10:$GZ$410,19,FALSE)/VLOOKUP($A81,table100!$GE$10:$GK$462,7,FALSE)*1000,"")</f>
        <v>1.0301844030081386</v>
      </c>
      <c r="BG81">
        <f>IFERROR(VLOOKUP($A81,table123!$F$10:$R$410,13,FALSE)/VLOOKUP($A81,table100!$E$10:$K$462,7,FALSE)*1000,"")</f>
        <v>3.0473263024007631</v>
      </c>
      <c r="BH81">
        <f>IFERROR(VLOOKUP($A81,table123!$AF$10:$AR$410,13,FALSE)/VLOOKUP($A81,table100!$AE$10:$AK$462,7,FALSE)*1000,"")</f>
        <v>4.4910575119541383</v>
      </c>
      <c r="BI81">
        <f>IFERROR(VLOOKUP($A81,table123!$BF$10:$BR$410,13,FALSE)/VLOOKUP($A81,table100!$BE$10:$BK$462,7,FALSE)*1000,"")</f>
        <v>5.4440733240407129</v>
      </c>
      <c r="BJ81">
        <f>IFERROR(VLOOKUP($A81,table123!$CF$10:$CY$410,20,FALSE)/VLOOKUP($A81,table100!$CE$10:$CK$462,7,FALSE)*1000,"")</f>
        <v>3.0865812189380066</v>
      </c>
      <c r="BK81">
        <f>IFERROR(VLOOKUP($A81,table123!$DF$10:$DY$410,20,FALSE)/VLOOKUP($A81,table100!$DE$10:$DK$462,7,FALSE)*1000,"")</f>
        <v>2.9727756336705955</v>
      </c>
      <c r="BL81">
        <f>IFERROR(VLOOKUP($A81,table123!$EF$10:$EZ$410,21,FALSE)/VLOOKUP($A81,table100!$EE$10:$EK$462,7,FALSE)*1000,"")</f>
        <v>4.2379491446102646</v>
      </c>
      <c r="BM81">
        <f>IFERROR(VLOOKUP($A81,table123!$FF$10:$FZ$410,21,FALSE)/VLOOKUP($A81,table100!$FE$10:$FK$462,7,FALSE)*1000,"")</f>
        <v>5.2556634304207117</v>
      </c>
      <c r="BN81">
        <f>IFERROR(VLOOKUP($A81,table123!$GF$10:$GZ$410,21,FALSE)/VLOOKUP($A81,table100!$GE$10:$GK$462,7,FALSE)*1000,"")</f>
        <v>1.9058411455650561</v>
      </c>
    </row>
    <row r="82" spans="1:66" x14ac:dyDescent="0.3">
      <c r="A82" t="s">
        <v>1253</v>
      </c>
      <c r="B82" t="str">
        <f>VLOOKUP($A82,class!$A$1:$B$455,2,FALSE)</f>
        <v>Unitary Authority</v>
      </c>
      <c r="C82" t="str">
        <f>IFERROR(VLOOKUP($A82,classifications!A$3:C$334,3,FALSE),VLOOKUP($A82,classifications!I$2:K$28,3,FALSE))</f>
        <v>Predominantly Rural</v>
      </c>
      <c r="E82" t="b">
        <f>IF(VLOOKUP(A82,table123!$F$10:$F$410,1,FALSE)=VLOOKUP(calculations!A82,table100!$E$10:$E$462,1,FALSE),TRUE,FALSE)</f>
        <v>1</v>
      </c>
      <c r="F82" t="b">
        <f>IF(VLOOKUP($A82,table123!$AF$10:$AF$410,1,FALSE)=VLOOKUP(calculations!$A82,table100!$AE$10:$AE$462,1,FALSE),TRUE,FALSE)</f>
        <v>1</v>
      </c>
      <c r="G82" t="b">
        <f>IF(VLOOKUP($A82,table123!$BF$10:$BF$410,1,FALSE)=VLOOKUP(calculations!$A82,table100!$BE$10:$BE$462,1,FALSE),TRUE,FALSE)</f>
        <v>1</v>
      </c>
      <c r="H82" t="b">
        <f>IF(VLOOKUP($A82,table123!$CF$10:$CF$410,1,FALSE)=VLOOKUP(calculations!$A82,table100!$CE$10:$CE$462,1,FALSE),TRUE,FALSE)</f>
        <v>1</v>
      </c>
      <c r="I82" t="b">
        <f>IF(VLOOKUP($A82,table123!$DF$10:$DF$410,1,FALSE)=VLOOKUP(calculations!$A82,table100!$DE$10:$DE$462,1,FALSE),TRUE,FALSE)</f>
        <v>1</v>
      </c>
      <c r="J82" t="b">
        <f>IF(VLOOKUP($A82,table123!$EF$10:$EF$410,1,FALSE)=VLOOKUP(calculations!$A82,table100!$EE$10:$EE$462,1,FALSE),TRUE,FALSE)</f>
        <v>1</v>
      </c>
      <c r="K82" t="b">
        <f>IF(VLOOKUP($A82,table123!$FF$10:$FF$410,1,FALSE)=VLOOKUP(calculations!$A82,table100!$FE$10:$FE$462,1,FALSE),TRUE,FALSE)</f>
        <v>1</v>
      </c>
      <c r="L82" t="b">
        <f>IF(VLOOKUP($A82,table123!$GF$10:$GF$408,1,FALSE)=VLOOKUP(calculations!$A82,table100!$GE$10:$GE$462,1,FALSE),TRUE,FALSE)</f>
        <v>1</v>
      </c>
      <c r="N82">
        <f>IFERROR(VLOOKUP($A82,table123!$F$10:$R$410,3,FALSE)/VLOOKUP($A82,table100!$E$10:$K$462,7,FALSE)*1000,"")</f>
        <v>8.5279704703112085</v>
      </c>
      <c r="O82">
        <f>IFERROR(VLOOKUP($A82,table123!$AF$10:$AR$410,3,FALSE)/VLOOKUP($A82,table100!$AE$10:$AK$462,7,FALSE)*1000,"")</f>
        <v>10.688825400830952</v>
      </c>
      <c r="P82">
        <f>IFERROR(VLOOKUP($A82,table123!$BF$10:$BR$410,3,FALSE)/VLOOKUP($A82,table100!$BE$10:$BK$462,7,FALSE)*1000,"")</f>
        <v>12.858555885262117</v>
      </c>
      <c r="Q82">
        <f>IFERROR(VLOOKUP($A82,table123!$CF$10:$CY$410,3,FALSE)/VLOOKUP($A82,table100!$CE$10:$CK$462,7,FALSE)*1000,"")</f>
        <v>12.94145573793552</v>
      </c>
      <c r="R82">
        <f>IFERROR(VLOOKUP($A82,table123!$DF$10:$DY$410,3,FALSE)/VLOOKUP($A82,table100!$DE$10:$DK$462,7,FALSE)*1000,"")</f>
        <v>14.50129584203729</v>
      </c>
      <c r="S82">
        <f>IFERROR(VLOOKUP($A82,table123!$EF$10:$EZ$410,3,FALSE)/VLOOKUP($A82,table100!$EE$10:$EK$462,7,FALSE)*1000,"")</f>
        <v>17.431834867084394</v>
      </c>
      <c r="T82">
        <f>IFERROR(VLOOKUP($A82,table123!$FF$10:$FZ$410,3,FALSE)/VLOOKUP($A82,table100!$FE$10:$FK$462,7,FALSE)*1000,"")</f>
        <v>17.317287936601115</v>
      </c>
      <c r="U82">
        <f>IFERROR(VLOOKUP($A82,table123!$GF$10:$GZ$410,3,FALSE)/VLOOKUP($A82,table100!$GE$10:$GK$462,7,FALSE)*1000,"")</f>
        <v>20.247719350292961</v>
      </c>
      <c r="W82">
        <f>IFERROR(VLOOKUP($A82,table123!$F$10:$R$410,5,FALSE)/VLOOKUP($A82,table100!$E$10:$K$462,7,FALSE)*1000,"")</f>
        <v>4.5458264767117312E-2</v>
      </c>
      <c r="X82">
        <f>IFERROR(VLOOKUP($A82,table123!$AF$10:$AR$410,5,FALSE)/VLOOKUP($A82,table100!$AE$10:$AK$462,7,FALSE)*1000,"")</f>
        <v>0.18926250709734402</v>
      </c>
      <c r="Y82">
        <f>IFERROR(VLOOKUP($A82,table123!$BF$10:$BR$410,5,FALSE)/VLOOKUP($A82,table100!$BE$10:$BK$462,7,FALSE)*1000,"")</f>
        <v>0.18713075092897052</v>
      </c>
      <c r="Z82">
        <f>IFERROR(VLOOKUP($A82,table123!$CF$10:$CY$410,5,FALSE)/VLOOKUP($A82,table100!$CE$10:$CK$462,7,FALSE)*1000,"")</f>
        <v>0.1055009978636048</v>
      </c>
      <c r="AA82">
        <f>IFERROR(VLOOKUP($A82,table123!$DF$10:$DY$410,5,FALSE)/VLOOKUP($A82,table100!$DE$10:$DK$462,7,FALSE)*1000,"")</f>
        <v>0.20802815314339207</v>
      </c>
      <c r="AB82">
        <f>IFERROR(VLOOKUP($A82,table123!$EF$10:$EZ$410,5,FALSE)/VLOOKUP($A82,table100!$EE$10:$EK$462,7,FALSE)*1000,"")</f>
        <v>3.4146591316521833E-2</v>
      </c>
      <c r="AC82">
        <f>IFERROR(VLOOKUP($A82,table123!$FF$10:$FZ$410,5,FALSE)/VLOOKUP($A82,table100!$FE$10:$FK$462,7,FALSE)*1000,"")</f>
        <v>1.6772191706151202E-2</v>
      </c>
      <c r="AD82">
        <f>IFERROR(VLOOKUP($A82,table123!$GF$10:$GZ$410,5,FALSE)/VLOOKUP($A82,table100!$GE$10:$GK$462,7,FALSE)*1000,"")</f>
        <v>4.1204150081996259E-2</v>
      </c>
      <c r="AF82">
        <f>IFERROR(VLOOKUP($A82,table123!$F$10:$R$410,7,FALSE)/VLOOKUP($A82,table100!$E$10:$K$462,7,FALSE)*1000,"")</f>
        <v>0.47276595357802004</v>
      </c>
      <c r="AG82">
        <f>IFERROR(VLOOKUP($A82,table123!$AF$10:$AR$410,7,FALSE)/VLOOKUP($A82,table100!$AE$10:$AK$462,7,FALSE)*1000,"")</f>
        <v>0.50470001892625072</v>
      </c>
      <c r="AH82">
        <f>IFERROR(VLOOKUP($A82,table123!$BF$10:$BR$410,7,FALSE)/VLOOKUP($A82,table100!$BE$10:$BK$462,7,FALSE)*1000,"")</f>
        <v>0.72179003929745766</v>
      </c>
      <c r="AI82">
        <f>IFERROR(VLOOKUP($A82,table123!$CF$10:$CY$410,7,FALSE)/VLOOKUP($A82,table100!$CE$10:$CK$462,7,FALSE)*1000,"")</f>
        <v>1.2484284747193233</v>
      </c>
      <c r="AJ82">
        <f>IFERROR(VLOOKUP($A82,table123!$DF$10:$DY$410,7,FALSE)/VLOOKUP($A82,table100!$DE$10:$DK$462,7,FALSE)*1000,"")</f>
        <v>0.79744125371633634</v>
      </c>
      <c r="AK82">
        <f>IFERROR(VLOOKUP($A82,table123!$EF$10:$EZ$410,7,FALSE)/VLOOKUP($A82,table100!$EE$10:$EK$462,7,FALSE)*1000,"")</f>
        <v>0.5634187567226101</v>
      </c>
      <c r="AL82">
        <f>IFERROR(VLOOKUP($A82,table123!$FF$10:$FZ$410,7,FALSE)/VLOOKUP($A82,table100!$FE$10:$FK$462,7,FALSE)*1000,"")</f>
        <v>0.6289571889806701</v>
      </c>
      <c r="AM82">
        <f>IFERROR(VLOOKUP($A82,table123!$GF$10:$GZ$410,7,FALSE)/VLOOKUP($A82,table100!$GE$10:$GK$462,7,FALSE)*1000,"")</f>
        <v>1.3350144626566789</v>
      </c>
      <c r="AO82">
        <f>IFERROR(VLOOKUP($A82,table123!$F$10:$R$410,9,FALSE)/VLOOKUP($A82,table100!$E$10:$K$462,7,FALSE)*1000,"")</f>
        <v>7.2733223627387697E-2</v>
      </c>
      <c r="AP82">
        <f>IFERROR(VLOOKUP($A82,table123!$AF$10:$AR$410,9,FALSE)/VLOOKUP($A82,table100!$AE$10:$AK$462,7,FALSE)*1000,"")</f>
        <v>0.24333750912515661</v>
      </c>
      <c r="AQ82">
        <f>IFERROR(VLOOKUP($A82,table123!$BF$10:$BR$410,9,FALSE)/VLOOKUP($A82,table100!$BE$10:$BK$462,7,FALSE)*1000,"")</f>
        <v>1.7821976278949575E-2</v>
      </c>
      <c r="AR82">
        <f>IFERROR(VLOOKUP($A82,table123!$CF$10:$CY$410,16,FALSE)/VLOOKUP($A82,table100!$CE$10:$CK$462,7,FALSE)*1000,"")</f>
        <v>0.18462674626130837</v>
      </c>
      <c r="AS82">
        <f>IFERROR(VLOOKUP($A82,table123!$DF$10:$DY$410,16,FALSE)/VLOOKUP($A82,table100!$DE$10:$DK$462,7,FALSE)*1000,"")</f>
        <v>0.16468895457185206</v>
      </c>
      <c r="AT82">
        <f>IFERROR(VLOOKUP($A82,table123!$EF$10:$EZ$410,17,FALSE)/VLOOKUP($A82,table100!$EE$10:$EK$462,7,FALSE)*1000,"")</f>
        <v>0.19634290007000049</v>
      </c>
      <c r="AU82">
        <f>IFERROR(VLOOKUP($A82,table123!$FF$10:$FZ$410,17,FALSE)/VLOOKUP($A82,table100!$FE$10:$FK$462,7,FALSE)*1000,"")</f>
        <v>0.1593358212084364</v>
      </c>
      <c r="AV82">
        <f>IFERROR(VLOOKUP($A82,table123!$GF$10:$GZ$410,17,FALSE)/VLOOKUP($A82,table100!$GE$10:$GK$462,7,FALSE)*1000,"")</f>
        <v>0.13185328026238802</v>
      </c>
      <c r="AX82">
        <f>IFERROR(VLOOKUP($A82,table123!$F$10:$R$410,11,FALSE)/VLOOKUP($A82,table100!$E$10:$K$462,7,FALSE)*1000,"")</f>
        <v>0.33639115927666807</v>
      </c>
      <c r="AY82">
        <f>IFERROR(VLOOKUP($A82,table123!$AF$10:$AR$410,11,FALSE)/VLOOKUP($A82,table100!$AE$10:$AK$462,7,FALSE)*1000,"")</f>
        <v>0.23432500878718782</v>
      </c>
      <c r="AZ82">
        <f>IFERROR(VLOOKUP($A82,table123!$BF$10:$BR$410,11,FALSE)/VLOOKUP($A82,table100!$BE$10:$BK$462,7,FALSE)*1000,"")</f>
        <v>0.22277470348686967</v>
      </c>
      <c r="BA82">
        <f>IFERROR(VLOOKUP($A82,table123!$CF$10:$CY$410,18,FALSE)/VLOOKUP($A82,table100!$CE$10:$CK$462,7,FALSE)*1000,"")</f>
        <v>0.18462674626130837</v>
      </c>
      <c r="BB82">
        <f>IFERROR(VLOOKUP($A82,table123!$DF$10:$DY$410,18,FALSE)/VLOOKUP($A82,table100!$DE$10:$DK$462,7,FALSE)*1000,"")</f>
        <v>0.30337439000078015</v>
      </c>
      <c r="BC82">
        <f>IFERROR(VLOOKUP($A82,table123!$EF$10:$EZ$410,19,FALSE)/VLOOKUP($A82,table100!$EE$10:$EK$462,7,FALSE)*1000,"")</f>
        <v>0.27317273053217467</v>
      </c>
      <c r="BD82">
        <f>IFERROR(VLOOKUP($A82,table123!$FF$10:$FZ$410,19,FALSE)/VLOOKUP($A82,table100!$FE$10:$FK$462,7,FALSE)*1000,"")</f>
        <v>0.4947796553314604</v>
      </c>
      <c r="BE82">
        <f>IFERROR(VLOOKUP($A82,table123!$GF$10:$GZ$410,19,FALSE)/VLOOKUP($A82,table100!$GE$10:$GK$462,7,FALSE)*1000,"")</f>
        <v>0.14833494029518654</v>
      </c>
      <c r="BG82">
        <f>IFERROR(VLOOKUP($A82,table123!$F$10:$R$410,13,FALSE)/VLOOKUP($A82,table100!$E$10:$K$462,7,FALSE)*1000,"")</f>
        <v>8.7825367530070633</v>
      </c>
      <c r="BH82">
        <f>IFERROR(VLOOKUP($A82,table123!$AF$10:$AR$410,13,FALSE)/VLOOKUP($A82,table100!$AE$10:$AK$462,7,FALSE)*1000,"")</f>
        <v>11.391800427192516</v>
      </c>
      <c r="BI82">
        <f>IFERROR(VLOOKUP($A82,table123!$BF$10:$BR$410,13,FALSE)/VLOOKUP($A82,table100!$BE$10:$BK$462,7,FALSE)*1000,"")</f>
        <v>13.562523948280624</v>
      </c>
      <c r="BJ82">
        <f>IFERROR(VLOOKUP($A82,table123!$CF$10:$CY$410,20,FALSE)/VLOOKUP($A82,table100!$CE$10:$CK$462,7,FALSE)*1000,"")</f>
        <v>14.295385210518448</v>
      </c>
      <c r="BK82">
        <f>IFERROR(VLOOKUP($A82,table123!$DF$10:$DY$410,20,FALSE)/VLOOKUP($A82,table100!$DE$10:$DK$462,7,FALSE)*1000,"")</f>
        <v>15.368079813468089</v>
      </c>
      <c r="BL82">
        <f>IFERROR(VLOOKUP($A82,table123!$EF$10:$EZ$410,21,FALSE)/VLOOKUP($A82,table100!$EE$10:$EK$462,7,FALSE)*1000,"")</f>
        <v>17.952570384661353</v>
      </c>
      <c r="BM82">
        <f>IFERROR(VLOOKUP($A82,table123!$FF$10:$FZ$410,21,FALSE)/VLOOKUP($A82,table100!$FE$10:$FK$462,7,FALSE)*1000,"")</f>
        <v>17.627573483164912</v>
      </c>
      <c r="BN82">
        <f>IFERROR(VLOOKUP($A82,table123!$GF$10:$GZ$410,21,FALSE)/VLOOKUP($A82,table100!$GE$10:$GK$462,7,FALSE)*1000,"")</f>
        <v>21.607456302998838</v>
      </c>
    </row>
    <row r="83" spans="1:66" x14ac:dyDescent="0.3">
      <c r="A83" t="s">
        <v>695</v>
      </c>
      <c r="B83" t="str">
        <f>VLOOKUP($A83,class!$A$1:$B$455,2,FALSE)</f>
        <v>Shire District</v>
      </c>
      <c r="C83" t="str">
        <f>IFERROR(VLOOKUP($A83,classifications!A$3:C$334,3,FALSE),VLOOKUP($A83,classifications!I$2:K$28,3,FALSE))</f>
        <v>Predominantly Urban</v>
      </c>
      <c r="E83" t="b">
        <f>IF(VLOOKUP(A83,table123!$F$10:$F$410,1,FALSE)=VLOOKUP(calculations!A83,table100!$E$10:$E$462,1,FALSE),TRUE,FALSE)</f>
        <v>1</v>
      </c>
      <c r="F83" t="b">
        <f>IF(VLOOKUP($A83,table123!$AF$10:$AF$410,1,FALSE)=VLOOKUP(calculations!$A83,table100!$AE$10:$AE$462,1,FALSE),TRUE,FALSE)</f>
        <v>1</v>
      </c>
      <c r="G83" t="b">
        <f>IF(VLOOKUP($A83,table123!$BF$10:$BF$410,1,FALSE)=VLOOKUP(calculations!$A83,table100!$BE$10:$BE$462,1,FALSE),TRUE,FALSE)</f>
        <v>1</v>
      </c>
      <c r="H83" t="b">
        <f>IF(VLOOKUP($A83,table123!$CF$10:$CF$410,1,FALSE)=VLOOKUP(calculations!$A83,table100!$CE$10:$CE$462,1,FALSE),TRUE,FALSE)</f>
        <v>1</v>
      </c>
      <c r="I83" t="b">
        <f>IF(VLOOKUP($A83,table123!$DF$10:$DF$410,1,FALSE)=VLOOKUP(calculations!$A83,table100!$DE$10:$DE$462,1,FALSE),TRUE,FALSE)</f>
        <v>1</v>
      </c>
      <c r="J83" t="b">
        <f>IF(VLOOKUP($A83,table123!$EF$10:$EF$410,1,FALSE)=VLOOKUP(calculations!$A83,table100!$EE$10:$EE$462,1,FALSE),TRUE,FALSE)</f>
        <v>1</v>
      </c>
      <c r="K83" t="b">
        <f>IF(VLOOKUP($A83,table123!$FF$10:$FF$410,1,FALSE)=VLOOKUP(calculations!$A83,table100!$FE$10:$FE$462,1,FALSE),TRUE,FALSE)</f>
        <v>1</v>
      </c>
      <c r="L83" t="b">
        <f>IF(VLOOKUP($A83,table123!$GF$10:$GF$408,1,FALSE)=VLOOKUP(calculations!$A83,table100!$GE$10:$GE$462,1,FALSE),TRUE,FALSE)</f>
        <v>1</v>
      </c>
      <c r="N83">
        <f>IFERROR(VLOOKUP($A83,table123!$F$10:$R$410,3,FALSE)/VLOOKUP($A83,table100!$E$10:$K$462,7,FALSE)*1000,"")</f>
        <v>6.9224938140938539</v>
      </c>
      <c r="O83">
        <f>IFERROR(VLOOKUP($A83,table123!$AF$10:$AR$410,3,FALSE)/VLOOKUP($A83,table100!$AE$10:$AK$462,7,FALSE)*1000,"")</f>
        <v>8.0658903720533939</v>
      </c>
      <c r="P83">
        <f>IFERROR(VLOOKUP($A83,table123!$BF$10:$BR$410,3,FALSE)/VLOOKUP($A83,table100!$BE$10:$BK$462,7,FALSE)*1000,"")</f>
        <v>10.025062656641603</v>
      </c>
      <c r="Q83">
        <f>IFERROR(VLOOKUP($A83,table123!$CF$10:$CY$410,3,FALSE)/VLOOKUP($A83,table100!$CE$10:$CK$462,7,FALSE)*1000,"")</f>
        <v>10.746393476897344</v>
      </c>
      <c r="R83">
        <f>IFERROR(VLOOKUP($A83,table123!$DF$10:$DY$410,3,FALSE)/VLOOKUP($A83,table100!$DE$10:$DK$462,7,FALSE)*1000,"")</f>
        <v>12.056327160493828</v>
      </c>
      <c r="S83">
        <f>IFERROR(VLOOKUP($A83,table123!$EF$10:$EZ$410,3,FALSE)/VLOOKUP($A83,table100!$EE$10:$EK$462,7,FALSE)*1000,"")</f>
        <v>14.140094448754066</v>
      </c>
      <c r="T83">
        <f>IFERROR(VLOOKUP($A83,table123!$FF$10:$FZ$410,3,FALSE)/VLOOKUP($A83,table100!$FE$10:$FK$462,7,FALSE)*1000,"")</f>
        <v>12.582328401454077</v>
      </c>
      <c r="U83">
        <f>IFERROR(VLOOKUP($A83,table123!$GF$10:$GZ$410,3,FALSE)/VLOOKUP($A83,table100!$GE$10:$GK$462,7,FALSE)*1000,"")</f>
        <v>10.425900689326683</v>
      </c>
      <c r="W83">
        <f>IFERROR(VLOOKUP($A83,table123!$F$10:$R$410,5,FALSE)/VLOOKUP($A83,table100!$E$10:$K$462,7,FALSE)*1000,"")</f>
        <v>0.1144213853569232</v>
      </c>
      <c r="X83">
        <f>IFERROR(VLOOKUP($A83,table123!$AF$10:$AR$410,5,FALSE)/VLOOKUP($A83,table100!$AE$10:$AK$462,7,FALSE)*1000,"")</f>
        <v>0.21300766827605794</v>
      </c>
      <c r="Y83">
        <f>IFERROR(VLOOKUP($A83,table123!$BF$10:$BR$410,5,FALSE)/VLOOKUP($A83,table100!$BE$10:$BK$462,7,FALSE)*1000,"")</f>
        <v>9.8561009264734878E-2</v>
      </c>
      <c r="Z83">
        <f>IFERROR(VLOOKUP($A83,table123!$CF$10:$CY$410,5,FALSE)/VLOOKUP($A83,table100!$CE$10:$CK$462,7,FALSE)*1000,"")</f>
        <v>0.33451808488396401</v>
      </c>
      <c r="AA83">
        <f>IFERROR(VLOOKUP($A83,table123!$DF$10:$DY$410,5,FALSE)/VLOOKUP($A83,table100!$DE$10:$DK$462,7,FALSE)*1000,"")</f>
        <v>0.1240079365079365</v>
      </c>
      <c r="AB83">
        <f>IFERROR(VLOOKUP($A83,table123!$EF$10:$EZ$410,5,FALSE)/VLOOKUP($A83,table100!$EE$10:$EK$462,7,FALSE)*1000,"")</f>
        <v>0.10887464445623921</v>
      </c>
      <c r="AC83">
        <f>IFERROR(VLOOKUP($A83,table123!$FF$10:$FZ$410,5,FALSE)/VLOOKUP($A83,table100!$FE$10:$FK$462,7,FALSE)*1000,"")</f>
        <v>0.16096795396316516</v>
      </c>
      <c r="AD83">
        <f>IFERROR(VLOOKUP($A83,table123!$GF$10:$GZ$410,5,FALSE)/VLOOKUP($A83,table100!$GE$10:$GK$462,7,FALSE)*1000,"")</f>
        <v>3.9692515314695496E-2</v>
      </c>
      <c r="AF83">
        <f>IFERROR(VLOOKUP($A83,table123!$F$10:$R$410,7,FALSE)/VLOOKUP($A83,table100!$E$10:$K$462,7,FALSE)*1000,"")</f>
        <v>0.20023742437461561</v>
      </c>
      <c r="AG83">
        <f>IFERROR(VLOOKUP($A83,table123!$AF$10:$AR$410,7,FALSE)/VLOOKUP($A83,table100!$AE$10:$AK$462,7,FALSE)*1000,"")</f>
        <v>0.31241124680488497</v>
      </c>
      <c r="AH83">
        <f>IFERROR(VLOOKUP($A83,table123!$BF$10:$BR$410,7,FALSE)/VLOOKUP($A83,table100!$BE$10:$BK$462,7,FALSE)*1000,"")</f>
        <v>9.8561009264734878E-2</v>
      </c>
      <c r="AI83">
        <f>IFERROR(VLOOKUP($A83,table123!$CF$10:$CY$410,7,FALSE)/VLOOKUP($A83,table100!$CE$10:$CK$462,7,FALSE)*1000,"")</f>
        <v>0.58540664854693714</v>
      </c>
      <c r="AJ83">
        <f>IFERROR(VLOOKUP($A83,table123!$DF$10:$DY$410,7,FALSE)/VLOOKUP($A83,table100!$DE$10:$DK$462,7,FALSE)*1000,"")</f>
        <v>0.31690917107583771</v>
      </c>
      <c r="AK83">
        <f>IFERROR(VLOOKUP($A83,table123!$EF$10:$EZ$410,7,FALSE)/VLOOKUP($A83,table100!$EE$10:$EK$462,7,FALSE)*1000,"")</f>
        <v>0.36745192503980734</v>
      </c>
      <c r="AL83">
        <f>IFERROR(VLOOKUP($A83,table123!$FF$10:$FZ$410,7,FALSE)/VLOOKUP($A83,table100!$FE$10:$FK$462,7,FALSE)*1000,"")</f>
        <v>1.113361681578559</v>
      </c>
      <c r="AM83">
        <f>IFERROR(VLOOKUP($A83,table123!$GF$10:$GZ$410,7,FALSE)/VLOOKUP($A83,table100!$GE$10:$GK$462,7,FALSE)*1000,"")</f>
        <v>0.22492425344994113</v>
      </c>
      <c r="AO83">
        <f>IFERROR(VLOOKUP($A83,table123!$F$10:$R$410,9,FALSE)/VLOOKUP($A83,table100!$E$10:$K$462,7,FALSE)*1000,"")</f>
        <v>0</v>
      </c>
      <c r="AP83">
        <f>IFERROR(VLOOKUP($A83,table123!$AF$10:$AR$410,9,FALSE)/VLOOKUP($A83,table100!$AE$10:$AK$462,7,FALSE)*1000,"")</f>
        <v>0</v>
      </c>
      <c r="AQ83">
        <f>IFERROR(VLOOKUP($A83,table123!$BF$10:$BR$410,9,FALSE)/VLOOKUP($A83,table100!$BE$10:$BK$462,7,FALSE)*1000,"")</f>
        <v>0</v>
      </c>
      <c r="AR83">
        <f>IFERROR(VLOOKUP($A83,table123!$CF$10:$CY$410,16,FALSE)/VLOOKUP($A83,table100!$CE$10:$CK$462,7,FALSE)*1000,"")</f>
        <v>0</v>
      </c>
      <c r="AS83">
        <f>IFERROR(VLOOKUP($A83,table123!$DF$10:$DY$410,16,FALSE)/VLOOKUP($A83,table100!$DE$10:$DK$462,7,FALSE)*1000,"")</f>
        <v>0</v>
      </c>
      <c r="AT83">
        <f>IFERROR(VLOOKUP($A83,table123!$EF$10:$EZ$410,17,FALSE)/VLOOKUP($A83,table100!$EE$10:$EK$462,7,FALSE)*1000,"")</f>
        <v>0</v>
      </c>
      <c r="AU83">
        <f>IFERROR(VLOOKUP($A83,table123!$FF$10:$FZ$410,17,FALSE)/VLOOKUP($A83,table100!$FE$10:$FK$462,7,FALSE)*1000,"")</f>
        <v>0</v>
      </c>
      <c r="AV83">
        <f>IFERROR(VLOOKUP($A83,table123!$GF$10:$GZ$410,17,FALSE)/VLOOKUP($A83,table100!$GE$10:$GK$462,7,FALSE)*1000,"")</f>
        <v>0</v>
      </c>
      <c r="AX83">
        <f>IFERROR(VLOOKUP($A83,table123!$F$10:$R$410,11,FALSE)/VLOOKUP($A83,table100!$E$10:$K$462,7,FALSE)*1000,"")</f>
        <v>4.29080195088462E-2</v>
      </c>
      <c r="AY83">
        <f>IFERROR(VLOOKUP($A83,table123!$AF$10:$AR$410,11,FALSE)/VLOOKUP($A83,table100!$AE$10:$AK$462,7,FALSE)*1000,"")</f>
        <v>4.260153365521159E-2</v>
      </c>
      <c r="AZ83">
        <f>IFERROR(VLOOKUP($A83,table123!$BF$10:$BR$410,11,FALSE)/VLOOKUP($A83,table100!$BE$10:$BK$462,7,FALSE)*1000,"")</f>
        <v>4.2240432542029228E-2</v>
      </c>
      <c r="BA83">
        <f>IFERROR(VLOOKUP($A83,table123!$CF$10:$CY$410,18,FALSE)/VLOOKUP($A83,table100!$CE$10:$CK$462,7,FALSE)*1000,"")</f>
        <v>8.3629521220991002E-2</v>
      </c>
      <c r="BB83">
        <f>IFERROR(VLOOKUP($A83,table123!$DF$10:$DY$410,18,FALSE)/VLOOKUP($A83,table100!$DE$10:$DK$462,7,FALSE)*1000,"")</f>
        <v>5.5114638447971778E-2</v>
      </c>
      <c r="BC83">
        <f>IFERROR(VLOOKUP($A83,table123!$EF$10:$EZ$410,19,FALSE)/VLOOKUP($A83,table100!$EE$10:$EK$462,7,FALSE)*1000,"")</f>
        <v>5.4437322228119603E-2</v>
      </c>
      <c r="BD83">
        <f>IFERROR(VLOOKUP($A83,table123!$FF$10:$FZ$410,19,FALSE)/VLOOKUP($A83,table100!$FE$10:$FK$462,7,FALSE)*1000,"")</f>
        <v>1.3413996163597097E-2</v>
      </c>
      <c r="BE83">
        <f>IFERROR(VLOOKUP($A83,table123!$GF$10:$GZ$410,19,FALSE)/VLOOKUP($A83,table100!$GE$10:$GK$462,7,FALSE)*1000,"")</f>
        <v>3.9692515314695496E-2</v>
      </c>
      <c r="BG83">
        <f>IFERROR(VLOOKUP($A83,table123!$F$10:$R$410,13,FALSE)/VLOOKUP($A83,table100!$E$10:$K$462,7,FALSE)*1000,"")</f>
        <v>7.1942446043165473</v>
      </c>
      <c r="BH83">
        <f>IFERROR(VLOOKUP($A83,table123!$AF$10:$AR$410,13,FALSE)/VLOOKUP($A83,table100!$AE$10:$AK$462,7,FALSE)*1000,"")</f>
        <v>8.5487077534791247</v>
      </c>
      <c r="BI83">
        <f>IFERROR(VLOOKUP($A83,table123!$BF$10:$BR$410,13,FALSE)/VLOOKUP($A83,table100!$BE$10:$BK$462,7,FALSE)*1000,"")</f>
        <v>10.179944242629045</v>
      </c>
      <c r="BJ83">
        <f>IFERROR(VLOOKUP($A83,table123!$CF$10:$CY$410,20,FALSE)/VLOOKUP($A83,table100!$CE$10:$CK$462,7,FALSE)*1000,"")</f>
        <v>11.582688689107254</v>
      </c>
      <c r="BK83">
        <f>IFERROR(VLOOKUP($A83,table123!$DF$10:$DY$410,20,FALSE)/VLOOKUP($A83,table100!$DE$10:$DK$462,7,FALSE)*1000,"")</f>
        <v>12.44212962962963</v>
      </c>
      <c r="BL83">
        <f>IFERROR(VLOOKUP($A83,table123!$EF$10:$EZ$410,21,FALSE)/VLOOKUP($A83,table100!$EE$10:$EK$462,7,FALSE)*1000,"")</f>
        <v>14.561983696021992</v>
      </c>
      <c r="BM83">
        <f>IFERROR(VLOOKUP($A83,table123!$FF$10:$FZ$410,21,FALSE)/VLOOKUP($A83,table100!$FE$10:$FK$462,7,FALSE)*1000,"")</f>
        <v>13.843244040832205</v>
      </c>
      <c r="BN83">
        <f>IFERROR(VLOOKUP($A83,table123!$GF$10:$GZ$410,21,FALSE)/VLOOKUP($A83,table100!$GE$10:$GK$462,7,FALSE)*1000,"")</f>
        <v>10.650824942776623</v>
      </c>
    </row>
    <row r="84" spans="1:66" x14ac:dyDescent="0.3">
      <c r="A84" t="s">
        <v>510</v>
      </c>
      <c r="B84" t="str">
        <f>VLOOKUP($A84,class!$A$1:$B$455,2,FALSE)</f>
        <v>Shire District</v>
      </c>
      <c r="C84" t="str">
        <f>IFERROR(VLOOKUP($A84,classifications!A$3:C$334,3,FALSE),VLOOKUP($A84,classifications!I$2:K$28,3,FALSE))</f>
        <v>Predominantly Urban</v>
      </c>
      <c r="E84" t="b">
        <f>IF(VLOOKUP(A84,table123!$F$10:$F$410,1,FALSE)=VLOOKUP(calculations!A84,table100!$E$10:$E$462,1,FALSE),TRUE,FALSE)</f>
        <v>1</v>
      </c>
      <c r="F84" t="b">
        <f>IF(VLOOKUP($A84,table123!$AF$10:$AF$410,1,FALSE)=VLOOKUP(calculations!$A84,table100!$AE$10:$AE$462,1,FALSE),TRUE,FALSE)</f>
        <v>1</v>
      </c>
      <c r="G84" t="b">
        <f>IF(VLOOKUP($A84,table123!$BF$10:$BF$410,1,FALSE)=VLOOKUP(calculations!$A84,table100!$BE$10:$BE$462,1,FALSE),TRUE,FALSE)</f>
        <v>1</v>
      </c>
      <c r="H84" t="b">
        <f>IF(VLOOKUP($A84,table123!$CF$10:$CF$410,1,FALSE)=VLOOKUP(calculations!$A84,table100!$CE$10:$CE$462,1,FALSE),TRUE,FALSE)</f>
        <v>1</v>
      </c>
      <c r="I84" t="b">
        <f>IF(VLOOKUP($A84,table123!$DF$10:$DF$410,1,FALSE)=VLOOKUP(calculations!$A84,table100!$DE$10:$DE$462,1,FALSE),TRUE,FALSE)</f>
        <v>1</v>
      </c>
      <c r="J84" t="b">
        <f>IF(VLOOKUP($A84,table123!$EF$10:$EF$410,1,FALSE)=VLOOKUP(calculations!$A84,table100!$EE$10:$EE$462,1,FALSE),TRUE,FALSE)</f>
        <v>1</v>
      </c>
      <c r="K84" t="b">
        <f>IF(VLOOKUP($A84,table123!$FF$10:$FF$410,1,FALSE)=VLOOKUP(calculations!$A84,table100!$FE$10:$FE$462,1,FALSE),TRUE,FALSE)</f>
        <v>1</v>
      </c>
      <c r="L84" t="b">
        <f>IF(VLOOKUP($A84,table123!$GF$10:$GF$408,1,FALSE)=VLOOKUP(calculations!$A84,table100!$GE$10:$GE$462,1,FALSE),TRUE,FALSE)</f>
        <v>1</v>
      </c>
      <c r="N84">
        <f>IFERROR(VLOOKUP($A84,table123!$F$10:$R$410,3,FALSE)/VLOOKUP($A84,table100!$E$10:$K$462,7,FALSE)*1000,"")</f>
        <v>3.2328038625708486</v>
      </c>
      <c r="O84">
        <f>IFERROR(VLOOKUP($A84,table123!$AF$10:$AR$410,3,FALSE)/VLOOKUP($A84,table100!$AE$10:$AK$462,7,FALSE)*1000,"")</f>
        <v>3.6537066993919782</v>
      </c>
      <c r="P84">
        <f>IFERROR(VLOOKUP($A84,table123!$BF$10:$BR$410,3,FALSE)/VLOOKUP($A84,table100!$BE$10:$BK$462,7,FALSE)*1000,"")</f>
        <v>7.8139070920904965</v>
      </c>
      <c r="Q84">
        <f>IFERROR(VLOOKUP($A84,table123!$CF$10:$CY$410,3,FALSE)/VLOOKUP($A84,table100!$CE$10:$CK$462,7,FALSE)*1000,"")</f>
        <v>8.4514759263064168</v>
      </c>
      <c r="R84">
        <f>IFERROR(VLOOKUP($A84,table123!$DF$10:$DY$410,3,FALSE)/VLOOKUP($A84,table100!$DE$10:$DK$462,7,FALSE)*1000,"")</f>
        <v>10.772795642099274</v>
      </c>
      <c r="S84">
        <f>IFERROR(VLOOKUP($A84,table123!$EF$10:$EZ$410,3,FALSE)/VLOOKUP($A84,table100!$EE$10:$EK$462,7,FALSE)*1000,"")</f>
        <v>12.03224642040669</v>
      </c>
      <c r="T84">
        <f>IFERROR(VLOOKUP($A84,table123!$FF$10:$FZ$410,3,FALSE)/VLOOKUP($A84,table100!$FE$10:$FK$462,7,FALSE)*1000,"")</f>
        <v>15.65818460036672</v>
      </c>
      <c r="U84">
        <f>IFERROR(VLOOKUP($A84,table123!$GF$10:$GZ$410,3,FALSE)/VLOOKUP($A84,table100!$GE$10:$GK$462,7,FALSE)*1000,"")</f>
        <v>9.1224063428623339</v>
      </c>
      <c r="W84">
        <f>IFERROR(VLOOKUP($A84,table123!$F$10:$R$410,5,FALSE)/VLOOKUP($A84,table100!$E$10:$K$462,7,FALSE)*1000,"")</f>
        <v>9.7963753411237836E-2</v>
      </c>
      <c r="X84">
        <f>IFERROR(VLOOKUP($A84,table123!$AF$10:$AR$410,5,FALSE)/VLOOKUP($A84,table100!$AE$10:$AK$462,7,FALSE)*1000,"")</f>
        <v>5.5781781670106542E-2</v>
      </c>
      <c r="Y84">
        <f>IFERROR(VLOOKUP($A84,table123!$BF$10:$BR$410,5,FALSE)/VLOOKUP($A84,table100!$BE$10:$BK$462,7,FALSE)*1000,"")</f>
        <v>5.5417780794968063E-2</v>
      </c>
      <c r="Z84">
        <f>IFERROR(VLOOKUP($A84,table123!$CF$10:$CY$410,5,FALSE)/VLOOKUP($A84,table100!$CE$10:$CK$462,7,FALSE)*1000,"")</f>
        <v>8.2186151633449764E-2</v>
      </c>
      <c r="AA84">
        <f>IFERROR(VLOOKUP($A84,table123!$DF$10:$DY$410,5,FALSE)/VLOOKUP($A84,table100!$DE$10:$DK$462,7,FALSE)*1000,"")</f>
        <v>2.7101372684526472E-2</v>
      </c>
      <c r="AB84">
        <f>IFERROR(VLOOKUP($A84,table123!$EF$10:$EZ$410,5,FALSE)/VLOOKUP($A84,table100!$EE$10:$EK$462,7,FALSE)*1000,"")</f>
        <v>0.10695330151472612</v>
      </c>
      <c r="AC84">
        <f>IFERROR(VLOOKUP($A84,table123!$FF$10:$FZ$410,5,FALSE)/VLOOKUP($A84,table100!$FE$10:$FK$462,7,FALSE)*1000,"")</f>
        <v>6.5956969672985338E-2</v>
      </c>
      <c r="AD84">
        <f>IFERROR(VLOOKUP($A84,table123!$GF$10:$GZ$410,5,FALSE)/VLOOKUP($A84,table100!$GE$10:$GK$462,7,FALSE)*1000,"")</f>
        <v>0.29845710652323426</v>
      </c>
      <c r="AF84">
        <f>IFERROR(VLOOKUP($A84,table123!$F$10:$R$410,7,FALSE)/VLOOKUP($A84,table100!$E$10:$K$462,7,FALSE)*1000,"")</f>
        <v>0.54579805471975373</v>
      </c>
      <c r="AG84">
        <f>IFERROR(VLOOKUP($A84,table123!$AF$10:$AR$410,7,FALSE)/VLOOKUP($A84,table100!$AE$10:$AK$462,7,FALSE)*1000,"")</f>
        <v>1.1993083059072907</v>
      </c>
      <c r="AH84">
        <f>IFERROR(VLOOKUP($A84,table123!$BF$10:$BR$410,7,FALSE)/VLOOKUP($A84,table100!$BE$10:$BK$462,7,FALSE)*1000,"")</f>
        <v>1.5932611978553319</v>
      </c>
      <c r="AI84">
        <f>IFERROR(VLOOKUP($A84,table123!$CF$10:$CY$410,7,FALSE)/VLOOKUP($A84,table100!$CE$10:$CK$462,7,FALSE)*1000,"")</f>
        <v>2.3560030134922267</v>
      </c>
      <c r="AJ84">
        <f>IFERROR(VLOOKUP($A84,table123!$DF$10:$DY$410,7,FALSE)/VLOOKUP($A84,table100!$DE$10:$DK$462,7,FALSE)*1000,"")</f>
        <v>2.872745504559806</v>
      </c>
      <c r="AK84">
        <f>IFERROR(VLOOKUP($A84,table123!$EF$10:$EZ$410,7,FALSE)/VLOOKUP($A84,table100!$EE$10:$EK$462,7,FALSE)*1000,"")</f>
        <v>1.4706078958274844</v>
      </c>
      <c r="AL84">
        <f>IFERROR(VLOOKUP($A84,table123!$FF$10:$FZ$410,7,FALSE)/VLOOKUP($A84,table100!$FE$10:$FK$462,7,FALSE)*1000,"")</f>
        <v>0.91020618148719779</v>
      </c>
      <c r="AM84">
        <f>IFERROR(VLOOKUP($A84,table123!$GF$10:$GZ$410,7,FALSE)/VLOOKUP($A84,table100!$GE$10:$GK$462,7,FALSE)*1000,"")</f>
        <v>1.5052619285519639</v>
      </c>
      <c r="AO84">
        <f>IFERROR(VLOOKUP($A84,table123!$F$10:$R$410,9,FALSE)/VLOOKUP($A84,table100!$E$10:$K$462,7,FALSE)*1000,"")</f>
        <v>0</v>
      </c>
      <c r="AP84">
        <f>IFERROR(VLOOKUP($A84,table123!$AF$10:$AR$410,9,FALSE)/VLOOKUP($A84,table100!$AE$10:$AK$462,7,FALSE)*1000,"")</f>
        <v>1.8129079042784628</v>
      </c>
      <c r="AQ84">
        <f>IFERROR(VLOOKUP($A84,table123!$BF$10:$BR$410,9,FALSE)/VLOOKUP($A84,table100!$BE$10:$BK$462,7,FALSE)*1000,"")</f>
        <v>2.0781667798113026</v>
      </c>
      <c r="AR84">
        <f>IFERROR(VLOOKUP($A84,table123!$CF$10:$CY$410,16,FALSE)/VLOOKUP($A84,table100!$CE$10:$CK$462,7,FALSE)*1000,"")</f>
        <v>0</v>
      </c>
      <c r="AS84">
        <f>IFERROR(VLOOKUP($A84,table123!$DF$10:$DY$410,16,FALSE)/VLOOKUP($A84,table100!$DE$10:$DK$462,7,FALSE)*1000,"")</f>
        <v>0</v>
      </c>
      <c r="AT84">
        <f>IFERROR(VLOOKUP($A84,table123!$EF$10:$EZ$410,17,FALSE)/VLOOKUP($A84,table100!$EE$10:$EK$462,7,FALSE)*1000,"")</f>
        <v>0</v>
      </c>
      <c r="AU84">
        <f>IFERROR(VLOOKUP($A84,table123!$FF$10:$FZ$410,17,FALSE)/VLOOKUP($A84,table100!$FE$10:$FK$462,7,FALSE)*1000,"")</f>
        <v>0</v>
      </c>
      <c r="AV84">
        <f>IFERROR(VLOOKUP($A84,table123!$GF$10:$GZ$410,17,FALSE)/VLOOKUP($A84,table100!$GE$10:$GK$462,7,FALSE)*1000,"")</f>
        <v>0</v>
      </c>
      <c r="AX84">
        <f>IFERROR(VLOOKUP($A84,table123!$F$10:$R$410,11,FALSE)/VLOOKUP($A84,table100!$E$10:$K$462,7,FALSE)*1000,"")</f>
        <v>0.33587572598138687</v>
      </c>
      <c r="AY84">
        <f>IFERROR(VLOOKUP($A84,table123!$AF$10:$AR$410,11,FALSE)/VLOOKUP($A84,table100!$AE$10:$AK$462,7,FALSE)*1000,"")</f>
        <v>0.15339989959279299</v>
      </c>
      <c r="AZ84">
        <f>IFERROR(VLOOKUP($A84,table123!$BF$10:$BR$410,11,FALSE)/VLOOKUP($A84,table100!$BE$10:$BK$462,7,FALSE)*1000,"")</f>
        <v>9.6981116391194111E-2</v>
      </c>
      <c r="BA84">
        <f>IFERROR(VLOOKUP($A84,table123!$CF$10:$CY$410,18,FALSE)/VLOOKUP($A84,table100!$CE$10:$CK$462,7,FALSE)*1000,"")</f>
        <v>4.1093075816724882E-2</v>
      </c>
      <c r="BB84">
        <f>IFERROR(VLOOKUP($A84,table123!$DF$10:$DY$410,18,FALSE)/VLOOKUP($A84,table100!$DE$10:$DK$462,7,FALSE)*1000,"")</f>
        <v>9.4854804395842637E-2</v>
      </c>
      <c r="BC84">
        <f>IFERROR(VLOOKUP($A84,table123!$EF$10:$EZ$410,19,FALSE)/VLOOKUP($A84,table100!$EE$10:$EK$462,7,FALSE)*1000,"")</f>
        <v>0.13369162689340766</v>
      </c>
      <c r="BD84">
        <f>IFERROR(VLOOKUP($A84,table123!$FF$10:$FZ$410,19,FALSE)/VLOOKUP($A84,table100!$FE$10:$FK$462,7,FALSE)*1000,"")</f>
        <v>6.5956969672985338E-2</v>
      </c>
      <c r="BE84">
        <f>IFERROR(VLOOKUP($A84,table123!$GF$10:$GZ$410,19,FALSE)/VLOOKUP($A84,table100!$GE$10:$GK$462,7,FALSE)*1000,"")</f>
        <v>0.12976395935792792</v>
      </c>
      <c r="BG84">
        <f>IFERROR(VLOOKUP($A84,table123!$F$10:$R$410,13,FALSE)/VLOOKUP($A84,table100!$E$10:$K$462,7,FALSE)*1000,"")</f>
        <v>3.5406899447204534</v>
      </c>
      <c r="BH84">
        <f>IFERROR(VLOOKUP($A84,table123!$AF$10:$AR$410,13,FALSE)/VLOOKUP($A84,table100!$AE$10:$AK$462,7,FALSE)*1000,"")</f>
        <v>6.5683047916550459</v>
      </c>
      <c r="BI84">
        <f>IFERROR(VLOOKUP($A84,table123!$BF$10:$BR$410,13,FALSE)/VLOOKUP($A84,table100!$BE$10:$BK$462,7,FALSE)*1000,"")</f>
        <v>11.443771734160906</v>
      </c>
      <c r="BJ84">
        <f>IFERROR(VLOOKUP($A84,table123!$CF$10:$CY$410,20,FALSE)/VLOOKUP($A84,table100!$CE$10:$CK$462,7,FALSE)*1000,"")</f>
        <v>10.848572015615369</v>
      </c>
      <c r="BK84">
        <f>IFERROR(VLOOKUP($A84,table123!$DF$10:$DY$410,20,FALSE)/VLOOKUP($A84,table100!$DE$10:$DK$462,7,FALSE)*1000,"")</f>
        <v>13.577787714947762</v>
      </c>
      <c r="BL84">
        <f>IFERROR(VLOOKUP($A84,table123!$EF$10:$EZ$410,21,FALSE)/VLOOKUP($A84,table100!$EE$10:$EK$462,7,FALSE)*1000,"")</f>
        <v>13.476115990855494</v>
      </c>
      <c r="BM84">
        <f>IFERROR(VLOOKUP($A84,table123!$FF$10:$FZ$410,21,FALSE)/VLOOKUP($A84,table100!$FE$10:$FK$462,7,FALSE)*1000,"")</f>
        <v>16.568390781853918</v>
      </c>
      <c r="BN84">
        <f>IFERROR(VLOOKUP($A84,table123!$GF$10:$GZ$410,21,FALSE)/VLOOKUP($A84,table100!$GE$10:$GK$462,7,FALSE)*1000,"")</f>
        <v>10.796361418579604</v>
      </c>
    </row>
    <row r="85" spans="1:66" x14ac:dyDescent="0.3">
      <c r="A85" t="s">
        <v>535</v>
      </c>
      <c r="B85" t="str">
        <f>VLOOKUP($A85,class!$A$1:$B$455,2,FALSE)</f>
        <v>Shire District</v>
      </c>
      <c r="C85" t="str">
        <f>IFERROR(VLOOKUP($A85,classifications!A$3:C$334,3,FALSE),VLOOKUP($A85,classifications!I$2:K$28,3,FALSE))</f>
        <v>Predominantly Urban</v>
      </c>
      <c r="E85" t="b">
        <f>IF(VLOOKUP(A85,table123!$F$10:$F$410,1,FALSE)=VLOOKUP(calculations!A85,table100!$E$10:$E$462,1,FALSE),TRUE,FALSE)</f>
        <v>1</v>
      </c>
      <c r="F85" t="b">
        <f>IF(VLOOKUP($A85,table123!$AF$10:$AF$410,1,FALSE)=VLOOKUP(calculations!$A85,table100!$AE$10:$AE$462,1,FALSE),TRUE,FALSE)</f>
        <v>1</v>
      </c>
      <c r="G85" t="b">
        <f>IF(VLOOKUP($A85,table123!$BF$10:$BF$410,1,FALSE)=VLOOKUP(calculations!$A85,table100!$BE$10:$BE$462,1,FALSE),TRUE,FALSE)</f>
        <v>1</v>
      </c>
      <c r="H85" t="b">
        <f>IF(VLOOKUP($A85,table123!$CF$10:$CF$410,1,FALSE)=VLOOKUP(calculations!$A85,table100!$CE$10:$CE$462,1,FALSE),TRUE,FALSE)</f>
        <v>1</v>
      </c>
      <c r="I85" t="b">
        <f>IF(VLOOKUP($A85,table123!$DF$10:$DF$410,1,FALSE)=VLOOKUP(calculations!$A85,table100!$DE$10:$DE$462,1,FALSE),TRUE,FALSE)</f>
        <v>1</v>
      </c>
      <c r="J85" t="b">
        <f>IF(VLOOKUP($A85,table123!$EF$10:$EF$410,1,FALSE)=VLOOKUP(calculations!$A85,table100!$EE$10:$EE$462,1,FALSE),TRUE,FALSE)</f>
        <v>1</v>
      </c>
      <c r="K85" t="b">
        <f>IF(VLOOKUP($A85,table123!$FF$10:$FF$410,1,FALSE)=VLOOKUP(calculations!$A85,table100!$FE$10:$FE$462,1,FALSE),TRUE,FALSE)</f>
        <v>1</v>
      </c>
      <c r="L85" t="b">
        <f>IF(VLOOKUP($A85,table123!$GF$10:$GF$408,1,FALSE)=VLOOKUP(calculations!$A85,table100!$GE$10:$GE$462,1,FALSE),TRUE,FALSE)</f>
        <v>1</v>
      </c>
      <c r="N85">
        <f>IFERROR(VLOOKUP($A85,table123!$F$10:$R$410,3,FALSE)/VLOOKUP($A85,table100!$E$10:$K$462,7,FALSE)*1000,"")</f>
        <v>4.0633582903796226</v>
      </c>
      <c r="O85">
        <f>IFERROR(VLOOKUP($A85,table123!$AF$10:$AR$410,3,FALSE)/VLOOKUP($A85,table100!$AE$10:$AK$462,7,FALSE)*1000,"")</f>
        <v>8.0476119179517891</v>
      </c>
      <c r="P85">
        <f>IFERROR(VLOOKUP($A85,table123!$BF$10:$BR$410,3,FALSE)/VLOOKUP($A85,table100!$BE$10:$BK$462,7,FALSE)*1000,"")</f>
        <v>3.9186553997585665</v>
      </c>
      <c r="Q85">
        <f>IFERROR(VLOOKUP($A85,table123!$CF$10:$CY$410,3,FALSE)/VLOOKUP($A85,table100!$CE$10:$CK$462,7,FALSE)*1000,"")</f>
        <v>4.5813936303849854</v>
      </c>
      <c r="R85">
        <f>IFERROR(VLOOKUP($A85,table123!$DF$10:$DY$410,3,FALSE)/VLOOKUP($A85,table100!$DE$10:$DK$462,7,FALSE)*1000,"")</f>
        <v>4.9881714317152346</v>
      </c>
      <c r="S85">
        <f>IFERROR(VLOOKUP($A85,table123!$EF$10:$EZ$410,3,FALSE)/VLOOKUP($A85,table100!$EE$10:$EK$462,7,FALSE)*1000,"")</f>
        <v>2.6082515594790792</v>
      </c>
      <c r="T85">
        <f>IFERROR(VLOOKUP($A85,table123!$FF$10:$FZ$410,3,FALSE)/VLOOKUP($A85,table100!$FE$10:$FK$462,7,FALSE)*1000,"")</f>
        <v>11.659646775972089</v>
      </c>
      <c r="U85">
        <f>IFERROR(VLOOKUP($A85,table123!$GF$10:$GZ$410,3,FALSE)/VLOOKUP($A85,table100!$GE$10:$GK$462,7,FALSE)*1000,"")</f>
        <v>7.4685394460090553</v>
      </c>
      <c r="W85">
        <f>IFERROR(VLOOKUP($A85,table123!$F$10:$R$410,5,FALSE)/VLOOKUP($A85,table100!$E$10:$K$462,7,FALSE)*1000,"")</f>
        <v>0.79009744535159343</v>
      </c>
      <c r="X85">
        <f>IFERROR(VLOOKUP($A85,table123!$AF$10:$AR$410,5,FALSE)/VLOOKUP($A85,table100!$AE$10:$AK$462,7,FALSE)*1000,"")</f>
        <v>-0.31816140140739635</v>
      </c>
      <c r="Y85">
        <f>IFERROR(VLOOKUP($A85,table123!$BF$10:$BR$410,5,FALSE)/VLOOKUP($A85,table100!$BE$10:$BK$462,7,FALSE)*1000,"")</f>
        <v>7.4287306156560498E-2</v>
      </c>
      <c r="Z85">
        <f>IFERROR(VLOOKUP($A85,table123!$CF$10:$CY$410,5,FALSE)/VLOOKUP($A85,table100!$CE$10:$CK$462,7,FALSE)*1000,"")</f>
        <v>7.3893445651370723E-2</v>
      </c>
      <c r="AA85">
        <f>IFERROR(VLOOKUP($A85,table123!$DF$10:$DY$410,5,FALSE)/VLOOKUP($A85,table100!$DE$10:$DK$462,7,FALSE)*1000,"")</f>
        <v>7.335546223110638E-2</v>
      </c>
      <c r="AB85">
        <f>IFERROR(VLOOKUP($A85,table123!$EF$10:$EZ$410,5,FALSE)/VLOOKUP($A85,table100!$EE$10:$EK$462,7,FALSE)*1000,"")</f>
        <v>0.29183234231933752</v>
      </c>
      <c r="AC85">
        <f>IFERROR(VLOOKUP($A85,table123!$FF$10:$FZ$410,5,FALSE)/VLOOKUP($A85,table100!$FE$10:$FK$462,7,FALSE)*1000,"")</f>
        <v>1.8076971745693161E-2</v>
      </c>
      <c r="AD85">
        <f>IFERROR(VLOOKUP($A85,table123!$GF$10:$GZ$410,5,FALSE)/VLOOKUP($A85,table100!$GE$10:$GK$462,7,FALSE)*1000,"")</f>
        <v>1.782467648212185E-2</v>
      </c>
      <c r="AF85">
        <f>IFERROR(VLOOKUP($A85,table123!$F$10:$R$410,7,FALSE)/VLOOKUP($A85,table100!$E$10:$K$462,7,FALSE)*1000,"")</f>
        <v>0.47029609842356745</v>
      </c>
      <c r="AG85">
        <f>IFERROR(VLOOKUP($A85,table123!$AF$10:$AR$410,7,FALSE)/VLOOKUP($A85,table100!$AE$10:$AK$462,7,FALSE)*1000,"")</f>
        <v>0</v>
      </c>
      <c r="AH85">
        <f>IFERROR(VLOOKUP($A85,table123!$BF$10:$BR$410,7,FALSE)/VLOOKUP($A85,table100!$BE$10:$BK$462,7,FALSE)*1000,"")</f>
        <v>1.6900362150617514</v>
      </c>
      <c r="AI85">
        <f>IFERROR(VLOOKUP($A85,table123!$CF$10:$CY$410,7,FALSE)/VLOOKUP($A85,table100!$CE$10:$CK$462,7,FALSE)*1000,"")</f>
        <v>2.8264242961649302</v>
      </c>
      <c r="AJ85">
        <f>IFERROR(VLOOKUP($A85,table123!$DF$10:$DY$410,7,FALSE)/VLOOKUP($A85,table100!$DE$10:$DK$462,7,FALSE)*1000,"")</f>
        <v>0.64186029452218085</v>
      </c>
      <c r="AK85">
        <f>IFERROR(VLOOKUP($A85,table123!$EF$10:$EZ$410,7,FALSE)/VLOOKUP($A85,table100!$EE$10:$EK$462,7,FALSE)*1000,"")</f>
        <v>6.3655929668405502</v>
      </c>
      <c r="AL85">
        <f>IFERROR(VLOOKUP($A85,table123!$FF$10:$FZ$410,7,FALSE)/VLOOKUP($A85,table100!$FE$10:$FK$462,7,FALSE)*1000,"")</f>
        <v>2.7296227335996672</v>
      </c>
      <c r="AM85">
        <f>IFERROR(VLOOKUP($A85,table123!$GF$10:$GZ$410,7,FALSE)/VLOOKUP($A85,table100!$GE$10:$GK$462,7,FALSE)*1000,"")</f>
        <v>1.0694805889273111</v>
      </c>
      <c r="AO85">
        <f>IFERROR(VLOOKUP($A85,table123!$F$10:$R$410,9,FALSE)/VLOOKUP($A85,table100!$E$10:$K$462,7,FALSE)*1000,"")</f>
        <v>0</v>
      </c>
      <c r="AP85">
        <f>IFERROR(VLOOKUP($A85,table123!$AF$10:$AR$410,9,FALSE)/VLOOKUP($A85,table100!$AE$10:$AK$462,7,FALSE)*1000,"")</f>
        <v>0</v>
      </c>
      <c r="AQ85">
        <f>IFERROR(VLOOKUP($A85,table123!$BF$10:$BR$410,9,FALSE)/VLOOKUP($A85,table100!$BE$10:$BK$462,7,FALSE)*1000,"")</f>
        <v>0</v>
      </c>
      <c r="AR85">
        <f>IFERROR(VLOOKUP($A85,table123!$CF$10:$CY$410,16,FALSE)/VLOOKUP($A85,table100!$CE$10:$CK$462,7,FALSE)*1000,"")</f>
        <v>0</v>
      </c>
      <c r="AS85">
        <f>IFERROR(VLOOKUP($A85,table123!$DF$10:$DY$410,16,FALSE)/VLOOKUP($A85,table100!$DE$10:$DK$462,7,FALSE)*1000,"")</f>
        <v>0</v>
      </c>
      <c r="AT85">
        <f>IFERROR(VLOOKUP($A85,table123!$EF$10:$EZ$410,17,FALSE)/VLOOKUP($A85,table100!$EE$10:$EK$462,7,FALSE)*1000,"")</f>
        <v>0</v>
      </c>
      <c r="AU85">
        <f>IFERROR(VLOOKUP($A85,table123!$FF$10:$FZ$410,17,FALSE)/VLOOKUP($A85,table100!$FE$10:$FK$462,7,FALSE)*1000,"")</f>
        <v>5.4230915237079486E-2</v>
      </c>
      <c r="AV85">
        <f>IFERROR(VLOOKUP($A85,table123!$GF$10:$GZ$410,17,FALSE)/VLOOKUP($A85,table100!$GE$10:$GK$462,7,FALSE)*1000,"")</f>
        <v>0</v>
      </c>
      <c r="AX85">
        <f>IFERROR(VLOOKUP($A85,table123!$F$10:$R$410,11,FALSE)/VLOOKUP($A85,table100!$E$10:$K$462,7,FALSE)*1000,"")</f>
        <v>0.1693065954324843</v>
      </c>
      <c r="AY85">
        <f>IFERROR(VLOOKUP($A85,table123!$AF$10:$AR$410,11,FALSE)/VLOOKUP($A85,table100!$AE$10:$AK$462,7,FALSE)*1000,"")</f>
        <v>0</v>
      </c>
      <c r="AZ85">
        <f>IFERROR(VLOOKUP($A85,table123!$BF$10:$BR$410,11,FALSE)/VLOOKUP($A85,table100!$BE$10:$BK$462,7,FALSE)*1000,"")</f>
        <v>0.35286470424366234</v>
      </c>
      <c r="BA85">
        <f>IFERROR(VLOOKUP($A85,table123!$CF$10:$CY$410,18,FALSE)/VLOOKUP($A85,table100!$CE$10:$CK$462,7,FALSE)*1000,"")</f>
        <v>0.14778689130274145</v>
      </c>
      <c r="BB85">
        <f>IFERROR(VLOOKUP($A85,table123!$DF$10:$DY$410,18,FALSE)/VLOOKUP($A85,table100!$DE$10:$DK$462,7,FALSE)*1000,"")</f>
        <v>0.25674411780887235</v>
      </c>
      <c r="BC85">
        <f>IFERROR(VLOOKUP($A85,table123!$EF$10:$EZ$410,19,FALSE)/VLOOKUP($A85,table100!$EE$10:$EK$462,7,FALSE)*1000,"")</f>
        <v>0.27359282092437898</v>
      </c>
      <c r="BD85">
        <f>IFERROR(VLOOKUP($A85,table123!$FF$10:$FZ$410,19,FALSE)/VLOOKUP($A85,table100!$FE$10:$FK$462,7,FALSE)*1000,"")</f>
        <v>0.30730851967678374</v>
      </c>
      <c r="BE85">
        <f>IFERROR(VLOOKUP($A85,table123!$GF$10:$GZ$410,19,FALSE)/VLOOKUP($A85,table100!$GE$10:$GK$462,7,FALSE)*1000,"")</f>
        <v>0.16042208833909663</v>
      </c>
      <c r="BG85">
        <f>IFERROR(VLOOKUP($A85,table123!$F$10:$R$410,13,FALSE)/VLOOKUP($A85,table100!$E$10:$K$462,7,FALSE)*1000,"")</f>
        <v>5.1544452387222996</v>
      </c>
      <c r="BH85">
        <f>IFERROR(VLOOKUP($A85,table123!$AF$10:$AR$410,13,FALSE)/VLOOKUP($A85,table100!$AE$10:$AK$462,7,FALSE)*1000,"")</f>
        <v>7.729450516544393</v>
      </c>
      <c r="BI85">
        <f>IFERROR(VLOOKUP($A85,table123!$BF$10:$BR$410,13,FALSE)/VLOOKUP($A85,table100!$BE$10:$BK$462,7,FALSE)*1000,"")</f>
        <v>5.3301142167332163</v>
      </c>
      <c r="BJ85">
        <f>IFERROR(VLOOKUP($A85,table123!$CF$10:$CY$410,20,FALSE)/VLOOKUP($A85,table100!$CE$10:$CK$462,7,FALSE)*1000,"")</f>
        <v>7.3339244808985447</v>
      </c>
      <c r="BK85">
        <f>IFERROR(VLOOKUP($A85,table123!$DF$10:$DY$410,20,FALSE)/VLOOKUP($A85,table100!$DE$10:$DK$462,7,FALSE)*1000,"")</f>
        <v>5.4466430706596496</v>
      </c>
      <c r="BL85">
        <f>IFERROR(VLOOKUP($A85,table123!$EF$10:$EZ$410,21,FALSE)/VLOOKUP($A85,table100!$EE$10:$EK$462,7,FALSE)*1000,"")</f>
        <v>8.992084047714588</v>
      </c>
      <c r="BM85">
        <f>IFERROR(VLOOKUP($A85,table123!$FF$10:$FZ$410,21,FALSE)/VLOOKUP($A85,table100!$FE$10:$FK$462,7,FALSE)*1000,"")</f>
        <v>14.154268876877746</v>
      </c>
      <c r="BN85">
        <f>IFERROR(VLOOKUP($A85,table123!$GF$10:$GZ$410,21,FALSE)/VLOOKUP($A85,table100!$GE$10:$GK$462,7,FALSE)*1000,"")</f>
        <v>8.3954226230793907</v>
      </c>
    </row>
    <row r="86" spans="1:66" x14ac:dyDescent="0.3">
      <c r="A86" t="s">
        <v>824</v>
      </c>
      <c r="B86" t="str">
        <f>VLOOKUP($A86,class!$A$1:$B$455,2,FALSE)</f>
        <v>Shire District</v>
      </c>
      <c r="C86" t="str">
        <f>IFERROR(VLOOKUP($A86,classifications!A$3:C$334,3,FALSE),VLOOKUP($A86,classifications!I$2:K$28,3,FALSE))</f>
        <v>Urban with Significant Rural</v>
      </c>
      <c r="E86" t="b">
        <f>IF(VLOOKUP(A86,table123!$F$10:$F$410,1,FALSE)=VLOOKUP(calculations!A86,table100!$E$10:$E$462,1,FALSE),TRUE,FALSE)</f>
        <v>1</v>
      </c>
      <c r="F86" t="b">
        <f>IF(VLOOKUP($A86,table123!$AF$10:$AF$410,1,FALSE)=VLOOKUP(calculations!$A86,table100!$AE$10:$AE$462,1,FALSE),TRUE,FALSE)</f>
        <v>1</v>
      </c>
      <c r="G86" t="b">
        <f>IF(VLOOKUP($A86,table123!$BF$10:$BF$410,1,FALSE)=VLOOKUP(calculations!$A86,table100!$BE$10:$BE$462,1,FALSE),TRUE,FALSE)</f>
        <v>1</v>
      </c>
      <c r="H86" t="b">
        <f>IF(VLOOKUP($A86,table123!$CF$10:$CF$410,1,FALSE)=VLOOKUP(calculations!$A86,table100!$CE$10:$CE$462,1,FALSE),TRUE,FALSE)</f>
        <v>1</v>
      </c>
      <c r="I86" t="b">
        <f>IF(VLOOKUP($A86,table123!$DF$10:$DF$410,1,FALSE)=VLOOKUP(calculations!$A86,table100!$DE$10:$DE$462,1,FALSE),TRUE,FALSE)</f>
        <v>1</v>
      </c>
      <c r="J86" t="b">
        <f>IF(VLOOKUP($A86,table123!$EF$10:$EF$410,1,FALSE)=VLOOKUP(calculations!$A86,table100!$EE$10:$EE$462,1,FALSE),TRUE,FALSE)</f>
        <v>1</v>
      </c>
      <c r="K86" t="b">
        <f>IF(VLOOKUP($A86,table123!$FF$10:$FF$410,1,FALSE)=VLOOKUP(calculations!$A86,table100!$FE$10:$FE$462,1,FALSE),TRUE,FALSE)</f>
        <v>1</v>
      </c>
      <c r="L86" t="b">
        <f>IF(VLOOKUP($A86,table123!$GF$10:$GF$408,1,FALSE)=VLOOKUP(calculations!$A86,table100!$GE$10:$GE$462,1,FALSE),TRUE,FALSE)</f>
        <v>1</v>
      </c>
      <c r="N86">
        <f>IFERROR(VLOOKUP($A86,table123!$F$10:$R$410,3,FALSE)/VLOOKUP($A86,table100!$E$10:$K$462,7,FALSE)*1000,"")</f>
        <v>4.1769124532623705</v>
      </c>
      <c r="O86">
        <f>IFERROR(VLOOKUP($A86,table123!$AF$10:$AR$410,3,FALSE)/VLOOKUP($A86,table100!$AE$10:$AK$462,7,FALSE)*1000,"")</f>
        <v>5.4089356286422401</v>
      </c>
      <c r="P86">
        <f>IFERROR(VLOOKUP($A86,table123!$BF$10:$BR$410,3,FALSE)/VLOOKUP($A86,table100!$BE$10:$BK$462,7,FALSE)*1000,"")</f>
        <v>12.723281109669692</v>
      </c>
      <c r="Q86">
        <f>IFERROR(VLOOKUP($A86,table123!$CF$10:$CY$410,3,FALSE)/VLOOKUP($A86,table100!$CE$10:$CK$462,7,FALSE)*1000,"")</f>
        <v>21.564710505632696</v>
      </c>
      <c r="R86">
        <f>IFERROR(VLOOKUP($A86,table123!$DF$10:$DY$410,3,FALSE)/VLOOKUP($A86,table100!$DE$10:$DK$462,7,FALSE)*1000,"")</f>
        <v>16.048770340976365</v>
      </c>
      <c r="S86">
        <f>IFERROR(VLOOKUP($A86,table123!$EF$10:$EZ$410,3,FALSE)/VLOOKUP($A86,table100!$EE$10:$EK$462,7,FALSE)*1000,"")</f>
        <v>20.440572964983726</v>
      </c>
      <c r="T86">
        <f>IFERROR(VLOOKUP($A86,table123!$FF$10:$FZ$410,3,FALSE)/VLOOKUP($A86,table100!$FE$10:$FK$462,7,FALSE)*1000,"")</f>
        <v>20.512110300680149</v>
      </c>
      <c r="U86">
        <f>IFERROR(VLOOKUP($A86,table123!$GF$10:$GZ$410,3,FALSE)/VLOOKUP($A86,table100!$GE$10:$GK$462,7,FALSE)*1000,"")</f>
        <v>15.840541556976309</v>
      </c>
      <c r="W86">
        <f>IFERROR(VLOOKUP($A86,table123!$F$10:$R$410,5,FALSE)/VLOOKUP($A86,table100!$E$10:$K$462,7,FALSE)*1000,"")</f>
        <v>0.21895105601778556</v>
      </c>
      <c r="X86">
        <f>IFERROR(VLOOKUP($A86,table123!$AF$10:$AR$410,5,FALSE)/VLOOKUP($A86,table100!$AE$10:$AK$462,7,FALSE)*1000,"")</f>
        <v>1.2726907361511153</v>
      </c>
      <c r="Y86">
        <f>IFERROR(VLOOKUP($A86,table123!$BF$10:$BR$410,5,FALSE)/VLOOKUP($A86,table100!$BE$10:$BK$462,7,FALSE)*1000,"")</f>
        <v>2.1288627216179354</v>
      </c>
      <c r="Z86">
        <f>IFERROR(VLOOKUP($A86,table123!$CF$10:$CY$410,5,FALSE)/VLOOKUP($A86,table100!$CE$10:$CK$462,7,FALSE)*1000,"")</f>
        <v>1.0970657584490437</v>
      </c>
      <c r="AA86">
        <f>IFERROR(VLOOKUP($A86,table123!$DF$10:$DY$410,5,FALSE)/VLOOKUP($A86,table100!$DE$10:$DK$462,7,FALSE)*1000,"")</f>
        <v>1.4240683552810534</v>
      </c>
      <c r="AB86">
        <f>IFERROR(VLOOKUP($A86,table123!$EF$10:$EZ$410,5,FALSE)/VLOOKUP($A86,table100!$EE$10:$EK$462,7,FALSE)*1000,"")</f>
        <v>0.64466422428025605</v>
      </c>
      <c r="AC86">
        <f>IFERROR(VLOOKUP($A86,table123!$FF$10:$FZ$410,5,FALSE)/VLOOKUP($A86,table100!$FE$10:$FK$462,7,FALSE)*1000,"")</f>
        <v>0.7847844151047918</v>
      </c>
      <c r="AD86">
        <f>IFERROR(VLOOKUP($A86,table123!$GF$10:$GZ$410,5,FALSE)/VLOOKUP($A86,table100!$GE$10:$GK$462,7,FALSE)*1000,"")</f>
        <v>0.661902971041745</v>
      </c>
      <c r="AF86">
        <f>IFERROR(VLOOKUP($A86,table123!$F$10:$R$410,7,FALSE)/VLOOKUP($A86,table100!$E$10:$K$462,7,FALSE)*1000,"")</f>
        <v>1.3642335028800485</v>
      </c>
      <c r="AG86">
        <f>IFERROR(VLOOKUP($A86,table123!$AF$10:$AR$410,7,FALSE)/VLOOKUP($A86,table100!$AE$10:$AK$462,7,FALSE)*1000,"")</f>
        <v>0.23444303034362649</v>
      </c>
      <c r="AH86">
        <f>IFERROR(VLOOKUP($A86,table123!$BF$10:$BR$410,7,FALSE)/VLOOKUP($A86,table100!$BE$10:$BK$462,7,FALSE)*1000,"")</f>
        <v>1.2972757209859294</v>
      </c>
      <c r="AI86">
        <f>IFERROR(VLOOKUP($A86,table123!$CF$10:$CY$410,7,FALSE)/VLOOKUP($A86,table100!$CE$10:$CK$462,7,FALSE)*1000,"")</f>
        <v>0.73683521089861148</v>
      </c>
      <c r="AJ86">
        <f>IFERROR(VLOOKUP($A86,table123!$DF$10:$DY$410,7,FALSE)/VLOOKUP($A86,table100!$DE$10:$DK$462,7,FALSE)*1000,"")</f>
        <v>0.28801382466358383</v>
      </c>
      <c r="AK86">
        <f>IFERROR(VLOOKUP($A86,table123!$EF$10:$EZ$410,7,FALSE)/VLOOKUP($A86,table100!$EE$10:$EK$462,7,FALSE)*1000,"")</f>
        <v>0.88051698926083743</v>
      </c>
      <c r="AL86">
        <f>IFERROR(VLOOKUP($A86,table123!$FF$10:$FZ$410,7,FALSE)/VLOOKUP($A86,table100!$FE$10:$FK$462,7,FALSE)*1000,"")</f>
        <v>1.7388360569968917</v>
      </c>
      <c r="AM86">
        <f>IFERROR(VLOOKUP($A86,table123!$GF$10:$GZ$410,7,FALSE)/VLOOKUP($A86,table100!$GE$10:$GK$462,7,FALSE)*1000,"")</f>
        <v>1.1132004512974802</v>
      </c>
      <c r="AO86">
        <f>IFERROR(VLOOKUP($A86,table123!$F$10:$R$410,9,FALSE)/VLOOKUP($A86,table100!$E$10:$K$462,7,FALSE)*1000,"")</f>
        <v>0</v>
      </c>
      <c r="AP86">
        <f>IFERROR(VLOOKUP($A86,table123!$AF$10:$AR$410,9,FALSE)/VLOOKUP($A86,table100!$AE$10:$AK$462,7,FALSE)*1000,"")</f>
        <v>0</v>
      </c>
      <c r="AQ86">
        <f>IFERROR(VLOOKUP($A86,table123!$BF$10:$BR$410,9,FALSE)/VLOOKUP($A86,table100!$BE$10:$BK$462,7,FALSE)*1000,"")</f>
        <v>0</v>
      </c>
      <c r="AR86">
        <f>IFERROR(VLOOKUP($A86,table123!$CF$10:$CY$410,16,FALSE)/VLOOKUP($A86,table100!$CE$10:$CK$462,7,FALSE)*1000,"")</f>
        <v>0</v>
      </c>
      <c r="AS86">
        <f>IFERROR(VLOOKUP($A86,table123!$DF$10:$DY$410,16,FALSE)/VLOOKUP($A86,table100!$DE$10:$DK$462,7,FALSE)*1000,"")</f>
        <v>0</v>
      </c>
      <c r="AT86">
        <f>IFERROR(VLOOKUP($A86,table123!$EF$10:$EZ$410,17,FALSE)/VLOOKUP($A86,table100!$EE$10:$EK$462,7,FALSE)*1000,"")</f>
        <v>0</v>
      </c>
      <c r="AU86">
        <f>IFERROR(VLOOKUP($A86,table123!$FF$10:$FZ$410,17,FALSE)/VLOOKUP($A86,table100!$FE$10:$FK$462,7,FALSE)*1000,"")</f>
        <v>0</v>
      </c>
      <c r="AV86">
        <f>IFERROR(VLOOKUP($A86,table123!$GF$10:$GZ$410,17,FALSE)/VLOOKUP($A86,table100!$GE$10:$GK$462,7,FALSE)*1000,"")</f>
        <v>0</v>
      </c>
      <c r="AX86">
        <f>IFERROR(VLOOKUP($A86,table123!$F$10:$R$410,11,FALSE)/VLOOKUP($A86,table100!$E$10:$K$462,7,FALSE)*1000,"")</f>
        <v>0</v>
      </c>
      <c r="AY86">
        <f>IFERROR(VLOOKUP($A86,table123!$AF$10:$AR$410,11,FALSE)/VLOOKUP($A86,table100!$AE$10:$AK$462,7,FALSE)*1000,"")</f>
        <v>5.0237792216491391E-2</v>
      </c>
      <c r="AZ86">
        <f>IFERROR(VLOOKUP($A86,table123!$BF$10:$BR$410,11,FALSE)/VLOOKUP($A86,table100!$BE$10:$BK$462,7,FALSE)*1000,"")</f>
        <v>0.41579350031600304</v>
      </c>
      <c r="BA86">
        <f>IFERROR(VLOOKUP($A86,table123!$CF$10:$CY$410,18,FALSE)/VLOOKUP($A86,table100!$CE$10:$CK$462,7,FALSE)*1000,"")</f>
        <v>6.5496463190987689E-2</v>
      </c>
      <c r="BB86">
        <f>IFERROR(VLOOKUP($A86,table123!$DF$10:$DY$410,18,FALSE)/VLOOKUP($A86,table100!$DE$10:$DK$462,7,FALSE)*1000,"")</f>
        <v>0.12800614429492616</v>
      </c>
      <c r="BC86">
        <f>IFERROR(VLOOKUP($A86,table123!$EF$10:$EZ$410,19,FALSE)/VLOOKUP($A86,table100!$EE$10:$EK$462,7,FALSE)*1000,"")</f>
        <v>0.15723517665372097</v>
      </c>
      <c r="BD86">
        <f>IFERROR(VLOOKUP($A86,table123!$FF$10:$FZ$410,19,FALSE)/VLOOKUP($A86,table100!$FE$10:$FK$462,7,FALSE)*1000,"")</f>
        <v>0.12310343766349675</v>
      </c>
      <c r="BE86">
        <f>IFERROR(VLOOKUP($A86,table123!$GF$10:$GZ$410,19,FALSE)/VLOOKUP($A86,table100!$GE$10:$GK$462,7,FALSE)*1000,"")</f>
        <v>0.18051899210229411</v>
      </c>
      <c r="BG86">
        <f>IFERROR(VLOOKUP($A86,table123!$F$10:$R$410,13,FALSE)/VLOOKUP($A86,table100!$E$10:$K$462,7,FALSE)*1000,"")</f>
        <v>5.7600970121602044</v>
      </c>
      <c r="BH86">
        <f>IFERROR(VLOOKUP($A86,table123!$AF$10:$AR$410,13,FALSE)/VLOOKUP($A86,table100!$AE$10:$AK$462,7,FALSE)*1000,"")</f>
        <v>6.8658316029204904</v>
      </c>
      <c r="BI86">
        <f>IFERROR(VLOOKUP($A86,table123!$BF$10:$BR$410,13,FALSE)/VLOOKUP($A86,table100!$BE$10:$BK$462,7,FALSE)*1000,"")</f>
        <v>15.733626051957557</v>
      </c>
      <c r="BJ86">
        <f>IFERROR(VLOOKUP($A86,table123!$CF$10:$CY$410,20,FALSE)/VLOOKUP($A86,table100!$CE$10:$CK$462,7,FALSE)*1000,"")</f>
        <v>23.333115011789364</v>
      </c>
      <c r="BK86">
        <f>IFERROR(VLOOKUP($A86,table123!$DF$10:$DY$410,20,FALSE)/VLOOKUP($A86,table100!$DE$10:$DK$462,7,FALSE)*1000,"")</f>
        <v>17.632846376626077</v>
      </c>
      <c r="BL86">
        <f>IFERROR(VLOOKUP($A86,table123!$EF$10:$EZ$410,21,FALSE)/VLOOKUP($A86,table100!$EE$10:$EK$462,7,FALSE)*1000,"")</f>
        <v>21.808519001871097</v>
      </c>
      <c r="BM86">
        <f>IFERROR(VLOOKUP($A86,table123!$FF$10:$FZ$410,21,FALSE)/VLOOKUP($A86,table100!$FE$10:$FK$462,7,FALSE)*1000,"")</f>
        <v>22.912627335118334</v>
      </c>
      <c r="BN86">
        <f>IFERROR(VLOOKUP($A86,table123!$GF$10:$GZ$410,21,FALSE)/VLOOKUP($A86,table100!$GE$10:$GK$462,7,FALSE)*1000,"")</f>
        <v>17.435125987213237</v>
      </c>
    </row>
    <row r="87" spans="1:66" x14ac:dyDescent="0.3">
      <c r="A87" t="s">
        <v>1254</v>
      </c>
      <c r="B87" t="str">
        <f>VLOOKUP($A87,class!$A$1:$B$455,2,FALSE)</f>
        <v>Unitary Authority</v>
      </c>
      <c r="C87" t="str">
        <f>IFERROR(VLOOKUP($A87,classifications!A$3:C$334,3,FALSE),VLOOKUP($A87,classifications!I$2:K$28,3,FALSE))</f>
        <v>Urban with Significant Rural</v>
      </c>
      <c r="E87" t="b">
        <f>IF(VLOOKUP(A87,table123!$F$10:$F$410,1,FALSE)=VLOOKUP(calculations!A87,table100!$E$10:$E$462,1,FALSE),TRUE,FALSE)</f>
        <v>1</v>
      </c>
      <c r="F87" t="b">
        <f>IF(VLOOKUP($A87,table123!$AF$10:$AF$410,1,FALSE)=VLOOKUP(calculations!$A87,table100!$AE$10:$AE$462,1,FALSE),TRUE,FALSE)</f>
        <v>1</v>
      </c>
      <c r="G87" t="b">
        <f>IF(VLOOKUP($A87,table123!$BF$10:$BF$410,1,FALSE)=VLOOKUP(calculations!$A87,table100!$BE$10:$BE$462,1,FALSE),TRUE,FALSE)</f>
        <v>1</v>
      </c>
      <c r="H87" t="b">
        <f>IF(VLOOKUP($A87,table123!$CF$10:$CF$410,1,FALSE)=VLOOKUP(calculations!$A87,table100!$CE$10:$CE$462,1,FALSE),TRUE,FALSE)</f>
        <v>1</v>
      </c>
      <c r="I87" t="b">
        <f>IF(VLOOKUP($A87,table123!$DF$10:$DF$410,1,FALSE)=VLOOKUP(calculations!$A87,table100!$DE$10:$DE$462,1,FALSE),TRUE,FALSE)</f>
        <v>1</v>
      </c>
      <c r="J87" t="b">
        <f>IF(VLOOKUP($A87,table123!$EF$10:$EF$410,1,FALSE)=VLOOKUP(calculations!$A87,table100!$EE$10:$EE$462,1,FALSE),TRUE,FALSE)</f>
        <v>1</v>
      </c>
      <c r="K87" t="b">
        <f>IF(VLOOKUP($A87,table123!$FF$10:$FF$410,1,FALSE)=VLOOKUP(calculations!$A87,table100!$FE$10:$FE$462,1,FALSE),TRUE,FALSE)</f>
        <v>1</v>
      </c>
      <c r="L87" t="b">
        <f>IF(VLOOKUP($A87,table123!$GF$10:$GF$408,1,FALSE)=VLOOKUP(calculations!$A87,table100!$GE$10:$GE$462,1,FALSE),TRUE,FALSE)</f>
        <v>1</v>
      </c>
      <c r="N87">
        <f>IFERROR(VLOOKUP($A87,table123!$F$10:$R$410,3,FALSE)/VLOOKUP($A87,table100!$E$10:$K$462,7,FALSE)*1000,"")</f>
        <v>3.4754888155174584</v>
      </c>
      <c r="O87">
        <f>IFERROR(VLOOKUP($A87,table123!$AF$10:$AR$410,3,FALSE)/VLOOKUP($A87,table100!$AE$10:$AK$462,7,FALSE)*1000,"")</f>
        <v>5.1691617123892746</v>
      </c>
      <c r="P87">
        <f>IFERROR(VLOOKUP($A87,table123!$BF$10:$BR$410,3,FALSE)/VLOOKUP($A87,table100!$BE$10:$BK$462,7,FALSE)*1000,"")</f>
        <v>7.4187589467619404</v>
      </c>
      <c r="Q87">
        <f>IFERROR(VLOOKUP($A87,table123!$CF$10:$CY$410,3,FALSE)/VLOOKUP($A87,table100!$CE$10:$CK$462,7,FALSE)*1000,"")</f>
        <v>8.5438335809806834</v>
      </c>
      <c r="R87">
        <f>IFERROR(VLOOKUP($A87,table123!$DF$10:$DY$410,3,FALSE)/VLOOKUP($A87,table100!$DE$10:$DK$462,7,FALSE)*1000,"")</f>
        <v>9.2189590404804616</v>
      </c>
      <c r="S87">
        <f>IFERROR(VLOOKUP($A87,table123!$EF$10:$EZ$410,3,FALSE)/VLOOKUP($A87,table100!$EE$10:$EK$462,7,FALSE)*1000,"")</f>
        <v>12.762241806027802</v>
      </c>
      <c r="T87">
        <f>IFERROR(VLOOKUP($A87,table123!$FF$10:$FZ$410,3,FALSE)/VLOOKUP($A87,table100!$FE$10:$FK$462,7,FALSE)*1000,"")</f>
        <v>15.528162985790104</v>
      </c>
      <c r="U87">
        <f>IFERROR(VLOOKUP($A87,table123!$GF$10:$GZ$410,3,FALSE)/VLOOKUP($A87,table100!$GE$10:$GK$462,7,FALSE)*1000,"")</f>
        <v>16.96741784301069</v>
      </c>
      <c r="W87">
        <f>IFERROR(VLOOKUP($A87,table123!$F$10:$R$410,5,FALSE)/VLOOKUP($A87,table100!$E$10:$K$462,7,FALSE)*1000,"")</f>
        <v>3.5953332574318535E-2</v>
      </c>
      <c r="X87">
        <f>IFERROR(VLOOKUP($A87,table123!$AF$10:$AR$410,5,FALSE)/VLOOKUP($A87,table100!$AE$10:$AK$462,7,FALSE)*1000,"")</f>
        <v>9.5504142492180602E-2</v>
      </c>
      <c r="Y87">
        <f>IFERROR(VLOOKUP($A87,table123!$BF$10:$BR$410,5,FALSE)/VLOOKUP($A87,table100!$BE$10:$BK$462,7,FALSE)*1000,"")</f>
        <v>1.1879517929162434E-2</v>
      </c>
      <c r="Z87">
        <f>IFERROR(VLOOKUP($A87,table123!$CF$10:$CY$410,5,FALSE)/VLOOKUP($A87,table100!$CE$10:$CK$462,7,FALSE)*1000,"")</f>
        <v>0.1120309441260407</v>
      </c>
      <c r="AA87">
        <f>IFERROR(VLOOKUP($A87,table123!$DF$10:$DY$410,5,FALSE)/VLOOKUP($A87,table100!$DE$10:$DK$462,7,FALSE)*1000,"")</f>
        <v>2.9210896832954567E-2</v>
      </c>
      <c r="AB87">
        <f>IFERROR(VLOOKUP($A87,table123!$EF$10:$EZ$410,5,FALSE)/VLOOKUP($A87,table100!$EE$10:$EK$462,7,FALSE)*1000,"")</f>
        <v>9.8304535886938216E-2</v>
      </c>
      <c r="AC87">
        <f>IFERROR(VLOOKUP($A87,table123!$FF$10:$FZ$410,5,FALSE)/VLOOKUP($A87,table100!$FE$10:$FK$462,7,FALSE)*1000,"")</f>
        <v>0.11984249272384866</v>
      </c>
      <c r="AD87">
        <f>IFERROR(VLOOKUP($A87,table123!$GF$10:$GZ$410,5,FALSE)/VLOOKUP($A87,table100!$GE$10:$GK$462,7,FALSE)*1000,"")</f>
        <v>5.6127746751606653E-3</v>
      </c>
      <c r="AF87">
        <f>IFERROR(VLOOKUP($A87,table123!$F$10:$R$410,7,FALSE)/VLOOKUP($A87,table100!$E$10:$K$462,7,FALSE)*1000,"")</f>
        <v>0.6112066537634151</v>
      </c>
      <c r="AG87">
        <f>IFERROR(VLOOKUP($A87,table123!$AF$10:$AR$410,7,FALSE)/VLOOKUP($A87,table100!$AE$10:$AK$462,7,FALSE)*1000,"")</f>
        <v>0.40589260559176754</v>
      </c>
      <c r="AH87">
        <f>IFERROR(VLOOKUP($A87,table123!$BF$10:$BR$410,7,FALSE)/VLOOKUP($A87,table100!$BE$10:$BK$462,7,FALSE)*1000,"")</f>
        <v>0.71871083471432728</v>
      </c>
      <c r="AI87">
        <f>IFERROR(VLOOKUP($A87,table123!$CF$10:$CY$410,7,FALSE)/VLOOKUP($A87,table100!$CE$10:$CK$462,7,FALSE)*1000,"")</f>
        <v>0.92572938040991526</v>
      </c>
      <c r="AJ87">
        <f>IFERROR(VLOOKUP($A87,table123!$DF$10:$DY$410,7,FALSE)/VLOOKUP($A87,table100!$DE$10:$DK$462,7,FALSE)*1000,"")</f>
        <v>1.3320168955827281</v>
      </c>
      <c r="AK87">
        <f>IFERROR(VLOOKUP($A87,table123!$EF$10:$EZ$410,7,FALSE)/VLOOKUP($A87,table100!$EE$10:$EK$462,7,FALSE)*1000,"")</f>
        <v>0.7748710475793954</v>
      </c>
      <c r="AL87">
        <f>IFERROR(VLOOKUP($A87,table123!$FF$10:$FZ$410,7,FALSE)/VLOOKUP($A87,table100!$FE$10:$FK$462,7,FALSE)*1000,"")</f>
        <v>1.529418478571021</v>
      </c>
      <c r="AM87">
        <f>IFERROR(VLOOKUP($A87,table123!$GF$10:$GZ$410,7,FALSE)/VLOOKUP($A87,table100!$GE$10:$GK$462,7,FALSE)*1000,"")</f>
        <v>1.0552016389302052</v>
      </c>
      <c r="AO87">
        <f>IFERROR(VLOOKUP($A87,table123!$F$10:$R$410,9,FALSE)/VLOOKUP($A87,table100!$E$10:$K$462,7,FALSE)*1000,"")</f>
        <v>0</v>
      </c>
      <c r="AP87">
        <f>IFERROR(VLOOKUP($A87,table123!$AF$10:$AR$410,9,FALSE)/VLOOKUP($A87,table100!$AE$10:$AK$462,7,FALSE)*1000,"")</f>
        <v>5.9690089057612876E-3</v>
      </c>
      <c r="AQ87">
        <f>IFERROR(VLOOKUP($A87,table123!$BF$10:$BR$410,9,FALSE)/VLOOKUP($A87,table100!$BE$10:$BK$462,7,FALSE)*1000,"")</f>
        <v>0</v>
      </c>
      <c r="AR87">
        <f>IFERROR(VLOOKUP($A87,table123!$CF$10:$CY$410,16,FALSE)/VLOOKUP($A87,table100!$CE$10:$CK$462,7,FALSE)*1000,"")</f>
        <v>0</v>
      </c>
      <c r="AS87">
        <f>IFERROR(VLOOKUP($A87,table123!$DF$10:$DY$410,16,FALSE)/VLOOKUP($A87,table100!$DE$10:$DK$462,7,FALSE)*1000,"")</f>
        <v>0</v>
      </c>
      <c r="AT87">
        <f>IFERROR(VLOOKUP($A87,table123!$EF$10:$EZ$410,17,FALSE)/VLOOKUP($A87,table100!$EE$10:$EK$462,7,FALSE)*1000,"")</f>
        <v>0</v>
      </c>
      <c r="AU87">
        <f>IFERROR(VLOOKUP($A87,table123!$FF$10:$FZ$410,17,FALSE)/VLOOKUP($A87,table100!$FE$10:$FK$462,7,FALSE)*1000,"")</f>
        <v>0</v>
      </c>
      <c r="AV87">
        <f>IFERROR(VLOOKUP($A87,table123!$GF$10:$GZ$410,17,FALSE)/VLOOKUP($A87,table100!$GE$10:$GK$462,7,FALSE)*1000,"")</f>
        <v>0</v>
      </c>
      <c r="AX87">
        <f>IFERROR(VLOOKUP($A87,table123!$F$10:$R$410,11,FALSE)/VLOOKUP($A87,table100!$E$10:$K$462,7,FALSE)*1000,"")</f>
        <v>0.23369666173307047</v>
      </c>
      <c r="AY87">
        <f>IFERROR(VLOOKUP($A87,table123!$AF$10:$AR$410,11,FALSE)/VLOOKUP($A87,table100!$AE$10:$AK$462,7,FALSE)*1000,"")</f>
        <v>0.75209512212592222</v>
      </c>
      <c r="AZ87">
        <f>IFERROR(VLOOKUP($A87,table123!$BF$10:$BR$410,11,FALSE)/VLOOKUP($A87,table100!$BE$10:$BK$462,7,FALSE)*1000,"")</f>
        <v>0.78998794228930191</v>
      </c>
      <c r="BA87">
        <f>IFERROR(VLOOKUP($A87,table123!$CF$10:$CY$410,18,FALSE)/VLOOKUP($A87,table100!$CE$10:$CK$462,7,FALSE)*1000,"")</f>
        <v>0.30661100497653249</v>
      </c>
      <c r="BB87">
        <f>IFERROR(VLOOKUP($A87,table123!$DF$10:$DY$410,18,FALSE)/VLOOKUP($A87,table100!$DE$10:$DK$462,7,FALSE)*1000,"")</f>
        <v>0.28042460959636384</v>
      </c>
      <c r="BC87">
        <f>IFERROR(VLOOKUP($A87,table123!$EF$10:$EZ$410,19,FALSE)/VLOOKUP($A87,table100!$EE$10:$EK$462,7,FALSE)*1000,"")</f>
        <v>0.34695718548331134</v>
      </c>
      <c r="BD87">
        <f>IFERROR(VLOOKUP($A87,table123!$FF$10:$FZ$410,19,FALSE)/VLOOKUP($A87,table100!$FE$10:$FK$462,7,FALSE)*1000,"")</f>
        <v>0.42800890258517377</v>
      </c>
      <c r="BE87">
        <f>IFERROR(VLOOKUP($A87,table123!$GF$10:$GZ$410,19,FALSE)/VLOOKUP($A87,table100!$GE$10:$GK$462,7,FALSE)*1000,"")</f>
        <v>0.4546347486880139</v>
      </c>
      <c r="BG87">
        <f>IFERROR(VLOOKUP($A87,table123!$F$10:$R$410,13,FALSE)/VLOOKUP($A87,table100!$E$10:$K$462,7,FALSE)*1000,"")</f>
        <v>3.8889521401221216</v>
      </c>
      <c r="BH87">
        <f>IFERROR(VLOOKUP($A87,table123!$AF$10:$AR$410,13,FALSE)/VLOOKUP($A87,table100!$AE$10:$AK$462,7,FALSE)*1000,"")</f>
        <v>4.9244323472530622</v>
      </c>
      <c r="BI87">
        <f>IFERROR(VLOOKUP($A87,table123!$BF$10:$BR$410,13,FALSE)/VLOOKUP($A87,table100!$BE$10:$BK$462,7,FALSE)*1000,"")</f>
        <v>7.3593613571161285</v>
      </c>
      <c r="BJ87">
        <f>IFERROR(VLOOKUP($A87,table123!$CF$10:$CY$410,20,FALSE)/VLOOKUP($A87,table100!$CE$10:$CK$462,7,FALSE)*1000,"")</f>
        <v>9.2749829005401079</v>
      </c>
      <c r="BK87">
        <f>IFERROR(VLOOKUP($A87,table123!$DF$10:$DY$410,20,FALSE)/VLOOKUP($A87,table100!$DE$10:$DK$462,7,FALSE)*1000,"")</f>
        <v>10.29976222329978</v>
      </c>
      <c r="BL87">
        <f>IFERROR(VLOOKUP($A87,table123!$EF$10:$EZ$410,21,FALSE)/VLOOKUP($A87,table100!$EE$10:$EK$462,7,FALSE)*1000,"")</f>
        <v>13.288460204010827</v>
      </c>
      <c r="BM87">
        <f>IFERROR(VLOOKUP($A87,table123!$FF$10:$FZ$410,21,FALSE)/VLOOKUP($A87,table100!$FE$10:$FK$462,7,FALSE)*1000,"")</f>
        <v>16.749415054499799</v>
      </c>
      <c r="BN87">
        <f>IFERROR(VLOOKUP($A87,table123!$GF$10:$GZ$410,21,FALSE)/VLOOKUP($A87,table100!$GE$10:$GK$462,7,FALSE)*1000,"")</f>
        <v>17.573597507928042</v>
      </c>
    </row>
    <row r="88" spans="1:66" x14ac:dyDescent="0.3">
      <c r="A88" t="s">
        <v>1255</v>
      </c>
      <c r="B88" t="str">
        <f>VLOOKUP($A88,class!$A$1:$B$455,2,FALSE)</f>
        <v>Unitary Authority</v>
      </c>
      <c r="C88" t="str">
        <f>IFERROR(VLOOKUP($A88,classifications!A$3:C$334,3,FALSE),VLOOKUP($A88,classifications!I$2:K$28,3,FALSE))</f>
        <v>Urban with Significant Rural</v>
      </c>
      <c r="E88" t="b">
        <f>IF(VLOOKUP(A88,table123!$F$10:$F$410,1,FALSE)=VLOOKUP(calculations!A88,table100!$E$10:$E$462,1,FALSE),TRUE,FALSE)</f>
        <v>1</v>
      </c>
      <c r="F88" t="b">
        <f>IF(VLOOKUP($A88,table123!$AF$10:$AF$410,1,FALSE)=VLOOKUP(calculations!$A88,table100!$AE$10:$AE$462,1,FALSE),TRUE,FALSE)</f>
        <v>1</v>
      </c>
      <c r="G88" t="b">
        <f>IF(VLOOKUP($A88,table123!$BF$10:$BF$410,1,FALSE)=VLOOKUP(calculations!$A88,table100!$BE$10:$BE$462,1,FALSE),TRUE,FALSE)</f>
        <v>1</v>
      </c>
      <c r="H88" t="b">
        <f>IF(VLOOKUP($A88,table123!$CF$10:$CF$410,1,FALSE)=VLOOKUP(calculations!$A88,table100!$CE$10:$CE$462,1,FALSE),TRUE,FALSE)</f>
        <v>1</v>
      </c>
      <c r="I88" t="b">
        <f>IF(VLOOKUP($A88,table123!$DF$10:$DF$410,1,FALSE)=VLOOKUP(calculations!$A88,table100!$DE$10:$DE$462,1,FALSE),TRUE,FALSE)</f>
        <v>1</v>
      </c>
      <c r="J88" t="b">
        <f>IF(VLOOKUP($A88,table123!$EF$10:$EF$410,1,FALSE)=VLOOKUP(calculations!$A88,table100!$EE$10:$EE$462,1,FALSE),TRUE,FALSE)</f>
        <v>1</v>
      </c>
      <c r="K88" t="b">
        <f>IF(VLOOKUP($A88,table123!$FF$10:$FF$410,1,FALSE)=VLOOKUP(calculations!$A88,table100!$FE$10:$FE$462,1,FALSE),TRUE,FALSE)</f>
        <v>1</v>
      </c>
      <c r="L88" t="b">
        <f>IF(VLOOKUP($A88,table123!$GF$10:$GF$408,1,FALSE)=VLOOKUP(calculations!$A88,table100!$GE$10:$GE$462,1,FALSE),TRUE,FALSE)</f>
        <v>1</v>
      </c>
      <c r="N88">
        <f>IFERROR(VLOOKUP($A88,table123!$F$10:$R$410,3,FALSE)/VLOOKUP($A88,table100!$E$10:$K$462,7,FALSE)*1000,"")</f>
        <v>4.0776162457623126</v>
      </c>
      <c r="O88">
        <f>IFERROR(VLOOKUP($A88,table123!$AF$10:$AR$410,3,FALSE)/VLOOKUP($A88,table100!$AE$10:$AK$462,7,FALSE)*1000,"")</f>
        <v>5.9713909986312768</v>
      </c>
      <c r="P88">
        <f>IFERROR(VLOOKUP($A88,table123!$BF$10:$BR$410,3,FALSE)/VLOOKUP($A88,table100!$BE$10:$BK$462,7,FALSE)*1000,"")</f>
        <v>9.1391470129454593</v>
      </c>
      <c r="Q88">
        <f>IFERROR(VLOOKUP($A88,table123!$CF$10:$CY$410,3,FALSE)/VLOOKUP($A88,table100!$CE$10:$CK$462,7,FALSE)*1000,"")</f>
        <v>9.9350199558003762</v>
      </c>
      <c r="R88">
        <f>IFERROR(VLOOKUP($A88,table123!$DF$10:$DY$410,3,FALSE)/VLOOKUP($A88,table100!$DE$10:$DK$462,7,FALSE)*1000,"")</f>
        <v>11.841882181097329</v>
      </c>
      <c r="S88">
        <f>IFERROR(VLOOKUP($A88,table123!$EF$10:$EZ$410,3,FALSE)/VLOOKUP($A88,table100!$EE$10:$EK$462,7,FALSE)*1000,"")</f>
        <v>15.459471983729582</v>
      </c>
      <c r="T88">
        <f>IFERROR(VLOOKUP($A88,table123!$FF$10:$FZ$410,3,FALSE)/VLOOKUP($A88,table100!$FE$10:$FK$462,7,FALSE)*1000,"")</f>
        <v>12.322695035460994</v>
      </c>
      <c r="U88">
        <f>IFERROR(VLOOKUP($A88,table123!$GF$10:$GZ$410,3,FALSE)/VLOOKUP($A88,table100!$GE$10:$GK$462,7,FALSE)*1000,"")</f>
        <v>10.620088209203242</v>
      </c>
      <c r="W88">
        <f>IFERROR(VLOOKUP($A88,table123!$F$10:$R$410,5,FALSE)/VLOOKUP($A88,table100!$E$10:$K$462,7,FALSE)*1000,"")</f>
        <v>3.3699307816217453E-2</v>
      </c>
      <c r="X88">
        <f>IFERROR(VLOOKUP($A88,table123!$AF$10:$AR$410,5,FALSE)/VLOOKUP($A88,table100!$AE$10:$AK$462,7,FALSE)*1000,"")</f>
        <v>9.3931993236896494E-2</v>
      </c>
      <c r="Y88">
        <f>IFERROR(VLOOKUP($A88,table123!$BF$10:$BR$410,5,FALSE)/VLOOKUP($A88,table100!$BE$10:$BK$462,7,FALSE)*1000,"")</f>
        <v>8.6658578532670283E-2</v>
      </c>
      <c r="Z88">
        <f>IFERROR(VLOOKUP($A88,table123!$CF$10:$CY$410,5,FALSE)/VLOOKUP($A88,table100!$CE$10:$CK$462,7,FALSE)*1000,"")</f>
        <v>0.15832701124781476</v>
      </c>
      <c r="AA88">
        <f>IFERROR(VLOOKUP($A88,table123!$DF$10:$DY$410,5,FALSE)/VLOOKUP($A88,table100!$DE$10:$DK$462,7,FALSE)*1000,"")</f>
        <v>0.13041720463763579</v>
      </c>
      <c r="AB88">
        <f>IFERROR(VLOOKUP($A88,table123!$EF$10:$EZ$410,5,FALSE)/VLOOKUP($A88,table100!$EE$10:$EK$462,7,FALSE)*1000,"")</f>
        <v>3.8616499543038092E-2</v>
      </c>
      <c r="AC88">
        <f>IFERROR(VLOOKUP($A88,table123!$FF$10:$FZ$410,5,FALSE)/VLOOKUP($A88,table100!$FE$10:$FK$462,7,FALSE)*1000,"")</f>
        <v>8.232016210739615E-2</v>
      </c>
      <c r="AD88">
        <f>IFERROR(VLOOKUP($A88,table123!$GF$10:$GZ$410,5,FALSE)/VLOOKUP($A88,table100!$GE$10:$GK$462,7,FALSE)*1000,"")</f>
        <v>1.8741332133888077E-2</v>
      </c>
      <c r="AF88">
        <f>IFERROR(VLOOKUP($A88,table123!$F$10:$R$410,7,FALSE)/VLOOKUP($A88,table100!$E$10:$K$462,7,FALSE)*1000,"")</f>
        <v>0.47853017099028788</v>
      </c>
      <c r="AG88">
        <f>IFERROR(VLOOKUP($A88,table123!$AF$10:$AR$410,7,FALSE)/VLOOKUP($A88,table100!$AE$10:$AK$462,7,FALSE)*1000,"")</f>
        <v>0.71790880545342306</v>
      </c>
      <c r="AH88">
        <f>IFERROR(VLOOKUP($A88,table123!$BF$10:$BR$410,7,FALSE)/VLOOKUP($A88,table100!$BE$10:$BK$462,7,FALSE)*1000,"")</f>
        <v>1.3198768114975936</v>
      </c>
      <c r="AI88">
        <f>IFERROR(VLOOKUP($A88,table123!$CF$10:$CY$410,7,FALSE)/VLOOKUP($A88,table100!$CE$10:$CK$462,7,FALSE)*1000,"")</f>
        <v>1.7481940825279545</v>
      </c>
      <c r="AJ88">
        <f>IFERROR(VLOOKUP($A88,table123!$DF$10:$DY$410,7,FALSE)/VLOOKUP($A88,table100!$DE$10:$DK$462,7,FALSE)*1000,"")</f>
        <v>1.2715677452169492</v>
      </c>
      <c r="AK88">
        <f>IFERROR(VLOOKUP($A88,table123!$EF$10:$EZ$410,7,FALSE)/VLOOKUP($A88,table100!$EE$10:$EK$462,7,FALSE)*1000,"")</f>
        <v>0.95897640531877926</v>
      </c>
      <c r="AL88">
        <f>IFERROR(VLOOKUP($A88,table123!$FF$10:$FZ$410,7,FALSE)/VLOOKUP($A88,table100!$FE$10:$FK$462,7,FALSE)*1000,"")</f>
        <v>1.2791286727456941</v>
      </c>
      <c r="AM88">
        <f>IFERROR(VLOOKUP($A88,table123!$GF$10:$GZ$410,7,FALSE)/VLOOKUP($A88,table100!$GE$10:$GK$462,7,FALSE)*1000,"")</f>
        <v>0.92457238527181174</v>
      </c>
      <c r="AO88">
        <f>IFERROR(VLOOKUP($A88,table123!$F$10:$R$410,9,FALSE)/VLOOKUP($A88,table100!$E$10:$K$462,7,FALSE)*1000,"")</f>
        <v>0</v>
      </c>
      <c r="AP88">
        <f>IFERROR(VLOOKUP($A88,table123!$AF$10:$AR$410,9,FALSE)/VLOOKUP($A88,table100!$AE$10:$AK$462,7,FALSE)*1000,"")</f>
        <v>1.3418856176699499E-2</v>
      </c>
      <c r="AQ88">
        <f>IFERROR(VLOOKUP($A88,table123!$BF$10:$BR$410,9,FALSE)/VLOOKUP($A88,table100!$BE$10:$BK$462,7,FALSE)*1000,"")</f>
        <v>0</v>
      </c>
      <c r="AR88">
        <f>IFERROR(VLOOKUP($A88,table123!$CF$10:$CY$410,16,FALSE)/VLOOKUP($A88,table100!$CE$10:$CK$462,7,FALSE)*1000,"")</f>
        <v>0</v>
      </c>
      <c r="AS88">
        <f>IFERROR(VLOOKUP($A88,table123!$DF$10:$DY$410,16,FALSE)/VLOOKUP($A88,table100!$DE$10:$DK$462,7,FALSE)*1000,"")</f>
        <v>1.9562580695645371E-2</v>
      </c>
      <c r="AT88">
        <f>IFERROR(VLOOKUP($A88,table123!$EF$10:$EZ$410,17,FALSE)/VLOOKUP($A88,table100!$EE$10:$EK$462,7,FALSE)*1000,"")</f>
        <v>2.574433302869206E-2</v>
      </c>
      <c r="AU88">
        <f>IFERROR(VLOOKUP($A88,table123!$FF$10:$FZ$410,17,FALSE)/VLOOKUP($A88,table100!$FE$10:$FK$462,7,FALSE)*1000,"")</f>
        <v>0</v>
      </c>
      <c r="AV88">
        <f>IFERROR(VLOOKUP($A88,table123!$GF$10:$GZ$410,17,FALSE)/VLOOKUP($A88,table100!$GE$10:$GK$462,7,FALSE)*1000,"")</f>
        <v>0</v>
      </c>
      <c r="AX88">
        <f>IFERROR(VLOOKUP($A88,table123!$F$10:$R$410,11,FALSE)/VLOOKUP($A88,table100!$E$10:$K$462,7,FALSE)*1000,"")</f>
        <v>5.3918892505947925E-2</v>
      </c>
      <c r="AY88">
        <f>IFERROR(VLOOKUP($A88,table123!$AF$10:$AR$410,11,FALSE)/VLOOKUP($A88,table100!$AE$10:$AK$462,7,FALSE)*1000,"")</f>
        <v>0.28850540779903922</v>
      </c>
      <c r="AZ88">
        <f>IFERROR(VLOOKUP($A88,table123!$BF$10:$BR$410,11,FALSE)/VLOOKUP($A88,table100!$BE$10:$BK$462,7,FALSE)*1000,"")</f>
        <v>7.332648952764409E-2</v>
      </c>
      <c r="BA88">
        <f>IFERROR(VLOOKUP($A88,table123!$CF$10:$CY$410,18,FALSE)/VLOOKUP($A88,table100!$CE$10:$CK$462,7,FALSE)*1000,"")</f>
        <v>0.17152092885179934</v>
      </c>
      <c r="BB88">
        <f>IFERROR(VLOOKUP($A88,table123!$DF$10:$DY$410,18,FALSE)/VLOOKUP($A88,table100!$DE$10:$DK$462,7,FALSE)*1000,"")</f>
        <v>9.1292043246345059E-2</v>
      </c>
      <c r="BC88">
        <f>IFERROR(VLOOKUP($A88,table123!$EF$10:$EZ$410,19,FALSE)/VLOOKUP($A88,table100!$EE$10:$EK$462,7,FALSE)*1000,"")</f>
        <v>9.6541248857595227E-2</v>
      </c>
      <c r="BD88">
        <f>IFERROR(VLOOKUP($A88,table123!$FF$10:$FZ$410,19,FALSE)/VLOOKUP($A88,table100!$FE$10:$FK$462,7,FALSE)*1000,"")</f>
        <v>4.4326241134751775E-2</v>
      </c>
      <c r="BE88">
        <f>IFERROR(VLOOKUP($A88,table123!$GF$10:$GZ$410,19,FALSE)/VLOOKUP($A88,table100!$GE$10:$GK$462,7,FALSE)*1000,"")</f>
        <v>1.2494221422592051E-2</v>
      </c>
      <c r="BG88">
        <f>IFERROR(VLOOKUP($A88,table123!$F$10:$R$410,13,FALSE)/VLOOKUP($A88,table100!$E$10:$K$462,7,FALSE)*1000,"")</f>
        <v>4.5359268320628692</v>
      </c>
      <c r="BH88">
        <f>IFERROR(VLOOKUP($A88,table123!$AF$10:$AR$410,13,FALSE)/VLOOKUP($A88,table100!$AE$10:$AK$462,7,FALSE)*1000,"")</f>
        <v>6.5081452456992572</v>
      </c>
      <c r="BI88">
        <f>IFERROR(VLOOKUP($A88,table123!$BF$10:$BR$410,13,FALSE)/VLOOKUP($A88,table100!$BE$10:$BK$462,7,FALSE)*1000,"")</f>
        <v>10.472355913448078</v>
      </c>
      <c r="BJ88">
        <f>IFERROR(VLOOKUP($A88,table123!$CF$10:$CY$410,20,FALSE)/VLOOKUP($A88,table100!$CE$10:$CK$462,7,FALSE)*1000,"")</f>
        <v>11.670020120724347</v>
      </c>
      <c r="BK88">
        <f>IFERROR(VLOOKUP($A88,table123!$DF$10:$DY$410,20,FALSE)/VLOOKUP($A88,table100!$DE$10:$DK$462,7,FALSE)*1000,"")</f>
        <v>13.172137668401215</v>
      </c>
      <c r="BL88">
        <f>IFERROR(VLOOKUP($A88,table123!$EF$10:$EZ$410,21,FALSE)/VLOOKUP($A88,table100!$EE$10:$EK$462,7,FALSE)*1000,"")</f>
        <v>16.386267972762496</v>
      </c>
      <c r="BM88">
        <f>IFERROR(VLOOKUP($A88,table123!$FF$10:$FZ$410,21,FALSE)/VLOOKUP($A88,table100!$FE$10:$FK$462,7,FALSE)*1000,"")</f>
        <v>13.639817629179332</v>
      </c>
      <c r="BN88">
        <f>IFERROR(VLOOKUP($A88,table123!$GF$10:$GZ$410,21,FALSE)/VLOOKUP($A88,table100!$GE$10:$GK$462,7,FALSE)*1000,"")</f>
        <v>11.550907705186351</v>
      </c>
    </row>
    <row r="89" spans="1:66" x14ac:dyDescent="0.3">
      <c r="A89" t="s">
        <v>412</v>
      </c>
      <c r="B89" t="str">
        <f>VLOOKUP($A89,class!$A$1:$B$455,2,FALSE)</f>
        <v>Shire District</v>
      </c>
      <c r="C89" t="str">
        <f>IFERROR(VLOOKUP($A89,classifications!A$3:C$334,3,FALSE),VLOOKUP($A89,classifications!I$2:K$28,3,FALSE))</f>
        <v>Predominantly Urban</v>
      </c>
      <c r="E89" t="b">
        <f>IF(VLOOKUP(A89,table123!$F$10:$F$410,1,FALSE)=VLOOKUP(calculations!A89,table100!$E$10:$E$462,1,FALSE),TRUE,FALSE)</f>
        <v>1</v>
      </c>
      <c r="F89" t="b">
        <f>IF(VLOOKUP($A89,table123!$AF$10:$AF$410,1,FALSE)=VLOOKUP(calculations!$A89,table100!$AE$10:$AE$462,1,FALSE),TRUE,FALSE)</f>
        <v>1</v>
      </c>
      <c r="G89" t="b">
        <f>IF(VLOOKUP($A89,table123!$BF$10:$BF$410,1,FALSE)=VLOOKUP(calculations!$A89,table100!$BE$10:$BE$462,1,FALSE),TRUE,FALSE)</f>
        <v>1</v>
      </c>
      <c r="H89" t="b">
        <f>IF(VLOOKUP($A89,table123!$CF$10:$CF$410,1,FALSE)=VLOOKUP(calculations!$A89,table100!$CE$10:$CE$462,1,FALSE),TRUE,FALSE)</f>
        <v>1</v>
      </c>
      <c r="I89" t="b">
        <f>IF(VLOOKUP($A89,table123!$DF$10:$DF$410,1,FALSE)=VLOOKUP(calculations!$A89,table100!$DE$10:$DE$462,1,FALSE),TRUE,FALSE)</f>
        <v>1</v>
      </c>
      <c r="J89" t="b">
        <f>IF(VLOOKUP($A89,table123!$EF$10:$EF$410,1,FALSE)=VLOOKUP(calculations!$A89,table100!$EE$10:$EE$462,1,FALSE),TRUE,FALSE)</f>
        <v>1</v>
      </c>
      <c r="K89" t="b">
        <f>IF(VLOOKUP($A89,table123!$FF$10:$FF$410,1,FALSE)=VLOOKUP(calculations!$A89,table100!$FE$10:$FE$462,1,FALSE),TRUE,FALSE)</f>
        <v>1</v>
      </c>
      <c r="L89" t="b">
        <f>IF(VLOOKUP($A89,table123!$GF$10:$GF$408,1,FALSE)=VLOOKUP(calculations!$A89,table100!$GE$10:$GE$462,1,FALSE),TRUE,FALSE)</f>
        <v>1</v>
      </c>
      <c r="N89">
        <f>IFERROR(VLOOKUP($A89,table123!$F$10:$R$410,3,FALSE)/VLOOKUP($A89,table100!$E$10:$K$462,7,FALSE)*1000,"")</f>
        <v>2.7191825972313777</v>
      </c>
      <c r="O89">
        <f>IFERROR(VLOOKUP($A89,table123!$AF$10:$AR$410,3,FALSE)/VLOOKUP($A89,table100!$AE$10:$AK$462,7,FALSE)*1000,"")</f>
        <v>3.3472287820604967</v>
      </c>
      <c r="P89">
        <f>IFERROR(VLOOKUP($A89,table123!$BF$10:$BR$410,3,FALSE)/VLOOKUP($A89,table100!$BE$10:$BK$462,7,FALSE)*1000,"")</f>
        <v>3.6641283877835091</v>
      </c>
      <c r="Q89">
        <f>IFERROR(VLOOKUP($A89,table123!$CF$10:$CY$410,3,FALSE)/VLOOKUP($A89,table100!$CE$10:$CK$462,7,FALSE)*1000,"")</f>
        <v>3.8747042988824534</v>
      </c>
      <c r="R89">
        <f>IFERROR(VLOOKUP($A89,table123!$DF$10:$DY$410,3,FALSE)/VLOOKUP($A89,table100!$DE$10:$DK$462,7,FALSE)*1000,"")</f>
        <v>2.7821778156857966</v>
      </c>
      <c r="S89">
        <f>IFERROR(VLOOKUP($A89,table123!$EF$10:$EZ$410,3,FALSE)/VLOOKUP($A89,table100!$EE$10:$EK$462,7,FALSE)*1000,"")</f>
        <v>2.6330713764886982</v>
      </c>
      <c r="T89">
        <f>IFERROR(VLOOKUP($A89,table123!$FF$10:$FZ$410,3,FALSE)/VLOOKUP($A89,table100!$FE$10:$FK$462,7,FALSE)*1000,"")</f>
        <v>3.6174770623661128</v>
      </c>
      <c r="U89">
        <f>IFERROR(VLOOKUP($A89,table123!$GF$10:$GZ$410,3,FALSE)/VLOOKUP($A89,table100!$GE$10:$GK$462,7,FALSE)*1000,"")</f>
        <v>5.3728820380730067</v>
      </c>
      <c r="W89">
        <f>IFERROR(VLOOKUP($A89,table123!$F$10:$R$410,5,FALSE)/VLOOKUP($A89,table100!$E$10:$K$462,7,FALSE)*1000,"")</f>
        <v>2.0599868160843769E-2</v>
      </c>
      <c r="X89">
        <f>IFERROR(VLOOKUP($A89,table123!$AF$10:$AR$410,5,FALSE)/VLOOKUP($A89,table100!$AE$10:$AK$462,7,FALSE)*1000,"")</f>
        <v>0.36963262623980941</v>
      </c>
      <c r="Y89">
        <f>IFERROR(VLOOKUP($A89,table123!$BF$10:$BR$410,5,FALSE)/VLOOKUP($A89,table100!$BE$10:$BK$462,7,FALSE)*1000,"")</f>
        <v>2.0469990993203964E-2</v>
      </c>
      <c r="Z89">
        <f>IFERROR(VLOOKUP($A89,table123!$CF$10:$CY$410,5,FALSE)/VLOOKUP($A89,table100!$CE$10:$CK$462,7,FALSE)*1000,"")</f>
        <v>0.32629088832694347</v>
      </c>
      <c r="AA89">
        <f>IFERROR(VLOOKUP($A89,table123!$DF$10:$DY$410,5,FALSE)/VLOOKUP($A89,table100!$DE$10:$DK$462,7,FALSE)*1000,"")</f>
        <v>0</v>
      </c>
      <c r="AB89">
        <f>IFERROR(VLOOKUP($A89,table123!$EF$10:$EZ$410,5,FALSE)/VLOOKUP($A89,table100!$EE$10:$EK$462,7,FALSE)*1000,"")</f>
        <v>6.0763185611277651E-2</v>
      </c>
      <c r="AC89">
        <f>IFERROR(VLOOKUP($A89,table123!$FF$10:$FZ$410,5,FALSE)/VLOOKUP($A89,table100!$FE$10:$FK$462,7,FALSE)*1000,"")</f>
        <v>0.14146558344448484</v>
      </c>
      <c r="AD89">
        <f>IFERROR(VLOOKUP($A89,table123!$GF$10:$GZ$410,5,FALSE)/VLOOKUP($A89,table100!$GE$10:$GK$462,7,FALSE)*1000,"")</f>
        <v>8.0492614802591872E-2</v>
      </c>
      <c r="AF89">
        <f>IFERROR(VLOOKUP($A89,table123!$F$10:$R$410,7,FALSE)/VLOOKUP($A89,table100!$E$10:$K$462,7,FALSE)*1000,"")</f>
        <v>0.41199736321687541</v>
      </c>
      <c r="AG89">
        <f>IFERROR(VLOOKUP($A89,table123!$AF$10:$AR$410,7,FALSE)/VLOOKUP($A89,table100!$AE$10:$AK$462,7,FALSE)*1000,"")</f>
        <v>0.18481631311990471</v>
      </c>
      <c r="AH89">
        <f>IFERROR(VLOOKUP($A89,table123!$BF$10:$BR$410,7,FALSE)/VLOOKUP($A89,table100!$BE$10:$BK$462,7,FALSE)*1000,"")</f>
        <v>8.1879963972815856E-2</v>
      </c>
      <c r="AI89">
        <f>IFERROR(VLOOKUP($A89,table123!$CF$10:$CY$410,7,FALSE)/VLOOKUP($A89,table100!$CE$10:$CK$462,7,FALSE)*1000,"")</f>
        <v>0</v>
      </c>
      <c r="AJ89">
        <f>IFERROR(VLOOKUP($A89,table123!$DF$10:$DY$410,7,FALSE)/VLOOKUP($A89,table100!$DE$10:$DK$462,7,FALSE)*1000,"")</f>
        <v>0.10153933633889768</v>
      </c>
      <c r="AK89">
        <f>IFERROR(VLOOKUP($A89,table123!$EF$10:$EZ$410,7,FALSE)/VLOOKUP($A89,table100!$EE$10:$EK$462,7,FALSE)*1000,"")</f>
        <v>0.42534229927894351</v>
      </c>
      <c r="AL89">
        <f>IFERROR(VLOOKUP($A89,table123!$FF$10:$FZ$410,7,FALSE)/VLOOKUP($A89,table100!$FE$10:$FK$462,7,FALSE)*1000,"")</f>
        <v>0.62649044096843298</v>
      </c>
      <c r="AM89">
        <f>IFERROR(VLOOKUP($A89,table123!$GF$10:$GZ$410,7,FALSE)/VLOOKUP($A89,table100!$GE$10:$GK$462,7,FALSE)*1000,"")</f>
        <v>0.70431037952267883</v>
      </c>
      <c r="AO89">
        <f>IFERROR(VLOOKUP($A89,table123!$F$10:$R$410,9,FALSE)/VLOOKUP($A89,table100!$E$10:$K$462,7,FALSE)*1000,"")</f>
        <v>0</v>
      </c>
      <c r="AP89">
        <f>IFERROR(VLOOKUP($A89,table123!$AF$10:$AR$410,9,FALSE)/VLOOKUP($A89,table100!$AE$10:$AK$462,7,FALSE)*1000,"")</f>
        <v>-4.1070291804423266E-2</v>
      </c>
      <c r="AQ89">
        <f>IFERROR(VLOOKUP($A89,table123!$BF$10:$BR$410,9,FALSE)/VLOOKUP($A89,table100!$BE$10:$BK$462,7,FALSE)*1000,"")</f>
        <v>0</v>
      </c>
      <c r="AR89">
        <f>IFERROR(VLOOKUP($A89,table123!$CF$10:$CY$410,16,FALSE)/VLOOKUP($A89,table100!$CE$10:$CK$462,7,FALSE)*1000,"")</f>
        <v>0</v>
      </c>
      <c r="AS89">
        <f>IFERROR(VLOOKUP($A89,table123!$DF$10:$DY$410,16,FALSE)/VLOOKUP($A89,table100!$DE$10:$DK$462,7,FALSE)*1000,"")</f>
        <v>0</v>
      </c>
      <c r="AT89">
        <f>IFERROR(VLOOKUP($A89,table123!$EF$10:$EZ$410,17,FALSE)/VLOOKUP($A89,table100!$EE$10:$EK$462,7,FALSE)*1000,"")</f>
        <v>0</v>
      </c>
      <c r="AU89">
        <f>IFERROR(VLOOKUP($A89,table123!$FF$10:$FZ$410,17,FALSE)/VLOOKUP($A89,table100!$FE$10:$FK$462,7,FALSE)*1000,"")</f>
        <v>0</v>
      </c>
      <c r="AV89">
        <f>IFERROR(VLOOKUP($A89,table123!$GF$10:$GZ$410,17,FALSE)/VLOOKUP($A89,table100!$GE$10:$GK$462,7,FALSE)*1000,"")</f>
        <v>0</v>
      </c>
      <c r="AX89">
        <f>IFERROR(VLOOKUP($A89,table123!$F$10:$R$410,11,FALSE)/VLOOKUP($A89,table100!$E$10:$K$462,7,FALSE)*1000,"")</f>
        <v>0</v>
      </c>
      <c r="AY89">
        <f>IFERROR(VLOOKUP($A89,table123!$AF$10:$AR$410,11,FALSE)/VLOOKUP($A89,table100!$AE$10:$AK$462,7,FALSE)*1000,"")</f>
        <v>0.67765981477298398</v>
      </c>
      <c r="AZ89">
        <f>IFERROR(VLOOKUP($A89,table123!$BF$10:$BR$410,11,FALSE)/VLOOKUP($A89,table100!$BE$10:$BK$462,7,FALSE)*1000,"")</f>
        <v>0</v>
      </c>
      <c r="BA89">
        <f>IFERROR(VLOOKUP($A89,table123!$CF$10:$CY$410,18,FALSE)/VLOOKUP($A89,table100!$CE$10:$CK$462,7,FALSE)*1000,"")</f>
        <v>0</v>
      </c>
      <c r="BB89">
        <f>IFERROR(VLOOKUP($A89,table123!$DF$10:$DY$410,18,FALSE)/VLOOKUP($A89,table100!$DE$10:$DK$462,7,FALSE)*1000,"")</f>
        <v>0.24369440721335445</v>
      </c>
      <c r="BC89">
        <f>IFERROR(VLOOKUP($A89,table123!$EF$10:$EZ$410,19,FALSE)/VLOOKUP($A89,table100!$EE$10:$EK$462,7,FALSE)*1000,"")</f>
        <v>0.89119338896540556</v>
      </c>
      <c r="BD89">
        <f>IFERROR(VLOOKUP($A89,table123!$FF$10:$FZ$410,19,FALSE)/VLOOKUP($A89,table100!$FE$10:$FK$462,7,FALSE)*1000,"")</f>
        <v>0.1010468453174892</v>
      </c>
      <c r="BE89">
        <f>IFERROR(VLOOKUP($A89,table123!$GF$10:$GZ$410,19,FALSE)/VLOOKUP($A89,table100!$GE$10:$GK$462,7,FALSE)*1000,"")</f>
        <v>4.0246307401295936E-2</v>
      </c>
      <c r="BG89">
        <f>IFERROR(VLOOKUP($A89,table123!$F$10:$R$410,13,FALSE)/VLOOKUP($A89,table100!$E$10:$K$462,7,FALSE)*1000,"")</f>
        <v>3.1517798286090972</v>
      </c>
      <c r="BH89">
        <f>IFERROR(VLOOKUP($A89,table123!$AF$10:$AR$410,13,FALSE)/VLOOKUP($A89,table100!$AE$10:$AK$462,7,FALSE)*1000,"")</f>
        <v>3.1829476148428038</v>
      </c>
      <c r="BI89">
        <f>IFERROR(VLOOKUP($A89,table123!$BF$10:$BR$410,13,FALSE)/VLOOKUP($A89,table100!$BE$10:$BK$462,7,FALSE)*1000,"")</f>
        <v>3.766478342749529</v>
      </c>
      <c r="BJ89">
        <f>IFERROR(VLOOKUP($A89,table123!$CF$10:$CY$410,20,FALSE)/VLOOKUP($A89,table100!$CE$10:$CK$462,7,FALSE)*1000,"")</f>
        <v>4.2009951872093971</v>
      </c>
      <c r="BK89">
        <f>IFERROR(VLOOKUP($A89,table123!$DF$10:$DY$410,20,FALSE)/VLOOKUP($A89,table100!$DE$10:$DK$462,7,FALSE)*1000,"")</f>
        <v>2.6400227448113398</v>
      </c>
      <c r="BL89">
        <f>IFERROR(VLOOKUP($A89,table123!$EF$10:$EZ$410,21,FALSE)/VLOOKUP($A89,table100!$EE$10:$EK$462,7,FALSE)*1000,"")</f>
        <v>2.2279834724135137</v>
      </c>
      <c r="BM89">
        <f>IFERROR(VLOOKUP($A89,table123!$FF$10:$FZ$410,21,FALSE)/VLOOKUP($A89,table100!$FE$10:$FK$462,7,FALSE)*1000,"")</f>
        <v>4.2843862414615419</v>
      </c>
      <c r="BN89">
        <f>IFERROR(VLOOKUP($A89,table123!$GF$10:$GZ$410,21,FALSE)/VLOOKUP($A89,table100!$GE$10:$GK$462,7,FALSE)*1000,"")</f>
        <v>6.1174387249969815</v>
      </c>
    </row>
    <row r="90" spans="1:66" x14ac:dyDescent="0.3">
      <c r="A90" t="s">
        <v>965</v>
      </c>
      <c r="B90" t="str">
        <f>VLOOKUP($A90,class!$A$1:$B$455,2,FALSE)</f>
        <v>Shire District</v>
      </c>
      <c r="C90" t="str">
        <f>IFERROR(VLOOKUP($A90,classifications!A$3:C$334,3,FALSE),VLOOKUP($A90,classifications!I$2:K$28,3,FALSE))</f>
        <v>Predominantly Rural</v>
      </c>
      <c r="E90" t="b">
        <f>IF(VLOOKUP(A90,table123!$F$10:$F$410,1,FALSE)=VLOOKUP(calculations!A90,table100!$E$10:$E$462,1,FALSE),TRUE,FALSE)</f>
        <v>1</v>
      </c>
      <c r="F90" t="b">
        <f>IF(VLOOKUP($A90,table123!$AF$10:$AF$410,1,FALSE)=VLOOKUP(calculations!$A90,table100!$AE$10:$AE$462,1,FALSE),TRUE,FALSE)</f>
        <v>1</v>
      </c>
      <c r="G90" t="b">
        <f>IF(VLOOKUP($A90,table123!$BF$10:$BF$410,1,FALSE)=VLOOKUP(calculations!$A90,table100!$BE$10:$BE$462,1,FALSE),TRUE,FALSE)</f>
        <v>1</v>
      </c>
      <c r="H90" t="b">
        <f>IF(VLOOKUP($A90,table123!$CF$10:$CF$410,1,FALSE)=VLOOKUP(calculations!$A90,table100!$CE$10:$CE$462,1,FALSE),TRUE,FALSE)</f>
        <v>1</v>
      </c>
      <c r="I90" t="b">
        <f>IF(VLOOKUP($A90,table123!$DF$10:$DF$410,1,FALSE)=VLOOKUP(calculations!$A90,table100!$DE$10:$DE$462,1,FALSE),TRUE,FALSE)</f>
        <v>1</v>
      </c>
      <c r="J90" t="b">
        <f>IF(VLOOKUP($A90,table123!$EF$10:$EF$410,1,FALSE)=VLOOKUP(calculations!$A90,table100!$EE$10:$EE$462,1,FALSE),TRUE,FALSE)</f>
        <v>1</v>
      </c>
      <c r="K90" t="b">
        <f>IF(VLOOKUP($A90,table123!$FF$10:$FF$410,1,FALSE)=VLOOKUP(calculations!$A90,table100!$FE$10:$FE$462,1,FALSE),TRUE,FALSE)</f>
        <v>1</v>
      </c>
      <c r="L90" t="b">
        <f>IF(VLOOKUP($A90,table123!$GF$10:$GF$408,1,FALSE)=VLOOKUP(calculations!$A90,table100!$GE$10:$GE$462,1,FALSE),TRUE,FALSE)</f>
        <v>1</v>
      </c>
      <c r="N90">
        <f>IFERROR(VLOOKUP($A90,table123!$F$10:$R$410,3,FALSE)/VLOOKUP($A90,table100!$E$10:$K$462,7,FALSE)*1000,"")</f>
        <v>5.9077650186463835</v>
      </c>
      <c r="O90">
        <f>IFERROR(VLOOKUP($A90,table123!$AF$10:$AR$410,3,FALSE)/VLOOKUP($A90,table100!$AE$10:$AK$462,7,FALSE)*1000,"")</f>
        <v>4.7003525264394828</v>
      </c>
      <c r="P90">
        <f>IFERROR(VLOOKUP($A90,table123!$BF$10:$BR$410,3,FALSE)/VLOOKUP($A90,table100!$BE$10:$BK$462,7,FALSE)*1000,"")</f>
        <v>7.6243760627502599</v>
      </c>
      <c r="Q90">
        <f>IFERROR(VLOOKUP($A90,table123!$CF$10:$CY$410,3,FALSE)/VLOOKUP($A90,table100!$CE$10:$CK$462,7,FALSE)*1000,"")</f>
        <v>9.7726366174710808</v>
      </c>
      <c r="R90">
        <f>IFERROR(VLOOKUP($A90,table123!$DF$10:$DY$410,3,FALSE)/VLOOKUP($A90,table100!$DE$10:$DK$462,7,FALSE)*1000,"")</f>
        <v>9.7785911651774491</v>
      </c>
      <c r="S90">
        <f>IFERROR(VLOOKUP($A90,table123!$EF$10:$EZ$410,3,FALSE)/VLOOKUP($A90,table100!$EE$10:$EK$462,7,FALSE)*1000,"")</f>
        <v>12.238445415467691</v>
      </c>
      <c r="T90">
        <f>IFERROR(VLOOKUP($A90,table123!$FF$10:$FZ$410,3,FALSE)/VLOOKUP($A90,table100!$FE$10:$FK$462,7,FALSE)*1000,"")</f>
        <v>10.59872253807819</v>
      </c>
      <c r="U90">
        <f>IFERROR(VLOOKUP($A90,table123!$GF$10:$GZ$410,3,FALSE)/VLOOKUP($A90,table100!$GE$10:$GK$462,7,FALSE)*1000,"")</f>
        <v>9.5274456380264834</v>
      </c>
      <c r="W90">
        <f>IFERROR(VLOOKUP($A90,table123!$F$10:$R$410,5,FALSE)/VLOOKUP($A90,table100!$E$10:$K$462,7,FALSE)*1000,"")</f>
        <v>3.6923531366539898E-2</v>
      </c>
      <c r="X90">
        <f>IFERROR(VLOOKUP($A90,table123!$AF$10:$AR$410,5,FALSE)/VLOOKUP($A90,table100!$AE$10:$AK$462,7,FALSE)*1000,"")</f>
        <v>5.5082256169212696E-2</v>
      </c>
      <c r="Y90">
        <f>IFERROR(VLOOKUP($A90,table123!$BF$10:$BR$410,5,FALSE)/VLOOKUP($A90,table100!$BE$10:$BK$462,7,FALSE)*1000,"")</f>
        <v>1.8283875450240433E-2</v>
      </c>
      <c r="Z90">
        <f>IFERROR(VLOOKUP($A90,table123!$CF$10:$CY$410,5,FALSE)/VLOOKUP($A90,table100!$CE$10:$CK$462,7,FALSE)*1000,"")</f>
        <v>-1.81310512383508E-2</v>
      </c>
      <c r="AA90">
        <f>IFERROR(VLOOKUP($A90,table123!$DF$10:$DY$410,5,FALSE)/VLOOKUP($A90,table100!$DE$10:$DK$462,7,FALSE)*1000,"")</f>
        <v>0.10765421466250404</v>
      </c>
      <c r="AB90">
        <f>IFERROR(VLOOKUP($A90,table123!$EF$10:$EZ$410,5,FALSE)/VLOOKUP($A90,table100!$EE$10:$EK$462,7,FALSE)*1000,"")</f>
        <v>0.19538882375928099</v>
      </c>
      <c r="AC90">
        <f>IFERROR(VLOOKUP($A90,table123!$FF$10:$FZ$410,5,FALSE)/VLOOKUP($A90,table100!$FE$10:$FK$462,7,FALSE)*1000,"")</f>
        <v>0.17547553870990382</v>
      </c>
      <c r="AD90">
        <f>IFERROR(VLOOKUP($A90,table123!$GF$10:$GZ$410,5,FALSE)/VLOOKUP($A90,table100!$GE$10:$GK$462,7,FALSE)*1000,"")</f>
        <v>8.6770907450150106E-2</v>
      </c>
      <c r="AF90">
        <f>IFERROR(VLOOKUP($A90,table123!$F$10:$R$410,7,FALSE)/VLOOKUP($A90,table100!$E$10:$K$462,7,FALSE)*1000,"")</f>
        <v>1.1446294723627366</v>
      </c>
      <c r="AG90">
        <f>IFERROR(VLOOKUP($A90,table123!$AF$10:$AR$410,7,FALSE)/VLOOKUP($A90,table100!$AE$10:$AK$462,7,FALSE)*1000,"")</f>
        <v>1.0465628672150411</v>
      </c>
      <c r="AH90">
        <f>IFERROR(VLOOKUP($A90,table123!$BF$10:$BR$410,7,FALSE)/VLOOKUP($A90,table100!$BE$10:$BK$462,7,FALSE)*1000,"")</f>
        <v>2.029510174976688</v>
      </c>
      <c r="AI90">
        <f>IFERROR(VLOOKUP($A90,table123!$CF$10:$CY$410,7,FALSE)/VLOOKUP($A90,table100!$CE$10:$CK$462,7,FALSE)*1000,"")</f>
        <v>1.2510425354462051</v>
      </c>
      <c r="AJ90">
        <f>IFERROR(VLOOKUP($A90,table123!$DF$10:$DY$410,7,FALSE)/VLOOKUP($A90,table100!$DE$10:$DK$462,7,FALSE)*1000,"")</f>
        <v>1.2021387303979616</v>
      </c>
      <c r="AK90">
        <f>IFERROR(VLOOKUP($A90,table123!$EF$10:$EZ$410,7,FALSE)/VLOOKUP($A90,table100!$EE$10:$EK$462,7,FALSE)*1000,"")</f>
        <v>0.71050481367011264</v>
      </c>
      <c r="AL90">
        <f>IFERROR(VLOOKUP($A90,table123!$FF$10:$FZ$410,7,FALSE)/VLOOKUP($A90,table100!$FE$10:$FK$462,7,FALSE)*1000,"")</f>
        <v>1.1756861093563558</v>
      </c>
      <c r="AM90">
        <f>IFERROR(VLOOKUP($A90,table123!$GF$10:$GZ$410,7,FALSE)/VLOOKUP($A90,table100!$GE$10:$GK$462,7,FALSE)*1000,"")</f>
        <v>0.34708362980060042</v>
      </c>
      <c r="AO90">
        <f>IFERROR(VLOOKUP($A90,table123!$F$10:$R$410,9,FALSE)/VLOOKUP($A90,table100!$E$10:$K$462,7,FALSE)*1000,"")</f>
        <v>1.8461765683269949E-2</v>
      </c>
      <c r="AP90">
        <f>IFERROR(VLOOKUP($A90,table123!$AF$10:$AR$410,9,FALSE)/VLOOKUP($A90,table100!$AE$10:$AK$462,7,FALSE)*1000,"")</f>
        <v>0</v>
      </c>
      <c r="AQ90">
        <f>IFERROR(VLOOKUP($A90,table123!$BF$10:$BR$410,9,FALSE)/VLOOKUP($A90,table100!$BE$10:$BK$462,7,FALSE)*1000,"")</f>
        <v>0.20112262995264477</v>
      </c>
      <c r="AR90">
        <f>IFERROR(VLOOKUP($A90,table123!$CF$10:$CY$410,16,FALSE)/VLOOKUP($A90,table100!$CE$10:$CK$462,7,FALSE)*1000,"")</f>
        <v>0.1087863074301048</v>
      </c>
      <c r="AS90">
        <f>IFERROR(VLOOKUP($A90,table123!$DF$10:$DY$410,16,FALSE)/VLOOKUP($A90,table100!$DE$10:$DK$462,7,FALSE)*1000,"")</f>
        <v>1.7942369110417338E-2</v>
      </c>
      <c r="AT90">
        <f>IFERROR(VLOOKUP($A90,table123!$EF$10:$EZ$410,17,FALSE)/VLOOKUP($A90,table100!$EE$10:$EK$462,7,FALSE)*1000,"")</f>
        <v>0.21315144410103376</v>
      </c>
      <c r="AU90">
        <f>IFERROR(VLOOKUP($A90,table123!$FF$10:$FZ$410,17,FALSE)/VLOOKUP($A90,table100!$FE$10:$FK$462,7,FALSE)*1000,"")</f>
        <v>0.2807608619358461</v>
      </c>
      <c r="AV90">
        <f>IFERROR(VLOOKUP($A90,table123!$GF$10:$GZ$410,17,FALSE)/VLOOKUP($A90,table100!$GE$10:$GK$462,7,FALSE)*1000,"")</f>
        <v>0</v>
      </c>
      <c r="AX90">
        <f>IFERROR(VLOOKUP($A90,table123!$F$10:$R$410,11,FALSE)/VLOOKUP($A90,table100!$E$10:$K$462,7,FALSE)*1000,"")</f>
        <v>1.6061736144444856</v>
      </c>
      <c r="AY90">
        <f>IFERROR(VLOOKUP($A90,table123!$AF$10:$AR$410,11,FALSE)/VLOOKUP($A90,table100!$AE$10:$AK$462,7,FALSE)*1000,"")</f>
        <v>1.5973854289071681</v>
      </c>
      <c r="AZ90">
        <f>IFERROR(VLOOKUP($A90,table123!$BF$10:$BR$410,11,FALSE)/VLOOKUP($A90,table100!$BE$10:$BK$462,7,FALSE)*1000,"")</f>
        <v>1.4444261605689943</v>
      </c>
      <c r="BA90">
        <f>IFERROR(VLOOKUP($A90,table123!$CF$10:$CY$410,18,FALSE)/VLOOKUP($A90,table100!$CE$10:$CK$462,7,FALSE)*1000,"")</f>
        <v>0.59832469086557638</v>
      </c>
      <c r="BB90">
        <f>IFERROR(VLOOKUP($A90,table123!$DF$10:$DY$410,18,FALSE)/VLOOKUP($A90,table100!$DE$10:$DK$462,7,FALSE)*1000,"")</f>
        <v>0.98683030107295366</v>
      </c>
      <c r="BC90">
        <f>IFERROR(VLOOKUP($A90,table123!$EF$10:$EZ$410,19,FALSE)/VLOOKUP($A90,table100!$EE$10:$EK$462,7,FALSE)*1000,"")</f>
        <v>1.1012824611886747</v>
      </c>
      <c r="BD90">
        <f>IFERROR(VLOOKUP($A90,table123!$FF$10:$FZ$410,19,FALSE)/VLOOKUP($A90,table100!$FE$10:$FK$462,7,FALSE)*1000,"")</f>
        <v>1.0879483400014038</v>
      </c>
      <c r="BE90">
        <f>IFERROR(VLOOKUP($A90,table123!$GF$10:$GZ$410,19,FALSE)/VLOOKUP($A90,table100!$GE$10:$GK$462,7,FALSE)*1000,"")</f>
        <v>0.55533380768096074</v>
      </c>
      <c r="BG90">
        <f>IFERROR(VLOOKUP($A90,table123!$F$10:$R$410,13,FALSE)/VLOOKUP($A90,table100!$E$10:$K$462,7,FALSE)*1000,"")</f>
        <v>5.5016061736144453</v>
      </c>
      <c r="BH90">
        <f>IFERROR(VLOOKUP($A90,table123!$AF$10:$AR$410,13,FALSE)/VLOOKUP($A90,table100!$AE$10:$AK$462,7,FALSE)*1000,"")</f>
        <v>4.2046122209165686</v>
      </c>
      <c r="BI90">
        <f>IFERROR(VLOOKUP($A90,table123!$BF$10:$BR$410,13,FALSE)/VLOOKUP($A90,table100!$BE$10:$BK$462,7,FALSE)*1000,"")</f>
        <v>8.4288665825608398</v>
      </c>
      <c r="BJ90">
        <f>IFERROR(VLOOKUP($A90,table123!$CF$10:$CY$410,20,FALSE)/VLOOKUP($A90,table100!$CE$10:$CK$462,7,FALSE)*1000,"")</f>
        <v>10.516009718243465</v>
      </c>
      <c r="BK90">
        <f>IFERROR(VLOOKUP($A90,table123!$DF$10:$DY$410,20,FALSE)/VLOOKUP($A90,table100!$DE$10:$DK$462,7,FALSE)*1000,"")</f>
        <v>10.11949617827538</v>
      </c>
      <c r="BL90">
        <f>IFERROR(VLOOKUP($A90,table123!$EF$10:$EZ$410,21,FALSE)/VLOOKUP($A90,table100!$EE$10:$EK$462,7,FALSE)*1000,"")</f>
        <v>12.256208035809443</v>
      </c>
      <c r="BM90">
        <f>IFERROR(VLOOKUP($A90,table123!$FF$10:$FZ$410,21,FALSE)/VLOOKUP($A90,table100!$FE$10:$FK$462,7,FALSE)*1000,"")</f>
        <v>11.142696708078892</v>
      </c>
      <c r="BN90">
        <f>IFERROR(VLOOKUP($A90,table123!$GF$10:$GZ$410,21,FALSE)/VLOOKUP($A90,table100!$GE$10:$GK$462,7,FALSE)*1000,"")</f>
        <v>9.4059663675962728</v>
      </c>
    </row>
    <row r="91" spans="1:66" x14ac:dyDescent="0.3">
      <c r="A91" t="s">
        <v>361</v>
      </c>
      <c r="B91" t="str">
        <f>VLOOKUP($A91,class!$A$1:$B$455,2,FALSE)</f>
        <v>Shire District</v>
      </c>
      <c r="C91" t="str">
        <f>IFERROR(VLOOKUP($A91,classifications!A$3:C$334,3,FALSE),VLOOKUP($A91,classifications!I$2:K$28,3,FALSE))</f>
        <v>Urban with Significant Rural</v>
      </c>
      <c r="E91" t="b">
        <f>IF(VLOOKUP(A91,table123!$F$10:$F$410,1,FALSE)=VLOOKUP(calculations!A91,table100!$E$10:$E$462,1,FALSE),TRUE,FALSE)</f>
        <v>1</v>
      </c>
      <c r="F91" t="b">
        <f>IF(VLOOKUP($A91,table123!$AF$10:$AF$410,1,FALSE)=VLOOKUP(calculations!$A91,table100!$AE$10:$AE$462,1,FALSE),TRUE,FALSE)</f>
        <v>1</v>
      </c>
      <c r="G91" t="b">
        <f>IF(VLOOKUP($A91,table123!$BF$10:$BF$410,1,FALSE)=VLOOKUP(calculations!$A91,table100!$BE$10:$BE$462,1,FALSE),TRUE,FALSE)</f>
        <v>1</v>
      </c>
      <c r="H91" t="b">
        <f>IF(VLOOKUP($A91,table123!$CF$10:$CF$410,1,FALSE)=VLOOKUP(calculations!$A91,table100!$CE$10:$CE$462,1,FALSE),TRUE,FALSE)</f>
        <v>1</v>
      </c>
      <c r="I91" t="b">
        <f>IF(VLOOKUP($A91,table123!$DF$10:$DF$410,1,FALSE)=VLOOKUP(calculations!$A91,table100!$DE$10:$DE$462,1,FALSE),TRUE,FALSE)</f>
        <v>1</v>
      </c>
      <c r="J91" t="b">
        <f>IF(VLOOKUP($A91,table123!$EF$10:$EF$410,1,FALSE)=VLOOKUP(calculations!$A91,table100!$EE$10:$EE$462,1,FALSE),TRUE,FALSE)</f>
        <v>1</v>
      </c>
      <c r="K91" t="b">
        <f>IF(VLOOKUP($A91,table123!$FF$10:$FF$410,1,FALSE)=VLOOKUP(calculations!$A91,table100!$FE$10:$FE$462,1,FALSE),TRUE,FALSE)</f>
        <v>1</v>
      </c>
      <c r="L91" t="b">
        <f>IF(VLOOKUP($A91,table123!$GF$10:$GF$408,1,FALSE)=VLOOKUP(calculations!$A91,table100!$GE$10:$GE$462,1,FALSE),TRUE,FALSE)</f>
        <v>1</v>
      </c>
      <c r="N91">
        <f>IFERROR(VLOOKUP($A91,table123!$F$10:$R$410,3,FALSE)/VLOOKUP($A91,table100!$E$10:$K$462,7,FALSE)*1000,"")</f>
        <v>8.4234608985024959</v>
      </c>
      <c r="O91">
        <f>IFERROR(VLOOKUP($A91,table123!$AF$10:$AR$410,3,FALSE)/VLOOKUP($A91,table100!$AE$10:$AK$462,7,FALSE)*1000,"")</f>
        <v>3.7654098106978902</v>
      </c>
      <c r="P91">
        <f>IFERROR(VLOOKUP($A91,table123!$BF$10:$BR$410,3,FALSE)/VLOOKUP($A91,table100!$BE$10:$BK$462,7,FALSE)*1000,"")</f>
        <v>2.4657745357408882</v>
      </c>
      <c r="Q91">
        <f>IFERROR(VLOOKUP($A91,table123!$CF$10:$CY$410,3,FALSE)/VLOOKUP($A91,table100!$CE$10:$CK$462,7,FALSE)*1000,"")</f>
        <v>2.9194837123540256</v>
      </c>
      <c r="R91">
        <f>IFERROR(VLOOKUP($A91,table123!$DF$10:$DY$410,3,FALSE)/VLOOKUP($A91,table100!$DE$10:$DK$462,7,FALSE)*1000,"")</f>
        <v>3.7733924838101065</v>
      </c>
      <c r="S91">
        <f>IFERROR(VLOOKUP($A91,table123!$EF$10:$EZ$410,3,FALSE)/VLOOKUP($A91,table100!$EE$10:$EK$462,7,FALSE)*1000,"")</f>
        <v>7.1218572587185722</v>
      </c>
      <c r="T91">
        <f>IFERROR(VLOOKUP($A91,table123!$FF$10:$FZ$410,3,FALSE)/VLOOKUP($A91,table100!$FE$10:$FK$462,7,FALSE)*1000,"")</f>
        <v>7.7499874188515934</v>
      </c>
      <c r="U91">
        <f>IFERROR(VLOOKUP($A91,table123!$GF$10:$GZ$410,3,FALSE)/VLOOKUP($A91,table100!$GE$10:$GK$462,7,FALSE)*1000,"")</f>
        <v>2.4938277762537719</v>
      </c>
      <c r="W91">
        <f>IFERROR(VLOOKUP($A91,table123!$F$10:$R$410,5,FALSE)/VLOOKUP($A91,table100!$E$10:$K$462,7,FALSE)*1000,"")</f>
        <v>0</v>
      </c>
      <c r="X91">
        <f>IFERROR(VLOOKUP($A91,table123!$AF$10:$AR$410,5,FALSE)/VLOOKUP($A91,table100!$AE$10:$AK$462,7,FALSE)*1000,"")</f>
        <v>0.20632382524372003</v>
      </c>
      <c r="Y91">
        <f>IFERROR(VLOOKUP($A91,table123!$BF$10:$BR$410,5,FALSE)/VLOOKUP($A91,table100!$BE$10:$BK$462,7,FALSE)*1000,"")</f>
        <v>5.1370302827935171E-2</v>
      </c>
      <c r="Z91">
        <f>IFERROR(VLOOKUP($A91,table123!$CF$10:$CY$410,5,FALSE)/VLOOKUP($A91,table100!$CE$10:$CK$462,7,FALSE)*1000,"")</f>
        <v>7.6828518746158564E-2</v>
      </c>
      <c r="AA91">
        <f>IFERROR(VLOOKUP($A91,table123!$DF$10:$DY$410,5,FALSE)/VLOOKUP($A91,table100!$DE$10:$DK$462,7,FALSE)*1000,"")</f>
        <v>0.30595074193054922</v>
      </c>
      <c r="AB91">
        <f>IFERROR(VLOOKUP($A91,table123!$EF$10:$EZ$410,5,FALSE)/VLOOKUP($A91,table100!$EE$10:$EK$462,7,FALSE)*1000,"")</f>
        <v>0.15206812652068127</v>
      </c>
      <c r="AC91">
        <f>IFERROR(VLOOKUP($A91,table123!$FF$10:$FZ$410,5,FALSE)/VLOOKUP($A91,table100!$FE$10:$FK$462,7,FALSE)*1000,"")</f>
        <v>0.25162296814453222</v>
      </c>
      <c r="AD91">
        <f>IFERROR(VLOOKUP($A91,table123!$GF$10:$GZ$410,5,FALSE)/VLOOKUP($A91,table100!$GE$10:$GK$462,7,FALSE)*1000,"")</f>
        <v>0.17456794433776404</v>
      </c>
      <c r="AF91">
        <f>IFERROR(VLOOKUP($A91,table123!$F$10:$R$410,7,FALSE)/VLOOKUP($A91,table100!$E$10:$K$462,7,FALSE)*1000,"")</f>
        <v>0.33797836938435943</v>
      </c>
      <c r="AG91">
        <f>IFERROR(VLOOKUP($A91,table123!$AF$10:$AR$410,7,FALSE)/VLOOKUP($A91,table100!$AE$10:$AK$462,7,FALSE)*1000,"")</f>
        <v>0.98003816990767012</v>
      </c>
      <c r="AH91">
        <f>IFERROR(VLOOKUP($A91,table123!$BF$10:$BR$410,7,FALSE)/VLOOKUP($A91,table100!$BE$10:$BK$462,7,FALSE)*1000,"")</f>
        <v>1.1815169650425088</v>
      </c>
      <c r="AI91">
        <f>IFERROR(VLOOKUP($A91,table123!$CF$10:$CY$410,7,FALSE)/VLOOKUP($A91,table100!$CE$10:$CK$462,7,FALSE)*1000,"")</f>
        <v>2.1255890186437205</v>
      </c>
      <c r="AJ91">
        <f>IFERROR(VLOOKUP($A91,table123!$DF$10:$DY$410,7,FALSE)/VLOOKUP($A91,table100!$DE$10:$DK$462,7,FALSE)*1000,"")</f>
        <v>2.2946305644791192</v>
      </c>
      <c r="AK91">
        <f>IFERROR(VLOOKUP($A91,table123!$EF$10:$EZ$410,7,FALSE)/VLOOKUP($A91,table100!$EE$10:$EK$462,7,FALSE)*1000,"")</f>
        <v>3.6242903487429037</v>
      </c>
      <c r="AL91">
        <f>IFERROR(VLOOKUP($A91,table123!$FF$10:$FZ$410,7,FALSE)/VLOOKUP($A91,table100!$FE$10:$FK$462,7,FALSE)*1000,"")</f>
        <v>1.459413215238287</v>
      </c>
      <c r="AM91">
        <f>IFERROR(VLOOKUP($A91,table123!$GF$10:$GZ$410,7,FALSE)/VLOOKUP($A91,table100!$GE$10:$GK$462,7,FALSE)*1000,"")</f>
        <v>0.44888899972567897</v>
      </c>
      <c r="AO91">
        <f>IFERROR(VLOOKUP($A91,table123!$F$10:$R$410,9,FALSE)/VLOOKUP($A91,table100!$E$10:$K$462,7,FALSE)*1000,"")</f>
        <v>2.5998336106489186E-2</v>
      </c>
      <c r="AP91">
        <f>IFERROR(VLOOKUP($A91,table123!$AF$10:$AR$410,9,FALSE)/VLOOKUP($A91,table100!$AE$10:$AK$462,7,FALSE)*1000,"")</f>
        <v>0</v>
      </c>
      <c r="AQ91">
        <f>IFERROR(VLOOKUP($A91,table123!$BF$10:$BR$410,9,FALSE)/VLOOKUP($A91,table100!$BE$10:$BK$462,7,FALSE)*1000,"")</f>
        <v>0</v>
      </c>
      <c r="AR91">
        <f>IFERROR(VLOOKUP($A91,table123!$CF$10:$CY$410,16,FALSE)/VLOOKUP($A91,table100!$CE$10:$CK$462,7,FALSE)*1000,"")</f>
        <v>0</v>
      </c>
      <c r="AS91">
        <f>IFERROR(VLOOKUP($A91,table123!$DF$10:$DY$410,16,FALSE)/VLOOKUP($A91,table100!$DE$10:$DK$462,7,FALSE)*1000,"")</f>
        <v>0</v>
      </c>
      <c r="AT91">
        <f>IFERROR(VLOOKUP($A91,table123!$EF$10:$EZ$410,17,FALSE)/VLOOKUP($A91,table100!$EE$10:$EK$462,7,FALSE)*1000,"")</f>
        <v>0</v>
      </c>
      <c r="AU91">
        <f>IFERROR(VLOOKUP($A91,table123!$FF$10:$FZ$410,17,FALSE)/VLOOKUP($A91,table100!$FE$10:$FK$462,7,FALSE)*1000,"")</f>
        <v>0</v>
      </c>
      <c r="AV91">
        <f>IFERROR(VLOOKUP($A91,table123!$GF$10:$GZ$410,17,FALSE)/VLOOKUP($A91,table100!$GE$10:$GK$462,7,FALSE)*1000,"")</f>
        <v>0</v>
      </c>
      <c r="AX91">
        <f>IFERROR(VLOOKUP($A91,table123!$F$10:$R$410,11,FALSE)/VLOOKUP($A91,table100!$E$10:$K$462,7,FALSE)*1000,"")</f>
        <v>0.72795341098169719</v>
      </c>
      <c r="AY91">
        <f>IFERROR(VLOOKUP($A91,table123!$AF$10:$AR$410,11,FALSE)/VLOOKUP($A91,table100!$AE$10:$AK$462,7,FALSE)*1000,"")</f>
        <v>0.85108577913034511</v>
      </c>
      <c r="AZ91">
        <f>IFERROR(VLOOKUP($A91,table123!$BF$10:$BR$410,11,FALSE)/VLOOKUP($A91,table100!$BE$10:$BK$462,7,FALSE)*1000,"")</f>
        <v>0.74486939100505989</v>
      </c>
      <c r="BA91">
        <f>IFERROR(VLOOKUP($A91,table123!$CF$10:$CY$410,18,FALSE)/VLOOKUP($A91,table100!$CE$10:$CK$462,7,FALSE)*1000,"")</f>
        <v>0.66584716246670761</v>
      </c>
      <c r="BB91">
        <f>IFERROR(VLOOKUP($A91,table123!$DF$10:$DY$410,18,FALSE)/VLOOKUP($A91,table100!$DE$10:$DK$462,7,FALSE)*1000,"")</f>
        <v>0.40793432257406559</v>
      </c>
      <c r="BC91">
        <f>IFERROR(VLOOKUP($A91,table123!$EF$10:$EZ$410,19,FALSE)/VLOOKUP($A91,table100!$EE$10:$EK$462,7,FALSE)*1000,"")</f>
        <v>3.6496350364963503</v>
      </c>
      <c r="BD91">
        <f>IFERROR(VLOOKUP($A91,table123!$FF$10:$FZ$410,19,FALSE)/VLOOKUP($A91,table100!$FE$10:$FK$462,7,FALSE)*1000,"")</f>
        <v>0.47808363947461124</v>
      </c>
      <c r="BE91">
        <f>IFERROR(VLOOKUP($A91,table123!$GF$10:$GZ$410,19,FALSE)/VLOOKUP($A91,table100!$GE$10:$GK$462,7,FALSE)*1000,"")</f>
        <v>0.74814833287613158</v>
      </c>
      <c r="BG91">
        <f>IFERROR(VLOOKUP($A91,table123!$F$10:$R$410,13,FALSE)/VLOOKUP($A91,table100!$E$10:$K$462,7,FALSE)*1000,"")</f>
        <v>8.059484193011647</v>
      </c>
      <c r="BH91">
        <f>IFERROR(VLOOKUP($A91,table123!$AF$10:$AR$410,13,FALSE)/VLOOKUP($A91,table100!$AE$10:$AK$462,7,FALSE)*1000,"")</f>
        <v>4.1006860267189351</v>
      </c>
      <c r="BI91">
        <f>IFERROR(VLOOKUP($A91,table123!$BF$10:$BR$410,13,FALSE)/VLOOKUP($A91,table100!$BE$10:$BK$462,7,FALSE)*1000,"")</f>
        <v>2.9537924126062722</v>
      </c>
      <c r="BJ91">
        <f>IFERROR(VLOOKUP($A91,table123!$CF$10:$CY$410,20,FALSE)/VLOOKUP($A91,table100!$CE$10:$CK$462,7,FALSE)*1000,"")</f>
        <v>4.4560540872771979</v>
      </c>
      <c r="BK91">
        <f>IFERROR(VLOOKUP($A91,table123!$DF$10:$DY$410,20,FALSE)/VLOOKUP($A91,table100!$DE$10:$DK$462,7,FALSE)*1000,"")</f>
        <v>5.9660394676457091</v>
      </c>
      <c r="BL91">
        <f>IFERROR(VLOOKUP($A91,table123!$EF$10:$EZ$410,21,FALSE)/VLOOKUP($A91,table100!$EE$10:$EK$462,7,FALSE)*1000,"")</f>
        <v>7.2485806974858074</v>
      </c>
      <c r="BM91">
        <f>IFERROR(VLOOKUP($A91,table123!$FF$10:$FZ$410,21,FALSE)/VLOOKUP($A91,table100!$FE$10:$FK$462,7,FALSE)*1000,"")</f>
        <v>8.9829399627598008</v>
      </c>
      <c r="BN91">
        <f>IFERROR(VLOOKUP($A91,table123!$GF$10:$GZ$410,21,FALSE)/VLOOKUP($A91,table100!$GE$10:$GK$462,7,FALSE)*1000,"")</f>
        <v>2.3691363874410829</v>
      </c>
    </row>
    <row r="92" spans="1:66" x14ac:dyDescent="0.3">
      <c r="A92" t="s">
        <v>658</v>
      </c>
      <c r="B92" t="str">
        <f>VLOOKUP($A92,class!$A$1:$B$455,2,FALSE)</f>
        <v>Shire District</v>
      </c>
      <c r="C92" t="str">
        <f>IFERROR(VLOOKUP($A92,classifications!A$3:C$334,3,FALSE),VLOOKUP($A92,classifications!I$2:K$28,3,FALSE))</f>
        <v>Urban with Significant Rural</v>
      </c>
      <c r="E92" t="b">
        <f>IF(VLOOKUP(A92,table123!$F$10:$F$410,1,FALSE)=VLOOKUP(calculations!A92,table100!$E$10:$E$462,1,FALSE),TRUE,FALSE)</f>
        <v>1</v>
      </c>
      <c r="F92" t="b">
        <f>IF(VLOOKUP($A92,table123!$AF$10:$AF$410,1,FALSE)=VLOOKUP(calculations!$A92,table100!$AE$10:$AE$462,1,FALSE),TRUE,FALSE)</f>
        <v>1</v>
      </c>
      <c r="G92" t="b">
        <f>IF(VLOOKUP($A92,table123!$BF$10:$BF$410,1,FALSE)=VLOOKUP(calculations!$A92,table100!$BE$10:$BE$462,1,FALSE),TRUE,FALSE)</f>
        <v>1</v>
      </c>
      <c r="H92" t="b">
        <f>IF(VLOOKUP($A92,table123!$CF$10:$CF$410,1,FALSE)=VLOOKUP(calculations!$A92,table100!$CE$10:$CE$462,1,FALSE),TRUE,FALSE)</f>
        <v>1</v>
      </c>
      <c r="I92" t="b">
        <f>IF(VLOOKUP($A92,table123!$DF$10:$DF$410,1,FALSE)=VLOOKUP(calculations!$A92,table100!$DE$10:$DE$462,1,FALSE),TRUE,FALSE)</f>
        <v>1</v>
      </c>
      <c r="J92" t="b">
        <f>IF(VLOOKUP($A92,table123!$EF$10:$EF$410,1,FALSE)=VLOOKUP(calculations!$A92,table100!$EE$10:$EE$462,1,FALSE),TRUE,FALSE)</f>
        <v>1</v>
      </c>
      <c r="K92" t="b">
        <f>IF(VLOOKUP($A92,table123!$FF$10:$FF$410,1,FALSE)=VLOOKUP(calculations!$A92,table100!$FE$10:$FE$462,1,FALSE),TRUE,FALSE)</f>
        <v>1</v>
      </c>
      <c r="L92" t="b">
        <f>IF(VLOOKUP($A92,table123!$GF$10:$GF$408,1,FALSE)=VLOOKUP(calculations!$A92,table100!$GE$10:$GE$462,1,FALSE),TRUE,FALSE)</f>
        <v>1</v>
      </c>
      <c r="N92">
        <f>IFERROR(VLOOKUP($A92,table123!$F$10:$R$410,3,FALSE)/VLOOKUP($A92,table100!$E$10:$K$462,7,FALSE)*1000,"")</f>
        <v>13.251051419151679</v>
      </c>
      <c r="O92">
        <f>IFERROR(VLOOKUP($A92,table123!$AF$10:$AR$410,3,FALSE)/VLOOKUP($A92,table100!$AE$10:$AK$462,7,FALSE)*1000,"")</f>
        <v>11.489938483995413</v>
      </c>
      <c r="P92">
        <f>IFERROR(VLOOKUP($A92,table123!$BF$10:$BR$410,3,FALSE)/VLOOKUP($A92,table100!$BE$10:$BK$462,7,FALSE)*1000,"")</f>
        <v>14.318973154500691</v>
      </c>
      <c r="Q92">
        <f>IFERROR(VLOOKUP($A92,table123!$CF$10:$CY$410,3,FALSE)/VLOOKUP($A92,table100!$CE$10:$CK$462,7,FALSE)*1000,"")</f>
        <v>11.753958587088915</v>
      </c>
      <c r="R92">
        <f>IFERROR(VLOOKUP($A92,table123!$DF$10:$DY$410,3,FALSE)/VLOOKUP($A92,table100!$DE$10:$DK$462,7,FALSE)*1000,"")</f>
        <v>9.6659046243933755</v>
      </c>
      <c r="S92">
        <f>IFERROR(VLOOKUP($A92,table123!$EF$10:$EZ$410,3,FALSE)/VLOOKUP($A92,table100!$EE$10:$EK$462,7,FALSE)*1000,"")</f>
        <v>12.206498223607168</v>
      </c>
      <c r="T92">
        <f>IFERROR(VLOOKUP($A92,table123!$FF$10:$FZ$410,3,FALSE)/VLOOKUP($A92,table100!$FE$10:$FK$462,7,FALSE)*1000,"")</f>
        <v>11.088472690228038</v>
      </c>
      <c r="U92">
        <f>IFERROR(VLOOKUP($A92,table123!$GF$10:$GZ$410,3,FALSE)/VLOOKUP($A92,table100!$GE$10:$GK$462,7,FALSE)*1000,"")</f>
        <v>11.410969254315438</v>
      </c>
      <c r="W92">
        <f>IFERROR(VLOOKUP($A92,table123!$F$10:$R$410,5,FALSE)/VLOOKUP($A92,table100!$E$10:$K$462,7,FALSE)*1000,"")</f>
        <v>6.3402159900247279E-2</v>
      </c>
      <c r="X92">
        <f>IFERROR(VLOOKUP($A92,table123!$AF$10:$AR$410,5,FALSE)/VLOOKUP($A92,table100!$AE$10:$AK$462,7,FALSE)*1000,"")</f>
        <v>0.12511729746637473</v>
      </c>
      <c r="Y92">
        <f>IFERROR(VLOOKUP($A92,table123!$BF$10:$BR$410,5,FALSE)/VLOOKUP($A92,table100!$BE$10:$BK$462,7,FALSE)*1000,"")</f>
        <v>0</v>
      </c>
      <c r="Z92">
        <f>IFERROR(VLOOKUP($A92,table123!$CF$10:$CY$410,5,FALSE)/VLOOKUP($A92,table100!$CE$10:$CK$462,7,FALSE)*1000,"")</f>
        <v>0.1218026796589525</v>
      </c>
      <c r="AA92">
        <f>IFERROR(VLOOKUP($A92,table123!$DF$10:$DY$410,5,FALSE)/VLOOKUP($A92,table100!$DE$10:$DK$462,7,FALSE)*1000,"")</f>
        <v>0.10026872017005575</v>
      </c>
      <c r="AB92">
        <f>IFERROR(VLOOKUP($A92,table123!$EF$10:$EZ$410,5,FALSE)/VLOOKUP($A92,table100!$EE$10:$EK$462,7,FALSE)*1000,"")</f>
        <v>0</v>
      </c>
      <c r="AC92">
        <f>IFERROR(VLOOKUP($A92,table123!$FF$10:$FZ$410,5,FALSE)/VLOOKUP($A92,table100!$FE$10:$FK$462,7,FALSE)*1000,"")</f>
        <v>7.8363764595251156E-2</v>
      </c>
      <c r="AD92">
        <f>IFERROR(VLOOKUP($A92,table123!$GF$10:$GZ$410,5,FALSE)/VLOOKUP($A92,table100!$GE$10:$GK$462,7,FALSE)*1000,"")</f>
        <v>0.21310808454578917</v>
      </c>
      <c r="AF92">
        <f>IFERROR(VLOOKUP($A92,table123!$F$10:$R$410,7,FALSE)/VLOOKUP($A92,table100!$E$10:$K$462,7,FALSE)*1000,"")</f>
        <v>0.52835133250206057</v>
      </c>
      <c r="AG92">
        <f>IFERROR(VLOOKUP($A92,table123!$AF$10:$AR$410,7,FALSE)/VLOOKUP($A92,table100!$AE$10:$AK$462,7,FALSE)*1000,"")</f>
        <v>0.47961630695443647</v>
      </c>
      <c r="AH92">
        <f>IFERROR(VLOOKUP($A92,table123!$BF$10:$BR$410,7,FALSE)/VLOOKUP($A92,table100!$BE$10:$BK$462,7,FALSE)*1000,"")</f>
        <v>0.86531924099140856</v>
      </c>
      <c r="AI92">
        <f>IFERROR(VLOOKUP($A92,table123!$CF$10:$CY$410,7,FALSE)/VLOOKUP($A92,table100!$CE$10:$CK$462,7,FALSE)*1000,"")</f>
        <v>0.60901339829476242</v>
      </c>
      <c r="AJ92">
        <f>IFERROR(VLOOKUP($A92,table123!$DF$10:$DY$410,7,FALSE)/VLOOKUP($A92,table100!$DE$10:$DK$462,7,FALSE)*1000,"")</f>
        <v>0.72193478522440135</v>
      </c>
      <c r="AK92">
        <f>IFERROR(VLOOKUP($A92,table123!$EF$10:$EZ$410,7,FALSE)/VLOOKUP($A92,table100!$EE$10:$EK$462,7,FALSE)*1000,"")</f>
        <v>1.0717900879264832</v>
      </c>
      <c r="AL92">
        <f>IFERROR(VLOOKUP($A92,table123!$FF$10:$FZ$410,7,FALSE)/VLOOKUP($A92,table100!$FE$10:$FK$462,7,FALSE)*1000,"")</f>
        <v>0.17631847033931508</v>
      </c>
      <c r="AM92">
        <f>IFERROR(VLOOKUP($A92,table123!$GF$10:$GZ$410,7,FALSE)/VLOOKUP($A92,table100!$GE$10:$GK$462,7,FALSE)*1000,"")</f>
        <v>0.79431195148885059</v>
      </c>
      <c r="AO92">
        <f>IFERROR(VLOOKUP($A92,table123!$F$10:$R$410,9,FALSE)/VLOOKUP($A92,table100!$E$10:$K$462,7,FALSE)*1000,"")</f>
        <v>2.1134053300082424E-2</v>
      </c>
      <c r="AP92">
        <f>IFERROR(VLOOKUP($A92,table123!$AF$10:$AR$410,9,FALSE)/VLOOKUP($A92,table100!$AE$10:$AK$462,7,FALSE)*1000,"")</f>
        <v>0.31279324366593686</v>
      </c>
      <c r="AQ92">
        <f>IFERROR(VLOOKUP($A92,table123!$BF$10:$BR$410,9,FALSE)/VLOOKUP($A92,table100!$BE$10:$BK$462,7,FALSE)*1000,"")</f>
        <v>-4.1205678142448028E-2</v>
      </c>
      <c r="AR92">
        <f>IFERROR(VLOOKUP($A92,table123!$CF$10:$CY$410,16,FALSE)/VLOOKUP($A92,table100!$CE$10:$CK$462,7,FALSE)*1000,"")</f>
        <v>8.1201786439301663E-2</v>
      </c>
      <c r="AS92">
        <f>IFERROR(VLOOKUP($A92,table123!$DF$10:$DY$410,16,FALSE)/VLOOKUP($A92,table100!$DE$10:$DK$462,7,FALSE)*1000,"")</f>
        <v>0</v>
      </c>
      <c r="AT92">
        <f>IFERROR(VLOOKUP($A92,table123!$EF$10:$EZ$410,17,FALSE)/VLOOKUP($A92,table100!$EE$10:$EK$462,7,FALSE)*1000,"")</f>
        <v>5.9543893773693506E-2</v>
      </c>
      <c r="AU92">
        <f>IFERROR(VLOOKUP($A92,table123!$FF$10:$FZ$410,17,FALSE)/VLOOKUP($A92,table100!$FE$10:$FK$462,7,FALSE)*1000,"")</f>
        <v>0</v>
      </c>
      <c r="AV92">
        <f>IFERROR(VLOOKUP($A92,table123!$GF$10:$GZ$410,17,FALSE)/VLOOKUP($A92,table100!$GE$10:$GK$462,7,FALSE)*1000,"")</f>
        <v>0</v>
      </c>
      <c r="AX92">
        <f>IFERROR(VLOOKUP($A92,table123!$F$10:$R$410,11,FALSE)/VLOOKUP($A92,table100!$E$10:$K$462,7,FALSE)*1000,"")</f>
        <v>0.38041295940148362</v>
      </c>
      <c r="AY92">
        <f>IFERROR(VLOOKUP($A92,table123!$AF$10:$AR$410,11,FALSE)/VLOOKUP($A92,table100!$AE$10:$AK$462,7,FALSE)*1000,"")</f>
        <v>0.27108747784381193</v>
      </c>
      <c r="AZ92">
        <f>IFERROR(VLOOKUP($A92,table123!$BF$10:$BR$410,11,FALSE)/VLOOKUP($A92,table100!$BE$10:$BK$462,7,FALSE)*1000,"")</f>
        <v>0.24723406885468815</v>
      </c>
      <c r="BA92">
        <f>IFERROR(VLOOKUP($A92,table123!$CF$10:$CY$410,18,FALSE)/VLOOKUP($A92,table100!$CE$10:$CK$462,7,FALSE)*1000,"")</f>
        <v>0.26390580592773039</v>
      </c>
      <c r="BB92">
        <f>IFERROR(VLOOKUP($A92,table123!$DF$10:$DY$410,18,FALSE)/VLOOKUP($A92,table100!$DE$10:$DK$462,7,FALSE)*1000,"")</f>
        <v>0.12032246420406691</v>
      </c>
      <c r="BC92">
        <f>IFERROR(VLOOKUP($A92,table123!$EF$10:$EZ$410,19,FALSE)/VLOOKUP($A92,table100!$EE$10:$EK$462,7,FALSE)*1000,"")</f>
        <v>0.21832761050354285</v>
      </c>
      <c r="BD92">
        <f>IFERROR(VLOOKUP($A92,table123!$FF$10:$FZ$410,19,FALSE)/VLOOKUP($A92,table100!$FE$10:$FK$462,7,FALSE)*1000,"")</f>
        <v>0.11754564689287673</v>
      </c>
      <c r="BE92">
        <f>IFERROR(VLOOKUP($A92,table123!$GF$10:$GZ$410,19,FALSE)/VLOOKUP($A92,table100!$GE$10:$GK$462,7,FALSE)*1000,"")</f>
        <v>1.9373462231435382E-2</v>
      </c>
      <c r="BG92">
        <f>IFERROR(VLOOKUP($A92,table123!$F$10:$R$410,13,FALSE)/VLOOKUP($A92,table100!$E$10:$K$462,7,FALSE)*1000,"")</f>
        <v>13.483526005452585</v>
      </c>
      <c r="BH92">
        <f>IFERROR(VLOOKUP($A92,table123!$AF$10:$AR$410,13,FALSE)/VLOOKUP($A92,table100!$AE$10:$AK$462,7,FALSE)*1000,"")</f>
        <v>12.136377854238349</v>
      </c>
      <c r="BI92">
        <f>IFERROR(VLOOKUP($A92,table123!$BF$10:$BR$410,13,FALSE)/VLOOKUP($A92,table100!$BE$10:$BK$462,7,FALSE)*1000,"")</f>
        <v>14.895852648494962</v>
      </c>
      <c r="BJ92">
        <f>IFERROR(VLOOKUP($A92,table123!$CF$10:$CY$410,20,FALSE)/VLOOKUP($A92,table100!$CE$10:$CK$462,7,FALSE)*1000,"")</f>
        <v>12.302070645554203</v>
      </c>
      <c r="BK92">
        <f>IFERROR(VLOOKUP($A92,table123!$DF$10:$DY$410,20,FALSE)/VLOOKUP($A92,table100!$DE$10:$DK$462,7,FALSE)*1000,"")</f>
        <v>10.367785665583764</v>
      </c>
      <c r="BL92">
        <f>IFERROR(VLOOKUP($A92,table123!$EF$10:$EZ$410,21,FALSE)/VLOOKUP($A92,table100!$EE$10:$EK$462,7,FALSE)*1000,"")</f>
        <v>13.119504594803802</v>
      </c>
      <c r="BM92">
        <f>IFERROR(VLOOKUP($A92,table123!$FF$10:$FZ$410,21,FALSE)/VLOOKUP($A92,table100!$FE$10:$FK$462,7,FALSE)*1000,"")</f>
        <v>11.225609278269728</v>
      </c>
      <c r="BN92">
        <f>IFERROR(VLOOKUP($A92,table123!$GF$10:$GZ$410,21,FALSE)/VLOOKUP($A92,table100!$GE$10:$GK$462,7,FALSE)*1000,"")</f>
        <v>12.399015828118642</v>
      </c>
    </row>
    <row r="93" spans="1:66" x14ac:dyDescent="0.3">
      <c r="A93" t="s">
        <v>458</v>
      </c>
      <c r="B93" t="str">
        <f>VLOOKUP($A93,class!$A$1:$B$455,2,FALSE)</f>
        <v>Shire District</v>
      </c>
      <c r="C93" t="str">
        <f>IFERROR(VLOOKUP($A93,classifications!A$3:C$334,3,FALSE),VLOOKUP($A93,classifications!I$2:K$28,3,FALSE))</f>
        <v>Predominantly Urban</v>
      </c>
      <c r="E93" t="b">
        <f>IF(VLOOKUP(A93,table123!$F$10:$F$410,1,FALSE)=VLOOKUP(calculations!A93,table100!$E$10:$E$462,1,FALSE),TRUE,FALSE)</f>
        <v>1</v>
      </c>
      <c r="F93" t="b">
        <f>IF(VLOOKUP($A93,table123!$AF$10:$AF$410,1,FALSE)=VLOOKUP(calculations!$A93,table100!$AE$10:$AE$462,1,FALSE),TRUE,FALSE)</f>
        <v>1</v>
      </c>
      <c r="G93" t="b">
        <f>IF(VLOOKUP($A93,table123!$BF$10:$BF$410,1,FALSE)=VLOOKUP(calculations!$A93,table100!$BE$10:$BE$462,1,FALSE),TRUE,FALSE)</f>
        <v>1</v>
      </c>
      <c r="H93" t="b">
        <f>IF(VLOOKUP($A93,table123!$CF$10:$CF$410,1,FALSE)=VLOOKUP(calculations!$A93,table100!$CE$10:$CE$462,1,FALSE),TRUE,FALSE)</f>
        <v>1</v>
      </c>
      <c r="I93" t="b">
        <f>IF(VLOOKUP($A93,table123!$DF$10:$DF$410,1,FALSE)=VLOOKUP(calculations!$A93,table100!$DE$10:$DE$462,1,FALSE),TRUE,FALSE)</f>
        <v>1</v>
      </c>
      <c r="J93" t="b">
        <f>IF(VLOOKUP($A93,table123!$EF$10:$EF$410,1,FALSE)=VLOOKUP(calculations!$A93,table100!$EE$10:$EE$462,1,FALSE),TRUE,FALSE)</f>
        <v>1</v>
      </c>
      <c r="K93" t="b">
        <f>IF(VLOOKUP($A93,table123!$FF$10:$FF$410,1,FALSE)=VLOOKUP(calculations!$A93,table100!$FE$10:$FE$462,1,FALSE),TRUE,FALSE)</f>
        <v>1</v>
      </c>
      <c r="L93" t="e">
        <f>IF(VLOOKUP($A93,table123!$GF$10:$GF$408,1,FALSE)=VLOOKUP(calculations!$A93,table100!$GE$10:$GE$462,1,FALSE),TRUE,FALSE)</f>
        <v>#N/A</v>
      </c>
      <c r="N93">
        <f>IFERROR(VLOOKUP($A93,table123!$F$10:$R$410,3,FALSE)/VLOOKUP($A93,table100!$E$10:$K$462,7,FALSE)*1000,"")</f>
        <v>2.8455635078037425</v>
      </c>
      <c r="O93">
        <f>IFERROR(VLOOKUP($A93,table123!$AF$10:$AR$410,3,FALSE)/VLOOKUP($A93,table100!$AE$10:$AK$462,7,FALSE)*1000,"")</f>
        <v>5.5018267784225232</v>
      </c>
      <c r="P93">
        <f>IFERROR(VLOOKUP($A93,table123!$BF$10:$BR$410,3,FALSE)/VLOOKUP($A93,table100!$BE$10:$BK$462,7,FALSE)*1000,"")</f>
        <v>5.8087387348908726</v>
      </c>
      <c r="Q93">
        <f>IFERROR(VLOOKUP($A93,table123!$CF$10:$CY$410,3,FALSE)/VLOOKUP($A93,table100!$CE$10:$CK$462,7,FALSE)*1000,"")</f>
        <v>5.3042518883136722</v>
      </c>
      <c r="R93">
        <f>IFERROR(VLOOKUP($A93,table123!$DF$10:$DY$410,3,FALSE)/VLOOKUP($A93,table100!$DE$10:$DK$462,7,FALSE)*1000,"")</f>
        <v>7.6029567053854272</v>
      </c>
      <c r="S93">
        <f>IFERROR(VLOOKUP($A93,table123!$EF$10:$EZ$410,3,FALSE)/VLOOKUP($A93,table100!$EE$10:$EK$462,7,FALSE)*1000,"")</f>
        <v>6.4097193129451195</v>
      </c>
      <c r="T93">
        <f>IFERROR(VLOOKUP($A93,table123!$FF$10:$FZ$410,3,FALSE)/VLOOKUP($A93,table100!$FE$10:$FK$462,7,FALSE)*1000,"")</f>
        <v>8.0934501460158526</v>
      </c>
      <c r="U93" t="str">
        <f>IFERROR(VLOOKUP($A93,table123!$GF$10:$GZ$410,3,FALSE)/VLOOKUP($A93,table100!$GE$10:$GK$462,7,FALSE)*1000,"")</f>
        <v/>
      </c>
      <c r="W93">
        <f>IFERROR(VLOOKUP($A93,table123!$F$10:$R$410,5,FALSE)/VLOOKUP($A93,table100!$E$10:$K$462,7,FALSE)*1000,"")</f>
        <v>0.17245839441234803</v>
      </c>
      <c r="X93">
        <f>IFERROR(VLOOKUP($A93,table123!$AF$10:$AR$410,5,FALSE)/VLOOKUP($A93,table100!$AE$10:$AK$462,7,FALSE)*1000,"")</f>
        <v>0.51579626047711158</v>
      </c>
      <c r="Y93">
        <f>IFERROR(VLOOKUP($A93,table123!$BF$10:$BR$410,5,FALSE)/VLOOKUP($A93,table100!$BE$10:$BK$462,7,FALSE)*1000,"")</f>
        <v>0.42711314227138769</v>
      </c>
      <c r="Z93">
        <f>IFERROR(VLOOKUP($A93,table123!$CF$10:$CY$410,5,FALSE)/VLOOKUP($A93,table100!$CE$10:$CK$462,7,FALSE)*1000,"")</f>
        <v>0.21217007553254691</v>
      </c>
      <c r="AA93">
        <f>IFERROR(VLOOKUP($A93,table123!$DF$10:$DY$410,5,FALSE)/VLOOKUP($A93,table100!$DE$10:$DK$462,7,FALSE)*1000,"")</f>
        <v>4.2238648363252376E-2</v>
      </c>
      <c r="AB93">
        <f>IFERROR(VLOOKUP($A93,table123!$EF$10:$EZ$410,5,FALSE)/VLOOKUP($A93,table100!$EE$10:$EK$462,7,FALSE)*1000,"")</f>
        <v>4.1893590280687051E-2</v>
      </c>
      <c r="AC93">
        <f>IFERROR(VLOOKUP($A93,table123!$FF$10:$FZ$410,5,FALSE)/VLOOKUP($A93,table100!$FE$10:$FK$462,7,FALSE)*1000,"")</f>
        <v>-4.1718815185648732E-2</v>
      </c>
      <c r="AD93" t="str">
        <f>IFERROR(VLOOKUP($A93,table123!$GF$10:$GZ$410,5,FALSE)/VLOOKUP($A93,table100!$GE$10:$GK$462,7,FALSE)*1000,"")</f>
        <v/>
      </c>
      <c r="AF93">
        <f>IFERROR(VLOOKUP($A93,table123!$F$10:$R$410,7,FALSE)/VLOOKUP($A93,table100!$E$10:$K$462,7,FALSE)*1000,"")</f>
        <v>0.38803138742778304</v>
      </c>
      <c r="AG93">
        <f>IFERROR(VLOOKUP($A93,table123!$AF$10:$AR$410,7,FALSE)/VLOOKUP($A93,table100!$AE$10:$AK$462,7,FALSE)*1000,"")</f>
        <v>1.1605415860735009</v>
      </c>
      <c r="AH93">
        <f>IFERROR(VLOOKUP($A93,table123!$BF$10:$BR$410,7,FALSE)/VLOOKUP($A93,table100!$BE$10:$BK$462,7,FALSE)*1000,"")</f>
        <v>1.7084525690855508</v>
      </c>
      <c r="AI93">
        <f>IFERROR(VLOOKUP($A93,table123!$CF$10:$CY$410,7,FALSE)/VLOOKUP($A93,table100!$CE$10:$CK$462,7,FALSE)*1000,"")</f>
        <v>0.21217007553254691</v>
      </c>
      <c r="AJ93">
        <f>IFERROR(VLOOKUP($A93,table123!$DF$10:$DY$410,7,FALSE)/VLOOKUP($A93,table100!$DE$10:$DK$462,7,FALSE)*1000,"")</f>
        <v>1.5628299894403379</v>
      </c>
      <c r="AK93">
        <f>IFERROR(VLOOKUP($A93,table123!$EF$10:$EZ$410,7,FALSE)/VLOOKUP($A93,table100!$EE$10:$EK$462,7,FALSE)*1000,"")</f>
        <v>0.37704231252618348</v>
      </c>
      <c r="AL93">
        <f>IFERROR(VLOOKUP($A93,table123!$FF$10:$FZ$410,7,FALSE)/VLOOKUP($A93,table100!$FE$10:$FK$462,7,FALSE)*1000,"")</f>
        <v>0.16687526074259493</v>
      </c>
      <c r="AM93" t="str">
        <f>IFERROR(VLOOKUP($A93,table123!$GF$10:$GZ$410,7,FALSE)/VLOOKUP($A93,table100!$GE$10:$GK$462,7,FALSE)*1000,"")</f>
        <v/>
      </c>
      <c r="AO93">
        <f>IFERROR(VLOOKUP($A93,table123!$F$10:$R$410,9,FALSE)/VLOOKUP($A93,table100!$E$10:$K$462,7,FALSE)*1000,"")</f>
        <v>0</v>
      </c>
      <c r="AP93">
        <f>IFERROR(VLOOKUP($A93,table123!$AF$10:$AR$410,9,FALSE)/VLOOKUP($A93,table100!$AE$10:$AK$462,7,FALSE)*1000,"")</f>
        <v>-8.5966043412851925E-2</v>
      </c>
      <c r="AQ93">
        <f>IFERROR(VLOOKUP($A93,table123!$BF$10:$BR$410,9,FALSE)/VLOOKUP($A93,table100!$BE$10:$BK$462,7,FALSE)*1000,"")</f>
        <v>0</v>
      </c>
      <c r="AR93">
        <f>IFERROR(VLOOKUP($A93,table123!$CF$10:$CY$410,16,FALSE)/VLOOKUP($A93,table100!$CE$10:$CK$462,7,FALSE)*1000,"")</f>
        <v>0</v>
      </c>
      <c r="AS93">
        <f>IFERROR(VLOOKUP($A93,table123!$DF$10:$DY$410,16,FALSE)/VLOOKUP($A93,table100!$DE$10:$DK$462,7,FALSE)*1000,"")</f>
        <v>0</v>
      </c>
      <c r="AT93">
        <f>IFERROR(VLOOKUP($A93,table123!$EF$10:$EZ$410,17,FALSE)/VLOOKUP($A93,table100!$EE$10:$EK$462,7,FALSE)*1000,"")</f>
        <v>0</v>
      </c>
      <c r="AU93">
        <f>IFERROR(VLOOKUP($A93,table123!$FF$10:$FZ$410,17,FALSE)/VLOOKUP($A93,table100!$FE$10:$FK$462,7,FALSE)*1000,"")</f>
        <v>4.1718815185648732E-2</v>
      </c>
      <c r="AV93" t="str">
        <f>IFERROR(VLOOKUP($A93,table123!$GF$10:$GZ$410,17,FALSE)/VLOOKUP($A93,table100!$GE$10:$GK$462,7,FALSE)*1000,"")</f>
        <v/>
      </c>
      <c r="AX93">
        <f>IFERROR(VLOOKUP($A93,table123!$F$10:$R$410,11,FALSE)/VLOOKUP($A93,table100!$E$10:$K$462,7,FALSE)*1000,"")</f>
        <v>0.34491678882469606</v>
      </c>
      <c r="AY93">
        <f>IFERROR(VLOOKUP($A93,table123!$AF$10:$AR$410,11,FALSE)/VLOOKUP($A93,table100!$AE$10:$AK$462,7,FALSE)*1000,"")</f>
        <v>0.73071136900924138</v>
      </c>
      <c r="AZ93">
        <f>IFERROR(VLOOKUP($A93,table123!$BF$10:$BR$410,11,FALSE)/VLOOKUP($A93,table100!$BE$10:$BK$462,7,FALSE)*1000,"")</f>
        <v>1.4094733694955794</v>
      </c>
      <c r="BA93">
        <f>IFERROR(VLOOKUP($A93,table123!$CF$10:$CY$410,18,FALSE)/VLOOKUP($A93,table100!$CE$10:$CK$462,7,FALSE)*1000,"")</f>
        <v>1.1032843927692437</v>
      </c>
      <c r="BB93">
        <f>IFERROR(VLOOKUP($A93,table123!$DF$10:$DY$410,18,FALSE)/VLOOKUP($A93,table100!$DE$10:$DK$462,7,FALSE)*1000,"")</f>
        <v>0.97148891235480461</v>
      </c>
      <c r="BC93">
        <f>IFERROR(VLOOKUP($A93,table123!$EF$10:$EZ$410,19,FALSE)/VLOOKUP($A93,table100!$EE$10:$EK$462,7,FALSE)*1000,"")</f>
        <v>2.6392961876832843</v>
      </c>
      <c r="BD93">
        <f>IFERROR(VLOOKUP($A93,table123!$FF$10:$FZ$410,19,FALSE)/VLOOKUP($A93,table100!$FE$10:$FK$462,7,FALSE)*1000,"")</f>
        <v>0.45890696704213602</v>
      </c>
      <c r="BE93" t="str">
        <f>IFERROR(VLOOKUP($A93,table123!$GF$10:$GZ$410,19,FALSE)/VLOOKUP($A93,table100!$GE$10:$GK$462,7,FALSE)*1000,"")</f>
        <v/>
      </c>
      <c r="BG93">
        <f>IFERROR(VLOOKUP($A93,table123!$F$10:$R$410,13,FALSE)/VLOOKUP($A93,table100!$E$10:$K$462,7,FALSE)*1000,"")</f>
        <v>3.0611365008191771</v>
      </c>
      <c r="BH93">
        <f>IFERROR(VLOOKUP($A93,table123!$AF$10:$AR$410,13,FALSE)/VLOOKUP($A93,table100!$AE$10:$AK$462,7,FALSE)*1000,"")</f>
        <v>6.3614872125510429</v>
      </c>
      <c r="BI93">
        <f>IFERROR(VLOOKUP($A93,table123!$BF$10:$BR$410,13,FALSE)/VLOOKUP($A93,table100!$BE$10:$BK$462,7,FALSE)*1000,"")</f>
        <v>6.5348310767522317</v>
      </c>
      <c r="BJ93">
        <f>IFERROR(VLOOKUP($A93,table123!$CF$10:$CY$410,20,FALSE)/VLOOKUP($A93,table100!$CE$10:$CK$462,7,FALSE)*1000,"")</f>
        <v>4.6253076466095226</v>
      </c>
      <c r="BK93">
        <f>IFERROR(VLOOKUP($A93,table123!$DF$10:$DY$410,20,FALSE)/VLOOKUP($A93,table100!$DE$10:$DK$462,7,FALSE)*1000,"")</f>
        <v>8.2365364308342137</v>
      </c>
      <c r="BL93">
        <f>IFERROR(VLOOKUP($A93,table123!$EF$10:$EZ$410,21,FALSE)/VLOOKUP($A93,table100!$EE$10:$EK$462,7,FALSE)*1000,"")</f>
        <v>4.1893590280687052</v>
      </c>
      <c r="BM93">
        <f>IFERROR(VLOOKUP($A93,table123!$FF$10:$FZ$410,21,FALSE)/VLOOKUP($A93,table100!$FE$10:$FK$462,7,FALSE)*1000,"")</f>
        <v>7.8014184397163122</v>
      </c>
      <c r="BN93" t="str">
        <f>IFERROR(VLOOKUP($A93,table123!$GF$10:$GZ$410,21,FALSE)/VLOOKUP($A93,table100!$GE$10:$GK$462,7,FALSE)*1000,"")</f>
        <v/>
      </c>
    </row>
    <row r="94" spans="1:66" x14ac:dyDescent="0.3">
      <c r="A94" t="s">
        <v>155</v>
      </c>
      <c r="B94" t="str">
        <f>VLOOKUP($A94,class!$A$1:$B$455,2,FALSE)</f>
        <v>London Borough</v>
      </c>
      <c r="C94" t="str">
        <f>IFERROR(VLOOKUP($A94,classifications!A$3:C$334,3,FALSE),VLOOKUP($A94,classifications!I$2:K$28,3,FALSE))</f>
        <v>Predominantly Urban</v>
      </c>
      <c r="E94" t="b">
        <f>IF(VLOOKUP(A94,table123!$F$10:$F$410,1,FALSE)=VLOOKUP(calculations!A94,table100!$E$10:$E$462,1,FALSE),TRUE,FALSE)</f>
        <v>1</v>
      </c>
      <c r="F94" t="b">
        <f>IF(VLOOKUP($A94,table123!$AF$10:$AF$410,1,FALSE)=VLOOKUP(calculations!$A94,table100!$AE$10:$AE$462,1,FALSE),TRUE,FALSE)</f>
        <v>1</v>
      </c>
      <c r="G94" t="b">
        <f>IF(VLOOKUP($A94,table123!$BF$10:$BF$410,1,FALSE)=VLOOKUP(calculations!$A94,table100!$BE$10:$BE$462,1,FALSE),TRUE,FALSE)</f>
        <v>1</v>
      </c>
      <c r="H94" t="b">
        <f>IF(VLOOKUP($A94,table123!$CF$10:$CF$410,1,FALSE)=VLOOKUP(calculations!$A94,table100!$CE$10:$CE$462,1,FALSE),TRUE,FALSE)</f>
        <v>1</v>
      </c>
      <c r="I94" t="b">
        <f>IF(VLOOKUP($A94,table123!$DF$10:$DF$410,1,FALSE)=VLOOKUP(calculations!$A94,table100!$DE$10:$DE$462,1,FALSE),TRUE,FALSE)</f>
        <v>1</v>
      </c>
      <c r="J94" t="b">
        <f>IF(VLOOKUP($A94,table123!$EF$10:$EF$410,1,FALSE)=VLOOKUP(calculations!$A94,table100!$EE$10:$EE$462,1,FALSE),TRUE,FALSE)</f>
        <v>1</v>
      </c>
      <c r="K94" t="b">
        <f>IF(VLOOKUP($A94,table123!$FF$10:$FF$410,1,FALSE)=VLOOKUP(calculations!$A94,table100!$FE$10:$FE$462,1,FALSE),TRUE,FALSE)</f>
        <v>1</v>
      </c>
      <c r="L94" t="b">
        <f>IF(VLOOKUP($A94,table123!$GF$10:$GF$408,1,FALSE)=VLOOKUP(calculations!$A94,table100!$GE$10:$GE$462,1,FALSE),TRUE,FALSE)</f>
        <v>1</v>
      </c>
      <c r="N94">
        <f>IFERROR(VLOOKUP($A94,table123!$F$10:$R$410,3,FALSE)/VLOOKUP($A94,table100!$E$10:$K$462,7,FALSE)*1000,"")</f>
        <v>0</v>
      </c>
      <c r="O94">
        <f>IFERROR(VLOOKUP($A94,table123!$AF$10:$AR$410,3,FALSE)/VLOOKUP($A94,table100!$AE$10:$AK$462,7,FALSE)*1000,"")</f>
        <v>63.420768954365798</v>
      </c>
      <c r="P94">
        <f>IFERROR(VLOOKUP($A94,table123!$BF$10:$BR$410,3,FALSE)/VLOOKUP($A94,table100!$BE$10:$BK$462,7,FALSE)*1000,"")</f>
        <v>12.49375312343828</v>
      </c>
      <c r="Q94">
        <f>IFERROR(VLOOKUP($A94,table123!$CF$10:$CY$410,3,FALSE)/VLOOKUP($A94,table100!$CE$10:$CK$462,7,FALSE)*1000,"")</f>
        <v>0.16053941242575051</v>
      </c>
      <c r="R94">
        <f>IFERROR(VLOOKUP($A94,table123!$DF$10:$DY$410,3,FALSE)/VLOOKUP($A94,table100!$DE$10:$DK$462,7,FALSE)*1000,"")</f>
        <v>0</v>
      </c>
      <c r="S94">
        <f>IFERROR(VLOOKUP($A94,table123!$EF$10:$EZ$410,3,FALSE)/VLOOKUP($A94,table100!$EE$10:$EK$462,7,FALSE)*1000,"")</f>
        <v>0.3168065895770632</v>
      </c>
      <c r="T94">
        <f>IFERROR(VLOOKUP($A94,table123!$FF$10:$FZ$410,3,FALSE)/VLOOKUP($A94,table100!$FE$10:$FK$462,7,FALSE)*1000,"")</f>
        <v>46.659432646101379</v>
      </c>
      <c r="U94">
        <f>IFERROR(VLOOKUP($A94,table123!$GF$10:$GZ$410,3,FALSE)/VLOOKUP($A94,table100!$GE$10:$GK$462,7,FALSE)*1000,"")</f>
        <v>43.663628344604525</v>
      </c>
      <c r="W94">
        <f>IFERROR(VLOOKUP($A94,table123!$F$10:$R$410,5,FALSE)/VLOOKUP($A94,table100!$E$10:$K$462,7,FALSE)*1000,"")</f>
        <v>-0.7231965286566624</v>
      </c>
      <c r="X94">
        <f>IFERROR(VLOOKUP($A94,table123!$AF$10:$AR$410,5,FALSE)/VLOOKUP($A94,table100!$AE$10:$AK$462,7,FALSE)*1000,"")</f>
        <v>2.1559468199784404</v>
      </c>
      <c r="Y94">
        <f>IFERROR(VLOOKUP($A94,table123!$BF$10:$BR$410,5,FALSE)/VLOOKUP($A94,table100!$BE$10:$BK$462,7,FALSE)*1000,"")</f>
        <v>0.16658337497917708</v>
      </c>
      <c r="Z94">
        <f>IFERROR(VLOOKUP($A94,table123!$CF$10:$CY$410,5,FALSE)/VLOOKUP($A94,table100!$CE$10:$CK$462,7,FALSE)*1000,"")</f>
        <v>0.96323647455450312</v>
      </c>
      <c r="AA94">
        <f>IFERROR(VLOOKUP($A94,table123!$DF$10:$DY$410,5,FALSE)/VLOOKUP($A94,table100!$DE$10:$DK$462,7,FALSE)*1000,"")</f>
        <v>0.1585791309863622</v>
      </c>
      <c r="AB94">
        <f>IFERROR(VLOOKUP($A94,table123!$EF$10:$EZ$410,5,FALSE)/VLOOKUP($A94,table100!$EE$10:$EK$462,7,FALSE)*1000,"")</f>
        <v>0.6336131791541264</v>
      </c>
      <c r="AC94">
        <f>IFERROR(VLOOKUP($A94,table123!$FF$10:$FZ$410,5,FALSE)/VLOOKUP($A94,table100!$FE$10:$FK$462,7,FALSE)*1000,"")</f>
        <v>0.62005890559603161</v>
      </c>
      <c r="AD94">
        <f>IFERROR(VLOOKUP($A94,table123!$GF$10:$GZ$410,5,FALSE)/VLOOKUP($A94,table100!$GE$10:$GK$462,7,FALSE)*1000,"")</f>
        <v>0</v>
      </c>
      <c r="AF94">
        <f>IFERROR(VLOOKUP($A94,table123!$F$10:$R$410,7,FALSE)/VLOOKUP($A94,table100!$E$10:$K$462,7,FALSE)*1000,"")</f>
        <v>7.0511661544024591</v>
      </c>
      <c r="AG94">
        <f>IFERROR(VLOOKUP($A94,table123!$AF$10:$AR$410,7,FALSE)/VLOOKUP($A94,table100!$AE$10:$AK$462,7,FALSE)*1000,"")</f>
        <v>15.450952209845491</v>
      </c>
      <c r="AH94">
        <f>IFERROR(VLOOKUP($A94,table123!$BF$10:$BR$410,7,FALSE)/VLOOKUP($A94,table100!$BE$10:$BK$462,7,FALSE)*1000,"")</f>
        <v>24.98750624687656</v>
      </c>
      <c r="AI94">
        <f>IFERROR(VLOOKUP($A94,table123!$CF$10:$CY$410,7,FALSE)/VLOOKUP($A94,table100!$CE$10:$CK$462,7,FALSE)*1000,"")</f>
        <v>11.237758869802535</v>
      </c>
      <c r="AJ94">
        <f>IFERROR(VLOOKUP($A94,table123!$DF$10:$DY$410,7,FALSE)/VLOOKUP($A94,table100!$DE$10:$DK$462,7,FALSE)*1000,"")</f>
        <v>0.95147478591817325</v>
      </c>
      <c r="AK94">
        <f>IFERROR(VLOOKUP($A94,table123!$EF$10:$EZ$410,7,FALSE)/VLOOKUP($A94,table100!$EE$10:$EK$462,7,FALSE)*1000,"")</f>
        <v>21.067638206874705</v>
      </c>
      <c r="AL94">
        <f>IFERROR(VLOOKUP($A94,table123!$FF$10:$FZ$410,7,FALSE)/VLOOKUP($A94,table100!$FE$10:$FK$462,7,FALSE)*1000,"")</f>
        <v>7.1306774143543636</v>
      </c>
      <c r="AM94">
        <f>IFERROR(VLOOKUP($A94,table123!$GF$10:$GZ$410,7,FALSE)/VLOOKUP($A94,table100!$GE$10:$GK$462,7,FALSE)*1000,"")</f>
        <v>0</v>
      </c>
      <c r="AO94">
        <f>IFERROR(VLOOKUP($A94,table123!$F$10:$R$410,9,FALSE)/VLOOKUP($A94,table100!$E$10:$K$462,7,FALSE)*1000,"")</f>
        <v>0</v>
      </c>
      <c r="AP94">
        <f>IFERROR(VLOOKUP($A94,table123!$AF$10:$AR$410,9,FALSE)/VLOOKUP($A94,table100!$AE$10:$AK$462,7,FALSE)*1000,"")</f>
        <v>0</v>
      </c>
      <c r="AQ94">
        <f>IFERROR(VLOOKUP($A94,table123!$BF$10:$BR$410,9,FALSE)/VLOOKUP($A94,table100!$BE$10:$BK$462,7,FALSE)*1000,"")</f>
        <v>0</v>
      </c>
      <c r="AR94">
        <f>IFERROR(VLOOKUP($A94,table123!$CF$10:$CY$410,16,FALSE)/VLOOKUP($A94,table100!$CE$10:$CK$462,7,FALSE)*1000,"")</f>
        <v>0</v>
      </c>
      <c r="AS94">
        <f>IFERROR(VLOOKUP($A94,table123!$DF$10:$DY$410,16,FALSE)/VLOOKUP($A94,table100!$DE$10:$DK$462,7,FALSE)*1000,"")</f>
        <v>0</v>
      </c>
      <c r="AT94">
        <f>IFERROR(VLOOKUP($A94,table123!$EF$10:$EZ$410,17,FALSE)/VLOOKUP($A94,table100!$EE$10:$EK$462,7,FALSE)*1000,"")</f>
        <v>0</v>
      </c>
      <c r="AU94">
        <f>IFERROR(VLOOKUP($A94,table123!$FF$10:$FZ$410,17,FALSE)/VLOOKUP($A94,table100!$FE$10:$FK$462,7,FALSE)*1000,"")</f>
        <v>0</v>
      </c>
      <c r="AV94">
        <f>IFERROR(VLOOKUP($A94,table123!$GF$10:$GZ$410,17,FALSE)/VLOOKUP($A94,table100!$GE$10:$GK$462,7,FALSE)*1000,"")</f>
        <v>0</v>
      </c>
      <c r="AX94">
        <f>IFERROR(VLOOKUP($A94,table123!$F$10:$R$410,11,FALSE)/VLOOKUP($A94,table100!$E$10:$K$462,7,FALSE)*1000,"")</f>
        <v>0</v>
      </c>
      <c r="AY94">
        <f>IFERROR(VLOOKUP($A94,table123!$AF$10:$AR$410,11,FALSE)/VLOOKUP($A94,table100!$AE$10:$AK$462,7,FALSE)*1000,"")</f>
        <v>2.5152712899748475</v>
      </c>
      <c r="AZ94">
        <f>IFERROR(VLOOKUP($A94,table123!$BF$10:$BR$410,11,FALSE)/VLOOKUP($A94,table100!$BE$10:$BK$462,7,FALSE)*1000,"")</f>
        <v>0</v>
      </c>
      <c r="BA94">
        <f>IFERROR(VLOOKUP($A94,table123!$CF$10:$CY$410,18,FALSE)/VLOOKUP($A94,table100!$CE$10:$CK$462,7,FALSE)*1000,"")</f>
        <v>0</v>
      </c>
      <c r="BB94">
        <f>IFERROR(VLOOKUP($A94,table123!$DF$10:$DY$410,18,FALSE)/VLOOKUP($A94,table100!$DE$10:$DK$462,7,FALSE)*1000,"")</f>
        <v>0</v>
      </c>
      <c r="BC94">
        <f>IFERROR(VLOOKUP($A94,table123!$EF$10:$EZ$410,19,FALSE)/VLOOKUP($A94,table100!$EE$10:$EK$462,7,FALSE)*1000,"")</f>
        <v>0.1584032947885316</v>
      </c>
      <c r="BD94">
        <f>IFERROR(VLOOKUP($A94,table123!$FF$10:$FZ$410,19,FALSE)/VLOOKUP($A94,table100!$FE$10:$FK$462,7,FALSE)*1000,"")</f>
        <v>0</v>
      </c>
      <c r="BE94">
        <f>IFERROR(VLOOKUP($A94,table123!$GF$10:$GZ$410,19,FALSE)/VLOOKUP($A94,table100!$GE$10:$GK$462,7,FALSE)*1000,"")</f>
        <v>0</v>
      </c>
      <c r="BG94">
        <f>IFERROR(VLOOKUP($A94,table123!$F$10:$R$410,13,FALSE)/VLOOKUP($A94,table100!$E$10:$K$462,7,FALSE)*1000,"")</f>
        <v>6.327969625745796</v>
      </c>
      <c r="BH94">
        <f>IFERROR(VLOOKUP($A94,table123!$AF$10:$AR$410,13,FALSE)/VLOOKUP($A94,table100!$AE$10:$AK$462,7,FALSE)*1000,"")</f>
        <v>78.512396694214871</v>
      </c>
      <c r="BI94">
        <f>IFERROR(VLOOKUP($A94,table123!$BF$10:$BR$410,13,FALSE)/VLOOKUP($A94,table100!$BE$10:$BK$462,7,FALSE)*1000,"")</f>
        <v>37.647842745294021</v>
      </c>
      <c r="BJ94">
        <f>IFERROR(VLOOKUP($A94,table123!$CF$10:$CY$410,20,FALSE)/VLOOKUP($A94,table100!$CE$10:$CK$462,7,FALSE)*1000,"")</f>
        <v>12.36153475678279</v>
      </c>
      <c r="BK94">
        <f>IFERROR(VLOOKUP($A94,table123!$DF$10:$DY$410,20,FALSE)/VLOOKUP($A94,table100!$DE$10:$DK$462,7,FALSE)*1000,"")</f>
        <v>1.1100539169045354</v>
      </c>
      <c r="BL94">
        <f>IFERROR(VLOOKUP($A94,table123!$EF$10:$EZ$410,21,FALSE)/VLOOKUP($A94,table100!$EE$10:$EK$462,7,FALSE)*1000,"")</f>
        <v>21.859654680817361</v>
      </c>
      <c r="BM94">
        <f>IFERROR(VLOOKUP($A94,table123!$FF$10:$FZ$410,21,FALSE)/VLOOKUP($A94,table100!$FE$10:$FK$462,7,FALSE)*1000,"")</f>
        <v>54.410168966051778</v>
      </c>
      <c r="BN94">
        <f>IFERROR(VLOOKUP($A94,table123!$GF$10:$GZ$410,21,FALSE)/VLOOKUP($A94,table100!$GE$10:$GK$462,7,FALSE)*1000,"")</f>
        <v>43.663628344604525</v>
      </c>
    </row>
    <row r="95" spans="1:66" x14ac:dyDescent="0.3">
      <c r="A95" t="s">
        <v>513</v>
      </c>
      <c r="B95" t="str">
        <f>VLOOKUP($A95,class!$A$1:$B$455,2,FALSE)</f>
        <v>Shire District</v>
      </c>
      <c r="C95" t="str">
        <f>IFERROR(VLOOKUP($A95,classifications!A$3:C$334,3,FALSE),VLOOKUP($A95,classifications!I$2:K$28,3,FALSE))</f>
        <v>Urban with Significant Rural</v>
      </c>
      <c r="E95" t="b">
        <f>IF(VLOOKUP(A95,table123!$F$10:$F$410,1,FALSE)=VLOOKUP(calculations!A95,table100!$E$10:$E$462,1,FALSE),TRUE,FALSE)</f>
        <v>1</v>
      </c>
      <c r="F95" t="b">
        <f>IF(VLOOKUP($A95,table123!$AF$10:$AF$410,1,FALSE)=VLOOKUP(calculations!$A95,table100!$AE$10:$AE$462,1,FALSE),TRUE,FALSE)</f>
        <v>1</v>
      </c>
      <c r="G95" t="b">
        <f>IF(VLOOKUP($A95,table123!$BF$10:$BF$410,1,FALSE)=VLOOKUP(calculations!$A95,table100!$BE$10:$BE$462,1,FALSE),TRUE,FALSE)</f>
        <v>1</v>
      </c>
      <c r="H95" t="b">
        <f>IF(VLOOKUP($A95,table123!$CF$10:$CF$410,1,FALSE)=VLOOKUP(calculations!$A95,table100!$CE$10:$CE$462,1,FALSE),TRUE,FALSE)</f>
        <v>1</v>
      </c>
      <c r="I95" t="b">
        <f>IF(VLOOKUP($A95,table123!$DF$10:$DF$410,1,FALSE)=VLOOKUP(calculations!$A95,table100!$DE$10:$DE$462,1,FALSE),TRUE,FALSE)</f>
        <v>1</v>
      </c>
      <c r="J95" t="b">
        <f>IF(VLOOKUP($A95,table123!$EF$10:$EF$410,1,FALSE)=VLOOKUP(calculations!$A95,table100!$EE$10:$EE$462,1,FALSE),TRUE,FALSE)</f>
        <v>1</v>
      </c>
      <c r="K95" t="b">
        <f>IF(VLOOKUP($A95,table123!$FF$10:$FF$410,1,FALSE)=VLOOKUP(calculations!$A95,table100!$FE$10:$FE$462,1,FALSE),TRUE,FALSE)</f>
        <v>1</v>
      </c>
      <c r="L95" t="b">
        <f>IF(VLOOKUP($A95,table123!$GF$10:$GF$408,1,FALSE)=VLOOKUP(calculations!$A95,table100!$GE$10:$GE$462,1,FALSE),TRUE,FALSE)</f>
        <v>1</v>
      </c>
      <c r="N95">
        <f>IFERROR(VLOOKUP($A95,table123!$F$10:$R$410,3,FALSE)/VLOOKUP($A95,table100!$E$10:$K$462,7,FALSE)*1000,"")</f>
        <v>8.4115857690781652</v>
      </c>
      <c r="O95">
        <f>IFERROR(VLOOKUP($A95,table123!$AF$10:$AR$410,3,FALSE)/VLOOKUP($A95,table100!$AE$10:$AK$462,7,FALSE)*1000,"")</f>
        <v>9.2355726973382133</v>
      </c>
      <c r="P95">
        <f>IFERROR(VLOOKUP($A95,table123!$BF$10:$BR$410,3,FALSE)/VLOOKUP($A95,table100!$BE$10:$BK$462,7,FALSE)*1000,"")</f>
        <v>9.045657174791728</v>
      </c>
      <c r="Q95">
        <f>IFERROR(VLOOKUP($A95,table123!$CF$10:$CY$410,3,FALSE)/VLOOKUP($A95,table100!$CE$10:$CK$462,7,FALSE)*1000,"")</f>
        <v>10.157839173983572</v>
      </c>
      <c r="R95">
        <f>IFERROR(VLOOKUP($A95,table123!$DF$10:$DY$410,3,FALSE)/VLOOKUP($A95,table100!$DE$10:$DK$462,7,FALSE)*1000,"")</f>
        <v>9.057717506074523</v>
      </c>
      <c r="S95">
        <f>IFERROR(VLOOKUP($A95,table123!$EF$10:$EZ$410,3,FALSE)/VLOOKUP($A95,table100!$EE$10:$EK$462,7,FALSE)*1000,"")</f>
        <v>12.248644977929803</v>
      </c>
      <c r="T95">
        <f>IFERROR(VLOOKUP($A95,table123!$FF$10:$FZ$410,3,FALSE)/VLOOKUP($A95,table100!$FE$10:$FK$462,7,FALSE)*1000,"")</f>
        <v>13.256047761490438</v>
      </c>
      <c r="U95">
        <f>IFERROR(VLOOKUP($A95,table123!$GF$10:$GZ$410,3,FALSE)/VLOOKUP($A95,table100!$GE$10:$GK$462,7,FALSE)*1000,"")</f>
        <v>8.7103325096033863</v>
      </c>
      <c r="W95">
        <f>IFERROR(VLOOKUP($A95,table123!$F$10:$R$410,5,FALSE)/VLOOKUP($A95,table100!$E$10:$K$462,7,FALSE)*1000,"")</f>
        <v>0</v>
      </c>
      <c r="X95">
        <f>IFERROR(VLOOKUP($A95,table123!$AF$10:$AR$410,5,FALSE)/VLOOKUP($A95,table100!$AE$10:$AK$462,7,FALSE)*1000,"")</f>
        <v>9.1830978524669732E-2</v>
      </c>
      <c r="Y95">
        <f>IFERROR(VLOOKUP($A95,table123!$BF$10:$BR$410,5,FALSE)/VLOOKUP($A95,table100!$BE$10:$BK$462,7,FALSE)*1000,"")</f>
        <v>-1.2996633871827196E-2</v>
      </c>
      <c r="Z95">
        <f>IFERROR(VLOOKUP($A95,table123!$CF$10:$CY$410,5,FALSE)/VLOOKUP($A95,table100!$CE$10:$CK$462,7,FALSE)*1000,"")</f>
        <v>5.1497283518294412E-2</v>
      </c>
      <c r="AA95">
        <f>IFERROR(VLOOKUP($A95,table123!$DF$10:$DY$410,5,FALSE)/VLOOKUP($A95,table100!$DE$10:$DK$462,7,FALSE)*1000,"")</f>
        <v>5.0886053404913048E-2</v>
      </c>
      <c r="AB95">
        <f>IFERROR(VLOOKUP($A95,table123!$EF$10:$EZ$410,5,FALSE)/VLOOKUP($A95,table100!$EE$10:$EK$462,7,FALSE)*1000,"")</f>
        <v>0</v>
      </c>
      <c r="AC95">
        <f>IFERROR(VLOOKUP($A95,table123!$FF$10:$FZ$410,5,FALSE)/VLOOKUP($A95,table100!$FE$10:$FK$462,7,FALSE)*1000,"")</f>
        <v>9.9296237913786042E-2</v>
      </c>
      <c r="AD95">
        <f>IFERROR(VLOOKUP($A95,table123!$GF$10:$GZ$410,5,FALSE)/VLOOKUP($A95,table100!$GE$10:$GK$462,7,FALSE)*1000,"")</f>
        <v>0.53827897531256874</v>
      </c>
      <c r="AF95">
        <f>IFERROR(VLOOKUP($A95,table123!$F$10:$R$410,7,FALSE)/VLOOKUP($A95,table100!$E$10:$K$462,7,FALSE)*1000,"")</f>
        <v>0</v>
      </c>
      <c r="AG95">
        <f>IFERROR(VLOOKUP($A95,table123!$AF$10:$AR$410,7,FALSE)/VLOOKUP($A95,table100!$AE$10:$AK$462,7,FALSE)*1000,"")</f>
        <v>0.14430582339590958</v>
      </c>
      <c r="AH95">
        <f>IFERROR(VLOOKUP($A95,table123!$BF$10:$BR$410,7,FALSE)/VLOOKUP($A95,table100!$BE$10:$BK$462,7,FALSE)*1000,"")</f>
        <v>0.74080813069415019</v>
      </c>
      <c r="AI95">
        <f>IFERROR(VLOOKUP($A95,table123!$CF$10:$CY$410,7,FALSE)/VLOOKUP($A95,table100!$CE$10:$CK$462,7,FALSE)*1000,"")</f>
        <v>2.0985143033704974</v>
      </c>
      <c r="AJ95">
        <f>IFERROR(VLOOKUP($A95,table123!$DF$10:$DY$410,7,FALSE)/VLOOKUP($A95,table100!$DE$10:$DK$462,7,FALSE)*1000,"")</f>
        <v>2.671517803757935</v>
      </c>
      <c r="AK95">
        <f>IFERROR(VLOOKUP($A95,table123!$EF$10:$EZ$410,7,FALSE)/VLOOKUP($A95,table100!$EE$10:$EK$462,7,FALSE)*1000,"")</f>
        <v>0.93059520366201787</v>
      </c>
      <c r="AL95">
        <f>IFERROR(VLOOKUP($A95,table123!$FF$10:$FZ$410,7,FALSE)/VLOOKUP($A95,table100!$FE$10:$FK$462,7,FALSE)*1000,"")</f>
        <v>1.2287909441831024</v>
      </c>
      <c r="AM95">
        <f>IFERROR(VLOOKUP($A95,table123!$GF$10:$GZ$410,7,FALSE)/VLOOKUP($A95,table100!$GE$10:$GK$462,7,FALSE)*1000,"")</f>
        <v>0.35477477918328398</v>
      </c>
      <c r="AO95">
        <f>IFERROR(VLOOKUP($A95,table123!$F$10:$R$410,9,FALSE)/VLOOKUP($A95,table100!$E$10:$K$462,7,FALSE)*1000,"")</f>
        <v>0</v>
      </c>
      <c r="AP95">
        <f>IFERROR(VLOOKUP($A95,table123!$AF$10:$AR$410,9,FALSE)/VLOOKUP($A95,table100!$AE$10:$AK$462,7,FALSE)*1000,"")</f>
        <v>0</v>
      </c>
      <c r="AQ95">
        <f>IFERROR(VLOOKUP($A95,table123!$BF$10:$BR$410,9,FALSE)/VLOOKUP($A95,table100!$BE$10:$BK$462,7,FALSE)*1000,"")</f>
        <v>0</v>
      </c>
      <c r="AR95">
        <f>IFERROR(VLOOKUP($A95,table123!$CF$10:$CY$410,16,FALSE)/VLOOKUP($A95,table100!$CE$10:$CK$462,7,FALSE)*1000,"")</f>
        <v>0</v>
      </c>
      <c r="AS95">
        <f>IFERROR(VLOOKUP($A95,table123!$DF$10:$DY$410,16,FALSE)/VLOOKUP($A95,table100!$DE$10:$DK$462,7,FALSE)*1000,"")</f>
        <v>0</v>
      </c>
      <c r="AT95">
        <f>IFERROR(VLOOKUP($A95,table123!$EF$10:$EZ$410,17,FALSE)/VLOOKUP($A95,table100!$EE$10:$EK$462,7,FALSE)*1000,"")</f>
        <v>0</v>
      </c>
      <c r="AU95">
        <f>IFERROR(VLOOKUP($A95,table123!$FF$10:$FZ$410,17,FALSE)/VLOOKUP($A95,table100!$FE$10:$FK$462,7,FALSE)*1000,"")</f>
        <v>0</v>
      </c>
      <c r="AV95">
        <f>IFERROR(VLOOKUP($A95,table123!$GF$10:$GZ$410,17,FALSE)/VLOOKUP($A95,table100!$GE$10:$GK$462,7,FALSE)*1000,"")</f>
        <v>0</v>
      </c>
      <c r="AX95">
        <f>IFERROR(VLOOKUP($A95,table123!$F$10:$R$410,11,FALSE)/VLOOKUP($A95,table100!$E$10:$K$462,7,FALSE)*1000,"")</f>
        <v>0.25128951196931626</v>
      </c>
      <c r="AY95">
        <f>IFERROR(VLOOKUP($A95,table123!$AF$10:$AR$410,11,FALSE)/VLOOKUP($A95,table100!$AE$10:$AK$462,7,FALSE)*1000,"")</f>
        <v>7.8712267306859776E-2</v>
      </c>
      <c r="AZ95">
        <f>IFERROR(VLOOKUP($A95,table123!$BF$10:$BR$410,11,FALSE)/VLOOKUP($A95,table100!$BE$10:$BK$462,7,FALSE)*1000,"")</f>
        <v>0.27292931130837111</v>
      </c>
      <c r="BA95">
        <f>IFERROR(VLOOKUP($A95,table123!$CF$10:$CY$410,18,FALSE)/VLOOKUP($A95,table100!$CE$10:$CK$462,7,FALSE)*1000,"")</f>
        <v>0.29610938023019284</v>
      </c>
      <c r="BB95">
        <f>IFERROR(VLOOKUP($A95,table123!$DF$10:$DY$410,18,FALSE)/VLOOKUP($A95,table100!$DE$10:$DK$462,7,FALSE)*1000,"")</f>
        <v>0.17810118691719568</v>
      </c>
      <c r="BC95">
        <f>IFERROR(VLOOKUP($A95,table123!$EF$10:$EZ$410,19,FALSE)/VLOOKUP($A95,table100!$EE$10:$EK$462,7,FALSE)*1000,"")</f>
        <v>0</v>
      </c>
      <c r="BD95">
        <f>IFERROR(VLOOKUP($A95,table123!$FF$10:$FZ$410,19,FALSE)/VLOOKUP($A95,table100!$FE$10:$FK$462,7,FALSE)*1000,"")</f>
        <v>0</v>
      </c>
      <c r="BE95">
        <f>IFERROR(VLOOKUP($A95,table123!$GF$10:$GZ$410,19,FALSE)/VLOOKUP($A95,table100!$GE$10:$GK$462,7,FALSE)*1000,"")</f>
        <v>0</v>
      </c>
      <c r="BG95">
        <f>IFERROR(VLOOKUP($A95,table123!$F$10:$R$410,13,FALSE)/VLOOKUP($A95,table100!$E$10:$K$462,7,FALSE)*1000,"")</f>
        <v>8.1602962571088469</v>
      </c>
      <c r="BH95">
        <f>IFERROR(VLOOKUP($A95,table123!$AF$10:$AR$410,13,FALSE)/VLOOKUP($A95,table100!$AE$10:$AK$462,7,FALSE)*1000,"")</f>
        <v>9.3929972319519344</v>
      </c>
      <c r="BI95">
        <f>IFERROR(VLOOKUP($A95,table123!$BF$10:$BR$410,13,FALSE)/VLOOKUP($A95,table100!$BE$10:$BK$462,7,FALSE)*1000,"")</f>
        <v>9.500539360305682</v>
      </c>
      <c r="BJ95">
        <f>IFERROR(VLOOKUP($A95,table123!$CF$10:$CY$410,20,FALSE)/VLOOKUP($A95,table100!$CE$10:$CK$462,7,FALSE)*1000,"")</f>
        <v>12.011741380642171</v>
      </c>
      <c r="BK95">
        <f>IFERROR(VLOOKUP($A95,table123!$DF$10:$DY$410,20,FALSE)/VLOOKUP($A95,table100!$DE$10:$DK$462,7,FALSE)*1000,"")</f>
        <v>11.602020176320174</v>
      </c>
      <c r="BL95">
        <f>IFERROR(VLOOKUP($A95,table123!$EF$10:$EZ$410,21,FALSE)/VLOOKUP($A95,table100!$EE$10:$EK$462,7,FALSE)*1000,"")</f>
        <v>13.179240181591821</v>
      </c>
      <c r="BM95">
        <f>IFERROR(VLOOKUP($A95,table123!$FF$10:$FZ$410,21,FALSE)/VLOOKUP($A95,table100!$FE$10:$FK$462,7,FALSE)*1000,"")</f>
        <v>14.584134943587324</v>
      </c>
      <c r="BN95">
        <f>IFERROR(VLOOKUP($A95,table123!$GF$10:$GZ$410,21,FALSE)/VLOOKUP($A95,table100!$GE$10:$GK$462,7,FALSE)*1000,"")</f>
        <v>9.6033862640992389</v>
      </c>
    </row>
    <row r="96" spans="1:66" x14ac:dyDescent="0.3">
      <c r="A96" t="s">
        <v>396</v>
      </c>
      <c r="B96" t="str">
        <f>VLOOKUP($A96,class!$A$1:$B$455,2,FALSE)</f>
        <v>Shire District</v>
      </c>
      <c r="C96" t="str">
        <f>IFERROR(VLOOKUP($A96,classifications!A$3:C$334,3,FALSE),VLOOKUP($A96,classifications!I$2:K$28,3,FALSE))</f>
        <v>Predominantly Rural</v>
      </c>
      <c r="E96" t="b">
        <f>IF(VLOOKUP(A96,table123!$F$10:$F$410,1,FALSE)=VLOOKUP(calculations!A96,table100!$E$10:$E$462,1,FALSE),TRUE,FALSE)</f>
        <v>1</v>
      </c>
      <c r="F96" t="b">
        <f>IF(VLOOKUP($A96,table123!$AF$10:$AF$410,1,FALSE)=VLOOKUP(calculations!$A96,table100!$AE$10:$AE$462,1,FALSE),TRUE,FALSE)</f>
        <v>1</v>
      </c>
      <c r="G96" t="b">
        <f>IF(VLOOKUP($A96,table123!$BF$10:$BF$410,1,FALSE)=VLOOKUP(calculations!$A96,table100!$BE$10:$BE$462,1,FALSE),TRUE,FALSE)</f>
        <v>1</v>
      </c>
      <c r="H96" t="b">
        <f>IF(VLOOKUP($A96,table123!$CF$10:$CF$410,1,FALSE)=VLOOKUP(calculations!$A96,table100!$CE$10:$CE$462,1,FALSE),TRUE,FALSE)</f>
        <v>1</v>
      </c>
      <c r="I96" t="b">
        <f>IF(VLOOKUP($A96,table123!$DF$10:$DF$410,1,FALSE)=VLOOKUP(calculations!$A96,table100!$DE$10:$DE$462,1,FALSE),TRUE,FALSE)</f>
        <v>1</v>
      </c>
      <c r="J96" t="b">
        <f>IF(VLOOKUP($A96,table123!$EF$10:$EF$410,1,FALSE)=VLOOKUP(calculations!$A96,table100!$EE$10:$EE$462,1,FALSE),TRUE,FALSE)</f>
        <v>1</v>
      </c>
      <c r="K96" t="b">
        <f>IF(VLOOKUP($A96,table123!$FF$10:$FF$410,1,FALSE)=VLOOKUP(calculations!$A96,table100!$FE$10:$FE$462,1,FALSE),TRUE,FALSE)</f>
        <v>1</v>
      </c>
      <c r="L96" t="b">
        <f>IF(VLOOKUP($A96,table123!$GF$10:$GF$408,1,FALSE)=VLOOKUP(calculations!$A96,table100!$GE$10:$GE$462,1,FALSE),TRUE,FALSE)</f>
        <v>1</v>
      </c>
      <c r="N96">
        <f>IFERROR(VLOOKUP($A96,table123!$F$10:$R$410,3,FALSE)/VLOOKUP($A96,table100!$E$10:$K$462,7,FALSE)*1000,"")</f>
        <v>5.0511272637674018</v>
      </c>
      <c r="O96">
        <f>IFERROR(VLOOKUP($A96,table123!$AF$10:$AR$410,3,FALSE)/VLOOKUP($A96,table100!$AE$10:$AK$462,7,FALSE)*1000,"")</f>
        <v>4.6893677015968365</v>
      </c>
      <c r="P96">
        <f>IFERROR(VLOOKUP($A96,table123!$BF$10:$BR$410,3,FALSE)/VLOOKUP($A96,table100!$BE$10:$BK$462,7,FALSE)*1000,"")</f>
        <v>2.7766759222530739</v>
      </c>
      <c r="Q96">
        <f>IFERROR(VLOOKUP($A96,table123!$CF$10:$CY$410,3,FALSE)/VLOOKUP($A96,table100!$CE$10:$CK$462,7,FALSE)*1000,"")</f>
        <v>3.3432618077928393</v>
      </c>
      <c r="R96">
        <f>IFERROR(VLOOKUP($A96,table123!$DF$10:$DY$410,3,FALSE)/VLOOKUP($A96,table100!$DE$10:$DK$462,7,FALSE)*1000,"")</f>
        <v>3.9963669391462306</v>
      </c>
      <c r="S96">
        <f>IFERROR(VLOOKUP($A96,table123!$EF$10:$EZ$410,3,FALSE)/VLOOKUP($A96,table100!$EE$10:$EK$462,7,FALSE)*1000,"")</f>
        <v>3.7066055930568949</v>
      </c>
      <c r="T96">
        <f>IFERROR(VLOOKUP($A96,table123!$FF$10:$FZ$410,3,FALSE)/VLOOKUP($A96,table100!$FE$10:$FK$462,7,FALSE)*1000,"")</f>
        <v>3.031576419738264</v>
      </c>
      <c r="U96">
        <f>IFERROR(VLOOKUP($A96,table123!$GF$10:$GZ$410,3,FALSE)/VLOOKUP($A96,table100!$GE$10:$GK$462,7,FALSE)*1000,"")</f>
        <v>4.0678371668710556</v>
      </c>
      <c r="W96">
        <f>IFERROR(VLOOKUP($A96,table123!$F$10:$R$410,5,FALSE)/VLOOKUP($A96,table100!$E$10:$K$462,7,FALSE)*1000,"")</f>
        <v>0.15399778243193296</v>
      </c>
      <c r="X96">
        <f>IFERROR(VLOOKUP($A96,table123!$AF$10:$AR$410,5,FALSE)/VLOOKUP($A96,table100!$AE$10:$AK$462,7,FALSE)*1000,"")</f>
        <v>9.1948386305820334E-2</v>
      </c>
      <c r="Y96">
        <f>IFERROR(VLOOKUP($A96,table123!$BF$10:$BR$410,5,FALSE)/VLOOKUP($A96,table100!$BE$10:$BK$462,7,FALSE)*1000,"")</f>
        <v>0.42718091111585754</v>
      </c>
      <c r="Z96">
        <f>IFERROR(VLOOKUP($A96,table123!$CF$10:$CY$410,5,FALSE)/VLOOKUP($A96,table100!$CE$10:$CK$462,7,FALSE)*1000,"")</f>
        <v>0.39511275910279009</v>
      </c>
      <c r="AA96">
        <f>IFERROR(VLOOKUP($A96,table123!$DF$10:$DY$410,5,FALSE)/VLOOKUP($A96,table100!$DE$10:$DK$462,7,FALSE)*1000,"")</f>
        <v>0.42385709960641843</v>
      </c>
      <c r="AB96">
        <f>IFERROR(VLOOKUP($A96,table123!$EF$10:$EZ$410,5,FALSE)/VLOOKUP($A96,table100!$EE$10:$EK$462,7,FALSE)*1000,"")</f>
        <v>0.21094503375120541</v>
      </c>
      <c r="AC96">
        <f>IFERROR(VLOOKUP($A96,table123!$FF$10:$FZ$410,5,FALSE)/VLOOKUP($A96,table100!$FE$10:$FK$462,7,FALSE)*1000,"")</f>
        <v>0.27014047304598393</v>
      </c>
      <c r="AD96">
        <f>IFERROR(VLOOKUP($A96,table123!$GF$10:$GZ$410,5,FALSE)/VLOOKUP($A96,table100!$GE$10:$GK$462,7,FALSE)*1000,"")</f>
        <v>0.3290162414381001</v>
      </c>
      <c r="AF96">
        <f>IFERROR(VLOOKUP($A96,table123!$F$10:$R$410,7,FALSE)/VLOOKUP($A96,table100!$E$10:$K$462,7,FALSE)*1000,"")</f>
        <v>0.61599112972773185</v>
      </c>
      <c r="AG96">
        <f>IFERROR(VLOOKUP($A96,table123!$AF$10:$AR$410,7,FALSE)/VLOOKUP($A96,table100!$AE$10:$AK$462,7,FALSE)*1000,"")</f>
        <v>0.36779354522328134</v>
      </c>
      <c r="AH96">
        <f>IFERROR(VLOOKUP($A96,table123!$BF$10:$BR$410,7,FALSE)/VLOOKUP($A96,table100!$BE$10:$BK$462,7,FALSE)*1000,"")</f>
        <v>0.7323101333414701</v>
      </c>
      <c r="AI96">
        <f>IFERROR(VLOOKUP($A96,table123!$CF$10:$CY$410,7,FALSE)/VLOOKUP($A96,table100!$CE$10:$CK$462,7,FALSE)*1000,"")</f>
        <v>0.2127530241322716</v>
      </c>
      <c r="AJ96">
        <f>IFERROR(VLOOKUP($A96,table123!$DF$10:$DY$410,7,FALSE)/VLOOKUP($A96,table100!$DE$10:$DK$462,7,FALSE)*1000,"")</f>
        <v>0.24220405691795338</v>
      </c>
      <c r="AK96">
        <f>IFERROR(VLOOKUP($A96,table123!$EF$10:$EZ$410,7,FALSE)/VLOOKUP($A96,table100!$EE$10:$EK$462,7,FALSE)*1000,"")</f>
        <v>0.36162005785920931</v>
      </c>
      <c r="AL96">
        <f>IFERROR(VLOOKUP($A96,table123!$FF$10:$FZ$410,7,FALSE)/VLOOKUP($A96,table100!$FE$10:$FK$462,7,FALSE)*1000,"")</f>
        <v>0.21010925681354306</v>
      </c>
      <c r="AM96">
        <f>IFERROR(VLOOKUP($A96,table123!$GF$10:$GZ$410,7,FALSE)/VLOOKUP($A96,table100!$GE$10:$GK$462,7,FALSE)*1000,"")</f>
        <v>0.29910567403463645</v>
      </c>
      <c r="AO96">
        <f>IFERROR(VLOOKUP($A96,table123!$F$10:$R$410,9,FALSE)/VLOOKUP($A96,table100!$E$10:$K$462,7,FALSE)*1000,"")</f>
        <v>0</v>
      </c>
      <c r="AP96">
        <f>IFERROR(VLOOKUP($A96,table123!$AF$10:$AR$410,9,FALSE)/VLOOKUP($A96,table100!$AE$10:$AK$462,7,FALSE)*1000,"")</f>
        <v>0</v>
      </c>
      <c r="AQ96">
        <f>IFERROR(VLOOKUP($A96,table123!$BF$10:$BR$410,9,FALSE)/VLOOKUP($A96,table100!$BE$10:$BK$462,7,FALSE)*1000,"")</f>
        <v>0</v>
      </c>
      <c r="AR96">
        <f>IFERROR(VLOOKUP($A96,table123!$CF$10:$CY$410,16,FALSE)/VLOOKUP($A96,table100!$CE$10:$CK$462,7,FALSE)*1000,"")</f>
        <v>0</v>
      </c>
      <c r="AS96">
        <f>IFERROR(VLOOKUP($A96,table123!$DF$10:$DY$410,16,FALSE)/VLOOKUP($A96,table100!$DE$10:$DK$462,7,FALSE)*1000,"")</f>
        <v>0</v>
      </c>
      <c r="AT96">
        <f>IFERROR(VLOOKUP($A96,table123!$EF$10:$EZ$410,17,FALSE)/VLOOKUP($A96,table100!$EE$10:$EK$462,7,FALSE)*1000,"")</f>
        <v>0</v>
      </c>
      <c r="AU96">
        <f>IFERROR(VLOOKUP($A96,table123!$FF$10:$FZ$410,17,FALSE)/VLOOKUP($A96,table100!$FE$10:$FK$462,7,FALSE)*1000,"")</f>
        <v>0</v>
      </c>
      <c r="AV96">
        <f>IFERROR(VLOOKUP($A96,table123!$GF$10:$GZ$410,17,FALSE)/VLOOKUP($A96,table100!$GE$10:$GK$462,7,FALSE)*1000,"")</f>
        <v>0.23928453922770915</v>
      </c>
      <c r="AX96">
        <f>IFERROR(VLOOKUP($A96,table123!$F$10:$R$410,11,FALSE)/VLOOKUP($A96,table100!$E$10:$K$462,7,FALSE)*1000,"")</f>
        <v>0.92398669459159788</v>
      </c>
      <c r="AY96">
        <f>IFERROR(VLOOKUP($A96,table123!$AF$10:$AR$410,11,FALSE)/VLOOKUP($A96,table100!$AE$10:$AK$462,7,FALSE)*1000,"")</f>
        <v>0.67428816624268251</v>
      </c>
      <c r="AZ96">
        <f>IFERROR(VLOOKUP($A96,table123!$BF$10:$BR$410,11,FALSE)/VLOOKUP($A96,table100!$BE$10:$BK$462,7,FALSE)*1000,"")</f>
        <v>0</v>
      </c>
      <c r="BA96">
        <f>IFERROR(VLOOKUP($A96,table123!$CF$10:$CY$410,18,FALSE)/VLOOKUP($A96,table100!$CE$10:$CK$462,7,FALSE)*1000,"")</f>
        <v>6.0786578323506167E-2</v>
      </c>
      <c r="BB96">
        <f>IFERROR(VLOOKUP($A96,table123!$DF$10:$DY$410,18,FALSE)/VLOOKUP($A96,table100!$DE$10:$DK$462,7,FALSE)*1000,"")</f>
        <v>0</v>
      </c>
      <c r="BC96">
        <f>IFERROR(VLOOKUP($A96,table123!$EF$10:$EZ$410,19,FALSE)/VLOOKUP($A96,table100!$EE$10:$EK$462,7,FALSE)*1000,"")</f>
        <v>0.30135004821600769</v>
      </c>
      <c r="BD96">
        <f>IFERROR(VLOOKUP($A96,table123!$FF$10:$FZ$410,19,FALSE)/VLOOKUP($A96,table100!$FE$10:$FK$462,7,FALSE)*1000,"")</f>
        <v>0</v>
      </c>
      <c r="BE96">
        <f>IFERROR(VLOOKUP($A96,table123!$GF$10:$GZ$410,19,FALSE)/VLOOKUP($A96,table100!$GE$10:$GK$462,7,FALSE)*1000,"")</f>
        <v>0</v>
      </c>
      <c r="BG96">
        <f>IFERROR(VLOOKUP($A96,table123!$F$10:$R$410,13,FALSE)/VLOOKUP($A96,table100!$E$10:$K$462,7,FALSE)*1000,"")</f>
        <v>4.8971294813354689</v>
      </c>
      <c r="BH96">
        <f>IFERROR(VLOOKUP($A96,table123!$AF$10:$AR$410,13,FALSE)/VLOOKUP($A96,table100!$AE$10:$AK$462,7,FALSE)*1000,"")</f>
        <v>4.474821466883256</v>
      </c>
      <c r="BI96">
        <f>IFERROR(VLOOKUP($A96,table123!$BF$10:$BR$410,13,FALSE)/VLOOKUP($A96,table100!$BE$10:$BK$462,7,FALSE)*1000,"")</f>
        <v>3.9361669667104016</v>
      </c>
      <c r="BJ96">
        <f>IFERROR(VLOOKUP($A96,table123!$CF$10:$CY$410,20,FALSE)/VLOOKUP($A96,table100!$CE$10:$CK$462,7,FALSE)*1000,"")</f>
        <v>3.8903410127043947</v>
      </c>
      <c r="BK96">
        <f>IFERROR(VLOOKUP($A96,table123!$DF$10:$DY$410,20,FALSE)/VLOOKUP($A96,table100!$DE$10:$DK$462,7,FALSE)*1000,"")</f>
        <v>4.6624280956706023</v>
      </c>
      <c r="BL96">
        <f>IFERROR(VLOOKUP($A96,table123!$EF$10:$EZ$410,21,FALSE)/VLOOKUP($A96,table100!$EE$10:$EK$462,7,FALSE)*1000,"")</f>
        <v>3.9778206364513022</v>
      </c>
      <c r="BM96">
        <f>IFERROR(VLOOKUP($A96,table123!$FF$10:$FZ$410,21,FALSE)/VLOOKUP($A96,table100!$FE$10:$FK$462,7,FALSE)*1000,"")</f>
        <v>3.5118261495977907</v>
      </c>
      <c r="BN96">
        <f>IFERROR(VLOOKUP($A96,table123!$GF$10:$GZ$410,21,FALSE)/VLOOKUP($A96,table100!$GE$10:$GK$462,7,FALSE)*1000,"")</f>
        <v>4.9352436215715016</v>
      </c>
    </row>
    <row r="97" spans="1:66" x14ac:dyDescent="0.3">
      <c r="A97" t="s">
        <v>758</v>
      </c>
      <c r="B97" t="str">
        <f>VLOOKUP($A97,class!$A$1:$B$455,2,FALSE)</f>
        <v>Shire District</v>
      </c>
      <c r="C97" t="str">
        <f>IFERROR(VLOOKUP($A97,classifications!A$3:C$334,3,FALSE),VLOOKUP($A97,classifications!I$2:K$28,3,FALSE))</f>
        <v>Predominantly Urban</v>
      </c>
      <c r="E97" t="b">
        <f>IF(VLOOKUP(A97,table123!$F$10:$F$410,1,FALSE)=VLOOKUP(calculations!A97,table100!$E$10:$E$462,1,FALSE),TRUE,FALSE)</f>
        <v>1</v>
      </c>
      <c r="F97" t="b">
        <f>IF(VLOOKUP($A97,table123!$AF$10:$AF$410,1,FALSE)=VLOOKUP(calculations!$A97,table100!$AE$10:$AE$462,1,FALSE),TRUE,FALSE)</f>
        <v>1</v>
      </c>
      <c r="G97" t="b">
        <f>IF(VLOOKUP($A97,table123!$BF$10:$BF$410,1,FALSE)=VLOOKUP(calculations!$A97,table100!$BE$10:$BE$462,1,FALSE),TRUE,FALSE)</f>
        <v>1</v>
      </c>
      <c r="H97" t="b">
        <f>IF(VLOOKUP($A97,table123!$CF$10:$CF$410,1,FALSE)=VLOOKUP(calculations!$A97,table100!$CE$10:$CE$462,1,FALSE),TRUE,FALSE)</f>
        <v>1</v>
      </c>
      <c r="I97" t="b">
        <f>IF(VLOOKUP($A97,table123!$DF$10:$DF$410,1,FALSE)=VLOOKUP(calculations!$A97,table100!$DE$10:$DE$462,1,FALSE),TRUE,FALSE)</f>
        <v>1</v>
      </c>
      <c r="J97" t="b">
        <f>IF(VLOOKUP($A97,table123!$EF$10:$EF$410,1,FALSE)=VLOOKUP(calculations!$A97,table100!$EE$10:$EE$462,1,FALSE),TRUE,FALSE)</f>
        <v>1</v>
      </c>
      <c r="K97" t="b">
        <f>IF(VLOOKUP($A97,table123!$FF$10:$FF$410,1,FALSE)=VLOOKUP(calculations!$A97,table100!$FE$10:$FE$462,1,FALSE),TRUE,FALSE)</f>
        <v>1</v>
      </c>
      <c r="L97" t="b">
        <f>IF(VLOOKUP($A97,table123!$GF$10:$GF$408,1,FALSE)=VLOOKUP(calculations!$A97,table100!$GE$10:$GE$462,1,FALSE),TRUE,FALSE)</f>
        <v>1</v>
      </c>
      <c r="N97">
        <f>IFERROR(VLOOKUP($A97,table123!$F$10:$R$410,3,FALSE)/VLOOKUP($A97,table100!$E$10:$K$462,7,FALSE)*1000,"")</f>
        <v>18.152495968195627</v>
      </c>
      <c r="O97">
        <f>IFERROR(VLOOKUP($A97,table123!$AF$10:$AR$410,3,FALSE)/VLOOKUP($A97,table100!$AE$10:$AK$462,7,FALSE)*1000,"")</f>
        <v>12.193324983422972</v>
      </c>
      <c r="P97">
        <f>IFERROR(VLOOKUP($A97,table123!$BF$10:$BR$410,3,FALSE)/VLOOKUP($A97,table100!$BE$10:$BK$462,7,FALSE)*1000,"")</f>
        <v>13.282870555697077</v>
      </c>
      <c r="Q97">
        <f>IFERROR(VLOOKUP($A97,table123!$CF$10:$CY$410,3,FALSE)/VLOOKUP($A97,table100!$CE$10:$CK$462,7,FALSE)*1000,"")</f>
        <v>14.81933330941189</v>
      </c>
      <c r="R97">
        <f>IFERROR(VLOOKUP($A97,table123!$DF$10:$DY$410,3,FALSE)/VLOOKUP($A97,table100!$DE$10:$DK$462,7,FALSE)*1000,"")</f>
        <v>12.359232240243644</v>
      </c>
      <c r="S97">
        <f>IFERROR(VLOOKUP($A97,table123!$EF$10:$EZ$410,3,FALSE)/VLOOKUP($A97,table100!$EE$10:$EK$462,7,FALSE)*1000,"")</f>
        <v>20.585048754062839</v>
      </c>
      <c r="T97">
        <f>IFERROR(VLOOKUP($A97,table123!$FF$10:$FZ$410,3,FALSE)/VLOOKUP($A97,table100!$FE$10:$FK$462,7,FALSE)*1000,"")</f>
        <v>20.780554604587469</v>
      </c>
      <c r="U97">
        <f>IFERROR(VLOOKUP($A97,table123!$GF$10:$GZ$410,3,FALSE)/VLOOKUP($A97,table100!$GE$10:$GK$462,7,FALSE)*1000,"")</f>
        <v>11.963005160512029</v>
      </c>
      <c r="W97">
        <f>IFERROR(VLOOKUP($A97,table123!$F$10:$R$410,5,FALSE)/VLOOKUP($A97,table100!$E$10:$K$462,7,FALSE)*1000,"")</f>
        <v>0</v>
      </c>
      <c r="X97">
        <f>IFERROR(VLOOKUP($A97,table123!$AF$10:$AR$410,5,FALSE)/VLOOKUP($A97,table100!$AE$10:$AK$462,7,FALSE)*1000,"")</f>
        <v>7.3675679658144838E-2</v>
      </c>
      <c r="Y97">
        <f>IFERROR(VLOOKUP($A97,table123!$BF$10:$BR$410,5,FALSE)/VLOOKUP($A97,table100!$BE$10:$BK$462,7,FALSE)*1000,"")</f>
        <v>0.3275228356199279</v>
      </c>
      <c r="Z97">
        <f>IFERROR(VLOOKUP($A97,table123!$CF$10:$CY$410,5,FALSE)/VLOOKUP($A97,table100!$CE$10:$CK$462,7,FALSE)*1000,"")</f>
        <v>0</v>
      </c>
      <c r="AA97">
        <f>IFERROR(VLOOKUP($A97,table123!$DF$10:$DY$410,5,FALSE)/VLOOKUP($A97,table100!$DE$10:$DK$462,7,FALSE)*1000,"")</f>
        <v>0.42495927473617112</v>
      </c>
      <c r="AB97">
        <f>IFERROR(VLOOKUP($A97,table123!$EF$10:$EZ$410,5,FALSE)/VLOOKUP($A97,table100!$EE$10:$EK$462,7,FALSE)*1000,"")</f>
        <v>0.27959319190577708</v>
      </c>
      <c r="AC97">
        <f>IFERROR(VLOOKUP($A97,table123!$FF$10:$FZ$410,5,FALSE)/VLOOKUP($A97,table100!$FE$10:$FK$462,7,FALSE)*1000,"")</f>
        <v>0.20540910647038685</v>
      </c>
      <c r="AD97">
        <f>IFERROR(VLOOKUP($A97,table123!$GF$10:$GZ$410,5,FALSE)/VLOOKUP($A97,table100!$GE$10:$GK$462,7,FALSE)*1000,"")</f>
        <v>3.3509818376784399E-2</v>
      </c>
      <c r="AF97">
        <f>IFERROR(VLOOKUP($A97,table123!$F$10:$R$410,7,FALSE)/VLOOKUP($A97,table100!$E$10:$K$462,7,FALSE)*1000,"")</f>
        <v>0</v>
      </c>
      <c r="AG97">
        <f>IFERROR(VLOOKUP($A97,table123!$AF$10:$AR$410,7,FALSE)/VLOOKUP($A97,table100!$AE$10:$AK$462,7,FALSE)*1000,"")</f>
        <v>0</v>
      </c>
      <c r="AH97">
        <f>IFERROR(VLOOKUP($A97,table123!$BF$10:$BR$410,7,FALSE)/VLOOKUP($A97,table100!$BE$10:$BK$462,7,FALSE)*1000,"")</f>
        <v>0.6550456712398558</v>
      </c>
      <c r="AI97">
        <f>IFERROR(VLOOKUP($A97,table123!$CF$10:$CY$410,7,FALSE)/VLOOKUP($A97,table100!$CE$10:$CK$462,7,FALSE)*1000,"")</f>
        <v>0</v>
      </c>
      <c r="AJ97">
        <f>IFERROR(VLOOKUP($A97,table123!$DF$10:$DY$410,7,FALSE)/VLOOKUP($A97,table100!$DE$10:$DK$462,7,FALSE)*1000,"")</f>
        <v>0.49578582052553294</v>
      </c>
      <c r="AK97">
        <f>IFERROR(VLOOKUP($A97,table123!$EF$10:$EZ$410,7,FALSE)/VLOOKUP($A97,table100!$EE$10:$EK$462,7,FALSE)*1000,"")</f>
        <v>0</v>
      </c>
      <c r="AL97">
        <f>IFERROR(VLOOKUP($A97,table123!$FF$10:$FZ$410,7,FALSE)/VLOOKUP($A97,table100!$FE$10:$FK$462,7,FALSE)*1000,"")</f>
        <v>0.65046217048955834</v>
      </c>
      <c r="AM97">
        <f>IFERROR(VLOOKUP($A97,table123!$GF$10:$GZ$410,7,FALSE)/VLOOKUP($A97,table100!$GE$10:$GK$462,7,FALSE)*1000,"")</f>
        <v>0.43562763889819717</v>
      </c>
      <c r="AO97">
        <f>IFERROR(VLOOKUP($A97,table123!$F$10:$R$410,9,FALSE)/VLOOKUP($A97,table100!$E$10:$K$462,7,FALSE)*1000,"")</f>
        <v>0</v>
      </c>
      <c r="AP97">
        <f>IFERROR(VLOOKUP($A97,table123!$AF$10:$AR$410,9,FALSE)/VLOOKUP($A97,table100!$AE$10:$AK$462,7,FALSE)*1000,"")</f>
        <v>0</v>
      </c>
      <c r="AQ97">
        <f>IFERROR(VLOOKUP($A97,table123!$BF$10:$BR$410,9,FALSE)/VLOOKUP($A97,table100!$BE$10:$BK$462,7,FALSE)*1000,"")</f>
        <v>0</v>
      </c>
      <c r="AR97">
        <f>IFERROR(VLOOKUP($A97,table123!$CF$10:$CY$410,16,FALSE)/VLOOKUP($A97,table100!$CE$10:$CK$462,7,FALSE)*1000,"")</f>
        <v>0</v>
      </c>
      <c r="AS97">
        <f>IFERROR(VLOOKUP($A97,table123!$DF$10:$DY$410,16,FALSE)/VLOOKUP($A97,table100!$DE$10:$DK$462,7,FALSE)*1000,"")</f>
        <v>0</v>
      </c>
      <c r="AT97">
        <f>IFERROR(VLOOKUP($A97,table123!$EF$10:$EZ$410,17,FALSE)/VLOOKUP($A97,table100!$EE$10:$EK$462,7,FALSE)*1000,"")</f>
        <v>0</v>
      </c>
      <c r="AU97">
        <f>IFERROR(VLOOKUP($A97,table123!$FF$10:$FZ$410,17,FALSE)/VLOOKUP($A97,table100!$FE$10:$FK$462,7,FALSE)*1000,"")</f>
        <v>0</v>
      </c>
      <c r="AV97">
        <f>IFERROR(VLOOKUP($A97,table123!$GF$10:$GZ$410,17,FALSE)/VLOOKUP($A97,table100!$GE$10:$GK$462,7,FALSE)*1000,"")</f>
        <v>3.3509818376784399E-2</v>
      </c>
      <c r="AX97">
        <f>IFERROR(VLOOKUP($A97,table123!$F$10:$R$410,11,FALSE)/VLOOKUP($A97,table100!$E$10:$K$462,7,FALSE)*1000,"")</f>
        <v>3.7505156959081874E-2</v>
      </c>
      <c r="AY97">
        <f>IFERROR(VLOOKUP($A97,table123!$AF$10:$AR$410,11,FALSE)/VLOOKUP($A97,table100!$AE$10:$AK$462,7,FALSE)*1000,"")</f>
        <v>0</v>
      </c>
      <c r="AZ97">
        <f>IFERROR(VLOOKUP($A97,table123!$BF$10:$BR$410,11,FALSE)/VLOOKUP($A97,table100!$BE$10:$BK$462,7,FALSE)*1000,"")</f>
        <v>7.2782852359983996E-2</v>
      </c>
      <c r="BA97">
        <f>IFERROR(VLOOKUP($A97,table123!$CF$10:$CY$410,18,FALSE)/VLOOKUP($A97,table100!$CE$10:$CK$462,7,FALSE)*1000,"")</f>
        <v>1.5788151709785065</v>
      </c>
      <c r="BB97">
        <f>IFERROR(VLOOKUP($A97,table123!$DF$10:$DY$410,18,FALSE)/VLOOKUP($A97,table100!$DE$10:$DK$462,7,FALSE)*1000,"")</f>
        <v>0</v>
      </c>
      <c r="BC97">
        <f>IFERROR(VLOOKUP($A97,table123!$EF$10:$EZ$410,19,FALSE)/VLOOKUP($A97,table100!$EE$10:$EK$462,7,FALSE)*1000,"")</f>
        <v>0</v>
      </c>
      <c r="BD97">
        <f>IFERROR(VLOOKUP($A97,table123!$FF$10:$FZ$410,19,FALSE)/VLOOKUP($A97,table100!$FE$10:$FK$462,7,FALSE)*1000,"")</f>
        <v>0</v>
      </c>
      <c r="BE97">
        <f>IFERROR(VLOOKUP($A97,table123!$GF$10:$GZ$410,19,FALSE)/VLOOKUP($A97,table100!$GE$10:$GK$462,7,FALSE)*1000,"")</f>
        <v>3.3509818376784399E-2</v>
      </c>
      <c r="BG97">
        <f>IFERROR(VLOOKUP($A97,table123!$F$10:$R$410,13,FALSE)/VLOOKUP($A97,table100!$E$10:$K$462,7,FALSE)*1000,"")</f>
        <v>18.114990811236545</v>
      </c>
      <c r="BH97">
        <f>IFERROR(VLOOKUP($A97,table123!$AF$10:$AR$410,13,FALSE)/VLOOKUP($A97,table100!$AE$10:$AK$462,7,FALSE)*1000,"")</f>
        <v>12.267000663081117</v>
      </c>
      <c r="BI97">
        <f>IFERROR(VLOOKUP($A97,table123!$BF$10:$BR$410,13,FALSE)/VLOOKUP($A97,table100!$BE$10:$BK$462,7,FALSE)*1000,"")</f>
        <v>14.192656210196876</v>
      </c>
      <c r="BJ97">
        <f>IFERROR(VLOOKUP($A97,table123!$CF$10:$CY$410,20,FALSE)/VLOOKUP($A97,table100!$CE$10:$CK$462,7,FALSE)*1000,"")</f>
        <v>13.240518138433384</v>
      </c>
      <c r="BK97">
        <f>IFERROR(VLOOKUP($A97,table123!$DF$10:$DY$410,20,FALSE)/VLOOKUP($A97,table100!$DE$10:$DK$462,7,FALSE)*1000,"")</f>
        <v>13.279977335505347</v>
      </c>
      <c r="BL97">
        <f>IFERROR(VLOOKUP($A97,table123!$EF$10:$EZ$410,21,FALSE)/VLOOKUP($A97,table100!$EE$10:$EK$462,7,FALSE)*1000,"")</f>
        <v>20.864641945968614</v>
      </c>
      <c r="BM97">
        <f>IFERROR(VLOOKUP($A97,table123!$FF$10:$FZ$410,21,FALSE)/VLOOKUP($A97,table100!$FE$10:$FK$462,7,FALSE)*1000,"")</f>
        <v>21.636425881547417</v>
      </c>
      <c r="BN97">
        <f>IFERROR(VLOOKUP($A97,table123!$GF$10:$GZ$410,21,FALSE)/VLOOKUP($A97,table100!$GE$10:$GK$462,7,FALSE)*1000,"")</f>
        <v>12.432142617787012</v>
      </c>
    </row>
    <row r="98" spans="1:66" x14ac:dyDescent="0.3">
      <c r="A98" t="s">
        <v>1257</v>
      </c>
      <c r="B98" t="str">
        <f>VLOOKUP($A98,class!$A$1:$B$455,2,FALSE)</f>
        <v>Unitary Authority</v>
      </c>
      <c r="C98" t="str">
        <f>IFERROR(VLOOKUP($A98,classifications!A$3:C$334,3,FALSE),VLOOKUP($A98,classifications!I$2:K$28,3,FALSE))</f>
        <v>Predominantly Rural</v>
      </c>
      <c r="E98" t="b">
        <f>IF(VLOOKUP(A98,table123!$F$10:$F$410,1,FALSE)=VLOOKUP(calculations!A98,table100!$E$10:$E$462,1,FALSE),TRUE,FALSE)</f>
        <v>1</v>
      </c>
      <c r="F98" t="b">
        <f>IF(VLOOKUP($A98,table123!$AF$10:$AF$410,1,FALSE)=VLOOKUP(calculations!$A98,table100!$AE$10:$AE$462,1,FALSE),TRUE,FALSE)</f>
        <v>1</v>
      </c>
      <c r="G98" t="b">
        <f>IF(VLOOKUP($A98,table123!$BF$10:$BF$410,1,FALSE)=VLOOKUP(calculations!$A98,table100!$BE$10:$BE$462,1,FALSE),TRUE,FALSE)</f>
        <v>1</v>
      </c>
      <c r="H98" t="b">
        <f>IF(VLOOKUP($A98,table123!$CF$10:$CF$410,1,FALSE)=VLOOKUP(calculations!$A98,table100!$CE$10:$CE$462,1,FALSE),TRUE,FALSE)</f>
        <v>1</v>
      </c>
      <c r="I98" t="b">
        <f>IF(VLOOKUP($A98,table123!$DF$10:$DF$410,1,FALSE)=VLOOKUP(calculations!$A98,table100!$DE$10:$DE$462,1,FALSE),TRUE,FALSE)</f>
        <v>1</v>
      </c>
      <c r="J98" t="b">
        <f>IF(VLOOKUP($A98,table123!$EF$10:$EF$410,1,FALSE)=VLOOKUP(calculations!$A98,table100!$EE$10:$EE$462,1,FALSE),TRUE,FALSE)</f>
        <v>1</v>
      </c>
      <c r="K98" t="b">
        <f>IF(VLOOKUP($A98,table123!$FF$10:$FF$410,1,FALSE)=VLOOKUP(calculations!$A98,table100!$FE$10:$FE$462,1,FALSE),TRUE,FALSE)</f>
        <v>1</v>
      </c>
      <c r="L98" t="b">
        <f>IF(VLOOKUP($A98,table123!$GF$10:$GF$408,1,FALSE)=VLOOKUP(calculations!$A98,table100!$GE$10:$GE$462,1,FALSE),TRUE,FALSE)</f>
        <v>1</v>
      </c>
      <c r="N98">
        <f>IFERROR(VLOOKUP($A98,table123!$F$10:$R$410,3,FALSE)/VLOOKUP($A98,table100!$E$10:$K$462,7,FALSE)*1000,"")</f>
        <v>7.3911612275987713</v>
      </c>
      <c r="O98">
        <f>IFERROR(VLOOKUP($A98,table123!$AF$10:$AR$410,3,FALSE)/VLOOKUP($A98,table100!$AE$10:$AK$462,7,FALSE)*1000,"")</f>
        <v>6.3786351769777188</v>
      </c>
      <c r="P98">
        <f>IFERROR(VLOOKUP($A98,table123!$BF$10:$BR$410,3,FALSE)/VLOOKUP($A98,table100!$BE$10:$BK$462,7,FALSE)*1000,"")</f>
        <v>8.3896597819742809</v>
      </c>
      <c r="Q98">
        <f>IFERROR(VLOOKUP($A98,table123!$CF$10:$CY$410,3,FALSE)/VLOOKUP($A98,table100!$CE$10:$CK$462,7,FALSE)*1000,"")</f>
        <v>7.5857261608770363</v>
      </c>
      <c r="R98">
        <f>IFERROR(VLOOKUP($A98,table123!$DF$10:$DY$410,3,FALSE)/VLOOKUP($A98,table100!$DE$10:$DK$462,7,FALSE)*1000,"")</f>
        <v>9.4733888593537721</v>
      </c>
      <c r="S98">
        <f>IFERROR(VLOOKUP($A98,table123!$EF$10:$EZ$410,3,FALSE)/VLOOKUP($A98,table100!$EE$10:$EK$462,7,FALSE)*1000,"")</f>
        <v>9.900050376362536</v>
      </c>
      <c r="T98">
        <f>IFERROR(VLOOKUP($A98,table123!$FF$10:$FZ$410,3,FALSE)/VLOOKUP($A98,table100!$FE$10:$FK$462,7,FALSE)*1000,"")</f>
        <v>8.4437474086492532</v>
      </c>
      <c r="U98">
        <f>IFERROR(VLOOKUP($A98,table123!$GF$10:$GZ$410,3,FALSE)/VLOOKUP($A98,table100!$GE$10:$GK$462,7,FALSE)*1000,"")</f>
        <v>9.1487981060633068</v>
      </c>
      <c r="W98">
        <f>IFERROR(VLOOKUP($A98,table123!$F$10:$R$410,5,FALSE)/VLOOKUP($A98,table100!$E$10:$K$462,7,FALSE)*1000,"")</f>
        <v>0.23348567316598917</v>
      </c>
      <c r="X98">
        <f>IFERROR(VLOOKUP($A98,table123!$AF$10:$AR$410,5,FALSE)/VLOOKUP($A98,table100!$AE$10:$AK$462,7,FALSE)*1000,"")</f>
        <v>0.23526197559346729</v>
      </c>
      <c r="Y98">
        <f>IFERROR(VLOOKUP($A98,table123!$BF$10:$BR$410,5,FALSE)/VLOOKUP($A98,table100!$BE$10:$BK$462,7,FALSE)*1000,"")</f>
        <v>0.23723005667162464</v>
      </c>
      <c r="Z98">
        <f>IFERROR(VLOOKUP($A98,table123!$CF$10:$CY$410,5,FALSE)/VLOOKUP($A98,table100!$CE$10:$CK$462,7,FALSE)*1000,"")</f>
        <v>0.27584458766825587</v>
      </c>
      <c r="AA98">
        <f>IFERROR(VLOOKUP($A98,table123!$DF$10:$DY$410,5,FALSE)/VLOOKUP($A98,table100!$DE$10:$DK$462,7,FALSE)*1000,"")</f>
        <v>0.25474038631933366</v>
      </c>
      <c r="AB98">
        <f>IFERROR(VLOOKUP($A98,table123!$EF$10:$EZ$410,5,FALSE)/VLOOKUP($A98,table100!$EE$10:$EK$462,7,FALSE)*1000,"")</f>
        <v>0.15331936423570297</v>
      </c>
      <c r="AC98">
        <f>IFERROR(VLOOKUP($A98,table123!$FF$10:$FZ$410,5,FALSE)/VLOOKUP($A98,table100!$FE$10:$FK$462,7,FALSE)*1000,"")</f>
        <v>0.2199268112415049</v>
      </c>
      <c r="AD98">
        <f>IFERROR(VLOOKUP($A98,table123!$GF$10:$GZ$410,5,FALSE)/VLOOKUP($A98,table100!$GE$10:$GK$462,7,FALSE)*1000,"")</f>
        <v>0.15331189343753787</v>
      </c>
      <c r="AF98">
        <f>IFERROR(VLOOKUP($A98,table123!$F$10:$R$410,7,FALSE)/VLOOKUP($A98,table100!$E$10:$K$462,7,FALSE)*1000,"")</f>
        <v>1.0143230063768383</v>
      </c>
      <c r="AG98">
        <f>IFERROR(VLOOKUP($A98,table123!$AF$10:$AR$410,7,FALSE)/VLOOKUP($A98,table100!$AE$10:$AK$462,7,FALSE)*1000,"")</f>
        <v>0.9979661222755144</v>
      </c>
      <c r="AH98">
        <f>IFERROR(VLOOKUP($A98,table123!$BF$10:$BR$410,7,FALSE)/VLOOKUP($A98,table100!$BE$10:$BK$462,7,FALSE)*1000,"")</f>
        <v>1.3970214448440119</v>
      </c>
      <c r="AI98">
        <f>IFERROR(VLOOKUP($A98,table123!$CF$10:$CY$410,7,FALSE)/VLOOKUP($A98,table100!$CE$10:$CK$462,7,FALSE)*1000,"")</f>
        <v>1.6960714512034651</v>
      </c>
      <c r="AJ98">
        <f>IFERROR(VLOOKUP($A98,table123!$DF$10:$DY$410,7,FALSE)/VLOOKUP($A98,table100!$DE$10:$DK$462,7,FALSE)*1000,"")</f>
        <v>1.5653612144840214</v>
      </c>
      <c r="AK98">
        <f>IFERROR(VLOOKUP($A98,table123!$EF$10:$EZ$410,7,FALSE)/VLOOKUP($A98,table100!$EE$10:$EK$462,7,FALSE)*1000,"")</f>
        <v>2.2632858530032345</v>
      </c>
      <c r="AL98">
        <f>IFERROR(VLOOKUP($A98,table123!$FF$10:$FZ$410,7,FALSE)/VLOOKUP($A98,table100!$FE$10:$FK$462,7,FALSE)*1000,"")</f>
        <v>1.9613145133668635</v>
      </c>
      <c r="AM98">
        <f>IFERROR(VLOOKUP($A98,table123!$GF$10:$GZ$410,7,FALSE)/VLOOKUP($A98,table100!$GE$10:$GK$462,7,FALSE)*1000,"")</f>
        <v>1.3833724338084814</v>
      </c>
      <c r="AO98">
        <f>IFERROR(VLOOKUP($A98,table123!$F$10:$R$410,9,FALSE)/VLOOKUP($A98,table100!$E$10:$K$462,7,FALSE)*1000,"")</f>
        <v>0.16458826141209071</v>
      </c>
      <c r="AP98">
        <f>IFERROR(VLOOKUP($A98,table123!$AF$10:$AR$410,9,FALSE)/VLOOKUP($A98,table100!$AE$10:$AK$462,7,FALSE)*1000,"")</f>
        <v>0.11383643980329063</v>
      </c>
      <c r="AQ98">
        <f>IFERROR(VLOOKUP($A98,table123!$BF$10:$BR$410,9,FALSE)/VLOOKUP($A98,table100!$BE$10:$BK$462,7,FALSE)*1000,"")</f>
        <v>0.26735450831246588</v>
      </c>
      <c r="AR98">
        <f>IFERROR(VLOOKUP($A98,table123!$CF$10:$CY$410,16,FALSE)/VLOOKUP($A98,table100!$CE$10:$CK$462,7,FALSE)*1000,"")</f>
        <v>0.28329984679442494</v>
      </c>
      <c r="AS98">
        <f>IFERROR(VLOOKUP($A98,table123!$DF$10:$DY$410,16,FALSE)/VLOOKUP($A98,table100!$DE$10:$DK$462,7,FALSE)*1000,"")</f>
        <v>0.13290802764486975</v>
      </c>
      <c r="AT98">
        <f>IFERROR(VLOOKUP($A98,table123!$EF$10:$EZ$410,17,FALSE)/VLOOKUP($A98,table100!$EE$10:$EK$462,7,FALSE)*1000,"")</f>
        <v>0.19712489687447526</v>
      </c>
      <c r="AU98">
        <f>IFERROR(VLOOKUP($A98,table123!$FF$10:$FZ$410,17,FALSE)/VLOOKUP($A98,table100!$FE$10:$FK$462,7,FALSE)*1000,"")</f>
        <v>0.59488399762046407</v>
      </c>
      <c r="AV98">
        <f>IFERROR(VLOOKUP($A98,table123!$GF$10:$GZ$410,17,FALSE)/VLOOKUP($A98,table100!$GE$10:$GK$462,7,FALSE)*1000,"")</f>
        <v>0.14261571482561664</v>
      </c>
      <c r="AX98">
        <f>IFERROR(VLOOKUP($A98,table123!$F$10:$R$410,11,FALSE)/VLOOKUP($A98,table100!$E$10:$K$462,7,FALSE)*1000,"")</f>
        <v>8.4207947699209224E-2</v>
      </c>
      <c r="AY98">
        <f>IFERROR(VLOOKUP($A98,table123!$AF$10:$AR$410,11,FALSE)/VLOOKUP($A98,table100!$AE$10:$AK$462,7,FALSE)*1000,"")</f>
        <v>2.6561835954101148E-2</v>
      </c>
      <c r="AZ98">
        <f>IFERROR(VLOOKUP($A98,table123!$BF$10:$BR$410,11,FALSE)/VLOOKUP($A98,table100!$BE$10:$BK$462,7,FALSE)*1000,"")</f>
        <v>0.11673225010825976</v>
      </c>
      <c r="BA98">
        <f>IFERROR(VLOOKUP($A98,table123!$CF$10:$CY$410,18,FALSE)/VLOOKUP($A98,table100!$CE$10:$CK$462,7,FALSE)*1000,"")</f>
        <v>0.16028807121263516</v>
      </c>
      <c r="BB98">
        <f>IFERROR(VLOOKUP($A98,table123!$DF$10:$DY$410,18,FALSE)/VLOOKUP($A98,table100!$DE$10:$DK$462,7,FALSE)*1000,"")</f>
        <v>7.7529682792840685E-2</v>
      </c>
      <c r="BC98">
        <f>IFERROR(VLOOKUP($A98,table123!$EF$10:$EZ$410,19,FALSE)/VLOOKUP($A98,table100!$EE$10:$EK$462,7,FALSE)*1000,"")</f>
        <v>3.6504610532310231E-3</v>
      </c>
      <c r="BD98">
        <f>IFERROR(VLOOKUP($A98,table123!$FF$10:$FZ$410,19,FALSE)/VLOOKUP($A98,table100!$FE$10:$FK$462,7,FALSE)*1000,"")</f>
        <v>1.0816072684008436E-2</v>
      </c>
      <c r="BE98">
        <f>IFERROR(VLOOKUP($A98,table123!$GF$10:$GZ$410,19,FALSE)/VLOOKUP($A98,table100!$GE$10:$GK$462,7,FALSE)*1000,"")</f>
        <v>0</v>
      </c>
      <c r="BG98">
        <f>IFERROR(VLOOKUP($A98,table123!$F$10:$R$410,13,FALSE)/VLOOKUP($A98,table100!$E$10:$K$462,7,FALSE)*1000,"")</f>
        <v>8.7193502208544817</v>
      </c>
      <c r="BH98">
        <f>IFERROR(VLOOKUP($A98,table123!$AF$10:$AR$410,13,FALSE)/VLOOKUP($A98,table100!$AE$10:$AK$462,7,FALSE)*1000,"")</f>
        <v>7.6991378786958897</v>
      </c>
      <c r="BI98">
        <f>IFERROR(VLOOKUP($A98,table123!$BF$10:$BR$410,13,FALSE)/VLOOKUP($A98,table100!$BE$10:$BK$462,7,FALSE)*1000,"")</f>
        <v>10.174533541694123</v>
      </c>
      <c r="BJ98">
        <f>IFERROR(VLOOKUP($A98,table123!$CF$10:$CY$410,20,FALSE)/VLOOKUP($A98,table100!$CE$10:$CK$462,7,FALSE)*1000,"")</f>
        <v>9.6806539753305483</v>
      </c>
      <c r="BK98">
        <f>IFERROR(VLOOKUP($A98,table123!$DF$10:$DY$410,20,FALSE)/VLOOKUP($A98,table100!$DE$10:$DK$462,7,FALSE)*1000,"")</f>
        <v>11.348868805009156</v>
      </c>
      <c r="BL98">
        <f>IFERROR(VLOOKUP($A98,table123!$EF$10:$EZ$410,21,FALSE)/VLOOKUP($A98,table100!$EE$10:$EK$462,7,FALSE)*1000,"")</f>
        <v>12.510130029422715</v>
      </c>
      <c r="BM98">
        <f>IFERROR(VLOOKUP($A98,table123!$FF$10:$FZ$410,21,FALSE)/VLOOKUP($A98,table100!$FE$10:$FK$462,7,FALSE)*1000,"")</f>
        <v>11.209056658194076</v>
      </c>
      <c r="BN98">
        <f>IFERROR(VLOOKUP($A98,table123!$GF$10:$GZ$410,21,FALSE)/VLOOKUP($A98,table100!$GE$10:$GK$462,7,FALSE)*1000,"")</f>
        <v>10.828098148134943</v>
      </c>
    </row>
    <row r="99" spans="1:66" x14ac:dyDescent="0.3">
      <c r="A99" t="s">
        <v>538</v>
      </c>
      <c r="B99" t="str">
        <f>VLOOKUP($A99,class!$A$1:$B$455,2,FALSE)</f>
        <v>Shire District</v>
      </c>
      <c r="C99" t="str">
        <f>IFERROR(VLOOKUP($A99,classifications!A$3:C$334,3,FALSE),VLOOKUP($A99,classifications!I$2:K$28,3,FALSE))</f>
        <v>Predominantly Rural</v>
      </c>
      <c r="E99" t="b">
        <f>IF(VLOOKUP(A99,table123!$F$10:$F$410,1,FALSE)=VLOOKUP(calculations!A99,table100!$E$10:$E$462,1,FALSE),TRUE,FALSE)</f>
        <v>1</v>
      </c>
      <c r="F99" t="b">
        <f>IF(VLOOKUP($A99,table123!$AF$10:$AF$410,1,FALSE)=VLOOKUP(calculations!$A99,table100!$AE$10:$AE$462,1,FALSE),TRUE,FALSE)</f>
        <v>1</v>
      </c>
      <c r="G99" t="b">
        <f>IF(VLOOKUP($A99,table123!$BF$10:$BF$410,1,FALSE)=VLOOKUP(calculations!$A99,table100!$BE$10:$BE$462,1,FALSE),TRUE,FALSE)</f>
        <v>1</v>
      </c>
      <c r="H99" t="b">
        <f>IF(VLOOKUP($A99,table123!$CF$10:$CF$410,1,FALSE)=VLOOKUP(calculations!$A99,table100!$CE$10:$CE$462,1,FALSE),TRUE,FALSE)</f>
        <v>1</v>
      </c>
      <c r="I99" t="b">
        <f>IF(VLOOKUP($A99,table123!$DF$10:$DF$410,1,FALSE)=VLOOKUP(calculations!$A99,table100!$DE$10:$DE$462,1,FALSE),TRUE,FALSE)</f>
        <v>1</v>
      </c>
      <c r="J99" t="b">
        <f>IF(VLOOKUP($A99,table123!$EF$10:$EF$410,1,FALSE)=VLOOKUP(calculations!$A99,table100!$EE$10:$EE$462,1,FALSE),TRUE,FALSE)</f>
        <v>1</v>
      </c>
      <c r="K99" t="b">
        <f>IF(VLOOKUP($A99,table123!$FF$10:$FF$410,1,FALSE)=VLOOKUP(calculations!$A99,table100!$FE$10:$FE$462,1,FALSE),TRUE,FALSE)</f>
        <v>1</v>
      </c>
      <c r="L99" t="b">
        <f>IF(VLOOKUP($A99,table123!$GF$10:$GF$408,1,FALSE)=VLOOKUP(calculations!$A99,table100!$GE$10:$GE$462,1,FALSE),TRUE,FALSE)</f>
        <v>1</v>
      </c>
      <c r="N99">
        <f>IFERROR(VLOOKUP($A99,table123!$F$10:$R$410,3,FALSE)/VLOOKUP($A99,table100!$E$10:$K$462,7,FALSE)*1000,"")</f>
        <v>12.00533570475767</v>
      </c>
      <c r="O99">
        <f>IFERROR(VLOOKUP($A99,table123!$AF$10:$AR$410,3,FALSE)/VLOOKUP($A99,table100!$AE$10:$AK$462,7,FALSE)*1000,"")</f>
        <v>8.9736399326977008</v>
      </c>
      <c r="P99">
        <f>IFERROR(VLOOKUP($A99,table123!$BF$10:$BR$410,3,FALSE)/VLOOKUP($A99,table100!$BE$10:$BK$462,7,FALSE)*1000,"")</f>
        <v>10.48182586644125</v>
      </c>
      <c r="Q99">
        <f>IFERROR(VLOOKUP($A99,table123!$CF$10:$CY$410,3,FALSE)/VLOOKUP($A99,table100!$CE$10:$CK$462,7,FALSE)*1000,"")</f>
        <v>11.273526320817808</v>
      </c>
      <c r="R99">
        <f>IFERROR(VLOOKUP($A99,table123!$DF$10:$DY$410,3,FALSE)/VLOOKUP($A99,table100!$DE$10:$DK$462,7,FALSE)*1000,"")</f>
        <v>16.035980879270962</v>
      </c>
      <c r="S99">
        <f>IFERROR(VLOOKUP($A99,table123!$EF$10:$EZ$410,3,FALSE)/VLOOKUP($A99,table100!$EE$10:$EK$462,7,FALSE)*1000,"")</f>
        <v>20.684389532865968</v>
      </c>
      <c r="T99">
        <f>IFERROR(VLOOKUP($A99,table123!$FF$10:$FZ$410,3,FALSE)/VLOOKUP($A99,table100!$FE$10:$FK$462,7,FALSE)*1000,"")</f>
        <v>17.266382670171303</v>
      </c>
      <c r="U99">
        <f>IFERROR(VLOOKUP($A99,table123!$GF$10:$GZ$410,3,FALSE)/VLOOKUP($A99,table100!$GE$10:$GK$462,7,FALSE)*1000,"")</f>
        <v>7.0096577506787128</v>
      </c>
      <c r="W99">
        <f>IFERROR(VLOOKUP($A99,table123!$F$10:$R$410,5,FALSE)/VLOOKUP($A99,table100!$E$10:$K$462,7,FALSE)*1000,"")</f>
        <v>0.41993972629810777</v>
      </c>
      <c r="X99">
        <f>IFERROR(VLOOKUP($A99,table123!$AF$10:$AR$410,5,FALSE)/VLOOKUP($A99,table100!$AE$10:$AK$462,7,FALSE)*1000,"")</f>
        <v>9.7539564485844568E-2</v>
      </c>
      <c r="Y99">
        <f>IFERROR(VLOOKUP($A99,table123!$BF$10:$BR$410,5,FALSE)/VLOOKUP($A99,table100!$BE$10:$BK$462,7,FALSE)*1000,"")</f>
        <v>-0.12075836251660427</v>
      </c>
      <c r="Z99">
        <f>IFERROR(VLOOKUP($A99,table123!$CF$10:$CY$410,5,FALSE)/VLOOKUP($A99,table100!$CE$10:$CK$462,7,FALSE)*1000,"")</f>
        <v>0.19107671730199677</v>
      </c>
      <c r="AA99">
        <f>IFERROR(VLOOKUP($A99,table123!$DF$10:$DY$410,5,FALSE)/VLOOKUP($A99,table100!$DE$10:$DK$462,7,FALSE)*1000,"")</f>
        <v>0.16483387100572208</v>
      </c>
      <c r="AB99">
        <f>IFERROR(VLOOKUP($A99,table123!$EF$10:$EZ$410,5,FALSE)/VLOOKUP($A99,table100!$EE$10:$EK$462,7,FALSE)*1000,"")</f>
        <v>0.41646421878253626</v>
      </c>
      <c r="AC99">
        <f>IFERROR(VLOOKUP($A99,table123!$FF$10:$FZ$410,5,FALSE)/VLOOKUP($A99,table100!$FE$10:$FK$462,7,FALSE)*1000,"")</f>
        <v>6.7977884528233487E-2</v>
      </c>
      <c r="AD99">
        <f>IFERROR(VLOOKUP($A99,table123!$GF$10:$GZ$410,5,FALSE)/VLOOKUP($A99,table100!$GE$10:$GK$462,7,FALSE)*1000,"")</f>
        <v>0.26703458097823668</v>
      </c>
      <c r="AF99">
        <f>IFERROR(VLOOKUP($A99,table123!$F$10:$R$410,7,FALSE)/VLOOKUP($A99,table100!$E$10:$K$462,7,FALSE)*1000,"")</f>
        <v>1.2104145052121931</v>
      </c>
      <c r="AG99">
        <f>IFERROR(VLOOKUP($A99,table123!$AF$10:$AR$410,7,FALSE)/VLOOKUP($A99,table100!$AE$10:$AK$462,7,FALSE)*1000,"")</f>
        <v>1.2436294471945182</v>
      </c>
      <c r="AH99">
        <f>IFERROR(VLOOKUP($A99,table123!$BF$10:$BR$410,7,FALSE)/VLOOKUP($A99,table100!$BE$10:$BK$462,7,FALSE)*1000,"")</f>
        <v>1.4491003501992514</v>
      </c>
      <c r="AI99">
        <f>IFERROR(VLOOKUP($A99,table123!$CF$10:$CY$410,7,FALSE)/VLOOKUP($A99,table100!$CE$10:$CK$462,7,FALSE)*1000,"")</f>
        <v>3.176650425145696</v>
      </c>
      <c r="AJ99">
        <f>IFERROR(VLOOKUP($A99,table123!$DF$10:$DY$410,7,FALSE)/VLOOKUP($A99,table100!$DE$10:$DK$462,7,FALSE)*1000,"")</f>
        <v>2.0015541479266252</v>
      </c>
      <c r="AK99">
        <f>IFERROR(VLOOKUP($A99,table123!$EF$10:$EZ$410,7,FALSE)/VLOOKUP($A99,table100!$EE$10:$EK$462,7,FALSE)*1000,"")</f>
        <v>0.37019041669558783</v>
      </c>
      <c r="AL99">
        <f>IFERROR(VLOOKUP($A99,table123!$FF$10:$FZ$410,7,FALSE)/VLOOKUP($A99,table100!$FE$10:$FK$462,7,FALSE)*1000,"")</f>
        <v>1.2009426266654581</v>
      </c>
      <c r="AM99">
        <f>IFERROR(VLOOKUP($A99,table123!$GF$10:$GZ$410,7,FALSE)/VLOOKUP($A99,table100!$GE$10:$GK$462,7,FALSE)*1000,"")</f>
        <v>1.4464373136321154</v>
      </c>
      <c r="AO99">
        <f>IFERROR(VLOOKUP($A99,table123!$F$10:$R$410,9,FALSE)/VLOOKUP($A99,table100!$E$10:$K$462,7,FALSE)*1000,"")</f>
        <v>7.4107010523195488E-2</v>
      </c>
      <c r="AP99">
        <f>IFERROR(VLOOKUP($A99,table123!$AF$10:$AR$410,9,FALSE)/VLOOKUP($A99,table100!$AE$10:$AK$462,7,FALSE)*1000,"")</f>
        <v>7.315467336438343E-2</v>
      </c>
      <c r="AQ99">
        <f>IFERROR(VLOOKUP($A99,table123!$BF$10:$BR$410,9,FALSE)/VLOOKUP($A99,table100!$BE$10:$BK$462,7,FALSE)*1000,"")</f>
        <v>-0.26566839753652938</v>
      </c>
      <c r="AR99">
        <f>IFERROR(VLOOKUP($A99,table123!$CF$10:$CY$410,16,FALSE)/VLOOKUP($A99,table100!$CE$10:$CK$462,7,FALSE)*1000,"")</f>
        <v>0.11942294831374797</v>
      </c>
      <c r="AS99">
        <f>IFERROR(VLOOKUP($A99,table123!$DF$10:$DY$410,16,FALSE)/VLOOKUP($A99,table100!$DE$10:$DK$462,7,FALSE)*1000,"")</f>
        <v>0</v>
      </c>
      <c r="AT99">
        <f>IFERROR(VLOOKUP($A99,table123!$EF$10:$EZ$410,17,FALSE)/VLOOKUP($A99,table100!$EE$10:$EK$462,7,FALSE)*1000,"")</f>
        <v>0</v>
      </c>
      <c r="AU99">
        <f>IFERROR(VLOOKUP($A99,table123!$FF$10:$FZ$410,17,FALSE)/VLOOKUP($A99,table100!$FE$10:$FK$462,7,FALSE)*1000,"")</f>
        <v>0.18127435874195594</v>
      </c>
      <c r="AV99">
        <f>IFERROR(VLOOKUP($A99,table123!$GF$10:$GZ$410,17,FALSE)/VLOOKUP($A99,table100!$GE$10:$GK$462,7,FALSE)*1000,"")</f>
        <v>0</v>
      </c>
      <c r="AX99">
        <f>IFERROR(VLOOKUP($A99,table123!$F$10:$R$410,11,FALSE)/VLOOKUP($A99,table100!$E$10:$K$462,7,FALSE)*1000,"")</f>
        <v>0.69166543154982463</v>
      </c>
      <c r="AY99">
        <f>IFERROR(VLOOKUP($A99,table123!$AF$10:$AR$410,11,FALSE)/VLOOKUP($A99,table100!$AE$10:$AK$462,7,FALSE)*1000,"")</f>
        <v>0.73154673364383427</v>
      </c>
      <c r="AZ99">
        <f>IFERROR(VLOOKUP($A99,table123!$BF$10:$BR$410,11,FALSE)/VLOOKUP($A99,table100!$BE$10:$BK$462,7,FALSE)*1000,"")</f>
        <v>0.36227508754981286</v>
      </c>
      <c r="BA99">
        <f>IFERROR(VLOOKUP($A99,table123!$CF$10:$CY$410,18,FALSE)/VLOOKUP($A99,table100!$CE$10:$CK$462,7,FALSE)*1000,"")</f>
        <v>0.45380720359224225</v>
      </c>
      <c r="BB99">
        <f>IFERROR(VLOOKUP($A99,table123!$DF$10:$DY$410,18,FALSE)/VLOOKUP($A99,table100!$DE$10:$DK$462,7,FALSE)*1000,"")</f>
        <v>0.44740622130124569</v>
      </c>
      <c r="BC99">
        <f>IFERROR(VLOOKUP($A99,table123!$EF$10:$EZ$410,19,FALSE)/VLOOKUP($A99,table100!$EE$10:$EK$462,7,FALSE)*1000,"")</f>
        <v>0.39332731773906199</v>
      </c>
      <c r="BD99">
        <f>IFERROR(VLOOKUP($A99,table123!$FF$10:$FZ$410,19,FALSE)/VLOOKUP($A99,table100!$FE$10:$FK$462,7,FALSE)*1000,"")</f>
        <v>0.45318589685488986</v>
      </c>
      <c r="BE99">
        <f>IFERROR(VLOOKUP($A99,table123!$GF$10:$GZ$410,19,FALSE)/VLOOKUP($A99,table100!$GE$10:$GK$462,7,FALSE)*1000,"")</f>
        <v>1.7802305398549112</v>
      </c>
      <c r="BG99">
        <f>IFERROR(VLOOKUP($A99,table123!$F$10:$R$410,13,FALSE)/VLOOKUP($A99,table100!$E$10:$K$462,7,FALSE)*1000,"")</f>
        <v>13.018131515241341</v>
      </c>
      <c r="BH99">
        <f>IFERROR(VLOOKUP($A99,table123!$AF$10:$AR$410,13,FALSE)/VLOOKUP($A99,table100!$AE$10:$AK$462,7,FALSE)*1000,"")</f>
        <v>9.6564168840986131</v>
      </c>
      <c r="BI99">
        <f>IFERROR(VLOOKUP($A99,table123!$BF$10:$BR$410,13,FALSE)/VLOOKUP($A99,table100!$BE$10:$BK$462,7,FALSE)*1000,"")</f>
        <v>11.182224369037556</v>
      </c>
      <c r="BJ99">
        <f>IFERROR(VLOOKUP($A99,table123!$CF$10:$CY$410,20,FALSE)/VLOOKUP($A99,table100!$CE$10:$CK$462,7,FALSE)*1000,"")</f>
        <v>14.306869207987006</v>
      </c>
      <c r="BK99">
        <f>IFERROR(VLOOKUP($A99,table123!$DF$10:$DY$410,20,FALSE)/VLOOKUP($A99,table100!$DE$10:$DK$462,7,FALSE)*1000,"")</f>
        <v>17.754962676902064</v>
      </c>
      <c r="BL99">
        <f>IFERROR(VLOOKUP($A99,table123!$EF$10:$EZ$410,21,FALSE)/VLOOKUP($A99,table100!$EE$10:$EK$462,7,FALSE)*1000,"")</f>
        <v>21.077716850605032</v>
      </c>
      <c r="BM99">
        <f>IFERROR(VLOOKUP($A99,table123!$FF$10:$FZ$410,21,FALSE)/VLOOKUP($A99,table100!$FE$10:$FK$462,7,FALSE)*1000,"")</f>
        <v>18.263391643252064</v>
      </c>
      <c r="BN99">
        <f>IFERROR(VLOOKUP($A99,table123!$GF$10:$GZ$410,21,FALSE)/VLOOKUP($A99,table100!$GE$10:$GK$462,7,FALSE)*1000,"")</f>
        <v>6.9428991054341536</v>
      </c>
    </row>
    <row r="100" spans="1:66" x14ac:dyDescent="0.3">
      <c r="A100" t="s">
        <v>1108</v>
      </c>
      <c r="B100" t="str">
        <f>VLOOKUP($A100,class!$A$1:$B$455,2,FALSE)</f>
        <v>Unitary Authority</v>
      </c>
      <c r="C100" t="str">
        <f>IFERROR(VLOOKUP($A100,classifications!A$3:C$334,3,FALSE),VLOOKUP($A100,classifications!I$2:K$28,3,FALSE))</f>
        <v>Predominantly Rural</v>
      </c>
      <c r="E100" t="b">
        <f>IF(VLOOKUP(A100,table123!$F$10:$F$410,1,FALSE)=VLOOKUP(calculations!A100,table100!$E$10:$E$462,1,FALSE),TRUE,FALSE)</f>
        <v>1</v>
      </c>
      <c r="F100" t="b">
        <f>IF(VLOOKUP($A100,table123!$AF$10:$AF$410,1,FALSE)=VLOOKUP(calculations!$A100,table100!$AE$10:$AE$462,1,FALSE),TRUE,FALSE)</f>
        <v>1</v>
      </c>
      <c r="G100" t="b">
        <f>IF(VLOOKUP($A100,table123!$BF$10:$BF$410,1,FALSE)=VLOOKUP(calculations!$A100,table100!$BE$10:$BE$462,1,FALSE),TRUE,FALSE)</f>
        <v>1</v>
      </c>
      <c r="H100" t="b">
        <f>IF(VLOOKUP($A100,table123!$CF$10:$CF$410,1,FALSE)=VLOOKUP(calculations!$A100,table100!$CE$10:$CE$462,1,FALSE),TRUE,FALSE)</f>
        <v>1</v>
      </c>
      <c r="I100" t="b">
        <f>IF(VLOOKUP($A100,table123!$DF$10:$DF$410,1,FALSE)=VLOOKUP(calculations!$A100,table100!$DE$10:$DE$462,1,FALSE),TRUE,FALSE)</f>
        <v>1</v>
      </c>
      <c r="J100" t="b">
        <f>IF(VLOOKUP($A100,table123!$EF$10:$EF$410,1,FALSE)=VLOOKUP(calculations!$A100,table100!$EE$10:$EE$462,1,FALSE),TRUE,FALSE)</f>
        <v>1</v>
      </c>
      <c r="K100" t="b">
        <f>IF(VLOOKUP($A100,table123!$FF$10:$FF$410,1,FALSE)=VLOOKUP(calculations!$A100,table100!$FE$10:$FE$462,1,FALSE),TRUE,FALSE)</f>
        <v>1</v>
      </c>
      <c r="L100" t="b">
        <f>IF(VLOOKUP($A100,table123!$GF$10:$GF$408,1,FALSE)=VLOOKUP(calculations!$A100,table100!$GE$10:$GE$462,1,FALSE),TRUE,FALSE)</f>
        <v>1</v>
      </c>
      <c r="N100">
        <f>IFERROR(VLOOKUP($A100,table123!$F$10:$R$410,3,FALSE)/VLOOKUP($A100,table100!$E$10:$K$462,7,FALSE)*1000,"")</f>
        <v>5.1542659004843303</v>
      </c>
      <c r="O100">
        <f>IFERROR(VLOOKUP($A100,table123!$AF$10:$AR$410,3,FALSE)/VLOOKUP($A100,table100!$AE$10:$AK$462,7,FALSE)*1000,"")</f>
        <v>3.9127577947815766</v>
      </c>
      <c r="P100">
        <f>IFERROR(VLOOKUP($A100,table123!$BF$10:$BR$410,3,FALSE)/VLOOKUP($A100,table100!$BE$10:$BK$462,7,FALSE)*1000,"")</f>
        <v>4.7405980251733357</v>
      </c>
      <c r="Q100">
        <f>IFERROR(VLOOKUP($A100,table123!$CF$10:$CY$410,3,FALSE)/VLOOKUP($A100,table100!$CE$10:$CK$462,7,FALSE)*1000,"")</f>
        <v>6.2713988878887559</v>
      </c>
      <c r="R100">
        <f>IFERROR(VLOOKUP($A100,table123!$DF$10:$DY$410,3,FALSE)/VLOOKUP($A100,table100!$DE$10:$DK$462,7,FALSE)*1000,"")</f>
        <v>5.8719292526559501</v>
      </c>
      <c r="S100">
        <f>IFERROR(VLOOKUP($A100,table123!$EF$10:$EZ$410,3,FALSE)/VLOOKUP($A100,table100!$EE$10:$EK$462,7,FALSE)*1000,"")</f>
        <v>5.634224172317511</v>
      </c>
      <c r="T100">
        <f>IFERROR(VLOOKUP($A100,table123!$FF$10:$FZ$410,3,FALSE)/VLOOKUP($A100,table100!$FE$10:$FK$462,7,FALSE)*1000,"")</f>
        <v>6.251781943795943</v>
      </c>
      <c r="U100">
        <f>IFERROR(VLOOKUP($A100,table123!$GF$10:$GZ$410,3,FALSE)/VLOOKUP($A100,table100!$GE$10:$GK$462,7,FALSE)*1000,"")</f>
        <v>14.753313397237253</v>
      </c>
      <c r="W100">
        <f>IFERROR(VLOOKUP($A100,table123!$F$10:$R$410,5,FALSE)/VLOOKUP($A100,table100!$E$10:$K$462,7,FALSE)*1000,"")</f>
        <v>2.1298619423488971E-2</v>
      </c>
      <c r="X100">
        <f>IFERROR(VLOOKUP($A100,table123!$AF$10:$AR$410,5,FALSE)/VLOOKUP($A100,table100!$AE$10:$AK$462,7,FALSE)*1000,"")</f>
        <v>0</v>
      </c>
      <c r="Y100">
        <f>IFERROR(VLOOKUP($A100,table123!$BF$10:$BR$410,5,FALSE)/VLOOKUP($A100,table100!$BE$10:$BK$462,7,FALSE)*1000,"")</f>
        <v>1.6900527718978025E-2</v>
      </c>
      <c r="Z100">
        <f>IFERROR(VLOOKUP($A100,table123!$CF$10:$CY$410,5,FALSE)/VLOOKUP($A100,table100!$CE$10:$CK$462,7,FALSE)*1000,"")</f>
        <v>-2.1030848047916686E-2</v>
      </c>
      <c r="AA100">
        <f>IFERROR(VLOOKUP($A100,table123!$DF$10:$DY$410,5,FALSE)/VLOOKUP($A100,table100!$DE$10:$DK$462,7,FALSE)*1000,"")</f>
        <v>0</v>
      </c>
      <c r="AB100">
        <f>IFERROR(VLOOKUP($A100,table123!$EF$10:$EZ$410,5,FALSE)/VLOOKUP($A100,table100!$EE$10:$EK$462,7,FALSE)*1000,"")</f>
        <v>0</v>
      </c>
      <c r="AC100">
        <f>IFERROR(VLOOKUP($A100,table123!$FF$10:$FZ$410,5,FALSE)/VLOOKUP($A100,table100!$FE$10:$FK$462,7,FALSE)*1000,"")</f>
        <v>0</v>
      </c>
      <c r="AD100">
        <f>IFERROR(VLOOKUP($A100,table123!$GF$10:$GZ$410,5,FALSE)/VLOOKUP($A100,table100!$GE$10:$GK$462,7,FALSE)*1000,"")</f>
        <v>0</v>
      </c>
      <c r="AF100">
        <f>IFERROR(VLOOKUP($A100,table123!$F$10:$R$410,7,FALSE)/VLOOKUP($A100,table100!$E$10:$K$462,7,FALSE)*1000,"")</f>
        <v>1.7038895538791177E-2</v>
      </c>
      <c r="AG100">
        <f>IFERROR(VLOOKUP($A100,table123!$AF$10:$AR$410,7,FALSE)/VLOOKUP($A100,table100!$AE$10:$AK$462,7,FALSE)*1000,"")</f>
        <v>0.16532779414570042</v>
      </c>
      <c r="AH100">
        <f>IFERROR(VLOOKUP($A100,table123!$BF$10:$BR$410,7,FALSE)/VLOOKUP($A100,table100!$BE$10:$BK$462,7,FALSE)*1000,"")</f>
        <v>8.4502638594890125E-3</v>
      </c>
      <c r="AI100">
        <f>IFERROR(VLOOKUP($A100,table123!$CF$10:$CY$410,7,FALSE)/VLOOKUP($A100,table100!$CE$10:$CK$462,7,FALSE)*1000,"")</f>
        <v>0.2397516677462502</v>
      </c>
      <c r="AJ100">
        <f>IFERROR(VLOOKUP($A100,table123!$DF$10:$DY$410,7,FALSE)/VLOOKUP($A100,table100!$DE$10:$DK$462,7,FALSE)*1000,"")</f>
        <v>0</v>
      </c>
      <c r="AK100">
        <f>IFERROR(VLOOKUP($A100,table123!$EF$10:$EZ$410,7,FALSE)/VLOOKUP($A100,table100!$EE$10:$EK$462,7,FALSE)*1000,"")</f>
        <v>0</v>
      </c>
      <c r="AL100">
        <f>IFERROR(VLOOKUP($A100,table123!$FF$10:$FZ$410,7,FALSE)/VLOOKUP($A100,table100!$FE$10:$FK$462,7,FALSE)*1000,"")</f>
        <v>0</v>
      </c>
      <c r="AM100">
        <f>IFERROR(VLOOKUP($A100,table123!$GF$10:$GZ$410,7,FALSE)/VLOOKUP($A100,table100!$GE$10:$GK$462,7,FALSE)*1000,"")</f>
        <v>0</v>
      </c>
      <c r="AO100">
        <f>IFERROR(VLOOKUP($A100,table123!$F$10:$R$410,9,FALSE)/VLOOKUP($A100,table100!$E$10:$K$462,7,FALSE)*1000,"")</f>
        <v>0</v>
      </c>
      <c r="AP100">
        <f>IFERROR(VLOOKUP($A100,table123!$AF$10:$AR$410,9,FALSE)/VLOOKUP($A100,table100!$AE$10:$AK$462,7,FALSE)*1000,"")</f>
        <v>0</v>
      </c>
      <c r="AQ100">
        <f>IFERROR(VLOOKUP($A100,table123!$BF$10:$BR$410,9,FALSE)/VLOOKUP($A100,table100!$BE$10:$BK$462,7,FALSE)*1000,"")</f>
        <v>0</v>
      </c>
      <c r="AR100">
        <f>IFERROR(VLOOKUP($A100,table123!$CF$10:$CY$410,16,FALSE)/VLOOKUP($A100,table100!$CE$10:$CK$462,7,FALSE)*1000,"")</f>
        <v>0</v>
      </c>
      <c r="AS100">
        <f>IFERROR(VLOOKUP($A100,table123!$DF$10:$DY$410,16,FALSE)/VLOOKUP($A100,table100!$DE$10:$DK$462,7,FALSE)*1000,"")</f>
        <v>0</v>
      </c>
      <c r="AT100">
        <f>IFERROR(VLOOKUP($A100,table123!$EF$10:$EZ$410,17,FALSE)/VLOOKUP($A100,table100!$EE$10:$EK$462,7,FALSE)*1000,"")</f>
        <v>0</v>
      </c>
      <c r="AU100">
        <f>IFERROR(VLOOKUP($A100,table123!$FF$10:$FZ$410,17,FALSE)/VLOOKUP($A100,table100!$FE$10:$FK$462,7,FALSE)*1000,"")</f>
        <v>0</v>
      </c>
      <c r="AV100">
        <f>IFERROR(VLOOKUP($A100,table123!$GF$10:$GZ$410,17,FALSE)/VLOOKUP($A100,table100!$GE$10:$GK$462,7,FALSE)*1000,"")</f>
        <v>0</v>
      </c>
      <c r="AX100">
        <f>IFERROR(VLOOKUP($A100,table123!$F$10:$R$410,11,FALSE)/VLOOKUP($A100,table100!$E$10:$K$462,7,FALSE)*1000,"")</f>
        <v>0.34503763466052134</v>
      </c>
      <c r="AY100">
        <f>IFERROR(VLOOKUP($A100,table123!$AF$10:$AR$410,11,FALSE)/VLOOKUP($A100,table100!$AE$10:$AK$462,7,FALSE)*1000,"")</f>
        <v>0.75457300917781223</v>
      </c>
      <c r="AZ100">
        <f>IFERROR(VLOOKUP($A100,table123!$BF$10:$BR$410,11,FALSE)/VLOOKUP($A100,table100!$BE$10:$BK$462,7,FALSE)*1000,"")</f>
        <v>0.25773304771441491</v>
      </c>
      <c r="BA100">
        <f>IFERROR(VLOOKUP($A100,table123!$CF$10:$CY$410,18,FALSE)/VLOOKUP($A100,table100!$CE$10:$CK$462,7,FALSE)*1000,"")</f>
        <v>6.3092544143750054E-2</v>
      </c>
      <c r="BB100">
        <f>IFERROR(VLOOKUP($A100,table123!$DF$10:$DY$410,18,FALSE)/VLOOKUP($A100,table100!$DE$10:$DK$462,7,FALSE)*1000,"")</f>
        <v>2.9255163536364169E-2</v>
      </c>
      <c r="BC100">
        <f>IFERROR(VLOOKUP($A100,table123!$EF$10:$EZ$410,19,FALSE)/VLOOKUP($A100,table100!$EE$10:$EK$462,7,FALSE)*1000,"")</f>
        <v>7.0635553782741653E-2</v>
      </c>
      <c r="BD100">
        <f>IFERROR(VLOOKUP($A100,table123!$FF$10:$FZ$410,19,FALSE)/VLOOKUP($A100,table100!$FE$10:$FK$462,7,FALSE)*1000,"")</f>
        <v>0.20660217923978663</v>
      </c>
      <c r="BE100">
        <f>IFERROR(VLOOKUP($A100,table123!$GF$10:$GZ$410,19,FALSE)/VLOOKUP($A100,table100!$GE$10:$GK$462,7,FALSE)*1000,"")</f>
        <v>4.517242313912203E-2</v>
      </c>
      <c r="BG100">
        <f>IFERROR(VLOOKUP($A100,table123!$F$10:$R$410,13,FALSE)/VLOOKUP($A100,table100!$E$10:$K$462,7,FALSE)*1000,"")</f>
        <v>4.8475657807860895</v>
      </c>
      <c r="BH100">
        <f>IFERROR(VLOOKUP($A100,table123!$AF$10:$AR$410,13,FALSE)/VLOOKUP($A100,table100!$AE$10:$AK$462,7,FALSE)*1000,"")</f>
        <v>3.3235125797494649</v>
      </c>
      <c r="BI100">
        <f>IFERROR(VLOOKUP($A100,table123!$BF$10:$BR$410,13,FALSE)/VLOOKUP($A100,table100!$BE$10:$BK$462,7,FALSE)*1000,"")</f>
        <v>4.5082157690373883</v>
      </c>
      <c r="BJ100">
        <f>IFERROR(VLOOKUP($A100,table123!$CF$10:$CY$410,20,FALSE)/VLOOKUP($A100,table100!$CE$10:$CK$462,7,FALSE)*1000,"")</f>
        <v>6.4270271634433387</v>
      </c>
      <c r="BK100">
        <f>IFERROR(VLOOKUP($A100,table123!$DF$10:$DY$410,20,FALSE)/VLOOKUP($A100,table100!$DE$10:$DK$462,7,FALSE)*1000,"")</f>
        <v>5.842674089119587</v>
      </c>
      <c r="BL100">
        <f>IFERROR(VLOOKUP($A100,table123!$EF$10:$EZ$410,21,FALSE)/VLOOKUP($A100,table100!$EE$10:$EK$462,7,FALSE)*1000,"")</f>
        <v>5.5635886185347685</v>
      </c>
      <c r="BM100">
        <f>IFERROR(VLOOKUP($A100,table123!$FF$10:$FZ$410,21,FALSE)/VLOOKUP($A100,table100!$FE$10:$FK$462,7,FALSE)*1000,"")</f>
        <v>6.0451797645561562</v>
      </c>
      <c r="BN100">
        <f>IFERROR(VLOOKUP($A100,table123!$GF$10:$GZ$410,21,FALSE)/VLOOKUP($A100,table100!$GE$10:$GK$462,7,FALSE)*1000,"")</f>
        <v>14.708140974098132</v>
      </c>
    </row>
    <row r="101" spans="1:66" x14ac:dyDescent="0.3">
      <c r="A101" t="s">
        <v>321</v>
      </c>
      <c r="B101" t="str">
        <f>VLOOKUP($A101,class!$A$1:$B$455,2,FALSE)</f>
        <v>Metropolitan District</v>
      </c>
      <c r="C101" t="str">
        <f>IFERROR(VLOOKUP($A101,classifications!A$3:C$334,3,FALSE),VLOOKUP($A101,classifications!I$2:K$28,3,FALSE))</f>
        <v>Predominantly Urban</v>
      </c>
      <c r="E101" t="b">
        <f>IF(VLOOKUP(A101,table123!$F$10:$F$410,1,FALSE)=VLOOKUP(calculations!A101,table100!$E$10:$E$462,1,FALSE),TRUE,FALSE)</f>
        <v>1</v>
      </c>
      <c r="F101" t="b">
        <f>IF(VLOOKUP($A101,table123!$AF$10:$AF$410,1,FALSE)=VLOOKUP(calculations!$A101,table100!$AE$10:$AE$462,1,FALSE),TRUE,FALSE)</f>
        <v>1</v>
      </c>
      <c r="G101" t="b">
        <f>IF(VLOOKUP($A101,table123!$BF$10:$BF$410,1,FALSE)=VLOOKUP(calculations!$A101,table100!$BE$10:$BE$462,1,FALSE),TRUE,FALSE)</f>
        <v>1</v>
      </c>
      <c r="H101" t="b">
        <f>IF(VLOOKUP($A101,table123!$CF$10:$CF$410,1,FALSE)=VLOOKUP(calculations!$A101,table100!$CE$10:$CE$462,1,FALSE),TRUE,FALSE)</f>
        <v>1</v>
      </c>
      <c r="I101" t="b">
        <f>IF(VLOOKUP($A101,table123!$DF$10:$DF$410,1,FALSE)=VLOOKUP(calculations!$A101,table100!$DE$10:$DE$462,1,FALSE),TRUE,FALSE)</f>
        <v>1</v>
      </c>
      <c r="J101" t="b">
        <f>IF(VLOOKUP($A101,table123!$EF$10:$EF$410,1,FALSE)=VLOOKUP(calculations!$A101,table100!$EE$10:$EE$462,1,FALSE),TRUE,FALSE)</f>
        <v>1</v>
      </c>
      <c r="K101" t="b">
        <f>IF(VLOOKUP($A101,table123!$FF$10:$FF$410,1,FALSE)=VLOOKUP(calculations!$A101,table100!$FE$10:$FE$462,1,FALSE),TRUE,FALSE)</f>
        <v>1</v>
      </c>
      <c r="L101" t="b">
        <f>IF(VLOOKUP($A101,table123!$GF$10:$GF$408,1,FALSE)=VLOOKUP(calculations!$A101,table100!$GE$10:$GE$462,1,FALSE),TRUE,FALSE)</f>
        <v>1</v>
      </c>
      <c r="N101">
        <f>IFERROR(VLOOKUP($A101,table123!$F$10:$R$410,3,FALSE)/VLOOKUP($A101,table100!$E$10:$K$462,7,FALSE)*1000,"")</f>
        <v>7.5259897012772505</v>
      </c>
      <c r="O101">
        <f>IFERROR(VLOOKUP($A101,table123!$AF$10:$AR$410,3,FALSE)/VLOOKUP($A101,table100!$AE$10:$AK$462,7,FALSE)*1000,"")</f>
        <v>7.0780964817260461</v>
      </c>
      <c r="P101">
        <f>IFERROR(VLOOKUP($A101,table123!$BF$10:$BR$410,3,FALSE)/VLOOKUP($A101,table100!$BE$10:$BK$462,7,FALSE)*1000,"")</f>
        <v>8.0443950511882587</v>
      </c>
      <c r="Q101">
        <f>IFERROR(VLOOKUP($A101,table123!$CF$10:$CY$410,3,FALSE)/VLOOKUP($A101,table100!$CE$10:$CK$462,7,FALSE)*1000,"")</f>
        <v>7.9427653672068912</v>
      </c>
      <c r="R101">
        <f>IFERROR(VLOOKUP($A101,table123!$DF$10:$DY$410,3,FALSE)/VLOOKUP($A101,table100!$DE$10:$DK$462,7,FALSE)*1000,"")</f>
        <v>7.6380558727038856</v>
      </c>
      <c r="S101">
        <f>IFERROR(VLOOKUP($A101,table123!$EF$10:$EZ$410,3,FALSE)/VLOOKUP($A101,table100!$EE$10:$EK$462,7,FALSE)*1000,"")</f>
        <v>7.0243343009712218</v>
      </c>
      <c r="T101">
        <f>IFERROR(VLOOKUP($A101,table123!$FF$10:$FZ$410,3,FALSE)/VLOOKUP($A101,table100!$FE$10:$FK$462,7,FALSE)*1000,"")</f>
        <v>9.6294715880805075</v>
      </c>
      <c r="U101">
        <f>IFERROR(VLOOKUP($A101,table123!$GF$10:$GZ$410,3,FALSE)/VLOOKUP($A101,table100!$GE$10:$GK$462,7,FALSE)*1000,"")</f>
        <v>14.608504739319818</v>
      </c>
      <c r="W101">
        <f>IFERROR(VLOOKUP($A101,table123!$F$10:$R$410,5,FALSE)/VLOOKUP($A101,table100!$E$10:$K$462,7,FALSE)*1000,"")</f>
        <v>0.11210510975090245</v>
      </c>
      <c r="X101">
        <f>IFERROR(VLOOKUP($A101,table123!$AF$10:$AR$410,5,FALSE)/VLOOKUP($A101,table100!$AE$10:$AK$462,7,FALSE)*1000,"")</f>
        <v>2.9677553382499146E-2</v>
      </c>
      <c r="Y101">
        <f>IFERROR(VLOOKUP($A101,table123!$BF$10:$BR$410,5,FALSE)/VLOOKUP($A101,table100!$BE$10:$BK$462,7,FALSE)*1000,"")</f>
        <v>0.5225544818246719</v>
      </c>
      <c r="Z101">
        <f>IFERROR(VLOOKUP($A101,table123!$CF$10:$CY$410,5,FALSE)/VLOOKUP($A101,table100!$CE$10:$CK$462,7,FALSE)*1000,"")</f>
        <v>5.1102350708132571E-2</v>
      </c>
      <c r="AA101">
        <f>IFERROR(VLOOKUP($A101,table123!$DF$10:$DY$410,5,FALSE)/VLOOKUP($A101,table100!$DE$10:$DK$462,7,FALSE)*1000,"")</f>
        <v>7.9487809460494552E-2</v>
      </c>
      <c r="AB101">
        <f>IFERROR(VLOOKUP($A101,table123!$EF$10:$EZ$410,5,FALSE)/VLOOKUP($A101,table100!$EE$10:$EK$462,7,FALSE)*1000,"")</f>
        <v>9.3179944808801929E-2</v>
      </c>
      <c r="AC101">
        <f>IFERROR(VLOOKUP($A101,table123!$FF$10:$FZ$410,5,FALSE)/VLOOKUP($A101,table100!$FE$10:$FK$462,7,FALSE)*1000,"")</f>
        <v>6.4006827394922125E-2</v>
      </c>
      <c r="AD101">
        <f>IFERROR(VLOOKUP($A101,table123!$GF$10:$GZ$410,5,FALSE)/VLOOKUP($A101,table100!$GE$10:$GK$462,7,FALSE)*1000,"")</f>
        <v>0.23925296779232841</v>
      </c>
      <c r="AF101">
        <f>IFERROR(VLOOKUP($A101,table123!$F$10:$R$410,7,FALSE)/VLOOKUP($A101,table100!$E$10:$K$462,7,FALSE)*1000,"")</f>
        <v>0.26157858941877238</v>
      </c>
      <c r="AG101">
        <f>IFERROR(VLOOKUP($A101,table123!$AF$10:$AR$410,7,FALSE)/VLOOKUP($A101,table100!$AE$10:$AK$462,7,FALSE)*1000,"")</f>
        <v>1.1054888634980933</v>
      </c>
      <c r="AH101">
        <f>IFERROR(VLOOKUP($A101,table123!$BF$10:$BR$410,7,FALSE)/VLOOKUP($A101,table100!$BE$10:$BK$462,7,FALSE)*1000,"")</f>
        <v>0.2870369688896085</v>
      </c>
      <c r="AI101">
        <f>IFERROR(VLOOKUP($A101,table123!$CF$10:$CY$410,7,FALSE)/VLOOKUP($A101,table100!$CE$10:$CK$462,7,FALSE)*1000,"")</f>
        <v>2.5332165279602861</v>
      </c>
      <c r="AJ101">
        <f>IFERROR(VLOOKUP($A101,table123!$DF$10:$DY$410,7,FALSE)/VLOOKUP($A101,table100!$DE$10:$DK$462,7,FALSE)*1000,"")</f>
        <v>0.75152110762649393</v>
      </c>
      <c r="AK101">
        <f>IFERROR(VLOOKUP($A101,table123!$EF$10:$EZ$410,7,FALSE)/VLOOKUP($A101,table100!$EE$10:$EK$462,7,FALSE)*1000,"")</f>
        <v>0.78844568684370853</v>
      </c>
      <c r="AL101">
        <f>IFERROR(VLOOKUP($A101,table123!$FF$10:$FZ$410,7,FALSE)/VLOOKUP($A101,table100!$FE$10:$FK$462,7,FALSE)*1000,"")</f>
        <v>0.96721428063437875</v>
      </c>
      <c r="AM101">
        <f>IFERROR(VLOOKUP($A101,table123!$GF$10:$GZ$410,7,FALSE)/VLOOKUP($A101,table100!$GE$10:$GK$462,7,FALSE)*1000,"")</f>
        <v>0.9710855751570977</v>
      </c>
      <c r="AO101">
        <f>IFERROR(VLOOKUP($A101,table123!$F$10:$R$410,9,FALSE)/VLOOKUP($A101,table100!$E$10:$K$462,7,FALSE)*1000,"")</f>
        <v>0</v>
      </c>
      <c r="AP101">
        <f>IFERROR(VLOOKUP($A101,table123!$AF$10:$AR$410,9,FALSE)/VLOOKUP($A101,table100!$AE$10:$AK$462,7,FALSE)*1000,"")</f>
        <v>-2.2258165036874361E-2</v>
      </c>
      <c r="AQ101">
        <f>IFERROR(VLOOKUP($A101,table123!$BF$10:$BR$410,9,FALSE)/VLOOKUP($A101,table100!$BE$10:$BK$462,7,FALSE)*1000,"")</f>
        <v>0</v>
      </c>
      <c r="AR101">
        <f>IFERROR(VLOOKUP($A101,table123!$CF$10:$CY$410,16,FALSE)/VLOOKUP($A101,table100!$CE$10:$CK$462,7,FALSE)*1000,"")</f>
        <v>0</v>
      </c>
      <c r="AS101">
        <f>IFERROR(VLOOKUP($A101,table123!$DF$10:$DY$410,16,FALSE)/VLOOKUP($A101,table100!$DE$10:$DK$462,7,FALSE)*1000,"")</f>
        <v>0</v>
      </c>
      <c r="AT101">
        <f>IFERROR(VLOOKUP($A101,table123!$EF$10:$EZ$410,17,FALSE)/VLOOKUP($A101,table100!$EE$10:$EK$462,7,FALSE)*1000,"")</f>
        <v>0</v>
      </c>
      <c r="AU101">
        <f>IFERROR(VLOOKUP($A101,table123!$FF$10:$FZ$410,17,FALSE)/VLOOKUP($A101,table100!$FE$10:$FK$462,7,FALSE)*1000,"")</f>
        <v>0</v>
      </c>
      <c r="AV101">
        <f>IFERROR(VLOOKUP($A101,table123!$GF$10:$GZ$410,17,FALSE)/VLOOKUP($A101,table100!$GE$10:$GK$462,7,FALSE)*1000,"")</f>
        <v>0</v>
      </c>
      <c r="AX101">
        <f>IFERROR(VLOOKUP($A101,table123!$F$10:$R$410,11,FALSE)/VLOOKUP($A101,table100!$E$10:$K$462,7,FALSE)*1000,"")</f>
        <v>0.58294657070469269</v>
      </c>
      <c r="AY101">
        <f>IFERROR(VLOOKUP($A101,table123!$AF$10:$AR$410,11,FALSE)/VLOOKUP($A101,table100!$AE$10:$AK$462,7,FALSE)*1000,"")</f>
        <v>0.11129082518437181</v>
      </c>
      <c r="AZ101">
        <f>IFERROR(VLOOKUP($A101,table123!$BF$10:$BR$410,11,FALSE)/VLOOKUP($A101,table100!$BE$10:$BK$462,7,FALSE)*1000,"")</f>
        <v>0.69183269424674876</v>
      </c>
      <c r="BA101">
        <f>IFERROR(VLOOKUP($A101,table123!$CF$10:$CY$410,18,FALSE)/VLOOKUP($A101,table100!$CE$10:$CK$462,7,FALSE)*1000,"")</f>
        <v>0.26281208935611039</v>
      </c>
      <c r="BB101">
        <f>IFERROR(VLOOKUP($A101,table123!$DF$10:$DY$410,18,FALSE)/VLOOKUP($A101,table100!$DE$10:$DK$462,7,FALSE)*1000,"")</f>
        <v>0.31072507334556959</v>
      </c>
      <c r="BC101">
        <f>IFERROR(VLOOKUP($A101,table123!$EF$10:$EZ$410,19,FALSE)/VLOOKUP($A101,table100!$EE$10:$EK$462,7,FALSE)*1000,"")</f>
        <v>5.7341504497724259E-2</v>
      </c>
      <c r="BD101">
        <f>IFERROR(VLOOKUP($A101,table123!$FF$10:$FZ$410,19,FALSE)/VLOOKUP($A101,table100!$FE$10:$FK$462,7,FALSE)*1000,"")</f>
        <v>0</v>
      </c>
      <c r="BE101">
        <f>IFERROR(VLOOKUP($A101,table123!$GF$10:$GZ$410,19,FALSE)/VLOOKUP($A101,table100!$GE$10:$GK$462,7,FALSE)*1000,"")</f>
        <v>4.9257963957244084E-2</v>
      </c>
      <c r="BG101">
        <f>IFERROR(VLOOKUP($A101,table123!$F$10:$R$410,13,FALSE)/VLOOKUP($A101,table100!$E$10:$K$462,7,FALSE)*1000,"")</f>
        <v>7.3167268297422332</v>
      </c>
      <c r="BH101">
        <f>IFERROR(VLOOKUP($A101,table123!$AF$10:$AR$410,13,FALSE)/VLOOKUP($A101,table100!$AE$10:$AK$462,7,FALSE)*1000,"")</f>
        <v>8.0797139083853935</v>
      </c>
      <c r="BI101">
        <f>IFERROR(VLOOKUP($A101,table123!$BF$10:$BR$410,13,FALSE)/VLOOKUP($A101,table100!$BE$10:$BK$462,7,FALSE)*1000,"")</f>
        <v>8.1621538076557911</v>
      </c>
      <c r="BJ101">
        <f>IFERROR(VLOOKUP($A101,table123!$CF$10:$CY$410,20,FALSE)/VLOOKUP($A101,table100!$CE$10:$CK$462,7,FALSE)*1000,"")</f>
        <v>10.264272156519199</v>
      </c>
      <c r="BK101">
        <f>IFERROR(VLOOKUP($A101,table123!$DF$10:$DY$410,20,FALSE)/VLOOKUP($A101,table100!$DE$10:$DK$462,7,FALSE)*1000,"")</f>
        <v>8.1583397164453046</v>
      </c>
      <c r="BL101">
        <f>IFERROR(VLOOKUP($A101,table123!$EF$10:$EZ$410,21,FALSE)/VLOOKUP($A101,table100!$EE$10:$EK$462,7,FALSE)*1000,"")</f>
        <v>7.8486184281260085</v>
      </c>
      <c r="BM101">
        <f>IFERROR(VLOOKUP($A101,table123!$FF$10:$FZ$410,21,FALSE)/VLOOKUP($A101,table100!$FE$10:$FK$462,7,FALSE)*1000,"")</f>
        <v>10.660692696109809</v>
      </c>
      <c r="BN101">
        <f>IFERROR(VLOOKUP($A101,table123!$GF$10:$GZ$410,21,FALSE)/VLOOKUP($A101,table100!$GE$10:$GK$462,7,FALSE)*1000,"")</f>
        <v>15.769585318312</v>
      </c>
    </row>
    <row r="102" spans="1:66" x14ac:dyDescent="0.3">
      <c r="A102" t="s">
        <v>780</v>
      </c>
      <c r="B102" t="str">
        <f>VLOOKUP($A102,class!$A$1:$B$455,2,FALSE)</f>
        <v>Shire District</v>
      </c>
      <c r="C102" t="str">
        <f>IFERROR(VLOOKUP($A102,classifications!A$3:C$334,3,FALSE),VLOOKUP($A102,classifications!I$2:K$28,3,FALSE))</f>
        <v>Predominantly Rural</v>
      </c>
      <c r="E102" t="b">
        <f>IF(VLOOKUP(A102,table123!$F$10:$F$410,1,FALSE)=VLOOKUP(calculations!A102,table100!$E$10:$E$462,1,FALSE),TRUE,FALSE)</f>
        <v>1</v>
      </c>
      <c r="F102" t="b">
        <f>IF(VLOOKUP($A102,table123!$AF$10:$AF$410,1,FALSE)=VLOOKUP(calculations!$A102,table100!$AE$10:$AE$462,1,FALSE),TRUE,FALSE)</f>
        <v>1</v>
      </c>
      <c r="G102" t="b">
        <f>IF(VLOOKUP($A102,table123!$BF$10:$BF$410,1,FALSE)=VLOOKUP(calculations!$A102,table100!$BE$10:$BE$462,1,FALSE),TRUE,FALSE)</f>
        <v>1</v>
      </c>
      <c r="H102" t="b">
        <f>IF(VLOOKUP($A102,table123!$CF$10:$CF$410,1,FALSE)=VLOOKUP(calculations!$A102,table100!$CE$10:$CE$462,1,FALSE),TRUE,FALSE)</f>
        <v>1</v>
      </c>
      <c r="I102" t="b">
        <f>IF(VLOOKUP($A102,table123!$DF$10:$DF$410,1,FALSE)=VLOOKUP(calculations!$A102,table100!$DE$10:$DE$462,1,FALSE),TRUE,FALSE)</f>
        <v>1</v>
      </c>
      <c r="J102" t="b">
        <f>IF(VLOOKUP($A102,table123!$EF$10:$EF$410,1,FALSE)=VLOOKUP(calculations!$A102,table100!$EE$10:$EE$462,1,FALSE),TRUE,FALSE)</f>
        <v>1</v>
      </c>
      <c r="K102" t="b">
        <f>IF(VLOOKUP($A102,table123!$FF$10:$FF$410,1,FALSE)=VLOOKUP(calculations!$A102,table100!$FE$10:$FE$462,1,FALSE),TRUE,FALSE)</f>
        <v>1</v>
      </c>
      <c r="L102" t="b">
        <f>IF(VLOOKUP($A102,table123!$GF$10:$GF$408,1,FALSE)=VLOOKUP(calculations!$A102,table100!$GE$10:$GE$462,1,FALSE),TRUE,FALSE)</f>
        <v>1</v>
      </c>
      <c r="N102">
        <f>IFERROR(VLOOKUP($A102,table123!$F$10:$R$410,3,FALSE)/VLOOKUP($A102,table100!$E$10:$K$462,7,FALSE)*1000,"")</f>
        <v>2.8583992963940195</v>
      </c>
      <c r="O102">
        <f>IFERROR(VLOOKUP($A102,table123!$AF$10:$AR$410,3,FALSE)/VLOOKUP($A102,table100!$AE$10:$AK$462,7,FALSE)*1000,"")</f>
        <v>0.43786032255710428</v>
      </c>
      <c r="P102">
        <f>IFERROR(VLOOKUP($A102,table123!$BF$10:$BR$410,3,FALSE)/VLOOKUP($A102,table100!$BE$10:$BK$462,7,FALSE)*1000,"")</f>
        <v>5.5762081784386615</v>
      </c>
      <c r="Q102">
        <f>IFERROR(VLOOKUP($A102,table123!$CF$10:$CY$410,3,FALSE)/VLOOKUP($A102,table100!$CE$10:$CK$462,7,FALSE)*1000,"")</f>
        <v>4.816397479539364</v>
      </c>
      <c r="R102">
        <f>IFERROR(VLOOKUP($A102,table123!$DF$10:$DY$410,3,FALSE)/VLOOKUP($A102,table100!$DE$10:$DK$462,7,FALSE)*1000,"")</f>
        <v>4.9998201503543038</v>
      </c>
      <c r="S102">
        <f>IFERROR(VLOOKUP($A102,table123!$EF$10:$EZ$410,3,FALSE)/VLOOKUP($A102,table100!$EE$10:$EK$462,7,FALSE)*1000,"")</f>
        <v>3.5318040740608612</v>
      </c>
      <c r="T102">
        <f>IFERROR(VLOOKUP($A102,table123!$FF$10:$FZ$410,3,FALSE)/VLOOKUP($A102,table100!$FE$10:$FK$462,7,FALSE)*1000,"")</f>
        <v>7.8528475415634951</v>
      </c>
      <c r="U102">
        <f>IFERROR(VLOOKUP($A102,table123!$GF$10:$GZ$410,3,FALSE)/VLOOKUP($A102,table100!$GE$10:$GK$462,7,FALSE)*1000,"")</f>
        <v>6.1360448807854135</v>
      </c>
      <c r="W102">
        <f>IFERROR(VLOOKUP($A102,table123!$F$10:$R$410,5,FALSE)/VLOOKUP($A102,table100!$E$10:$K$462,7,FALSE)*1000,"")</f>
        <v>0.32981530343007914</v>
      </c>
      <c r="X102">
        <f>IFERROR(VLOOKUP($A102,table123!$AF$10:$AR$410,5,FALSE)/VLOOKUP($A102,table100!$AE$10:$AK$462,7,FALSE)*1000,"")</f>
        <v>0.29190688170473617</v>
      </c>
      <c r="Y102">
        <f>IFERROR(VLOOKUP($A102,table123!$BF$10:$BR$410,5,FALSE)/VLOOKUP($A102,table100!$BE$10:$BK$462,7,FALSE)*1000,"")</f>
        <v>0.43734966105401268</v>
      </c>
      <c r="Z102">
        <f>IFERROR(VLOOKUP($A102,table123!$CF$10:$CY$410,5,FALSE)/VLOOKUP($A102,table100!$CE$10:$CK$462,7,FALSE)*1000,"")</f>
        <v>-0.10864054465126385</v>
      </c>
      <c r="AA102">
        <f>IFERROR(VLOOKUP($A102,table123!$DF$10:$DY$410,5,FALSE)/VLOOKUP($A102,table100!$DE$10:$DK$462,7,FALSE)*1000,"")</f>
        <v>0.46760907881011476</v>
      </c>
      <c r="AB102">
        <f>IFERROR(VLOOKUP($A102,table123!$EF$10:$EZ$410,5,FALSE)/VLOOKUP($A102,table100!$EE$10:$EK$462,7,FALSE)*1000,"")</f>
        <v>-7.1349577253754778E-2</v>
      </c>
      <c r="AC102">
        <f>IFERROR(VLOOKUP($A102,table123!$FF$10:$FZ$410,5,FALSE)/VLOOKUP($A102,table100!$FE$10:$FK$462,7,FALSE)*1000,"")</f>
        <v>0</v>
      </c>
      <c r="AD102">
        <f>IFERROR(VLOOKUP($A102,table123!$GF$10:$GZ$410,5,FALSE)/VLOOKUP($A102,table100!$GE$10:$GK$462,7,FALSE)*1000,"")</f>
        <v>0.28050490883590462</v>
      </c>
      <c r="AF102">
        <f>IFERROR(VLOOKUP($A102,table123!$F$10:$R$410,7,FALSE)/VLOOKUP($A102,table100!$E$10:$K$462,7,FALSE)*1000,"")</f>
        <v>1.1726766344180592</v>
      </c>
      <c r="AG102">
        <f>IFERROR(VLOOKUP($A102,table123!$AF$10:$AR$410,7,FALSE)/VLOOKUP($A102,table100!$AE$10:$AK$462,7,FALSE)*1000,"")</f>
        <v>0.54732540319638034</v>
      </c>
      <c r="AH102">
        <f>IFERROR(VLOOKUP($A102,table123!$BF$10:$BR$410,7,FALSE)/VLOOKUP($A102,table100!$BE$10:$BK$462,7,FALSE)*1000,"")</f>
        <v>0.6924702966688534</v>
      </c>
      <c r="AI102">
        <f>IFERROR(VLOOKUP($A102,table123!$CF$10:$CY$410,7,FALSE)/VLOOKUP($A102,table100!$CE$10:$CK$462,7,FALSE)*1000,"")</f>
        <v>2.0641703483740135</v>
      </c>
      <c r="AJ102">
        <f>IFERROR(VLOOKUP($A102,table123!$DF$10:$DY$410,7,FALSE)/VLOOKUP($A102,table100!$DE$10:$DK$462,7,FALSE)*1000,"")</f>
        <v>2.8775943311391674</v>
      </c>
      <c r="AK102">
        <f>IFERROR(VLOOKUP($A102,table123!$EF$10:$EZ$410,7,FALSE)/VLOOKUP($A102,table100!$EE$10:$EK$462,7,FALSE)*1000,"")</f>
        <v>5.0301451963897117</v>
      </c>
      <c r="AL102">
        <f>IFERROR(VLOOKUP($A102,table123!$FF$10:$FZ$410,7,FALSE)/VLOOKUP($A102,table100!$FE$10:$FK$462,7,FALSE)*1000,"")</f>
        <v>0.95507605235231696</v>
      </c>
      <c r="AM102">
        <f>IFERROR(VLOOKUP($A102,table123!$GF$10:$GZ$410,7,FALSE)/VLOOKUP($A102,table100!$GE$10:$GK$462,7,FALSE)*1000,"")</f>
        <v>4.0673211781206167</v>
      </c>
      <c r="AO102">
        <f>IFERROR(VLOOKUP($A102,table123!$F$10:$R$410,9,FALSE)/VLOOKUP($A102,table100!$E$10:$K$462,7,FALSE)*1000,"")</f>
        <v>3.6646144825564352E-2</v>
      </c>
      <c r="AP102">
        <f>IFERROR(VLOOKUP($A102,table123!$AF$10:$AR$410,9,FALSE)/VLOOKUP($A102,table100!$AE$10:$AK$462,7,FALSE)*1000,"")</f>
        <v>-3.6488360213092021E-2</v>
      </c>
      <c r="AQ102">
        <f>IFERROR(VLOOKUP($A102,table123!$BF$10:$BR$410,9,FALSE)/VLOOKUP($A102,table100!$BE$10:$BK$462,7,FALSE)*1000,"")</f>
        <v>3.644580508783439E-2</v>
      </c>
      <c r="AR102">
        <f>IFERROR(VLOOKUP($A102,table123!$CF$10:$CY$410,16,FALSE)/VLOOKUP($A102,table100!$CE$10:$CK$462,7,FALSE)*1000,"")</f>
        <v>0</v>
      </c>
      <c r="AS102">
        <f>IFERROR(VLOOKUP($A102,table123!$DF$10:$DY$410,16,FALSE)/VLOOKUP($A102,table100!$DE$10:$DK$462,7,FALSE)*1000,"")</f>
        <v>0</v>
      </c>
      <c r="AT102">
        <f>IFERROR(VLOOKUP($A102,table123!$EF$10:$EZ$410,17,FALSE)/VLOOKUP($A102,table100!$EE$10:$EK$462,7,FALSE)*1000,"")</f>
        <v>3.5674788626877389E-2</v>
      </c>
      <c r="AU102">
        <f>IFERROR(VLOOKUP($A102,table123!$FF$10:$FZ$410,17,FALSE)/VLOOKUP($A102,table100!$FE$10:$FK$462,7,FALSE)*1000,"")</f>
        <v>3.5373187124159884E-2</v>
      </c>
      <c r="AV102">
        <f>IFERROR(VLOOKUP($A102,table123!$GF$10:$GZ$410,17,FALSE)/VLOOKUP($A102,table100!$GE$10:$GK$462,7,FALSE)*1000,"")</f>
        <v>0</v>
      </c>
      <c r="AX102">
        <f>IFERROR(VLOOKUP($A102,table123!$F$10:$R$410,11,FALSE)/VLOOKUP($A102,table100!$E$10:$K$462,7,FALSE)*1000,"")</f>
        <v>7.3292289651128703E-2</v>
      </c>
      <c r="AY102">
        <f>IFERROR(VLOOKUP($A102,table123!$AF$10:$AR$410,11,FALSE)/VLOOKUP($A102,table100!$AE$10:$AK$462,7,FALSE)*1000,"")</f>
        <v>7.2976720426184041E-2</v>
      </c>
      <c r="AZ102">
        <f>IFERROR(VLOOKUP($A102,table123!$BF$10:$BR$410,11,FALSE)/VLOOKUP($A102,table100!$BE$10:$BK$462,7,FALSE)*1000,"")</f>
        <v>0.32801224579050953</v>
      </c>
      <c r="BA102">
        <f>IFERROR(VLOOKUP($A102,table123!$CF$10:$CY$410,18,FALSE)/VLOOKUP($A102,table100!$CE$10:$CK$462,7,FALSE)*1000,"")</f>
        <v>0</v>
      </c>
      <c r="BB102">
        <f>IFERROR(VLOOKUP($A102,table123!$DF$10:$DY$410,18,FALSE)/VLOOKUP($A102,table100!$DE$10:$DK$462,7,FALSE)*1000,"")</f>
        <v>7.1939858278479193E-2</v>
      </c>
      <c r="BC102">
        <f>IFERROR(VLOOKUP($A102,table123!$EF$10:$EZ$410,19,FALSE)/VLOOKUP($A102,table100!$EE$10:$EK$462,7,FALSE)*1000,"")</f>
        <v>0</v>
      </c>
      <c r="BD102">
        <f>IFERROR(VLOOKUP($A102,table123!$FF$10:$FZ$410,19,FALSE)/VLOOKUP($A102,table100!$FE$10:$FK$462,7,FALSE)*1000,"")</f>
        <v>0</v>
      </c>
      <c r="BE102">
        <f>IFERROR(VLOOKUP($A102,table123!$GF$10:$GZ$410,19,FALSE)/VLOOKUP($A102,table100!$GE$10:$GK$462,7,FALSE)*1000,"")</f>
        <v>0.10518934081346425</v>
      </c>
      <c r="BG102">
        <f>IFERROR(VLOOKUP($A102,table123!$F$10:$R$410,13,FALSE)/VLOOKUP($A102,table100!$E$10:$K$462,7,FALSE)*1000,"")</f>
        <v>4.3242450894165927</v>
      </c>
      <c r="BH102">
        <f>IFERROR(VLOOKUP($A102,table123!$AF$10:$AR$410,13,FALSE)/VLOOKUP($A102,table100!$AE$10:$AK$462,7,FALSE)*1000,"")</f>
        <v>1.1676275268189447</v>
      </c>
      <c r="BI102">
        <f>IFERROR(VLOOKUP($A102,table123!$BF$10:$BR$410,13,FALSE)/VLOOKUP($A102,table100!$BE$10:$BK$462,7,FALSE)*1000,"")</f>
        <v>6.4144616954588525</v>
      </c>
      <c r="BJ102">
        <f>IFERROR(VLOOKUP($A102,table123!$CF$10:$CY$410,20,FALSE)/VLOOKUP($A102,table100!$CE$10:$CK$462,7,FALSE)*1000,"")</f>
        <v>6.7719272832621131</v>
      </c>
      <c r="BK102">
        <f>IFERROR(VLOOKUP($A102,table123!$DF$10:$DY$410,20,FALSE)/VLOOKUP($A102,table100!$DE$10:$DK$462,7,FALSE)*1000,"")</f>
        <v>8.2730837020251062</v>
      </c>
      <c r="BL102">
        <f>IFERROR(VLOOKUP($A102,table123!$EF$10:$EZ$410,21,FALSE)/VLOOKUP($A102,table100!$EE$10:$EK$462,7,FALSE)*1000,"")</f>
        <v>8.5262744818236964</v>
      </c>
      <c r="BM102">
        <f>IFERROR(VLOOKUP($A102,table123!$FF$10:$FZ$410,21,FALSE)/VLOOKUP($A102,table100!$FE$10:$FK$462,7,FALSE)*1000,"")</f>
        <v>8.843296781039971</v>
      </c>
      <c r="BN102">
        <f>IFERROR(VLOOKUP($A102,table123!$GF$10:$GZ$410,21,FALSE)/VLOOKUP($A102,table100!$GE$10:$GK$462,7,FALSE)*1000,"")</f>
        <v>10.378681626928472</v>
      </c>
    </row>
    <row r="103" spans="1:66" x14ac:dyDescent="0.3">
      <c r="A103" t="s">
        <v>968</v>
      </c>
      <c r="B103" t="str">
        <f>VLOOKUP($A103,class!$A$1:$B$455,2,FALSE)</f>
        <v>Shire District</v>
      </c>
      <c r="C103" t="str">
        <f>IFERROR(VLOOKUP($A103,classifications!A$3:C$334,3,FALSE),VLOOKUP($A103,classifications!I$2:K$28,3,FALSE))</f>
        <v>Predominantly Urban</v>
      </c>
      <c r="E103" t="b">
        <f>IF(VLOOKUP(A103,table123!$F$10:$F$410,1,FALSE)=VLOOKUP(calculations!A103,table100!$E$10:$E$462,1,FALSE),TRUE,FALSE)</f>
        <v>1</v>
      </c>
      <c r="F103" t="b">
        <f>IF(VLOOKUP($A103,table123!$AF$10:$AF$410,1,FALSE)=VLOOKUP(calculations!$A103,table100!$AE$10:$AE$462,1,FALSE),TRUE,FALSE)</f>
        <v>1</v>
      </c>
      <c r="G103" t="b">
        <f>IF(VLOOKUP($A103,table123!$BF$10:$BF$410,1,FALSE)=VLOOKUP(calculations!$A103,table100!$BE$10:$BE$462,1,FALSE),TRUE,FALSE)</f>
        <v>1</v>
      </c>
      <c r="H103" t="b">
        <f>IF(VLOOKUP($A103,table123!$CF$10:$CF$410,1,FALSE)=VLOOKUP(calculations!$A103,table100!$CE$10:$CE$462,1,FALSE),TRUE,FALSE)</f>
        <v>1</v>
      </c>
      <c r="I103" t="b">
        <f>IF(VLOOKUP($A103,table123!$DF$10:$DF$410,1,FALSE)=VLOOKUP(calculations!$A103,table100!$DE$10:$DE$462,1,FALSE),TRUE,FALSE)</f>
        <v>1</v>
      </c>
      <c r="J103" t="b">
        <f>IF(VLOOKUP($A103,table123!$EF$10:$EF$410,1,FALSE)=VLOOKUP(calculations!$A103,table100!$EE$10:$EE$462,1,FALSE),TRUE,FALSE)</f>
        <v>1</v>
      </c>
      <c r="K103" t="b">
        <f>IF(VLOOKUP($A103,table123!$FF$10:$FF$410,1,FALSE)=VLOOKUP(calculations!$A103,table100!$FE$10:$FE$462,1,FALSE),TRUE,FALSE)</f>
        <v>1</v>
      </c>
      <c r="L103" t="b">
        <f>IF(VLOOKUP($A103,table123!$GF$10:$GF$408,1,FALSE)=VLOOKUP(calculations!$A103,table100!$GE$10:$GE$462,1,FALSE),TRUE,FALSE)</f>
        <v>1</v>
      </c>
      <c r="N103">
        <f>IFERROR(VLOOKUP($A103,table123!$F$10:$R$410,3,FALSE)/VLOOKUP($A103,table100!$E$10:$K$462,7,FALSE)*1000,"")</f>
        <v>1.6031146226955226</v>
      </c>
      <c r="O103">
        <f>IFERROR(VLOOKUP($A103,table123!$AF$10:$AR$410,3,FALSE)/VLOOKUP($A103,table100!$AE$10:$AK$462,7,FALSE)*1000,"")</f>
        <v>3.2690197512801755</v>
      </c>
      <c r="P103">
        <f>IFERROR(VLOOKUP($A103,table123!$BF$10:$BR$410,3,FALSE)/VLOOKUP($A103,table100!$BE$10:$BK$462,7,FALSE)*1000,"")</f>
        <v>3.8486939491243652</v>
      </c>
      <c r="Q103">
        <f>IFERROR(VLOOKUP($A103,table123!$CF$10:$CY$410,3,FALSE)/VLOOKUP($A103,table100!$CE$10:$CK$462,7,FALSE)*1000,"")</f>
        <v>5.9602048678783488</v>
      </c>
      <c r="R103">
        <f>IFERROR(VLOOKUP($A103,table123!$DF$10:$DY$410,3,FALSE)/VLOOKUP($A103,table100!$DE$10:$DK$462,7,FALSE)*1000,"")</f>
        <v>6.5126896736941049</v>
      </c>
      <c r="S103">
        <f>IFERROR(VLOOKUP($A103,table123!$EF$10:$EZ$410,3,FALSE)/VLOOKUP($A103,table100!$EE$10:$EK$462,7,FALSE)*1000,"")</f>
        <v>7.0232784133574802</v>
      </c>
      <c r="T103">
        <f>IFERROR(VLOOKUP($A103,table123!$FF$10:$FZ$410,3,FALSE)/VLOOKUP($A103,table100!$FE$10:$FK$462,7,FALSE)*1000,"")</f>
        <v>10.625013692027952</v>
      </c>
      <c r="U103">
        <f>IFERROR(VLOOKUP($A103,table123!$GF$10:$GZ$410,3,FALSE)/VLOOKUP($A103,table100!$GE$10:$GK$462,7,FALSE)*1000,"")</f>
        <v>5.827682575445742</v>
      </c>
      <c r="W103">
        <f>IFERROR(VLOOKUP($A103,table123!$F$10:$R$410,5,FALSE)/VLOOKUP($A103,table100!$E$10:$K$462,7,FALSE)*1000,"")</f>
        <v>0</v>
      </c>
      <c r="X103">
        <f>IFERROR(VLOOKUP($A103,table123!$AF$10:$AR$410,5,FALSE)/VLOOKUP($A103,table100!$AE$10:$AK$462,7,FALSE)*1000,"")</f>
        <v>2.286027798098025E-2</v>
      </c>
      <c r="Y103">
        <f>IFERROR(VLOOKUP($A103,table123!$BF$10:$BR$410,5,FALSE)/VLOOKUP($A103,table100!$BE$10:$BK$462,7,FALSE)*1000,"")</f>
        <v>0</v>
      </c>
      <c r="Z103">
        <f>IFERROR(VLOOKUP($A103,table123!$CF$10:$CY$410,5,FALSE)/VLOOKUP($A103,table100!$CE$10:$CK$462,7,FALSE)*1000,"")</f>
        <v>0</v>
      </c>
      <c r="AA103">
        <f>IFERROR(VLOOKUP($A103,table123!$DF$10:$DY$410,5,FALSE)/VLOOKUP($A103,table100!$DE$10:$DK$462,7,FALSE)*1000,"")</f>
        <v>0</v>
      </c>
      <c r="AB103">
        <f>IFERROR(VLOOKUP($A103,table123!$EF$10:$EZ$410,5,FALSE)/VLOOKUP($A103,table100!$EE$10:$EK$462,7,FALSE)*1000,"")</f>
        <v>2.2085781174080128E-2</v>
      </c>
      <c r="AC103">
        <f>IFERROR(VLOOKUP($A103,table123!$FF$10:$FZ$410,5,FALSE)/VLOOKUP($A103,table100!$FE$10:$FK$462,7,FALSE)*1000,"")</f>
        <v>0.13144346835498499</v>
      </c>
      <c r="AD103">
        <f>IFERROR(VLOOKUP($A103,table123!$GF$10:$GZ$410,5,FALSE)/VLOOKUP($A103,table100!$GE$10:$GK$462,7,FALSE)*1000,"")</f>
        <v>2.1664247492363353E-2</v>
      </c>
      <c r="AF103">
        <f>IFERROR(VLOOKUP($A103,table123!$F$10:$R$410,7,FALSE)/VLOOKUP($A103,table100!$E$10:$K$462,7,FALSE)*1000,"")</f>
        <v>0.25191801213786785</v>
      </c>
      <c r="AG103">
        <f>IFERROR(VLOOKUP($A103,table123!$AF$10:$AR$410,7,FALSE)/VLOOKUP($A103,table100!$AE$10:$AK$462,7,FALSE)*1000,"")</f>
        <v>0.5715069495245062</v>
      </c>
      <c r="AH103">
        <f>IFERROR(VLOOKUP($A103,table123!$BF$10:$BR$410,7,FALSE)/VLOOKUP($A103,table100!$BE$10:$BK$462,7,FALSE)*1000,"")</f>
        <v>1.0475735009450935</v>
      </c>
      <c r="AI103">
        <f>IFERROR(VLOOKUP($A103,table123!$CF$10:$CY$410,7,FALSE)/VLOOKUP($A103,table100!$CE$10:$CK$462,7,FALSE)*1000,"")</f>
        <v>6.6854008974300863</v>
      </c>
      <c r="AJ103">
        <f>IFERROR(VLOOKUP($A103,table123!$DF$10:$DY$410,7,FALSE)/VLOOKUP($A103,table100!$DE$10:$DK$462,7,FALSE)*1000,"")</f>
        <v>6.8931560807483994</v>
      </c>
      <c r="AK103">
        <f>IFERROR(VLOOKUP($A103,table123!$EF$10:$EZ$410,7,FALSE)/VLOOKUP($A103,table100!$EE$10:$EK$462,7,FALSE)*1000,"")</f>
        <v>1.1484606210521666</v>
      </c>
      <c r="AL103">
        <f>IFERROR(VLOOKUP($A103,table123!$FF$10:$FZ$410,7,FALSE)/VLOOKUP($A103,table100!$FE$10:$FK$462,7,FALSE)*1000,"")</f>
        <v>0.46005213924244748</v>
      </c>
      <c r="AM103">
        <f>IFERROR(VLOOKUP($A103,table123!$GF$10:$GZ$410,7,FALSE)/VLOOKUP($A103,table100!$GE$10:$GK$462,7,FALSE)*1000,"")</f>
        <v>4.007885786087221</v>
      </c>
      <c r="AO103">
        <f>IFERROR(VLOOKUP($A103,table123!$F$10:$R$410,9,FALSE)/VLOOKUP($A103,table100!$E$10:$K$462,7,FALSE)*1000,"")</f>
        <v>0</v>
      </c>
      <c r="AP103">
        <f>IFERROR(VLOOKUP($A103,table123!$AF$10:$AR$410,9,FALSE)/VLOOKUP($A103,table100!$AE$10:$AK$462,7,FALSE)*1000,"")</f>
        <v>0</v>
      </c>
      <c r="AQ103">
        <f>IFERROR(VLOOKUP($A103,table123!$BF$10:$BR$410,9,FALSE)/VLOOKUP($A103,table100!$BE$10:$BK$462,7,FALSE)*1000,"")</f>
        <v>0</v>
      </c>
      <c r="AR103">
        <f>IFERROR(VLOOKUP($A103,table123!$CF$10:$CY$410,16,FALSE)/VLOOKUP($A103,table100!$CE$10:$CK$462,7,FALSE)*1000,"")</f>
        <v>0</v>
      </c>
      <c r="AS103">
        <f>IFERROR(VLOOKUP($A103,table123!$DF$10:$DY$410,16,FALSE)/VLOOKUP($A103,table100!$DE$10:$DK$462,7,FALSE)*1000,"")</f>
        <v>0</v>
      </c>
      <c r="AT103">
        <f>IFERROR(VLOOKUP($A103,table123!$EF$10:$EZ$410,17,FALSE)/VLOOKUP($A103,table100!$EE$10:$EK$462,7,FALSE)*1000,"")</f>
        <v>0</v>
      </c>
      <c r="AU103">
        <f>IFERROR(VLOOKUP($A103,table123!$FF$10:$FZ$410,17,FALSE)/VLOOKUP($A103,table100!$FE$10:$FK$462,7,FALSE)*1000,"")</f>
        <v>0</v>
      </c>
      <c r="AV103">
        <f>IFERROR(VLOOKUP($A103,table123!$GF$10:$GZ$410,17,FALSE)/VLOOKUP($A103,table100!$GE$10:$GK$462,7,FALSE)*1000,"")</f>
        <v>0</v>
      </c>
      <c r="AX103">
        <f>IFERROR(VLOOKUP($A103,table123!$F$10:$R$410,11,FALSE)/VLOOKUP($A103,table100!$E$10:$K$462,7,FALSE)*1000,"")</f>
        <v>4.5803274934157791E-2</v>
      </c>
      <c r="AY103">
        <f>IFERROR(VLOOKUP($A103,table123!$AF$10:$AR$410,11,FALSE)/VLOOKUP($A103,table100!$AE$10:$AK$462,7,FALSE)*1000,"")</f>
        <v>4.57205559619605E-2</v>
      </c>
      <c r="AZ103">
        <f>IFERROR(VLOOKUP($A103,table123!$BF$10:$BR$410,11,FALSE)/VLOOKUP($A103,table100!$BE$10:$BK$462,7,FALSE)*1000,"")</f>
        <v>0</v>
      </c>
      <c r="BA103">
        <f>IFERROR(VLOOKUP($A103,table123!$CF$10:$CY$410,18,FALSE)/VLOOKUP($A103,table100!$CE$10:$CK$462,7,FALSE)*1000,"")</f>
        <v>4.5324751846983639E-2</v>
      </c>
      <c r="BB103">
        <f>IFERROR(VLOOKUP($A103,table123!$DF$10:$DY$410,18,FALSE)/VLOOKUP($A103,table100!$DE$10:$DK$462,7,FALSE)*1000,"")</f>
        <v>6.7141130656640249E-2</v>
      </c>
      <c r="BC103">
        <f>IFERROR(VLOOKUP($A103,table123!$EF$10:$EZ$410,19,FALSE)/VLOOKUP($A103,table100!$EE$10:$EK$462,7,FALSE)*1000,"")</f>
        <v>4.4171562348160255E-2</v>
      </c>
      <c r="BD103">
        <f>IFERROR(VLOOKUP($A103,table123!$FF$10:$FZ$410,19,FALSE)/VLOOKUP($A103,table100!$FE$10:$FK$462,7,FALSE)*1000,"")</f>
        <v>0</v>
      </c>
      <c r="BE103">
        <f>IFERROR(VLOOKUP($A103,table123!$GF$10:$GZ$410,19,FALSE)/VLOOKUP($A103,table100!$GE$10:$GK$462,7,FALSE)*1000,"")</f>
        <v>6.4992742477090054E-2</v>
      </c>
      <c r="BG103">
        <f>IFERROR(VLOOKUP($A103,table123!$F$10:$R$410,13,FALSE)/VLOOKUP($A103,table100!$E$10:$K$462,7,FALSE)*1000,"")</f>
        <v>1.8092293598992328</v>
      </c>
      <c r="BH103">
        <f>IFERROR(VLOOKUP($A103,table123!$AF$10:$AR$410,13,FALSE)/VLOOKUP($A103,table100!$AE$10:$AK$462,7,FALSE)*1000,"")</f>
        <v>3.8176664228237014</v>
      </c>
      <c r="BI103">
        <f>IFERROR(VLOOKUP($A103,table123!$BF$10:$BR$410,13,FALSE)/VLOOKUP($A103,table100!$BE$10:$BK$462,7,FALSE)*1000,"")</f>
        <v>4.8962674500694581</v>
      </c>
      <c r="BJ103">
        <f>IFERROR(VLOOKUP($A103,table123!$CF$10:$CY$410,20,FALSE)/VLOOKUP($A103,table100!$CE$10:$CK$462,7,FALSE)*1000,"")</f>
        <v>12.600281013461451</v>
      </c>
      <c r="BK103">
        <f>IFERROR(VLOOKUP($A103,table123!$DF$10:$DY$410,20,FALSE)/VLOOKUP($A103,table100!$DE$10:$DK$462,7,FALSE)*1000,"")</f>
        <v>13.338704623785866</v>
      </c>
      <c r="BL103">
        <f>IFERROR(VLOOKUP($A103,table123!$EF$10:$EZ$410,21,FALSE)/VLOOKUP($A103,table100!$EE$10:$EK$462,7,FALSE)*1000,"")</f>
        <v>8.1496532532355683</v>
      </c>
      <c r="BM103">
        <f>IFERROR(VLOOKUP($A103,table123!$FF$10:$FZ$410,21,FALSE)/VLOOKUP($A103,table100!$FE$10:$FK$462,7,FALSE)*1000,"")</f>
        <v>11.216509299625386</v>
      </c>
      <c r="BN103">
        <f>IFERROR(VLOOKUP($A103,table123!$GF$10:$GZ$410,21,FALSE)/VLOOKUP($A103,table100!$GE$10:$GK$462,7,FALSE)*1000,"")</f>
        <v>9.7922398665482362</v>
      </c>
    </row>
    <row r="104" spans="1:66" x14ac:dyDescent="0.3">
      <c r="A104" t="s">
        <v>158</v>
      </c>
      <c r="B104" t="str">
        <f>VLOOKUP($A104,class!$A$1:$B$455,2,FALSE)</f>
        <v>London Borough</v>
      </c>
      <c r="C104" t="str">
        <f>IFERROR(VLOOKUP($A104,classifications!A$3:C$334,3,FALSE),VLOOKUP($A104,classifications!I$2:K$28,3,FALSE))</f>
        <v>Predominantly Urban</v>
      </c>
      <c r="E104" t="b">
        <f>IF(VLOOKUP(A104,table123!$F$10:$F$410,1,FALSE)=VLOOKUP(calculations!A104,table100!$E$10:$E$462,1,FALSE),TRUE,FALSE)</f>
        <v>1</v>
      </c>
      <c r="F104" t="b">
        <f>IF(VLOOKUP($A104,table123!$AF$10:$AF$410,1,FALSE)=VLOOKUP(calculations!$A104,table100!$AE$10:$AE$462,1,FALSE),TRUE,FALSE)</f>
        <v>1</v>
      </c>
      <c r="G104" t="b">
        <f>IF(VLOOKUP($A104,table123!$BF$10:$BF$410,1,FALSE)=VLOOKUP(calculations!$A104,table100!$BE$10:$BE$462,1,FALSE),TRUE,FALSE)</f>
        <v>1</v>
      </c>
      <c r="H104" t="b">
        <f>IF(VLOOKUP($A104,table123!$CF$10:$CF$410,1,FALSE)=VLOOKUP(calculations!$A104,table100!$CE$10:$CE$462,1,FALSE),TRUE,FALSE)</f>
        <v>1</v>
      </c>
      <c r="I104" t="b">
        <f>IF(VLOOKUP($A104,table123!$DF$10:$DF$410,1,FALSE)=VLOOKUP(calculations!$A104,table100!$DE$10:$DE$462,1,FALSE),TRUE,FALSE)</f>
        <v>1</v>
      </c>
      <c r="J104" t="b">
        <f>IF(VLOOKUP($A104,table123!$EF$10:$EF$410,1,FALSE)=VLOOKUP(calculations!$A104,table100!$EE$10:$EE$462,1,FALSE),TRUE,FALSE)</f>
        <v>1</v>
      </c>
      <c r="K104" t="b">
        <f>IF(VLOOKUP($A104,table123!$FF$10:$FF$410,1,FALSE)=VLOOKUP(calculations!$A104,table100!$FE$10:$FE$462,1,FALSE),TRUE,FALSE)</f>
        <v>1</v>
      </c>
      <c r="L104" t="b">
        <f>IF(VLOOKUP($A104,table123!$GF$10:$GF$408,1,FALSE)=VLOOKUP(calculations!$A104,table100!$GE$10:$GE$462,1,FALSE),TRUE,FALSE)</f>
        <v>1</v>
      </c>
      <c r="N104">
        <f>IFERROR(VLOOKUP($A104,table123!$F$10:$R$410,3,FALSE)/VLOOKUP($A104,table100!$E$10:$K$462,7,FALSE)*1000,"")</f>
        <v>5.0938806230931544</v>
      </c>
      <c r="O104">
        <f>IFERROR(VLOOKUP($A104,table123!$AF$10:$AR$410,3,FALSE)/VLOOKUP($A104,table100!$AE$10:$AK$462,7,FALSE)*1000,"")</f>
        <v>7.4416988984415182</v>
      </c>
      <c r="P104">
        <f>IFERROR(VLOOKUP($A104,table123!$BF$10:$BR$410,3,FALSE)/VLOOKUP($A104,table100!$BE$10:$BK$462,7,FALSE)*1000,"")</f>
        <v>7.5103316732012297</v>
      </c>
      <c r="Q104">
        <f>IFERROR(VLOOKUP($A104,table123!$CF$10:$CY$410,3,FALSE)/VLOOKUP($A104,table100!$CE$10:$CK$462,7,FALSE)*1000,"")</f>
        <v>8.2483690128839786</v>
      </c>
      <c r="R104">
        <f>IFERROR(VLOOKUP($A104,table123!$DF$10:$DY$410,3,FALSE)/VLOOKUP($A104,table100!$DE$10:$DK$462,7,FALSE)*1000,"")</f>
        <v>9.5109311007446991</v>
      </c>
      <c r="S104">
        <f>IFERROR(VLOOKUP($A104,table123!$EF$10:$EZ$410,3,FALSE)/VLOOKUP($A104,table100!$EE$10:$EK$462,7,FALSE)*1000,"")</f>
        <v>6.6711564608561957</v>
      </c>
      <c r="T104">
        <f>IFERROR(VLOOKUP($A104,table123!$FF$10:$FZ$410,3,FALSE)/VLOOKUP($A104,table100!$FE$10:$FK$462,7,FALSE)*1000,"")</f>
        <v>5.9446917915595412</v>
      </c>
      <c r="U104">
        <f>IFERROR(VLOOKUP($A104,table123!$GF$10:$GZ$410,3,FALSE)/VLOOKUP($A104,table100!$GE$10:$GK$462,7,FALSE)*1000,"")</f>
        <v>8.1832857320253325</v>
      </c>
      <c r="W104">
        <f>IFERROR(VLOOKUP($A104,table123!$F$10:$R$410,5,FALSE)/VLOOKUP($A104,table100!$E$10:$K$462,7,FALSE)*1000,"")</f>
        <v>0.46369098020241123</v>
      </c>
      <c r="X104">
        <f>IFERROR(VLOOKUP($A104,table123!$AF$10:$AR$410,5,FALSE)/VLOOKUP($A104,table100!$AE$10:$AK$462,7,FALSE)*1000,"")</f>
        <v>0.83502007388257615</v>
      </c>
      <c r="Y104">
        <f>IFERROR(VLOOKUP($A104,table123!$BF$10:$BR$410,5,FALSE)/VLOOKUP($A104,table100!$BE$10:$BK$462,7,FALSE)*1000,"")</f>
        <v>0.81461269471230258</v>
      </c>
      <c r="Z104">
        <f>IFERROR(VLOOKUP($A104,table123!$CF$10:$CY$410,5,FALSE)/VLOOKUP($A104,table100!$CE$10:$CK$462,7,FALSE)*1000,"")</f>
        <v>0.74091073009212205</v>
      </c>
      <c r="AA104">
        <f>IFERROR(VLOOKUP($A104,table123!$DF$10:$DY$410,5,FALSE)/VLOOKUP($A104,table100!$DE$10:$DK$462,7,FALSE)*1000,"")</f>
        <v>1.4039945910623128</v>
      </c>
      <c r="AB104">
        <f>IFERROR(VLOOKUP($A104,table123!$EF$10:$EZ$410,5,FALSE)/VLOOKUP($A104,table100!$EE$10:$EK$462,7,FALSE)*1000,"")</f>
        <v>0.92125493983252216</v>
      </c>
      <c r="AC104">
        <f>IFERROR(VLOOKUP($A104,table123!$FF$10:$FZ$410,5,FALSE)/VLOOKUP($A104,table100!$FE$10:$FK$462,7,FALSE)*1000,"")</f>
        <v>0.60826487740640878</v>
      </c>
      <c r="AD104">
        <f>IFERROR(VLOOKUP($A104,table123!$GF$10:$GZ$410,5,FALSE)/VLOOKUP($A104,table100!$GE$10:$GK$462,7,FALSE)*1000,"")</f>
        <v>0.83819694523779953</v>
      </c>
      <c r="AF104">
        <f>IFERROR(VLOOKUP($A104,table123!$F$10:$R$410,7,FALSE)/VLOOKUP($A104,table100!$E$10:$K$462,7,FALSE)*1000,"")</f>
        <v>0.6451352768033547</v>
      </c>
      <c r="AG104">
        <f>IFERROR(VLOOKUP($A104,table123!$AF$10:$AR$410,7,FALSE)/VLOOKUP($A104,table100!$AE$10:$AK$462,7,FALSE)*1000,"")</f>
        <v>0.57449381083121243</v>
      </c>
      <c r="AH104">
        <f>IFERROR(VLOOKUP($A104,table123!$BF$10:$BR$410,7,FALSE)/VLOOKUP($A104,table100!$BE$10:$BK$462,7,FALSE)*1000,"")</f>
        <v>1.9206315566387624</v>
      </c>
      <c r="AI104">
        <f>IFERROR(VLOOKUP($A104,table123!$CF$10:$CY$410,7,FALSE)/VLOOKUP($A104,table100!$CE$10:$CK$462,7,FALSE)*1000,"")</f>
        <v>4.6224961479198772</v>
      </c>
      <c r="AJ104">
        <f>IFERROR(VLOOKUP($A104,table123!$DF$10:$DY$410,7,FALSE)/VLOOKUP($A104,table100!$DE$10:$DK$462,7,FALSE)*1000,"")</f>
        <v>7.7187352402642357</v>
      </c>
      <c r="AK104">
        <f>IFERROR(VLOOKUP($A104,table123!$EF$10:$EZ$410,7,FALSE)/VLOOKUP($A104,table100!$EE$10:$EK$462,7,FALSE)*1000,"")</f>
        <v>5.8007293797730535</v>
      </c>
      <c r="AL104">
        <f>IFERROR(VLOOKUP($A104,table123!$FF$10:$FZ$410,7,FALSE)/VLOOKUP($A104,table100!$FE$10:$FK$462,7,FALSE)*1000,"")</f>
        <v>3.9129616855834959</v>
      </c>
      <c r="AM104">
        <f>IFERROR(VLOOKUP($A104,table123!$GF$10:$GZ$410,7,FALSE)/VLOOKUP($A104,table100!$GE$10:$GK$462,7,FALSE)*1000,"")</f>
        <v>1.701229355519682</v>
      </c>
      <c r="AO104">
        <f>IFERROR(VLOOKUP($A104,table123!$F$10:$R$410,9,FALSE)/VLOOKUP($A104,table100!$E$10:$K$462,7,FALSE)*1000,"")</f>
        <v>0</v>
      </c>
      <c r="AP104">
        <f>IFERROR(VLOOKUP($A104,table123!$AF$10:$AR$410,9,FALSE)/VLOOKUP($A104,table100!$AE$10:$AK$462,7,FALSE)*1000,"")</f>
        <v>0</v>
      </c>
      <c r="AQ104">
        <f>IFERROR(VLOOKUP($A104,table123!$BF$10:$BR$410,9,FALSE)/VLOOKUP($A104,table100!$BE$10:$BK$462,7,FALSE)*1000,"")</f>
        <v>0</v>
      </c>
      <c r="AR104">
        <f>IFERROR(VLOOKUP($A104,table123!$CF$10:$CY$410,16,FALSE)/VLOOKUP($A104,table100!$CE$10:$CK$462,7,FALSE)*1000,"")</f>
        <v>0</v>
      </c>
      <c r="AS104">
        <f>IFERROR(VLOOKUP($A104,table123!$DF$10:$DY$410,16,FALSE)/VLOOKUP($A104,table100!$DE$10:$DK$462,7,FALSE)*1000,"")</f>
        <v>0</v>
      </c>
      <c r="AT104">
        <f>IFERROR(VLOOKUP($A104,table123!$EF$10:$EZ$410,17,FALSE)/VLOOKUP($A104,table100!$EE$10:$EK$462,7,FALSE)*1000,"")</f>
        <v>6.3534823436725675E-3</v>
      </c>
      <c r="AU104">
        <f>IFERROR(VLOOKUP($A104,table123!$FF$10:$FZ$410,17,FALSE)/VLOOKUP($A104,table100!$FE$10:$FK$462,7,FALSE)*1000,"")</f>
        <v>0</v>
      </c>
      <c r="AV104">
        <f>IFERROR(VLOOKUP($A104,table123!$GF$10:$GZ$410,17,FALSE)/VLOOKUP($A104,table100!$GE$10:$GK$462,7,FALSE)*1000,"")</f>
        <v>0</v>
      </c>
      <c r="AX104">
        <f>IFERROR(VLOOKUP($A104,table123!$F$10:$R$410,11,FALSE)/VLOOKUP($A104,table100!$E$10:$K$462,7,FALSE)*1000,"")</f>
        <v>0.2150450922677849</v>
      </c>
      <c r="AY104">
        <f>IFERROR(VLOOKUP($A104,table123!$AF$10:$AR$410,11,FALSE)/VLOOKUP($A104,table100!$AE$10:$AK$462,7,FALSE)*1000,"")</f>
        <v>0.20040481773181826</v>
      </c>
      <c r="AZ104">
        <f>IFERROR(VLOOKUP($A104,table123!$BF$10:$BR$410,11,FALSE)/VLOOKUP($A104,table100!$BE$10:$BK$462,7,FALSE)*1000,"")</f>
        <v>0.15894881848044931</v>
      </c>
      <c r="BA104">
        <f>IFERROR(VLOOKUP($A104,table123!$CF$10:$CY$410,18,FALSE)/VLOOKUP($A104,table100!$CE$10:$CK$462,7,FALSE)*1000,"")</f>
        <v>0.20981542799068945</v>
      </c>
      <c r="BB104">
        <f>IFERROR(VLOOKUP($A104,table123!$DF$10:$DY$410,18,FALSE)/VLOOKUP($A104,table100!$DE$10:$DK$462,7,FALSE)*1000,"")</f>
        <v>0.29115095206361324</v>
      </c>
      <c r="BC104">
        <f>IFERROR(VLOOKUP($A104,table123!$EF$10:$EZ$410,19,FALSE)/VLOOKUP($A104,table100!$EE$10:$EK$462,7,FALSE)*1000,"")</f>
        <v>0.20966491734119472</v>
      </c>
      <c r="BD104">
        <f>IFERROR(VLOOKUP($A104,table123!$FF$10:$FZ$410,19,FALSE)/VLOOKUP($A104,table100!$FE$10:$FK$462,7,FALSE)*1000,"")</f>
        <v>0.49539098262996173</v>
      </c>
      <c r="BE104">
        <f>IFERROR(VLOOKUP($A104,table123!$GF$10:$GZ$410,19,FALSE)/VLOOKUP($A104,table100!$GE$10:$GK$462,7,FALSE)*1000,"")</f>
        <v>0.43462063827145164</v>
      </c>
      <c r="BG104">
        <f>IFERROR(VLOOKUP($A104,table123!$F$10:$R$410,13,FALSE)/VLOOKUP($A104,table100!$E$10:$K$462,7,FALSE)*1000,"")</f>
        <v>5.9876617878311356</v>
      </c>
      <c r="BH104">
        <f>IFERROR(VLOOKUP($A104,table123!$AF$10:$AR$410,13,FALSE)/VLOOKUP($A104,table100!$AE$10:$AK$462,7,FALSE)*1000,"")</f>
        <v>8.6508079654234891</v>
      </c>
      <c r="BI104">
        <f>IFERROR(VLOOKUP($A104,table123!$BF$10:$BR$410,13,FALSE)/VLOOKUP($A104,table100!$BE$10:$BK$462,7,FALSE)*1000,"")</f>
        <v>10.086627106071845</v>
      </c>
      <c r="BJ104">
        <f>IFERROR(VLOOKUP($A104,table123!$CF$10:$CY$410,20,FALSE)/VLOOKUP($A104,table100!$CE$10:$CK$462,7,FALSE)*1000,"")</f>
        <v>13.401960462905288</v>
      </c>
      <c r="BK104">
        <f>IFERROR(VLOOKUP($A104,table123!$DF$10:$DY$410,20,FALSE)/VLOOKUP($A104,table100!$DE$10:$DK$462,7,FALSE)*1000,"")</f>
        <v>18.342509980007634</v>
      </c>
      <c r="BL104">
        <f>IFERROR(VLOOKUP($A104,table123!$EF$10:$EZ$410,21,FALSE)/VLOOKUP($A104,table100!$EE$10:$EK$462,7,FALSE)*1000,"")</f>
        <v>13.189829345464249</v>
      </c>
      <c r="BM104">
        <f>IFERROR(VLOOKUP($A104,table123!$FF$10:$FZ$410,21,FALSE)/VLOOKUP($A104,table100!$FE$10:$FK$462,7,FALSE)*1000,"")</f>
        <v>9.9705273719194825</v>
      </c>
      <c r="BN104">
        <f>IFERROR(VLOOKUP($A104,table123!$GF$10:$GZ$410,21,FALSE)/VLOOKUP($A104,table100!$GE$10:$GK$462,7,FALSE)*1000,"")</f>
        <v>10.288091394511362</v>
      </c>
    </row>
    <row r="105" spans="1:66" x14ac:dyDescent="0.3">
      <c r="A105" t="s">
        <v>384</v>
      </c>
      <c r="B105" t="str">
        <f>VLOOKUP($A105,class!$A$1:$B$455,2,FALSE)</f>
        <v>Shire County</v>
      </c>
      <c r="C105" t="str">
        <f>IFERROR(VLOOKUP($A105,classifications!A$3:C$334,3,FALSE),VLOOKUP($A105,classifications!I$2:K$28,3,FALSE))</f>
        <v>Predominantly Rural</v>
      </c>
      <c r="E105" t="b">
        <f>IF(VLOOKUP(A105,table123!$F$10:$F$410,1,FALSE)=VLOOKUP(calculations!A105,table100!$E$10:$E$462,1,FALSE),TRUE,FALSE)</f>
        <v>1</v>
      </c>
      <c r="F105" t="b">
        <f>IF(VLOOKUP($A105,table123!$AF$10:$AF$410,1,FALSE)=VLOOKUP(calculations!$A105,table100!$AE$10:$AE$462,1,FALSE),TRUE,FALSE)</f>
        <v>1</v>
      </c>
      <c r="G105" t="b">
        <f>IF(VLOOKUP($A105,table123!$BF$10:$BF$410,1,FALSE)=VLOOKUP(calculations!$A105,table100!$BE$10:$BE$462,1,FALSE),TRUE,FALSE)</f>
        <v>1</v>
      </c>
      <c r="H105" t="b">
        <f>IF(VLOOKUP($A105,table123!$CF$10:$CF$410,1,FALSE)=VLOOKUP(calculations!$A105,table100!$CE$10:$CE$462,1,FALSE),TRUE,FALSE)</f>
        <v>1</v>
      </c>
      <c r="I105" t="b">
        <f>IF(VLOOKUP($A105,table123!$DF$10:$DF$410,1,FALSE)=VLOOKUP(calculations!$A105,table100!$DE$10:$DE$462,1,FALSE),TRUE,FALSE)</f>
        <v>1</v>
      </c>
      <c r="J105" t="b">
        <f>IF(VLOOKUP($A105,table123!$EF$10:$EF$410,1,FALSE)=VLOOKUP(calculations!$A105,table100!$EE$10:$EE$462,1,FALSE),TRUE,FALSE)</f>
        <v>1</v>
      </c>
      <c r="K105" t="b">
        <f>IF(VLOOKUP($A105,table123!$FF$10:$FF$410,1,FALSE)=VLOOKUP(calculations!$A105,table100!$FE$10:$FE$462,1,FALSE),TRUE,FALSE)</f>
        <v>1</v>
      </c>
      <c r="L105" t="b">
        <f>IF(VLOOKUP($A105,table123!$GF$10:$GF$408,1,FALSE)=VLOOKUP(calculations!$A105,table100!$GE$10:$GE$462,1,FALSE),TRUE,FALSE)</f>
        <v>1</v>
      </c>
      <c r="N105">
        <f>IFERROR(VLOOKUP($A105,table123!$F$10:$R$410,3,FALSE)/VLOOKUP($A105,table100!$E$10:$K$462,7,FALSE)*1000,"")</f>
        <v>3.6931641152400143</v>
      </c>
      <c r="O105">
        <f>IFERROR(VLOOKUP($A105,table123!$AF$10:$AR$410,3,FALSE)/VLOOKUP($A105,table100!$AE$10:$AK$462,7,FALSE)*1000,"")</f>
        <v>4.0163798808735933</v>
      </c>
      <c r="P105">
        <f>IFERROR(VLOOKUP($A105,table123!$BF$10:$BR$410,3,FALSE)/VLOOKUP($A105,table100!$BE$10:$BK$462,7,FALSE)*1000,"")</f>
        <v>5.1608598412613418</v>
      </c>
      <c r="Q105">
        <f>IFERROR(VLOOKUP($A105,table123!$CF$10:$CY$410,3,FALSE)/VLOOKUP($A105,table100!$CE$10:$CK$462,7,FALSE)*1000,"")</f>
        <v>6.0232823817966663</v>
      </c>
      <c r="R105">
        <f>IFERROR(VLOOKUP($A105,table123!$DF$10:$DY$410,3,FALSE)/VLOOKUP($A105,table100!$DE$10:$DK$462,7,FALSE)*1000,"")</f>
        <v>5.0832018478455359</v>
      </c>
      <c r="S105">
        <f>IFERROR(VLOOKUP($A105,table123!$EF$10:$EZ$410,3,FALSE)/VLOOKUP($A105,table100!$EE$10:$EK$462,7,FALSE)*1000,"")</f>
        <v>5.5250405183110436</v>
      </c>
      <c r="T105">
        <f>IFERROR(VLOOKUP($A105,table123!$FF$10:$FZ$410,3,FALSE)/VLOOKUP($A105,table100!$FE$10:$FK$462,7,FALSE)*1000,"")</f>
        <v>6.2526838782693153</v>
      </c>
      <c r="U105">
        <f>IFERROR(VLOOKUP($A105,table123!$GF$10:$GZ$410,3,FALSE)/VLOOKUP($A105,table100!$GE$10:$GK$462,7,FALSE)*1000,"")</f>
        <v>6.4667795597171027</v>
      </c>
      <c r="W105">
        <f>IFERROR(VLOOKUP($A105,table123!$F$10:$R$410,5,FALSE)/VLOOKUP($A105,table100!$E$10:$K$462,7,FALSE)*1000,"")</f>
        <v>7.8931516523689835E-2</v>
      </c>
      <c r="X105">
        <f>IFERROR(VLOOKUP($A105,table123!$AF$10:$AR$410,5,FALSE)/VLOOKUP($A105,table100!$AE$10:$AK$462,7,FALSE)*1000,"")</f>
        <v>0.10754467240238252</v>
      </c>
      <c r="Y105">
        <f>IFERROR(VLOOKUP($A105,table123!$BF$10:$BR$410,5,FALSE)/VLOOKUP($A105,table100!$BE$10:$BK$462,7,FALSE)*1000,"")</f>
        <v>0.12356408239253014</v>
      </c>
      <c r="Z105">
        <f>IFERROR(VLOOKUP($A105,table123!$CF$10:$CY$410,5,FALSE)/VLOOKUP($A105,table100!$CE$10:$CK$462,7,FALSE)*1000,"")</f>
        <v>9.827245218430998E-2</v>
      </c>
      <c r="AA105">
        <f>IFERROR(VLOOKUP($A105,table123!$DF$10:$DY$410,5,FALSE)/VLOOKUP($A105,table100!$DE$10:$DK$462,7,FALSE)*1000,"")</f>
        <v>0.13826309026139857</v>
      </c>
      <c r="AB105">
        <f>IFERROR(VLOOKUP($A105,table123!$EF$10:$EZ$410,5,FALSE)/VLOOKUP($A105,table100!$EE$10:$EK$462,7,FALSE)*1000,"")</f>
        <v>0.16975252506881042</v>
      </c>
      <c r="AC105">
        <f>IFERROR(VLOOKUP($A105,table123!$FF$10:$FZ$410,5,FALSE)/VLOOKUP($A105,table100!$FE$10:$FK$462,7,FALSE)*1000,"")</f>
        <v>5.6185862834255716E-2</v>
      </c>
      <c r="AD105">
        <f>IFERROR(VLOOKUP($A105,table123!$GF$10:$GZ$410,5,FALSE)/VLOOKUP($A105,table100!$GE$10:$GK$462,7,FALSE)*1000,"")</f>
        <v>0.12351827871301922</v>
      </c>
      <c r="AF105">
        <f>IFERROR(VLOOKUP($A105,table123!$F$10:$R$410,7,FALSE)/VLOOKUP($A105,table100!$E$10:$K$462,7,FALSE)*1000,"")</f>
        <v>0.75608084249008156</v>
      </c>
      <c r="AG105">
        <f>IFERROR(VLOOKUP($A105,table123!$AF$10:$AR$410,7,FALSE)/VLOOKUP($A105,table100!$AE$10:$AK$462,7,FALSE)*1000,"")</f>
        <v>0.51704169424222368</v>
      </c>
      <c r="AH105">
        <f>IFERROR(VLOOKUP($A105,table123!$BF$10:$BR$410,7,FALSE)/VLOOKUP($A105,table100!$BE$10:$BK$462,7,FALSE)*1000,"")</f>
        <v>0.65900843942682741</v>
      </c>
      <c r="AI105">
        <f>IFERROR(VLOOKUP($A105,table123!$CF$10:$CY$410,7,FALSE)/VLOOKUP($A105,table100!$CE$10:$CK$462,7,FALSE)*1000,"")</f>
        <v>0.83122115805895525</v>
      </c>
      <c r="AJ105">
        <f>IFERROR(VLOOKUP($A105,table123!$DF$10:$DY$410,7,FALSE)/VLOOKUP($A105,table100!$DE$10:$DK$462,7,FALSE)*1000,"")</f>
        <v>0.93124257852530223</v>
      </c>
      <c r="AK105">
        <f>IFERROR(VLOOKUP($A105,table123!$EF$10:$EZ$410,7,FALSE)/VLOOKUP($A105,table100!$EE$10:$EK$462,7,FALSE)*1000,"")</f>
        <v>1.4873554577457675</v>
      </c>
      <c r="AL105">
        <f>IFERROR(VLOOKUP($A105,table123!$FF$10:$FZ$410,7,FALSE)/VLOOKUP($A105,table100!$FE$10:$FK$462,7,FALSE)*1000,"")</f>
        <v>0.91502690901502171</v>
      </c>
      <c r="AM105">
        <f>IFERROR(VLOOKUP($A105,table123!$GF$10:$GZ$410,7,FALSE)/VLOOKUP($A105,table100!$GE$10:$GK$462,7,FALSE)*1000,"")</f>
        <v>0.729156290467178</v>
      </c>
      <c r="AO105">
        <f>IFERROR(VLOOKUP($A105,table123!$F$10:$R$410,9,FALSE)/VLOOKUP($A105,table100!$E$10:$K$462,7,FALSE)*1000,"")</f>
        <v>0</v>
      </c>
      <c r="AP105">
        <f>IFERROR(VLOOKUP($A105,table123!$AF$10:$AR$410,9,FALSE)/VLOOKUP($A105,table100!$AE$10:$AK$462,7,FALSE)*1000,"")</f>
        <v>1.2409000661813368E-2</v>
      </c>
      <c r="AQ105">
        <f>IFERROR(VLOOKUP($A105,table123!$BF$10:$BR$410,9,FALSE)/VLOOKUP($A105,table100!$BE$10:$BK$462,7,FALSE)*1000,"")</f>
        <v>0</v>
      </c>
      <c r="AR105">
        <f>IFERROR(VLOOKUP($A105,table123!$CF$10:$CY$410,16,FALSE)/VLOOKUP($A105,table100!$CE$10:$CK$462,7,FALSE)*1000,"")</f>
        <v>0</v>
      </c>
      <c r="AS105">
        <f>IFERROR(VLOOKUP($A105,table123!$DF$10:$DY$410,16,FALSE)/VLOOKUP($A105,table100!$DE$10:$DK$462,7,FALSE)*1000,"")</f>
        <v>0</v>
      </c>
      <c r="AT105">
        <f>IFERROR(VLOOKUP($A105,table123!$EF$10:$EZ$410,17,FALSE)/VLOOKUP($A105,table100!$EE$10:$EK$462,7,FALSE)*1000,"")</f>
        <v>0</v>
      </c>
      <c r="AU105">
        <f>IFERROR(VLOOKUP($A105,table123!$FF$10:$FZ$410,17,FALSE)/VLOOKUP($A105,table100!$FE$10:$FK$462,7,FALSE)*1000,"")</f>
        <v>1.6053103666930205E-2</v>
      </c>
      <c r="AV105">
        <f>IFERROR(VLOOKUP($A105,table123!$GF$10:$GZ$410,17,FALSE)/VLOOKUP($A105,table100!$GE$10:$GK$462,7,FALSE)*1000,"")</f>
        <v>3.1875684829166251E-2</v>
      </c>
      <c r="AX105">
        <f>IFERROR(VLOOKUP($A105,table123!$F$10:$R$410,11,FALSE)/VLOOKUP($A105,table100!$E$10:$K$462,7,FALSE)*1000,"")</f>
        <v>0.18694306545084435</v>
      </c>
      <c r="AY105">
        <f>IFERROR(VLOOKUP($A105,table123!$AF$10:$AR$410,11,FALSE)/VLOOKUP($A105,table100!$AE$10:$AK$462,7,FALSE)*1000,"")</f>
        <v>0.39708802117802777</v>
      </c>
      <c r="AZ105">
        <f>IFERROR(VLOOKUP($A105,table123!$BF$10:$BR$410,11,FALSE)/VLOOKUP($A105,table100!$BE$10:$BK$462,7,FALSE)*1000,"")</f>
        <v>5.3544435703429732E-2</v>
      </c>
      <c r="BA105">
        <f>IFERROR(VLOOKUP($A105,table123!$CF$10:$CY$410,18,FALSE)/VLOOKUP($A105,table100!$CE$10:$CK$462,7,FALSE)*1000,"")</f>
        <v>3.6852169569116244E-2</v>
      </c>
      <c r="BB105">
        <f>IFERROR(VLOOKUP($A105,table123!$DF$10:$DY$410,18,FALSE)/VLOOKUP($A105,table100!$DE$10:$DK$462,7,FALSE)*1000,"")</f>
        <v>8.1331229565528573E-3</v>
      </c>
      <c r="BC105">
        <f>IFERROR(VLOOKUP($A105,table123!$EF$10:$EZ$410,19,FALSE)/VLOOKUP($A105,table100!$EE$10:$EK$462,7,FALSE)*1000,"")</f>
        <v>9.2959716109110468E-2</v>
      </c>
      <c r="BD105">
        <f>IFERROR(VLOOKUP($A105,table123!$FF$10:$FZ$410,19,FALSE)/VLOOKUP($A105,table100!$FE$10:$FK$462,7,FALSE)*1000,"")</f>
        <v>8.0265518334651023E-3</v>
      </c>
      <c r="BE105">
        <f>IFERROR(VLOOKUP($A105,table123!$GF$10:$GZ$410,19,FALSE)/VLOOKUP($A105,table100!$GE$10:$GK$462,7,FALSE)*1000,"")</f>
        <v>6.3751369658332502E-2</v>
      </c>
      <c r="BG105">
        <f>IFERROR(VLOOKUP($A105,table123!$F$10:$R$410,13,FALSE)/VLOOKUP($A105,table100!$E$10:$K$462,7,FALSE)*1000,"")</f>
        <v>4.3412334088029407</v>
      </c>
      <c r="BH105">
        <f>IFERROR(VLOOKUP($A105,table123!$AF$10:$AR$410,13,FALSE)/VLOOKUP($A105,table100!$AE$10:$AK$462,7,FALSE)*1000,"")</f>
        <v>4.2562872270019847</v>
      </c>
      <c r="BI105">
        <f>IFERROR(VLOOKUP($A105,table123!$BF$10:$BR$410,13,FALSE)/VLOOKUP($A105,table100!$BE$10:$BK$462,7,FALSE)*1000,"")</f>
        <v>5.88988792737727</v>
      </c>
      <c r="BJ105">
        <f>IFERROR(VLOOKUP($A105,table123!$CF$10:$CY$410,20,FALSE)/VLOOKUP($A105,table100!$CE$10:$CK$462,7,FALSE)*1000,"")</f>
        <v>6.9159238224708153</v>
      </c>
      <c r="BK105">
        <f>IFERROR(VLOOKUP($A105,table123!$DF$10:$DY$410,20,FALSE)/VLOOKUP($A105,table100!$DE$10:$DK$462,7,FALSE)*1000,"")</f>
        <v>6.1445743936756836</v>
      </c>
      <c r="BL105">
        <f>IFERROR(VLOOKUP($A105,table123!$EF$10:$EZ$410,21,FALSE)/VLOOKUP($A105,table100!$EE$10:$EK$462,7,FALSE)*1000,"")</f>
        <v>7.0891887850165105</v>
      </c>
      <c r="BM105">
        <f>IFERROR(VLOOKUP($A105,table123!$FF$10:$FZ$410,21,FALSE)/VLOOKUP($A105,table100!$FE$10:$FK$462,7,FALSE)*1000,"")</f>
        <v>7.231923201952057</v>
      </c>
      <c r="BN105">
        <f>IFERROR(VLOOKUP($A105,table123!$GF$10:$GZ$410,21,FALSE)/VLOOKUP($A105,table100!$GE$10:$GK$462,7,FALSE)*1000,"")</f>
        <v>7.2875784440681342</v>
      </c>
    </row>
    <row r="106" spans="1:66" x14ac:dyDescent="0.3">
      <c r="A106" t="s">
        <v>591</v>
      </c>
      <c r="B106" t="str">
        <f>VLOOKUP($A106,class!$A$1:$B$455,2,FALSE)</f>
        <v>Shire District</v>
      </c>
      <c r="C106" t="str">
        <f>IFERROR(VLOOKUP($A106,classifications!A$3:C$334,3,FALSE),VLOOKUP($A106,classifications!I$2:K$28,3,FALSE))</f>
        <v>Urban with Significant Rural</v>
      </c>
      <c r="E106" t="b">
        <f>IF(VLOOKUP(A106,table123!$F$10:$F$410,1,FALSE)=VLOOKUP(calculations!A106,table100!$E$10:$E$462,1,FALSE),TRUE,FALSE)</f>
        <v>1</v>
      </c>
      <c r="F106" t="b">
        <f>IF(VLOOKUP($A106,table123!$AF$10:$AF$410,1,FALSE)=VLOOKUP(calculations!$A106,table100!$AE$10:$AE$462,1,FALSE),TRUE,FALSE)</f>
        <v>1</v>
      </c>
      <c r="G106" t="b">
        <f>IF(VLOOKUP($A106,table123!$BF$10:$BF$410,1,FALSE)=VLOOKUP(calculations!$A106,table100!$BE$10:$BE$462,1,FALSE),TRUE,FALSE)</f>
        <v>1</v>
      </c>
      <c r="H106" t="b">
        <f>IF(VLOOKUP($A106,table123!$CF$10:$CF$410,1,FALSE)=VLOOKUP(calculations!$A106,table100!$CE$10:$CE$462,1,FALSE),TRUE,FALSE)</f>
        <v>1</v>
      </c>
      <c r="I106" t="b">
        <f>IF(VLOOKUP($A106,table123!$DF$10:$DF$410,1,FALSE)=VLOOKUP(calculations!$A106,table100!$DE$10:$DE$462,1,FALSE),TRUE,FALSE)</f>
        <v>1</v>
      </c>
      <c r="J106" t="b">
        <f>IF(VLOOKUP($A106,table123!$EF$10:$EF$410,1,FALSE)=VLOOKUP(calculations!$A106,table100!$EE$10:$EE$462,1,FALSE),TRUE,FALSE)</f>
        <v>1</v>
      </c>
      <c r="K106" t="b">
        <f>IF(VLOOKUP($A106,table123!$FF$10:$FF$410,1,FALSE)=VLOOKUP(calculations!$A106,table100!$FE$10:$FE$462,1,FALSE),TRUE,FALSE)</f>
        <v>1</v>
      </c>
      <c r="L106" t="b">
        <f>IF(VLOOKUP($A106,table123!$GF$10:$GF$408,1,FALSE)=VLOOKUP(calculations!$A106,table100!$GE$10:$GE$462,1,FALSE),TRUE,FALSE)</f>
        <v>1</v>
      </c>
      <c r="N106">
        <f>IFERROR(VLOOKUP($A106,table123!$F$10:$R$410,3,FALSE)/VLOOKUP($A106,table100!$E$10:$K$462,7,FALSE)*1000,"")</f>
        <v>4.6001699017454998</v>
      </c>
      <c r="O106">
        <f>IFERROR(VLOOKUP($A106,table123!$AF$10:$AR$410,3,FALSE)/VLOOKUP($A106,table100!$AE$10:$AK$462,7,FALSE)*1000,"")</f>
        <v>3.2569649556956972</v>
      </c>
      <c r="P106">
        <f>IFERROR(VLOOKUP($A106,table123!$BF$10:$BR$410,3,FALSE)/VLOOKUP($A106,table100!$BE$10:$BK$462,7,FALSE)*1000,"")</f>
        <v>5.4101360490094681</v>
      </c>
      <c r="Q106">
        <f>IFERROR(VLOOKUP($A106,table123!$CF$10:$CY$410,3,FALSE)/VLOOKUP($A106,table100!$CE$10:$CK$462,7,FALSE)*1000,"")</f>
        <v>8.3521837480424566</v>
      </c>
      <c r="R106">
        <f>IFERROR(VLOOKUP($A106,table123!$DF$10:$DY$410,3,FALSE)/VLOOKUP($A106,table100!$DE$10:$DK$462,7,FALSE)*1000,"")</f>
        <v>9.4252477650263824</v>
      </c>
      <c r="S106">
        <f>IFERROR(VLOOKUP($A106,table123!$EF$10:$EZ$410,3,FALSE)/VLOOKUP($A106,table100!$EE$10:$EK$462,7,FALSE)*1000,"")</f>
        <v>8.172362555720655</v>
      </c>
      <c r="T106">
        <f>IFERROR(VLOOKUP($A106,table123!$FF$10:$FZ$410,3,FALSE)/VLOOKUP($A106,table100!$FE$10:$FK$462,7,FALSE)*1000,"")</f>
        <v>6.733748504463601</v>
      </c>
      <c r="U106">
        <f>IFERROR(VLOOKUP($A106,table123!$GF$10:$GZ$410,3,FALSE)/VLOOKUP($A106,table100!$GE$10:$GK$462,7,FALSE)*1000,"")</f>
        <v>5.9010509345865456</v>
      </c>
      <c r="W106">
        <f>IFERROR(VLOOKUP($A106,table123!$F$10:$R$410,5,FALSE)/VLOOKUP($A106,table100!$E$10:$K$462,7,FALSE)*1000,"")</f>
        <v>0.27248393146227701</v>
      </c>
      <c r="X106">
        <f>IFERROR(VLOOKUP($A106,table123!$AF$10:$AR$410,5,FALSE)/VLOOKUP($A106,table100!$AE$10:$AK$462,7,FALSE)*1000,"")</f>
        <v>4.7896543466113196E-2</v>
      </c>
      <c r="Y106">
        <f>IFERROR(VLOOKUP($A106,table123!$BF$10:$BR$410,5,FALSE)/VLOOKUP($A106,table100!$BE$10:$BK$462,7,FALSE)*1000,"")</f>
        <v>7.9560824250139231E-2</v>
      </c>
      <c r="Z106">
        <f>IFERROR(VLOOKUP($A106,table123!$CF$10:$CY$410,5,FALSE)/VLOOKUP($A106,table100!$CE$10:$CK$462,7,FALSE)*1000,"")</f>
        <v>0.15818529825837985</v>
      </c>
      <c r="AA106">
        <f>IFERROR(VLOOKUP($A106,table123!$DF$10:$DY$410,5,FALSE)/VLOOKUP($A106,table100!$DE$10:$DK$462,7,FALSE)*1000,"")</f>
        <v>0.10959590424449281</v>
      </c>
      <c r="AB106">
        <f>IFERROR(VLOOKUP($A106,table123!$EF$10:$EZ$410,5,FALSE)/VLOOKUP($A106,table100!$EE$10:$EK$462,7,FALSE)*1000,"")</f>
        <v>0.15477959385834572</v>
      </c>
      <c r="AC106">
        <f>IFERROR(VLOOKUP($A106,table123!$FF$10:$FZ$410,5,FALSE)/VLOOKUP($A106,table100!$FE$10:$FK$462,7,FALSE)*1000,"")</f>
        <v>0.21474368806945424</v>
      </c>
      <c r="AD106">
        <f>IFERROR(VLOOKUP($A106,table123!$GF$10:$GZ$410,5,FALSE)/VLOOKUP($A106,table100!$GE$10:$GK$462,7,FALSE)*1000,"")</f>
        <v>0.16729783577436086</v>
      </c>
      <c r="AF106">
        <f>IFERROR(VLOOKUP($A106,table123!$F$10:$R$410,7,FALSE)/VLOOKUP($A106,table100!$E$10:$K$462,7,FALSE)*1000,"")</f>
        <v>-1.6028466556604531E-2</v>
      </c>
      <c r="AG106">
        <f>IFERROR(VLOOKUP($A106,table123!$AF$10:$AR$410,7,FALSE)/VLOOKUP($A106,table100!$AE$10:$AK$462,7,FALSE)*1000,"")</f>
        <v>0.46299992017242758</v>
      </c>
      <c r="AH106">
        <f>IFERROR(VLOOKUP($A106,table123!$BF$10:$BR$410,7,FALSE)/VLOOKUP($A106,table100!$BE$10:$BK$462,7,FALSE)*1000,"")</f>
        <v>0.84334473705147583</v>
      </c>
      <c r="AI106">
        <f>IFERROR(VLOOKUP($A106,table123!$CF$10:$CY$410,7,FALSE)/VLOOKUP($A106,table100!$CE$10:$CK$462,7,FALSE)*1000,"")</f>
        <v>2.0880459370106141</v>
      </c>
      <c r="AJ106">
        <f>IFERROR(VLOOKUP($A106,table123!$DF$10:$DY$410,7,FALSE)/VLOOKUP($A106,table100!$DE$10:$DK$462,7,FALSE)*1000,"")</f>
        <v>2.2232312003882826</v>
      </c>
      <c r="AK106">
        <f>IFERROR(VLOOKUP($A106,table123!$EF$10:$EZ$410,7,FALSE)/VLOOKUP($A106,table100!$EE$10:$EK$462,7,FALSE)*1000,"")</f>
        <v>0.95963348192174336</v>
      </c>
      <c r="AL106">
        <f>IFERROR(VLOOKUP($A106,table123!$FF$10:$FZ$410,7,FALSE)/VLOOKUP($A106,table100!$FE$10:$FK$462,7,FALSE)*1000,"")</f>
        <v>1.9173543577629844</v>
      </c>
      <c r="AM106">
        <f>IFERROR(VLOOKUP($A106,table123!$GF$10:$GZ$410,7,FALSE)/VLOOKUP($A106,table100!$GE$10:$GK$462,7,FALSE)*1000,"")</f>
        <v>1.3535915803561922</v>
      </c>
      <c r="AO106">
        <f>IFERROR(VLOOKUP($A106,table123!$F$10:$R$410,9,FALSE)/VLOOKUP($A106,table100!$E$10:$K$462,7,FALSE)*1000,"")</f>
        <v>0</v>
      </c>
      <c r="AP106">
        <f>IFERROR(VLOOKUP($A106,table123!$AF$10:$AR$410,9,FALSE)/VLOOKUP($A106,table100!$AE$10:$AK$462,7,FALSE)*1000,"")</f>
        <v>0</v>
      </c>
      <c r="AQ106">
        <f>IFERROR(VLOOKUP($A106,table123!$BF$10:$BR$410,9,FALSE)/VLOOKUP($A106,table100!$BE$10:$BK$462,7,FALSE)*1000,"")</f>
        <v>0</v>
      </c>
      <c r="AR106">
        <f>IFERROR(VLOOKUP($A106,table123!$CF$10:$CY$410,16,FALSE)/VLOOKUP($A106,table100!$CE$10:$CK$462,7,FALSE)*1000,"")</f>
        <v>0.26891500703924576</v>
      </c>
      <c r="AS106">
        <f>IFERROR(VLOOKUP($A106,table123!$DF$10:$DY$410,16,FALSE)/VLOOKUP($A106,table100!$DE$10:$DK$462,7,FALSE)*1000,"")</f>
        <v>-1.5656557749213255E-2</v>
      </c>
      <c r="AT106">
        <f>IFERROR(VLOOKUP($A106,table123!$EF$10:$EZ$410,17,FALSE)/VLOOKUP($A106,table100!$EE$10:$EK$462,7,FALSE)*1000,"")</f>
        <v>0.15477959385834572</v>
      </c>
      <c r="AU106">
        <f>IFERROR(VLOOKUP($A106,table123!$FF$10:$FZ$410,17,FALSE)/VLOOKUP($A106,table100!$FE$10:$FK$462,7,FALSE)*1000,"")</f>
        <v>0</v>
      </c>
      <c r="AV106">
        <f>IFERROR(VLOOKUP($A106,table123!$GF$10:$GZ$410,17,FALSE)/VLOOKUP($A106,table100!$GE$10:$GK$462,7,FALSE)*1000,"")</f>
        <v>0.24334230658088851</v>
      </c>
      <c r="AX106">
        <f>IFERROR(VLOOKUP($A106,table123!$F$10:$R$410,11,FALSE)/VLOOKUP($A106,table100!$E$10:$K$462,7,FALSE)*1000,"")</f>
        <v>0.91362259372645815</v>
      </c>
      <c r="AY106">
        <f>IFERROR(VLOOKUP($A106,table123!$AF$10:$AR$410,11,FALSE)/VLOOKUP($A106,table100!$AE$10:$AK$462,7,FALSE)*1000,"")</f>
        <v>0.41510337670631436</v>
      </c>
      <c r="AZ106">
        <f>IFERROR(VLOOKUP($A106,table123!$BF$10:$BR$410,11,FALSE)/VLOOKUP($A106,table100!$BE$10:$BK$462,7,FALSE)*1000,"")</f>
        <v>0.41371628610072403</v>
      </c>
      <c r="BA106">
        <f>IFERROR(VLOOKUP($A106,table123!$CF$10:$CY$410,18,FALSE)/VLOOKUP($A106,table100!$CE$10:$CK$462,7,FALSE)*1000,"")</f>
        <v>0.52201148425265353</v>
      </c>
      <c r="BB106">
        <f>IFERROR(VLOOKUP($A106,table123!$DF$10:$DY$410,18,FALSE)/VLOOKUP($A106,table100!$DE$10:$DK$462,7,FALSE)*1000,"")</f>
        <v>0.20353525073977236</v>
      </c>
      <c r="BC106">
        <f>IFERROR(VLOOKUP($A106,table123!$EF$10:$EZ$410,19,FALSE)/VLOOKUP($A106,table100!$EE$10:$EK$462,7,FALSE)*1000,"")</f>
        <v>0.37147102526002967</v>
      </c>
      <c r="BD106">
        <f>IFERROR(VLOOKUP($A106,table123!$FF$10:$FZ$410,19,FALSE)/VLOOKUP($A106,table100!$FE$10:$FK$462,7,FALSE)*1000,"")</f>
        <v>0.32211553210418137</v>
      </c>
      <c r="BE106">
        <f>IFERROR(VLOOKUP($A106,table123!$GF$10:$GZ$410,19,FALSE)/VLOOKUP($A106,table100!$GE$10:$GK$462,7,FALSE)*1000,"")</f>
        <v>0.24334230658088851</v>
      </c>
      <c r="BG106">
        <f>IFERROR(VLOOKUP($A106,table123!$F$10:$R$410,13,FALSE)/VLOOKUP($A106,table100!$E$10:$K$462,7,FALSE)*1000,"")</f>
        <v>3.9430027729247139</v>
      </c>
      <c r="BH106">
        <f>IFERROR(VLOOKUP($A106,table123!$AF$10:$AR$410,13,FALSE)/VLOOKUP($A106,table100!$AE$10:$AK$462,7,FALSE)*1000,"")</f>
        <v>3.3527580426279235</v>
      </c>
      <c r="BI106">
        <f>IFERROR(VLOOKUP($A106,table123!$BF$10:$BR$410,13,FALSE)/VLOOKUP($A106,table100!$BE$10:$BK$462,7,FALSE)*1000,"")</f>
        <v>5.9193253242103587</v>
      </c>
      <c r="BJ106">
        <f>IFERROR(VLOOKUP($A106,table123!$CF$10:$CY$410,20,FALSE)/VLOOKUP($A106,table100!$CE$10:$CK$462,7,FALSE)*1000,"")</f>
        <v>10.345318506098042</v>
      </c>
      <c r="BK106">
        <f>IFERROR(VLOOKUP($A106,table123!$DF$10:$DY$410,20,FALSE)/VLOOKUP($A106,table100!$DE$10:$DK$462,7,FALSE)*1000,"")</f>
        <v>11.538883061170171</v>
      </c>
      <c r="BL106">
        <f>IFERROR(VLOOKUP($A106,table123!$EF$10:$EZ$410,21,FALSE)/VLOOKUP($A106,table100!$EE$10:$EK$462,7,FALSE)*1000,"")</f>
        <v>9.0700842000990605</v>
      </c>
      <c r="BM106">
        <f>IFERROR(VLOOKUP($A106,table123!$FF$10:$FZ$410,21,FALSE)/VLOOKUP($A106,table100!$FE$10:$FK$462,7,FALSE)*1000,"")</f>
        <v>8.543731018191858</v>
      </c>
      <c r="BN106">
        <f>IFERROR(VLOOKUP($A106,table123!$GF$10:$GZ$410,21,FALSE)/VLOOKUP($A106,table100!$GE$10:$GK$462,7,FALSE)*1000,"")</f>
        <v>7.4219403507171</v>
      </c>
    </row>
    <row r="107" spans="1:66" x14ac:dyDescent="0.3">
      <c r="A107" t="s">
        <v>1259</v>
      </c>
      <c r="B107" t="str">
        <f>VLOOKUP($A107,class!$A$1:$B$455,2,FALSE)</f>
        <v>Unitary Authority</v>
      </c>
      <c r="C107" t="str">
        <f>IFERROR(VLOOKUP($A107,classifications!A$3:C$334,3,FALSE),VLOOKUP($A107,classifications!I$2:K$28,3,FALSE))</f>
        <v>Predominantly Urban</v>
      </c>
      <c r="E107" t="b">
        <f>IF(VLOOKUP(A107,table123!$F$10:$F$410,1,FALSE)=VLOOKUP(calculations!A107,table100!$E$10:$E$462,1,FALSE),TRUE,FALSE)</f>
        <v>1</v>
      </c>
      <c r="F107" t="b">
        <f>IF(VLOOKUP($A107,table123!$AF$10:$AF$410,1,FALSE)=VLOOKUP(calculations!$A107,table100!$AE$10:$AE$462,1,FALSE),TRUE,FALSE)</f>
        <v>1</v>
      </c>
      <c r="G107" t="b">
        <f>IF(VLOOKUP($A107,table123!$BF$10:$BF$410,1,FALSE)=VLOOKUP(calculations!$A107,table100!$BE$10:$BE$462,1,FALSE),TRUE,FALSE)</f>
        <v>1</v>
      </c>
      <c r="H107" t="b">
        <f>IF(VLOOKUP($A107,table123!$CF$10:$CF$410,1,FALSE)=VLOOKUP(calculations!$A107,table100!$CE$10:$CE$462,1,FALSE),TRUE,FALSE)</f>
        <v>1</v>
      </c>
      <c r="I107" t="b">
        <f>IF(VLOOKUP($A107,table123!$DF$10:$DF$410,1,FALSE)=VLOOKUP(calculations!$A107,table100!$DE$10:$DE$462,1,FALSE),TRUE,FALSE)</f>
        <v>1</v>
      </c>
      <c r="J107" t="b">
        <f>IF(VLOOKUP($A107,table123!$EF$10:$EF$410,1,FALSE)=VLOOKUP(calculations!$A107,table100!$EE$10:$EE$462,1,FALSE),TRUE,FALSE)</f>
        <v>1</v>
      </c>
      <c r="K107" t="b">
        <f>IF(VLOOKUP($A107,table123!$FF$10:$FF$410,1,FALSE)=VLOOKUP(calculations!$A107,table100!$FE$10:$FE$462,1,FALSE),TRUE,FALSE)</f>
        <v>1</v>
      </c>
      <c r="L107" t="b">
        <f>IF(VLOOKUP($A107,table123!$GF$10:$GF$408,1,FALSE)=VLOOKUP(calculations!$A107,table100!$GE$10:$GE$462,1,FALSE),TRUE,FALSE)</f>
        <v>1</v>
      </c>
      <c r="N107">
        <f>IFERROR(VLOOKUP($A107,table123!$F$10:$R$410,3,FALSE)/VLOOKUP($A107,table100!$E$10:$K$462,7,FALSE)*1000,"")</f>
        <v>3.2753997011197771</v>
      </c>
      <c r="O107">
        <f>IFERROR(VLOOKUP($A107,table123!$AF$10:$AR$410,3,FALSE)/VLOOKUP($A107,table100!$AE$10:$AK$462,7,FALSE)*1000,"")</f>
        <v>4.9378685547552497</v>
      </c>
      <c r="P107">
        <f>IFERROR(VLOOKUP($A107,table123!$BF$10:$BR$410,3,FALSE)/VLOOKUP($A107,table100!$BE$10:$BK$462,7,FALSE)*1000,"")</f>
        <v>8.3806818181818183</v>
      </c>
      <c r="Q107">
        <f>IFERROR(VLOOKUP($A107,table123!$CF$10:$CY$410,3,FALSE)/VLOOKUP($A107,table100!$CE$10:$CK$462,7,FALSE)*1000,"")</f>
        <v>6.0067902846696262</v>
      </c>
      <c r="R107">
        <f>IFERROR(VLOOKUP($A107,table123!$DF$10:$DY$410,3,FALSE)/VLOOKUP($A107,table100!$DE$10:$DK$462,7,FALSE)*1000,"")</f>
        <v>3.3146964856230032</v>
      </c>
      <c r="S107">
        <f>IFERROR(VLOOKUP($A107,table123!$EF$10:$EZ$410,3,FALSE)/VLOOKUP($A107,table100!$EE$10:$EK$462,7,FALSE)*1000,"")</f>
        <v>9.7922139957009797</v>
      </c>
      <c r="T107">
        <f>IFERROR(VLOOKUP($A107,table123!$FF$10:$FZ$410,3,FALSE)/VLOOKUP($A107,table100!$FE$10:$FK$462,7,FALSE)*1000,"")</f>
        <v>11.302772526780087</v>
      </c>
      <c r="U107">
        <f>IFERROR(VLOOKUP($A107,table123!$GF$10:$GZ$410,3,FALSE)/VLOOKUP($A107,table100!$GE$10:$GK$462,7,FALSE)*1000,"")</f>
        <v>1.9961063604327363</v>
      </c>
      <c r="W107">
        <f>IFERROR(VLOOKUP($A107,table123!$F$10:$R$410,5,FALSE)/VLOOKUP($A107,table100!$E$10:$K$462,7,FALSE)*1000,"")</f>
        <v>4.0942496263997215E-2</v>
      </c>
      <c r="X107">
        <f>IFERROR(VLOOKUP($A107,table123!$AF$10:$AR$410,5,FALSE)/VLOOKUP($A107,table100!$AE$10:$AK$462,7,FALSE)*1000,"")</f>
        <v>0.38768389479483362</v>
      </c>
      <c r="Y107">
        <f>IFERROR(VLOOKUP($A107,table123!$BF$10:$BR$410,5,FALSE)/VLOOKUP($A107,table100!$BE$10:$BK$462,7,FALSE)*1000,"")</f>
        <v>2.0292207792207792E-2</v>
      </c>
      <c r="Z107">
        <f>IFERROR(VLOOKUP($A107,table123!$CF$10:$CY$410,5,FALSE)/VLOOKUP($A107,table100!$CE$10:$CK$462,7,FALSE)*1000,"")</f>
        <v>0</v>
      </c>
      <c r="AA107">
        <f>IFERROR(VLOOKUP($A107,table123!$DF$10:$DY$410,5,FALSE)/VLOOKUP($A107,table100!$DE$10:$DK$462,7,FALSE)*1000,"")</f>
        <v>-1.9968051118210862E-2</v>
      </c>
      <c r="AB107">
        <f>IFERROR(VLOOKUP($A107,table123!$EF$10:$EZ$410,5,FALSE)/VLOOKUP($A107,table100!$EE$10:$EK$462,7,FALSE)*1000,"")</f>
        <v>-5.9708621925005971E-2</v>
      </c>
      <c r="AC107">
        <f>IFERROR(VLOOKUP($A107,table123!$FF$10:$FZ$410,5,FALSE)/VLOOKUP($A107,table100!$FE$10:$FK$462,7,FALSE)*1000,"")</f>
        <v>3.9382482671707623E-2</v>
      </c>
      <c r="AD107">
        <f>IFERROR(VLOOKUP($A107,table123!$GF$10:$GZ$410,5,FALSE)/VLOOKUP($A107,table100!$GE$10:$GK$462,7,FALSE)*1000,"")</f>
        <v>8.2144294668013828E-3</v>
      </c>
      <c r="AF107">
        <f>IFERROR(VLOOKUP($A107,table123!$F$10:$R$410,7,FALSE)/VLOOKUP($A107,table100!$E$10:$K$462,7,FALSE)*1000,"")</f>
        <v>0.30706872197997914</v>
      </c>
      <c r="AG107">
        <f>IFERROR(VLOOKUP($A107,table123!$AF$10:$AR$410,7,FALSE)/VLOOKUP($A107,table100!$AE$10:$AK$462,7,FALSE)*1000,"")</f>
        <v>1.0406251912913953</v>
      </c>
      <c r="AH107">
        <f>IFERROR(VLOOKUP($A107,table123!$BF$10:$BR$410,7,FALSE)/VLOOKUP($A107,table100!$BE$10:$BK$462,7,FALSE)*1000,"")</f>
        <v>1.6842532467532467</v>
      </c>
      <c r="AI107">
        <f>IFERROR(VLOOKUP($A107,table123!$CF$10:$CY$410,7,FALSE)/VLOOKUP($A107,table100!$CE$10:$CK$462,7,FALSE)*1000,"")</f>
        <v>0.52232958997127188</v>
      </c>
      <c r="AJ107">
        <f>IFERROR(VLOOKUP($A107,table123!$DF$10:$DY$410,7,FALSE)/VLOOKUP($A107,table100!$DE$10:$DK$462,7,FALSE)*1000,"")</f>
        <v>1.9968051118210862E-2</v>
      </c>
      <c r="AK107">
        <f>IFERROR(VLOOKUP($A107,table123!$EF$10:$EZ$410,7,FALSE)/VLOOKUP($A107,table100!$EE$10:$EK$462,7,FALSE)*1000,"")</f>
        <v>0.11941724385001194</v>
      </c>
      <c r="AL107">
        <f>IFERROR(VLOOKUP($A107,table123!$FF$10:$FZ$410,7,FALSE)/VLOOKUP($A107,table100!$FE$10:$FK$462,7,FALSE)*1000,"")</f>
        <v>0.35444234404536862</v>
      </c>
      <c r="AM107">
        <f>IFERROR(VLOOKUP($A107,table123!$GF$10:$GZ$410,7,FALSE)/VLOOKUP($A107,table100!$GE$10:$GK$462,7,FALSE)*1000,"")</f>
        <v>0.1889318777364318</v>
      </c>
      <c r="AO107">
        <f>IFERROR(VLOOKUP($A107,table123!$F$10:$R$410,9,FALSE)/VLOOKUP($A107,table100!$E$10:$K$462,7,FALSE)*1000,"")</f>
        <v>0.16376998505598886</v>
      </c>
      <c r="AP107">
        <f>IFERROR(VLOOKUP($A107,table123!$AF$10:$AR$410,9,FALSE)/VLOOKUP($A107,table100!$AE$10:$AK$462,7,FALSE)*1000,"")</f>
        <v>2.0404415515517558E-2</v>
      </c>
      <c r="AQ107">
        <f>IFERROR(VLOOKUP($A107,table123!$BF$10:$BR$410,9,FALSE)/VLOOKUP($A107,table100!$BE$10:$BK$462,7,FALSE)*1000,"")</f>
        <v>0.4058441558441559</v>
      </c>
      <c r="AR107">
        <f>IFERROR(VLOOKUP($A107,table123!$CF$10:$CY$410,16,FALSE)/VLOOKUP($A107,table100!$CE$10:$CK$462,7,FALSE)*1000,"")</f>
        <v>0</v>
      </c>
      <c r="AS107">
        <f>IFERROR(VLOOKUP($A107,table123!$DF$10:$DY$410,16,FALSE)/VLOOKUP($A107,table100!$DE$10:$DK$462,7,FALSE)*1000,"")</f>
        <v>-1.9968051118210862E-2</v>
      </c>
      <c r="AT107">
        <f>IFERROR(VLOOKUP($A107,table123!$EF$10:$EZ$410,17,FALSE)/VLOOKUP($A107,table100!$EE$10:$EK$462,7,FALSE)*1000,"")</f>
        <v>0.99514369875009945</v>
      </c>
      <c r="AU107">
        <f>IFERROR(VLOOKUP($A107,table123!$FF$10:$FZ$410,17,FALSE)/VLOOKUP($A107,table100!$FE$10:$FK$462,7,FALSE)*1000,"")</f>
        <v>-0.98456206679269054</v>
      </c>
      <c r="AV107">
        <f>IFERROR(VLOOKUP($A107,table123!$GF$10:$GZ$410,17,FALSE)/VLOOKUP($A107,table100!$GE$10:$GK$462,7,FALSE)*1000,"")</f>
        <v>0</v>
      </c>
      <c r="AX107">
        <f>IFERROR(VLOOKUP($A107,table123!$F$10:$R$410,11,FALSE)/VLOOKUP($A107,table100!$E$10:$K$462,7,FALSE)*1000,"")</f>
        <v>0.51178120329996524</v>
      </c>
      <c r="AY107">
        <f>IFERROR(VLOOKUP($A107,table123!$AF$10:$AR$410,11,FALSE)/VLOOKUP($A107,table100!$AE$10:$AK$462,7,FALSE)*1000,"")</f>
        <v>0.85698545165173745</v>
      </c>
      <c r="AZ107">
        <f>IFERROR(VLOOKUP($A107,table123!$BF$10:$BR$410,11,FALSE)/VLOOKUP($A107,table100!$BE$10:$BK$462,7,FALSE)*1000,"")</f>
        <v>0.4058441558441559</v>
      </c>
      <c r="BA107">
        <f>IFERROR(VLOOKUP($A107,table123!$CF$10:$CY$410,18,FALSE)/VLOOKUP($A107,table100!$CE$10:$CK$462,7,FALSE)*1000,"")</f>
        <v>0.44197119151415309</v>
      </c>
      <c r="BB107">
        <f>IFERROR(VLOOKUP($A107,table123!$DF$10:$DY$410,18,FALSE)/VLOOKUP($A107,table100!$DE$10:$DK$462,7,FALSE)*1000,"")</f>
        <v>1.9968051118210862E-2</v>
      </c>
      <c r="BC107">
        <f>IFERROR(VLOOKUP($A107,table123!$EF$10:$EZ$410,19,FALSE)/VLOOKUP($A107,table100!$EE$10:$EK$462,7,FALSE)*1000,"")</f>
        <v>9.9514369875009959E-2</v>
      </c>
      <c r="BD107">
        <f>IFERROR(VLOOKUP($A107,table123!$FF$10:$FZ$410,19,FALSE)/VLOOKUP($A107,table100!$FE$10:$FK$462,7,FALSE)*1000,"")</f>
        <v>0.11814744801512288</v>
      </c>
      <c r="BE107">
        <f>IFERROR(VLOOKUP($A107,table123!$GF$10:$GZ$410,19,FALSE)/VLOOKUP($A107,table100!$GE$10:$GK$462,7,FALSE)*1000,"")</f>
        <v>4.1072147334006914E-3</v>
      </c>
      <c r="BG107">
        <f>IFERROR(VLOOKUP($A107,table123!$F$10:$R$410,13,FALSE)/VLOOKUP($A107,table100!$E$10:$K$462,7,FALSE)*1000,"")</f>
        <v>3.2753997011197771</v>
      </c>
      <c r="BH107">
        <f>IFERROR(VLOOKUP($A107,table123!$AF$10:$AR$410,13,FALSE)/VLOOKUP($A107,table100!$AE$10:$AK$462,7,FALSE)*1000,"")</f>
        <v>5.529596604705258</v>
      </c>
      <c r="BI107">
        <f>IFERROR(VLOOKUP($A107,table123!$BF$10:$BR$410,13,FALSE)/VLOOKUP($A107,table100!$BE$10:$BK$462,7,FALSE)*1000,"")</f>
        <v>10.085227272727273</v>
      </c>
      <c r="BJ107">
        <f>IFERROR(VLOOKUP($A107,table123!$CF$10:$CY$410,20,FALSE)/VLOOKUP($A107,table100!$CE$10:$CK$462,7,FALSE)*1000,"")</f>
        <v>6.0871486831267454</v>
      </c>
      <c r="BK107">
        <f>IFERROR(VLOOKUP($A107,table123!$DF$10:$DY$410,20,FALSE)/VLOOKUP($A107,table100!$DE$10:$DK$462,7,FALSE)*1000,"")</f>
        <v>3.2747603833865813</v>
      </c>
      <c r="BL107">
        <f>IFERROR(VLOOKUP($A107,table123!$EF$10:$EZ$410,21,FALSE)/VLOOKUP($A107,table100!$EE$10:$EK$462,7,FALSE)*1000,"")</f>
        <v>10.747551946501074</v>
      </c>
      <c r="BM107">
        <f>IFERROR(VLOOKUP($A107,table123!$FF$10:$FZ$410,21,FALSE)/VLOOKUP($A107,table100!$FE$10:$FK$462,7,FALSE)*1000,"")</f>
        <v>10.59388783868935</v>
      </c>
      <c r="BN107">
        <f>IFERROR(VLOOKUP($A107,table123!$GF$10:$GZ$410,21,FALSE)/VLOOKUP($A107,table100!$GE$10:$GK$462,7,FALSE)*1000,"")</f>
        <v>2.1891454529025687</v>
      </c>
    </row>
    <row r="108" spans="1:66" x14ac:dyDescent="0.3">
      <c r="A108" t="s">
        <v>625</v>
      </c>
      <c r="B108" t="str">
        <f>VLOOKUP($A108,class!$A$1:$B$455,2,FALSE)</f>
        <v>Shire District</v>
      </c>
      <c r="C108" t="str">
        <f>IFERROR(VLOOKUP($A108,classifications!A$3:C$334,3,FALSE),VLOOKUP($A108,classifications!I$2:K$28,3,FALSE))</f>
        <v>Predominantly Urban</v>
      </c>
      <c r="E108" t="b">
        <f>IF(VLOOKUP(A108,table123!$F$10:$F$410,1,FALSE)=VLOOKUP(calculations!A108,table100!$E$10:$E$462,1,FALSE),TRUE,FALSE)</f>
        <v>1</v>
      </c>
      <c r="F108" t="b">
        <f>IF(VLOOKUP($A108,table123!$AF$10:$AF$410,1,FALSE)=VLOOKUP(calculations!$A108,table100!$AE$10:$AE$462,1,FALSE),TRUE,FALSE)</f>
        <v>1</v>
      </c>
      <c r="G108" t="b">
        <f>IF(VLOOKUP($A108,table123!$BF$10:$BF$410,1,FALSE)=VLOOKUP(calculations!$A108,table100!$BE$10:$BE$462,1,FALSE),TRUE,FALSE)</f>
        <v>1</v>
      </c>
      <c r="H108" t="b">
        <f>IF(VLOOKUP($A108,table123!$CF$10:$CF$410,1,FALSE)=VLOOKUP(calculations!$A108,table100!$CE$10:$CE$462,1,FALSE),TRUE,FALSE)</f>
        <v>1</v>
      </c>
      <c r="I108" t="b">
        <f>IF(VLOOKUP($A108,table123!$DF$10:$DF$410,1,FALSE)=VLOOKUP(calculations!$A108,table100!$DE$10:$DE$462,1,FALSE),TRUE,FALSE)</f>
        <v>1</v>
      </c>
      <c r="J108" t="b">
        <f>IF(VLOOKUP($A108,table123!$EF$10:$EF$410,1,FALSE)=VLOOKUP(calculations!$A108,table100!$EE$10:$EE$462,1,FALSE),TRUE,FALSE)</f>
        <v>1</v>
      </c>
      <c r="K108" t="b">
        <f>IF(VLOOKUP($A108,table123!$FF$10:$FF$410,1,FALSE)=VLOOKUP(calculations!$A108,table100!$FE$10:$FE$462,1,FALSE),TRUE,FALSE)</f>
        <v>1</v>
      </c>
      <c r="L108" t="b">
        <f>IF(VLOOKUP($A108,table123!$GF$10:$GF$408,1,FALSE)=VLOOKUP(calculations!$A108,table100!$GE$10:$GE$462,1,FALSE),TRUE,FALSE)</f>
        <v>1</v>
      </c>
      <c r="N108">
        <f>IFERROR(VLOOKUP($A108,table123!$F$10:$R$410,3,FALSE)/VLOOKUP($A108,table100!$E$10:$K$462,7,FALSE)*1000,"")</f>
        <v>8.4972197482126948</v>
      </c>
      <c r="O108">
        <f>IFERROR(VLOOKUP($A108,table123!$AF$10:$AR$410,3,FALSE)/VLOOKUP($A108,table100!$AE$10:$AK$462,7,FALSE)*1000,"")</f>
        <v>12.724889789109973</v>
      </c>
      <c r="P108">
        <f>IFERROR(VLOOKUP($A108,table123!$BF$10:$BR$410,3,FALSE)/VLOOKUP($A108,table100!$BE$10:$BK$462,7,FALSE)*1000,"")</f>
        <v>12.333497779970399</v>
      </c>
      <c r="Q108">
        <f>IFERROR(VLOOKUP($A108,table123!$CF$10:$CY$410,3,FALSE)/VLOOKUP($A108,table100!$CE$10:$CK$462,7,FALSE)*1000,"")</f>
        <v>22.141333580636189</v>
      </c>
      <c r="R108">
        <f>IFERROR(VLOOKUP($A108,table123!$DF$10:$DY$410,3,FALSE)/VLOOKUP($A108,table100!$DE$10:$DK$462,7,FALSE)*1000,"")</f>
        <v>25.689862367639389</v>
      </c>
      <c r="S108">
        <f>IFERROR(VLOOKUP($A108,table123!$EF$10:$EZ$410,3,FALSE)/VLOOKUP($A108,table100!$EE$10:$EK$462,7,FALSE)*1000,"")</f>
        <v>22.401413895946092</v>
      </c>
      <c r="T108">
        <f>IFERROR(VLOOKUP($A108,table123!$FF$10:$FZ$410,3,FALSE)/VLOOKUP($A108,table100!$FE$10:$FK$462,7,FALSE)*1000,"")</f>
        <v>21.448937273198549</v>
      </c>
      <c r="U108">
        <f>IFERROR(VLOOKUP($A108,table123!$GF$10:$GZ$410,3,FALSE)/VLOOKUP($A108,table100!$GE$10:$GK$462,7,FALSE)*1000,"")</f>
        <v>11.076116595151028</v>
      </c>
      <c r="W108">
        <f>IFERROR(VLOOKUP($A108,table123!$F$10:$R$410,5,FALSE)/VLOOKUP($A108,table100!$E$10:$K$462,7,FALSE)*1000,"")</f>
        <v>0.24071444045928314</v>
      </c>
      <c r="X108">
        <f>IFERROR(VLOOKUP($A108,table123!$AF$10:$AR$410,5,FALSE)/VLOOKUP($A108,table100!$AE$10:$AK$462,7,FALSE)*1000,"")</f>
        <v>0.16680567139282737</v>
      </c>
      <c r="Y108">
        <f>IFERROR(VLOOKUP($A108,table123!$BF$10:$BR$410,5,FALSE)/VLOOKUP($A108,table100!$BE$10:$BK$462,7,FALSE)*1000,"")</f>
        <v>7.0477130171259422E-2</v>
      </c>
      <c r="Z108">
        <f>IFERROR(VLOOKUP($A108,table123!$CF$10:$CY$410,5,FALSE)/VLOOKUP($A108,table100!$CE$10:$CK$462,7,FALSE)*1000,"")</f>
        <v>0</v>
      </c>
      <c r="AA108">
        <f>IFERROR(VLOOKUP($A108,table123!$DF$10:$DY$410,5,FALSE)/VLOOKUP($A108,table100!$DE$10:$DK$462,7,FALSE)*1000,"")</f>
        <v>9.0696777996961658E-2</v>
      </c>
      <c r="AB108">
        <f>IFERROR(VLOOKUP($A108,table123!$EF$10:$EZ$410,5,FALSE)/VLOOKUP($A108,table100!$EE$10:$EK$462,7,FALSE)*1000,"")</f>
        <v>0</v>
      </c>
      <c r="AC108">
        <f>IFERROR(VLOOKUP($A108,table123!$FF$10:$FZ$410,5,FALSE)/VLOOKUP($A108,table100!$FE$10:$FK$462,7,FALSE)*1000,"")</f>
        <v>2.1600138240884744E-2</v>
      </c>
      <c r="AD108">
        <f>IFERROR(VLOOKUP($A108,table123!$GF$10:$GZ$410,5,FALSE)/VLOOKUP($A108,table100!$GE$10:$GK$462,7,FALSE)*1000,"")</f>
        <v>2.1137627089982878E-2</v>
      </c>
      <c r="AF108">
        <f>IFERROR(VLOOKUP($A108,table123!$F$10:$R$410,7,FALSE)/VLOOKUP($A108,table100!$E$10:$K$462,7,FALSE)*1000,"")</f>
        <v>1.6609296391690538</v>
      </c>
      <c r="AG108">
        <f>IFERROR(VLOOKUP($A108,table123!$AF$10:$AR$410,7,FALSE)/VLOOKUP($A108,table100!$AE$10:$AK$462,7,FALSE)*1000,"")</f>
        <v>1.5965685690456333</v>
      </c>
      <c r="AH108">
        <f>IFERROR(VLOOKUP($A108,table123!$BF$10:$BR$410,7,FALSE)/VLOOKUP($A108,table100!$BE$10:$BK$462,7,FALSE)*1000,"")</f>
        <v>0.98667982239763208</v>
      </c>
      <c r="AI108">
        <f>IFERROR(VLOOKUP($A108,table123!$CF$10:$CY$410,7,FALSE)/VLOOKUP($A108,table100!$CE$10:$CK$462,7,FALSE)*1000,"")</f>
        <v>0.39413892237781695</v>
      </c>
      <c r="AJ108">
        <f>IFERROR(VLOOKUP($A108,table123!$DF$10:$DY$410,7,FALSE)/VLOOKUP($A108,table100!$DE$10:$DK$462,7,FALSE)*1000,"")</f>
        <v>0.70290002947645291</v>
      </c>
      <c r="AK108">
        <f>IFERROR(VLOOKUP($A108,table123!$EF$10:$EZ$410,7,FALSE)/VLOOKUP($A108,table100!$EE$10:$EK$462,7,FALSE)*1000,"")</f>
        <v>0.55230310394344417</v>
      </c>
      <c r="AL108">
        <f>IFERROR(VLOOKUP($A108,table123!$FF$10:$FZ$410,7,FALSE)/VLOOKUP($A108,table100!$FE$10:$FK$462,7,FALSE)*1000,"")</f>
        <v>0.51840331778123383</v>
      </c>
      <c r="AM108">
        <f>IFERROR(VLOOKUP($A108,table123!$GF$10:$GZ$410,7,FALSE)/VLOOKUP($A108,table100!$GE$10:$GK$462,7,FALSE)*1000,"")</f>
        <v>0.4016149147096747</v>
      </c>
      <c r="AO108">
        <f>IFERROR(VLOOKUP($A108,table123!$F$10:$R$410,9,FALSE)/VLOOKUP($A108,table100!$E$10:$K$462,7,FALSE)*1000,"")</f>
        <v>0</v>
      </c>
      <c r="AP108">
        <f>IFERROR(VLOOKUP($A108,table123!$AF$10:$AR$410,9,FALSE)/VLOOKUP($A108,table100!$AE$10:$AK$462,7,FALSE)*1000,"")</f>
        <v>0</v>
      </c>
      <c r="AQ108">
        <f>IFERROR(VLOOKUP($A108,table123!$BF$10:$BR$410,9,FALSE)/VLOOKUP($A108,table100!$BE$10:$BK$462,7,FALSE)*1000,"")</f>
        <v>0</v>
      </c>
      <c r="AR108">
        <f>IFERROR(VLOOKUP($A108,table123!$CF$10:$CY$410,16,FALSE)/VLOOKUP($A108,table100!$CE$10:$CK$462,7,FALSE)*1000,"")</f>
        <v>0</v>
      </c>
      <c r="AS108">
        <f>IFERROR(VLOOKUP($A108,table123!$DF$10:$DY$410,16,FALSE)/VLOOKUP($A108,table100!$DE$10:$DK$462,7,FALSE)*1000,"")</f>
        <v>0</v>
      </c>
      <c r="AT108">
        <f>IFERROR(VLOOKUP($A108,table123!$EF$10:$EZ$410,17,FALSE)/VLOOKUP($A108,table100!$EE$10:$EK$462,7,FALSE)*1000,"")</f>
        <v>0</v>
      </c>
      <c r="AU108">
        <f>IFERROR(VLOOKUP($A108,table123!$FF$10:$FZ$410,17,FALSE)/VLOOKUP($A108,table100!$FE$10:$FK$462,7,FALSE)*1000,"")</f>
        <v>6.4800414722654229E-2</v>
      </c>
      <c r="AV108">
        <f>IFERROR(VLOOKUP($A108,table123!$GF$10:$GZ$410,17,FALSE)/VLOOKUP($A108,table100!$GE$10:$GK$462,7,FALSE)*1000,"")</f>
        <v>0</v>
      </c>
      <c r="AX108">
        <f>IFERROR(VLOOKUP($A108,table123!$F$10:$R$410,11,FALSE)/VLOOKUP($A108,table100!$E$10:$K$462,7,FALSE)*1000,"")</f>
        <v>0.24071444045928314</v>
      </c>
      <c r="AY108">
        <f>IFERROR(VLOOKUP($A108,table123!$AF$10:$AR$410,11,FALSE)/VLOOKUP($A108,table100!$AE$10:$AK$462,7,FALSE)*1000,"")</f>
        <v>0.1429762897652806</v>
      </c>
      <c r="AZ108">
        <f>IFERROR(VLOOKUP($A108,table123!$BF$10:$BR$410,11,FALSE)/VLOOKUP($A108,table100!$BE$10:$BK$462,7,FALSE)*1000,"")</f>
        <v>0.11746188361876571</v>
      </c>
      <c r="BA108">
        <f>IFERROR(VLOOKUP($A108,table123!$CF$10:$CY$410,18,FALSE)/VLOOKUP($A108,table100!$CE$10:$CK$462,7,FALSE)*1000,"")</f>
        <v>2.3184642492812761E-2</v>
      </c>
      <c r="BB108">
        <f>IFERROR(VLOOKUP($A108,table123!$DF$10:$DY$410,18,FALSE)/VLOOKUP($A108,table100!$DE$10:$DK$462,7,FALSE)*1000,"")</f>
        <v>0.1360451669954425</v>
      </c>
      <c r="BC108">
        <f>IFERROR(VLOOKUP($A108,table123!$EF$10:$EZ$410,19,FALSE)/VLOOKUP($A108,table100!$EE$10:$EK$462,7,FALSE)*1000,"")</f>
        <v>0.17673699326190212</v>
      </c>
      <c r="BD108">
        <f>IFERROR(VLOOKUP($A108,table123!$FF$10:$FZ$410,19,FALSE)/VLOOKUP($A108,table100!$FE$10:$FK$462,7,FALSE)*1000,"")</f>
        <v>0.17280110592707795</v>
      </c>
      <c r="BE108">
        <f>IFERROR(VLOOKUP($A108,table123!$GF$10:$GZ$410,19,FALSE)/VLOOKUP($A108,table100!$GE$10:$GK$462,7,FALSE)*1000,"")</f>
        <v>8.4550508359931512E-2</v>
      </c>
      <c r="BG108">
        <f>IFERROR(VLOOKUP($A108,table123!$F$10:$R$410,13,FALSE)/VLOOKUP($A108,table100!$E$10:$K$462,7,FALSE)*1000,"")</f>
        <v>10.158149387381748</v>
      </c>
      <c r="BH108">
        <f>IFERROR(VLOOKUP($A108,table123!$AF$10:$AR$410,13,FALSE)/VLOOKUP($A108,table100!$AE$10:$AK$462,7,FALSE)*1000,"")</f>
        <v>14.345287739783153</v>
      </c>
      <c r="BI108">
        <f>IFERROR(VLOOKUP($A108,table123!$BF$10:$BR$410,13,FALSE)/VLOOKUP($A108,table100!$BE$10:$BK$462,7,FALSE)*1000,"")</f>
        <v>13.273192848920525</v>
      </c>
      <c r="BJ108">
        <f>IFERROR(VLOOKUP($A108,table123!$CF$10:$CY$410,20,FALSE)/VLOOKUP($A108,table100!$CE$10:$CK$462,7,FALSE)*1000,"")</f>
        <v>22.512287860521191</v>
      </c>
      <c r="BK108">
        <f>IFERROR(VLOOKUP($A108,table123!$DF$10:$DY$410,20,FALSE)/VLOOKUP($A108,table100!$DE$10:$DK$462,7,FALSE)*1000,"")</f>
        <v>26.347414008117362</v>
      </c>
      <c r="BL108">
        <f>IFERROR(VLOOKUP($A108,table123!$EF$10:$EZ$410,21,FALSE)/VLOOKUP($A108,table100!$EE$10:$EK$462,7,FALSE)*1000,"")</f>
        <v>22.776980006627639</v>
      </c>
      <c r="BM108">
        <f>IFERROR(VLOOKUP($A108,table123!$FF$10:$FZ$410,21,FALSE)/VLOOKUP($A108,table100!$FE$10:$FK$462,7,FALSE)*1000,"")</f>
        <v>21.880940038016245</v>
      </c>
      <c r="BN108">
        <f>IFERROR(VLOOKUP($A108,table123!$GF$10:$GZ$410,21,FALSE)/VLOOKUP($A108,table100!$GE$10:$GK$462,7,FALSE)*1000,"")</f>
        <v>11.414318628590754</v>
      </c>
    </row>
    <row r="109" spans="1:66" x14ac:dyDescent="0.3">
      <c r="A109" t="s">
        <v>761</v>
      </c>
      <c r="B109" t="str">
        <f>VLOOKUP($A109,class!$A$1:$B$455,2,FALSE)</f>
        <v>Shire District</v>
      </c>
      <c r="C109" t="str">
        <f>IFERROR(VLOOKUP($A109,classifications!A$3:C$334,3,FALSE),VLOOKUP($A109,classifications!I$2:K$28,3,FALSE))</f>
        <v>Predominantly Rural</v>
      </c>
      <c r="E109" t="b">
        <f>IF(VLOOKUP(A109,table123!$F$10:$F$410,1,FALSE)=VLOOKUP(calculations!A109,table100!$E$10:$E$462,1,FALSE),TRUE,FALSE)</f>
        <v>1</v>
      </c>
      <c r="F109" t="b">
        <f>IF(VLOOKUP($A109,table123!$AF$10:$AF$410,1,FALSE)=VLOOKUP(calculations!$A109,table100!$AE$10:$AE$462,1,FALSE),TRUE,FALSE)</f>
        <v>1</v>
      </c>
      <c r="G109" t="b">
        <f>IF(VLOOKUP($A109,table123!$BF$10:$BF$410,1,FALSE)=VLOOKUP(calculations!$A109,table100!$BE$10:$BE$462,1,FALSE),TRUE,FALSE)</f>
        <v>1</v>
      </c>
      <c r="H109" t="b">
        <f>IF(VLOOKUP($A109,table123!$CF$10:$CF$410,1,FALSE)=VLOOKUP(calculations!$A109,table100!$CE$10:$CE$462,1,FALSE),TRUE,FALSE)</f>
        <v>1</v>
      </c>
      <c r="I109" t="b">
        <f>IF(VLOOKUP($A109,table123!$DF$10:$DF$410,1,FALSE)=VLOOKUP(calculations!$A109,table100!$DE$10:$DE$462,1,FALSE),TRUE,FALSE)</f>
        <v>1</v>
      </c>
      <c r="J109" t="b">
        <f>IF(VLOOKUP($A109,table123!$EF$10:$EF$410,1,FALSE)=VLOOKUP(calculations!$A109,table100!$EE$10:$EE$462,1,FALSE),TRUE,FALSE)</f>
        <v>1</v>
      </c>
      <c r="K109" t="b">
        <f>IF(VLOOKUP($A109,table123!$FF$10:$FF$410,1,FALSE)=VLOOKUP(calculations!$A109,table100!$FE$10:$FE$462,1,FALSE),TRUE,FALSE)</f>
        <v>1</v>
      </c>
      <c r="L109" t="b">
        <f>IF(VLOOKUP($A109,table123!$GF$10:$GF$408,1,FALSE)=VLOOKUP(calculations!$A109,table100!$GE$10:$GE$462,1,FALSE),TRUE,FALSE)</f>
        <v>1</v>
      </c>
      <c r="N109">
        <f>IFERROR(VLOOKUP($A109,table123!$F$10:$R$410,3,FALSE)/VLOOKUP($A109,table100!$E$10:$K$462,7,FALSE)*1000,"")</f>
        <v>3.3574458993376672</v>
      </c>
      <c r="O109">
        <f>IFERROR(VLOOKUP($A109,table123!$AF$10:$AR$410,3,FALSE)/VLOOKUP($A109,table100!$AE$10:$AK$462,7,FALSE)*1000,"")</f>
        <v>6.5991545783535566</v>
      </c>
      <c r="P109">
        <f>IFERROR(VLOOKUP($A109,table123!$BF$10:$BR$410,3,FALSE)/VLOOKUP($A109,table100!$BE$10:$BK$462,7,FALSE)*1000,"")</f>
        <v>10.389296608377879</v>
      </c>
      <c r="Q109">
        <f>IFERROR(VLOOKUP($A109,table123!$CF$10:$CY$410,3,FALSE)/VLOOKUP($A109,table100!$CE$10:$CK$462,7,FALSE)*1000,"")</f>
        <v>17.196596506941333</v>
      </c>
      <c r="R109">
        <f>IFERROR(VLOOKUP($A109,table123!$DF$10:$DY$410,3,FALSE)/VLOOKUP($A109,table100!$DE$10:$DK$462,7,FALSE)*1000,"")</f>
        <v>16.641718763758035</v>
      </c>
      <c r="S109">
        <f>IFERROR(VLOOKUP($A109,table123!$EF$10:$EZ$410,3,FALSE)/VLOOKUP($A109,table100!$EE$10:$EK$462,7,FALSE)*1000,"")</f>
        <v>23.762776462435756</v>
      </c>
      <c r="T109">
        <f>IFERROR(VLOOKUP($A109,table123!$FF$10:$FZ$410,3,FALSE)/VLOOKUP($A109,table100!$FE$10:$FK$462,7,FALSE)*1000,"")</f>
        <v>21.274797114517586</v>
      </c>
      <c r="U109">
        <f>IFERROR(VLOOKUP($A109,table123!$GF$10:$GZ$410,3,FALSE)/VLOOKUP($A109,table100!$GE$10:$GK$462,7,FALSE)*1000,"")</f>
        <v>14.221144306030206</v>
      </c>
      <c r="W109">
        <f>IFERROR(VLOOKUP($A109,table123!$F$10:$R$410,5,FALSE)/VLOOKUP($A109,table100!$E$10:$K$462,7,FALSE)*1000,"")</f>
        <v>6.1044470897048494E-2</v>
      </c>
      <c r="X109">
        <f>IFERROR(VLOOKUP($A109,table123!$AF$10:$AR$410,5,FALSE)/VLOOKUP($A109,table100!$AE$10:$AK$462,7,FALSE)*1000,"")</f>
        <v>0.27369765532341939</v>
      </c>
      <c r="Y109">
        <f>IFERROR(VLOOKUP($A109,table123!$BF$10:$BR$410,5,FALSE)/VLOOKUP($A109,table100!$BE$10:$BK$462,7,FALSE)*1000,"")</f>
        <v>0.51342454169309293</v>
      </c>
      <c r="Z109">
        <f>IFERROR(VLOOKUP($A109,table123!$CF$10:$CY$410,5,FALSE)/VLOOKUP($A109,table100!$CE$10:$CK$462,7,FALSE)*1000,"")</f>
        <v>0</v>
      </c>
      <c r="AA109">
        <f>IFERROR(VLOOKUP($A109,table123!$DF$10:$DY$410,5,FALSE)/VLOOKUP($A109,table100!$DE$10:$DK$462,7,FALSE)*1000,"")</f>
        <v>0</v>
      </c>
      <c r="AB109">
        <f>IFERROR(VLOOKUP($A109,table123!$EF$10:$EZ$410,5,FALSE)/VLOOKUP($A109,table100!$EE$10:$EK$462,7,FALSE)*1000,"")</f>
        <v>0</v>
      </c>
      <c r="AC109">
        <f>IFERROR(VLOOKUP($A109,table123!$FF$10:$FZ$410,5,FALSE)/VLOOKUP($A109,table100!$FE$10:$FK$462,7,FALSE)*1000,"")</f>
        <v>0.47903516681695224</v>
      </c>
      <c r="AD109">
        <f>IFERROR(VLOOKUP($A109,table123!$GF$10:$GZ$410,5,FALSE)/VLOOKUP($A109,table100!$GE$10:$GK$462,7,FALSE)*1000,"")</f>
        <v>0.49608642928012348</v>
      </c>
      <c r="AF109">
        <f>IFERROR(VLOOKUP($A109,table123!$F$10:$R$410,7,FALSE)/VLOOKUP($A109,table100!$E$10:$K$462,7,FALSE)*1000,"")</f>
        <v>0.36626682538229099</v>
      </c>
      <c r="AG109">
        <f>IFERROR(VLOOKUP($A109,table123!$AF$10:$AR$410,7,FALSE)/VLOOKUP($A109,table100!$AE$10:$AK$462,7,FALSE)*1000,"")</f>
        <v>0.54739531064683877</v>
      </c>
      <c r="AH109">
        <f>IFERROR(VLOOKUP($A109,table123!$BF$10:$BR$410,7,FALSE)/VLOOKUP($A109,table100!$BE$10:$BK$462,7,FALSE)*1000,"")</f>
        <v>0.96644619612817495</v>
      </c>
      <c r="AI109">
        <f>IFERROR(VLOOKUP($A109,table123!$CF$10:$CY$410,7,FALSE)/VLOOKUP($A109,table100!$CE$10:$CK$462,7,FALSE)*1000,"")</f>
        <v>0</v>
      </c>
      <c r="AJ109">
        <f>IFERROR(VLOOKUP($A109,table123!$DF$10:$DY$410,7,FALSE)/VLOOKUP($A109,table100!$DE$10:$DK$462,7,FALSE)*1000,"")</f>
        <v>5.8700948020310527E-2</v>
      </c>
      <c r="AK109">
        <f>IFERROR(VLOOKUP($A109,table123!$EF$10:$EZ$410,7,FALSE)/VLOOKUP($A109,table100!$EE$10:$EK$462,7,FALSE)*1000,"")</f>
        <v>1.1549344574695386</v>
      </c>
      <c r="AL109">
        <f>IFERROR(VLOOKUP($A109,table123!$FF$10:$FZ$410,7,FALSE)/VLOOKUP($A109,table100!$FE$10:$FK$462,7,FALSE)*1000,"")</f>
        <v>0.9862488728584311</v>
      </c>
      <c r="AM109">
        <f>IFERROR(VLOOKUP($A109,table123!$GF$10:$GZ$410,7,FALSE)/VLOOKUP($A109,table100!$GE$10:$GK$462,7,FALSE)*1000,"")</f>
        <v>0.63388821519126892</v>
      </c>
      <c r="AO109">
        <f>IFERROR(VLOOKUP($A109,table123!$F$10:$R$410,9,FALSE)/VLOOKUP($A109,table100!$E$10:$K$462,7,FALSE)*1000,"")</f>
        <v>0</v>
      </c>
      <c r="AP109">
        <f>IFERROR(VLOOKUP($A109,table123!$AF$10:$AR$410,9,FALSE)/VLOOKUP($A109,table100!$AE$10:$AK$462,7,FALSE)*1000,"")</f>
        <v>0</v>
      </c>
      <c r="AQ109">
        <f>IFERROR(VLOOKUP($A109,table123!$BF$10:$BR$410,9,FALSE)/VLOOKUP($A109,table100!$BE$10:$BK$462,7,FALSE)*1000,"")</f>
        <v>3.0201443629005467E-2</v>
      </c>
      <c r="AR109">
        <f>IFERROR(VLOOKUP($A109,table123!$CF$10:$CY$410,16,FALSE)/VLOOKUP($A109,table100!$CE$10:$CK$462,7,FALSE)*1000,"")</f>
        <v>0</v>
      </c>
      <c r="AS109">
        <f>IFERROR(VLOOKUP($A109,table123!$DF$10:$DY$410,16,FALSE)/VLOOKUP($A109,table100!$DE$10:$DK$462,7,FALSE)*1000,"")</f>
        <v>0</v>
      </c>
      <c r="AT109">
        <f>IFERROR(VLOOKUP($A109,table123!$EF$10:$EZ$410,17,FALSE)/VLOOKUP($A109,table100!$EE$10:$EK$462,7,FALSE)*1000,"")</f>
        <v>2.8873361436738465E-2</v>
      </c>
      <c r="AU109">
        <f>IFERROR(VLOOKUP($A109,table123!$FF$10:$FZ$410,17,FALSE)/VLOOKUP($A109,table100!$FE$10:$FK$462,7,FALSE)*1000,"")</f>
        <v>-0.30996393146979256</v>
      </c>
      <c r="AV109">
        <f>IFERROR(VLOOKUP($A109,table123!$GF$10:$GZ$410,17,FALSE)/VLOOKUP($A109,table100!$GE$10:$GK$462,7,FALSE)*1000,"")</f>
        <v>0</v>
      </c>
      <c r="AX109">
        <f>IFERROR(VLOOKUP($A109,table123!$F$10:$R$410,11,FALSE)/VLOOKUP($A109,table100!$E$10:$K$462,7,FALSE)*1000,"")</f>
        <v>0.12208894179409699</v>
      </c>
      <c r="AY109">
        <f>IFERROR(VLOOKUP($A109,table123!$AF$10:$AR$410,11,FALSE)/VLOOKUP($A109,table100!$AE$10:$AK$462,7,FALSE)*1000,"")</f>
        <v>0.48657360946385669</v>
      </c>
      <c r="AZ109">
        <f>IFERROR(VLOOKUP($A109,table123!$BF$10:$BR$410,11,FALSE)/VLOOKUP($A109,table100!$BE$10:$BK$462,7,FALSE)*1000,"")</f>
        <v>0.3020144362900547</v>
      </c>
      <c r="BA109">
        <f>IFERROR(VLOOKUP($A109,table123!$CF$10:$CY$410,18,FALSE)/VLOOKUP($A109,table100!$CE$10:$CK$462,7,FALSE)*1000,"")</f>
        <v>0</v>
      </c>
      <c r="BB109">
        <f>IFERROR(VLOOKUP($A109,table123!$DF$10:$DY$410,18,FALSE)/VLOOKUP($A109,table100!$DE$10:$DK$462,7,FALSE)*1000,"")</f>
        <v>0.17610284406093157</v>
      </c>
      <c r="BC109">
        <f>IFERROR(VLOOKUP($A109,table123!$EF$10:$EZ$410,19,FALSE)/VLOOKUP($A109,table100!$EE$10:$EK$462,7,FALSE)*1000,"")</f>
        <v>0.28873361436738465</v>
      </c>
      <c r="BD109">
        <f>IFERROR(VLOOKUP($A109,table123!$FF$10:$FZ$410,19,FALSE)/VLOOKUP($A109,table100!$FE$10:$FK$462,7,FALSE)*1000,"")</f>
        <v>0</v>
      </c>
      <c r="BE109">
        <f>IFERROR(VLOOKUP($A109,table123!$GF$10:$GZ$410,19,FALSE)/VLOOKUP($A109,table100!$GE$10:$GK$462,7,FALSE)*1000,"")</f>
        <v>0.22048285745783266</v>
      </c>
      <c r="BG109">
        <f>IFERROR(VLOOKUP($A109,table123!$F$10:$R$410,13,FALSE)/VLOOKUP($A109,table100!$E$10:$K$462,7,FALSE)*1000,"")</f>
        <v>3.6626682538229103</v>
      </c>
      <c r="BH109">
        <f>IFERROR(VLOOKUP($A109,table123!$AF$10:$AR$410,13,FALSE)/VLOOKUP($A109,table100!$AE$10:$AK$462,7,FALSE)*1000,"")</f>
        <v>6.9336739348599581</v>
      </c>
      <c r="BI109">
        <f>IFERROR(VLOOKUP($A109,table123!$BF$10:$BR$410,13,FALSE)/VLOOKUP($A109,table100!$BE$10:$BK$462,7,FALSE)*1000,"")</f>
        <v>11.597354353538099</v>
      </c>
      <c r="BJ109">
        <f>IFERROR(VLOOKUP($A109,table123!$CF$10:$CY$410,20,FALSE)/VLOOKUP($A109,table100!$CE$10:$CK$462,7,FALSE)*1000,"")</f>
        <v>17.196596506941333</v>
      </c>
      <c r="BK109">
        <f>IFERROR(VLOOKUP($A109,table123!$DF$10:$DY$410,20,FALSE)/VLOOKUP($A109,table100!$DE$10:$DK$462,7,FALSE)*1000,"")</f>
        <v>16.524316867717413</v>
      </c>
      <c r="BL109">
        <f>IFERROR(VLOOKUP($A109,table123!$EF$10:$EZ$410,21,FALSE)/VLOOKUP($A109,table100!$EE$10:$EK$462,7,FALSE)*1000,"")</f>
        <v>24.657850666974646</v>
      </c>
      <c r="BM109">
        <f>IFERROR(VLOOKUP($A109,table123!$FF$10:$FZ$410,21,FALSE)/VLOOKUP($A109,table100!$FE$10:$FK$462,7,FALSE)*1000,"")</f>
        <v>22.430117222723172</v>
      </c>
      <c r="BN109">
        <f>IFERROR(VLOOKUP($A109,table123!$GF$10:$GZ$410,21,FALSE)/VLOOKUP($A109,table100!$GE$10:$GK$462,7,FALSE)*1000,"")</f>
        <v>15.130636093043767</v>
      </c>
    </row>
    <row r="110" spans="1:66" x14ac:dyDescent="0.3">
      <c r="A110" t="s">
        <v>1260</v>
      </c>
      <c r="B110" t="str">
        <f>VLOOKUP($A110,class!$A$1:$B$455,2,FALSE)</f>
        <v>Unitary Authority</v>
      </c>
      <c r="C110" t="str">
        <f>IFERROR(VLOOKUP($A110,classifications!A$3:C$334,3,FALSE),VLOOKUP($A110,classifications!I$2:K$28,3,FALSE))</f>
        <v>Predominantly Urban</v>
      </c>
      <c r="E110" t="b">
        <f>IF(VLOOKUP(A110,table123!$F$10:$F$410,1,FALSE)=VLOOKUP(calculations!A110,table100!$E$10:$E$462,1,FALSE),TRUE,FALSE)</f>
        <v>1</v>
      </c>
      <c r="F110" t="b">
        <f>IF(VLOOKUP($A110,table123!$AF$10:$AF$410,1,FALSE)=VLOOKUP(calculations!$A110,table100!$AE$10:$AE$462,1,FALSE),TRUE,FALSE)</f>
        <v>1</v>
      </c>
      <c r="G110" t="b">
        <f>IF(VLOOKUP($A110,table123!$BF$10:$BF$410,1,FALSE)=VLOOKUP(calculations!$A110,table100!$BE$10:$BE$462,1,FALSE),TRUE,FALSE)</f>
        <v>1</v>
      </c>
      <c r="H110" t="b">
        <f>IF(VLOOKUP($A110,table123!$CF$10:$CF$410,1,FALSE)=VLOOKUP(calculations!$A110,table100!$CE$10:$CE$462,1,FALSE),TRUE,FALSE)</f>
        <v>1</v>
      </c>
      <c r="I110" t="b">
        <f>IF(VLOOKUP($A110,table123!$DF$10:$DF$410,1,FALSE)=VLOOKUP(calculations!$A110,table100!$DE$10:$DE$462,1,FALSE),TRUE,FALSE)</f>
        <v>1</v>
      </c>
      <c r="J110" t="b">
        <f>IF(VLOOKUP($A110,table123!$EF$10:$EF$410,1,FALSE)=VLOOKUP(calculations!$A110,table100!$EE$10:$EE$462,1,FALSE),TRUE,FALSE)</f>
        <v>1</v>
      </c>
      <c r="K110" t="b">
        <f>IF(VLOOKUP($A110,table123!$FF$10:$FF$410,1,FALSE)=VLOOKUP(calculations!$A110,table100!$FE$10:$FE$462,1,FALSE),TRUE,FALSE)</f>
        <v>1</v>
      </c>
      <c r="L110" t="b">
        <f>IF(VLOOKUP($A110,table123!$GF$10:$GF$408,1,FALSE)=VLOOKUP(calculations!$A110,table100!$GE$10:$GE$462,1,FALSE),TRUE,FALSE)</f>
        <v>1</v>
      </c>
      <c r="N110">
        <f>IFERROR(VLOOKUP($A110,table123!$F$10:$R$410,3,FALSE)/VLOOKUP($A110,table100!$E$10:$K$462,7,FALSE)*1000,"")</f>
        <v>3.1844150978739347</v>
      </c>
      <c r="O110">
        <f>IFERROR(VLOOKUP($A110,table123!$AF$10:$AR$410,3,FALSE)/VLOOKUP($A110,table100!$AE$10:$AK$462,7,FALSE)*1000,"")</f>
        <v>4.6386604817860242</v>
      </c>
      <c r="P110">
        <f>IFERROR(VLOOKUP($A110,table123!$BF$10:$BR$410,3,FALSE)/VLOOKUP($A110,table100!$BE$10:$BK$462,7,FALSE)*1000,"")</f>
        <v>3.0857886420671066</v>
      </c>
      <c r="Q110">
        <f>IFERROR(VLOOKUP($A110,table123!$CF$10:$CY$410,3,FALSE)/VLOOKUP($A110,table100!$CE$10:$CK$462,7,FALSE)*1000,"")</f>
        <v>3.9067562813605137</v>
      </c>
      <c r="R110">
        <f>IFERROR(VLOOKUP($A110,table123!$DF$10:$DY$410,3,FALSE)/VLOOKUP($A110,table100!$DE$10:$DK$462,7,FALSE)*1000,"")</f>
        <v>5.474553464452268</v>
      </c>
      <c r="S110">
        <f>IFERROR(VLOOKUP($A110,table123!$EF$10:$EZ$410,3,FALSE)/VLOOKUP($A110,table100!$EE$10:$EK$462,7,FALSE)*1000,"")</f>
        <v>3.2390590259033223</v>
      </c>
      <c r="T110">
        <f>IFERROR(VLOOKUP($A110,table123!$FF$10:$FZ$410,3,FALSE)/VLOOKUP($A110,table100!$FE$10:$FK$462,7,FALSE)*1000,"")</f>
        <v>4.0062501135558417</v>
      </c>
      <c r="U110">
        <f>IFERROR(VLOOKUP($A110,table123!$GF$10:$GZ$410,3,FALSE)/VLOOKUP($A110,table100!$GE$10:$GK$462,7,FALSE)*1000,"")</f>
        <v>9.4696231635555908</v>
      </c>
      <c r="W110">
        <f>IFERROR(VLOOKUP($A110,table123!$F$10:$R$410,5,FALSE)/VLOOKUP($A110,table100!$E$10:$K$462,7,FALSE)*1000,"")</f>
        <v>0.12175704785988574</v>
      </c>
      <c r="X110">
        <f>IFERROR(VLOOKUP($A110,table123!$AF$10:$AR$410,5,FALSE)/VLOOKUP($A110,table100!$AE$10:$AK$462,7,FALSE)*1000,"")</f>
        <v>4.6666604444527408E-2</v>
      </c>
      <c r="Y110">
        <f>IFERROR(VLOOKUP($A110,table123!$BF$10:$BR$410,5,FALSE)/VLOOKUP($A110,table100!$BE$10:$BK$462,7,FALSE)*1000,"")</f>
        <v>9.2945441026117667E-2</v>
      </c>
      <c r="Z110">
        <f>IFERROR(VLOOKUP($A110,table123!$CF$10:$CY$410,5,FALSE)/VLOOKUP($A110,table100!$CE$10:$CK$462,7,FALSE)*1000,"")</f>
        <v>2.7773148919624506E-2</v>
      </c>
      <c r="AA110">
        <f>IFERROR(VLOOKUP($A110,table123!$DF$10:$DY$410,5,FALSE)/VLOOKUP($A110,table100!$DE$10:$DK$462,7,FALSE)*1000,"")</f>
        <v>0.12902987963355514</v>
      </c>
      <c r="AB110">
        <f>IFERROR(VLOOKUP($A110,table123!$EF$10:$EZ$410,5,FALSE)/VLOOKUP($A110,table100!$EE$10:$EK$462,7,FALSE)*1000,"")</f>
        <v>9.1498842539641884E-2</v>
      </c>
      <c r="AC110">
        <f>IFERROR(VLOOKUP($A110,table123!$FF$10:$FZ$410,5,FALSE)/VLOOKUP($A110,table100!$FE$10:$FK$462,7,FALSE)*1000,"")</f>
        <v>0.10901360853213175</v>
      </c>
      <c r="AD110">
        <f>IFERROR(VLOOKUP($A110,table123!$GF$10:$GZ$410,5,FALSE)/VLOOKUP($A110,table100!$GE$10:$GK$462,7,FALSE)*1000,"")</f>
        <v>0.19484821324188456</v>
      </c>
      <c r="AF110">
        <f>IFERROR(VLOOKUP($A110,table123!$F$10:$R$410,7,FALSE)/VLOOKUP($A110,table100!$E$10:$K$462,7,FALSE)*1000,"")</f>
        <v>0.28097780275358247</v>
      </c>
      <c r="AG110">
        <f>IFERROR(VLOOKUP($A110,table123!$AF$10:$AR$410,7,FALSE)/VLOOKUP($A110,table100!$AE$10:$AK$462,7,FALSE)*1000,"")</f>
        <v>0.13066649244467674</v>
      </c>
      <c r="AH110">
        <f>IFERROR(VLOOKUP($A110,table123!$BF$10:$BR$410,7,FALSE)/VLOOKUP($A110,table100!$BE$10:$BK$462,7,FALSE)*1000,"")</f>
        <v>0.92015986615856493</v>
      </c>
      <c r="AI110">
        <f>IFERROR(VLOOKUP($A110,table123!$CF$10:$CY$410,7,FALSE)/VLOOKUP($A110,table100!$CE$10:$CK$462,7,FALSE)*1000,"")</f>
        <v>0.60175155992519769</v>
      </c>
      <c r="AJ110">
        <f>IFERROR(VLOOKUP($A110,table123!$DF$10:$DY$410,7,FALSE)/VLOOKUP($A110,table100!$DE$10:$DK$462,7,FALSE)*1000,"")</f>
        <v>1.7050376951576929</v>
      </c>
      <c r="AK110">
        <f>IFERROR(VLOOKUP($A110,table123!$EF$10:$EZ$410,7,FALSE)/VLOOKUP($A110,table100!$EE$10:$EK$462,7,FALSE)*1000,"")</f>
        <v>3.8795509236808154</v>
      </c>
      <c r="AL110">
        <f>IFERROR(VLOOKUP($A110,table123!$FF$10:$FZ$410,7,FALSE)/VLOOKUP($A110,table100!$FE$10:$FK$462,7,FALSE)*1000,"")</f>
        <v>1.4262613782953906</v>
      </c>
      <c r="AM110">
        <f>IFERROR(VLOOKUP($A110,table123!$GF$10:$GZ$410,7,FALSE)/VLOOKUP($A110,table100!$GE$10:$GK$462,7,FALSE)*1000,"")</f>
        <v>0.85733213826429211</v>
      </c>
      <c r="AO110">
        <f>IFERROR(VLOOKUP($A110,table123!$F$10:$R$410,9,FALSE)/VLOOKUP($A110,table100!$E$10:$K$462,7,FALSE)*1000,"")</f>
        <v>0</v>
      </c>
      <c r="AP110">
        <f>IFERROR(VLOOKUP($A110,table123!$AF$10:$AR$410,9,FALSE)/VLOOKUP($A110,table100!$AE$10:$AK$462,7,FALSE)*1000,"")</f>
        <v>0</v>
      </c>
      <c r="AQ110">
        <f>IFERROR(VLOOKUP($A110,table123!$BF$10:$BR$410,9,FALSE)/VLOOKUP($A110,table100!$BE$10:$BK$462,7,FALSE)*1000,"")</f>
        <v>0</v>
      </c>
      <c r="AR110">
        <f>IFERROR(VLOOKUP($A110,table123!$CF$10:$CY$410,16,FALSE)/VLOOKUP($A110,table100!$CE$10:$CK$462,7,FALSE)*1000,"")</f>
        <v>0</v>
      </c>
      <c r="AS110">
        <f>IFERROR(VLOOKUP($A110,table123!$DF$10:$DY$410,16,FALSE)/VLOOKUP($A110,table100!$DE$10:$DK$462,7,FALSE)*1000,"")</f>
        <v>0</v>
      </c>
      <c r="AT110">
        <f>IFERROR(VLOOKUP($A110,table123!$EF$10:$EZ$410,17,FALSE)/VLOOKUP($A110,table100!$EE$10:$EK$462,7,FALSE)*1000,"")</f>
        <v>0</v>
      </c>
      <c r="AU110">
        <f>IFERROR(VLOOKUP($A110,table123!$FF$10:$FZ$410,17,FALSE)/VLOOKUP($A110,table100!$FE$10:$FK$462,7,FALSE)*1000,"")</f>
        <v>0</v>
      </c>
      <c r="AV110">
        <f>IFERROR(VLOOKUP($A110,table123!$GF$10:$GZ$410,17,FALSE)/VLOOKUP($A110,table100!$GE$10:$GK$462,7,FALSE)*1000,"")</f>
        <v>0</v>
      </c>
      <c r="AX110">
        <f>IFERROR(VLOOKUP($A110,table123!$F$10:$R$410,11,FALSE)/VLOOKUP($A110,table100!$E$10:$K$462,7,FALSE)*1000,"")</f>
        <v>9.3659267584527486E-2</v>
      </c>
      <c r="AY110">
        <f>IFERROR(VLOOKUP($A110,table123!$AF$10:$AR$410,11,FALSE)/VLOOKUP($A110,table100!$AE$10:$AK$462,7,FALSE)*1000,"")</f>
        <v>0.64399914133447822</v>
      </c>
      <c r="AZ110">
        <f>IFERROR(VLOOKUP($A110,table123!$BF$10:$BR$410,11,FALSE)/VLOOKUP($A110,table100!$BE$10:$BK$462,7,FALSE)*1000,"")</f>
        <v>0.12082907333395297</v>
      </c>
      <c r="BA110">
        <f>IFERROR(VLOOKUP($A110,table123!$CF$10:$CY$410,18,FALSE)/VLOOKUP($A110,table100!$CE$10:$CK$462,7,FALSE)*1000,"")</f>
        <v>5.5546297839249012E-2</v>
      </c>
      <c r="BB110">
        <f>IFERROR(VLOOKUP($A110,table123!$DF$10:$DY$410,18,FALSE)/VLOOKUP($A110,table100!$DE$10:$DK$462,7,FALSE)*1000,"")</f>
        <v>3.686567989530147E-2</v>
      </c>
      <c r="BC110">
        <f>IFERROR(VLOOKUP($A110,table123!$EF$10:$EZ$410,19,FALSE)/VLOOKUP($A110,table100!$EE$10:$EK$462,7,FALSE)*1000,"")</f>
        <v>9.149884253964187E-3</v>
      </c>
      <c r="BD110">
        <f>IFERROR(VLOOKUP($A110,table123!$FF$10:$FZ$410,19,FALSE)/VLOOKUP($A110,table100!$FE$10:$FK$462,7,FALSE)*1000,"")</f>
        <v>9.0844673776776467E-3</v>
      </c>
      <c r="BE110">
        <f>IFERROR(VLOOKUP($A110,table123!$GF$10:$GZ$410,19,FALSE)/VLOOKUP($A110,table100!$GE$10:$GK$462,7,FALSE)*1000,"")</f>
        <v>0</v>
      </c>
      <c r="BG110">
        <f>IFERROR(VLOOKUP($A110,table123!$F$10:$R$410,13,FALSE)/VLOOKUP($A110,table100!$E$10:$K$462,7,FALSE)*1000,"")</f>
        <v>3.4934906809028754</v>
      </c>
      <c r="BH110">
        <f>IFERROR(VLOOKUP($A110,table123!$AF$10:$AR$410,13,FALSE)/VLOOKUP($A110,table100!$AE$10:$AK$462,7,FALSE)*1000,"")</f>
        <v>4.17199443734075</v>
      </c>
      <c r="BI110">
        <f>IFERROR(VLOOKUP($A110,table123!$BF$10:$BR$410,13,FALSE)/VLOOKUP($A110,table100!$BE$10:$BK$462,7,FALSE)*1000,"")</f>
        <v>3.9780648759178363</v>
      </c>
      <c r="BJ110">
        <f>IFERROR(VLOOKUP($A110,table123!$CF$10:$CY$410,20,FALSE)/VLOOKUP($A110,table100!$CE$10:$CK$462,7,FALSE)*1000,"")</f>
        <v>4.4807346923660871</v>
      </c>
      <c r="BK110">
        <f>IFERROR(VLOOKUP($A110,table123!$DF$10:$DY$410,20,FALSE)/VLOOKUP($A110,table100!$DE$10:$DK$462,7,FALSE)*1000,"")</f>
        <v>7.2717553593482149</v>
      </c>
      <c r="BL110">
        <f>IFERROR(VLOOKUP($A110,table123!$EF$10:$EZ$410,21,FALSE)/VLOOKUP($A110,table100!$EE$10:$EK$462,7,FALSE)*1000,"")</f>
        <v>7.2009589078698149</v>
      </c>
      <c r="BM110">
        <f>IFERROR(VLOOKUP($A110,table123!$FF$10:$FZ$410,21,FALSE)/VLOOKUP($A110,table100!$FE$10:$FK$462,7,FALSE)*1000,"")</f>
        <v>5.5324406330056863</v>
      </c>
      <c r="BN110">
        <f>IFERROR(VLOOKUP($A110,table123!$GF$10:$GZ$410,21,FALSE)/VLOOKUP($A110,table100!$GE$10:$GK$462,7,FALSE)*1000,"")</f>
        <v>10.521803515061768</v>
      </c>
    </row>
    <row r="111" spans="1:66" x14ac:dyDescent="0.3">
      <c r="A111" t="s">
        <v>403</v>
      </c>
      <c r="B111" t="str">
        <f>VLOOKUP($A111,class!$A$1:$B$455,2,FALSE)</f>
        <v>Shire County</v>
      </c>
      <c r="C111" t="str">
        <f>IFERROR(VLOOKUP($A111,classifications!A$3:C$334,3,FALSE),VLOOKUP($A111,classifications!I$2:K$28,3,FALSE))</f>
        <v>Urban with Significant Rural</v>
      </c>
      <c r="E111" t="b">
        <f>IF(VLOOKUP(A111,table123!$F$10:$F$410,1,FALSE)=VLOOKUP(calculations!A111,table100!$E$10:$E$462,1,FALSE),TRUE,FALSE)</f>
        <v>1</v>
      </c>
      <c r="F111" t="b">
        <f>IF(VLOOKUP($A111,table123!$AF$10:$AF$410,1,FALSE)=VLOOKUP(calculations!$A111,table100!$AE$10:$AE$462,1,FALSE),TRUE,FALSE)</f>
        <v>1</v>
      </c>
      <c r="G111" t="b">
        <f>IF(VLOOKUP($A111,table123!$BF$10:$BF$410,1,FALSE)=VLOOKUP(calculations!$A111,table100!$BE$10:$BE$462,1,FALSE),TRUE,FALSE)</f>
        <v>1</v>
      </c>
      <c r="H111" t="b">
        <f>IF(VLOOKUP($A111,table123!$CF$10:$CF$410,1,FALSE)=VLOOKUP(calculations!$A111,table100!$CE$10:$CE$462,1,FALSE),TRUE,FALSE)</f>
        <v>1</v>
      </c>
      <c r="I111" t="b">
        <f>IF(VLOOKUP($A111,table123!$DF$10:$DF$410,1,FALSE)=VLOOKUP(calculations!$A111,table100!$DE$10:$DE$462,1,FALSE),TRUE,FALSE)</f>
        <v>1</v>
      </c>
      <c r="J111" t="b">
        <f>IF(VLOOKUP($A111,table123!$EF$10:$EF$410,1,FALSE)=VLOOKUP(calculations!$A111,table100!$EE$10:$EE$462,1,FALSE),TRUE,FALSE)</f>
        <v>1</v>
      </c>
      <c r="K111" t="b">
        <f>IF(VLOOKUP($A111,table123!$FF$10:$FF$410,1,FALSE)=VLOOKUP(calculations!$A111,table100!$FE$10:$FE$462,1,FALSE),TRUE,FALSE)</f>
        <v>1</v>
      </c>
      <c r="L111" t="b">
        <f>IF(VLOOKUP($A111,table123!$GF$10:$GF$408,1,FALSE)=VLOOKUP(calculations!$A111,table100!$GE$10:$GE$462,1,FALSE),TRUE,FALSE)</f>
        <v>1</v>
      </c>
      <c r="N111">
        <f>IFERROR(VLOOKUP($A111,table123!$F$10:$R$410,3,FALSE)/VLOOKUP($A111,table100!$E$10:$K$462,7,FALSE)*1000,"")</f>
        <v>3.8241686309074363</v>
      </c>
      <c r="O111">
        <f>IFERROR(VLOOKUP($A111,table123!$AF$10:$AR$410,3,FALSE)/VLOOKUP($A111,table100!$AE$10:$AK$462,7,FALSE)*1000,"")</f>
        <v>3.9335189557879326</v>
      </c>
      <c r="P111">
        <f>IFERROR(VLOOKUP($A111,table123!$BF$10:$BR$410,3,FALSE)/VLOOKUP($A111,table100!$BE$10:$BK$462,7,FALSE)*1000,"")</f>
        <v>4.9374560426887779</v>
      </c>
      <c r="Q111">
        <f>IFERROR(VLOOKUP($A111,table123!$CF$10:$CY$410,3,FALSE)/VLOOKUP($A111,table100!$CE$10:$CK$462,7,FALSE)*1000,"")</f>
        <v>6.9960374670379002</v>
      </c>
      <c r="R111">
        <f>IFERROR(VLOOKUP($A111,table123!$DF$10:$DY$410,3,FALSE)/VLOOKUP($A111,table100!$DE$10:$DK$462,7,FALSE)*1000,"")</f>
        <v>6.9688468090609064</v>
      </c>
      <c r="S111">
        <f>IFERROR(VLOOKUP($A111,table123!$EF$10:$EZ$410,3,FALSE)/VLOOKUP($A111,table100!$EE$10:$EK$462,7,FALSE)*1000,"")</f>
        <v>8.581883496120442</v>
      </c>
      <c r="T111">
        <f>IFERROR(VLOOKUP($A111,table123!$FF$10:$FZ$410,3,FALSE)/VLOOKUP($A111,table100!$FE$10:$FK$462,7,FALSE)*1000,"")</f>
        <v>9.1030937806579981</v>
      </c>
      <c r="U111">
        <f>IFERROR(VLOOKUP($A111,table123!$GF$10:$GZ$410,3,FALSE)/VLOOKUP($A111,table100!$GE$10:$GK$462,7,FALSE)*1000,"")</f>
        <v>9.9513786093242533</v>
      </c>
      <c r="W111">
        <f>IFERROR(VLOOKUP($A111,table123!$F$10:$R$410,5,FALSE)/VLOOKUP($A111,table100!$E$10:$K$462,7,FALSE)*1000,"")</f>
        <v>4.3064962059768425E-2</v>
      </c>
      <c r="X111">
        <f>IFERROR(VLOOKUP($A111,table123!$AF$10:$AR$410,5,FALSE)/VLOOKUP($A111,table100!$AE$10:$AK$462,7,FALSE)*1000,"")</f>
        <v>0.1658023978457123</v>
      </c>
      <c r="Y111">
        <f>IFERROR(VLOOKUP($A111,table123!$BF$10:$BR$410,5,FALSE)/VLOOKUP($A111,table100!$BE$10:$BK$462,7,FALSE)*1000,"")</f>
        <v>7.4033366268689865E-2</v>
      </c>
      <c r="Z111">
        <f>IFERROR(VLOOKUP($A111,table123!$CF$10:$CY$410,5,FALSE)/VLOOKUP($A111,table100!$CE$10:$CK$462,7,FALSE)*1000,"")</f>
        <v>0.18977105679819406</v>
      </c>
      <c r="AA111">
        <f>IFERROR(VLOOKUP($A111,table123!$DF$10:$DY$410,5,FALSE)/VLOOKUP($A111,table100!$DE$10:$DK$462,7,FALSE)*1000,"")</f>
        <v>0.27268178317019282</v>
      </c>
      <c r="AB111">
        <f>IFERROR(VLOOKUP($A111,table123!$EF$10:$EZ$410,5,FALSE)/VLOOKUP($A111,table100!$EE$10:$EK$462,7,FALSE)*1000,"")</f>
        <v>0.15339733255983889</v>
      </c>
      <c r="AC111">
        <f>IFERROR(VLOOKUP($A111,table123!$FF$10:$FZ$410,5,FALSE)/VLOOKUP($A111,table100!$FE$10:$FK$462,7,FALSE)*1000,"")</f>
        <v>0.10777797736662474</v>
      </c>
      <c r="AD111">
        <f>IFERROR(VLOOKUP($A111,table123!$GF$10:$GZ$410,5,FALSE)/VLOOKUP($A111,table100!$GE$10:$GK$462,7,FALSE)*1000,"")</f>
        <v>7.113990757284315E-2</v>
      </c>
      <c r="AF111">
        <f>IFERROR(VLOOKUP($A111,table123!$F$10:$R$410,7,FALSE)/VLOOKUP($A111,table100!$E$10:$K$462,7,FALSE)*1000,"")</f>
        <v>0.68329739801499234</v>
      </c>
      <c r="AG111">
        <f>IFERROR(VLOOKUP($A111,table123!$AF$10:$AR$410,7,FALSE)/VLOOKUP($A111,table100!$AE$10:$AK$462,7,FALSE)*1000,"")</f>
        <v>0.40878867055063545</v>
      </c>
      <c r="AH111">
        <f>IFERROR(VLOOKUP($A111,table123!$BF$10:$BR$410,7,FALSE)/VLOOKUP($A111,table100!$BE$10:$BK$462,7,FALSE)*1000,"")</f>
        <v>0.56379255850771515</v>
      </c>
      <c r="AI111">
        <f>IFERROR(VLOOKUP($A111,table123!$CF$10:$CY$410,7,FALSE)/VLOOKUP($A111,table100!$CE$10:$CK$462,7,FALSE)*1000,"")</f>
        <v>0.7279277850318786</v>
      </c>
      <c r="AJ111">
        <f>IFERROR(VLOOKUP($A111,table123!$DF$10:$DY$410,7,FALSE)/VLOOKUP($A111,table100!$DE$10:$DK$462,7,FALSE)*1000,"")</f>
        <v>0.77025575864569917</v>
      </c>
      <c r="AK111">
        <f>IFERROR(VLOOKUP($A111,table123!$EF$10:$EZ$410,7,FALSE)/VLOOKUP($A111,table100!$EE$10:$EK$462,7,FALSE)*1000,"")</f>
        <v>0.66937017844293334</v>
      </c>
      <c r="AL111">
        <f>IFERROR(VLOOKUP($A111,table123!$FF$10:$FZ$410,7,FALSE)/VLOOKUP($A111,table100!$FE$10:$FK$462,7,FALSE)*1000,"")</f>
        <v>1.0777797736662476</v>
      </c>
      <c r="AM111">
        <f>IFERROR(VLOOKUP($A111,table123!$GF$10:$GZ$410,7,FALSE)/VLOOKUP($A111,table100!$GE$10:$GK$462,7,FALSE)*1000,"")</f>
        <v>0.76885823184495883</v>
      </c>
      <c r="AO111">
        <f>IFERROR(VLOOKUP($A111,table123!$F$10:$R$410,9,FALSE)/VLOOKUP($A111,table100!$E$10:$K$462,7,FALSE)*1000,"")</f>
        <v>0</v>
      </c>
      <c r="AP111">
        <f>IFERROR(VLOOKUP($A111,table123!$AF$10:$AR$410,9,FALSE)/VLOOKUP($A111,table100!$AE$10:$AK$462,7,FALSE)*1000,"")</f>
        <v>-8.5759860954678774E-3</v>
      </c>
      <c r="AQ111">
        <f>IFERROR(VLOOKUP($A111,table123!$BF$10:$BR$410,9,FALSE)/VLOOKUP($A111,table100!$BE$10:$BK$462,7,FALSE)*1000,"")</f>
        <v>0</v>
      </c>
      <c r="AR111">
        <f>IFERROR(VLOOKUP($A111,table123!$CF$10:$CY$410,16,FALSE)/VLOOKUP($A111,table100!$CE$10:$CK$462,7,FALSE)*1000,"")</f>
        <v>2.8324038328088664E-3</v>
      </c>
      <c r="AS111">
        <f>IFERROR(VLOOKUP($A111,table123!$DF$10:$DY$410,16,FALSE)/VLOOKUP($A111,table100!$DE$10:$DK$462,7,FALSE)*1000,"")</f>
        <v>-5.6223048076328407E-3</v>
      </c>
      <c r="AT111">
        <f>IFERROR(VLOOKUP($A111,table123!$EF$10:$EZ$410,17,FALSE)/VLOOKUP($A111,table100!$EE$10:$EK$462,7,FALSE)*1000,"")</f>
        <v>0</v>
      </c>
      <c r="AU111">
        <f>IFERROR(VLOOKUP($A111,table123!$FF$10:$FZ$410,17,FALSE)/VLOOKUP($A111,table100!$FE$10:$FK$462,7,FALSE)*1000,"")</f>
        <v>2.7635378811955067E-3</v>
      </c>
      <c r="AV111">
        <f>IFERROR(VLOOKUP($A111,table123!$GF$10:$GZ$410,17,FALSE)/VLOOKUP($A111,table100!$GE$10:$GK$462,7,FALSE)*1000,"")</f>
        <v>8.2084508737895953E-3</v>
      </c>
      <c r="AX111">
        <f>IFERROR(VLOOKUP($A111,table123!$F$10:$R$410,11,FALSE)/VLOOKUP($A111,table100!$E$10:$K$462,7,FALSE)*1000,"")</f>
        <v>0.23542179259340074</v>
      </c>
      <c r="AY111">
        <f>IFERROR(VLOOKUP($A111,table123!$AF$10:$AR$410,11,FALSE)/VLOOKUP($A111,table100!$AE$10:$AK$462,7,FALSE)*1000,"")</f>
        <v>0.55743909620541199</v>
      </c>
      <c r="AZ111">
        <f>IFERROR(VLOOKUP($A111,table123!$BF$10:$BR$410,11,FALSE)/VLOOKUP($A111,table100!$BE$10:$BK$462,7,FALSE)*1000,"")</f>
        <v>0.26765909343295569</v>
      </c>
      <c r="BA111">
        <f>IFERROR(VLOOKUP($A111,table123!$CF$10:$CY$410,18,FALSE)/VLOOKUP($A111,table100!$CE$10:$CK$462,7,FALSE)*1000,"")</f>
        <v>0.35688288293391723</v>
      </c>
      <c r="BB111">
        <f>IFERROR(VLOOKUP($A111,table123!$DF$10:$DY$410,18,FALSE)/VLOOKUP($A111,table100!$DE$10:$DK$462,7,FALSE)*1000,"")</f>
        <v>7.8712267306859776E-2</v>
      </c>
      <c r="BC111">
        <f>IFERROR(VLOOKUP($A111,table123!$EF$10:$EZ$410,19,FALSE)/VLOOKUP($A111,table100!$EE$10:$EK$462,7,FALSE)*1000,"")</f>
        <v>0.17570967184127004</v>
      </c>
      <c r="BD111">
        <f>IFERROR(VLOOKUP($A111,table123!$FF$10:$FZ$410,19,FALSE)/VLOOKUP($A111,table100!$FE$10:$FK$462,7,FALSE)*1000,"")</f>
        <v>0.28188086388194167</v>
      </c>
      <c r="BE111">
        <f>IFERROR(VLOOKUP($A111,table123!$GF$10:$GZ$410,19,FALSE)/VLOOKUP($A111,table100!$GE$10:$GK$462,7,FALSE)*1000,"")</f>
        <v>9.0292959611685542E-2</v>
      </c>
      <c r="BG111">
        <f>IFERROR(VLOOKUP($A111,table123!$F$10:$R$410,13,FALSE)/VLOOKUP($A111,table100!$E$10:$K$462,7,FALSE)*1000,"")</f>
        <v>4.3151091983887957</v>
      </c>
      <c r="BH111">
        <f>IFERROR(VLOOKUP($A111,table123!$AF$10:$AR$410,13,FALSE)/VLOOKUP($A111,table100!$AE$10:$AK$462,7,FALSE)*1000,"")</f>
        <v>3.9420949418834015</v>
      </c>
      <c r="BI111">
        <f>IFERROR(VLOOKUP($A111,table123!$BF$10:$BR$410,13,FALSE)/VLOOKUP($A111,table100!$BE$10:$BK$462,7,FALSE)*1000,"")</f>
        <v>5.3076228740322273</v>
      </c>
      <c r="BJ111">
        <f>IFERROR(VLOOKUP($A111,table123!$CF$10:$CY$410,20,FALSE)/VLOOKUP($A111,table100!$CE$10:$CK$462,7,FALSE)*1000,"")</f>
        <v>7.559685829766865</v>
      </c>
      <c r="BK111">
        <f>IFERROR(VLOOKUP($A111,table123!$DF$10:$DY$410,20,FALSE)/VLOOKUP($A111,table100!$DE$10:$DK$462,7,FALSE)*1000,"")</f>
        <v>7.9274497787623064</v>
      </c>
      <c r="BL111">
        <f>IFERROR(VLOOKUP($A111,table123!$EF$10:$EZ$410,21,FALSE)/VLOOKUP($A111,table100!$EE$10:$EK$462,7,FALSE)*1000,"")</f>
        <v>9.2289413352819434</v>
      </c>
      <c r="BM111">
        <f>IFERROR(VLOOKUP($A111,table123!$FF$10:$FZ$410,21,FALSE)/VLOOKUP($A111,table100!$FE$10:$FK$462,7,FALSE)*1000,"")</f>
        <v>10.009534205690125</v>
      </c>
      <c r="BN111">
        <f>IFERROR(VLOOKUP($A111,table123!$GF$10:$GZ$410,21,FALSE)/VLOOKUP($A111,table100!$GE$10:$GK$462,7,FALSE)*1000,"")</f>
        <v>10.70929224000416</v>
      </c>
    </row>
    <row r="112" spans="1:66" x14ac:dyDescent="0.3">
      <c r="A112" t="s">
        <v>415</v>
      </c>
      <c r="B112" t="str">
        <f>VLOOKUP($A112,class!$A$1:$B$455,2,FALSE)</f>
        <v>Shire District</v>
      </c>
      <c r="C112" t="str">
        <f>IFERROR(VLOOKUP($A112,classifications!A$3:C$334,3,FALSE),VLOOKUP($A112,classifications!I$2:K$28,3,FALSE))</f>
        <v>Predominantly Rural</v>
      </c>
      <c r="E112" t="b">
        <f>IF(VLOOKUP(A112,table123!$F$10:$F$410,1,FALSE)=VLOOKUP(calculations!A112,table100!$E$10:$E$462,1,FALSE),TRUE,FALSE)</f>
        <v>1</v>
      </c>
      <c r="F112" t="b">
        <f>IF(VLOOKUP($A112,table123!$AF$10:$AF$410,1,FALSE)=VLOOKUP(calculations!$A112,table100!$AE$10:$AE$462,1,FALSE),TRUE,FALSE)</f>
        <v>1</v>
      </c>
      <c r="G112" t="b">
        <f>IF(VLOOKUP($A112,table123!$BF$10:$BF$410,1,FALSE)=VLOOKUP(calculations!$A112,table100!$BE$10:$BE$462,1,FALSE),TRUE,FALSE)</f>
        <v>1</v>
      </c>
      <c r="H112" t="b">
        <f>IF(VLOOKUP($A112,table123!$CF$10:$CF$410,1,FALSE)=VLOOKUP(calculations!$A112,table100!$CE$10:$CE$462,1,FALSE),TRUE,FALSE)</f>
        <v>1</v>
      </c>
      <c r="I112" t="b">
        <f>IF(VLOOKUP($A112,table123!$DF$10:$DF$410,1,FALSE)=VLOOKUP(calculations!$A112,table100!$DE$10:$DE$462,1,FALSE),TRUE,FALSE)</f>
        <v>1</v>
      </c>
      <c r="J112" t="b">
        <f>IF(VLOOKUP($A112,table123!$EF$10:$EF$410,1,FALSE)=VLOOKUP(calculations!$A112,table100!$EE$10:$EE$462,1,FALSE),TRUE,FALSE)</f>
        <v>1</v>
      </c>
      <c r="K112" t="b">
        <f>IF(VLOOKUP($A112,table123!$FF$10:$FF$410,1,FALSE)=VLOOKUP(calculations!$A112,table100!$FE$10:$FE$462,1,FALSE),TRUE,FALSE)</f>
        <v>1</v>
      </c>
      <c r="L112" t="b">
        <f>IF(VLOOKUP($A112,table123!$GF$10:$GF$408,1,FALSE)=VLOOKUP(calculations!$A112,table100!$GE$10:$GE$462,1,FALSE),TRUE,FALSE)</f>
        <v>1</v>
      </c>
      <c r="N112">
        <f>IFERROR(VLOOKUP($A112,table123!$F$10:$R$410,3,FALSE)/VLOOKUP($A112,table100!$E$10:$K$462,7,FALSE)*1000,"")</f>
        <v>5.8014994644769722</v>
      </c>
      <c r="O112">
        <f>IFERROR(VLOOKUP($A112,table123!$AF$10:$AR$410,3,FALSE)/VLOOKUP($A112,table100!$AE$10:$AK$462,7,FALSE)*1000,"")</f>
        <v>2.6896021753265944</v>
      </c>
      <c r="P112">
        <f>IFERROR(VLOOKUP($A112,table123!$BF$10:$BR$410,3,FALSE)/VLOOKUP($A112,table100!$BE$10:$BK$462,7,FALSE)*1000,"")</f>
        <v>2.6221973424471878</v>
      </c>
      <c r="Q112">
        <f>IFERROR(VLOOKUP($A112,table123!$CF$10:$CY$410,3,FALSE)/VLOOKUP($A112,table100!$CE$10:$CK$462,7,FALSE)*1000,"")</f>
        <v>4.7568710359408035</v>
      </c>
      <c r="R112">
        <f>IFERROR(VLOOKUP($A112,table123!$DF$10:$DY$410,3,FALSE)/VLOOKUP($A112,table100!$DE$10:$DK$462,7,FALSE)*1000,"")</f>
        <v>5.8190537458330898</v>
      </c>
      <c r="S112">
        <f>IFERROR(VLOOKUP($A112,table123!$EF$10:$EZ$410,3,FALSE)/VLOOKUP($A112,table100!$EE$10:$EK$462,7,FALSE)*1000,"")</f>
        <v>7.0305917898957038</v>
      </c>
      <c r="T112">
        <f>IFERROR(VLOOKUP($A112,table123!$FF$10:$FZ$410,3,FALSE)/VLOOKUP($A112,table100!$FE$10:$FK$462,7,FALSE)*1000,"")</f>
        <v>10.394471638353009</v>
      </c>
      <c r="U112">
        <f>IFERROR(VLOOKUP($A112,table123!$GF$10:$GZ$410,3,FALSE)/VLOOKUP($A112,table100!$GE$10:$GK$462,7,FALSE)*1000,"")</f>
        <v>10.557468484106883</v>
      </c>
      <c r="W112">
        <f>IFERROR(VLOOKUP($A112,table123!$F$10:$R$410,5,FALSE)/VLOOKUP($A112,table100!$E$10:$K$462,7,FALSE)*1000,"")</f>
        <v>0.17850767583006069</v>
      </c>
      <c r="X112">
        <f>IFERROR(VLOOKUP($A112,table123!$AF$10:$AR$410,5,FALSE)/VLOOKUP($A112,table100!$AE$10:$AK$462,7,FALSE)*1000,"")</f>
        <v>5.9112135721463614E-2</v>
      </c>
      <c r="Y112">
        <f>IFERROR(VLOOKUP($A112,table123!$BF$10:$BR$410,5,FALSE)/VLOOKUP($A112,table100!$BE$10:$BK$462,7,FALSE)*1000,"")</f>
        <v>5.8925782976341295E-2</v>
      </c>
      <c r="Z112">
        <f>IFERROR(VLOOKUP($A112,table123!$CF$10:$CY$410,5,FALSE)/VLOOKUP($A112,table100!$CE$10:$CK$462,7,FALSE)*1000,"")</f>
        <v>0.205543810194973</v>
      </c>
      <c r="AA112">
        <f>IFERROR(VLOOKUP($A112,table123!$DF$10:$DY$410,5,FALSE)/VLOOKUP($A112,table100!$DE$10:$DK$462,7,FALSE)*1000,"")</f>
        <v>5.8482952219428036E-2</v>
      </c>
      <c r="AB112">
        <f>IFERROR(VLOOKUP($A112,table123!$EF$10:$EZ$410,5,FALSE)/VLOOKUP($A112,table100!$EE$10:$EK$462,7,FALSE)*1000,"")</f>
        <v>0.29052032189651666</v>
      </c>
      <c r="AC112">
        <f>IFERROR(VLOOKUP($A112,table123!$FF$10:$FZ$410,5,FALSE)/VLOOKUP($A112,table100!$FE$10:$FK$462,7,FALSE)*1000,"")</f>
        <v>2.8793550244745177E-2</v>
      </c>
      <c r="AD112">
        <f>IFERROR(VLOOKUP($A112,table123!$GF$10:$GZ$410,5,FALSE)/VLOOKUP($A112,table100!$GE$10:$GK$462,7,FALSE)*1000,"")</f>
        <v>0.22765430693491934</v>
      </c>
      <c r="AF112">
        <f>IFERROR(VLOOKUP($A112,table123!$F$10:$R$410,7,FALSE)/VLOOKUP($A112,table100!$E$10:$K$462,7,FALSE)*1000,"")</f>
        <v>0.83303582054028324</v>
      </c>
      <c r="AG112">
        <f>IFERROR(VLOOKUP($A112,table123!$AF$10:$AR$410,7,FALSE)/VLOOKUP($A112,table100!$AE$10:$AK$462,7,FALSE)*1000,"")</f>
        <v>0.56156528935390426</v>
      </c>
      <c r="AH112">
        <f>IFERROR(VLOOKUP($A112,table123!$BF$10:$BR$410,7,FALSE)/VLOOKUP($A112,table100!$BE$10:$BK$462,7,FALSE)*1000,"")</f>
        <v>0.73657228720426626</v>
      </c>
      <c r="AI112">
        <f>IFERROR(VLOOKUP($A112,table123!$CF$10:$CY$410,7,FALSE)/VLOOKUP($A112,table100!$CE$10:$CK$462,7,FALSE)*1000,"")</f>
        <v>0.46981442330279544</v>
      </c>
      <c r="AJ112">
        <f>IFERROR(VLOOKUP($A112,table123!$DF$10:$DY$410,7,FALSE)/VLOOKUP($A112,table100!$DE$10:$DK$462,7,FALSE)*1000,"")</f>
        <v>0.64331247441370842</v>
      </c>
      <c r="AK112">
        <f>IFERROR(VLOOKUP($A112,table123!$EF$10:$EZ$410,7,FALSE)/VLOOKUP($A112,table100!$EE$10:$EK$462,7,FALSE)*1000,"")</f>
        <v>1.7431219313791</v>
      </c>
      <c r="AL112">
        <f>IFERROR(VLOOKUP($A112,table123!$FF$10:$FZ$410,7,FALSE)/VLOOKUP($A112,table100!$FE$10:$FK$462,7,FALSE)*1000,"")</f>
        <v>1.6124388137057299</v>
      </c>
      <c r="AM112">
        <f>IFERROR(VLOOKUP($A112,table123!$GF$10:$GZ$410,7,FALSE)/VLOOKUP($A112,table100!$GE$10:$GK$462,7,FALSE)*1000,"")</f>
        <v>1.6220369369113001</v>
      </c>
      <c r="AO112">
        <f>IFERROR(VLOOKUP($A112,table123!$F$10:$R$410,9,FALSE)/VLOOKUP($A112,table100!$E$10:$K$462,7,FALSE)*1000,"")</f>
        <v>0</v>
      </c>
      <c r="AP112">
        <f>IFERROR(VLOOKUP($A112,table123!$AF$10:$AR$410,9,FALSE)/VLOOKUP($A112,table100!$AE$10:$AK$462,7,FALSE)*1000,"")</f>
        <v>-2.9556067860731807E-2</v>
      </c>
      <c r="AQ112">
        <f>IFERROR(VLOOKUP($A112,table123!$BF$10:$BR$410,9,FALSE)/VLOOKUP($A112,table100!$BE$10:$BK$462,7,FALSE)*1000,"")</f>
        <v>0</v>
      </c>
      <c r="AR112">
        <f>IFERROR(VLOOKUP($A112,table123!$CF$10:$CY$410,16,FALSE)/VLOOKUP($A112,table100!$CE$10:$CK$462,7,FALSE)*1000,"")</f>
        <v>0</v>
      </c>
      <c r="AS112">
        <f>IFERROR(VLOOKUP($A112,table123!$DF$10:$DY$410,16,FALSE)/VLOOKUP($A112,table100!$DE$10:$DK$462,7,FALSE)*1000,"")</f>
        <v>0</v>
      </c>
      <c r="AT112">
        <f>IFERROR(VLOOKUP($A112,table123!$EF$10:$EZ$410,17,FALSE)/VLOOKUP($A112,table100!$EE$10:$EK$462,7,FALSE)*1000,"")</f>
        <v>0</v>
      </c>
      <c r="AU112">
        <f>IFERROR(VLOOKUP($A112,table123!$FF$10:$FZ$410,17,FALSE)/VLOOKUP($A112,table100!$FE$10:$FK$462,7,FALSE)*1000,"")</f>
        <v>2.8793550244745177E-2</v>
      </c>
      <c r="AV112">
        <f>IFERROR(VLOOKUP($A112,table123!$GF$10:$GZ$410,17,FALSE)/VLOOKUP($A112,table100!$GE$10:$GK$462,7,FALSE)*1000,"")</f>
        <v>0</v>
      </c>
      <c r="AX112">
        <f>IFERROR(VLOOKUP($A112,table123!$F$10:$R$410,11,FALSE)/VLOOKUP($A112,table100!$E$10:$K$462,7,FALSE)*1000,"")</f>
        <v>0.20825895513507081</v>
      </c>
      <c r="AY112">
        <f>IFERROR(VLOOKUP($A112,table123!$AF$10:$AR$410,11,FALSE)/VLOOKUP($A112,table100!$AE$10:$AK$462,7,FALSE)*1000,"")</f>
        <v>0.11822427144292723</v>
      </c>
      <c r="AZ112">
        <f>IFERROR(VLOOKUP($A112,table123!$BF$10:$BR$410,11,FALSE)/VLOOKUP($A112,table100!$BE$10:$BK$462,7,FALSE)*1000,"")</f>
        <v>2.9462891488170648E-2</v>
      </c>
      <c r="BA112">
        <f>IFERROR(VLOOKUP($A112,table123!$CF$10:$CY$410,18,FALSE)/VLOOKUP($A112,table100!$CE$10:$CK$462,7,FALSE)*1000,"")</f>
        <v>1.2626262626262628</v>
      </c>
      <c r="BB112">
        <f>IFERROR(VLOOKUP($A112,table123!$DF$10:$DY$410,18,FALSE)/VLOOKUP($A112,table100!$DE$10:$DK$462,7,FALSE)*1000,"")</f>
        <v>0</v>
      </c>
      <c r="BC112">
        <f>IFERROR(VLOOKUP($A112,table123!$EF$10:$EZ$410,19,FALSE)/VLOOKUP($A112,table100!$EE$10:$EK$462,7,FALSE)*1000,"")</f>
        <v>8.7156096568954997E-2</v>
      </c>
      <c r="BD112">
        <f>IFERROR(VLOOKUP($A112,table123!$FF$10:$FZ$410,19,FALSE)/VLOOKUP($A112,table100!$FE$10:$FK$462,7,FALSE)*1000,"")</f>
        <v>0.23034840195796141</v>
      </c>
      <c r="BE112">
        <f>IFERROR(VLOOKUP($A112,table123!$GF$10:$GZ$410,19,FALSE)/VLOOKUP($A112,table100!$GE$10:$GK$462,7,FALSE)*1000,"")</f>
        <v>2.8456788366864917E-2</v>
      </c>
      <c r="BG112">
        <f>IFERROR(VLOOKUP($A112,table123!$F$10:$R$410,13,FALSE)/VLOOKUP($A112,table100!$E$10:$K$462,7,FALSE)*1000,"")</f>
        <v>6.6047840057122453</v>
      </c>
      <c r="BH112">
        <f>IFERROR(VLOOKUP($A112,table123!$AF$10:$AR$410,13,FALSE)/VLOOKUP($A112,table100!$AE$10:$AK$462,7,FALSE)*1000,"")</f>
        <v>3.1624992610983038</v>
      </c>
      <c r="BI112">
        <f>IFERROR(VLOOKUP($A112,table123!$BF$10:$BR$410,13,FALSE)/VLOOKUP($A112,table100!$BE$10:$BK$462,7,FALSE)*1000,"")</f>
        <v>3.3882325211396247</v>
      </c>
      <c r="BJ112">
        <f>IFERROR(VLOOKUP($A112,table123!$CF$10:$CY$410,20,FALSE)/VLOOKUP($A112,table100!$CE$10:$CK$462,7,FALSE)*1000,"")</f>
        <v>4.1696030068123093</v>
      </c>
      <c r="BK112">
        <f>IFERROR(VLOOKUP($A112,table123!$DF$10:$DY$410,20,FALSE)/VLOOKUP($A112,table100!$DE$10:$DK$462,7,FALSE)*1000,"")</f>
        <v>6.5208491724662254</v>
      </c>
      <c r="BL112">
        <f>IFERROR(VLOOKUP($A112,table123!$EF$10:$EZ$410,21,FALSE)/VLOOKUP($A112,table100!$EE$10:$EK$462,7,FALSE)*1000,"")</f>
        <v>8.977077946602364</v>
      </c>
      <c r="BM112">
        <f>IFERROR(VLOOKUP($A112,table123!$FF$10:$FZ$410,21,FALSE)/VLOOKUP($A112,table100!$FE$10:$FK$462,7,FALSE)*1000,"")</f>
        <v>11.834149150590267</v>
      </c>
      <c r="BN112">
        <f>IFERROR(VLOOKUP($A112,table123!$GF$10:$GZ$410,21,FALSE)/VLOOKUP($A112,table100!$GE$10:$GK$462,7,FALSE)*1000,"")</f>
        <v>12.378702939586239</v>
      </c>
    </row>
    <row r="113" spans="1:66" x14ac:dyDescent="0.3">
      <c r="A113" t="s">
        <v>428</v>
      </c>
      <c r="B113" t="str">
        <f>VLOOKUP($A113,class!$A$1:$B$455,2,FALSE)</f>
        <v>Shire County</v>
      </c>
      <c r="C113" t="str">
        <f>IFERROR(VLOOKUP($A113,classifications!A$3:C$334,3,FALSE),VLOOKUP($A113,classifications!I$2:K$28,3,FALSE))</f>
        <v>Predominantly Rural</v>
      </c>
      <c r="E113" t="b">
        <f>IF(VLOOKUP(A113,table123!$F$10:$F$410,1,FALSE)=VLOOKUP(calculations!A113,table100!$E$10:$E$462,1,FALSE),TRUE,FALSE)</f>
        <v>1</v>
      </c>
      <c r="F113" t="b">
        <f>IF(VLOOKUP($A113,table123!$AF$10:$AF$410,1,FALSE)=VLOOKUP(calculations!$A113,table100!$AE$10:$AE$462,1,FALSE),TRUE,FALSE)</f>
        <v>1</v>
      </c>
      <c r="G113" t="b">
        <f>IF(VLOOKUP($A113,table123!$BF$10:$BF$410,1,FALSE)=VLOOKUP(calculations!$A113,table100!$BE$10:$BE$462,1,FALSE),TRUE,FALSE)</f>
        <v>1</v>
      </c>
      <c r="H113" t="b">
        <f>IF(VLOOKUP($A113,table123!$CF$10:$CF$410,1,FALSE)=VLOOKUP(calculations!$A113,table100!$CE$10:$CE$462,1,FALSE),TRUE,FALSE)</f>
        <v>1</v>
      </c>
      <c r="I113" t="b">
        <f>IF(VLOOKUP($A113,table123!$DF$10:$DF$410,1,FALSE)=VLOOKUP(calculations!$A113,table100!$DE$10:$DE$462,1,FALSE),TRUE,FALSE)</f>
        <v>1</v>
      </c>
      <c r="J113" t="b">
        <f>IF(VLOOKUP($A113,table123!$EF$10:$EF$410,1,FALSE)=VLOOKUP(calculations!$A113,table100!$EE$10:$EE$462,1,FALSE),TRUE,FALSE)</f>
        <v>1</v>
      </c>
      <c r="K113" t="b">
        <f>IF(VLOOKUP($A113,table123!$FF$10:$FF$410,1,FALSE)=VLOOKUP(calculations!$A113,table100!$FE$10:$FE$462,1,FALSE),TRUE,FALSE)</f>
        <v>1</v>
      </c>
      <c r="L113" t="b">
        <f>IF(VLOOKUP($A113,table123!$GF$10:$GF$408,1,FALSE)=VLOOKUP(calculations!$A113,table100!$GE$10:$GE$462,1,FALSE),TRUE,FALSE)</f>
        <v>1</v>
      </c>
      <c r="N113">
        <f>IFERROR(VLOOKUP($A113,table123!$F$10:$R$410,3,FALSE)/VLOOKUP($A113,table100!$E$10:$K$462,7,FALSE)*1000,"")</f>
        <v>5.6556454089466683</v>
      </c>
      <c r="O113">
        <f>IFERROR(VLOOKUP($A113,table123!$AF$10:$AR$410,3,FALSE)/VLOOKUP($A113,table100!$AE$10:$AK$462,7,FALSE)*1000,"")</f>
        <v>8.600327739164829</v>
      </c>
      <c r="P113">
        <f>IFERROR(VLOOKUP($A113,table123!$BF$10:$BR$410,3,FALSE)/VLOOKUP($A113,table100!$BE$10:$BK$462,7,FALSE)*1000,"")</f>
        <v>8.9066605479429057</v>
      </c>
      <c r="Q113">
        <f>IFERROR(VLOOKUP($A113,table123!$CF$10:$CY$410,3,FALSE)/VLOOKUP($A113,table100!$CE$10:$CK$462,7,FALSE)*1000,"")</f>
        <v>9.5106815250305861</v>
      </c>
      <c r="R113">
        <f>IFERROR(VLOOKUP($A113,table123!$DF$10:$DY$410,3,FALSE)/VLOOKUP($A113,table100!$DE$10:$DK$462,7,FALSE)*1000,"")</f>
        <v>8.4469866025590132</v>
      </c>
      <c r="S113">
        <f>IFERROR(VLOOKUP($A113,table123!$EF$10:$EZ$410,3,FALSE)/VLOOKUP($A113,table100!$EE$10:$EK$462,7,FALSE)*1000,"")</f>
        <v>10.057895949995254</v>
      </c>
      <c r="T113">
        <f>IFERROR(VLOOKUP($A113,table123!$FF$10:$FZ$410,3,FALSE)/VLOOKUP($A113,table100!$FE$10:$FK$462,7,FALSE)*1000,"")</f>
        <v>9.845141339678813</v>
      </c>
      <c r="U113">
        <f>IFERROR(VLOOKUP($A113,table123!$GF$10:$GZ$410,3,FALSE)/VLOOKUP($A113,table100!$GE$10:$GK$462,7,FALSE)*1000,"")</f>
        <v>11.185243847851019</v>
      </c>
      <c r="W113">
        <f>IFERROR(VLOOKUP($A113,table123!$F$10:$R$410,5,FALSE)/VLOOKUP($A113,table100!$E$10:$K$462,7,FALSE)*1000,"")</f>
        <v>0.24453770998964977</v>
      </c>
      <c r="X113">
        <f>IFERROR(VLOOKUP($A113,table123!$AF$10:$AR$410,5,FALSE)/VLOOKUP($A113,table100!$AE$10:$AK$462,7,FALSE)*1000,"")</f>
        <v>0.21755099734418265</v>
      </c>
      <c r="Y113">
        <f>IFERROR(VLOOKUP($A113,table123!$BF$10:$BR$410,5,FALSE)/VLOOKUP($A113,table100!$BE$10:$BK$462,7,FALSE)*1000,"")</f>
        <v>0.30220525893114475</v>
      </c>
      <c r="Z113">
        <f>IFERROR(VLOOKUP($A113,table123!$CF$10:$CY$410,5,FALSE)/VLOOKUP($A113,table100!$CE$10:$CK$462,7,FALSE)*1000,"")</f>
        <v>0.35429779837133729</v>
      </c>
      <c r="AA113">
        <f>IFERROR(VLOOKUP($A113,table123!$DF$10:$DY$410,5,FALSE)/VLOOKUP($A113,table100!$DE$10:$DK$462,7,FALSE)*1000,"")</f>
        <v>0.26833215139409505</v>
      </c>
      <c r="AB113">
        <f>IFERROR(VLOOKUP($A113,table123!$EF$10:$EZ$410,5,FALSE)/VLOOKUP($A113,table100!$EE$10:$EK$462,7,FALSE)*1000,"")</f>
        <v>0.36337504915054303</v>
      </c>
      <c r="AC113">
        <f>IFERROR(VLOOKUP($A113,table123!$FF$10:$FZ$410,5,FALSE)/VLOOKUP($A113,table100!$FE$10:$FK$462,7,FALSE)*1000,"")</f>
        <v>0.28672567320240416</v>
      </c>
      <c r="AD113">
        <f>IFERROR(VLOOKUP($A113,table123!$GF$10:$GZ$410,5,FALSE)/VLOOKUP($A113,table100!$GE$10:$GK$462,7,FALSE)*1000,"")</f>
        <v>0.28075677193279852</v>
      </c>
      <c r="AF113">
        <f>IFERROR(VLOOKUP($A113,table123!$F$10:$R$410,7,FALSE)/VLOOKUP($A113,table100!$E$10:$K$462,7,FALSE)*1000,"")</f>
        <v>0.59712696625379602</v>
      </c>
      <c r="AG113">
        <f>IFERROR(VLOOKUP($A113,table123!$AF$10:$AR$410,7,FALSE)/VLOOKUP($A113,table100!$AE$10:$AK$462,7,FALSE)*1000,"")</f>
        <v>0.9747414816070521</v>
      </c>
      <c r="AH113">
        <f>IFERROR(VLOOKUP($A113,table123!$BF$10:$BR$410,7,FALSE)/VLOOKUP($A113,table100!$BE$10:$BK$462,7,FALSE)*1000,"")</f>
        <v>1.7656622072736328</v>
      </c>
      <c r="AI113">
        <f>IFERROR(VLOOKUP($A113,table123!$CF$10:$CY$410,7,FALSE)/VLOOKUP($A113,table100!$CE$10:$CK$462,7,FALSE)*1000,"")</f>
        <v>1.1431639900575179</v>
      </c>
      <c r="AJ113">
        <f>IFERROR(VLOOKUP($A113,table123!$DF$10:$DY$410,7,FALSE)/VLOOKUP($A113,table100!$DE$10:$DK$462,7,FALSE)*1000,"")</f>
        <v>0.96654336165424037</v>
      </c>
      <c r="AK113">
        <f>IFERROR(VLOOKUP($A113,table123!$EF$10:$EZ$410,7,FALSE)/VLOOKUP($A113,table100!$EE$10:$EK$462,7,FALSE)*1000,"")</f>
        <v>1.5917996556072296</v>
      </c>
      <c r="AL113">
        <f>IFERROR(VLOOKUP($A113,table123!$FF$10:$FZ$410,7,FALSE)/VLOOKUP($A113,table100!$FE$10:$FK$462,7,FALSE)*1000,"")</f>
        <v>1.6265652676061622</v>
      </c>
      <c r="AM113">
        <f>IFERROR(VLOOKUP($A113,table123!$GF$10:$GZ$410,7,FALSE)/VLOOKUP($A113,table100!$GE$10:$GK$462,7,FALSE)*1000,"")</f>
        <v>1.8540541542731974</v>
      </c>
      <c r="AO113">
        <f>IFERROR(VLOOKUP($A113,table123!$F$10:$R$410,9,FALSE)/VLOOKUP($A113,table100!$E$10:$K$462,7,FALSE)*1000,"")</f>
        <v>3.980846441691973E-2</v>
      </c>
      <c r="AP113">
        <f>IFERROR(VLOOKUP($A113,table123!$AF$10:$AR$410,9,FALSE)/VLOOKUP($A113,table100!$AE$10:$AK$462,7,FALSE)*1000,"")</f>
        <v>2.5428038650618746E-2</v>
      </c>
      <c r="AQ113">
        <f>IFERROR(VLOOKUP($A113,table123!$BF$10:$BR$410,9,FALSE)/VLOOKUP($A113,table100!$BE$10:$BK$462,7,FALSE)*1000,"")</f>
        <v>4.1972952629325662E-2</v>
      </c>
      <c r="AR113">
        <f>IFERROR(VLOOKUP($A113,table123!$CF$10:$CY$410,16,FALSE)/VLOOKUP($A113,table100!$CE$10:$CK$462,7,FALSE)*1000,"")</f>
        <v>0.16054118988701221</v>
      </c>
      <c r="AS113">
        <f>IFERROR(VLOOKUP($A113,table123!$DF$10:$DY$410,16,FALSE)/VLOOKUP($A113,table100!$DE$10:$DK$462,7,FALSE)*1000,"")</f>
        <v>0.1451184084070106</v>
      </c>
      <c r="AT113">
        <f>IFERROR(VLOOKUP($A113,table123!$EF$10:$EZ$410,17,FALSE)/VLOOKUP($A113,table100!$EE$10:$EK$462,7,FALSE)*1000,"")</f>
        <v>0.12202893441622714</v>
      </c>
      <c r="AU113">
        <f>IFERROR(VLOOKUP($A113,table123!$FF$10:$FZ$410,17,FALSE)/VLOOKUP($A113,table100!$FE$10:$FK$462,7,FALSE)*1000,"")</f>
        <v>9.9148129985878089E-2</v>
      </c>
      <c r="AV113">
        <f>IFERROR(VLOOKUP($A113,table123!$GF$10:$GZ$410,17,FALSE)/VLOOKUP($A113,table100!$GE$10:$GK$462,7,FALSE)*1000,"")</f>
        <v>0.30989190864280586</v>
      </c>
      <c r="AX113">
        <f>IFERROR(VLOOKUP($A113,table123!$F$10:$R$410,11,FALSE)/VLOOKUP($A113,table100!$E$10:$K$462,7,FALSE)*1000,"")</f>
        <v>0.12226885499482489</v>
      </c>
      <c r="AY113">
        <f>IFERROR(VLOOKUP($A113,table123!$AF$10:$AR$410,11,FALSE)/VLOOKUP($A113,table100!$AE$10:$AK$462,7,FALSE)*1000,"")</f>
        <v>0.11866418036955416</v>
      </c>
      <c r="AZ113">
        <f>IFERROR(VLOOKUP($A113,table123!$BF$10:$BR$410,11,FALSE)/VLOOKUP($A113,table100!$BE$10:$BK$462,7,FALSE)*1000,"")</f>
        <v>8.954229894256141E-2</v>
      </c>
      <c r="BA113">
        <f>IFERROR(VLOOKUP($A113,table123!$CF$10:$CY$410,18,FALSE)/VLOOKUP($A113,table100!$CE$10:$CK$462,7,FALSE)*1000,"")</f>
        <v>0.2601874456789508</v>
      </c>
      <c r="BB113">
        <f>IFERROR(VLOOKUP($A113,table123!$DF$10:$DY$410,18,FALSE)/VLOOKUP($A113,table100!$DE$10:$DK$462,7,FALSE)*1000,"")</f>
        <v>0.11773757663210294</v>
      </c>
      <c r="BC113">
        <f>IFERROR(VLOOKUP($A113,table123!$EF$10:$EZ$410,19,FALSE)/VLOOKUP($A113,table100!$EE$10:$EK$462,7,FALSE)*1000,"")</f>
        <v>0.16541699998644122</v>
      </c>
      <c r="BD113">
        <f>IFERROR(VLOOKUP($A113,table123!$FF$10:$FZ$410,19,FALSE)/VLOOKUP($A113,table100!$FE$10:$FK$462,7,FALSE)*1000,"")</f>
        <v>0.14202299700679835</v>
      </c>
      <c r="BE113">
        <f>IFERROR(VLOOKUP($A113,table123!$GF$10:$GZ$410,19,FALSE)/VLOOKUP($A113,table100!$GE$10:$GK$462,7,FALSE)*1000,"")</f>
        <v>0.30724325985098705</v>
      </c>
      <c r="BG113">
        <f>IFERROR(VLOOKUP($A113,table123!$F$10:$R$410,13,FALSE)/VLOOKUP($A113,table100!$E$10:$K$462,7,FALSE)*1000,"")</f>
        <v>6.414849694612208</v>
      </c>
      <c r="BH113">
        <f>IFERROR(VLOOKUP($A113,table123!$AF$10:$AR$410,13,FALSE)/VLOOKUP($A113,table100!$AE$10:$AK$462,7,FALSE)*1000,"")</f>
        <v>9.6993840763971306</v>
      </c>
      <c r="BI113">
        <f>IFERROR(VLOOKUP($A113,table123!$BF$10:$BR$410,13,FALSE)/VLOOKUP($A113,table100!$BE$10:$BK$462,7,FALSE)*1000,"")</f>
        <v>10.926958667834448</v>
      </c>
      <c r="BJ113">
        <f>IFERROR(VLOOKUP($A113,table123!$CF$10:$CY$410,20,FALSE)/VLOOKUP($A113,table100!$CE$10:$CK$462,7,FALSE)*1000,"")</f>
        <v>10.908497057667502</v>
      </c>
      <c r="BK113">
        <f>IFERROR(VLOOKUP($A113,table123!$DF$10:$DY$410,20,FALSE)/VLOOKUP($A113,table100!$DE$10:$DK$462,7,FALSE)*1000,"")</f>
        <v>9.7092429473822559</v>
      </c>
      <c r="BL113">
        <f>IFERROR(VLOOKUP($A113,table123!$EF$10:$EZ$410,21,FALSE)/VLOOKUP($A113,table100!$EE$10:$EK$462,7,FALSE)*1000,"")</f>
        <v>11.969682589182813</v>
      </c>
      <c r="BM113">
        <f>IFERROR(VLOOKUP($A113,table123!$FF$10:$FZ$410,21,FALSE)/VLOOKUP($A113,table100!$FE$10:$FK$462,7,FALSE)*1000,"")</f>
        <v>11.71555741346646</v>
      </c>
      <c r="BN113">
        <f>IFERROR(VLOOKUP($A113,table123!$GF$10:$GZ$410,21,FALSE)/VLOOKUP($A113,table100!$GE$10:$GK$462,7,FALSE)*1000,"")</f>
        <v>13.322703422848834</v>
      </c>
    </row>
    <row r="114" spans="1:66" x14ac:dyDescent="0.3">
      <c r="A114" t="s">
        <v>290</v>
      </c>
      <c r="B114" t="str">
        <f>VLOOKUP($A114,class!$A$1:$B$455,2,FALSE)</f>
        <v>Metropolitan District</v>
      </c>
      <c r="C114" t="str">
        <f>IFERROR(VLOOKUP($A114,classifications!A$3:C$334,3,FALSE),VLOOKUP($A114,classifications!I$2:K$28,3,FALSE))</f>
        <v>Predominantly Urban</v>
      </c>
      <c r="E114" t="b">
        <f>IF(VLOOKUP(A114,table123!$F$10:$F$410,1,FALSE)=VLOOKUP(calculations!A114,table100!$E$10:$E$462,1,FALSE),TRUE,FALSE)</f>
        <v>1</v>
      </c>
      <c r="F114" t="b">
        <f>IF(VLOOKUP($A114,table123!$AF$10:$AF$410,1,FALSE)=VLOOKUP(calculations!$A114,table100!$AE$10:$AE$462,1,FALSE),TRUE,FALSE)</f>
        <v>1</v>
      </c>
      <c r="G114" t="b">
        <f>IF(VLOOKUP($A114,table123!$BF$10:$BF$410,1,FALSE)=VLOOKUP(calculations!$A114,table100!$BE$10:$BE$462,1,FALSE),TRUE,FALSE)</f>
        <v>1</v>
      </c>
      <c r="H114" t="b">
        <f>IF(VLOOKUP($A114,table123!$CF$10:$CF$410,1,FALSE)=VLOOKUP(calculations!$A114,table100!$CE$10:$CE$462,1,FALSE),TRUE,FALSE)</f>
        <v>1</v>
      </c>
      <c r="I114" t="b">
        <f>IF(VLOOKUP($A114,table123!$DF$10:$DF$410,1,FALSE)=VLOOKUP(calculations!$A114,table100!$DE$10:$DE$462,1,FALSE),TRUE,FALSE)</f>
        <v>1</v>
      </c>
      <c r="J114" t="b">
        <f>IF(VLOOKUP($A114,table123!$EF$10:$EF$410,1,FALSE)=VLOOKUP(calculations!$A114,table100!$EE$10:$EE$462,1,FALSE),TRUE,FALSE)</f>
        <v>1</v>
      </c>
      <c r="K114" t="b">
        <f>IF(VLOOKUP($A114,table123!$FF$10:$FF$410,1,FALSE)=VLOOKUP(calculations!$A114,table100!$FE$10:$FE$462,1,FALSE),TRUE,FALSE)</f>
        <v>1</v>
      </c>
      <c r="L114" t="b">
        <f>IF(VLOOKUP($A114,table123!$GF$10:$GF$408,1,FALSE)=VLOOKUP(calculations!$A114,table100!$GE$10:$GE$462,1,FALSE),TRUE,FALSE)</f>
        <v>1</v>
      </c>
      <c r="N114">
        <f>IFERROR(VLOOKUP($A114,table123!$F$10:$R$410,3,FALSE)/VLOOKUP($A114,table100!$E$10:$K$462,7,FALSE)*1000,"")</f>
        <v>2.4071422042109756</v>
      </c>
      <c r="O114">
        <f>IFERROR(VLOOKUP($A114,table123!$AF$10:$AR$410,3,FALSE)/VLOOKUP($A114,table100!$AE$10:$AK$462,7,FALSE)*1000,"")</f>
        <v>4.9699069852270652</v>
      </c>
      <c r="P114">
        <f>IFERROR(VLOOKUP($A114,table123!$BF$10:$BR$410,3,FALSE)/VLOOKUP($A114,table100!$BE$10:$BK$462,7,FALSE)*1000,"")</f>
        <v>5.9888389818973735</v>
      </c>
      <c r="Q114">
        <f>IFERROR(VLOOKUP($A114,table123!$CF$10:$CY$410,3,FALSE)/VLOOKUP($A114,table100!$CE$10:$CK$462,7,FALSE)*1000,"")</f>
        <v>8.7343465776695375</v>
      </c>
      <c r="R114">
        <f>IFERROR(VLOOKUP($A114,table123!$DF$10:$DY$410,3,FALSE)/VLOOKUP($A114,table100!$DE$10:$DK$462,7,FALSE)*1000,"")</f>
        <v>7.1087928464977646</v>
      </c>
      <c r="S114">
        <f>IFERROR(VLOOKUP($A114,table123!$EF$10:$EZ$410,3,FALSE)/VLOOKUP($A114,table100!$EE$10:$EK$462,7,FALSE)*1000,"")</f>
        <v>8.3032037205450688</v>
      </c>
      <c r="T114">
        <f>IFERROR(VLOOKUP($A114,table123!$FF$10:$FZ$410,3,FALSE)/VLOOKUP($A114,table100!$FE$10:$FK$462,7,FALSE)*1000,"")</f>
        <v>9.1603948496595997</v>
      </c>
      <c r="U114">
        <f>IFERROR(VLOOKUP($A114,table123!$GF$10:$GZ$410,3,FALSE)/VLOOKUP($A114,table100!$GE$10:$GK$462,7,FALSE)*1000,"")</f>
        <v>7.729489635951925</v>
      </c>
      <c r="W114">
        <f>IFERROR(VLOOKUP($A114,table123!$F$10:$R$410,5,FALSE)/VLOOKUP($A114,table100!$E$10:$K$462,7,FALSE)*1000,"")</f>
        <v>0</v>
      </c>
      <c r="X114">
        <f>IFERROR(VLOOKUP($A114,table123!$AF$10:$AR$410,5,FALSE)/VLOOKUP($A114,table100!$AE$10:$AK$462,7,FALSE)*1000,"")</f>
        <v>0</v>
      </c>
      <c r="Y114">
        <f>IFERROR(VLOOKUP($A114,table123!$BF$10:$BR$410,5,FALSE)/VLOOKUP($A114,table100!$BE$10:$BK$462,7,FALSE)*1000,"")</f>
        <v>0</v>
      </c>
      <c r="Z114">
        <f>IFERROR(VLOOKUP($A114,table123!$CF$10:$CY$410,5,FALSE)/VLOOKUP($A114,table100!$CE$10:$CK$462,7,FALSE)*1000,"")</f>
        <v>0</v>
      </c>
      <c r="AA114">
        <f>IFERROR(VLOOKUP($A114,table123!$DF$10:$DY$410,5,FALSE)/VLOOKUP($A114,table100!$DE$10:$DK$462,7,FALSE)*1000,"")</f>
        <v>8.9418777943368111E-2</v>
      </c>
      <c r="AB114">
        <f>IFERROR(VLOOKUP($A114,table123!$EF$10:$EZ$410,5,FALSE)/VLOOKUP($A114,table100!$EE$10:$EK$462,7,FALSE)*1000,"")</f>
        <v>5.1756390065730615E-2</v>
      </c>
      <c r="AC114">
        <f>IFERROR(VLOOKUP($A114,table123!$FF$10:$FZ$410,5,FALSE)/VLOOKUP($A114,table100!$FE$10:$FK$462,7,FALSE)*1000,"")</f>
        <v>0.1465663175945536</v>
      </c>
      <c r="AD114">
        <f>IFERROR(VLOOKUP($A114,table123!$GF$10:$GZ$410,5,FALSE)/VLOOKUP($A114,table100!$GE$10:$GK$462,7,FALSE)*1000,"")</f>
        <v>2.9030946989490797E-2</v>
      </c>
      <c r="AF114">
        <f>IFERROR(VLOOKUP($A114,table123!$F$10:$R$410,7,FALSE)/VLOOKUP($A114,table100!$E$10:$K$462,7,FALSE)*1000,"")</f>
        <v>0</v>
      </c>
      <c r="AG114">
        <f>IFERROR(VLOOKUP($A114,table123!$AF$10:$AR$410,7,FALSE)/VLOOKUP($A114,table100!$AE$10:$AK$462,7,FALSE)*1000,"")</f>
        <v>0</v>
      </c>
      <c r="AH114">
        <f>IFERROR(VLOOKUP($A114,table123!$BF$10:$BR$410,7,FALSE)/VLOOKUP($A114,table100!$BE$10:$BK$462,7,FALSE)*1000,"")</f>
        <v>0</v>
      </c>
      <c r="AI114">
        <f>IFERROR(VLOOKUP($A114,table123!$CF$10:$CY$410,7,FALSE)/VLOOKUP($A114,table100!$CE$10:$CK$462,7,FALSE)*1000,"")</f>
        <v>0</v>
      </c>
      <c r="AJ114">
        <f>IFERROR(VLOOKUP($A114,table123!$DF$10:$DY$410,7,FALSE)/VLOOKUP($A114,table100!$DE$10:$DK$462,7,FALSE)*1000,"")</f>
        <v>0.64828614008941876</v>
      </c>
      <c r="AK114">
        <f>IFERROR(VLOOKUP($A114,table123!$EF$10:$EZ$410,7,FALSE)/VLOOKUP($A114,table100!$EE$10:$EK$462,7,FALSE)*1000,"")</f>
        <v>0.57671406073242693</v>
      </c>
      <c r="AL114">
        <f>IFERROR(VLOOKUP($A114,table123!$FF$10:$FZ$410,7,FALSE)/VLOOKUP($A114,table100!$FE$10:$FK$462,7,FALSE)*1000,"")</f>
        <v>0.43237063690393307</v>
      </c>
      <c r="AM114">
        <f>IFERROR(VLOOKUP($A114,table123!$GF$10:$GZ$410,7,FALSE)/VLOOKUP($A114,table100!$GE$10:$GK$462,7,FALSE)*1000,"")</f>
        <v>1.3063926145270859</v>
      </c>
      <c r="AO114">
        <f>IFERROR(VLOOKUP($A114,table123!$F$10:$R$410,9,FALSE)/VLOOKUP($A114,table100!$E$10:$K$462,7,FALSE)*1000,"")</f>
        <v>0</v>
      </c>
      <c r="AP114">
        <f>IFERROR(VLOOKUP($A114,table123!$AF$10:$AR$410,9,FALSE)/VLOOKUP($A114,table100!$AE$10:$AK$462,7,FALSE)*1000,"")</f>
        <v>0</v>
      </c>
      <c r="AQ114">
        <f>IFERROR(VLOOKUP($A114,table123!$BF$10:$BR$410,9,FALSE)/VLOOKUP($A114,table100!$BE$10:$BK$462,7,FALSE)*1000,"")</f>
        <v>0</v>
      </c>
      <c r="AR114">
        <f>IFERROR(VLOOKUP($A114,table123!$CF$10:$CY$410,16,FALSE)/VLOOKUP($A114,table100!$CE$10:$CK$462,7,FALSE)*1000,"")</f>
        <v>0</v>
      </c>
      <c r="AS114">
        <f>IFERROR(VLOOKUP($A114,table123!$DF$10:$DY$410,16,FALSE)/VLOOKUP($A114,table100!$DE$10:$DK$462,7,FALSE)*1000,"")</f>
        <v>0</v>
      </c>
      <c r="AT114">
        <f>IFERROR(VLOOKUP($A114,table123!$EF$10:$EZ$410,17,FALSE)/VLOOKUP($A114,table100!$EE$10:$EK$462,7,FALSE)*1000,"")</f>
        <v>0</v>
      </c>
      <c r="AU114">
        <f>IFERROR(VLOOKUP($A114,table123!$FF$10:$FZ$410,17,FALSE)/VLOOKUP($A114,table100!$FE$10:$FK$462,7,FALSE)*1000,"")</f>
        <v>6.595484291754912E-2</v>
      </c>
      <c r="AV114">
        <f>IFERROR(VLOOKUP($A114,table123!$GF$10:$GZ$410,17,FALSE)/VLOOKUP($A114,table100!$GE$10:$GK$462,7,FALSE)*1000,"")</f>
        <v>1.4515473494745398E-2</v>
      </c>
      <c r="AX114">
        <f>IFERROR(VLOOKUP($A114,table123!$F$10:$R$410,11,FALSE)/VLOOKUP($A114,table100!$E$10:$K$462,7,FALSE)*1000,"")</f>
        <v>0</v>
      </c>
      <c r="AY114">
        <f>IFERROR(VLOOKUP($A114,table123!$AF$10:$AR$410,11,FALSE)/VLOOKUP($A114,table100!$AE$10:$AK$462,7,FALSE)*1000,"")</f>
        <v>0</v>
      </c>
      <c r="AZ114">
        <f>IFERROR(VLOOKUP($A114,table123!$BF$10:$BR$410,11,FALSE)/VLOOKUP($A114,table100!$BE$10:$BK$462,7,FALSE)*1000,"")</f>
        <v>0</v>
      </c>
      <c r="BA114">
        <f>IFERROR(VLOOKUP($A114,table123!$CF$10:$CY$410,18,FALSE)/VLOOKUP($A114,table100!$CE$10:$CK$462,7,FALSE)*1000,"")</f>
        <v>0</v>
      </c>
      <c r="BB114">
        <f>IFERROR(VLOOKUP($A114,table123!$DF$10:$DY$410,18,FALSE)/VLOOKUP($A114,table100!$DE$10:$DK$462,7,FALSE)*1000,"")</f>
        <v>2.9806259314456036E-2</v>
      </c>
      <c r="BC114">
        <f>IFERROR(VLOOKUP($A114,table123!$EF$10:$EZ$410,19,FALSE)/VLOOKUP($A114,table100!$EE$10:$EK$462,7,FALSE)*1000,"")</f>
        <v>0</v>
      </c>
      <c r="BD114">
        <f>IFERROR(VLOOKUP($A114,table123!$FF$10:$FZ$410,19,FALSE)/VLOOKUP($A114,table100!$FE$10:$FK$462,7,FALSE)*1000,"")</f>
        <v>8.0611474677004483E-2</v>
      </c>
      <c r="BE114">
        <f>IFERROR(VLOOKUP($A114,table123!$GF$10:$GZ$410,19,FALSE)/VLOOKUP($A114,table100!$GE$10:$GK$462,7,FALSE)*1000,"")</f>
        <v>0.27579399640016256</v>
      </c>
      <c r="BG114">
        <f>IFERROR(VLOOKUP($A114,table123!$F$10:$R$410,13,FALSE)/VLOOKUP($A114,table100!$E$10:$K$462,7,FALSE)*1000,"")</f>
        <v>2.4071422042109756</v>
      </c>
      <c r="BH114">
        <f>IFERROR(VLOOKUP($A114,table123!$AF$10:$AR$410,13,FALSE)/VLOOKUP($A114,table100!$AE$10:$AK$462,7,FALSE)*1000,"")</f>
        <v>4.9699069852270652</v>
      </c>
      <c r="BI114">
        <f>IFERROR(VLOOKUP($A114,table123!$BF$10:$BR$410,13,FALSE)/VLOOKUP($A114,table100!$BE$10:$BK$462,7,FALSE)*1000,"")</f>
        <v>5.9888389818973735</v>
      </c>
      <c r="BJ114">
        <f>IFERROR(VLOOKUP($A114,table123!$CF$10:$CY$410,20,FALSE)/VLOOKUP($A114,table100!$CE$10:$CK$462,7,FALSE)*1000,"")</f>
        <v>8.7343465776695375</v>
      </c>
      <c r="BK114">
        <f>IFERROR(VLOOKUP($A114,table123!$DF$10:$DY$410,20,FALSE)/VLOOKUP($A114,table100!$DE$10:$DK$462,7,FALSE)*1000,"")</f>
        <v>7.8166915052160952</v>
      </c>
      <c r="BL114">
        <f>IFERROR(VLOOKUP($A114,table123!$EF$10:$EZ$410,21,FALSE)/VLOOKUP($A114,table100!$EE$10:$EK$462,7,FALSE)*1000,"")</f>
        <v>8.9316741713432268</v>
      </c>
      <c r="BM114">
        <f>IFERROR(VLOOKUP($A114,table123!$FF$10:$FZ$410,21,FALSE)/VLOOKUP($A114,table100!$FE$10:$FK$462,7,FALSE)*1000,"")</f>
        <v>9.72467517239863</v>
      </c>
      <c r="BN114">
        <f>IFERROR(VLOOKUP($A114,table123!$GF$10:$GZ$410,21,FALSE)/VLOOKUP($A114,table100!$GE$10:$GK$462,7,FALSE)*1000,"")</f>
        <v>8.8036346745630834</v>
      </c>
    </row>
    <row r="115" spans="1:66" x14ac:dyDescent="0.3">
      <c r="A115" t="s">
        <v>1258</v>
      </c>
      <c r="B115" t="str">
        <f>VLOOKUP($A115,class!$A$1:$B$455,2,FALSE)</f>
        <v>Unitary Authority</v>
      </c>
      <c r="C115" t="str">
        <f>IFERROR(VLOOKUP($A115,classifications!A$3:C$334,3,FALSE),VLOOKUP($A115,classifications!I$2:K$28,3,FALSE))</f>
        <v>Predominantly Rural</v>
      </c>
      <c r="E115" t="b">
        <f>IF(VLOOKUP(A115,table123!$F$10:$F$410,1,FALSE)=VLOOKUP(calculations!A115,table100!$E$10:$E$462,1,FALSE),TRUE,FALSE)</f>
        <v>1</v>
      </c>
      <c r="F115" t="b">
        <f>IF(VLOOKUP($A115,table123!$AF$10:$AF$410,1,FALSE)=VLOOKUP(calculations!$A115,table100!$AE$10:$AE$462,1,FALSE),TRUE,FALSE)</f>
        <v>1</v>
      </c>
      <c r="G115" t="b">
        <f>IF(VLOOKUP($A115,table123!$BF$10:$BF$410,1,FALSE)=VLOOKUP(calculations!$A115,table100!$BE$10:$BE$462,1,FALSE),TRUE,FALSE)</f>
        <v>1</v>
      </c>
      <c r="H115" t="b">
        <f>IF(VLOOKUP($A115,table123!$CF$10:$CF$410,1,FALSE)=VLOOKUP(calculations!$A115,table100!$CE$10:$CE$462,1,FALSE),TRUE,FALSE)</f>
        <v>1</v>
      </c>
      <c r="I115" t="b">
        <f>IF(VLOOKUP($A115,table123!$DF$10:$DF$410,1,FALSE)=VLOOKUP(calculations!$A115,table100!$DE$10:$DE$462,1,FALSE),TRUE,FALSE)</f>
        <v>1</v>
      </c>
      <c r="J115" t="b">
        <f>IF(VLOOKUP($A115,table123!$EF$10:$EF$410,1,FALSE)=VLOOKUP(calculations!$A115,table100!$EE$10:$EE$462,1,FALSE),TRUE,FALSE)</f>
        <v>1</v>
      </c>
      <c r="K115" t="b">
        <f>IF(VLOOKUP($A115,table123!$FF$10:$FF$410,1,FALSE)=VLOOKUP(calculations!$A115,table100!$FE$10:$FE$462,1,FALSE),TRUE,FALSE)</f>
        <v>1</v>
      </c>
      <c r="L115" t="b">
        <f>IF(VLOOKUP($A115,table123!$GF$10:$GF$408,1,FALSE)=VLOOKUP(calculations!$A115,table100!$GE$10:$GE$462,1,FALSE),TRUE,FALSE)</f>
        <v>1</v>
      </c>
      <c r="N115">
        <f>IFERROR(VLOOKUP($A115,table123!$F$10:$R$410,3,FALSE)/VLOOKUP($A115,table100!$E$10:$K$462,7,FALSE)*1000,"")</f>
        <v>4.9714143673875215</v>
      </c>
      <c r="O115">
        <f>IFERROR(VLOOKUP($A115,table123!$AF$10:$AR$410,3,FALSE)/VLOOKUP($A115,table100!$AE$10:$AK$462,7,FALSE)*1000,"")</f>
        <v>5.4377535460482775</v>
      </c>
      <c r="P115">
        <f>IFERROR(VLOOKUP($A115,table123!$BF$10:$BR$410,3,FALSE)/VLOOKUP($A115,table100!$BE$10:$BK$462,7,FALSE)*1000,"")</f>
        <v>4.300004007993083</v>
      </c>
      <c r="Q115">
        <f>IFERROR(VLOOKUP($A115,table123!$CF$10:$CY$410,3,FALSE)/VLOOKUP($A115,table100!$CE$10:$CK$462,7,FALSE)*1000,"")</f>
        <v>6.5769976062920321</v>
      </c>
      <c r="R115">
        <f>IFERROR(VLOOKUP($A115,table123!$DF$10:$DY$410,3,FALSE)/VLOOKUP($A115,table100!$DE$10:$DK$462,7,FALSE)*1000,"")</f>
        <v>5.6677413880875616</v>
      </c>
      <c r="S115">
        <f>IFERROR(VLOOKUP($A115,table123!$EF$10:$EZ$410,3,FALSE)/VLOOKUP($A115,table100!$EE$10:$EK$462,7,FALSE)*1000,"")</f>
        <v>6.2388641894816121</v>
      </c>
      <c r="T115">
        <f>IFERROR(VLOOKUP($A115,table123!$FF$10:$FZ$410,3,FALSE)/VLOOKUP($A115,table100!$FE$10:$FK$462,7,FALSE)*1000,"")</f>
        <v>7.0054983393340589</v>
      </c>
      <c r="U115">
        <f>IFERROR(VLOOKUP($A115,table123!$GF$10:$GZ$410,3,FALSE)/VLOOKUP($A115,table100!$GE$10:$GK$462,7,FALSE)*1000,"")</f>
        <v>6.1274509803921564</v>
      </c>
      <c r="W115">
        <f>IFERROR(VLOOKUP($A115,table123!$F$10:$R$410,5,FALSE)/VLOOKUP($A115,table100!$E$10:$K$462,7,FALSE)*1000,"")</f>
        <v>0.15607928827844547</v>
      </c>
      <c r="X115">
        <f>IFERROR(VLOOKUP($A115,table123!$AF$10:$AR$410,5,FALSE)/VLOOKUP($A115,table100!$AE$10:$AK$462,7,FALSE)*1000,"")</f>
        <v>6.9050838679978133E-2</v>
      </c>
      <c r="Y115">
        <f>IFERROR(VLOOKUP($A115,table123!$BF$10:$BR$410,5,FALSE)/VLOOKUP($A115,table100!$BE$10:$BK$462,7,FALSE)*1000,"")</f>
        <v>5.7257044047843986E-2</v>
      </c>
      <c r="Z115">
        <f>IFERROR(VLOOKUP($A115,table123!$CF$10:$CY$410,5,FALSE)/VLOOKUP($A115,table100!$CE$10:$CK$462,7,FALSE)*1000,"")</f>
        <v>0.29066453892625099</v>
      </c>
      <c r="AA115">
        <f>IFERROR(VLOOKUP($A115,table123!$DF$10:$DY$410,5,FALSE)/VLOOKUP($A115,table100!$DE$10:$DK$462,7,FALSE)*1000,"")</f>
        <v>0.40726285423383674</v>
      </c>
      <c r="AB115">
        <f>IFERROR(VLOOKUP($A115,table123!$EF$10:$EZ$410,5,FALSE)/VLOOKUP($A115,table100!$EE$10:$EK$462,7,FALSE)*1000,"")</f>
        <v>0.17423854943597297</v>
      </c>
      <c r="AC115">
        <f>IFERROR(VLOOKUP($A115,table123!$FF$10:$FZ$410,5,FALSE)/VLOOKUP($A115,table100!$FE$10:$FK$462,7,FALSE)*1000,"")</f>
        <v>0.25119316754584275</v>
      </c>
      <c r="AD115">
        <f>IFERROR(VLOOKUP($A115,table123!$GF$10:$GZ$410,5,FALSE)/VLOOKUP($A115,table100!$GE$10:$GK$462,7,FALSE)*1000,"")</f>
        <v>0.11717834544176237</v>
      </c>
      <c r="AF115">
        <f>IFERROR(VLOOKUP($A115,table123!$F$10:$R$410,7,FALSE)/VLOOKUP($A115,table100!$E$10:$K$462,7,FALSE)*1000,"")</f>
        <v>0.31793929093757406</v>
      </c>
      <c r="AG115">
        <f>IFERROR(VLOOKUP($A115,table123!$AF$10:$AR$410,7,FALSE)/VLOOKUP($A115,table100!$AE$10:$AK$462,7,FALSE)*1000,"")</f>
        <v>0.48335587075984693</v>
      </c>
      <c r="AH115">
        <f>IFERROR(VLOOKUP($A115,table123!$BF$10:$BR$410,7,FALSE)/VLOOKUP($A115,table100!$BE$10:$BK$462,7,FALSE)*1000,"")</f>
        <v>0.71571305059804979</v>
      </c>
      <c r="AI115">
        <f>IFERROR(VLOOKUP($A115,table123!$CF$10:$CY$410,7,FALSE)/VLOOKUP($A115,table100!$CE$10:$CK$462,7,FALSE)*1000,"")</f>
        <v>1.3963296477829705</v>
      </c>
      <c r="AJ115">
        <f>IFERROR(VLOOKUP($A115,table123!$DF$10:$DY$410,7,FALSE)/VLOOKUP($A115,table100!$DE$10:$DK$462,7,FALSE)*1000,"")</f>
        <v>0.78058713728152052</v>
      </c>
      <c r="AK115">
        <f>IFERROR(VLOOKUP($A115,table123!$EF$10:$EZ$410,7,FALSE)/VLOOKUP($A115,table100!$EE$10:$EK$462,7,FALSE)*1000,"")</f>
        <v>0.90491633739327881</v>
      </c>
      <c r="AL115">
        <f>IFERROR(VLOOKUP($A115,table123!$FF$10:$FZ$410,7,FALSE)/VLOOKUP($A115,table100!$FE$10:$FK$462,7,FALSE)*1000,"")</f>
        <v>1.4290100198163498</v>
      </c>
      <c r="AM115">
        <f>IFERROR(VLOOKUP($A115,table123!$GF$10:$GZ$410,7,FALSE)/VLOOKUP($A115,table100!$GE$10:$GK$462,7,FALSE)*1000,"")</f>
        <v>1.0497226779157878</v>
      </c>
      <c r="AO115">
        <f>IFERROR(VLOOKUP($A115,table123!$F$10:$R$410,9,FALSE)/VLOOKUP($A115,table100!$E$10:$K$462,7,FALSE)*1000,"")</f>
        <v>0</v>
      </c>
      <c r="AP115">
        <f>IFERROR(VLOOKUP($A115,table123!$AF$10:$AR$410,9,FALSE)/VLOOKUP($A115,table100!$AE$10:$AK$462,7,FALSE)*1000,"")</f>
        <v>0</v>
      </c>
      <c r="AQ115">
        <f>IFERROR(VLOOKUP($A115,table123!$BF$10:$BR$410,9,FALSE)/VLOOKUP($A115,table100!$BE$10:$BK$462,7,FALSE)*1000,"")</f>
        <v>1.1451408809568797E-2</v>
      </c>
      <c r="AR115">
        <f>IFERROR(VLOOKUP($A115,table123!$CF$10:$CY$410,16,FALSE)/VLOOKUP($A115,table100!$CE$10:$CK$462,7,FALSE)*1000,"")</f>
        <v>0</v>
      </c>
      <c r="AS115">
        <f>IFERROR(VLOOKUP($A115,table123!$DF$10:$DY$410,16,FALSE)/VLOOKUP($A115,table100!$DE$10:$DK$462,7,FALSE)*1000,"")</f>
        <v>2.2625714124102039E-2</v>
      </c>
      <c r="AT115">
        <f>IFERROR(VLOOKUP($A115,table123!$EF$10:$EZ$410,17,FALSE)/VLOOKUP($A115,table100!$EE$10:$EK$462,7,FALSE)*1000,"")</f>
        <v>2.2482393475609413E-2</v>
      </c>
      <c r="AU115">
        <f>IFERROR(VLOOKUP($A115,table123!$FF$10:$FZ$410,17,FALSE)/VLOOKUP($A115,table100!$FE$10:$FK$462,7,FALSE)*1000,"")</f>
        <v>8.9313126238521862E-2</v>
      </c>
      <c r="AV115">
        <f>IFERROR(VLOOKUP($A115,table123!$GF$10:$GZ$410,17,FALSE)/VLOOKUP($A115,table100!$GE$10:$GK$462,7,FALSE)*1000,"")</f>
        <v>4.882431060073431E-3</v>
      </c>
      <c r="AX115">
        <f>IFERROR(VLOOKUP($A115,table123!$F$10:$R$410,11,FALSE)/VLOOKUP($A115,table100!$E$10:$K$462,7,FALSE)*1000,"")</f>
        <v>0.84398429957974208</v>
      </c>
      <c r="AY115">
        <f>IFERROR(VLOOKUP($A115,table123!$AF$10:$AR$410,11,FALSE)/VLOOKUP($A115,table100!$AE$10:$AK$462,7,FALSE)*1000,"")</f>
        <v>1.0069913974163478</v>
      </c>
      <c r="AZ115">
        <f>IFERROR(VLOOKUP($A115,table123!$BF$10:$BR$410,11,FALSE)/VLOOKUP($A115,table100!$BE$10:$BK$462,7,FALSE)*1000,"")</f>
        <v>0.45233064797796746</v>
      </c>
      <c r="BA115">
        <f>IFERROR(VLOOKUP($A115,table123!$CF$10:$CY$410,18,FALSE)/VLOOKUP($A115,table100!$CE$10:$CK$462,7,FALSE)*1000,"")</f>
        <v>0.6839165621794141</v>
      </c>
      <c r="BB115">
        <f>IFERROR(VLOOKUP($A115,table123!$DF$10:$DY$410,18,FALSE)/VLOOKUP($A115,table100!$DE$10:$DK$462,7,FALSE)*1000,"")</f>
        <v>0.50342213926127033</v>
      </c>
      <c r="BC115">
        <f>IFERROR(VLOOKUP($A115,table123!$EF$10:$EZ$410,19,FALSE)/VLOOKUP($A115,table100!$EE$10:$EK$462,7,FALSE)*1000,"")</f>
        <v>0.43840667277438361</v>
      </c>
      <c r="BD115">
        <f>IFERROR(VLOOKUP($A115,table123!$FF$10:$FZ$410,19,FALSE)/VLOOKUP($A115,table100!$FE$10:$FK$462,7,FALSE)*1000,"")</f>
        <v>0.32376008261464179</v>
      </c>
      <c r="BE115">
        <f>IFERROR(VLOOKUP($A115,table123!$GF$10:$GZ$410,19,FALSE)/VLOOKUP($A115,table100!$GE$10:$GK$462,7,FALSE)*1000,"")</f>
        <v>0.36618232950550739</v>
      </c>
      <c r="BG115">
        <f>IFERROR(VLOOKUP($A115,table123!$F$10:$R$410,13,FALSE)/VLOOKUP($A115,table100!$E$10:$K$462,7,FALSE)*1000,"")</f>
        <v>4.6014486470237994</v>
      </c>
      <c r="BH115">
        <f>IFERROR(VLOOKUP($A115,table123!$AF$10:$AR$410,13,FALSE)/VLOOKUP($A115,table100!$AE$10:$AK$462,7,FALSE)*1000,"")</f>
        <v>4.9831688580717559</v>
      </c>
      <c r="BI115">
        <f>IFERROR(VLOOKUP($A115,table123!$BF$10:$BR$410,13,FALSE)/VLOOKUP($A115,table100!$BE$10:$BK$462,7,FALSE)*1000,"")</f>
        <v>4.632094863470579</v>
      </c>
      <c r="BJ115">
        <f>IFERROR(VLOOKUP($A115,table123!$CF$10:$CY$410,20,FALSE)/VLOOKUP($A115,table100!$CE$10:$CK$462,7,FALSE)*1000,"")</f>
        <v>7.5800752308218398</v>
      </c>
      <c r="BK115">
        <f>IFERROR(VLOOKUP($A115,table123!$DF$10:$DY$410,20,FALSE)/VLOOKUP($A115,table100!$DE$10:$DK$462,7,FALSE)*1000,"")</f>
        <v>6.3747949544657496</v>
      </c>
      <c r="BL115">
        <f>IFERROR(VLOOKUP($A115,table123!$EF$10:$EZ$410,21,FALSE)/VLOOKUP($A115,table100!$EE$10:$EK$462,7,FALSE)*1000,"")</f>
        <v>6.9020947970120901</v>
      </c>
      <c r="BM115">
        <f>IFERROR(VLOOKUP($A115,table123!$FF$10:$FZ$410,21,FALSE)/VLOOKUP($A115,table100!$FE$10:$FK$462,7,FALSE)*1000,"")</f>
        <v>8.4512545703201312</v>
      </c>
      <c r="BN115">
        <f>IFERROR(VLOOKUP($A115,table123!$GF$10:$GZ$410,21,FALSE)/VLOOKUP($A115,table100!$GE$10:$GK$462,7,FALSE)*1000,"")</f>
        <v>6.9330521053042737</v>
      </c>
    </row>
    <row r="116" spans="1:66" x14ac:dyDescent="0.3">
      <c r="A116" t="s">
        <v>454</v>
      </c>
      <c r="B116" t="str">
        <f>VLOOKUP($A116,class!$A$1:$B$455,2,FALSE)</f>
        <v>Shire County</v>
      </c>
      <c r="C116" t="str">
        <f>IFERROR(VLOOKUP($A116,classifications!A$3:C$334,3,FALSE),VLOOKUP($A116,classifications!I$2:K$28,3,FALSE))</f>
        <v>Predominantly Rural</v>
      </c>
      <c r="E116" t="e">
        <f>IF(VLOOKUP(A116,table123!$F$10:$F$410,1,FALSE)=VLOOKUP(calculations!A116,table100!$E$10:$E$462,1,FALSE),TRUE,FALSE)</f>
        <v>#N/A</v>
      </c>
      <c r="F116" t="e">
        <f>IF(VLOOKUP($A116,table123!$AF$10:$AF$410,1,FALSE)=VLOOKUP(calculations!$A116,table100!$AE$10:$AE$462,1,FALSE),TRUE,FALSE)</f>
        <v>#N/A</v>
      </c>
      <c r="G116" t="e">
        <f>IF(VLOOKUP($A116,table123!$BF$10:$BF$410,1,FALSE)=VLOOKUP(calculations!$A116,table100!$BE$10:$BE$462,1,FALSE),TRUE,FALSE)</f>
        <v>#N/A</v>
      </c>
      <c r="H116" t="e">
        <f>IF(VLOOKUP($A116,table123!$CF$10:$CF$410,1,FALSE)=VLOOKUP(calculations!$A116,table100!$CE$10:$CE$462,1,FALSE),TRUE,FALSE)</f>
        <v>#N/A</v>
      </c>
      <c r="I116" t="e">
        <f>IF(VLOOKUP($A116,table123!$DF$10:$DF$410,1,FALSE)=VLOOKUP(calculations!$A116,table100!$DE$10:$DE$462,1,FALSE),TRUE,FALSE)</f>
        <v>#N/A</v>
      </c>
      <c r="J116" t="e">
        <f>IF(VLOOKUP($A116,table123!$EF$10:$EF$410,1,FALSE)=VLOOKUP(calculations!$A116,table100!$EE$10:$EE$462,1,FALSE),TRUE,FALSE)</f>
        <v>#N/A</v>
      </c>
      <c r="K116" t="e">
        <f>IF(VLOOKUP($A116,table123!$FF$10:$FF$410,1,FALSE)=VLOOKUP(calculations!$A116,table100!$FE$10:$FE$462,1,FALSE),TRUE,FALSE)</f>
        <v>#N/A</v>
      </c>
      <c r="L116" t="e">
        <f>IF(VLOOKUP($A116,table123!$GF$10:$GF$408,1,FALSE)=VLOOKUP(calculations!$A116,table100!$GE$10:$GE$462,1,FALSE),TRUE,FALSE)</f>
        <v>#N/A</v>
      </c>
      <c r="N116" t="str">
        <f>IFERROR(VLOOKUP($A116,table123!$F$10:$R$410,3,FALSE)/VLOOKUP($A116,table100!$E$10:$K$462,7,FALSE)*1000,"")</f>
        <v/>
      </c>
      <c r="O116" t="str">
        <f>IFERROR(VLOOKUP($A116,table123!$AF$10:$AR$410,3,FALSE)/VLOOKUP($A116,table100!$AE$10:$AK$462,7,FALSE)*1000,"")</f>
        <v/>
      </c>
      <c r="P116" t="str">
        <f>IFERROR(VLOOKUP($A116,table123!$BF$10:$BR$410,3,FALSE)/VLOOKUP($A116,table100!$BE$10:$BK$462,7,FALSE)*1000,"")</f>
        <v/>
      </c>
      <c r="Q116" t="str">
        <f>IFERROR(VLOOKUP($A116,table123!$CF$10:$CY$410,3,FALSE)/VLOOKUP($A116,table100!$CE$10:$CK$462,7,FALSE)*1000,"")</f>
        <v/>
      </c>
      <c r="R116" t="str">
        <f>IFERROR(VLOOKUP($A116,table123!$DF$10:$DY$410,3,FALSE)/VLOOKUP($A116,table100!$DE$10:$DK$462,7,FALSE)*1000,"")</f>
        <v/>
      </c>
      <c r="S116" t="str">
        <f>IFERROR(VLOOKUP($A116,table123!$EF$10:$EZ$410,3,FALSE)/VLOOKUP($A116,table100!$EE$10:$EK$462,7,FALSE)*1000,"")</f>
        <v/>
      </c>
      <c r="T116" t="str">
        <f>IFERROR(VLOOKUP($A116,table123!$FF$10:$FZ$410,3,FALSE)/VLOOKUP($A116,table100!$FE$10:$FK$462,7,FALSE)*1000,"")</f>
        <v/>
      </c>
      <c r="U116" t="str">
        <f>IFERROR(VLOOKUP($A116,table123!$GF$10:$GZ$410,3,FALSE)/VLOOKUP($A116,table100!$GE$10:$GK$462,7,FALSE)*1000,"")</f>
        <v/>
      </c>
      <c r="W116" t="str">
        <f>IFERROR(VLOOKUP($A116,table123!$F$10:$R$410,5,FALSE)/VLOOKUP($A116,table100!$E$10:$K$462,7,FALSE)*1000,"")</f>
        <v/>
      </c>
      <c r="X116" t="str">
        <f>IFERROR(VLOOKUP($A116,table123!$AF$10:$AR$410,5,FALSE)/VLOOKUP($A116,table100!$AE$10:$AK$462,7,FALSE)*1000,"")</f>
        <v/>
      </c>
      <c r="Y116" t="str">
        <f>IFERROR(VLOOKUP($A116,table123!$BF$10:$BR$410,5,FALSE)/VLOOKUP($A116,table100!$BE$10:$BK$462,7,FALSE)*1000,"")</f>
        <v/>
      </c>
      <c r="Z116" t="str">
        <f>IFERROR(VLOOKUP($A116,table123!$CF$10:$CY$410,5,FALSE)/VLOOKUP($A116,table100!$CE$10:$CK$462,7,FALSE)*1000,"")</f>
        <v/>
      </c>
      <c r="AA116" t="str">
        <f>IFERROR(VLOOKUP($A116,table123!$DF$10:$DY$410,5,FALSE)/VLOOKUP($A116,table100!$DE$10:$DK$462,7,FALSE)*1000,"")</f>
        <v/>
      </c>
      <c r="AB116" t="str">
        <f>IFERROR(VLOOKUP($A116,table123!$EF$10:$EZ$410,5,FALSE)/VLOOKUP($A116,table100!$EE$10:$EK$462,7,FALSE)*1000,"")</f>
        <v/>
      </c>
      <c r="AC116" t="str">
        <f>IFERROR(VLOOKUP($A116,table123!$FF$10:$FZ$410,5,FALSE)/VLOOKUP($A116,table100!$FE$10:$FK$462,7,FALSE)*1000,"")</f>
        <v/>
      </c>
      <c r="AD116" t="str">
        <f>IFERROR(VLOOKUP($A116,table123!$GF$10:$GZ$410,5,FALSE)/VLOOKUP($A116,table100!$GE$10:$GK$462,7,FALSE)*1000,"")</f>
        <v/>
      </c>
      <c r="AF116" t="str">
        <f>IFERROR(VLOOKUP($A116,table123!$F$10:$R$410,7,FALSE)/VLOOKUP($A116,table100!$E$10:$K$462,7,FALSE)*1000,"")</f>
        <v/>
      </c>
      <c r="AG116" t="str">
        <f>IFERROR(VLOOKUP($A116,table123!$AF$10:$AR$410,7,FALSE)/VLOOKUP($A116,table100!$AE$10:$AK$462,7,FALSE)*1000,"")</f>
        <v/>
      </c>
      <c r="AH116" t="str">
        <f>IFERROR(VLOOKUP($A116,table123!$BF$10:$BR$410,7,FALSE)/VLOOKUP($A116,table100!$BE$10:$BK$462,7,FALSE)*1000,"")</f>
        <v/>
      </c>
      <c r="AI116" t="str">
        <f>IFERROR(VLOOKUP($A116,table123!$CF$10:$CY$410,7,FALSE)/VLOOKUP($A116,table100!$CE$10:$CK$462,7,FALSE)*1000,"")</f>
        <v/>
      </c>
      <c r="AJ116" t="str">
        <f>IFERROR(VLOOKUP($A116,table123!$DF$10:$DY$410,7,FALSE)/VLOOKUP($A116,table100!$DE$10:$DK$462,7,FALSE)*1000,"")</f>
        <v/>
      </c>
      <c r="AK116" t="str">
        <f>IFERROR(VLOOKUP($A116,table123!$EF$10:$EZ$410,7,FALSE)/VLOOKUP($A116,table100!$EE$10:$EK$462,7,FALSE)*1000,"")</f>
        <v/>
      </c>
      <c r="AL116" t="str">
        <f>IFERROR(VLOOKUP($A116,table123!$FF$10:$FZ$410,7,FALSE)/VLOOKUP($A116,table100!$FE$10:$FK$462,7,FALSE)*1000,"")</f>
        <v/>
      </c>
      <c r="AM116" t="str">
        <f>IFERROR(VLOOKUP($A116,table123!$GF$10:$GZ$410,7,FALSE)/VLOOKUP($A116,table100!$GE$10:$GK$462,7,FALSE)*1000,"")</f>
        <v/>
      </c>
      <c r="AO116" t="str">
        <f>IFERROR(VLOOKUP($A116,table123!$F$10:$R$410,9,FALSE)/VLOOKUP($A116,table100!$E$10:$K$462,7,FALSE)*1000,"")</f>
        <v/>
      </c>
      <c r="AP116" t="str">
        <f>IFERROR(VLOOKUP($A116,table123!$AF$10:$AR$410,9,FALSE)/VLOOKUP($A116,table100!$AE$10:$AK$462,7,FALSE)*1000,"")</f>
        <v/>
      </c>
      <c r="AQ116" t="str">
        <f>IFERROR(VLOOKUP($A116,table123!$BF$10:$BR$410,9,FALSE)/VLOOKUP($A116,table100!$BE$10:$BK$462,7,FALSE)*1000,"")</f>
        <v/>
      </c>
      <c r="AR116" t="str">
        <f>IFERROR(VLOOKUP($A116,table123!$CF$10:$CY$410,16,FALSE)/VLOOKUP($A116,table100!$CE$10:$CK$462,7,FALSE)*1000,"")</f>
        <v/>
      </c>
      <c r="AS116" t="str">
        <f>IFERROR(VLOOKUP($A116,table123!$DF$10:$DY$410,16,FALSE)/VLOOKUP($A116,table100!$DE$10:$DK$462,7,FALSE)*1000,"")</f>
        <v/>
      </c>
      <c r="AT116" t="str">
        <f>IFERROR(VLOOKUP($A116,table123!$EF$10:$EZ$410,17,FALSE)/VLOOKUP($A116,table100!$EE$10:$EK$462,7,FALSE)*1000,"")</f>
        <v/>
      </c>
      <c r="AU116" t="str">
        <f>IFERROR(VLOOKUP($A116,table123!$FF$10:$FZ$410,17,FALSE)/VLOOKUP($A116,table100!$FE$10:$FK$462,7,FALSE)*1000,"")</f>
        <v/>
      </c>
      <c r="AV116" t="str">
        <f>IFERROR(VLOOKUP($A116,table123!$GF$10:$GZ$410,17,FALSE)/VLOOKUP($A116,table100!$GE$10:$GK$462,7,FALSE)*1000,"")</f>
        <v/>
      </c>
      <c r="AX116" t="str">
        <f>IFERROR(VLOOKUP($A116,table123!$F$10:$R$410,11,FALSE)/VLOOKUP($A116,table100!$E$10:$K$462,7,FALSE)*1000,"")</f>
        <v/>
      </c>
      <c r="AY116" t="str">
        <f>IFERROR(VLOOKUP($A116,table123!$AF$10:$AR$410,11,FALSE)/VLOOKUP($A116,table100!$AE$10:$AK$462,7,FALSE)*1000,"")</f>
        <v/>
      </c>
      <c r="AZ116" t="str">
        <f>IFERROR(VLOOKUP($A116,table123!$BF$10:$BR$410,11,FALSE)/VLOOKUP($A116,table100!$BE$10:$BK$462,7,FALSE)*1000,"")</f>
        <v/>
      </c>
      <c r="BA116" t="str">
        <f>IFERROR(VLOOKUP($A116,table123!$CF$10:$CY$410,18,FALSE)/VLOOKUP($A116,table100!$CE$10:$CK$462,7,FALSE)*1000,"")</f>
        <v/>
      </c>
      <c r="BB116" t="str">
        <f>IFERROR(VLOOKUP($A116,table123!$DF$10:$DY$410,18,FALSE)/VLOOKUP($A116,table100!$DE$10:$DK$462,7,FALSE)*1000,"")</f>
        <v/>
      </c>
      <c r="BC116" t="str">
        <f>IFERROR(VLOOKUP($A116,table123!$EF$10:$EZ$410,19,FALSE)/VLOOKUP($A116,table100!$EE$10:$EK$462,7,FALSE)*1000,"")</f>
        <v/>
      </c>
      <c r="BD116" t="str">
        <f>IFERROR(VLOOKUP($A116,table123!$FF$10:$FZ$410,19,FALSE)/VLOOKUP($A116,table100!$FE$10:$FK$462,7,FALSE)*1000,"")</f>
        <v/>
      </c>
      <c r="BE116" t="str">
        <f>IFERROR(VLOOKUP($A116,table123!$GF$10:$GZ$410,19,FALSE)/VLOOKUP($A116,table100!$GE$10:$GK$462,7,FALSE)*1000,"")</f>
        <v/>
      </c>
      <c r="BG116" t="str">
        <f>IFERROR(VLOOKUP($A116,table123!$F$10:$R$410,13,FALSE)/VLOOKUP($A116,table100!$E$10:$K$462,7,FALSE)*1000,"")</f>
        <v/>
      </c>
      <c r="BH116" t="str">
        <f>IFERROR(VLOOKUP($A116,table123!$AF$10:$AR$410,13,FALSE)/VLOOKUP($A116,table100!$AE$10:$AK$462,7,FALSE)*1000,"")</f>
        <v/>
      </c>
      <c r="BI116" t="str">
        <f>IFERROR(VLOOKUP($A116,table123!$BF$10:$BR$410,13,FALSE)/VLOOKUP($A116,table100!$BE$10:$BK$462,7,FALSE)*1000,"")</f>
        <v/>
      </c>
      <c r="BJ116" t="str">
        <f>IFERROR(VLOOKUP($A116,table123!$CF$10:$CY$410,20,FALSE)/VLOOKUP($A116,table100!$CE$10:$CK$462,7,FALSE)*1000,"")</f>
        <v/>
      </c>
      <c r="BK116" t="str">
        <f>IFERROR(VLOOKUP($A116,table123!$DF$10:$DY$410,20,FALSE)/VLOOKUP($A116,table100!$DE$10:$DK$462,7,FALSE)*1000,"")</f>
        <v/>
      </c>
      <c r="BL116" t="str">
        <f>IFERROR(VLOOKUP($A116,table123!$EF$10:$EZ$410,21,FALSE)/VLOOKUP($A116,table100!$EE$10:$EK$462,7,FALSE)*1000,"")</f>
        <v/>
      </c>
      <c r="BM116" t="str">
        <f>IFERROR(VLOOKUP($A116,table123!$FF$10:$FZ$410,21,FALSE)/VLOOKUP($A116,table100!$FE$10:$FK$462,7,FALSE)*1000,"")</f>
        <v/>
      </c>
      <c r="BN116" t="str">
        <f>IFERROR(VLOOKUP($A116,table123!$GF$10:$GZ$410,21,FALSE)/VLOOKUP($A116,table100!$GE$10:$GK$462,7,FALSE)*1000,"")</f>
        <v/>
      </c>
    </row>
    <row r="117" spans="1:66" x14ac:dyDescent="0.3">
      <c r="A117" t="s">
        <v>628</v>
      </c>
      <c r="B117" t="str">
        <f>VLOOKUP($A117,class!$A$1:$B$455,2,FALSE)</f>
        <v>Shire District</v>
      </c>
      <c r="C117" t="str">
        <f>IFERROR(VLOOKUP($A117,classifications!A$3:C$334,3,FALSE),VLOOKUP($A117,classifications!I$2:K$28,3,FALSE))</f>
        <v>Urban with Significant Rural</v>
      </c>
      <c r="E117" t="b">
        <f>IF(VLOOKUP(A117,table123!$F$10:$F$410,1,FALSE)=VLOOKUP(calculations!A117,table100!$E$10:$E$462,1,FALSE),TRUE,FALSE)</f>
        <v>1</v>
      </c>
      <c r="F117" t="b">
        <f>IF(VLOOKUP($A117,table123!$AF$10:$AF$410,1,FALSE)=VLOOKUP(calculations!$A117,table100!$AE$10:$AE$462,1,FALSE),TRUE,FALSE)</f>
        <v>1</v>
      </c>
      <c r="G117" t="b">
        <f>IF(VLOOKUP($A117,table123!$BF$10:$BF$410,1,FALSE)=VLOOKUP(calculations!$A117,table100!$BE$10:$BE$462,1,FALSE),TRUE,FALSE)</f>
        <v>1</v>
      </c>
      <c r="H117" t="b">
        <f>IF(VLOOKUP($A117,table123!$CF$10:$CF$410,1,FALSE)=VLOOKUP(calculations!$A117,table100!$CE$10:$CE$462,1,FALSE),TRUE,FALSE)</f>
        <v>1</v>
      </c>
      <c r="I117" t="b">
        <f>IF(VLOOKUP($A117,table123!$DF$10:$DF$410,1,FALSE)=VLOOKUP(calculations!$A117,table100!$DE$10:$DE$462,1,FALSE),TRUE,FALSE)</f>
        <v>1</v>
      </c>
      <c r="J117" t="b">
        <f>IF(VLOOKUP($A117,table123!$EF$10:$EF$410,1,FALSE)=VLOOKUP(calculations!$A117,table100!$EE$10:$EE$462,1,FALSE),TRUE,FALSE)</f>
        <v>1</v>
      </c>
      <c r="K117" t="b">
        <f>IF(VLOOKUP($A117,table123!$FF$10:$FF$410,1,FALSE)=VLOOKUP(calculations!$A117,table100!$FE$10:$FE$462,1,FALSE),TRUE,FALSE)</f>
        <v>1</v>
      </c>
      <c r="L117" t="b">
        <f>IF(VLOOKUP($A117,table123!$GF$10:$GF$408,1,FALSE)=VLOOKUP(calculations!$A117,table100!$GE$10:$GE$462,1,FALSE),TRUE,FALSE)</f>
        <v>1</v>
      </c>
      <c r="N117">
        <f>IFERROR(VLOOKUP($A117,table123!$F$10:$R$410,3,FALSE)/VLOOKUP($A117,table100!$E$10:$K$462,7,FALSE)*1000,"")</f>
        <v>3.365896121481768</v>
      </c>
      <c r="O117">
        <f>IFERROR(VLOOKUP($A117,table123!$AF$10:$AR$410,3,FALSE)/VLOOKUP($A117,table100!$AE$10:$AK$462,7,FALSE)*1000,"")</f>
        <v>4.3724478002927807</v>
      </c>
      <c r="P117">
        <f>IFERROR(VLOOKUP($A117,table123!$BF$10:$BR$410,3,FALSE)/VLOOKUP($A117,table100!$BE$10:$BK$462,7,FALSE)*1000,"")</f>
        <v>6.0644443165025814</v>
      </c>
      <c r="Q117">
        <f>IFERROR(VLOOKUP($A117,table123!$CF$10:$CY$410,3,FALSE)/VLOOKUP($A117,table100!$CE$10:$CK$462,7,FALSE)*1000,"")</f>
        <v>12.694177070427903</v>
      </c>
      <c r="R117">
        <f>IFERROR(VLOOKUP($A117,table123!$DF$10:$DY$410,3,FALSE)/VLOOKUP($A117,table100!$DE$10:$DK$462,7,FALSE)*1000,"")</f>
        <v>7.2354820522458185</v>
      </c>
      <c r="S117">
        <f>IFERROR(VLOOKUP($A117,table123!$EF$10:$EZ$410,3,FALSE)/VLOOKUP($A117,table100!$EE$10:$EK$462,7,FALSE)*1000,"")</f>
        <v>7.1052926037820292</v>
      </c>
      <c r="T117">
        <f>IFERROR(VLOOKUP($A117,table123!$FF$10:$FZ$410,3,FALSE)/VLOOKUP($A117,table100!$FE$10:$FK$462,7,FALSE)*1000,"")</f>
        <v>7.7125101723755272</v>
      </c>
      <c r="U117">
        <f>IFERROR(VLOOKUP($A117,table123!$GF$10:$GZ$410,3,FALSE)/VLOOKUP($A117,table100!$GE$10:$GK$462,7,FALSE)*1000,"")</f>
        <v>6.0351469347323627</v>
      </c>
      <c r="W117">
        <f>IFERROR(VLOOKUP($A117,table123!$F$10:$R$410,5,FALSE)/VLOOKUP($A117,table100!$E$10:$K$462,7,FALSE)*1000,"")</f>
        <v>5.8032691749685658E-2</v>
      </c>
      <c r="X117">
        <f>IFERROR(VLOOKUP($A117,table123!$AF$10:$AR$410,5,FALSE)/VLOOKUP($A117,table100!$AE$10:$AK$462,7,FALSE)*1000,"")</f>
        <v>-1.9261884582787582E-2</v>
      </c>
      <c r="Y117">
        <f>IFERROR(VLOOKUP($A117,table123!$BF$10:$BR$410,5,FALSE)/VLOOKUP($A117,table100!$BE$10:$BK$462,7,FALSE)*1000,"")</f>
        <v>1.9191279482603105E-2</v>
      </c>
      <c r="Z117">
        <f>IFERROR(VLOOKUP($A117,table123!$CF$10:$CY$410,5,FALSE)/VLOOKUP($A117,table100!$CE$10:$CK$462,7,FALSE)*1000,"")</f>
        <v>9.5301629657867148E-2</v>
      </c>
      <c r="AA117">
        <f>IFERROR(VLOOKUP($A117,table123!$DF$10:$DY$410,5,FALSE)/VLOOKUP($A117,table100!$DE$10:$DK$462,7,FALSE)*1000,"")</f>
        <v>5.6380379627889492E-2</v>
      </c>
      <c r="AB117">
        <f>IFERROR(VLOOKUP($A117,table123!$EF$10:$EZ$410,5,FALSE)/VLOOKUP($A117,table100!$EE$10:$EK$462,7,FALSE)*1000,"")</f>
        <v>0.33568311513930849</v>
      </c>
      <c r="AC117">
        <f>IFERROR(VLOOKUP($A117,table123!$FF$10:$FZ$410,5,FALSE)/VLOOKUP($A117,table100!$FE$10:$FK$462,7,FALSE)*1000,"")</f>
        <v>0.18495228231116373</v>
      </c>
      <c r="AD117">
        <f>IFERROR(VLOOKUP($A117,table123!$GF$10:$GZ$410,5,FALSE)/VLOOKUP($A117,table100!$GE$10:$GK$462,7,FALSE)*1000,"")</f>
        <v>0.27515867483582201</v>
      </c>
      <c r="AF117">
        <f>IFERROR(VLOOKUP($A117,table123!$F$10:$R$410,7,FALSE)/VLOOKUP($A117,table100!$E$10:$K$462,7,FALSE)*1000,"")</f>
        <v>1.1026211432440276</v>
      </c>
      <c r="AG117">
        <f>IFERROR(VLOOKUP($A117,table123!$AF$10:$AR$410,7,FALSE)/VLOOKUP($A117,table100!$AE$10:$AK$462,7,FALSE)*1000,"")</f>
        <v>0.32745203790738886</v>
      </c>
      <c r="AH117">
        <f>IFERROR(VLOOKUP($A117,table123!$BF$10:$BR$410,7,FALSE)/VLOOKUP($A117,table100!$BE$10:$BK$462,7,FALSE)*1000,"")</f>
        <v>1.0555203715431707</v>
      </c>
      <c r="AI117">
        <f>IFERROR(VLOOKUP($A117,table123!$CF$10:$CY$410,7,FALSE)/VLOOKUP($A117,table100!$CE$10:$CK$462,7,FALSE)*1000,"")</f>
        <v>1.639188030115315</v>
      </c>
      <c r="AJ117">
        <f>IFERROR(VLOOKUP($A117,table123!$DF$10:$DY$410,7,FALSE)/VLOOKUP($A117,table100!$DE$10:$DK$462,7,FALSE)*1000,"")</f>
        <v>0.54501033640293173</v>
      </c>
      <c r="AK117">
        <f>IFERROR(VLOOKUP($A117,table123!$EF$10:$EZ$410,7,FALSE)/VLOOKUP($A117,table100!$EE$10:$EK$462,7,FALSE)*1000,"")</f>
        <v>0.95110215956137412</v>
      </c>
      <c r="AL117">
        <f>IFERROR(VLOOKUP($A117,table123!$FF$10:$FZ$410,7,FALSE)/VLOOKUP($A117,table100!$FE$10:$FK$462,7,FALSE)*1000,"")</f>
        <v>0.38839979285344378</v>
      </c>
      <c r="AM117">
        <f>IFERROR(VLOOKUP($A117,table123!$GF$10:$GZ$410,7,FALSE)/VLOOKUP($A117,table100!$GE$10:$GK$462,7,FALSE)*1000,"")</f>
        <v>1.7426716072935393</v>
      </c>
      <c r="AO117">
        <f>IFERROR(VLOOKUP($A117,table123!$F$10:$R$410,9,FALSE)/VLOOKUP($A117,table100!$E$10:$K$462,7,FALSE)*1000,"")</f>
        <v>0</v>
      </c>
      <c r="AP117">
        <f>IFERROR(VLOOKUP($A117,table123!$AF$10:$AR$410,9,FALSE)/VLOOKUP($A117,table100!$AE$10:$AK$462,7,FALSE)*1000,"")</f>
        <v>0</v>
      </c>
      <c r="AQ117">
        <f>IFERROR(VLOOKUP($A117,table123!$BF$10:$BR$410,9,FALSE)/VLOOKUP($A117,table100!$BE$10:$BK$462,7,FALSE)*1000,"")</f>
        <v>0</v>
      </c>
      <c r="AR117">
        <f>IFERROR(VLOOKUP($A117,table123!$CF$10:$CY$410,16,FALSE)/VLOOKUP($A117,table100!$CE$10:$CK$462,7,FALSE)*1000,"")</f>
        <v>0</v>
      </c>
      <c r="AS117">
        <f>IFERROR(VLOOKUP($A117,table123!$DF$10:$DY$410,16,FALSE)/VLOOKUP($A117,table100!$DE$10:$DK$462,7,FALSE)*1000,"")</f>
        <v>0</v>
      </c>
      <c r="AT117">
        <f>IFERROR(VLOOKUP($A117,table123!$EF$10:$EZ$410,17,FALSE)/VLOOKUP($A117,table100!$EE$10:$EK$462,7,FALSE)*1000,"")</f>
        <v>0</v>
      </c>
      <c r="AU117">
        <f>IFERROR(VLOOKUP($A117,table123!$FF$10:$FZ$410,17,FALSE)/VLOOKUP($A117,table100!$FE$10:$FK$462,7,FALSE)*1000,"")</f>
        <v>3.6990456462232743E-2</v>
      </c>
      <c r="AV117">
        <f>IFERROR(VLOOKUP($A117,table123!$GF$10:$GZ$410,17,FALSE)/VLOOKUP($A117,table100!$GE$10:$GK$462,7,FALSE)*1000,"")</f>
        <v>0.18343911655721465</v>
      </c>
      <c r="AX117">
        <f>IFERROR(VLOOKUP($A117,table123!$F$10:$R$410,11,FALSE)/VLOOKUP($A117,table100!$E$10:$K$462,7,FALSE)*1000,"")</f>
        <v>0.25147499758197117</v>
      </c>
      <c r="AY117">
        <f>IFERROR(VLOOKUP($A117,table123!$AF$10:$AR$410,11,FALSE)/VLOOKUP($A117,table100!$AE$10:$AK$462,7,FALSE)*1000,"")</f>
        <v>1.001617998304954</v>
      </c>
      <c r="AZ117">
        <f>IFERROR(VLOOKUP($A117,table123!$BF$10:$BR$410,11,FALSE)/VLOOKUP($A117,table100!$BE$10:$BK$462,7,FALSE)*1000,"")</f>
        <v>0.26867791275644348</v>
      </c>
      <c r="BA117">
        <f>IFERROR(VLOOKUP($A117,table123!$CF$10:$CY$410,18,FALSE)/VLOOKUP($A117,table100!$CE$10:$CK$462,7,FALSE)*1000,"")</f>
        <v>0.22872391117888116</v>
      </c>
      <c r="BB117">
        <f>IFERROR(VLOOKUP($A117,table123!$DF$10:$DY$410,18,FALSE)/VLOOKUP($A117,table100!$DE$10:$DK$462,7,FALSE)*1000,"")</f>
        <v>9.3967299379815822E-2</v>
      </c>
      <c r="BC117">
        <f>IFERROR(VLOOKUP($A117,table123!$EF$10:$EZ$410,19,FALSE)/VLOOKUP($A117,table100!$EE$10:$EK$462,7,FALSE)*1000,"")</f>
        <v>7.4596247808735222E-2</v>
      </c>
      <c r="BD117">
        <f>IFERROR(VLOOKUP($A117,table123!$FF$10:$FZ$410,19,FALSE)/VLOOKUP($A117,table100!$FE$10:$FK$462,7,FALSE)*1000,"")</f>
        <v>7.3980912924465486E-2</v>
      </c>
      <c r="BE117">
        <f>IFERROR(VLOOKUP($A117,table123!$GF$10:$GZ$410,19,FALSE)/VLOOKUP($A117,table100!$GE$10:$GK$462,7,FALSE)*1000,"")</f>
        <v>0.12840738159005025</v>
      </c>
      <c r="BG117">
        <f>IFERROR(VLOOKUP($A117,table123!$F$10:$R$410,13,FALSE)/VLOOKUP($A117,table100!$E$10:$K$462,7,FALSE)*1000,"")</f>
        <v>4.2750749588935104</v>
      </c>
      <c r="BH117">
        <f>IFERROR(VLOOKUP($A117,table123!$AF$10:$AR$410,13,FALSE)/VLOOKUP($A117,table100!$AE$10:$AK$462,7,FALSE)*1000,"")</f>
        <v>3.6790199553124276</v>
      </c>
      <c r="BI117">
        <f>IFERROR(VLOOKUP($A117,table123!$BF$10:$BR$410,13,FALSE)/VLOOKUP($A117,table100!$BE$10:$BK$462,7,FALSE)*1000,"")</f>
        <v>6.8704780547719118</v>
      </c>
      <c r="BJ117">
        <f>IFERROR(VLOOKUP($A117,table123!$CF$10:$CY$410,20,FALSE)/VLOOKUP($A117,table100!$CE$10:$CK$462,7,FALSE)*1000,"")</f>
        <v>14.199942819022207</v>
      </c>
      <c r="BK117">
        <f>IFERROR(VLOOKUP($A117,table123!$DF$10:$DY$410,20,FALSE)/VLOOKUP($A117,table100!$DE$10:$DK$462,7,FALSE)*1000,"")</f>
        <v>7.742905468896824</v>
      </c>
      <c r="BL117">
        <f>IFERROR(VLOOKUP($A117,table123!$EF$10:$EZ$410,21,FALSE)/VLOOKUP($A117,table100!$EE$10:$EK$462,7,FALSE)*1000,"")</f>
        <v>8.3174816306739761</v>
      </c>
      <c r="BM117">
        <f>IFERROR(VLOOKUP($A117,table123!$FF$10:$FZ$410,21,FALSE)/VLOOKUP($A117,table100!$FE$10:$FK$462,7,FALSE)*1000,"")</f>
        <v>8.248871791077903</v>
      </c>
      <c r="BN117">
        <f>IFERROR(VLOOKUP($A117,table123!$GF$10:$GZ$410,21,FALSE)/VLOOKUP($A117,table100!$GE$10:$GK$462,7,FALSE)*1000,"")</f>
        <v>8.1080089518288876</v>
      </c>
    </row>
    <row r="118" spans="1:66" x14ac:dyDescent="0.3">
      <c r="A118" t="s">
        <v>324</v>
      </c>
      <c r="B118" t="str">
        <f>VLOOKUP($A118,class!$A$1:$B$455,2,FALSE)</f>
        <v>Metropolitan District</v>
      </c>
      <c r="C118" t="str">
        <f>IFERROR(VLOOKUP($A118,classifications!A$3:C$334,3,FALSE),VLOOKUP($A118,classifications!I$2:K$28,3,FALSE))</f>
        <v>Predominantly Urban</v>
      </c>
      <c r="E118" t="b">
        <f>IF(VLOOKUP(A118,table123!$F$10:$F$410,1,FALSE)=VLOOKUP(calculations!A118,table100!$E$10:$E$462,1,FALSE),TRUE,FALSE)</f>
        <v>1</v>
      </c>
      <c r="F118" t="b">
        <f>IF(VLOOKUP($A118,table123!$AF$10:$AF$410,1,FALSE)=VLOOKUP(calculations!$A118,table100!$AE$10:$AE$462,1,FALSE),TRUE,FALSE)</f>
        <v>1</v>
      </c>
      <c r="G118" t="b">
        <f>IF(VLOOKUP($A118,table123!$BF$10:$BF$410,1,FALSE)=VLOOKUP(calculations!$A118,table100!$BE$10:$BE$462,1,FALSE),TRUE,FALSE)</f>
        <v>1</v>
      </c>
      <c r="H118" t="b">
        <f>IF(VLOOKUP($A118,table123!$CF$10:$CF$410,1,FALSE)=VLOOKUP(calculations!$A118,table100!$CE$10:$CE$462,1,FALSE),TRUE,FALSE)</f>
        <v>1</v>
      </c>
      <c r="I118" t="b">
        <f>IF(VLOOKUP($A118,table123!$DF$10:$DF$410,1,FALSE)=VLOOKUP(calculations!$A118,table100!$DE$10:$DE$462,1,FALSE),TRUE,FALSE)</f>
        <v>1</v>
      </c>
      <c r="J118" t="b">
        <f>IF(VLOOKUP($A118,table123!$EF$10:$EF$410,1,FALSE)=VLOOKUP(calculations!$A118,table100!$EE$10:$EE$462,1,FALSE),TRUE,FALSE)</f>
        <v>1</v>
      </c>
      <c r="K118" t="b">
        <f>IF(VLOOKUP($A118,table123!$FF$10:$FF$410,1,FALSE)=VLOOKUP(calculations!$A118,table100!$FE$10:$FE$462,1,FALSE),TRUE,FALSE)</f>
        <v>1</v>
      </c>
      <c r="L118" t="b">
        <f>IF(VLOOKUP($A118,table123!$GF$10:$GF$408,1,FALSE)=VLOOKUP(calculations!$A118,table100!$GE$10:$GE$462,1,FALSE),TRUE,FALSE)</f>
        <v>1</v>
      </c>
      <c r="N118">
        <f>IFERROR(VLOOKUP($A118,table123!$F$10:$R$410,3,FALSE)/VLOOKUP($A118,table100!$E$10:$K$462,7,FALSE)*1000,"")</f>
        <v>5.0258354708003417</v>
      </c>
      <c r="O118">
        <f>IFERROR(VLOOKUP($A118,table123!$AF$10:$AR$410,3,FALSE)/VLOOKUP($A118,table100!$AE$10:$AK$462,7,FALSE)*1000,"")</f>
        <v>4.7771878189105648</v>
      </c>
      <c r="P118">
        <f>IFERROR(VLOOKUP($A118,table123!$BF$10:$BR$410,3,FALSE)/VLOOKUP($A118,table100!$BE$10:$BK$462,7,FALSE)*1000,"")</f>
        <v>4.8192948378362468</v>
      </c>
      <c r="Q118">
        <f>IFERROR(VLOOKUP($A118,table123!$CF$10:$CY$410,3,FALSE)/VLOOKUP($A118,table100!$CE$10:$CK$462,7,FALSE)*1000,"")</f>
        <v>1.6321452096904048</v>
      </c>
      <c r="R118">
        <f>IFERROR(VLOOKUP($A118,table123!$DF$10:$DY$410,3,FALSE)/VLOOKUP($A118,table100!$DE$10:$DK$462,7,FALSE)*1000,"")</f>
        <v>4.1055333547239155</v>
      </c>
      <c r="S118">
        <f>IFERROR(VLOOKUP($A118,table123!$EF$10:$EZ$410,3,FALSE)/VLOOKUP($A118,table100!$EE$10:$EK$462,7,FALSE)*1000,"")</f>
        <v>3.5791292479472641</v>
      </c>
      <c r="T118">
        <f>IFERROR(VLOOKUP($A118,table123!$FF$10:$FZ$410,3,FALSE)/VLOOKUP($A118,table100!$FE$10:$FK$462,7,FALSE)*1000,"")</f>
        <v>3.7485103463219094</v>
      </c>
      <c r="U118">
        <f>IFERROR(VLOOKUP($A118,table123!$GF$10:$GZ$410,3,FALSE)/VLOOKUP($A118,table100!$GE$10:$GK$462,7,FALSE)*1000,"")</f>
        <v>4.748290328142061</v>
      </c>
      <c r="W118">
        <f>IFERROR(VLOOKUP($A118,table123!$F$10:$R$410,5,FALSE)/VLOOKUP($A118,table100!$E$10:$K$462,7,FALSE)*1000,"")</f>
        <v>5.9477342849708188E-2</v>
      </c>
      <c r="X118">
        <f>IFERROR(VLOOKUP($A118,table123!$AF$10:$AR$410,5,FALSE)/VLOOKUP($A118,table100!$AE$10:$AK$462,7,FALSE)*1000,"")</f>
        <v>2.9580110333811548E-2</v>
      </c>
      <c r="Y118">
        <f>IFERROR(VLOOKUP($A118,table123!$BF$10:$BR$410,5,FALSE)/VLOOKUP($A118,table100!$BE$10:$BK$462,7,FALSE)*1000,"")</f>
        <v>4.4146212254988521E-2</v>
      </c>
      <c r="Z118">
        <f>IFERROR(VLOOKUP($A118,table123!$CF$10:$CY$410,5,FALSE)/VLOOKUP($A118,table100!$CE$10:$CK$462,7,FALSE)*1000,"")</f>
        <v>2.927614725902071E-2</v>
      </c>
      <c r="AA118">
        <f>IFERROR(VLOOKUP($A118,table123!$DF$10:$DY$410,5,FALSE)/VLOOKUP($A118,table100!$DE$10:$DK$462,7,FALSE)*1000,"")</f>
        <v>1.4584487938628475E-2</v>
      </c>
      <c r="AB118">
        <f>IFERROR(VLOOKUP($A118,table123!$EF$10:$EZ$410,5,FALSE)/VLOOKUP($A118,table100!$EE$10:$EK$462,7,FALSE)*1000,"")</f>
        <v>5.807917643727812E-2</v>
      </c>
      <c r="AC118">
        <f>IFERROR(VLOOKUP($A118,table123!$FF$10:$FZ$410,5,FALSE)/VLOOKUP($A118,table100!$FE$10:$FK$462,7,FALSE)*1000,"")</f>
        <v>5.0557943013975662E-2</v>
      </c>
      <c r="AD118">
        <f>IFERROR(VLOOKUP($A118,table123!$GF$10:$GZ$410,5,FALSE)/VLOOKUP($A118,table100!$GE$10:$GK$462,7,FALSE)*1000,"")</f>
        <v>5.0284466409976442E-2</v>
      </c>
      <c r="AF118">
        <f>IFERROR(VLOOKUP($A118,table123!$F$10:$R$410,7,FALSE)/VLOOKUP($A118,table100!$E$10:$K$462,7,FALSE)*1000,"")</f>
        <v>0.46094940708523846</v>
      </c>
      <c r="AG118">
        <f>IFERROR(VLOOKUP($A118,table123!$AF$10:$AR$410,7,FALSE)/VLOOKUP($A118,table100!$AE$10:$AK$462,7,FALSE)*1000,"")</f>
        <v>0.2736160205877568</v>
      </c>
      <c r="AH118">
        <f>IFERROR(VLOOKUP($A118,table123!$BF$10:$BR$410,7,FALSE)/VLOOKUP($A118,table100!$BE$10:$BK$462,7,FALSE)*1000,"")</f>
        <v>0.47825063276237562</v>
      </c>
      <c r="AI118">
        <f>IFERROR(VLOOKUP($A118,table123!$CF$10:$CY$410,7,FALSE)/VLOOKUP($A118,table100!$CE$10:$CK$462,7,FALSE)*1000,"")</f>
        <v>2.0346922345019394</v>
      </c>
      <c r="AJ118">
        <f>IFERROR(VLOOKUP($A118,table123!$DF$10:$DY$410,7,FALSE)/VLOOKUP($A118,table100!$DE$10:$DK$462,7,FALSE)*1000,"")</f>
        <v>0.35731995449639764</v>
      </c>
      <c r="AK118">
        <f>IFERROR(VLOOKUP($A118,table123!$EF$10:$EZ$410,7,FALSE)/VLOOKUP($A118,table100!$EE$10:$EK$462,7,FALSE)*1000,"")</f>
        <v>1.5463580726425299</v>
      </c>
      <c r="AL118">
        <f>IFERROR(VLOOKUP($A118,table123!$FF$10:$FZ$410,7,FALSE)/VLOOKUP($A118,table100!$FE$10:$FK$462,7,FALSE)*1000,"")</f>
        <v>1.7189700624751725</v>
      </c>
      <c r="AM118">
        <f>IFERROR(VLOOKUP($A118,table123!$GF$10:$GZ$410,7,FALSE)/VLOOKUP($A118,table100!$GE$10:$GK$462,7,FALSE)*1000,"")</f>
        <v>0.76145049135107179</v>
      </c>
      <c r="AO118">
        <f>IFERROR(VLOOKUP($A118,table123!$F$10:$R$410,9,FALSE)/VLOOKUP($A118,table100!$E$10:$K$462,7,FALSE)*1000,"")</f>
        <v>0</v>
      </c>
      <c r="AP118">
        <f>IFERROR(VLOOKUP($A118,table123!$AF$10:$AR$410,9,FALSE)/VLOOKUP($A118,table100!$AE$10:$AK$462,7,FALSE)*1000,"")</f>
        <v>0</v>
      </c>
      <c r="AQ118">
        <f>IFERROR(VLOOKUP($A118,table123!$BF$10:$BR$410,9,FALSE)/VLOOKUP($A118,table100!$BE$10:$BK$462,7,FALSE)*1000,"")</f>
        <v>0</v>
      </c>
      <c r="AR118">
        <f>IFERROR(VLOOKUP($A118,table123!$CF$10:$CY$410,16,FALSE)/VLOOKUP($A118,table100!$CE$10:$CK$462,7,FALSE)*1000,"")</f>
        <v>0</v>
      </c>
      <c r="AS118">
        <f>IFERROR(VLOOKUP($A118,table123!$DF$10:$DY$410,16,FALSE)/VLOOKUP($A118,table100!$DE$10:$DK$462,7,FALSE)*1000,"")</f>
        <v>0</v>
      </c>
      <c r="AT118">
        <f>IFERROR(VLOOKUP($A118,table123!$EF$10:$EZ$410,17,FALSE)/VLOOKUP($A118,table100!$EE$10:$EK$462,7,FALSE)*1000,"")</f>
        <v>0</v>
      </c>
      <c r="AU118">
        <f>IFERROR(VLOOKUP($A118,table123!$FF$10:$FZ$410,17,FALSE)/VLOOKUP($A118,table100!$FE$10:$FK$462,7,FALSE)*1000,"")</f>
        <v>0</v>
      </c>
      <c r="AV118">
        <f>IFERROR(VLOOKUP($A118,table123!$GF$10:$GZ$410,17,FALSE)/VLOOKUP($A118,table100!$GE$10:$GK$462,7,FALSE)*1000,"")</f>
        <v>0</v>
      </c>
      <c r="AX118">
        <f>IFERROR(VLOOKUP($A118,table123!$F$10:$R$410,11,FALSE)/VLOOKUP($A118,table100!$E$10:$K$462,7,FALSE)*1000,"")</f>
        <v>0.18586669640533809</v>
      </c>
      <c r="AY118">
        <f>IFERROR(VLOOKUP($A118,table123!$AF$10:$AR$410,11,FALSE)/VLOOKUP($A118,table100!$AE$10:$AK$462,7,FALSE)*1000,"")</f>
        <v>7.3950275834528869E-3</v>
      </c>
      <c r="AZ118">
        <f>IFERROR(VLOOKUP($A118,table123!$BF$10:$BR$410,11,FALSE)/VLOOKUP($A118,table100!$BE$10:$BK$462,7,FALSE)*1000,"")</f>
        <v>5.8861616339984699E-2</v>
      </c>
      <c r="BA118">
        <f>IFERROR(VLOOKUP($A118,table123!$CF$10:$CY$410,18,FALSE)/VLOOKUP($A118,table100!$CE$10:$CK$462,7,FALSE)*1000,"")</f>
        <v>2.1957110444265536E-2</v>
      </c>
      <c r="BB118">
        <f>IFERROR(VLOOKUP($A118,table123!$DF$10:$DY$410,18,FALSE)/VLOOKUP($A118,table100!$DE$10:$DK$462,7,FALSE)*1000,"")</f>
        <v>2.1876731907942711E-2</v>
      </c>
      <c r="BC118">
        <f>IFERROR(VLOOKUP($A118,table123!$EF$10:$EZ$410,19,FALSE)/VLOOKUP($A118,table100!$EE$10:$EK$462,7,FALSE)*1000,"")</f>
        <v>1.451979410931953E-2</v>
      </c>
      <c r="BD118">
        <f>IFERROR(VLOOKUP($A118,table123!$FF$10:$FZ$410,19,FALSE)/VLOOKUP($A118,table100!$FE$10:$FK$462,7,FALSE)*1000,"")</f>
        <v>7.9448196164818893E-2</v>
      </c>
      <c r="BE118">
        <f>IFERROR(VLOOKUP($A118,table123!$GF$10:$GZ$410,19,FALSE)/VLOOKUP($A118,table100!$GE$10:$GK$462,7,FALSE)*1000,"")</f>
        <v>0.38790874087696109</v>
      </c>
      <c r="BG118">
        <f>IFERROR(VLOOKUP($A118,table123!$F$10:$R$410,13,FALSE)/VLOOKUP($A118,table100!$E$10:$K$462,7,FALSE)*1000,"")</f>
        <v>5.3603955243299506</v>
      </c>
      <c r="BH118">
        <f>IFERROR(VLOOKUP($A118,table123!$AF$10:$AR$410,13,FALSE)/VLOOKUP($A118,table100!$AE$10:$AK$462,7,FALSE)*1000,"")</f>
        <v>5.0729889222486797</v>
      </c>
      <c r="BI118">
        <f>IFERROR(VLOOKUP($A118,table123!$BF$10:$BR$410,13,FALSE)/VLOOKUP($A118,table100!$BE$10:$BK$462,7,FALSE)*1000,"")</f>
        <v>5.2828300665136263</v>
      </c>
      <c r="BJ118">
        <f>IFERROR(VLOOKUP($A118,table123!$CF$10:$CY$410,20,FALSE)/VLOOKUP($A118,table100!$CE$10:$CK$462,7,FALSE)*1000,"")</f>
        <v>3.6741564810070995</v>
      </c>
      <c r="BK118">
        <f>IFERROR(VLOOKUP($A118,table123!$DF$10:$DY$410,20,FALSE)/VLOOKUP($A118,table100!$DE$10:$DK$462,7,FALSE)*1000,"")</f>
        <v>4.4555610652509996</v>
      </c>
      <c r="BL118">
        <f>IFERROR(VLOOKUP($A118,table123!$EF$10:$EZ$410,21,FALSE)/VLOOKUP($A118,table100!$EE$10:$EK$462,7,FALSE)*1000,"")</f>
        <v>5.1690467029177531</v>
      </c>
      <c r="BM118">
        <f>IFERROR(VLOOKUP($A118,table123!$FF$10:$FZ$410,21,FALSE)/VLOOKUP($A118,table100!$FE$10:$FK$462,7,FALSE)*1000,"")</f>
        <v>5.4385901556462386</v>
      </c>
      <c r="BN118">
        <f>IFERROR(VLOOKUP($A118,table123!$GF$10:$GZ$410,21,FALSE)/VLOOKUP($A118,table100!$GE$10:$GK$462,7,FALSE)*1000,"")</f>
        <v>5.1721165450261477</v>
      </c>
    </row>
    <row r="119" spans="1:66" x14ac:dyDescent="0.3">
      <c r="A119" t="s">
        <v>161</v>
      </c>
      <c r="B119" t="str">
        <f>VLOOKUP($A119,class!$A$1:$B$455,2,FALSE)</f>
        <v>London Borough</v>
      </c>
      <c r="C119" t="str">
        <f>IFERROR(VLOOKUP($A119,classifications!A$3:C$334,3,FALSE),VLOOKUP($A119,classifications!I$2:K$28,3,FALSE))</f>
        <v>Predominantly Urban</v>
      </c>
      <c r="E119" t="b">
        <f>IF(VLOOKUP(A119,table123!$F$10:$F$410,1,FALSE)=VLOOKUP(calculations!A119,table100!$E$10:$E$462,1,FALSE),TRUE,FALSE)</f>
        <v>1</v>
      </c>
      <c r="F119" t="b">
        <f>IF(VLOOKUP($A119,table123!$AF$10:$AF$410,1,FALSE)=VLOOKUP(calculations!$A119,table100!$AE$10:$AE$462,1,FALSE),TRUE,FALSE)</f>
        <v>1</v>
      </c>
      <c r="G119" t="b">
        <f>IF(VLOOKUP($A119,table123!$BF$10:$BF$410,1,FALSE)=VLOOKUP(calculations!$A119,table100!$BE$10:$BE$462,1,FALSE),TRUE,FALSE)</f>
        <v>1</v>
      </c>
      <c r="H119" t="b">
        <f>IF(VLOOKUP($A119,table123!$CF$10:$CF$410,1,FALSE)=VLOOKUP(calculations!$A119,table100!$CE$10:$CE$462,1,FALSE),TRUE,FALSE)</f>
        <v>1</v>
      </c>
      <c r="I119" t="b">
        <f>IF(VLOOKUP($A119,table123!$DF$10:$DF$410,1,FALSE)=VLOOKUP(calculations!$A119,table100!$DE$10:$DE$462,1,FALSE),TRUE,FALSE)</f>
        <v>1</v>
      </c>
      <c r="J119" t="b">
        <f>IF(VLOOKUP($A119,table123!$EF$10:$EF$410,1,FALSE)=VLOOKUP(calculations!$A119,table100!$EE$10:$EE$462,1,FALSE),TRUE,FALSE)</f>
        <v>1</v>
      </c>
      <c r="K119" t="b">
        <f>IF(VLOOKUP($A119,table123!$FF$10:$FF$410,1,FALSE)=VLOOKUP(calculations!$A119,table100!$FE$10:$FE$462,1,FALSE),TRUE,FALSE)</f>
        <v>1</v>
      </c>
      <c r="L119" t="b">
        <f>IF(VLOOKUP($A119,table123!$GF$10:$GF$408,1,FALSE)=VLOOKUP(calculations!$A119,table100!$GE$10:$GE$462,1,FALSE),TRUE,FALSE)</f>
        <v>1</v>
      </c>
      <c r="N119">
        <f>IFERROR(VLOOKUP($A119,table123!$F$10:$R$410,3,FALSE)/VLOOKUP($A119,table100!$E$10:$K$462,7,FALSE)*1000,"")</f>
        <v>6.2562562562562567</v>
      </c>
      <c r="O119">
        <f>IFERROR(VLOOKUP($A119,table123!$AF$10:$AR$410,3,FALSE)/VLOOKUP($A119,table100!$AE$10:$AK$462,7,FALSE)*1000,"")</f>
        <v>5.8357002064223744</v>
      </c>
      <c r="P119">
        <f>IFERROR(VLOOKUP($A119,table123!$BF$10:$BR$410,3,FALSE)/VLOOKUP($A119,table100!$BE$10:$BK$462,7,FALSE)*1000,"")</f>
        <v>6.4105036603898764</v>
      </c>
      <c r="Q119">
        <f>IFERROR(VLOOKUP($A119,table123!$CF$10:$CY$410,3,FALSE)/VLOOKUP($A119,table100!$CE$10:$CK$462,7,FALSE)*1000,"")</f>
        <v>4.9261461142436875</v>
      </c>
      <c r="R119">
        <f>IFERROR(VLOOKUP($A119,table123!$DF$10:$DY$410,3,FALSE)/VLOOKUP($A119,table100!$DE$10:$DK$462,7,FALSE)*1000,"")</f>
        <v>5.0286097417885092</v>
      </c>
      <c r="S119">
        <f>IFERROR(VLOOKUP($A119,table123!$EF$10:$EZ$410,3,FALSE)/VLOOKUP($A119,table100!$EE$10:$EK$462,7,FALSE)*1000,"")</f>
        <v>8.9254621708783137</v>
      </c>
      <c r="T119">
        <f>IFERROR(VLOOKUP($A119,table123!$FF$10:$FZ$410,3,FALSE)/VLOOKUP($A119,table100!$FE$10:$FK$462,7,FALSE)*1000,"")</f>
        <v>9.8763768148497579</v>
      </c>
      <c r="U119">
        <f>IFERROR(VLOOKUP($A119,table123!$GF$10:$GZ$410,3,FALSE)/VLOOKUP($A119,table100!$GE$10:$GK$462,7,FALSE)*1000,"")</f>
        <v>11.751228705517164</v>
      </c>
      <c r="W119">
        <f>IFERROR(VLOOKUP($A119,table123!$F$10:$R$410,5,FALSE)/VLOOKUP($A119,table100!$E$10:$K$462,7,FALSE)*1000,"")</f>
        <v>0.60998498498498499</v>
      </c>
      <c r="X119">
        <f>IFERROR(VLOOKUP($A119,table123!$AF$10:$AR$410,5,FALSE)/VLOOKUP($A119,table100!$AE$10:$AK$462,7,FALSE)*1000,"")</f>
        <v>0.45785413853579804</v>
      </c>
      <c r="Y119">
        <f>IFERROR(VLOOKUP($A119,table123!$BF$10:$BR$410,5,FALSE)/VLOOKUP($A119,table100!$BE$10:$BK$462,7,FALSE)*1000,"")</f>
        <v>0.64027894562257481</v>
      </c>
      <c r="Z119">
        <f>IFERROR(VLOOKUP($A119,table123!$CF$10:$CY$410,5,FALSE)/VLOOKUP($A119,table100!$CE$10:$CK$462,7,FALSE)*1000,"")</f>
        <v>0.93466535915665605</v>
      </c>
      <c r="AA119">
        <f>IFERROR(VLOOKUP($A119,table123!$DF$10:$DY$410,5,FALSE)/VLOOKUP($A119,table100!$DE$10:$DK$462,7,FALSE)*1000,"")</f>
        <v>1.2800097524552569</v>
      </c>
      <c r="AB119">
        <f>IFERROR(VLOOKUP($A119,table123!$EF$10:$EZ$410,5,FALSE)/VLOOKUP($A119,table100!$EE$10:$EK$462,7,FALSE)*1000,"")</f>
        <v>1.4459400124154012</v>
      </c>
      <c r="AC119">
        <f>IFERROR(VLOOKUP($A119,table123!$FF$10:$FZ$410,5,FALSE)/VLOOKUP($A119,table100!$FE$10:$FK$462,7,FALSE)*1000,"")</f>
        <v>1.4226774790155072</v>
      </c>
      <c r="AD119">
        <f>IFERROR(VLOOKUP($A119,table123!$GF$10:$GZ$410,5,FALSE)/VLOOKUP($A119,table100!$GE$10:$GK$462,7,FALSE)*1000,"")</f>
        <v>1.8698495990539892</v>
      </c>
      <c r="AF119">
        <f>IFERROR(VLOOKUP($A119,table123!$F$10:$R$410,7,FALSE)/VLOOKUP($A119,table100!$E$10:$K$462,7,FALSE)*1000,"")</f>
        <v>1.321634134134134</v>
      </c>
      <c r="AG119">
        <f>IFERROR(VLOOKUP($A119,table123!$AF$10:$AR$410,7,FALSE)/VLOOKUP($A119,table100!$AE$10:$AK$462,7,FALSE)*1000,"")</f>
        <v>1.6839720010553927</v>
      </c>
      <c r="AH119">
        <f>IFERROR(VLOOKUP($A119,table123!$BF$10:$BR$410,7,FALSE)/VLOOKUP($A119,table100!$BE$10:$BK$462,7,FALSE)*1000,"")</f>
        <v>1.0491317663213273</v>
      </c>
      <c r="AI119">
        <f>IFERROR(VLOOKUP($A119,table123!$CF$10:$CY$410,7,FALSE)/VLOOKUP($A119,table100!$CE$10:$CK$462,7,FALSE)*1000,"")</f>
        <v>0.58991174307428296</v>
      </c>
      <c r="AJ119">
        <f>IFERROR(VLOOKUP($A119,table123!$DF$10:$DY$410,7,FALSE)/VLOOKUP($A119,table100!$DE$10:$DK$462,7,FALSE)*1000,"")</f>
        <v>1.196199590092115</v>
      </c>
      <c r="AK119">
        <f>IFERROR(VLOOKUP($A119,table123!$EF$10:$EZ$410,7,FALSE)/VLOOKUP($A119,table100!$EE$10:$EK$462,7,FALSE)*1000,"")</f>
        <v>2.0137175042015532</v>
      </c>
      <c r="AL119">
        <f>IFERROR(VLOOKUP($A119,table123!$FF$10:$FZ$410,7,FALSE)/VLOOKUP($A119,table100!$FE$10:$FK$462,7,FALSE)*1000,"")</f>
        <v>3.3021093065570457</v>
      </c>
      <c r="AM119">
        <f>IFERROR(VLOOKUP($A119,table123!$GF$10:$GZ$410,7,FALSE)/VLOOKUP($A119,table100!$GE$10:$GK$462,7,FALSE)*1000,"")</f>
        <v>0.4656147222940763</v>
      </c>
      <c r="AO119">
        <f>IFERROR(VLOOKUP($A119,table123!$F$10:$R$410,9,FALSE)/VLOOKUP($A119,table100!$E$10:$K$462,7,FALSE)*1000,"")</f>
        <v>0</v>
      </c>
      <c r="AP119">
        <f>IFERROR(VLOOKUP($A119,table123!$AF$10:$AR$410,9,FALSE)/VLOOKUP($A119,table100!$AE$10:$AK$462,7,FALSE)*1000,"")</f>
        <v>0</v>
      </c>
      <c r="AQ119">
        <f>IFERROR(VLOOKUP($A119,table123!$BF$10:$BR$410,9,FALSE)/VLOOKUP($A119,table100!$BE$10:$BK$462,7,FALSE)*1000,"")</f>
        <v>0</v>
      </c>
      <c r="AR119">
        <f>IFERROR(VLOOKUP($A119,table123!$CF$10:$CY$410,16,FALSE)/VLOOKUP($A119,table100!$CE$10:$CK$462,7,FALSE)*1000,"")</f>
        <v>0</v>
      </c>
      <c r="AS119">
        <f>IFERROR(VLOOKUP($A119,table123!$DF$10:$DY$410,16,FALSE)/VLOOKUP($A119,table100!$DE$10:$DK$462,7,FALSE)*1000,"")</f>
        <v>0</v>
      </c>
      <c r="AT119">
        <f>IFERROR(VLOOKUP($A119,table123!$EF$10:$EZ$410,17,FALSE)/VLOOKUP($A119,table100!$EE$10:$EK$462,7,FALSE)*1000,"")</f>
        <v>0</v>
      </c>
      <c r="AU119">
        <f>IFERROR(VLOOKUP($A119,table123!$FF$10:$FZ$410,17,FALSE)/VLOOKUP($A119,table100!$FE$10:$FK$462,7,FALSE)*1000,"")</f>
        <v>0</v>
      </c>
      <c r="AV119">
        <f>IFERROR(VLOOKUP($A119,table123!$GF$10:$GZ$410,17,FALSE)/VLOOKUP($A119,table100!$GE$10:$GK$462,7,FALSE)*1000,"")</f>
        <v>0</v>
      </c>
      <c r="AX119">
        <f>IFERROR(VLOOKUP($A119,table123!$F$10:$R$410,11,FALSE)/VLOOKUP($A119,table100!$E$10:$K$462,7,FALSE)*1000,"")</f>
        <v>0.44575825825825827</v>
      </c>
      <c r="AY119">
        <f>IFERROR(VLOOKUP($A119,table123!$AF$10:$AR$410,11,FALSE)/VLOOKUP($A119,table100!$AE$10:$AK$462,7,FALSE)*1000,"")</f>
        <v>2.0099020657757909</v>
      </c>
      <c r="AZ119">
        <f>IFERROR(VLOOKUP($A119,table123!$BF$10:$BR$410,11,FALSE)/VLOOKUP($A119,table100!$BE$10:$BK$462,7,FALSE)*1000,"")</f>
        <v>1.1802732371114932</v>
      </c>
      <c r="BA119">
        <f>IFERROR(VLOOKUP($A119,table123!$CF$10:$CY$410,18,FALSE)/VLOOKUP($A119,table100!$CE$10:$CK$462,7,FALSE)*1000,"")</f>
        <v>0.92700416768815885</v>
      </c>
      <c r="BB119">
        <f>IFERROR(VLOOKUP($A119,table123!$DF$10:$DY$410,18,FALSE)/VLOOKUP($A119,table100!$DE$10:$DK$462,7,FALSE)*1000,"")</f>
        <v>1.0666747937127139</v>
      </c>
      <c r="BC119">
        <f>IFERROR(VLOOKUP($A119,table123!$EF$10:$EZ$410,19,FALSE)/VLOOKUP($A119,table100!$EE$10:$EK$462,7,FALSE)*1000,"")</f>
        <v>1.3550956137296168</v>
      </c>
      <c r="BD119">
        <f>IFERROR(VLOOKUP($A119,table123!$FF$10:$FZ$410,19,FALSE)/VLOOKUP($A119,table100!$FE$10:$FK$462,7,FALSE)*1000,"")</f>
        <v>1.4676041362475758</v>
      </c>
      <c r="BE119">
        <f>IFERROR(VLOOKUP($A119,table123!$GF$10:$GZ$410,19,FALSE)/VLOOKUP($A119,table100!$GE$10:$GK$462,7,FALSE)*1000,"")</f>
        <v>0.7242895680130077</v>
      </c>
      <c r="BG119">
        <f>IFERROR(VLOOKUP($A119,table123!$F$10:$R$410,13,FALSE)/VLOOKUP($A119,table100!$E$10:$K$462,7,FALSE)*1000,"")</f>
        <v>7.7421171171171173</v>
      </c>
      <c r="BH119">
        <f>IFERROR(VLOOKUP($A119,table123!$AF$10:$AR$410,13,FALSE)/VLOOKUP($A119,table100!$AE$10:$AK$462,7,FALSE)*1000,"")</f>
        <v>5.9676242802377732</v>
      </c>
      <c r="BI119">
        <f>IFERROR(VLOOKUP($A119,table123!$BF$10:$BR$410,13,FALSE)/VLOOKUP($A119,table100!$BE$10:$BK$462,7,FALSE)*1000,"")</f>
        <v>6.9196411352222844</v>
      </c>
      <c r="BJ119">
        <f>IFERROR(VLOOKUP($A119,table123!$CF$10:$CY$410,20,FALSE)/VLOOKUP($A119,table100!$CE$10:$CK$462,7,FALSE)*1000,"")</f>
        <v>5.5237190487864671</v>
      </c>
      <c r="BK119">
        <f>IFERROR(VLOOKUP($A119,table123!$DF$10:$DY$410,20,FALSE)/VLOOKUP($A119,table100!$DE$10:$DK$462,7,FALSE)*1000,"")</f>
        <v>6.4381442906231667</v>
      </c>
      <c r="BL119">
        <f>IFERROR(VLOOKUP($A119,table123!$EF$10:$EZ$410,21,FALSE)/VLOOKUP($A119,table100!$EE$10:$EK$462,7,FALSE)*1000,"")</f>
        <v>11.030024073765651</v>
      </c>
      <c r="BM119">
        <f>IFERROR(VLOOKUP($A119,table123!$FF$10:$FZ$410,21,FALSE)/VLOOKUP($A119,table100!$FE$10:$FK$462,7,FALSE)*1000,"")</f>
        <v>13.133559464174734</v>
      </c>
      <c r="BN119">
        <f>IFERROR(VLOOKUP($A119,table123!$GF$10:$GZ$410,21,FALSE)/VLOOKUP($A119,table100!$GE$10:$GK$462,7,FALSE)*1000,"")</f>
        <v>13.362403458852222</v>
      </c>
    </row>
    <row r="120" spans="1:66" x14ac:dyDescent="0.3">
      <c r="A120" t="s">
        <v>374</v>
      </c>
      <c r="B120" t="str">
        <f>VLOOKUP($A120,class!$A$1:$B$455,2,FALSE)</f>
        <v>Shire District</v>
      </c>
      <c r="C120" t="str">
        <f>IFERROR(VLOOKUP($A120,classifications!A$3:C$334,3,FALSE),VLOOKUP($A120,classifications!I$2:K$28,3,FALSE))</f>
        <v>Predominantly Rural</v>
      </c>
      <c r="E120" t="b">
        <f>IF(VLOOKUP(A120,table123!$F$10:$F$410,1,FALSE)=VLOOKUP(calculations!A120,table100!$E$10:$E$462,1,FALSE),TRUE,FALSE)</f>
        <v>1</v>
      </c>
      <c r="F120" t="b">
        <f>IF(VLOOKUP($A120,table123!$AF$10:$AF$410,1,FALSE)=VLOOKUP(calculations!$A120,table100!$AE$10:$AE$462,1,FALSE),TRUE,FALSE)</f>
        <v>1</v>
      </c>
      <c r="G120" t="b">
        <f>IF(VLOOKUP($A120,table123!$BF$10:$BF$410,1,FALSE)=VLOOKUP(calculations!$A120,table100!$BE$10:$BE$462,1,FALSE),TRUE,FALSE)</f>
        <v>1</v>
      </c>
      <c r="H120" t="b">
        <f>IF(VLOOKUP($A120,table123!$CF$10:$CF$410,1,FALSE)=VLOOKUP(calculations!$A120,table100!$CE$10:$CE$462,1,FALSE),TRUE,FALSE)</f>
        <v>1</v>
      </c>
      <c r="I120" t="b">
        <f>IF(VLOOKUP($A120,table123!$DF$10:$DF$410,1,FALSE)=VLOOKUP(calculations!$A120,table100!$DE$10:$DE$462,1,FALSE),TRUE,FALSE)</f>
        <v>1</v>
      </c>
      <c r="J120" t="b">
        <f>IF(VLOOKUP($A120,table123!$EF$10:$EF$410,1,FALSE)=VLOOKUP(calculations!$A120,table100!$EE$10:$EE$462,1,FALSE),TRUE,FALSE)</f>
        <v>1</v>
      </c>
      <c r="K120" t="b">
        <f>IF(VLOOKUP($A120,table123!$FF$10:$FF$410,1,FALSE)=VLOOKUP(calculations!$A120,table100!$FE$10:$FE$462,1,FALSE),TRUE,FALSE)</f>
        <v>1</v>
      </c>
      <c r="L120" t="b">
        <f>IF(VLOOKUP($A120,table123!$GF$10:$GF$408,1,FALSE)=VLOOKUP(calculations!$A120,table100!$GE$10:$GE$462,1,FALSE),TRUE,FALSE)</f>
        <v>1</v>
      </c>
      <c r="N120">
        <f>IFERROR(VLOOKUP($A120,table123!$F$10:$R$410,3,FALSE)/VLOOKUP($A120,table100!$E$10:$K$462,7,FALSE)*1000,"")</f>
        <v>7.7248940941938704</v>
      </c>
      <c r="O120">
        <f>IFERROR(VLOOKUP($A120,table123!$AF$10:$AR$410,3,FALSE)/VLOOKUP($A120,table100!$AE$10:$AK$462,7,FALSE)*1000,"")</f>
        <v>4.9993132811427001</v>
      </c>
      <c r="P120">
        <f>IFERROR(VLOOKUP($A120,table123!$BF$10:$BR$410,3,FALSE)/VLOOKUP($A120,table100!$BE$10:$BK$462,7,FALSE)*1000,"")</f>
        <v>3.2243080033882556</v>
      </c>
      <c r="Q120">
        <f>IFERROR(VLOOKUP($A120,table123!$CF$10:$CY$410,3,FALSE)/VLOOKUP($A120,table100!$CE$10:$CK$462,7,FALSE)*1000,"")</f>
        <v>3.808487486398259</v>
      </c>
      <c r="R120">
        <f>IFERROR(VLOOKUP($A120,table123!$DF$10:$DY$410,3,FALSE)/VLOOKUP($A120,table100!$DE$10:$DK$462,7,FALSE)*1000,"")</f>
        <v>6.0366530413361845</v>
      </c>
      <c r="S120">
        <f>IFERROR(VLOOKUP($A120,table123!$EF$10:$EZ$410,3,FALSE)/VLOOKUP($A120,table100!$EE$10:$EK$462,7,FALSE)*1000,"")</f>
        <v>7.7206574664406968</v>
      </c>
      <c r="T120">
        <f>IFERROR(VLOOKUP($A120,table123!$FF$10:$FZ$410,3,FALSE)/VLOOKUP($A120,table100!$FE$10:$FK$462,7,FALSE)*1000,"")</f>
        <v>9.1559446906198279</v>
      </c>
      <c r="U120">
        <f>IFERROR(VLOOKUP($A120,table123!$GF$10:$GZ$410,3,FALSE)/VLOOKUP($A120,table100!$GE$10:$GK$462,7,FALSE)*1000,"")</f>
        <v>12.395929694727103</v>
      </c>
      <c r="W120">
        <f>IFERROR(VLOOKUP($A120,table123!$F$10:$R$410,5,FALSE)/VLOOKUP($A120,table100!$E$10:$K$462,7,FALSE)*1000,"")</f>
        <v>0.13843896226153887</v>
      </c>
      <c r="X120">
        <f>IFERROR(VLOOKUP($A120,table123!$AF$10:$AR$410,5,FALSE)/VLOOKUP($A120,table100!$AE$10:$AK$462,7,FALSE)*1000,"")</f>
        <v>2.7468754291992858E-2</v>
      </c>
      <c r="Y120">
        <f>IFERROR(VLOOKUP($A120,table123!$BF$10:$BR$410,5,FALSE)/VLOOKUP($A120,table100!$BE$10:$BK$462,7,FALSE)*1000,"")</f>
        <v>8.1973932289531939E-2</v>
      </c>
      <c r="Z120">
        <f>IFERROR(VLOOKUP($A120,table123!$CF$10:$CY$410,5,FALSE)/VLOOKUP($A120,table100!$CE$10:$CK$462,7,FALSE)*1000,"")</f>
        <v>0.1088139281828074</v>
      </c>
      <c r="AA120">
        <f>IFERROR(VLOOKUP($A120,table123!$DF$10:$DY$410,5,FALSE)/VLOOKUP($A120,table100!$DE$10:$DK$462,7,FALSE)*1000,"")</f>
        <v>0.10828077204190466</v>
      </c>
      <c r="AB120">
        <f>IFERROR(VLOOKUP($A120,table123!$EF$10:$EZ$410,5,FALSE)/VLOOKUP($A120,table100!$EE$10:$EK$462,7,FALSE)*1000,"")</f>
        <v>0.18830871869367552</v>
      </c>
      <c r="AC120">
        <f>IFERROR(VLOOKUP($A120,table123!$FF$10:$FZ$410,5,FALSE)/VLOOKUP($A120,table100!$FE$10:$FK$462,7,FALSE)*1000,"")</f>
        <v>0.16016229779509902</v>
      </c>
      <c r="AD120">
        <f>IFERROR(VLOOKUP($A120,table123!$GF$10:$GZ$410,5,FALSE)/VLOOKUP($A120,table100!$GE$10:$GK$462,7,FALSE)*1000,"")</f>
        <v>5.2861107440200873E-2</v>
      </c>
      <c r="AF120">
        <f>IFERROR(VLOOKUP($A120,table123!$F$10:$R$410,7,FALSE)/VLOOKUP($A120,table100!$E$10:$K$462,7,FALSE)*1000,"")</f>
        <v>0.33225350942769333</v>
      </c>
      <c r="AG120">
        <f>IFERROR(VLOOKUP($A120,table123!$AF$10:$AR$410,7,FALSE)/VLOOKUP($A120,table100!$AE$10:$AK$462,7,FALSE)*1000,"")</f>
        <v>0.24721878862793575</v>
      </c>
      <c r="AH120">
        <f>IFERROR(VLOOKUP($A120,table123!$BF$10:$BR$410,7,FALSE)/VLOOKUP($A120,table100!$BE$10:$BK$462,7,FALSE)*1000,"")</f>
        <v>1.1476350520534471</v>
      </c>
      <c r="AI120">
        <f>IFERROR(VLOOKUP($A120,table123!$CF$10:$CY$410,7,FALSE)/VLOOKUP($A120,table100!$CE$10:$CK$462,7,FALSE)*1000,"")</f>
        <v>1.0065288356909685</v>
      </c>
      <c r="AJ120">
        <f>IFERROR(VLOOKUP($A120,table123!$DF$10:$DY$410,7,FALSE)/VLOOKUP($A120,table100!$DE$10:$DK$462,7,FALSE)*1000,"")</f>
        <v>0.24363173709428548</v>
      </c>
      <c r="AK120">
        <f>IFERROR(VLOOKUP($A120,table123!$EF$10:$EZ$410,7,FALSE)/VLOOKUP($A120,table100!$EE$10:$EK$462,7,FALSE)*1000,"")</f>
        <v>0.10760498211067172</v>
      </c>
      <c r="AL120">
        <f>IFERROR(VLOOKUP($A120,table123!$FF$10:$FZ$410,7,FALSE)/VLOOKUP($A120,table100!$FE$10:$FK$462,7,FALSE)*1000,"")</f>
        <v>0.74742405637712872</v>
      </c>
      <c r="AM120">
        <f>IFERROR(VLOOKUP($A120,table123!$GF$10:$GZ$410,7,FALSE)/VLOOKUP($A120,table100!$GE$10:$GK$462,7,FALSE)*1000,"")</f>
        <v>0.44931941324170738</v>
      </c>
      <c r="AO120">
        <f>IFERROR(VLOOKUP($A120,table123!$F$10:$R$410,9,FALSE)/VLOOKUP($A120,table100!$E$10:$K$462,7,FALSE)*1000,"")</f>
        <v>0.24919013207077001</v>
      </c>
      <c r="AP120">
        <f>IFERROR(VLOOKUP($A120,table123!$AF$10:$AR$410,9,FALSE)/VLOOKUP($A120,table100!$AE$10:$AK$462,7,FALSE)*1000,"")</f>
        <v>0</v>
      </c>
      <c r="AQ120">
        <f>IFERROR(VLOOKUP($A120,table123!$BF$10:$BR$410,9,FALSE)/VLOOKUP($A120,table100!$BE$10:$BK$462,7,FALSE)*1000,"")</f>
        <v>0</v>
      </c>
      <c r="AR120">
        <f>IFERROR(VLOOKUP($A120,table123!$CF$10:$CY$410,16,FALSE)/VLOOKUP($A120,table100!$CE$10:$CK$462,7,FALSE)*1000,"")</f>
        <v>0</v>
      </c>
      <c r="AS120">
        <f>IFERROR(VLOOKUP($A120,table123!$DF$10:$DY$410,16,FALSE)/VLOOKUP($A120,table100!$DE$10:$DK$462,7,FALSE)*1000,"")</f>
        <v>5.4140386020952329E-2</v>
      </c>
      <c r="AT120">
        <f>IFERROR(VLOOKUP($A120,table123!$EF$10:$EZ$410,17,FALSE)/VLOOKUP($A120,table100!$EE$10:$EK$462,7,FALSE)*1000,"")</f>
        <v>0</v>
      </c>
      <c r="AU120">
        <f>IFERROR(VLOOKUP($A120,table123!$FF$10:$FZ$410,17,FALSE)/VLOOKUP($A120,table100!$FE$10:$FK$462,7,FALSE)*1000,"")</f>
        <v>8.0081148897549512E-2</v>
      </c>
      <c r="AV120">
        <f>IFERROR(VLOOKUP($A120,table123!$GF$10:$GZ$410,17,FALSE)/VLOOKUP($A120,table100!$GE$10:$GK$462,7,FALSE)*1000,"")</f>
        <v>0</v>
      </c>
      <c r="AX120">
        <f>IFERROR(VLOOKUP($A120,table123!$F$10:$R$410,11,FALSE)/VLOOKUP($A120,table100!$E$10:$K$462,7,FALSE)*1000,"")</f>
        <v>0.47069247168923223</v>
      </c>
      <c r="AY120">
        <f>IFERROR(VLOOKUP($A120,table123!$AF$10:$AR$410,11,FALSE)/VLOOKUP($A120,table100!$AE$10:$AK$462,7,FALSE)*1000,"")</f>
        <v>0</v>
      </c>
      <c r="AZ120">
        <f>IFERROR(VLOOKUP($A120,table123!$BF$10:$BR$410,11,FALSE)/VLOOKUP($A120,table100!$BE$10:$BK$462,7,FALSE)*1000,"")</f>
        <v>0</v>
      </c>
      <c r="BA120">
        <f>IFERROR(VLOOKUP($A120,table123!$CF$10:$CY$410,18,FALSE)/VLOOKUP($A120,table100!$CE$10:$CK$462,7,FALSE)*1000,"")</f>
        <v>0</v>
      </c>
      <c r="BB120">
        <f>IFERROR(VLOOKUP($A120,table123!$DF$10:$DY$410,18,FALSE)/VLOOKUP($A120,table100!$DE$10:$DK$462,7,FALSE)*1000,"")</f>
        <v>0.16242115806285698</v>
      </c>
      <c r="BC120">
        <f>IFERROR(VLOOKUP($A120,table123!$EF$10:$EZ$410,19,FALSE)/VLOOKUP($A120,table100!$EE$10:$EK$462,7,FALSE)*1000,"")</f>
        <v>0.24211120974901137</v>
      </c>
      <c r="BD120">
        <f>IFERROR(VLOOKUP($A120,table123!$FF$10:$FZ$410,19,FALSE)/VLOOKUP($A120,table100!$FE$10:$FK$462,7,FALSE)*1000,"")</f>
        <v>0.18685601409428218</v>
      </c>
      <c r="BE120">
        <f>IFERROR(VLOOKUP($A120,table123!$GF$10:$GZ$410,19,FALSE)/VLOOKUP($A120,table100!$GE$10:$GK$462,7,FALSE)*1000,"")</f>
        <v>0.47574996696180788</v>
      </c>
      <c r="BG120">
        <f>IFERROR(VLOOKUP($A120,table123!$F$10:$R$410,13,FALSE)/VLOOKUP($A120,table100!$E$10:$K$462,7,FALSE)*1000,"")</f>
        <v>7.9740842262646403</v>
      </c>
      <c r="BH120">
        <f>IFERROR(VLOOKUP($A120,table123!$AF$10:$AR$410,13,FALSE)/VLOOKUP($A120,table100!$AE$10:$AK$462,7,FALSE)*1000,"")</f>
        <v>5.2740008240626288</v>
      </c>
      <c r="BI120">
        <f>IFERROR(VLOOKUP($A120,table123!$BF$10:$BR$410,13,FALSE)/VLOOKUP($A120,table100!$BE$10:$BK$462,7,FALSE)*1000,"")</f>
        <v>4.453916987731235</v>
      </c>
      <c r="BJ120">
        <f>IFERROR(VLOOKUP($A120,table123!$CF$10:$CY$410,20,FALSE)/VLOOKUP($A120,table100!$CE$10:$CK$462,7,FALSE)*1000,"")</f>
        <v>4.9238302502720348</v>
      </c>
      <c r="BK120">
        <f>IFERROR(VLOOKUP($A120,table123!$DF$10:$DY$410,20,FALSE)/VLOOKUP($A120,table100!$DE$10:$DK$462,7,FALSE)*1000,"")</f>
        <v>6.2802847784304703</v>
      </c>
      <c r="BL120">
        <f>IFERROR(VLOOKUP($A120,table123!$EF$10:$EZ$410,21,FALSE)/VLOOKUP($A120,table100!$EE$10:$EK$462,7,FALSE)*1000,"")</f>
        <v>7.774459957496032</v>
      </c>
      <c r="BM120">
        <f>IFERROR(VLOOKUP($A120,table123!$FF$10:$FZ$410,21,FALSE)/VLOOKUP($A120,table100!$FE$10:$FK$462,7,FALSE)*1000,"")</f>
        <v>9.9567561795953239</v>
      </c>
      <c r="BN120">
        <f>IFERROR(VLOOKUP($A120,table123!$GF$10:$GZ$410,21,FALSE)/VLOOKUP($A120,table100!$GE$10:$GK$462,7,FALSE)*1000,"")</f>
        <v>12.422360248447204</v>
      </c>
    </row>
    <row r="121" spans="1:66" x14ac:dyDescent="0.3">
      <c r="A121" t="s">
        <v>431</v>
      </c>
      <c r="B121" t="str">
        <f>VLOOKUP($A121,class!$A$1:$B$455,2,FALSE)</f>
        <v>Shire District</v>
      </c>
      <c r="C121" t="str">
        <f>IFERROR(VLOOKUP($A121,classifications!A$3:C$334,3,FALSE),VLOOKUP($A121,classifications!I$2:K$28,3,FALSE))</f>
        <v>Predominantly Rural</v>
      </c>
      <c r="E121" t="b">
        <f>IF(VLOOKUP(A121,table123!$F$10:$F$410,1,FALSE)=VLOOKUP(calculations!A121,table100!$E$10:$E$462,1,FALSE),TRUE,FALSE)</f>
        <v>1</v>
      </c>
      <c r="F121" t="b">
        <f>IF(VLOOKUP($A121,table123!$AF$10:$AF$410,1,FALSE)=VLOOKUP(calculations!$A121,table100!$AE$10:$AE$462,1,FALSE),TRUE,FALSE)</f>
        <v>1</v>
      </c>
      <c r="G121" t="b">
        <f>IF(VLOOKUP($A121,table123!$BF$10:$BF$410,1,FALSE)=VLOOKUP(calculations!$A121,table100!$BE$10:$BE$462,1,FALSE),TRUE,FALSE)</f>
        <v>1</v>
      </c>
      <c r="H121" t="b">
        <f>IF(VLOOKUP($A121,table123!$CF$10:$CF$410,1,FALSE)=VLOOKUP(calculations!$A121,table100!$CE$10:$CE$462,1,FALSE),TRUE,FALSE)</f>
        <v>1</v>
      </c>
      <c r="I121" t="b">
        <f>IF(VLOOKUP($A121,table123!$DF$10:$DF$410,1,FALSE)=VLOOKUP(calculations!$A121,table100!$DE$10:$DE$462,1,FALSE),TRUE,FALSE)</f>
        <v>1</v>
      </c>
      <c r="J121" t="b">
        <f>IF(VLOOKUP($A121,table123!$EF$10:$EF$410,1,FALSE)=VLOOKUP(calculations!$A121,table100!$EE$10:$EE$462,1,FALSE),TRUE,FALSE)</f>
        <v>1</v>
      </c>
      <c r="K121" t="b">
        <f>IF(VLOOKUP($A121,table123!$FF$10:$FF$410,1,FALSE)=VLOOKUP(calculations!$A121,table100!$FE$10:$FE$462,1,FALSE),TRUE,FALSE)</f>
        <v>1</v>
      </c>
      <c r="L121" t="b">
        <f>IF(VLOOKUP($A121,table123!$GF$10:$GF$408,1,FALSE)=VLOOKUP(calculations!$A121,table100!$GE$10:$GE$462,1,FALSE),TRUE,FALSE)</f>
        <v>1</v>
      </c>
      <c r="N121">
        <f>IFERROR(VLOOKUP($A121,table123!$F$10:$R$410,3,FALSE)/VLOOKUP($A121,table100!$E$10:$K$462,7,FALSE)*1000,"")</f>
        <v>6.9610988258012272</v>
      </c>
      <c r="O121">
        <f>IFERROR(VLOOKUP($A121,table123!$AF$10:$AR$410,3,FALSE)/VLOOKUP($A121,table100!$AE$10:$AK$462,7,FALSE)*1000,"")</f>
        <v>12.553336219157751</v>
      </c>
      <c r="P121">
        <f>IFERROR(VLOOKUP($A121,table123!$BF$10:$BR$410,3,FALSE)/VLOOKUP($A121,table100!$BE$10:$BK$462,7,FALSE)*1000,"")</f>
        <v>15.808829139517496</v>
      </c>
      <c r="Q121">
        <f>IFERROR(VLOOKUP($A121,table123!$CF$10:$CY$410,3,FALSE)/VLOOKUP($A121,table100!$CE$10:$CK$462,7,FALSE)*1000,"")</f>
        <v>14.469694695445948</v>
      </c>
      <c r="R121">
        <f>IFERROR(VLOOKUP($A121,table123!$DF$10:$DY$410,3,FALSE)/VLOOKUP($A121,table100!$DE$10:$DK$462,7,FALSE)*1000,"")</f>
        <v>9.918845807033362</v>
      </c>
      <c r="S121">
        <f>IFERROR(VLOOKUP($A121,table123!$EF$10:$EZ$410,3,FALSE)/VLOOKUP($A121,table100!$EE$10:$EK$462,7,FALSE)*1000,"")</f>
        <v>12.139294750851946</v>
      </c>
      <c r="T121">
        <f>IFERROR(VLOOKUP($A121,table123!$FF$10:$FZ$410,3,FALSE)/VLOOKUP($A121,table100!$FE$10:$FK$462,7,FALSE)*1000,"")</f>
        <v>12.377417351492657</v>
      </c>
      <c r="U121">
        <f>IFERROR(VLOOKUP($A121,table123!$GF$10:$GZ$410,3,FALSE)/VLOOKUP($A121,table100!$GE$10:$GK$462,7,FALSE)*1000,"")</f>
        <v>14.066241021548285</v>
      </c>
      <c r="W121">
        <f>IFERROR(VLOOKUP($A121,table123!$F$10:$R$410,5,FALSE)/VLOOKUP($A121,table100!$E$10:$K$462,7,FALSE)*1000,"")</f>
        <v>0.32703148846046032</v>
      </c>
      <c r="X121">
        <f>IFERROR(VLOOKUP($A121,table123!$AF$10:$AR$410,5,FALSE)/VLOOKUP($A121,table100!$AE$10:$AK$462,7,FALSE)*1000,"")</f>
        <v>0.12367818935130788</v>
      </c>
      <c r="Y121">
        <f>IFERROR(VLOOKUP($A121,table123!$BF$10:$BR$410,5,FALSE)/VLOOKUP($A121,table100!$BE$10:$BK$462,7,FALSE)*1000,"")</f>
        <v>0.21363282620969587</v>
      </c>
      <c r="Z121">
        <f>IFERROR(VLOOKUP($A121,table123!$CF$10:$CY$410,5,FALSE)/VLOOKUP($A121,table100!$CE$10:$CK$462,7,FALSE)*1000,"")</f>
        <v>0.24016090780823152</v>
      </c>
      <c r="AA121">
        <f>IFERROR(VLOOKUP($A121,table123!$DF$10:$DY$410,5,FALSE)/VLOOKUP($A121,table100!$DE$10:$DK$462,7,FALSE)*1000,"")</f>
        <v>0.38433679729190384</v>
      </c>
      <c r="AB121">
        <f>IFERROR(VLOOKUP($A121,table123!$EF$10:$EZ$410,5,FALSE)/VLOOKUP($A121,table100!$EE$10:$EK$462,7,FALSE)*1000,"")</f>
        <v>5.8502625305310571E-2</v>
      </c>
      <c r="AC121">
        <f>IFERROR(VLOOKUP($A121,table123!$FF$10:$FZ$410,5,FALSE)/VLOOKUP($A121,table100!$FE$10:$FK$462,7,FALSE)*1000,"")</f>
        <v>0.21664091046953307</v>
      </c>
      <c r="AD121">
        <f>IFERROR(VLOOKUP($A121,table123!$GF$10:$GZ$410,5,FALSE)/VLOOKUP($A121,table100!$GE$10:$GK$462,7,FALSE)*1000,"")</f>
        <v>0.25652719188233952</v>
      </c>
      <c r="AF121">
        <f>IFERROR(VLOOKUP($A121,table123!$F$10:$R$410,7,FALSE)/VLOOKUP($A121,table100!$E$10:$K$462,7,FALSE)*1000,"")</f>
        <v>0.37375027252624038</v>
      </c>
      <c r="AG121">
        <f>IFERROR(VLOOKUP($A121,table123!$AF$10:$AR$410,7,FALSE)/VLOOKUP($A121,table100!$AE$10:$AK$462,7,FALSE)*1000,"")</f>
        <v>1.0203450621482901</v>
      </c>
      <c r="AH121">
        <f>IFERROR(VLOOKUP($A121,table123!$BF$10:$BR$410,7,FALSE)/VLOOKUP($A121,table100!$BE$10:$BK$462,7,FALSE)*1000,"")</f>
        <v>0.97660720553003832</v>
      </c>
      <c r="AI121">
        <f>IFERROR(VLOOKUP($A121,table123!$CF$10:$CY$410,7,FALSE)/VLOOKUP($A121,table100!$CE$10:$CK$462,7,FALSE)*1000,"")</f>
        <v>0.97565368797094054</v>
      </c>
      <c r="AJ121">
        <f>IFERROR(VLOOKUP($A121,table123!$DF$10:$DY$410,7,FALSE)/VLOOKUP($A121,table100!$DE$10:$DK$462,7,FALSE)*1000,"")</f>
        <v>0.59128738044908269</v>
      </c>
      <c r="AK121">
        <f>IFERROR(VLOOKUP($A121,table123!$EF$10:$EZ$410,7,FALSE)/VLOOKUP($A121,table100!$EE$10:$EK$462,7,FALSE)*1000,"")</f>
        <v>0.26326181387389758</v>
      </c>
      <c r="AL121">
        <f>IFERROR(VLOOKUP($A121,table123!$FF$10:$FZ$410,7,FALSE)/VLOOKUP($A121,table100!$FE$10:$FK$462,7,FALSE)*1000,"")</f>
        <v>0.70769364086714137</v>
      </c>
      <c r="AM121">
        <f>IFERROR(VLOOKUP($A121,table123!$GF$10:$GZ$410,7,FALSE)/VLOOKUP($A121,table100!$GE$10:$GK$462,7,FALSE)*1000,"")</f>
        <v>0.6983240223463687</v>
      </c>
      <c r="AO121">
        <f>IFERROR(VLOOKUP($A121,table123!$F$10:$R$410,9,FALSE)/VLOOKUP($A121,table100!$E$10:$K$462,7,FALSE)*1000,"")</f>
        <v>0</v>
      </c>
      <c r="AP121">
        <f>IFERROR(VLOOKUP($A121,table123!$AF$10:$AR$410,9,FALSE)/VLOOKUP($A121,table100!$AE$10:$AK$462,7,FALSE)*1000,"")</f>
        <v>0</v>
      </c>
      <c r="AQ121">
        <f>IFERROR(VLOOKUP($A121,table123!$BF$10:$BR$410,9,FALSE)/VLOOKUP($A121,table100!$BE$10:$BK$462,7,FALSE)*1000,"")</f>
        <v>-0.12207590069125479</v>
      </c>
      <c r="AR121">
        <f>IFERROR(VLOOKUP($A121,table123!$CF$10:$CY$410,16,FALSE)/VLOOKUP($A121,table100!$CE$10:$CK$462,7,FALSE)*1000,"")</f>
        <v>0</v>
      </c>
      <c r="AS121">
        <f>IFERROR(VLOOKUP($A121,table123!$DF$10:$DY$410,16,FALSE)/VLOOKUP($A121,table100!$DE$10:$DK$462,7,FALSE)*1000,"")</f>
        <v>2.9564369022454139E-2</v>
      </c>
      <c r="AT121">
        <f>IFERROR(VLOOKUP($A121,table123!$EF$10:$EZ$410,17,FALSE)/VLOOKUP($A121,table100!$EE$10:$EK$462,7,FALSE)*1000,"")</f>
        <v>0.30713878285288054</v>
      </c>
      <c r="AU121">
        <f>IFERROR(VLOOKUP($A121,table123!$FF$10:$FZ$410,17,FALSE)/VLOOKUP($A121,table100!$FE$10:$FK$462,7,FALSE)*1000,"")</f>
        <v>0.15887000101099091</v>
      </c>
      <c r="AV121">
        <f>IFERROR(VLOOKUP($A121,table123!$GF$10:$GZ$410,17,FALSE)/VLOOKUP($A121,table100!$GE$10:$GK$462,7,FALSE)*1000,"")</f>
        <v>0.24227568122220955</v>
      </c>
      <c r="AX121">
        <f>IFERROR(VLOOKUP($A121,table123!$F$10:$R$410,11,FALSE)/VLOOKUP($A121,table100!$E$10:$K$462,7,FALSE)*1000,"")</f>
        <v>0.34260441648238704</v>
      </c>
      <c r="AY121">
        <f>IFERROR(VLOOKUP($A121,table123!$AF$10:$AR$410,11,FALSE)/VLOOKUP($A121,table100!$AE$10:$AK$462,7,FALSE)*1000,"")</f>
        <v>0.57201162574979902</v>
      </c>
      <c r="AZ121">
        <f>IFERROR(VLOOKUP($A121,table123!$BF$10:$BR$410,11,FALSE)/VLOOKUP($A121,table100!$BE$10:$BK$462,7,FALSE)*1000,"")</f>
        <v>0.25941128896891641</v>
      </c>
      <c r="BA121">
        <f>IFERROR(VLOOKUP($A121,table123!$CF$10:$CY$410,18,FALSE)/VLOOKUP($A121,table100!$CE$10:$CK$462,7,FALSE)*1000,"")</f>
        <v>0.27018102128426047</v>
      </c>
      <c r="BB121">
        <f>IFERROR(VLOOKUP($A121,table123!$DF$10:$DY$410,18,FALSE)/VLOOKUP($A121,table100!$DE$10:$DK$462,7,FALSE)*1000,"")</f>
        <v>0.22173276766840605</v>
      </c>
      <c r="BC121">
        <f>IFERROR(VLOOKUP($A121,table123!$EF$10:$EZ$410,19,FALSE)/VLOOKUP($A121,table100!$EE$10:$EK$462,7,FALSE)*1000,"")</f>
        <v>0.10237959428429351</v>
      </c>
      <c r="BD121">
        <f>IFERROR(VLOOKUP($A121,table123!$FF$10:$FZ$410,19,FALSE)/VLOOKUP($A121,table100!$FE$10:$FK$462,7,FALSE)*1000,"")</f>
        <v>4.3328182093906611E-2</v>
      </c>
      <c r="BE121">
        <f>IFERROR(VLOOKUP($A121,table123!$GF$10:$GZ$410,19,FALSE)/VLOOKUP($A121,table100!$GE$10:$GK$462,7,FALSE)*1000,"")</f>
        <v>8.5509063960779841E-2</v>
      </c>
      <c r="BG121">
        <f>IFERROR(VLOOKUP($A121,table123!$F$10:$R$410,13,FALSE)/VLOOKUP($A121,table100!$E$10:$K$462,7,FALSE)*1000,"")</f>
        <v>7.3192761703055407</v>
      </c>
      <c r="BH121">
        <f>IFERROR(VLOOKUP($A121,table123!$AF$10:$AR$410,13,FALSE)/VLOOKUP($A121,table100!$AE$10:$AK$462,7,FALSE)*1000,"")</f>
        <v>13.125347844907552</v>
      </c>
      <c r="BI121">
        <f>IFERROR(VLOOKUP($A121,table123!$BF$10:$BR$410,13,FALSE)/VLOOKUP($A121,table100!$BE$10:$BK$462,7,FALSE)*1000,"")</f>
        <v>16.617581981597056</v>
      </c>
      <c r="BJ121">
        <f>IFERROR(VLOOKUP($A121,table123!$CF$10:$CY$410,20,FALSE)/VLOOKUP($A121,table100!$CE$10:$CK$462,7,FALSE)*1000,"")</f>
        <v>15.41532826994086</v>
      </c>
      <c r="BK121">
        <f>IFERROR(VLOOKUP($A121,table123!$DF$10:$DY$410,20,FALSE)/VLOOKUP($A121,table100!$DE$10:$DK$462,7,FALSE)*1000,"")</f>
        <v>10.702301586128398</v>
      </c>
      <c r="BL121">
        <f>IFERROR(VLOOKUP($A121,table123!$EF$10:$EZ$410,21,FALSE)/VLOOKUP($A121,table100!$EE$10:$EK$462,7,FALSE)*1000,"")</f>
        <v>12.66581837859974</v>
      </c>
      <c r="BM121">
        <f>IFERROR(VLOOKUP($A121,table123!$FF$10:$FZ$410,21,FALSE)/VLOOKUP($A121,table100!$FE$10:$FK$462,7,FALSE)*1000,"")</f>
        <v>13.417293721746415</v>
      </c>
      <c r="BN121">
        <f>IFERROR(VLOOKUP($A121,table123!$GF$10:$GZ$410,21,FALSE)/VLOOKUP($A121,table100!$GE$10:$GK$462,7,FALSE)*1000,"")</f>
        <v>15.177858853038423</v>
      </c>
    </row>
    <row r="122" spans="1:66" x14ac:dyDescent="0.3">
      <c r="A122" t="s">
        <v>462</v>
      </c>
      <c r="B122" t="str">
        <f>VLOOKUP($A122,class!$A$1:$B$455,2,FALSE)</f>
        <v>Shire District</v>
      </c>
      <c r="C122" t="str">
        <f>IFERROR(VLOOKUP($A122,classifications!A$3:C$334,3,FALSE),VLOOKUP($A122,classifications!I$2:K$28,3,FALSE))</f>
        <v>Urban with Significant Rural</v>
      </c>
      <c r="E122" t="b">
        <f>IF(VLOOKUP(A122,table123!$F$10:$F$410,1,FALSE)=VLOOKUP(calculations!A122,table100!$E$10:$E$462,1,FALSE),TRUE,FALSE)</f>
        <v>1</v>
      </c>
      <c r="F122" t="b">
        <f>IF(VLOOKUP($A122,table123!$AF$10:$AF$410,1,FALSE)=VLOOKUP(calculations!$A122,table100!$AE$10:$AE$462,1,FALSE),TRUE,FALSE)</f>
        <v>1</v>
      </c>
      <c r="G122" t="b">
        <f>IF(VLOOKUP($A122,table123!$BF$10:$BF$410,1,FALSE)=VLOOKUP(calculations!$A122,table100!$BE$10:$BE$462,1,FALSE),TRUE,FALSE)</f>
        <v>1</v>
      </c>
      <c r="H122" t="b">
        <f>IF(VLOOKUP($A122,table123!$CF$10:$CF$410,1,FALSE)=VLOOKUP(calculations!$A122,table100!$CE$10:$CE$462,1,FALSE),TRUE,FALSE)</f>
        <v>1</v>
      </c>
      <c r="I122" t="b">
        <f>IF(VLOOKUP($A122,table123!$DF$10:$DF$410,1,FALSE)=VLOOKUP(calculations!$A122,table100!$DE$10:$DE$462,1,FALSE),TRUE,FALSE)</f>
        <v>1</v>
      </c>
      <c r="J122" t="b">
        <f>IF(VLOOKUP($A122,table123!$EF$10:$EF$410,1,FALSE)=VLOOKUP(calculations!$A122,table100!$EE$10:$EE$462,1,FALSE),TRUE,FALSE)</f>
        <v>1</v>
      </c>
      <c r="K122" t="b">
        <f>IF(VLOOKUP($A122,table123!$FF$10:$FF$410,1,FALSE)=VLOOKUP(calculations!$A122,table100!$FE$10:$FE$462,1,FALSE),TRUE,FALSE)</f>
        <v>1</v>
      </c>
      <c r="L122" t="e">
        <f>IF(VLOOKUP($A122,table123!$GF$10:$GF$408,1,FALSE)=VLOOKUP(calculations!$A122,table100!$GE$10:$GE$462,1,FALSE),TRUE,FALSE)</f>
        <v>#N/A</v>
      </c>
      <c r="N122">
        <f>IFERROR(VLOOKUP($A122,table123!$F$10:$R$410,3,FALSE)/VLOOKUP($A122,table100!$E$10:$K$462,7,FALSE)*1000,"")</f>
        <v>2.7897929410560263</v>
      </c>
      <c r="O122">
        <f>IFERROR(VLOOKUP($A122,table123!$AF$10:$AR$410,3,FALSE)/VLOOKUP($A122,table100!$AE$10:$AK$462,7,FALSE)*1000,"")</f>
        <v>5.2947947307839875</v>
      </c>
      <c r="P122">
        <f>IFERROR(VLOOKUP($A122,table123!$BF$10:$BR$410,3,FALSE)/VLOOKUP($A122,table100!$BE$10:$BK$462,7,FALSE)*1000,"")</f>
        <v>4.5097839380350591</v>
      </c>
      <c r="Q122">
        <f>IFERROR(VLOOKUP($A122,table123!$CF$10:$CY$410,3,FALSE)/VLOOKUP($A122,table100!$CE$10:$CK$462,7,FALSE)*1000,"")</f>
        <v>4.6174142480211087</v>
      </c>
      <c r="R122">
        <f>IFERROR(VLOOKUP($A122,table123!$DF$10:$DY$410,3,FALSE)/VLOOKUP($A122,table100!$DE$10:$DK$462,7,FALSE)*1000,"")</f>
        <v>3.0033061605633091</v>
      </c>
      <c r="S122">
        <f>IFERROR(VLOOKUP($A122,table123!$EF$10:$EZ$410,3,FALSE)/VLOOKUP($A122,table100!$EE$10:$EK$462,7,FALSE)*1000,"")</f>
        <v>8.0257629506629424</v>
      </c>
      <c r="T122">
        <f>IFERROR(VLOOKUP($A122,table123!$FF$10:$FZ$410,3,FALSE)/VLOOKUP($A122,table100!$FE$10:$FK$462,7,FALSE)*1000,"")</f>
        <v>5.9162734965925265</v>
      </c>
      <c r="U122" t="str">
        <f>IFERROR(VLOOKUP($A122,table123!$GF$10:$GZ$410,3,FALSE)/VLOOKUP($A122,table100!$GE$10:$GK$462,7,FALSE)*1000,"")</f>
        <v/>
      </c>
      <c r="W122">
        <f>IFERROR(VLOOKUP($A122,table123!$F$10:$R$410,5,FALSE)/VLOOKUP($A122,table100!$E$10:$K$462,7,FALSE)*1000,"")</f>
        <v>-2.5594430651890147E-2</v>
      </c>
      <c r="X122">
        <f>IFERROR(VLOOKUP($A122,table123!$AF$10:$AR$410,5,FALSE)/VLOOKUP($A122,table100!$AE$10:$AK$462,7,FALSE)*1000,"")</f>
        <v>-5.1157437012405681E-2</v>
      </c>
      <c r="Y122">
        <f>IFERROR(VLOOKUP($A122,table123!$BF$10:$BR$410,5,FALSE)/VLOOKUP($A122,table100!$BE$10:$BK$462,7,FALSE)*1000,"")</f>
        <v>0</v>
      </c>
      <c r="Z122">
        <f>IFERROR(VLOOKUP($A122,table123!$CF$10:$CY$410,5,FALSE)/VLOOKUP($A122,table100!$CE$10:$CK$462,7,FALSE)*1000,"")</f>
        <v>0.17759285569311953</v>
      </c>
      <c r="AA122">
        <f>IFERROR(VLOOKUP($A122,table123!$DF$10:$DY$410,5,FALSE)/VLOOKUP($A122,table100!$DE$10:$DK$462,7,FALSE)*1000,"")</f>
        <v>0.10095146758195997</v>
      </c>
      <c r="AB122">
        <f>IFERROR(VLOOKUP($A122,table123!$EF$10:$EZ$410,5,FALSE)/VLOOKUP($A122,table100!$EE$10:$EK$462,7,FALSE)*1000,"")</f>
        <v>2.5159131506780386E-2</v>
      </c>
      <c r="AC122">
        <f>IFERROR(VLOOKUP($A122,table123!$FF$10:$FZ$410,5,FALSE)/VLOOKUP($A122,table100!$FE$10:$FK$462,7,FALSE)*1000,"")</f>
        <v>0.24963179310516986</v>
      </c>
      <c r="AD122" t="str">
        <f>IFERROR(VLOOKUP($A122,table123!$GF$10:$GZ$410,5,FALSE)/VLOOKUP($A122,table100!$GE$10:$GK$462,7,FALSE)*1000,"")</f>
        <v/>
      </c>
      <c r="AF122">
        <f>IFERROR(VLOOKUP($A122,table123!$F$10:$R$410,7,FALSE)/VLOOKUP($A122,table100!$E$10:$K$462,7,FALSE)*1000,"")</f>
        <v>0</v>
      </c>
      <c r="AG122">
        <f>IFERROR(VLOOKUP($A122,table123!$AF$10:$AR$410,7,FALSE)/VLOOKUP($A122,table100!$AE$10:$AK$462,7,FALSE)*1000,"")</f>
        <v>0.51157437012405682</v>
      </c>
      <c r="AH122">
        <f>IFERROR(VLOOKUP($A122,table123!$BF$10:$BR$410,7,FALSE)/VLOOKUP($A122,table100!$BE$10:$BK$462,7,FALSE)*1000,"")</f>
        <v>0.48410110069302897</v>
      </c>
      <c r="AI122">
        <f>IFERROR(VLOOKUP($A122,table123!$CF$10:$CY$410,7,FALSE)/VLOOKUP($A122,table100!$CE$10:$CK$462,7,FALSE)*1000,"")</f>
        <v>1.496854069413436</v>
      </c>
      <c r="AJ122">
        <f>IFERROR(VLOOKUP($A122,table123!$DF$10:$DY$410,7,FALSE)/VLOOKUP($A122,table100!$DE$10:$DK$462,7,FALSE)*1000,"")</f>
        <v>0.15142720137293997</v>
      </c>
      <c r="AK122">
        <f>IFERROR(VLOOKUP($A122,table123!$EF$10:$EZ$410,7,FALSE)/VLOOKUP($A122,table100!$EE$10:$EK$462,7,FALSE)*1000,"")</f>
        <v>0.72961481369663117</v>
      </c>
      <c r="AL122">
        <f>IFERROR(VLOOKUP($A122,table123!$FF$10:$FZ$410,7,FALSE)/VLOOKUP($A122,table100!$FE$10:$FK$462,7,FALSE)*1000,"")</f>
        <v>1.0983798896627475</v>
      </c>
      <c r="AM122" t="str">
        <f>IFERROR(VLOOKUP($A122,table123!$GF$10:$GZ$410,7,FALSE)/VLOOKUP($A122,table100!$GE$10:$GK$462,7,FALSE)*1000,"")</f>
        <v/>
      </c>
      <c r="AO122">
        <f>IFERROR(VLOOKUP($A122,table123!$F$10:$R$410,9,FALSE)/VLOOKUP($A122,table100!$E$10:$K$462,7,FALSE)*1000,"")</f>
        <v>0</v>
      </c>
      <c r="AP122">
        <f>IFERROR(VLOOKUP($A122,table123!$AF$10:$AR$410,9,FALSE)/VLOOKUP($A122,table100!$AE$10:$AK$462,7,FALSE)*1000,"")</f>
        <v>-2.557871850620284E-2</v>
      </c>
      <c r="AQ122">
        <f>IFERROR(VLOOKUP($A122,table123!$BF$10:$BR$410,9,FALSE)/VLOOKUP($A122,table100!$BE$10:$BK$462,7,FALSE)*1000,"")</f>
        <v>0</v>
      </c>
      <c r="AR122">
        <f>IFERROR(VLOOKUP($A122,table123!$CF$10:$CY$410,16,FALSE)/VLOOKUP($A122,table100!$CE$10:$CK$462,7,FALSE)*1000,"")</f>
        <v>0</v>
      </c>
      <c r="AS122">
        <f>IFERROR(VLOOKUP($A122,table123!$DF$10:$DY$410,16,FALSE)/VLOOKUP($A122,table100!$DE$10:$DK$462,7,FALSE)*1000,"")</f>
        <v>0</v>
      </c>
      <c r="AT122">
        <f>IFERROR(VLOOKUP($A122,table123!$EF$10:$EZ$410,17,FALSE)/VLOOKUP($A122,table100!$EE$10:$EK$462,7,FALSE)*1000,"")</f>
        <v>0</v>
      </c>
      <c r="AU122">
        <f>IFERROR(VLOOKUP($A122,table123!$FF$10:$FZ$410,17,FALSE)/VLOOKUP($A122,table100!$FE$10:$FK$462,7,FALSE)*1000,"")</f>
        <v>0.34948451034723782</v>
      </c>
      <c r="AV122" t="str">
        <f>IFERROR(VLOOKUP($A122,table123!$GF$10:$GZ$410,17,FALSE)/VLOOKUP($A122,table100!$GE$10:$GK$462,7,FALSE)*1000,"")</f>
        <v/>
      </c>
      <c r="AX122">
        <f>IFERROR(VLOOKUP($A122,table123!$F$10:$R$410,11,FALSE)/VLOOKUP($A122,table100!$E$10:$K$462,7,FALSE)*1000,"")</f>
        <v>2.1499321747587725</v>
      </c>
      <c r="AY122">
        <f>IFERROR(VLOOKUP($A122,table123!$AF$10:$AR$410,11,FALSE)/VLOOKUP($A122,table100!$AE$10:$AK$462,7,FALSE)*1000,"")</f>
        <v>1.8160890139404018</v>
      </c>
      <c r="AZ122">
        <f>IFERROR(VLOOKUP($A122,table123!$BF$10:$BR$410,11,FALSE)/VLOOKUP($A122,table100!$BE$10:$BK$462,7,FALSE)*1000,"")</f>
        <v>0.71341214838972689</v>
      </c>
      <c r="BA122">
        <f>IFERROR(VLOOKUP($A122,table123!$CF$10:$CY$410,18,FALSE)/VLOOKUP($A122,table100!$CE$10:$CK$462,7,FALSE)*1000,"")</f>
        <v>1.0401867262025573</v>
      </c>
      <c r="BB122">
        <f>IFERROR(VLOOKUP($A122,table123!$DF$10:$DY$410,18,FALSE)/VLOOKUP($A122,table100!$DE$10:$DK$462,7,FALSE)*1000,"")</f>
        <v>0.12618933447744995</v>
      </c>
      <c r="BC122">
        <f>IFERROR(VLOOKUP($A122,table123!$EF$10:$EZ$410,19,FALSE)/VLOOKUP($A122,table100!$EE$10:$EK$462,7,FALSE)*1000,"")</f>
        <v>0.93088786575087423</v>
      </c>
      <c r="BD122">
        <f>IFERROR(VLOOKUP($A122,table123!$FF$10:$FZ$410,19,FALSE)/VLOOKUP($A122,table100!$FE$10:$FK$462,7,FALSE)*1000,"")</f>
        <v>0.39941086896827177</v>
      </c>
      <c r="BE122" t="str">
        <f>IFERROR(VLOOKUP($A122,table123!$GF$10:$GZ$410,19,FALSE)/VLOOKUP($A122,table100!$GE$10:$GK$462,7,FALSE)*1000,"")</f>
        <v/>
      </c>
      <c r="BG122">
        <f>IFERROR(VLOOKUP($A122,table123!$F$10:$R$410,13,FALSE)/VLOOKUP($A122,table100!$E$10:$K$462,7,FALSE)*1000,"")</f>
        <v>0.61426633564536348</v>
      </c>
      <c r="BH122">
        <f>IFERROR(VLOOKUP($A122,table123!$AF$10:$AR$410,13,FALSE)/VLOOKUP($A122,table100!$AE$10:$AK$462,7,FALSE)*1000,"")</f>
        <v>3.9135439314490346</v>
      </c>
      <c r="BI122">
        <f>IFERROR(VLOOKUP($A122,table123!$BF$10:$BR$410,13,FALSE)/VLOOKUP($A122,table100!$BE$10:$BK$462,7,FALSE)*1000,"")</f>
        <v>4.2804728903383609</v>
      </c>
      <c r="BJ122">
        <f>IFERROR(VLOOKUP($A122,table123!$CF$10:$CY$410,20,FALSE)/VLOOKUP($A122,table100!$CE$10:$CK$462,7,FALSE)*1000,"")</f>
        <v>5.2516744469251071</v>
      </c>
      <c r="BK122">
        <f>IFERROR(VLOOKUP($A122,table123!$DF$10:$DY$410,20,FALSE)/VLOOKUP($A122,table100!$DE$10:$DK$462,7,FALSE)*1000,"")</f>
        <v>3.129495495040759</v>
      </c>
      <c r="BL122">
        <f>IFERROR(VLOOKUP($A122,table123!$EF$10:$EZ$410,21,FALSE)/VLOOKUP($A122,table100!$EE$10:$EK$462,7,FALSE)*1000,"")</f>
        <v>7.8496490301154793</v>
      </c>
      <c r="BM122">
        <f>IFERROR(VLOOKUP($A122,table123!$FF$10:$FZ$410,21,FALSE)/VLOOKUP($A122,table100!$FE$10:$FK$462,7,FALSE)*1000,"")</f>
        <v>7.2143588207394096</v>
      </c>
      <c r="BN122" t="str">
        <f>IFERROR(VLOOKUP($A122,table123!$GF$10:$GZ$410,21,FALSE)/VLOOKUP($A122,table100!$GE$10:$GK$462,7,FALSE)*1000,"")</f>
        <v/>
      </c>
    </row>
    <row r="123" spans="1:66" x14ac:dyDescent="0.3">
      <c r="A123" t="s">
        <v>557</v>
      </c>
      <c r="B123" t="str">
        <f>VLOOKUP($A123,class!$A$1:$B$455,2,FALSE)</f>
        <v>Shire District</v>
      </c>
      <c r="C123" t="str">
        <f>IFERROR(VLOOKUP($A123,classifications!A$3:C$334,3,FALSE),VLOOKUP($A123,classifications!I$2:K$28,3,FALSE))</f>
        <v>Predominantly Rural</v>
      </c>
      <c r="E123" t="b">
        <f>IF(VLOOKUP(A123,table123!$F$10:$F$410,1,FALSE)=VLOOKUP(calculations!A123,table100!$E$10:$E$462,1,FALSE),TRUE,FALSE)</f>
        <v>1</v>
      </c>
      <c r="F123" t="b">
        <f>IF(VLOOKUP($A123,table123!$AF$10:$AF$410,1,FALSE)=VLOOKUP(calculations!$A123,table100!$AE$10:$AE$462,1,FALSE),TRUE,FALSE)</f>
        <v>1</v>
      </c>
      <c r="G123" t="b">
        <f>IF(VLOOKUP($A123,table123!$BF$10:$BF$410,1,FALSE)=VLOOKUP(calculations!$A123,table100!$BE$10:$BE$462,1,FALSE),TRUE,FALSE)</f>
        <v>1</v>
      </c>
      <c r="H123" t="b">
        <f>IF(VLOOKUP($A123,table123!$CF$10:$CF$410,1,FALSE)=VLOOKUP(calculations!$A123,table100!$CE$10:$CE$462,1,FALSE),TRUE,FALSE)</f>
        <v>1</v>
      </c>
      <c r="I123" t="b">
        <f>IF(VLOOKUP($A123,table123!$DF$10:$DF$410,1,FALSE)=VLOOKUP(calculations!$A123,table100!$DE$10:$DE$462,1,FALSE),TRUE,FALSE)</f>
        <v>1</v>
      </c>
      <c r="J123" t="b">
        <f>IF(VLOOKUP($A123,table123!$EF$10:$EF$410,1,FALSE)=VLOOKUP(calculations!$A123,table100!$EE$10:$EE$462,1,FALSE),TRUE,FALSE)</f>
        <v>1</v>
      </c>
      <c r="K123" t="b">
        <f>IF(VLOOKUP($A123,table123!$FF$10:$FF$410,1,FALSE)=VLOOKUP(calculations!$A123,table100!$FE$10:$FE$462,1,FALSE),TRUE,FALSE)</f>
        <v>1</v>
      </c>
      <c r="L123" t="b">
        <f>IF(VLOOKUP($A123,table123!$GF$10:$GF$408,1,FALSE)=VLOOKUP(calculations!$A123,table100!$GE$10:$GE$462,1,FALSE),TRUE,FALSE)</f>
        <v>1</v>
      </c>
      <c r="N123">
        <f>IFERROR(VLOOKUP($A123,table123!$F$10:$R$410,3,FALSE)/VLOOKUP($A123,table100!$E$10:$K$462,7,FALSE)*1000,"")</f>
        <v>6.9787199611619064</v>
      </c>
      <c r="O123">
        <f>IFERROR(VLOOKUP($A123,table123!$AF$10:$AR$410,3,FALSE)/VLOOKUP($A123,table100!$AE$10:$AK$462,7,FALSE)*1000,"")</f>
        <v>7.513510255740603</v>
      </c>
      <c r="P123">
        <f>IFERROR(VLOOKUP($A123,table123!$BF$10:$BR$410,3,FALSE)/VLOOKUP($A123,table100!$BE$10:$BK$462,7,FALSE)*1000,"")</f>
        <v>10.909453530115677</v>
      </c>
      <c r="Q123">
        <f>IFERROR(VLOOKUP($A123,table123!$CF$10:$CY$410,3,FALSE)/VLOOKUP($A123,table100!$CE$10:$CK$462,7,FALSE)*1000,"")</f>
        <v>7.9903720948585404</v>
      </c>
      <c r="R123">
        <f>IFERROR(VLOOKUP($A123,table123!$DF$10:$DY$410,3,FALSE)/VLOOKUP($A123,table100!$DE$10:$DK$462,7,FALSE)*1000,"")</f>
        <v>9.1403742268848358</v>
      </c>
      <c r="S123">
        <f>IFERROR(VLOOKUP($A123,table123!$EF$10:$EZ$410,3,FALSE)/VLOOKUP($A123,table100!$EE$10:$EK$462,7,FALSE)*1000,"")</f>
        <v>16.732588800992708</v>
      </c>
      <c r="T123">
        <f>IFERROR(VLOOKUP($A123,table123!$FF$10:$FZ$410,3,FALSE)/VLOOKUP($A123,table100!$FE$10:$FK$462,7,FALSE)*1000,"")</f>
        <v>20.774171415502487</v>
      </c>
      <c r="U123">
        <f>IFERROR(VLOOKUP($A123,table123!$GF$10:$GZ$410,3,FALSE)/VLOOKUP($A123,table100!$GE$10:$GK$462,7,FALSE)*1000,"")</f>
        <v>14.837349060301225</v>
      </c>
      <c r="W123">
        <f>IFERROR(VLOOKUP($A123,table123!$F$10:$R$410,5,FALSE)/VLOOKUP($A123,table100!$E$10:$K$462,7,FALSE)*1000,"")</f>
        <v>0.16182539040375435</v>
      </c>
      <c r="X123">
        <f>IFERROR(VLOOKUP($A123,table123!$AF$10:$AR$410,5,FALSE)/VLOOKUP($A123,table100!$AE$10:$AK$462,7,FALSE)*1000,"")</f>
        <v>-0.14062719729995782</v>
      </c>
      <c r="Y123">
        <f>IFERROR(VLOOKUP($A123,table123!$BF$10:$BR$410,5,FALSE)/VLOOKUP($A123,table100!$BE$10:$BK$462,7,FALSE)*1000,"")</f>
        <v>3.9888312724371759E-2</v>
      </c>
      <c r="Z123">
        <f>IFERROR(VLOOKUP($A123,table123!$CF$10:$CY$410,5,FALSE)/VLOOKUP($A123,table100!$CE$10:$CK$462,7,FALSE)*1000,"")</f>
        <v>0.21702245195912084</v>
      </c>
      <c r="AA123">
        <f>IFERROR(VLOOKUP($A123,table123!$DF$10:$DY$410,5,FALSE)/VLOOKUP($A123,table100!$DE$10:$DK$462,7,FALSE)*1000,"")</f>
        <v>5.8717607453221639E-2</v>
      </c>
      <c r="AB123">
        <f>IFERROR(VLOOKUP($A123,table123!$EF$10:$EZ$410,5,FALSE)/VLOOKUP($A123,table100!$EE$10:$EK$462,7,FALSE)*1000,"")</f>
        <v>9.6944315185357538E-2</v>
      </c>
      <c r="AC123">
        <f>IFERROR(VLOOKUP($A123,table123!$FF$10:$FZ$410,5,FALSE)/VLOOKUP($A123,table100!$FE$10:$FK$462,7,FALSE)*1000,"")</f>
        <v>7.6235491433036651E-2</v>
      </c>
      <c r="AD123">
        <f>IFERROR(VLOOKUP($A123,table123!$GF$10:$GZ$410,5,FALSE)/VLOOKUP($A123,table100!$GE$10:$GK$462,7,FALSE)*1000,"")</f>
        <v>3.7326664302644592E-2</v>
      </c>
      <c r="AF123">
        <f>IFERROR(VLOOKUP($A123,table123!$F$10:$R$410,7,FALSE)/VLOOKUP($A123,table100!$E$10:$K$462,7,FALSE)*1000,"")</f>
        <v>0.48547617121126302</v>
      </c>
      <c r="AG123">
        <f>IFERROR(VLOOKUP($A123,table123!$AF$10:$AR$410,7,FALSE)/VLOOKUP($A123,table100!$AE$10:$AK$462,7,FALSE)*1000,"")</f>
        <v>0.50223999035699218</v>
      </c>
      <c r="AH123">
        <f>IFERROR(VLOOKUP($A123,table123!$BF$10:$BR$410,7,FALSE)/VLOOKUP($A123,table100!$BE$10:$BK$462,7,FALSE)*1000,"")</f>
        <v>0.59832469086557638</v>
      </c>
      <c r="AI123">
        <f>IFERROR(VLOOKUP($A123,table123!$CF$10:$CY$410,7,FALSE)/VLOOKUP($A123,table100!$CE$10:$CK$462,7,FALSE)*1000,"")</f>
        <v>0.3551276486603796</v>
      </c>
      <c r="AJ123">
        <f>IFERROR(VLOOKUP($A123,table123!$DF$10:$DY$410,7,FALSE)/VLOOKUP($A123,table100!$DE$10:$DK$462,7,FALSE)*1000,"")</f>
        <v>0.8416190401628435</v>
      </c>
      <c r="AK123">
        <f>IFERROR(VLOOKUP($A123,table123!$EF$10:$EZ$410,7,FALSE)/VLOOKUP($A123,table100!$EE$10:$EK$462,7,FALSE)*1000,"")</f>
        <v>1.143942919187219</v>
      </c>
      <c r="AL123">
        <f>IFERROR(VLOOKUP($A123,table123!$FF$10:$FZ$410,7,FALSE)/VLOOKUP($A123,table100!$FE$10:$FK$462,7,FALSE)*1000,"")</f>
        <v>0.43835407573996077</v>
      </c>
      <c r="AM123">
        <f>IFERROR(VLOOKUP($A123,table123!$GF$10:$GZ$410,7,FALSE)/VLOOKUP($A123,table100!$GE$10:$GK$462,7,FALSE)*1000,"")</f>
        <v>0.67187995744760265</v>
      </c>
      <c r="AO123">
        <f>IFERROR(VLOOKUP($A123,table123!$F$10:$R$410,9,FALSE)/VLOOKUP($A123,table100!$E$10:$K$462,7,FALSE)*1000,"")</f>
        <v>0</v>
      </c>
      <c r="AP123">
        <f>IFERROR(VLOOKUP($A123,table123!$AF$10:$AR$410,9,FALSE)/VLOOKUP($A123,table100!$AE$10:$AK$462,7,FALSE)*1000,"")</f>
        <v>0</v>
      </c>
      <c r="AQ123">
        <f>IFERROR(VLOOKUP($A123,table123!$BF$10:$BR$410,9,FALSE)/VLOOKUP($A123,table100!$BE$10:$BK$462,7,FALSE)*1000,"")</f>
        <v>0</v>
      </c>
      <c r="AR123">
        <f>IFERROR(VLOOKUP($A123,table123!$CF$10:$CY$410,16,FALSE)/VLOOKUP($A123,table100!$CE$10:$CK$462,7,FALSE)*1000,"")</f>
        <v>3.9458627628931063E-2</v>
      </c>
      <c r="AS123">
        <f>IFERROR(VLOOKUP($A123,table123!$DF$10:$DY$410,16,FALSE)/VLOOKUP($A123,table100!$DE$10:$DK$462,7,FALSE)*1000,"")</f>
        <v>9.7862679088702734E-2</v>
      </c>
      <c r="AT123">
        <f>IFERROR(VLOOKUP($A123,table123!$EF$10:$EZ$410,17,FALSE)/VLOOKUP($A123,table100!$EE$10:$EK$462,7,FALSE)*1000,"")</f>
        <v>0</v>
      </c>
      <c r="AU123">
        <f>IFERROR(VLOOKUP($A123,table123!$FF$10:$FZ$410,17,FALSE)/VLOOKUP($A123,table100!$FE$10:$FK$462,7,FALSE)*1000,"")</f>
        <v>0.1524709828660733</v>
      </c>
      <c r="AV123">
        <f>IFERROR(VLOOKUP($A123,table123!$GF$10:$GZ$410,17,FALSE)/VLOOKUP($A123,table100!$GE$10:$GK$462,7,FALSE)*1000,"")</f>
        <v>0</v>
      </c>
      <c r="AX123">
        <f>IFERROR(VLOOKUP($A123,table123!$F$10:$R$410,11,FALSE)/VLOOKUP($A123,table100!$E$10:$K$462,7,FALSE)*1000,"")</f>
        <v>0.72821425681689456</v>
      </c>
      <c r="AY123">
        <f>IFERROR(VLOOKUP($A123,table123!$AF$10:$AR$410,11,FALSE)/VLOOKUP($A123,table100!$AE$10:$AK$462,7,FALSE)*1000,"")</f>
        <v>0.58259838881411097</v>
      </c>
      <c r="AZ123">
        <f>IFERROR(VLOOKUP($A123,table123!$BF$10:$BR$410,11,FALSE)/VLOOKUP($A123,table100!$BE$10:$BK$462,7,FALSE)*1000,"")</f>
        <v>0.65815715995213409</v>
      </c>
      <c r="BA123">
        <f>IFERROR(VLOOKUP($A123,table123!$CF$10:$CY$410,18,FALSE)/VLOOKUP($A123,table100!$CE$10:$CK$462,7,FALSE)*1000,"")</f>
        <v>0.59187941443396597</v>
      </c>
      <c r="BB123">
        <f>IFERROR(VLOOKUP($A123,table123!$DF$10:$DY$410,18,FALSE)/VLOOKUP($A123,table100!$DE$10:$DK$462,7,FALSE)*1000,"")</f>
        <v>0.66546621780317861</v>
      </c>
      <c r="BC123">
        <f>IFERROR(VLOOKUP($A123,table123!$EF$10:$EZ$410,19,FALSE)/VLOOKUP($A123,table100!$EE$10:$EK$462,7,FALSE)*1000,"")</f>
        <v>0.65922134326043125</v>
      </c>
      <c r="BD123">
        <f>IFERROR(VLOOKUP($A123,table123!$FF$10:$FZ$410,19,FALSE)/VLOOKUP($A123,table100!$FE$10:$FK$462,7,FALSE)*1000,"")</f>
        <v>0.24776534715736909</v>
      </c>
      <c r="BE123">
        <f>IFERROR(VLOOKUP($A123,table123!$GF$10:$GZ$410,19,FALSE)/VLOOKUP($A123,table100!$GE$10:$GK$462,7,FALSE)*1000,"")</f>
        <v>0.54123663238834663</v>
      </c>
      <c r="BG123">
        <f>IFERROR(VLOOKUP($A123,table123!$F$10:$R$410,13,FALSE)/VLOOKUP($A123,table100!$E$10:$K$462,7,FALSE)*1000,"")</f>
        <v>6.8978072659600285</v>
      </c>
      <c r="BH123">
        <f>IFERROR(VLOOKUP($A123,table123!$AF$10:$AR$410,13,FALSE)/VLOOKUP($A123,table100!$AE$10:$AK$462,7,FALSE)*1000,"")</f>
        <v>7.2925246599835267</v>
      </c>
      <c r="BI123">
        <f>IFERROR(VLOOKUP($A123,table123!$BF$10:$BR$410,13,FALSE)/VLOOKUP($A123,table100!$BE$10:$BK$462,7,FALSE)*1000,"")</f>
        <v>10.889509373753491</v>
      </c>
      <c r="BJ123">
        <f>IFERROR(VLOOKUP($A123,table123!$CF$10:$CY$410,20,FALSE)/VLOOKUP($A123,table100!$CE$10:$CK$462,7,FALSE)*1000,"")</f>
        <v>8.0101014086730054</v>
      </c>
      <c r="BK123">
        <f>IFERROR(VLOOKUP($A123,table123!$DF$10:$DY$410,20,FALSE)/VLOOKUP($A123,table100!$DE$10:$DK$462,7,FALSE)*1000,"")</f>
        <v>9.4731073357864251</v>
      </c>
      <c r="BL123">
        <f>IFERROR(VLOOKUP($A123,table123!$EF$10:$EZ$410,21,FALSE)/VLOOKUP($A123,table100!$EE$10:$EK$462,7,FALSE)*1000,"")</f>
        <v>17.314254692104853</v>
      </c>
      <c r="BM123">
        <f>IFERROR(VLOOKUP($A123,table123!$FF$10:$FZ$410,21,FALSE)/VLOOKUP($A123,table100!$FE$10:$FK$462,7,FALSE)*1000,"")</f>
        <v>21.193466618384189</v>
      </c>
      <c r="BN123">
        <f>IFERROR(VLOOKUP($A123,table123!$GF$10:$GZ$410,21,FALSE)/VLOOKUP($A123,table100!$GE$10:$GK$462,7,FALSE)*1000,"")</f>
        <v>15.005319049663127</v>
      </c>
    </row>
    <row r="124" spans="1:66" x14ac:dyDescent="0.3">
      <c r="A124" t="s">
        <v>594</v>
      </c>
      <c r="B124" t="str">
        <f>VLOOKUP($A124,class!$A$1:$B$455,2,FALSE)</f>
        <v>Shire District</v>
      </c>
      <c r="C124" t="str">
        <f>IFERROR(VLOOKUP($A124,classifications!A$3:C$334,3,FALSE),VLOOKUP($A124,classifications!I$2:K$28,3,FALSE))</f>
        <v>Urban with Significant Rural</v>
      </c>
      <c r="E124" t="b">
        <f>IF(VLOOKUP(A124,table123!$F$10:$F$410,1,FALSE)=VLOOKUP(calculations!A124,table100!$E$10:$E$462,1,FALSE),TRUE,FALSE)</f>
        <v>1</v>
      </c>
      <c r="F124" t="b">
        <f>IF(VLOOKUP($A124,table123!$AF$10:$AF$410,1,FALSE)=VLOOKUP(calculations!$A124,table100!$AE$10:$AE$462,1,FALSE),TRUE,FALSE)</f>
        <v>1</v>
      </c>
      <c r="G124" t="b">
        <f>IF(VLOOKUP($A124,table123!$BF$10:$BF$410,1,FALSE)=VLOOKUP(calculations!$A124,table100!$BE$10:$BE$462,1,FALSE),TRUE,FALSE)</f>
        <v>1</v>
      </c>
      <c r="H124" t="b">
        <f>IF(VLOOKUP($A124,table123!$CF$10:$CF$410,1,FALSE)=VLOOKUP(calculations!$A124,table100!$CE$10:$CE$462,1,FALSE),TRUE,FALSE)</f>
        <v>1</v>
      </c>
      <c r="I124" t="b">
        <f>IF(VLOOKUP($A124,table123!$DF$10:$DF$410,1,FALSE)=VLOOKUP(calculations!$A124,table100!$DE$10:$DE$462,1,FALSE),TRUE,FALSE)</f>
        <v>1</v>
      </c>
      <c r="J124" t="b">
        <f>IF(VLOOKUP($A124,table123!$EF$10:$EF$410,1,FALSE)=VLOOKUP(calculations!$A124,table100!$EE$10:$EE$462,1,FALSE),TRUE,FALSE)</f>
        <v>1</v>
      </c>
      <c r="K124" t="b">
        <f>IF(VLOOKUP($A124,table123!$FF$10:$FF$410,1,FALSE)=VLOOKUP(calculations!$A124,table100!$FE$10:$FE$462,1,FALSE),TRUE,FALSE)</f>
        <v>1</v>
      </c>
      <c r="L124" t="b">
        <f>IF(VLOOKUP($A124,table123!$GF$10:$GF$408,1,FALSE)=VLOOKUP(calculations!$A124,table100!$GE$10:$GE$462,1,FALSE),TRUE,FALSE)</f>
        <v>1</v>
      </c>
      <c r="N124">
        <f>IFERROR(VLOOKUP($A124,table123!$F$10:$R$410,3,FALSE)/VLOOKUP($A124,table100!$E$10:$K$462,7,FALSE)*1000,"")</f>
        <v>11.323196376577158</v>
      </c>
      <c r="O124">
        <f>IFERROR(VLOOKUP($A124,table123!$AF$10:$AR$410,3,FALSE)/VLOOKUP($A124,table100!$AE$10:$AK$462,7,FALSE)*1000,"")</f>
        <v>5.3846671602611558</v>
      </c>
      <c r="P124">
        <f>IFERROR(VLOOKUP($A124,table123!$BF$10:$BR$410,3,FALSE)/VLOOKUP($A124,table100!$BE$10:$BK$462,7,FALSE)*1000,"")</f>
        <v>8.1111817239187882</v>
      </c>
      <c r="Q124">
        <f>IFERROR(VLOOKUP($A124,table123!$CF$10:$CY$410,3,FALSE)/VLOOKUP($A124,table100!$CE$10:$CK$462,7,FALSE)*1000,"")</f>
        <v>10.490901256256423</v>
      </c>
      <c r="R124">
        <f>IFERROR(VLOOKUP($A124,table123!$DF$10:$DY$410,3,FALSE)/VLOOKUP($A124,table100!$DE$10:$DK$462,7,FALSE)*1000,"")</f>
        <v>9.2276929128695997</v>
      </c>
      <c r="S124">
        <f>IFERROR(VLOOKUP($A124,table123!$EF$10:$EZ$410,3,FALSE)/VLOOKUP($A124,table100!$EE$10:$EK$462,7,FALSE)*1000,"")</f>
        <v>8.5995683990199741</v>
      </c>
      <c r="T124">
        <f>IFERROR(VLOOKUP($A124,table123!$FF$10:$FZ$410,3,FALSE)/VLOOKUP($A124,table100!$FE$10:$FK$462,7,FALSE)*1000,"")</f>
        <v>13.366830933745613</v>
      </c>
      <c r="U124">
        <f>IFERROR(VLOOKUP($A124,table123!$GF$10:$GZ$410,3,FALSE)/VLOOKUP($A124,table100!$GE$10:$GK$462,7,FALSE)*1000,"")</f>
        <v>13.727761819364872</v>
      </c>
      <c r="W124">
        <f>IFERROR(VLOOKUP($A124,table123!$F$10:$R$410,5,FALSE)/VLOOKUP($A124,table100!$E$10:$K$462,7,FALSE)*1000,"")</f>
        <v>3.405472594459296E-2</v>
      </c>
      <c r="X124">
        <f>IFERROR(VLOOKUP($A124,table123!$AF$10:$AR$410,5,FALSE)/VLOOKUP($A124,table100!$AE$10:$AK$462,7,FALSE)*1000,"")</f>
        <v>0.1177895941307128</v>
      </c>
      <c r="Y124">
        <f>IFERROR(VLOOKUP($A124,table123!$BF$10:$BR$410,5,FALSE)/VLOOKUP($A124,table100!$BE$10:$BK$462,7,FALSE)*1000,"")</f>
        <v>6.6896344114794129E-2</v>
      </c>
      <c r="Z124">
        <f>IFERROR(VLOOKUP($A124,table123!$CF$10:$CY$410,5,FALSE)/VLOOKUP($A124,table100!$CE$10:$CK$462,7,FALSE)*1000,"")</f>
        <v>0.11601312605654811</v>
      </c>
      <c r="AA124">
        <f>IFERROR(VLOOKUP($A124,table123!$DF$10:$DY$410,5,FALSE)/VLOOKUP($A124,table100!$DE$10:$DK$462,7,FALSE)*1000,"")</f>
        <v>0.26224349308332784</v>
      </c>
      <c r="AB124">
        <f>IFERROR(VLOOKUP($A124,table123!$EF$10:$EZ$410,5,FALSE)/VLOOKUP($A124,table100!$EE$10:$EK$462,7,FALSE)*1000,"")</f>
        <v>0.22715841054015026</v>
      </c>
      <c r="AC124">
        <f>IFERROR(VLOOKUP($A124,table123!$FF$10:$FZ$410,5,FALSE)/VLOOKUP($A124,table100!$FE$10:$FK$462,7,FALSE)*1000,"")</f>
        <v>9.6627693496956227E-2</v>
      </c>
      <c r="AD124">
        <f>IFERROR(VLOOKUP($A124,table123!$GF$10:$GZ$410,5,FALSE)/VLOOKUP($A124,table100!$GE$10:$GK$462,7,FALSE)*1000,"")</f>
        <v>-0.14283220390090617</v>
      </c>
      <c r="AF124">
        <f>IFERROR(VLOOKUP($A124,table123!$F$10:$R$410,7,FALSE)/VLOOKUP($A124,table100!$E$10:$K$462,7,FALSE)*1000,"")</f>
        <v>0.81731342267023099</v>
      </c>
      <c r="AG124">
        <f>IFERROR(VLOOKUP($A124,table123!$AF$10:$AR$410,7,FALSE)/VLOOKUP($A124,table100!$AE$10:$AK$462,7,FALSE)*1000,"")</f>
        <v>0.90866258329407013</v>
      </c>
      <c r="AH124">
        <f>IFERROR(VLOOKUP($A124,table123!$BF$10:$BR$410,7,FALSE)/VLOOKUP($A124,table100!$BE$10:$BK$462,7,FALSE)*1000,"")</f>
        <v>1.2543064521523899</v>
      </c>
      <c r="AI124">
        <f>IFERROR(VLOOKUP($A124,table123!$CF$10:$CY$410,7,FALSE)/VLOOKUP($A124,table100!$CE$10:$CK$462,7,FALSE)*1000,"")</f>
        <v>1.4087308164009413</v>
      </c>
      <c r="AJ124">
        <f>IFERROR(VLOOKUP($A124,table123!$DF$10:$DY$410,7,FALSE)/VLOOKUP($A124,table100!$DE$10:$DK$462,7,FALSE)*1000,"")</f>
        <v>1.1309250639218513</v>
      </c>
      <c r="AK124">
        <f>IFERROR(VLOOKUP($A124,table123!$EF$10:$EZ$410,7,FALSE)/VLOOKUP($A124,table100!$EE$10:$EK$462,7,FALSE)*1000,"")</f>
        <v>1.1033408511950156</v>
      </c>
      <c r="AL124">
        <f>IFERROR(VLOOKUP($A124,table123!$FF$10:$FZ$410,7,FALSE)/VLOOKUP($A124,table100!$FE$10:$FK$462,7,FALSE)*1000,"")</f>
        <v>1.3688923245402134</v>
      </c>
      <c r="AM124">
        <f>IFERROR(VLOOKUP($A124,table123!$GF$10:$GZ$410,7,FALSE)/VLOOKUP($A124,table100!$GE$10:$GK$462,7,FALSE)*1000,"")</f>
        <v>1.634635222421482</v>
      </c>
      <c r="AO124">
        <f>IFERROR(VLOOKUP($A124,table123!$F$10:$R$410,9,FALSE)/VLOOKUP($A124,table100!$E$10:$K$462,7,FALSE)*1000,"")</f>
        <v>1.702736297229648E-2</v>
      </c>
      <c r="AP124">
        <f>IFERROR(VLOOKUP($A124,table123!$AF$10:$AR$410,9,FALSE)/VLOOKUP($A124,table100!$AE$10:$AK$462,7,FALSE)*1000,"")</f>
        <v>8.4135424379080559E-2</v>
      </c>
      <c r="AQ124">
        <f>IFERROR(VLOOKUP($A124,table123!$BF$10:$BR$410,9,FALSE)/VLOOKUP($A124,table100!$BE$10:$BK$462,7,FALSE)*1000,"")</f>
        <v>1.6724086028698532E-2</v>
      </c>
      <c r="AR124">
        <f>IFERROR(VLOOKUP($A124,table123!$CF$10:$CY$410,16,FALSE)/VLOOKUP($A124,table100!$CE$10:$CK$462,7,FALSE)*1000,"")</f>
        <v>0</v>
      </c>
      <c r="AS124">
        <f>IFERROR(VLOOKUP($A124,table123!$DF$10:$DY$410,16,FALSE)/VLOOKUP($A124,table100!$DE$10:$DK$462,7,FALSE)*1000,"")</f>
        <v>0.11473152822395595</v>
      </c>
      <c r="AT124">
        <f>IFERROR(VLOOKUP($A124,table123!$EF$10:$EZ$410,17,FALSE)/VLOOKUP($A124,table100!$EE$10:$EK$462,7,FALSE)*1000,"")</f>
        <v>1.6225600752867872E-2</v>
      </c>
      <c r="AU124">
        <f>IFERROR(VLOOKUP($A124,table123!$FF$10:$FZ$410,17,FALSE)/VLOOKUP($A124,table100!$FE$10:$FK$462,7,FALSE)*1000,"")</f>
        <v>0.14494154024543435</v>
      </c>
      <c r="AV124">
        <f>IFERROR(VLOOKUP($A124,table123!$GF$10:$GZ$410,17,FALSE)/VLOOKUP($A124,table100!$GE$10:$GK$462,7,FALSE)*1000,"")</f>
        <v>0.14283220390090617</v>
      </c>
      <c r="AX124">
        <f>IFERROR(VLOOKUP($A124,table123!$F$10:$R$410,11,FALSE)/VLOOKUP($A124,table100!$E$10:$K$462,7,FALSE)*1000,"")</f>
        <v>0.28946517052904014</v>
      </c>
      <c r="AY124">
        <f>IFERROR(VLOOKUP($A124,table123!$AF$10:$AR$410,11,FALSE)/VLOOKUP($A124,table100!$AE$10:$AK$462,7,FALSE)*1000,"")</f>
        <v>0.33654169751632224</v>
      </c>
      <c r="AZ124">
        <f>IFERROR(VLOOKUP($A124,table123!$BF$10:$BR$410,11,FALSE)/VLOOKUP($A124,table100!$BE$10:$BK$462,7,FALSE)*1000,"")</f>
        <v>0.35120580660266915</v>
      </c>
      <c r="BA124">
        <f>IFERROR(VLOOKUP($A124,table123!$CF$10:$CY$410,18,FALSE)/VLOOKUP($A124,table100!$CE$10:$CK$462,7,FALSE)*1000,"")</f>
        <v>0.84523848984056482</v>
      </c>
      <c r="BB124">
        <f>IFERROR(VLOOKUP($A124,table123!$DF$10:$DY$410,18,FALSE)/VLOOKUP($A124,table100!$DE$10:$DK$462,7,FALSE)*1000,"")</f>
        <v>0.59004785943748761</v>
      </c>
      <c r="BC124">
        <f>IFERROR(VLOOKUP($A124,table123!$EF$10:$EZ$410,19,FALSE)/VLOOKUP($A124,table100!$EE$10:$EK$462,7,FALSE)*1000,"")</f>
        <v>2.4338401129301812</v>
      </c>
      <c r="BD124">
        <f>IFERROR(VLOOKUP($A124,table123!$FF$10:$FZ$410,19,FALSE)/VLOOKUP($A124,table100!$FE$10:$FK$462,7,FALSE)*1000,"")</f>
        <v>0.20936000257673851</v>
      </c>
      <c r="BE124">
        <f>IFERROR(VLOOKUP($A124,table123!$GF$10:$GZ$410,19,FALSE)/VLOOKUP($A124,table100!$GE$10:$GK$462,7,FALSE)*1000,"")</f>
        <v>0.20631318341242005</v>
      </c>
      <c r="BG124">
        <f>IFERROR(VLOOKUP($A124,table123!$F$10:$R$410,13,FALSE)/VLOOKUP($A124,table100!$E$10:$K$462,7,FALSE)*1000,"")</f>
        <v>11.902126717635241</v>
      </c>
      <c r="BH124">
        <f>IFERROR(VLOOKUP($A124,table123!$AF$10:$AR$410,13,FALSE)/VLOOKUP($A124,table100!$AE$10:$AK$462,7,FALSE)*1000,"")</f>
        <v>6.1587130645486976</v>
      </c>
      <c r="BI124">
        <f>IFERROR(VLOOKUP($A124,table123!$BF$10:$BR$410,13,FALSE)/VLOOKUP($A124,table100!$BE$10:$BK$462,7,FALSE)*1000,"")</f>
        <v>9.097902799612001</v>
      </c>
      <c r="BJ124">
        <f>IFERROR(VLOOKUP($A124,table123!$CF$10:$CY$410,20,FALSE)/VLOOKUP($A124,table100!$CE$10:$CK$462,7,FALSE)*1000,"")</f>
        <v>11.170406708873346</v>
      </c>
      <c r="BK124">
        <f>IFERROR(VLOOKUP($A124,table123!$DF$10:$DY$410,20,FALSE)/VLOOKUP($A124,table100!$DE$10:$DK$462,7,FALSE)*1000,"")</f>
        <v>10.145545138661246</v>
      </c>
      <c r="BL124">
        <f>IFERROR(VLOOKUP($A124,table123!$EF$10:$EZ$410,21,FALSE)/VLOOKUP($A124,table100!$EE$10:$EK$462,7,FALSE)*1000,"")</f>
        <v>7.5124531485778263</v>
      </c>
      <c r="BM124">
        <f>IFERROR(VLOOKUP($A124,table123!$FF$10:$FZ$410,21,FALSE)/VLOOKUP($A124,table100!$FE$10:$FK$462,7,FALSE)*1000,"")</f>
        <v>14.767932489451477</v>
      </c>
      <c r="BN124">
        <f>IFERROR(VLOOKUP($A124,table123!$GF$10:$GZ$410,21,FALSE)/VLOOKUP($A124,table100!$GE$10:$GK$462,7,FALSE)*1000,"")</f>
        <v>15.156083858373934</v>
      </c>
    </row>
    <row r="125" spans="1:66" x14ac:dyDescent="0.3">
      <c r="A125" t="s">
        <v>717</v>
      </c>
      <c r="B125" t="str">
        <f>VLOOKUP($A125,class!$A$1:$B$455,2,FALSE)</f>
        <v>Shire District</v>
      </c>
      <c r="C125" t="str">
        <f>IFERROR(VLOOKUP($A125,classifications!A$3:C$334,3,FALSE),VLOOKUP($A125,classifications!I$2:K$28,3,FALSE))</f>
        <v>Predominantly Rural</v>
      </c>
      <c r="E125" t="b">
        <f>IF(VLOOKUP(A125,table123!$F$10:$F$410,1,FALSE)=VLOOKUP(calculations!A125,table100!$E$10:$E$462,1,FALSE),TRUE,FALSE)</f>
        <v>1</v>
      </c>
      <c r="F125" t="b">
        <f>IF(VLOOKUP($A125,table123!$AF$10:$AF$410,1,FALSE)=VLOOKUP(calculations!$A125,table100!$AE$10:$AE$462,1,FALSE),TRUE,FALSE)</f>
        <v>1</v>
      </c>
      <c r="G125" t="b">
        <f>IF(VLOOKUP($A125,table123!$BF$10:$BF$410,1,FALSE)=VLOOKUP(calculations!$A125,table100!$BE$10:$BE$462,1,FALSE),TRUE,FALSE)</f>
        <v>1</v>
      </c>
      <c r="H125" t="b">
        <f>IF(VLOOKUP($A125,table123!$CF$10:$CF$410,1,FALSE)=VLOOKUP(calculations!$A125,table100!$CE$10:$CE$462,1,FALSE),TRUE,FALSE)</f>
        <v>1</v>
      </c>
      <c r="I125" t="b">
        <f>IF(VLOOKUP($A125,table123!$DF$10:$DF$410,1,FALSE)=VLOOKUP(calculations!$A125,table100!$DE$10:$DE$462,1,FALSE),TRUE,FALSE)</f>
        <v>1</v>
      </c>
      <c r="J125" t="b">
        <f>IF(VLOOKUP($A125,table123!$EF$10:$EF$410,1,FALSE)=VLOOKUP(calculations!$A125,table100!$EE$10:$EE$462,1,FALSE),TRUE,FALSE)</f>
        <v>1</v>
      </c>
      <c r="K125" t="b">
        <f>IF(VLOOKUP($A125,table123!$FF$10:$FF$410,1,FALSE)=VLOOKUP(calculations!$A125,table100!$FE$10:$FE$462,1,FALSE),TRUE,FALSE)</f>
        <v>1</v>
      </c>
      <c r="L125" t="b">
        <f>IF(VLOOKUP($A125,table123!$GF$10:$GF$408,1,FALSE)=VLOOKUP(calculations!$A125,table100!$GE$10:$GE$462,1,FALSE),TRUE,FALSE)</f>
        <v>1</v>
      </c>
      <c r="N125">
        <f>IFERROR(VLOOKUP($A125,table123!$F$10:$R$410,3,FALSE)/VLOOKUP($A125,table100!$E$10:$K$462,7,FALSE)*1000,"")</f>
        <v>3.2124827902707662</v>
      </c>
      <c r="O125">
        <f>IFERROR(VLOOKUP($A125,table123!$AF$10:$AR$410,3,FALSE)/VLOOKUP($A125,table100!$AE$10:$AK$462,7,FALSE)*1000,"")</f>
        <v>5.6253430087200442</v>
      </c>
      <c r="P125">
        <f>IFERROR(VLOOKUP($A125,table123!$BF$10:$BR$410,3,FALSE)/VLOOKUP($A125,table100!$BE$10:$BK$462,7,FALSE)*1000,"")</f>
        <v>6.8705068705068708</v>
      </c>
      <c r="Q125">
        <f>IFERROR(VLOOKUP($A125,table123!$CF$10:$CY$410,3,FALSE)/VLOOKUP($A125,table100!$CE$10:$CK$462,7,FALSE)*1000,"")</f>
        <v>4.6066992849077906</v>
      </c>
      <c r="R125">
        <f>IFERROR(VLOOKUP($A125,table123!$DF$10:$DY$410,3,FALSE)/VLOOKUP($A125,table100!$DE$10:$DK$462,7,FALSE)*1000,"")</f>
        <v>4.7791694133157545</v>
      </c>
      <c r="S125">
        <f>IFERROR(VLOOKUP($A125,table123!$EF$10:$EZ$410,3,FALSE)/VLOOKUP($A125,table100!$EE$10:$EK$462,7,FALSE)*1000,"")</f>
        <v>6.8707523548348632</v>
      </c>
      <c r="T125">
        <f>IFERROR(VLOOKUP($A125,table123!$FF$10:$FZ$410,3,FALSE)/VLOOKUP($A125,table100!$FE$10:$FK$462,7,FALSE)*1000,"")</f>
        <v>6.9412583065697753</v>
      </c>
      <c r="U125">
        <f>IFERROR(VLOOKUP($A125,table123!$GF$10:$GZ$410,3,FALSE)/VLOOKUP($A125,table100!$GE$10:$GK$462,7,FALSE)*1000,"")</f>
        <v>7.4065365624265223</v>
      </c>
      <c r="W125">
        <f>IFERROR(VLOOKUP($A125,table123!$F$10:$R$410,5,FALSE)/VLOOKUP($A125,table100!$E$10:$K$462,7,FALSE)*1000,"")</f>
        <v>7.6487685482637305E-2</v>
      </c>
      <c r="X125">
        <f>IFERROR(VLOOKUP($A125,table123!$AF$10:$AR$410,5,FALSE)/VLOOKUP($A125,table100!$AE$10:$AK$462,7,FALSE)*1000,"")</f>
        <v>-0.10671382401365936</v>
      </c>
      <c r="Y125">
        <f>IFERROR(VLOOKUP($A125,table123!$BF$10:$BR$410,5,FALSE)/VLOOKUP($A125,table100!$BE$10:$BK$462,7,FALSE)*1000,"")</f>
        <v>1.5166681833348499E-2</v>
      </c>
      <c r="Z125">
        <f>IFERROR(VLOOKUP($A125,table123!$CF$10:$CY$410,5,FALSE)/VLOOKUP($A125,table100!$CE$10:$CK$462,7,FALSE)*1000,"")</f>
        <v>0.24087316522393679</v>
      </c>
      <c r="AA125">
        <f>IFERROR(VLOOKUP($A125,table123!$DF$10:$DY$410,5,FALSE)/VLOOKUP($A125,table100!$DE$10:$DK$462,7,FALSE)*1000,"")</f>
        <v>2.9963444597590937E-2</v>
      </c>
      <c r="AB125">
        <f>IFERROR(VLOOKUP($A125,table123!$EF$10:$EZ$410,5,FALSE)/VLOOKUP($A125,table100!$EE$10:$EK$462,7,FALSE)*1000,"")</f>
        <v>1.4904018123286037E-2</v>
      </c>
      <c r="AC125">
        <f>IFERROR(VLOOKUP($A125,table123!$FF$10:$FZ$410,5,FALSE)/VLOOKUP($A125,table100!$FE$10:$FK$462,7,FALSE)*1000,"")</f>
        <v>0</v>
      </c>
      <c r="AD125">
        <f>IFERROR(VLOOKUP($A125,table123!$GF$10:$GZ$410,5,FALSE)/VLOOKUP($A125,table100!$GE$10:$GK$462,7,FALSE)*1000,"")</f>
        <v>0</v>
      </c>
      <c r="AF125">
        <f>IFERROR(VLOOKUP($A125,table123!$F$10:$R$410,7,FALSE)/VLOOKUP($A125,table100!$E$10:$K$462,7,FALSE)*1000,"")</f>
        <v>0.24476059354443935</v>
      </c>
      <c r="AG125">
        <f>IFERROR(VLOOKUP($A125,table123!$AF$10:$AR$410,7,FALSE)/VLOOKUP($A125,table100!$AE$10:$AK$462,7,FALSE)*1000,"")</f>
        <v>0.33538630404292946</v>
      </c>
      <c r="AH125">
        <f>IFERROR(VLOOKUP($A125,table123!$BF$10:$BR$410,7,FALSE)/VLOOKUP($A125,table100!$BE$10:$BK$462,7,FALSE)*1000,"")</f>
        <v>0.75833409166742505</v>
      </c>
      <c r="AI125">
        <f>IFERROR(VLOOKUP($A125,table123!$CF$10:$CY$410,7,FALSE)/VLOOKUP($A125,table100!$CE$10:$CK$462,7,FALSE)*1000,"")</f>
        <v>0.66240120436582606</v>
      </c>
      <c r="AJ125">
        <f>IFERROR(VLOOKUP($A125,table123!$DF$10:$DY$410,7,FALSE)/VLOOKUP($A125,table100!$DE$10:$DK$462,7,FALSE)*1000,"")</f>
        <v>0.62923233654940969</v>
      </c>
      <c r="AK125">
        <f>IFERROR(VLOOKUP($A125,table123!$EF$10:$EZ$410,7,FALSE)/VLOOKUP($A125,table100!$EE$10:$EK$462,7,FALSE)*1000,"")</f>
        <v>0.29808036246572073</v>
      </c>
      <c r="AL125">
        <f>IFERROR(VLOOKUP($A125,table123!$FF$10:$FZ$410,7,FALSE)/VLOOKUP($A125,table100!$FE$10:$FK$462,7,FALSE)*1000,"")</f>
        <v>0.17760149185253157</v>
      </c>
      <c r="AM125">
        <f>IFERROR(VLOOKUP($A125,table123!$GF$10:$GZ$410,7,FALSE)/VLOOKUP($A125,table100!$GE$10:$GK$462,7,FALSE)*1000,"")</f>
        <v>0.41147425346814015</v>
      </c>
      <c r="AO125">
        <f>IFERROR(VLOOKUP($A125,table123!$F$10:$R$410,9,FALSE)/VLOOKUP($A125,table100!$E$10:$K$462,7,FALSE)*1000,"")</f>
        <v>0</v>
      </c>
      <c r="AP125">
        <f>IFERROR(VLOOKUP($A125,table123!$AF$10:$AR$410,9,FALSE)/VLOOKUP($A125,table100!$AE$10:$AK$462,7,FALSE)*1000,"")</f>
        <v>0</v>
      </c>
      <c r="AQ125">
        <f>IFERROR(VLOOKUP($A125,table123!$BF$10:$BR$410,9,FALSE)/VLOOKUP($A125,table100!$BE$10:$BK$462,7,FALSE)*1000,"")</f>
        <v>0</v>
      </c>
      <c r="AR125">
        <f>IFERROR(VLOOKUP($A125,table123!$CF$10:$CY$410,16,FALSE)/VLOOKUP($A125,table100!$CE$10:$CK$462,7,FALSE)*1000,"")</f>
        <v>0</v>
      </c>
      <c r="AS125">
        <f>IFERROR(VLOOKUP($A125,table123!$DF$10:$DY$410,16,FALSE)/VLOOKUP($A125,table100!$DE$10:$DK$462,7,FALSE)*1000,"")</f>
        <v>0</v>
      </c>
      <c r="AT125">
        <f>IFERROR(VLOOKUP($A125,table123!$EF$10:$EZ$410,17,FALSE)/VLOOKUP($A125,table100!$EE$10:$EK$462,7,FALSE)*1000,"")</f>
        <v>0</v>
      </c>
      <c r="AU125">
        <f>IFERROR(VLOOKUP($A125,table123!$FF$10:$FZ$410,17,FALSE)/VLOOKUP($A125,table100!$FE$10:$FK$462,7,FALSE)*1000,"")</f>
        <v>0</v>
      </c>
      <c r="AV125">
        <f>IFERROR(VLOOKUP($A125,table123!$GF$10:$GZ$410,17,FALSE)/VLOOKUP($A125,table100!$GE$10:$GK$462,7,FALSE)*1000,"")</f>
        <v>0</v>
      </c>
      <c r="AX125">
        <f>IFERROR(VLOOKUP($A125,table123!$F$10:$R$410,11,FALSE)/VLOOKUP($A125,table100!$E$10:$K$462,7,FALSE)*1000,"")</f>
        <v>7.6487685482637305E-2</v>
      </c>
      <c r="AY125">
        <f>IFERROR(VLOOKUP($A125,table123!$AF$10:$AR$410,11,FALSE)/VLOOKUP($A125,table100!$AE$10:$AK$462,7,FALSE)*1000,"")</f>
        <v>0.70126227208976155</v>
      </c>
      <c r="AZ125">
        <f>IFERROR(VLOOKUP($A125,table123!$BF$10:$BR$410,11,FALSE)/VLOOKUP($A125,table100!$BE$10:$BK$462,7,FALSE)*1000,"")</f>
        <v>0.19716686383353052</v>
      </c>
      <c r="BA125">
        <f>IFERROR(VLOOKUP($A125,table123!$CF$10:$CY$410,18,FALSE)/VLOOKUP($A125,table100!$CE$10:$CK$462,7,FALSE)*1000,"")</f>
        <v>0.64734663153933014</v>
      </c>
      <c r="BB125">
        <f>IFERROR(VLOOKUP($A125,table123!$DF$10:$DY$410,18,FALSE)/VLOOKUP($A125,table100!$DE$10:$DK$462,7,FALSE)*1000,"")</f>
        <v>0.22472583448193204</v>
      </c>
      <c r="BC125">
        <f>IFERROR(VLOOKUP($A125,table123!$EF$10:$EZ$410,19,FALSE)/VLOOKUP($A125,table100!$EE$10:$EK$462,7,FALSE)*1000,"")</f>
        <v>0.1639441993561464</v>
      </c>
      <c r="BD125">
        <f>IFERROR(VLOOKUP($A125,table123!$FF$10:$FZ$410,19,FALSE)/VLOOKUP($A125,table100!$FE$10:$FK$462,7,FALSE)*1000,"")</f>
        <v>0</v>
      </c>
      <c r="BE125">
        <f>IFERROR(VLOOKUP($A125,table123!$GF$10:$GZ$410,19,FALSE)/VLOOKUP($A125,table100!$GE$10:$GK$462,7,FALSE)*1000,"")</f>
        <v>0</v>
      </c>
      <c r="BG125">
        <f>IFERROR(VLOOKUP($A125,table123!$F$10:$R$410,13,FALSE)/VLOOKUP($A125,table100!$E$10:$K$462,7,FALSE)*1000,"")</f>
        <v>3.4572433838152059</v>
      </c>
      <c r="BH125">
        <f>IFERROR(VLOOKUP($A125,table123!$AF$10:$AR$410,13,FALSE)/VLOOKUP($A125,table100!$AE$10:$AK$462,7,FALSE)*1000,"")</f>
        <v>5.1527532166595522</v>
      </c>
      <c r="BI125">
        <f>IFERROR(VLOOKUP($A125,table123!$BF$10:$BR$410,13,FALSE)/VLOOKUP($A125,table100!$BE$10:$BK$462,7,FALSE)*1000,"")</f>
        <v>7.4468407801741137</v>
      </c>
      <c r="BJ125">
        <f>IFERROR(VLOOKUP($A125,table123!$CF$10:$CY$410,20,FALSE)/VLOOKUP($A125,table100!$CE$10:$CK$462,7,FALSE)*1000,"")</f>
        <v>4.8626270229582236</v>
      </c>
      <c r="BK125">
        <f>IFERROR(VLOOKUP($A125,table123!$DF$10:$DY$410,20,FALSE)/VLOOKUP($A125,table100!$DE$10:$DK$462,7,FALSE)*1000,"")</f>
        <v>5.2136393599808235</v>
      </c>
      <c r="BL125">
        <f>IFERROR(VLOOKUP($A125,table123!$EF$10:$EZ$410,21,FALSE)/VLOOKUP($A125,table100!$EE$10:$EK$462,7,FALSE)*1000,"")</f>
        <v>7.0197925360677234</v>
      </c>
      <c r="BM125">
        <f>IFERROR(VLOOKUP($A125,table123!$FF$10:$FZ$410,21,FALSE)/VLOOKUP($A125,table100!$FE$10:$FK$462,7,FALSE)*1000,"")</f>
        <v>7.1188597984223065</v>
      </c>
      <c r="BN125">
        <f>IFERROR(VLOOKUP($A125,table123!$GF$10:$GZ$410,21,FALSE)/VLOOKUP($A125,table100!$GE$10:$GK$462,7,FALSE)*1000,"")</f>
        <v>7.8180108158946631</v>
      </c>
    </row>
    <row r="126" spans="1:66" x14ac:dyDescent="0.3">
      <c r="A126" t="s">
        <v>764</v>
      </c>
      <c r="B126" t="str">
        <f>VLOOKUP($A126,class!$A$1:$B$455,2,FALSE)</f>
        <v>Shire District</v>
      </c>
      <c r="C126" t="str">
        <f>IFERROR(VLOOKUP($A126,classifications!A$3:C$334,3,FALSE),VLOOKUP($A126,classifications!I$2:K$28,3,FALSE))</f>
        <v>Predominantly Rural</v>
      </c>
      <c r="E126" t="b">
        <f>IF(VLOOKUP(A126,table123!$F$10:$F$410,1,FALSE)=VLOOKUP(calculations!A126,table100!$E$10:$E$462,1,FALSE),TRUE,FALSE)</f>
        <v>1</v>
      </c>
      <c r="F126" t="b">
        <f>IF(VLOOKUP($A126,table123!$AF$10:$AF$410,1,FALSE)=VLOOKUP(calculations!$A126,table100!$AE$10:$AE$462,1,FALSE),TRUE,FALSE)</f>
        <v>1</v>
      </c>
      <c r="G126" t="b">
        <f>IF(VLOOKUP($A126,table123!$BF$10:$BF$410,1,FALSE)=VLOOKUP(calculations!$A126,table100!$BE$10:$BE$462,1,FALSE),TRUE,FALSE)</f>
        <v>1</v>
      </c>
      <c r="H126" t="b">
        <f>IF(VLOOKUP($A126,table123!$CF$10:$CF$410,1,FALSE)=VLOOKUP(calculations!$A126,table100!$CE$10:$CE$462,1,FALSE),TRUE,FALSE)</f>
        <v>1</v>
      </c>
      <c r="I126" t="b">
        <f>IF(VLOOKUP($A126,table123!$DF$10:$DF$410,1,FALSE)=VLOOKUP(calculations!$A126,table100!$DE$10:$DE$462,1,FALSE),TRUE,FALSE)</f>
        <v>1</v>
      </c>
      <c r="J126" t="b">
        <f>IF(VLOOKUP($A126,table123!$EF$10:$EF$410,1,FALSE)=VLOOKUP(calculations!$A126,table100!$EE$10:$EE$462,1,FALSE),TRUE,FALSE)</f>
        <v>1</v>
      </c>
      <c r="K126" t="b">
        <f>IF(VLOOKUP($A126,table123!$FF$10:$FF$410,1,FALSE)=VLOOKUP(calculations!$A126,table100!$FE$10:$FE$462,1,FALSE),TRUE,FALSE)</f>
        <v>1</v>
      </c>
      <c r="L126" t="b">
        <f>IF(VLOOKUP($A126,table123!$GF$10:$GF$408,1,FALSE)=VLOOKUP(calculations!$A126,table100!$GE$10:$GE$462,1,FALSE),TRUE,FALSE)</f>
        <v>1</v>
      </c>
      <c r="N126">
        <f>IFERROR(VLOOKUP($A126,table123!$F$10:$R$410,3,FALSE)/VLOOKUP($A126,table100!$E$10:$K$462,7,FALSE)*1000,"")</f>
        <v>6.2916555585177285</v>
      </c>
      <c r="O126">
        <f>IFERROR(VLOOKUP($A126,table123!$AF$10:$AR$410,3,FALSE)/VLOOKUP($A126,table100!$AE$10:$AK$462,7,FALSE)*1000,"")</f>
        <v>9.3225276762540403</v>
      </c>
      <c r="P126">
        <f>IFERROR(VLOOKUP($A126,table123!$BF$10:$BR$410,3,FALSE)/VLOOKUP($A126,table100!$BE$10:$BK$462,7,FALSE)*1000,"")</f>
        <v>11.504819941687899</v>
      </c>
      <c r="Q126">
        <f>IFERROR(VLOOKUP($A126,table123!$CF$10:$CY$410,3,FALSE)/VLOOKUP($A126,table100!$CE$10:$CK$462,7,FALSE)*1000,"")</f>
        <v>14.015053205294576</v>
      </c>
      <c r="R126">
        <f>IFERROR(VLOOKUP($A126,table123!$DF$10:$DY$410,3,FALSE)/VLOOKUP($A126,table100!$DE$10:$DK$462,7,FALSE)*1000,"")</f>
        <v>11.791789231359509</v>
      </c>
      <c r="S126">
        <f>IFERROR(VLOOKUP($A126,table123!$EF$10:$EZ$410,3,FALSE)/VLOOKUP($A126,table100!$EE$10:$EK$462,7,FALSE)*1000,"")</f>
        <v>9.7835979371018293</v>
      </c>
      <c r="T126">
        <f>IFERROR(VLOOKUP($A126,table123!$FF$10:$FZ$410,3,FALSE)/VLOOKUP($A126,table100!$FE$10:$FK$462,7,FALSE)*1000,"")</f>
        <v>10.397920415916817</v>
      </c>
      <c r="U126">
        <f>IFERROR(VLOOKUP($A126,table123!$GF$10:$GZ$410,3,FALSE)/VLOOKUP($A126,table100!$GE$10:$GK$462,7,FALSE)*1000,"")</f>
        <v>4.2983127887156938</v>
      </c>
      <c r="W126">
        <f>IFERROR(VLOOKUP($A126,table123!$F$10:$R$410,5,FALSE)/VLOOKUP($A126,table100!$E$10:$K$462,7,FALSE)*1000,"")</f>
        <v>0.10663822980538523</v>
      </c>
      <c r="X126">
        <f>IFERROR(VLOOKUP($A126,table123!$AF$10:$AR$410,5,FALSE)/VLOOKUP($A126,table100!$AE$10:$AK$462,7,FALSE)*1000,"")</f>
        <v>2.6484453625721702E-2</v>
      </c>
      <c r="Y126">
        <f>IFERROR(VLOOKUP($A126,table123!$BF$10:$BR$410,5,FALSE)/VLOOKUP($A126,table100!$BE$10:$BK$462,7,FALSE)*1000,"")</f>
        <v>0.13133356097817236</v>
      </c>
      <c r="Z126">
        <f>IFERROR(VLOOKUP($A126,table123!$CF$10:$CY$410,5,FALSE)/VLOOKUP($A126,table100!$CE$10:$CK$462,7,FALSE)*1000,"")</f>
        <v>0.18167661562418894</v>
      </c>
      <c r="AA126">
        <f>IFERROR(VLOOKUP($A126,table123!$DF$10:$DY$410,5,FALSE)/VLOOKUP($A126,table100!$DE$10:$DK$462,7,FALSE)*1000,"")</f>
        <v>0</v>
      </c>
      <c r="AB126">
        <f>IFERROR(VLOOKUP($A126,table123!$EF$10:$EZ$410,5,FALSE)/VLOOKUP($A126,table100!$EE$10:$EK$462,7,FALSE)*1000,"")</f>
        <v>0.12640307412276267</v>
      </c>
      <c r="AC126">
        <f>IFERROR(VLOOKUP($A126,table123!$FF$10:$FZ$410,5,FALSE)/VLOOKUP($A126,table100!$FE$10:$FK$462,7,FALSE)*1000,"")</f>
        <v>1.4247150569886022</v>
      </c>
      <c r="AD126">
        <f>IFERROR(VLOOKUP($A126,table123!$GF$10:$GZ$410,5,FALSE)/VLOOKUP($A126,table100!$GE$10:$GK$462,7,FALSE)*1000,"")</f>
        <v>0.19762357649267559</v>
      </c>
      <c r="AF126">
        <f>IFERROR(VLOOKUP($A126,table123!$F$10:$R$410,7,FALSE)/VLOOKUP($A126,table100!$E$10:$K$462,7,FALSE)*1000,"")</f>
        <v>0.39989336177019458</v>
      </c>
      <c r="AG126">
        <f>IFERROR(VLOOKUP($A126,table123!$AF$10:$AR$410,7,FALSE)/VLOOKUP($A126,table100!$AE$10:$AK$462,7,FALSE)*1000,"")</f>
        <v>0.34429789713438214</v>
      </c>
      <c r="AH126">
        <f>IFERROR(VLOOKUP($A126,table123!$BF$10:$BR$410,7,FALSE)/VLOOKUP($A126,table100!$BE$10:$BK$462,7,FALSE)*1000,"")</f>
        <v>0.63040109269522726</v>
      </c>
      <c r="AI126">
        <f>IFERROR(VLOOKUP($A126,table123!$CF$10:$CY$410,7,FALSE)/VLOOKUP($A126,table100!$CE$10:$CK$462,7,FALSE)*1000,"")</f>
        <v>0.90838307812094476</v>
      </c>
      <c r="AJ126">
        <f>IFERROR(VLOOKUP($A126,table123!$DF$10:$DY$410,7,FALSE)/VLOOKUP($A126,table100!$DE$10:$DK$462,7,FALSE)*1000,"")</f>
        <v>0</v>
      </c>
      <c r="AK126">
        <f>IFERROR(VLOOKUP($A126,table123!$EF$10:$EZ$410,7,FALSE)/VLOOKUP($A126,table100!$EE$10:$EK$462,7,FALSE)*1000,"")</f>
        <v>1.9213267266659924</v>
      </c>
      <c r="AL126">
        <f>IFERROR(VLOOKUP($A126,table123!$FF$10:$FZ$410,7,FALSE)/VLOOKUP($A126,table100!$FE$10:$FK$462,7,FALSE)*1000,"")</f>
        <v>0</v>
      </c>
      <c r="AM126">
        <f>IFERROR(VLOOKUP($A126,table123!$GF$10:$GZ$410,7,FALSE)/VLOOKUP($A126,table100!$GE$10:$GK$462,7,FALSE)*1000,"")</f>
        <v>1.0128208295249623</v>
      </c>
      <c r="AO126">
        <f>IFERROR(VLOOKUP($A126,table123!$F$10:$R$410,9,FALSE)/VLOOKUP($A126,table100!$E$10:$K$462,7,FALSE)*1000,"")</f>
        <v>0</v>
      </c>
      <c r="AP126">
        <f>IFERROR(VLOOKUP($A126,table123!$AF$10:$AR$410,9,FALSE)/VLOOKUP($A126,table100!$AE$10:$AK$462,7,FALSE)*1000,"")</f>
        <v>0</v>
      </c>
      <c r="AQ126">
        <f>IFERROR(VLOOKUP($A126,table123!$BF$10:$BR$410,9,FALSE)/VLOOKUP($A126,table100!$BE$10:$BK$462,7,FALSE)*1000,"")</f>
        <v>0</v>
      </c>
      <c r="AR126">
        <f>IFERROR(VLOOKUP($A126,table123!$CF$10:$CY$410,16,FALSE)/VLOOKUP($A126,table100!$CE$10:$CK$462,7,FALSE)*1000,"")</f>
        <v>0</v>
      </c>
      <c r="AS126">
        <f>IFERROR(VLOOKUP($A126,table123!$DF$10:$DY$410,16,FALSE)/VLOOKUP($A126,table100!$DE$10:$DK$462,7,FALSE)*1000,"")</f>
        <v>0</v>
      </c>
      <c r="AT126">
        <f>IFERROR(VLOOKUP($A126,table123!$EF$10:$EZ$410,17,FALSE)/VLOOKUP($A126,table100!$EE$10:$EK$462,7,FALSE)*1000,"")</f>
        <v>0</v>
      </c>
      <c r="AU126">
        <f>IFERROR(VLOOKUP($A126,table123!$FF$10:$FZ$410,17,FALSE)/VLOOKUP($A126,table100!$FE$10:$FK$462,7,FALSE)*1000,"")</f>
        <v>0</v>
      </c>
      <c r="AV126">
        <f>IFERROR(VLOOKUP($A126,table123!$GF$10:$GZ$410,17,FALSE)/VLOOKUP($A126,table100!$GE$10:$GK$462,7,FALSE)*1000,"")</f>
        <v>0</v>
      </c>
      <c r="AX126">
        <f>IFERROR(VLOOKUP($A126,table123!$F$10:$R$410,11,FALSE)/VLOOKUP($A126,table100!$E$10:$K$462,7,FALSE)*1000,"")</f>
        <v>0.18661690215942414</v>
      </c>
      <c r="AY126">
        <f>IFERROR(VLOOKUP($A126,table123!$AF$10:$AR$410,11,FALSE)/VLOOKUP($A126,table100!$AE$10:$AK$462,7,FALSE)*1000,"")</f>
        <v>1.4036760421632501</v>
      </c>
      <c r="AZ126">
        <f>IFERROR(VLOOKUP($A126,table123!$BF$10:$BR$410,11,FALSE)/VLOOKUP($A126,table100!$BE$10:$BK$462,7,FALSE)*1000,"")</f>
        <v>0.2101336975650758</v>
      </c>
      <c r="BA126">
        <f>IFERROR(VLOOKUP($A126,table123!$CF$10:$CY$410,18,FALSE)/VLOOKUP($A126,table100!$CE$10:$CK$462,7,FALSE)*1000,"")</f>
        <v>0.44121463794445887</v>
      </c>
      <c r="BB126">
        <f>IFERROR(VLOOKUP($A126,table123!$DF$10:$DY$410,18,FALSE)/VLOOKUP($A126,table100!$DE$10:$DK$462,7,FALSE)*1000,"")</f>
        <v>0</v>
      </c>
      <c r="BC126">
        <f>IFERROR(VLOOKUP($A126,table123!$EF$10:$EZ$410,19,FALSE)/VLOOKUP($A126,table100!$EE$10:$EK$462,7,FALSE)*1000,"")</f>
        <v>0.40448983719284048</v>
      </c>
      <c r="BD126">
        <f>IFERROR(VLOOKUP($A126,table123!$FF$10:$FZ$410,19,FALSE)/VLOOKUP($A126,table100!$FE$10:$FK$462,7,FALSE)*1000,"")</f>
        <v>0</v>
      </c>
      <c r="BE126">
        <f>IFERROR(VLOOKUP($A126,table123!$GF$10:$GZ$410,19,FALSE)/VLOOKUP($A126,table100!$GE$10:$GK$462,7,FALSE)*1000,"")</f>
        <v>0</v>
      </c>
      <c r="BG126">
        <f>IFERROR(VLOOKUP($A126,table123!$F$10:$R$410,13,FALSE)/VLOOKUP($A126,table100!$E$10:$K$462,7,FALSE)*1000,"")</f>
        <v>6.6115702479338845</v>
      </c>
      <c r="BH126">
        <f>IFERROR(VLOOKUP($A126,table123!$AF$10:$AR$410,13,FALSE)/VLOOKUP($A126,table100!$AE$10:$AK$462,7,FALSE)*1000,"")</f>
        <v>8.2896339848508926</v>
      </c>
      <c r="BI126">
        <f>IFERROR(VLOOKUP($A126,table123!$BF$10:$BR$410,13,FALSE)/VLOOKUP($A126,table100!$BE$10:$BK$462,7,FALSE)*1000,"")</f>
        <v>12.056420897796222</v>
      </c>
      <c r="BJ126">
        <f>IFERROR(VLOOKUP($A126,table123!$CF$10:$CY$410,20,FALSE)/VLOOKUP($A126,table100!$CE$10:$CK$462,7,FALSE)*1000,"")</f>
        <v>14.663898261095252</v>
      </c>
      <c r="BK126">
        <f>IFERROR(VLOOKUP($A126,table123!$DF$10:$DY$410,20,FALSE)/VLOOKUP($A126,table100!$DE$10:$DK$462,7,FALSE)*1000,"")</f>
        <v>11.791789231359509</v>
      </c>
      <c r="BL126">
        <f>IFERROR(VLOOKUP($A126,table123!$EF$10:$EZ$410,21,FALSE)/VLOOKUP($A126,table100!$EE$10:$EK$462,7,FALSE)*1000,"")</f>
        <v>11.426837900697745</v>
      </c>
      <c r="BM126">
        <f>IFERROR(VLOOKUP($A126,table123!$FF$10:$FZ$410,21,FALSE)/VLOOKUP($A126,table100!$FE$10:$FK$462,7,FALSE)*1000,"")</f>
        <v>11.82263547290542</v>
      </c>
      <c r="BN126">
        <f>IFERROR(VLOOKUP($A126,table123!$GF$10:$GZ$410,21,FALSE)/VLOOKUP($A126,table100!$GE$10:$GK$462,7,FALSE)*1000,"")</f>
        <v>5.5087571947333318</v>
      </c>
    </row>
    <row r="127" spans="1:66" x14ac:dyDescent="0.3">
      <c r="A127" t="s">
        <v>1262</v>
      </c>
      <c r="B127" t="str">
        <f>VLOOKUP($A127,class!$A$1:$B$455,2,FALSE)</f>
        <v>Unitary Authority</v>
      </c>
      <c r="C127" t="str">
        <f>IFERROR(VLOOKUP($A127,classifications!A$3:C$334,3,FALSE),VLOOKUP($A127,classifications!I$2:K$28,3,FALSE))</f>
        <v>Predominantly Rural</v>
      </c>
      <c r="E127" t="b">
        <f>IF(VLOOKUP(A127,table123!$F$10:$F$410,1,FALSE)=VLOOKUP(calculations!A127,table100!$E$10:$E$462,1,FALSE),TRUE,FALSE)</f>
        <v>1</v>
      </c>
      <c r="F127" t="b">
        <f>IF(VLOOKUP($A127,table123!$AF$10:$AF$410,1,FALSE)=VLOOKUP(calculations!$A127,table100!$AE$10:$AE$462,1,FALSE),TRUE,FALSE)</f>
        <v>1</v>
      </c>
      <c r="G127" t="b">
        <f>IF(VLOOKUP($A127,table123!$BF$10:$BF$410,1,FALSE)=VLOOKUP(calculations!$A127,table100!$BE$10:$BE$462,1,FALSE),TRUE,FALSE)</f>
        <v>1</v>
      </c>
      <c r="H127" t="b">
        <f>IF(VLOOKUP($A127,table123!$CF$10:$CF$410,1,FALSE)=VLOOKUP(calculations!$A127,table100!$CE$10:$CE$462,1,FALSE),TRUE,FALSE)</f>
        <v>1</v>
      </c>
      <c r="I127" t="b">
        <f>IF(VLOOKUP($A127,table123!$DF$10:$DF$410,1,FALSE)=VLOOKUP(calculations!$A127,table100!$DE$10:$DE$462,1,FALSE),TRUE,FALSE)</f>
        <v>1</v>
      </c>
      <c r="J127" t="b">
        <f>IF(VLOOKUP($A127,table123!$EF$10:$EF$410,1,FALSE)=VLOOKUP(calculations!$A127,table100!$EE$10:$EE$462,1,FALSE),TRUE,FALSE)</f>
        <v>1</v>
      </c>
      <c r="K127" t="b">
        <f>IF(VLOOKUP($A127,table123!$FF$10:$FF$410,1,FALSE)=VLOOKUP(calculations!$A127,table100!$FE$10:$FE$462,1,FALSE),TRUE,FALSE)</f>
        <v>1</v>
      </c>
      <c r="L127" t="b">
        <f>IF(VLOOKUP($A127,table123!$GF$10:$GF$408,1,FALSE)=VLOOKUP(calculations!$A127,table100!$GE$10:$GE$462,1,FALSE),TRUE,FALSE)</f>
        <v>1</v>
      </c>
      <c r="N127">
        <f>IFERROR(VLOOKUP($A127,table123!$F$10:$R$410,3,FALSE)/VLOOKUP($A127,table100!$E$10:$K$462,7,FALSE)*1000,"")</f>
        <v>7.2334757609326372</v>
      </c>
      <c r="O127">
        <f>IFERROR(VLOOKUP($A127,table123!$AF$10:$AR$410,3,FALSE)/VLOOKUP($A127,table100!$AE$10:$AK$462,7,FALSE)*1000,"")</f>
        <v>5.8904698056470401</v>
      </c>
      <c r="P127">
        <f>IFERROR(VLOOKUP($A127,table123!$BF$10:$BR$410,3,FALSE)/VLOOKUP($A127,table100!$BE$10:$BK$462,7,FALSE)*1000,"")</f>
        <v>4.26854431032704</v>
      </c>
      <c r="Q127">
        <f>IFERROR(VLOOKUP($A127,table123!$CF$10:$CY$410,3,FALSE)/VLOOKUP($A127,table100!$CE$10:$CK$462,7,FALSE)*1000,"")</f>
        <v>5.5134434310434468</v>
      </c>
      <c r="R127">
        <f>IFERROR(VLOOKUP($A127,table123!$DF$10:$DY$410,3,FALSE)/VLOOKUP($A127,table100!$DE$10:$DK$462,7,FALSE)*1000,"")</f>
        <v>7.4500616050509754</v>
      </c>
      <c r="S127">
        <f>IFERROR(VLOOKUP($A127,table123!$EF$10:$EZ$410,3,FALSE)/VLOOKUP($A127,table100!$EE$10:$EK$462,7,FALSE)*1000,"")</f>
        <v>7.1165130986932992</v>
      </c>
      <c r="T127">
        <f>IFERROR(VLOOKUP($A127,table123!$FF$10:$FZ$410,3,FALSE)/VLOOKUP($A127,table100!$FE$10:$FK$462,7,FALSE)*1000,"")</f>
        <v>9.1729843656610779</v>
      </c>
      <c r="U127">
        <f>IFERROR(VLOOKUP($A127,table123!$GF$10:$GZ$410,3,FALSE)/VLOOKUP($A127,table100!$GE$10:$GK$462,7,FALSE)*1000,"")</f>
        <v>7.9500177706279578</v>
      </c>
      <c r="W127">
        <f>IFERROR(VLOOKUP($A127,table123!$F$10:$R$410,5,FALSE)/VLOOKUP($A127,table100!$E$10:$K$462,7,FALSE)*1000,"")</f>
        <v>-1.9781611014401013E-2</v>
      </c>
      <c r="X127">
        <f>IFERROR(VLOOKUP($A127,table123!$AF$10:$AR$410,5,FALSE)/VLOOKUP($A127,table100!$AE$10:$AK$462,7,FALSE)*1000,"")</f>
        <v>3.2544032075398015E-2</v>
      </c>
      <c r="Y127">
        <f>IFERROR(VLOOKUP($A127,table123!$BF$10:$BR$410,5,FALSE)/VLOOKUP($A127,table100!$BE$10:$BK$462,7,FALSE)*1000,"")</f>
        <v>8.3823377695243992E-2</v>
      </c>
      <c r="Z127">
        <f>IFERROR(VLOOKUP($A127,table123!$CF$10:$CY$410,5,FALSE)/VLOOKUP($A127,table100!$CE$10:$CK$462,7,FALSE)*1000,"")</f>
        <v>-6.4184440407956305E-3</v>
      </c>
      <c r="AA127">
        <f>IFERROR(VLOOKUP($A127,table123!$DF$10:$DY$410,5,FALSE)/VLOOKUP($A127,table100!$DE$10:$DK$462,7,FALSE)*1000,"")</f>
        <v>0.1532146345511769</v>
      </c>
      <c r="AB127">
        <f>IFERROR(VLOOKUP($A127,table123!$EF$10:$EZ$410,5,FALSE)/VLOOKUP($A127,table100!$EE$10:$EK$462,7,FALSE)*1000,"")</f>
        <v>7.6044663565734277E-2</v>
      </c>
      <c r="AC127">
        <f>IFERROR(VLOOKUP($A127,table123!$FF$10:$FZ$410,5,FALSE)/VLOOKUP($A127,table100!$FE$10:$FK$462,7,FALSE)*1000,"")</f>
        <v>1.8874453427286168E-2</v>
      </c>
      <c r="AD127">
        <f>IFERROR(VLOOKUP($A127,table123!$GF$10:$GZ$410,5,FALSE)/VLOOKUP($A127,table100!$GE$10:$GK$462,7,FALSE)*1000,"")</f>
        <v>0</v>
      </c>
      <c r="AF127">
        <f>IFERROR(VLOOKUP($A127,table123!$F$10:$R$410,7,FALSE)/VLOOKUP($A127,table100!$E$10:$K$462,7,FALSE)*1000,"")</f>
        <v>-0.17144062879147545</v>
      </c>
      <c r="AG127">
        <f>IFERROR(VLOOKUP($A127,table123!$AF$10:$AR$410,7,FALSE)/VLOOKUP($A127,table100!$AE$10:$AK$462,7,FALSE)*1000,"")</f>
        <v>-0.14970254754683085</v>
      </c>
      <c r="AH127">
        <f>IFERROR(VLOOKUP($A127,table123!$BF$10:$BR$410,7,FALSE)/VLOOKUP($A127,table100!$BE$10:$BK$462,7,FALSE)*1000,"")</f>
        <v>0.61255545238832143</v>
      </c>
      <c r="AI127">
        <f>IFERROR(VLOOKUP($A127,table123!$CF$10:$CY$410,7,FALSE)/VLOOKUP($A127,table100!$CE$10:$CK$462,7,FALSE)*1000,"")</f>
        <v>0.34017753416216845</v>
      </c>
      <c r="AJ127">
        <f>IFERROR(VLOOKUP($A127,table123!$DF$10:$DY$410,7,FALSE)/VLOOKUP($A127,table100!$DE$10:$DK$462,7,FALSE)*1000,"")</f>
        <v>0.30004532599605471</v>
      </c>
      <c r="AK127">
        <f>IFERROR(VLOOKUP($A127,table123!$EF$10:$EZ$410,7,FALSE)/VLOOKUP($A127,table100!$EE$10:$EK$462,7,FALSE)*1000,"")</f>
        <v>0.31051570956008162</v>
      </c>
      <c r="AL127">
        <f>IFERROR(VLOOKUP($A127,table123!$FF$10:$FZ$410,7,FALSE)/VLOOKUP($A127,table100!$FE$10:$FK$462,7,FALSE)*1000,"")</f>
        <v>3.7748906854572335E-2</v>
      </c>
      <c r="AM127">
        <f>IFERROR(VLOOKUP($A127,table123!$GF$10:$GZ$410,7,FALSE)/VLOOKUP($A127,table100!$GE$10:$GK$462,7,FALSE)*1000,"")</f>
        <v>-0.15588270138486193</v>
      </c>
      <c r="AO127">
        <f>IFERROR(VLOOKUP($A127,table123!$F$10:$R$410,9,FALSE)/VLOOKUP($A127,table100!$E$10:$K$462,7,FALSE)*1000,"")</f>
        <v>6.349897135622725</v>
      </c>
      <c r="AP127">
        <f>IFERROR(VLOOKUP($A127,table123!$AF$10:$AR$410,9,FALSE)/VLOOKUP($A127,table100!$AE$10:$AK$462,7,FALSE)*1000,"")</f>
        <v>4.0224423645191942</v>
      </c>
      <c r="AQ127">
        <f>IFERROR(VLOOKUP($A127,table123!$BF$10:$BR$410,9,FALSE)/VLOOKUP($A127,table100!$BE$10:$BK$462,7,FALSE)*1000,"")</f>
        <v>0</v>
      </c>
      <c r="AR127">
        <f>IFERROR(VLOOKUP($A127,table123!$CF$10:$CY$410,16,FALSE)/VLOOKUP($A127,table100!$CE$10:$CK$462,7,FALSE)*1000,"")</f>
        <v>0</v>
      </c>
      <c r="AS127">
        <f>IFERROR(VLOOKUP($A127,table123!$DF$10:$DY$410,16,FALSE)/VLOOKUP($A127,table100!$DE$10:$DK$462,7,FALSE)*1000,"")</f>
        <v>0</v>
      </c>
      <c r="AT127">
        <f>IFERROR(VLOOKUP($A127,table123!$EF$10:$EZ$410,17,FALSE)/VLOOKUP($A127,table100!$EE$10:$EK$462,7,FALSE)*1000,"")</f>
        <v>0</v>
      </c>
      <c r="AU127">
        <f>IFERROR(VLOOKUP($A127,table123!$FF$10:$FZ$410,17,FALSE)/VLOOKUP($A127,table100!$FE$10:$FK$462,7,FALSE)*1000,"")</f>
        <v>0</v>
      </c>
      <c r="AV127">
        <f>IFERROR(VLOOKUP($A127,table123!$GF$10:$GZ$410,17,FALSE)/VLOOKUP($A127,table100!$GE$10:$GK$462,7,FALSE)*1000,"")</f>
        <v>0</v>
      </c>
      <c r="AX127">
        <f>IFERROR(VLOOKUP($A127,table123!$F$10:$R$410,11,FALSE)/VLOOKUP($A127,table100!$E$10:$K$462,7,FALSE)*1000,"")</f>
        <v>0.32309964656854989</v>
      </c>
      <c r="AY127">
        <f>IFERROR(VLOOKUP($A127,table123!$AF$10:$AR$410,11,FALSE)/VLOOKUP($A127,table100!$AE$10:$AK$462,7,FALSE)*1000,"")</f>
        <v>0.35798435282937818</v>
      </c>
      <c r="AZ127">
        <f>IFERROR(VLOOKUP($A127,table123!$BF$10:$BR$410,11,FALSE)/VLOOKUP($A127,table100!$BE$10:$BK$462,7,FALSE)*1000,"")</f>
        <v>0.36753327143299286</v>
      </c>
      <c r="BA127">
        <f>IFERROR(VLOOKUP($A127,table123!$CF$10:$CY$410,18,FALSE)/VLOOKUP($A127,table100!$CE$10:$CK$462,7,FALSE)*1000,"")</f>
        <v>0.44287263881489852</v>
      </c>
      <c r="BB127">
        <f>IFERROR(VLOOKUP($A127,table123!$DF$10:$DY$410,18,FALSE)/VLOOKUP($A127,table100!$DE$10:$DK$462,7,FALSE)*1000,"")</f>
        <v>0.50433150539762395</v>
      </c>
      <c r="BC127">
        <f>IFERROR(VLOOKUP($A127,table123!$EF$10:$EZ$410,19,FALSE)/VLOOKUP($A127,table100!$EE$10:$EK$462,7,FALSE)*1000,"")</f>
        <v>0.25981926718292542</v>
      </c>
      <c r="BD127">
        <f>IFERROR(VLOOKUP($A127,table123!$FF$10:$FZ$410,19,FALSE)/VLOOKUP($A127,table100!$FE$10:$FK$462,7,FALSE)*1000,"")</f>
        <v>0.22020195665167197</v>
      </c>
      <c r="BE127">
        <f>IFERROR(VLOOKUP($A127,table123!$GF$10:$GZ$410,19,FALSE)/VLOOKUP($A127,table100!$GE$10:$GK$462,7,FALSE)*1000,"")</f>
        <v>0.20576516582801774</v>
      </c>
      <c r="BG127">
        <f>IFERROR(VLOOKUP($A127,table123!$F$10:$R$410,13,FALSE)/VLOOKUP($A127,table100!$E$10:$K$462,7,FALSE)*1000,"")</f>
        <v>13.069051010180935</v>
      </c>
      <c r="BH127">
        <f>IFERROR(VLOOKUP($A127,table123!$AF$10:$AR$410,13,FALSE)/VLOOKUP($A127,table100!$AE$10:$AK$462,7,FALSE)*1000,"")</f>
        <v>9.4377693018654245</v>
      </c>
      <c r="BI127">
        <f>IFERROR(VLOOKUP($A127,table123!$BF$10:$BR$410,13,FALSE)/VLOOKUP($A127,table100!$BE$10:$BK$462,7,FALSE)*1000,"")</f>
        <v>4.5973898689776123</v>
      </c>
      <c r="BJ127">
        <f>IFERROR(VLOOKUP($A127,table123!$CF$10:$CY$410,20,FALSE)/VLOOKUP($A127,table100!$CE$10:$CK$462,7,FALSE)*1000,"")</f>
        <v>5.4043298823499208</v>
      </c>
      <c r="BK127">
        <f>IFERROR(VLOOKUP($A127,table123!$DF$10:$DY$410,20,FALSE)/VLOOKUP($A127,table100!$DE$10:$DK$462,7,FALSE)*1000,"")</f>
        <v>7.3989900602005836</v>
      </c>
      <c r="BL127">
        <f>IFERROR(VLOOKUP($A127,table123!$EF$10:$EZ$410,21,FALSE)/VLOOKUP($A127,table100!$EE$10:$EK$462,7,FALSE)*1000,"")</f>
        <v>7.2432542046361892</v>
      </c>
      <c r="BM127">
        <f>IFERROR(VLOOKUP($A127,table123!$FF$10:$FZ$410,21,FALSE)/VLOOKUP($A127,table100!$FE$10:$FK$462,7,FALSE)*1000,"")</f>
        <v>9.0094057692912646</v>
      </c>
      <c r="BN127">
        <f>IFERROR(VLOOKUP($A127,table123!$GF$10:$GZ$410,21,FALSE)/VLOOKUP($A127,table100!$GE$10:$GK$462,7,FALSE)*1000,"")</f>
        <v>7.588369903415078</v>
      </c>
    </row>
    <row r="128" spans="1:66" x14ac:dyDescent="0.3">
      <c r="A128" t="s">
        <v>861</v>
      </c>
      <c r="B128" t="str">
        <f>VLOOKUP($A128,class!$A$1:$B$455,2,FALSE)</f>
        <v>Shire District</v>
      </c>
      <c r="C128" t="str">
        <f>IFERROR(VLOOKUP($A128,classifications!A$3:C$334,3,FALSE),VLOOKUP($A128,classifications!I$2:K$28,3,FALSE))</f>
        <v>Urban with Significant Rural</v>
      </c>
      <c r="E128" t="b">
        <f>IF(VLOOKUP(A128,table123!$F$10:$F$410,1,FALSE)=VLOOKUP(calculations!A128,table100!$E$10:$E$462,1,FALSE),TRUE,FALSE)</f>
        <v>1</v>
      </c>
      <c r="F128" t="b">
        <f>IF(VLOOKUP($A128,table123!$AF$10:$AF$410,1,FALSE)=VLOOKUP(calculations!$A128,table100!$AE$10:$AE$462,1,FALSE),TRUE,FALSE)</f>
        <v>1</v>
      </c>
      <c r="G128" t="b">
        <f>IF(VLOOKUP($A128,table123!$BF$10:$BF$410,1,FALSE)=VLOOKUP(calculations!$A128,table100!$BE$10:$BE$462,1,FALSE),TRUE,FALSE)</f>
        <v>1</v>
      </c>
      <c r="H128" t="b">
        <f>IF(VLOOKUP($A128,table123!$CF$10:$CF$410,1,FALSE)=VLOOKUP(calculations!$A128,table100!$CE$10:$CE$462,1,FALSE),TRUE,FALSE)</f>
        <v>1</v>
      </c>
      <c r="I128" t="b">
        <f>IF(VLOOKUP($A128,table123!$DF$10:$DF$410,1,FALSE)=VLOOKUP(calculations!$A128,table100!$DE$10:$DE$462,1,FALSE),TRUE,FALSE)</f>
        <v>1</v>
      </c>
      <c r="J128" t="b">
        <f>IF(VLOOKUP($A128,table123!$EF$10:$EF$410,1,FALSE)=VLOOKUP(calculations!$A128,table100!$EE$10:$EE$462,1,FALSE),TRUE,FALSE)</f>
        <v>1</v>
      </c>
      <c r="K128" t="b">
        <f>IF(VLOOKUP($A128,table123!$FF$10:$FF$410,1,FALSE)=VLOOKUP(calculations!$A128,table100!$FE$10:$FE$462,1,FALSE),TRUE,FALSE)</f>
        <v>1</v>
      </c>
      <c r="L128" t="b">
        <f>IF(VLOOKUP($A128,table123!$GF$10:$GF$408,1,FALSE)=VLOOKUP(calculations!$A128,table100!$GE$10:$GE$462,1,FALSE),TRUE,FALSE)</f>
        <v>1</v>
      </c>
      <c r="N128">
        <f>IFERROR(VLOOKUP($A128,table123!$F$10:$R$410,3,FALSE)/VLOOKUP($A128,table100!$E$10:$K$462,7,FALSE)*1000,"")</f>
        <v>5.8754832605093865</v>
      </c>
      <c r="O128">
        <f>IFERROR(VLOOKUP($A128,table123!$AF$10:$AR$410,3,FALSE)/VLOOKUP($A128,table100!$AE$10:$AK$462,7,FALSE)*1000,"")</f>
        <v>4.916614806228794</v>
      </c>
      <c r="P128">
        <f>IFERROR(VLOOKUP($A128,table123!$BF$10:$BR$410,3,FALSE)/VLOOKUP($A128,table100!$BE$10:$BK$462,7,FALSE)*1000,"")</f>
        <v>7.4004782911140854</v>
      </c>
      <c r="Q128">
        <f>IFERROR(VLOOKUP($A128,table123!$CF$10:$CY$410,3,FALSE)/VLOOKUP($A128,table100!$CE$10:$CK$462,7,FALSE)*1000,"")</f>
        <v>9.320176357008144</v>
      </c>
      <c r="R128">
        <f>IFERROR(VLOOKUP($A128,table123!$DF$10:$DY$410,3,FALSE)/VLOOKUP($A128,table100!$DE$10:$DK$462,7,FALSE)*1000,"")</f>
        <v>11.130266283869323</v>
      </c>
      <c r="S128">
        <f>IFERROR(VLOOKUP($A128,table123!$EF$10:$EZ$410,3,FALSE)/VLOOKUP($A128,table100!$EE$10:$EK$462,7,FALSE)*1000,"")</f>
        <v>13.415966283196756</v>
      </c>
      <c r="T128">
        <f>IFERROR(VLOOKUP($A128,table123!$FF$10:$FZ$410,3,FALSE)/VLOOKUP($A128,table100!$FE$10:$FK$462,7,FALSE)*1000,"")</f>
        <v>14.858743043500811</v>
      </c>
      <c r="U128">
        <f>IFERROR(VLOOKUP($A128,table123!$GF$10:$GZ$410,3,FALSE)/VLOOKUP($A128,table100!$GE$10:$GK$462,7,FALSE)*1000,"")</f>
        <v>14.757374487303396</v>
      </c>
      <c r="W128">
        <f>IFERROR(VLOOKUP($A128,table123!$F$10:$R$410,5,FALSE)/VLOOKUP($A128,table100!$E$10:$K$462,7,FALSE)*1000,"")</f>
        <v>-0.18234258394684302</v>
      </c>
      <c r="X128">
        <f>IFERROR(VLOOKUP($A128,table123!$AF$10:$AR$410,5,FALSE)/VLOOKUP($A128,table100!$AE$10:$AK$462,7,FALSE)*1000,"")</f>
        <v>-6.0450182043796652E-2</v>
      </c>
      <c r="Y128">
        <f>IFERROR(VLOOKUP($A128,table123!$BF$10:$BR$410,5,FALSE)/VLOOKUP($A128,table100!$BE$10:$BK$462,7,FALSE)*1000,"")</f>
        <v>-6.0166490171659238E-2</v>
      </c>
      <c r="Z128">
        <f>IFERROR(VLOOKUP($A128,table123!$CF$10:$CY$410,5,FALSE)/VLOOKUP($A128,table100!$CE$10:$CK$462,7,FALSE)*1000,"")</f>
        <v>-9.9574533728719494E-2</v>
      </c>
      <c r="AA128">
        <f>IFERROR(VLOOKUP($A128,table123!$DF$10:$DY$410,5,FALSE)/VLOOKUP($A128,table100!$DE$10:$DK$462,7,FALSE)*1000,"")</f>
        <v>-0.21707966156482722</v>
      </c>
      <c r="AB128">
        <f>IFERROR(VLOOKUP($A128,table123!$EF$10:$EZ$410,5,FALSE)/VLOOKUP($A128,table100!$EE$10:$EK$462,7,FALSE)*1000,"")</f>
        <v>0</v>
      </c>
      <c r="AC128">
        <f>IFERROR(VLOOKUP($A128,table123!$FF$10:$FZ$410,5,FALSE)/VLOOKUP($A128,table100!$FE$10:$FK$462,7,FALSE)*1000,"")</f>
        <v>0.11563224158366391</v>
      </c>
      <c r="AD128">
        <f>IFERROR(VLOOKUP($A128,table123!$GF$10:$GZ$410,5,FALSE)/VLOOKUP($A128,table100!$GE$10:$GK$462,7,FALSE)*1000,"")</f>
        <v>0</v>
      </c>
      <c r="AF128">
        <f>IFERROR(VLOOKUP($A128,table123!$F$10:$R$410,7,FALSE)/VLOOKUP($A128,table100!$E$10:$K$462,7,FALSE)*1000,"")</f>
        <v>-4.0520574210409561E-2</v>
      </c>
      <c r="AG128">
        <f>IFERROR(VLOOKUP($A128,table123!$AF$10:$AR$410,7,FALSE)/VLOOKUP($A128,table100!$AE$10:$AK$462,7,FALSE)*1000,"")</f>
        <v>-2.0150060681265552E-2</v>
      </c>
      <c r="AH128">
        <f>IFERROR(VLOOKUP($A128,table123!$BF$10:$BR$410,7,FALSE)/VLOOKUP($A128,table100!$BE$10:$BK$462,7,FALSE)*1000,"")</f>
        <v>-0.16044397379109129</v>
      </c>
      <c r="AI128">
        <f>IFERROR(VLOOKUP($A128,table123!$CF$10:$CY$410,7,FALSE)/VLOOKUP($A128,table100!$CE$10:$CK$462,7,FALSE)*1000,"")</f>
        <v>0</v>
      </c>
      <c r="AJ128">
        <f>IFERROR(VLOOKUP($A128,table123!$DF$10:$DY$410,7,FALSE)/VLOOKUP($A128,table100!$DE$10:$DK$462,7,FALSE)*1000,"")</f>
        <v>0</v>
      </c>
      <c r="AK128">
        <f>IFERROR(VLOOKUP($A128,table123!$EF$10:$EZ$410,7,FALSE)/VLOOKUP($A128,table100!$EE$10:$EK$462,7,FALSE)*1000,"")</f>
        <v>1.952833520115976E-2</v>
      </c>
      <c r="AL128">
        <f>IFERROR(VLOOKUP($A128,table123!$FF$10:$FZ$410,7,FALSE)/VLOOKUP($A128,table100!$FE$10:$FK$462,7,FALSE)*1000,"")</f>
        <v>-0.23126448316732781</v>
      </c>
      <c r="AM128">
        <f>IFERROR(VLOOKUP($A128,table123!$GF$10:$GZ$410,7,FALSE)/VLOOKUP($A128,table100!$GE$10:$GK$462,7,FALSE)*1000,"")</f>
        <v>-0.41784071907422743</v>
      </c>
      <c r="AO128">
        <f>IFERROR(VLOOKUP($A128,table123!$F$10:$R$410,9,FALSE)/VLOOKUP($A128,table100!$E$10:$K$462,7,FALSE)*1000,"")</f>
        <v>0</v>
      </c>
      <c r="AP128">
        <f>IFERROR(VLOOKUP($A128,table123!$AF$10:$AR$410,9,FALSE)/VLOOKUP($A128,table100!$AE$10:$AK$462,7,FALSE)*1000,"")</f>
        <v>0</v>
      </c>
      <c r="AQ128">
        <f>IFERROR(VLOOKUP($A128,table123!$BF$10:$BR$410,9,FALSE)/VLOOKUP($A128,table100!$BE$10:$BK$462,7,FALSE)*1000,"")</f>
        <v>0</v>
      </c>
      <c r="AR128">
        <f>IFERROR(VLOOKUP($A128,table123!$CF$10:$CY$410,16,FALSE)/VLOOKUP($A128,table100!$CE$10:$CK$462,7,FALSE)*1000,"")</f>
        <v>0</v>
      </c>
      <c r="AS128">
        <f>IFERROR(VLOOKUP($A128,table123!$DF$10:$DY$410,16,FALSE)/VLOOKUP($A128,table100!$DE$10:$DK$462,7,FALSE)*1000,"")</f>
        <v>0</v>
      </c>
      <c r="AT128">
        <f>IFERROR(VLOOKUP($A128,table123!$EF$10:$EZ$410,17,FALSE)/VLOOKUP($A128,table100!$EE$10:$EK$462,7,FALSE)*1000,"")</f>
        <v>0</v>
      </c>
      <c r="AU128">
        <f>IFERROR(VLOOKUP($A128,table123!$FF$10:$FZ$410,17,FALSE)/VLOOKUP($A128,table100!$FE$10:$FK$462,7,FALSE)*1000,"")</f>
        <v>0.13490428184760789</v>
      </c>
      <c r="AV128">
        <f>IFERROR(VLOOKUP($A128,table123!$GF$10:$GZ$410,17,FALSE)/VLOOKUP($A128,table100!$GE$10:$GK$462,7,FALSE)*1000,"")</f>
        <v>0</v>
      </c>
      <c r="AX128">
        <f>IFERROR(VLOOKUP($A128,table123!$F$10:$R$410,11,FALSE)/VLOOKUP($A128,table100!$E$10:$K$462,7,FALSE)*1000,"")</f>
        <v>0.18234258394684302</v>
      </c>
      <c r="AY128">
        <f>IFERROR(VLOOKUP($A128,table123!$AF$10:$AR$410,11,FALSE)/VLOOKUP($A128,table100!$AE$10:$AK$462,7,FALSE)*1000,"")</f>
        <v>0.1209003640875933</v>
      </c>
      <c r="AZ128">
        <f>IFERROR(VLOOKUP($A128,table123!$BF$10:$BR$410,11,FALSE)/VLOOKUP($A128,table100!$BE$10:$BK$462,7,FALSE)*1000,"")</f>
        <v>0.12033298034331848</v>
      </c>
      <c r="BA128">
        <f>IFERROR(VLOOKUP($A128,table123!$CF$10:$CY$410,18,FALSE)/VLOOKUP($A128,table100!$CE$10:$CK$462,7,FALSE)*1000,"")</f>
        <v>7.9659626982975601E-2</v>
      </c>
      <c r="BB128">
        <f>IFERROR(VLOOKUP($A128,table123!$DF$10:$DY$410,18,FALSE)/VLOOKUP($A128,table100!$DE$10:$DK$462,7,FALSE)*1000,"")</f>
        <v>0.35522126437880819</v>
      </c>
      <c r="BC128">
        <f>IFERROR(VLOOKUP($A128,table123!$EF$10:$EZ$410,19,FALSE)/VLOOKUP($A128,table100!$EE$10:$EK$462,7,FALSE)*1000,"")</f>
        <v>0.13669834640811832</v>
      </c>
      <c r="BD128">
        <f>IFERROR(VLOOKUP($A128,table123!$FF$10:$FZ$410,19,FALSE)/VLOOKUP($A128,table100!$FE$10:$FK$462,7,FALSE)*1000,"")</f>
        <v>0.17344836237549585</v>
      </c>
      <c r="BE128">
        <f>IFERROR(VLOOKUP($A128,table123!$GF$10:$GZ$410,19,FALSE)/VLOOKUP($A128,table100!$GE$10:$GK$462,7,FALSE)*1000,"")</f>
        <v>0.22791311949503315</v>
      </c>
      <c r="BG128">
        <f>IFERROR(VLOOKUP($A128,table123!$F$10:$R$410,13,FALSE)/VLOOKUP($A128,table100!$E$10:$K$462,7,FALSE)*1000,"")</f>
        <v>5.4702775184052905</v>
      </c>
      <c r="BH128">
        <f>IFERROR(VLOOKUP($A128,table123!$AF$10:$AR$410,13,FALSE)/VLOOKUP($A128,table100!$AE$10:$AK$462,7,FALSE)*1000,"")</f>
        <v>4.7151141994161394</v>
      </c>
      <c r="BI128">
        <f>IFERROR(VLOOKUP($A128,table123!$BF$10:$BR$410,13,FALSE)/VLOOKUP($A128,table100!$BE$10:$BK$462,7,FALSE)*1000,"")</f>
        <v>7.0595348468080168</v>
      </c>
      <c r="BJ128">
        <f>IFERROR(VLOOKUP($A128,table123!$CF$10:$CY$410,20,FALSE)/VLOOKUP($A128,table100!$CE$10:$CK$462,7,FALSE)*1000,"")</f>
        <v>9.1409421962964501</v>
      </c>
      <c r="BK128">
        <f>IFERROR(VLOOKUP($A128,table123!$DF$10:$DY$410,20,FALSE)/VLOOKUP($A128,table100!$DE$10:$DK$462,7,FALSE)*1000,"")</f>
        <v>10.557965357925688</v>
      </c>
      <c r="BL128">
        <f>IFERROR(VLOOKUP($A128,table123!$EF$10:$EZ$410,21,FALSE)/VLOOKUP($A128,table100!$EE$10:$EK$462,7,FALSE)*1000,"")</f>
        <v>13.298796271989797</v>
      </c>
      <c r="BM128">
        <f>IFERROR(VLOOKUP($A128,table123!$FF$10:$FZ$410,21,FALSE)/VLOOKUP($A128,table100!$FE$10:$FK$462,7,FALSE)*1000,"")</f>
        <v>14.704566721389259</v>
      </c>
      <c r="BN128">
        <f>IFERROR(VLOOKUP($A128,table123!$GF$10:$GZ$410,21,FALSE)/VLOOKUP($A128,table100!$GE$10:$GK$462,7,FALSE)*1000,"")</f>
        <v>14.111620648734133</v>
      </c>
    </row>
    <row r="129" spans="1:66" x14ac:dyDescent="0.3">
      <c r="A129" t="s">
        <v>1043</v>
      </c>
      <c r="B129" t="str">
        <f>VLOOKUP($A129,class!$A$1:$B$455,2,FALSE)</f>
        <v>Shire District</v>
      </c>
      <c r="C129" t="str">
        <f>IFERROR(VLOOKUP($A129,classifications!A$3:C$334,3,FALSE),VLOOKUP($A129,classifications!I$2:K$28,3,FALSE))</f>
        <v>Predominantly Rural</v>
      </c>
      <c r="E129" t="b">
        <f>IF(VLOOKUP(A129,table123!$F$10:$F$410,1,FALSE)=VLOOKUP(calculations!A129,table100!$E$10:$E$462,1,FALSE),TRUE,FALSE)</f>
        <v>1</v>
      </c>
      <c r="F129" t="b">
        <f>IF(VLOOKUP($A129,table123!$AF$10:$AF$410,1,FALSE)=VLOOKUP(calculations!$A129,table100!$AE$10:$AE$462,1,FALSE),TRUE,FALSE)</f>
        <v>1</v>
      </c>
      <c r="G129" t="b">
        <f>IF(VLOOKUP($A129,table123!$BF$10:$BF$410,1,FALSE)=VLOOKUP(calculations!$A129,table100!$BE$10:$BE$462,1,FALSE),TRUE,FALSE)</f>
        <v>1</v>
      </c>
      <c r="H129" t="b">
        <f>IF(VLOOKUP($A129,table123!$CF$10:$CF$410,1,FALSE)=VLOOKUP(calculations!$A129,table100!$CE$10:$CE$462,1,FALSE),TRUE,FALSE)</f>
        <v>1</v>
      </c>
      <c r="I129" t="b">
        <f>IF(VLOOKUP($A129,table123!$DF$10:$DF$410,1,FALSE)=VLOOKUP(calculations!$A129,table100!$DE$10:$DE$462,1,FALSE),TRUE,FALSE)</f>
        <v>1</v>
      </c>
      <c r="J129" t="b">
        <f>IF(VLOOKUP($A129,table123!$EF$10:$EF$410,1,FALSE)=VLOOKUP(calculations!$A129,table100!$EE$10:$EE$462,1,FALSE),TRUE,FALSE)</f>
        <v>1</v>
      </c>
      <c r="K129" t="b">
        <f>IF(VLOOKUP($A129,table123!$FF$10:$FF$410,1,FALSE)=VLOOKUP(calculations!$A129,table100!$FE$10:$FE$462,1,FALSE),TRUE,FALSE)</f>
        <v>1</v>
      </c>
      <c r="L129" t="b">
        <f>IF(VLOOKUP($A129,table123!$GF$10:$GF$408,1,FALSE)=VLOOKUP(calculations!$A129,table100!$GE$10:$GE$462,1,FALSE),TRUE,FALSE)</f>
        <v>1</v>
      </c>
      <c r="N129">
        <f>IFERROR(VLOOKUP($A129,table123!$F$10:$R$410,3,FALSE)/VLOOKUP($A129,table100!$E$10:$K$462,7,FALSE)*1000,"")</f>
        <v>4.0317600352889276</v>
      </c>
      <c r="O129">
        <f>IFERROR(VLOOKUP($A129,table123!$AF$10:$AR$410,3,FALSE)/VLOOKUP($A129,table100!$AE$10:$AK$462,7,FALSE)*1000,"")</f>
        <v>3.1098187696010822</v>
      </c>
      <c r="P129">
        <f>IFERROR(VLOOKUP($A129,table123!$BF$10:$BR$410,3,FALSE)/VLOOKUP($A129,table100!$BE$10:$BK$462,7,FALSE)*1000,"")</f>
        <v>4.5177953858950222</v>
      </c>
      <c r="Q129">
        <f>IFERROR(VLOOKUP($A129,table123!$CF$10:$CY$410,3,FALSE)/VLOOKUP($A129,table100!$CE$10:$CK$462,7,FALSE)*1000,"")</f>
        <v>5.3146073289306317</v>
      </c>
      <c r="R129">
        <f>IFERROR(VLOOKUP($A129,table123!$DF$10:$DY$410,3,FALSE)/VLOOKUP($A129,table100!$DE$10:$DK$462,7,FALSE)*1000,"")</f>
        <v>6.3908830329849238</v>
      </c>
      <c r="S129">
        <f>IFERROR(VLOOKUP($A129,table123!$EF$10:$EZ$410,3,FALSE)/VLOOKUP($A129,table100!$EE$10:$EK$462,7,FALSE)*1000,"")</f>
        <v>6.827699478033554</v>
      </c>
      <c r="T129">
        <f>IFERROR(VLOOKUP($A129,table123!$FF$10:$FZ$410,3,FALSE)/VLOOKUP($A129,table100!$FE$10:$FK$462,7,FALSE)*1000,"")</f>
        <v>6.7004105601884651</v>
      </c>
      <c r="U129">
        <f>IFERROR(VLOOKUP($A129,table123!$GF$10:$GZ$410,3,FALSE)/VLOOKUP($A129,table100!$GE$10:$GK$462,7,FALSE)*1000,"")</f>
        <v>6.2265973128208607</v>
      </c>
      <c r="W129">
        <f>IFERROR(VLOOKUP($A129,table123!$F$10:$R$410,5,FALSE)/VLOOKUP($A129,table100!$E$10:$K$462,7,FALSE)*1000,"")</f>
        <v>0</v>
      </c>
      <c r="X129">
        <f>IFERROR(VLOOKUP($A129,table123!$AF$10:$AR$410,5,FALSE)/VLOOKUP($A129,table100!$AE$10:$AK$462,7,FALSE)*1000,"")</f>
        <v>7.0278390273470784E-2</v>
      </c>
      <c r="Y129">
        <f>IFERROR(VLOOKUP($A129,table123!$BF$10:$BR$410,5,FALSE)/VLOOKUP($A129,table100!$BE$10:$BK$462,7,FALSE)*1000,"")</f>
        <v>5.2532504487151424E-2</v>
      </c>
      <c r="Z129">
        <f>IFERROR(VLOOKUP($A129,table123!$CF$10:$CY$410,5,FALSE)/VLOOKUP($A129,table100!$CE$10:$CK$462,7,FALSE)*1000,"")</f>
        <v>5.2274826186202931E-2</v>
      </c>
      <c r="AA129">
        <f>IFERROR(VLOOKUP($A129,table123!$DF$10:$DY$410,5,FALSE)/VLOOKUP($A129,table100!$DE$10:$DK$462,7,FALSE)*1000,"")</f>
        <v>7.7937597963230784E-2</v>
      </c>
      <c r="AB129">
        <f>IFERROR(VLOOKUP($A129,table123!$EF$10:$EZ$410,5,FALSE)/VLOOKUP($A129,table100!$EE$10:$EK$462,7,FALSE)*1000,"")</f>
        <v>-8.5991177305208485E-3</v>
      </c>
      <c r="AC129">
        <f>IFERROR(VLOOKUP($A129,table123!$FF$10:$FZ$410,5,FALSE)/VLOOKUP($A129,table100!$FE$10:$FK$462,7,FALSE)*1000,"")</f>
        <v>0.11096221309866248</v>
      </c>
      <c r="AD129">
        <f>IFERROR(VLOOKUP($A129,table123!$GF$10:$GZ$410,5,FALSE)/VLOOKUP($A129,table100!$GE$10:$GK$462,7,FALSE)*1000,"")</f>
        <v>3.3886243879297194E-2</v>
      </c>
      <c r="AF129">
        <f>IFERROR(VLOOKUP($A129,table123!$F$10:$R$410,7,FALSE)/VLOOKUP($A129,table100!$E$10:$K$462,7,FALSE)*1000,"")</f>
        <v>0.43228936921041022</v>
      </c>
      <c r="AG129">
        <f>IFERROR(VLOOKUP($A129,table123!$AF$10:$AR$410,7,FALSE)/VLOOKUP($A129,table100!$AE$10:$AK$462,7,FALSE)*1000,"")</f>
        <v>0.23718956717296391</v>
      </c>
      <c r="AH129">
        <f>IFERROR(VLOOKUP($A129,table123!$BF$10:$BR$410,7,FALSE)/VLOOKUP($A129,table100!$BE$10:$BK$462,7,FALSE)*1000,"")</f>
        <v>0.36772753141005998</v>
      </c>
      <c r="AI129">
        <f>IFERROR(VLOOKUP($A129,table123!$CF$10:$CY$410,7,FALSE)/VLOOKUP($A129,table100!$CE$10:$CK$462,7,FALSE)*1000,"")</f>
        <v>0.69699768248270577</v>
      </c>
      <c r="AJ129">
        <f>IFERROR(VLOOKUP($A129,table123!$DF$10:$DY$410,7,FALSE)/VLOOKUP($A129,table100!$DE$10:$DK$462,7,FALSE)*1000,"")</f>
        <v>0.57154238506369237</v>
      </c>
      <c r="AK129">
        <f>IFERROR(VLOOKUP($A129,table123!$EF$10:$EZ$410,7,FALSE)/VLOOKUP($A129,table100!$EE$10:$EK$462,7,FALSE)*1000,"")</f>
        <v>0.62773559432802195</v>
      </c>
      <c r="AL129">
        <f>IFERROR(VLOOKUP($A129,table123!$FF$10:$FZ$410,7,FALSE)/VLOOKUP($A129,table100!$FE$10:$FK$462,7,FALSE)*1000,"")</f>
        <v>0.70845105286069121</v>
      </c>
      <c r="AM129">
        <f>IFERROR(VLOOKUP($A129,table123!$GF$10:$GZ$410,7,FALSE)/VLOOKUP($A129,table100!$GE$10:$GK$462,7,FALSE)*1000,"")</f>
        <v>0.66925331661611964</v>
      </c>
      <c r="AO129">
        <f>IFERROR(VLOOKUP($A129,table123!$F$10:$R$410,9,FALSE)/VLOOKUP($A129,table100!$E$10:$K$462,7,FALSE)*1000,"")</f>
        <v>1.76444640494045E-2</v>
      </c>
      <c r="AP129">
        <f>IFERROR(VLOOKUP($A129,table123!$AF$10:$AR$410,9,FALSE)/VLOOKUP($A129,table100!$AE$10:$AK$462,7,FALSE)*1000,"")</f>
        <v>1.7569597568367696E-2</v>
      </c>
      <c r="AQ129">
        <f>IFERROR(VLOOKUP($A129,table123!$BF$10:$BR$410,9,FALSE)/VLOOKUP($A129,table100!$BE$10:$BK$462,7,FALSE)*1000,"")</f>
        <v>8.7554174145252385E-3</v>
      </c>
      <c r="AR129">
        <f>IFERROR(VLOOKUP($A129,table123!$CF$10:$CY$410,16,FALSE)/VLOOKUP($A129,table100!$CE$10:$CK$462,7,FALSE)*1000,"")</f>
        <v>2.6137413093101466E-2</v>
      </c>
      <c r="AS129">
        <f>IFERROR(VLOOKUP($A129,table123!$DF$10:$DY$410,16,FALSE)/VLOOKUP($A129,table100!$DE$10:$DK$462,7,FALSE)*1000,"")</f>
        <v>1.7319466214051282E-2</v>
      </c>
      <c r="AT129">
        <f>IFERROR(VLOOKUP($A129,table123!$EF$10:$EZ$410,17,FALSE)/VLOOKUP($A129,table100!$EE$10:$EK$462,7,FALSE)*1000,"")</f>
        <v>0</v>
      </c>
      <c r="AU129">
        <f>IFERROR(VLOOKUP($A129,table123!$FF$10:$FZ$410,17,FALSE)/VLOOKUP($A129,table100!$FE$10:$FK$462,7,FALSE)*1000,"")</f>
        <v>3.4142219414973064E-2</v>
      </c>
      <c r="AV129">
        <f>IFERROR(VLOOKUP($A129,table123!$GF$10:$GZ$410,17,FALSE)/VLOOKUP($A129,table100!$GE$10:$GK$462,7,FALSE)*1000,"")</f>
        <v>1.6943121939648597E-2</v>
      </c>
      <c r="AX129">
        <f>IFERROR(VLOOKUP($A129,table123!$F$10:$R$410,11,FALSE)/VLOOKUP($A129,table100!$E$10:$K$462,7,FALSE)*1000,"")</f>
        <v>0.22055580061755622</v>
      </c>
      <c r="AY129">
        <f>IFERROR(VLOOKUP($A129,table123!$AF$10:$AR$410,11,FALSE)/VLOOKUP($A129,table100!$AE$10:$AK$462,7,FALSE)*1000,"")</f>
        <v>7.9063189057654637E-2</v>
      </c>
      <c r="AZ129">
        <f>IFERROR(VLOOKUP($A129,table123!$BF$10:$BR$410,11,FALSE)/VLOOKUP($A129,table100!$BE$10:$BK$462,7,FALSE)*1000,"")</f>
        <v>1.7510834829050477E-2</v>
      </c>
      <c r="BA129">
        <f>IFERROR(VLOOKUP($A129,table123!$CF$10:$CY$410,18,FALSE)/VLOOKUP($A129,table100!$CE$10:$CK$462,7,FALSE)*1000,"")</f>
        <v>0</v>
      </c>
      <c r="BB129">
        <f>IFERROR(VLOOKUP($A129,table123!$DF$10:$DY$410,18,FALSE)/VLOOKUP($A129,table100!$DE$10:$DK$462,7,FALSE)*1000,"")</f>
        <v>8.6597331070256411E-3</v>
      </c>
      <c r="BC129">
        <f>IFERROR(VLOOKUP($A129,table123!$EF$10:$EZ$410,19,FALSE)/VLOOKUP($A129,table100!$EE$10:$EK$462,7,FALSE)*1000,"")</f>
        <v>0</v>
      </c>
      <c r="BD129">
        <f>IFERROR(VLOOKUP($A129,table123!$FF$10:$FZ$410,19,FALSE)/VLOOKUP($A129,table100!$FE$10:$FK$462,7,FALSE)*1000,"")</f>
        <v>0</v>
      </c>
      <c r="BE129">
        <f>IFERROR(VLOOKUP($A129,table123!$GF$10:$GZ$410,19,FALSE)/VLOOKUP($A129,table100!$GE$10:$GK$462,7,FALSE)*1000,"")</f>
        <v>8.4715609698242985E-3</v>
      </c>
      <c r="BG129">
        <f>IFERROR(VLOOKUP($A129,table123!$F$10:$R$410,13,FALSE)/VLOOKUP($A129,table100!$E$10:$K$462,7,FALSE)*1000,"")</f>
        <v>4.2611380679311868</v>
      </c>
      <c r="BH129">
        <f>IFERROR(VLOOKUP($A129,table123!$AF$10:$AR$410,13,FALSE)/VLOOKUP($A129,table100!$AE$10:$AK$462,7,FALSE)*1000,"")</f>
        <v>3.3557931355582302</v>
      </c>
      <c r="BI129">
        <f>IFERROR(VLOOKUP($A129,table123!$BF$10:$BR$410,13,FALSE)/VLOOKUP($A129,table100!$BE$10:$BK$462,7,FALSE)*1000,"")</f>
        <v>4.9293000043777084</v>
      </c>
      <c r="BJ129">
        <f>IFERROR(VLOOKUP($A129,table123!$CF$10:$CY$410,20,FALSE)/VLOOKUP($A129,table100!$CE$10:$CK$462,7,FALSE)*1000,"")</f>
        <v>6.0900172506926413</v>
      </c>
      <c r="BK129">
        <f>IFERROR(VLOOKUP($A129,table123!$DF$10:$DY$410,20,FALSE)/VLOOKUP($A129,table100!$DE$10:$DK$462,7,FALSE)*1000,"")</f>
        <v>7.0490227491188726</v>
      </c>
      <c r="BL129">
        <f>IFERROR(VLOOKUP($A129,table123!$EF$10:$EZ$410,21,FALSE)/VLOOKUP($A129,table100!$EE$10:$EK$462,7,FALSE)*1000,"")</f>
        <v>7.4468359546310543</v>
      </c>
      <c r="BM129">
        <f>IFERROR(VLOOKUP($A129,table123!$FF$10:$FZ$410,21,FALSE)/VLOOKUP($A129,table100!$FE$10:$FK$462,7,FALSE)*1000,"")</f>
        <v>7.5539660455627917</v>
      </c>
      <c r="BN129">
        <f>IFERROR(VLOOKUP($A129,table123!$GF$10:$GZ$410,21,FALSE)/VLOOKUP($A129,table100!$GE$10:$GK$462,7,FALSE)*1000,"")</f>
        <v>6.9382084342861017</v>
      </c>
    </row>
    <row r="130" spans="1:66" x14ac:dyDescent="0.3">
      <c r="A130" t="s">
        <v>479</v>
      </c>
      <c r="B130" t="str">
        <f>VLOOKUP($A130,class!$A$1:$B$455,2,FALSE)</f>
        <v>Shire County</v>
      </c>
      <c r="C130" t="str">
        <f>IFERROR(VLOOKUP($A130,classifications!A$3:C$334,3,FALSE),VLOOKUP($A130,classifications!I$2:K$28,3,FALSE))</f>
        <v>Urban with Significant Rural</v>
      </c>
      <c r="E130" t="b">
        <f>IF(VLOOKUP(A130,table123!$F$10:$F$410,1,FALSE)=VLOOKUP(calculations!A130,table100!$E$10:$E$462,1,FALSE),TRUE,FALSE)</f>
        <v>1</v>
      </c>
      <c r="F130" t="b">
        <f>IF(VLOOKUP($A130,table123!$AF$10:$AF$410,1,FALSE)=VLOOKUP(calculations!$A130,table100!$AE$10:$AE$462,1,FALSE),TRUE,FALSE)</f>
        <v>1</v>
      </c>
      <c r="G130" t="b">
        <f>IF(VLOOKUP($A130,table123!$BF$10:$BF$410,1,FALSE)=VLOOKUP(calculations!$A130,table100!$BE$10:$BE$462,1,FALSE),TRUE,FALSE)</f>
        <v>1</v>
      </c>
      <c r="H130" t="b">
        <f>IF(VLOOKUP($A130,table123!$CF$10:$CF$410,1,FALSE)=VLOOKUP(calculations!$A130,table100!$CE$10:$CE$462,1,FALSE),TRUE,FALSE)</f>
        <v>1</v>
      </c>
      <c r="I130" t="b">
        <f>IF(VLOOKUP($A130,table123!$DF$10:$DF$410,1,FALSE)=VLOOKUP(calculations!$A130,table100!$DE$10:$DE$462,1,FALSE),TRUE,FALSE)</f>
        <v>1</v>
      </c>
      <c r="J130" t="b">
        <f>IF(VLOOKUP($A130,table123!$EF$10:$EF$410,1,FALSE)=VLOOKUP(calculations!$A130,table100!$EE$10:$EE$462,1,FALSE),TRUE,FALSE)</f>
        <v>1</v>
      </c>
      <c r="K130" t="b">
        <f>IF(VLOOKUP($A130,table123!$FF$10:$FF$410,1,FALSE)=VLOOKUP(calculations!$A130,table100!$FE$10:$FE$462,1,FALSE),TRUE,FALSE)</f>
        <v>1</v>
      </c>
      <c r="L130" t="b">
        <f>IF(VLOOKUP($A130,table123!$GF$10:$GF$408,1,FALSE)=VLOOKUP(calculations!$A130,table100!$GE$10:$GE$462,1,FALSE),TRUE,FALSE)</f>
        <v>1</v>
      </c>
      <c r="N130">
        <f>IFERROR(VLOOKUP($A130,table123!$F$10:$R$410,3,FALSE)/VLOOKUP($A130,table100!$E$10:$K$462,7,FALSE)*1000,"")</f>
        <v>3.6426004573668735</v>
      </c>
      <c r="O130">
        <f>IFERROR(VLOOKUP($A130,table123!$AF$10:$AR$410,3,FALSE)/VLOOKUP($A130,table100!$AE$10:$AK$462,7,FALSE)*1000,"")</f>
        <v>4.001137379153465</v>
      </c>
      <c r="P130">
        <f>IFERROR(VLOOKUP($A130,table123!$BF$10:$BR$410,3,FALSE)/VLOOKUP($A130,table100!$BE$10:$BK$462,7,FALSE)*1000,"")</f>
        <v>4.7210421862305632</v>
      </c>
      <c r="Q130">
        <f>IFERROR(VLOOKUP($A130,table123!$CF$10:$CY$410,3,FALSE)/VLOOKUP($A130,table100!$CE$10:$CK$462,7,FALSE)*1000,"")</f>
        <v>4.4610023992958849</v>
      </c>
      <c r="R130">
        <f>IFERROR(VLOOKUP($A130,table123!$DF$10:$DY$410,3,FALSE)/VLOOKUP($A130,table100!$DE$10:$DK$462,7,FALSE)*1000,"")</f>
        <v>4.3582122940734704</v>
      </c>
      <c r="S130">
        <f>IFERROR(VLOOKUP($A130,table123!$EF$10:$EZ$410,3,FALSE)/VLOOKUP($A130,table100!$EE$10:$EK$462,7,FALSE)*1000,"")</f>
        <v>4.7343482526203742</v>
      </c>
      <c r="T130">
        <f>IFERROR(VLOOKUP($A130,table123!$FF$10:$FZ$410,3,FALSE)/VLOOKUP($A130,table100!$FE$10:$FK$462,7,FALSE)*1000,"")</f>
        <v>5.8047868746221356</v>
      </c>
      <c r="U130">
        <f>IFERROR(VLOOKUP($A130,table123!$GF$10:$GZ$410,3,FALSE)/VLOOKUP($A130,table100!$GE$10:$GK$462,7,FALSE)*1000,"")</f>
        <v>6.6553912200634926</v>
      </c>
      <c r="W130">
        <f>IFERROR(VLOOKUP($A130,table123!$F$10:$R$410,5,FALSE)/VLOOKUP($A130,table100!$E$10:$K$462,7,FALSE)*1000,"")</f>
        <v>0.49003593596863765</v>
      </c>
      <c r="X130">
        <f>IFERROR(VLOOKUP($A130,table123!$AF$10:$AR$410,5,FALSE)/VLOOKUP($A130,table100!$AE$10:$AK$462,7,FALSE)*1000,"")</f>
        <v>0.3777723616865708</v>
      </c>
      <c r="Y130">
        <f>IFERROR(VLOOKUP($A130,table123!$BF$10:$BR$410,5,FALSE)/VLOOKUP($A130,table100!$BE$10:$BK$462,7,FALSE)*1000,"")</f>
        <v>0.25060326673484151</v>
      </c>
      <c r="Z130">
        <f>IFERROR(VLOOKUP($A130,table123!$CF$10:$CY$410,5,FALSE)/VLOOKUP($A130,table100!$CE$10:$CK$462,7,FALSE)*1000,"")</f>
        <v>0.71536795231952033</v>
      </c>
      <c r="AA130">
        <f>IFERROR(VLOOKUP($A130,table123!$DF$10:$DY$410,5,FALSE)/VLOOKUP($A130,table100!$DE$10:$DK$462,7,FALSE)*1000,"")</f>
        <v>0.25166578783375676</v>
      </c>
      <c r="AB130">
        <f>IFERROR(VLOOKUP($A130,table123!$EF$10:$EZ$410,5,FALSE)/VLOOKUP($A130,table100!$EE$10:$EK$462,7,FALSE)*1000,"")</f>
        <v>0.20256020208358982</v>
      </c>
      <c r="AC130">
        <f>IFERROR(VLOOKUP($A130,table123!$FF$10:$FZ$410,5,FALSE)/VLOOKUP($A130,table100!$FE$10:$FK$462,7,FALSE)*1000,"")</f>
        <v>0.25289745403391195</v>
      </c>
      <c r="AD130">
        <f>IFERROR(VLOOKUP($A130,table123!$GF$10:$GZ$410,5,FALSE)/VLOOKUP($A130,table100!$GE$10:$GK$462,7,FALSE)*1000,"")</f>
        <v>0.14519426600374366</v>
      </c>
      <c r="AF130">
        <f>IFERROR(VLOOKUP($A130,table123!$F$10:$R$410,7,FALSE)/VLOOKUP($A130,table100!$E$10:$K$462,7,FALSE)*1000,"")</f>
        <v>1.1760862463247304</v>
      </c>
      <c r="AG130">
        <f>IFERROR(VLOOKUP($A130,table123!$AF$10:$AR$410,7,FALSE)/VLOOKUP($A130,table100!$AE$10:$AK$462,7,FALSE)*1000,"")</f>
        <v>0.58899991875863189</v>
      </c>
      <c r="AH130">
        <f>IFERROR(VLOOKUP($A130,table123!$BF$10:$BR$410,7,FALSE)/VLOOKUP($A130,table100!$BE$10:$BK$462,7,FALSE)*1000,"")</f>
        <v>0.8083976346285211</v>
      </c>
      <c r="AI130">
        <f>IFERROR(VLOOKUP($A130,table123!$CF$10:$CY$410,7,FALSE)/VLOOKUP($A130,table100!$CE$10:$CK$462,7,FALSE)*1000,"")</f>
        <v>1.1092222182033011</v>
      </c>
      <c r="AJ130">
        <f>IFERROR(VLOOKUP($A130,table123!$DF$10:$DY$410,7,FALSE)/VLOOKUP($A130,table100!$DE$10:$DK$462,7,FALSE)*1000,"")</f>
        <v>1.2743077193487049</v>
      </c>
      <c r="AK130">
        <f>IFERROR(VLOOKUP($A130,table123!$EF$10:$EZ$410,7,FALSE)/VLOOKUP($A130,table100!$EE$10:$EK$462,7,FALSE)*1000,"")</f>
        <v>0.78243842765621952</v>
      </c>
      <c r="AL130">
        <f>IFERROR(VLOOKUP($A130,table123!$FF$10:$FZ$410,7,FALSE)/VLOOKUP($A130,table100!$FE$10:$FK$462,7,FALSE)*1000,"")</f>
        <v>1.224972042976761</v>
      </c>
      <c r="AM130">
        <f>IFERROR(VLOOKUP($A130,table123!$GF$10:$GZ$410,7,FALSE)/VLOOKUP($A130,table100!$GE$10:$GK$462,7,FALSE)*1000,"")</f>
        <v>0.78483387029050633</v>
      </c>
      <c r="AO130">
        <f>IFERROR(VLOOKUP($A130,table123!$F$10:$R$410,9,FALSE)/VLOOKUP($A130,table100!$E$10:$K$462,7,FALSE)*1000,"")</f>
        <v>0</v>
      </c>
      <c r="AP130">
        <f>IFERROR(VLOOKUP($A130,table123!$AF$10:$AR$410,9,FALSE)/VLOOKUP($A130,table100!$AE$10:$AK$462,7,FALSE)*1000,"")</f>
        <v>0</v>
      </c>
      <c r="AQ130">
        <f>IFERROR(VLOOKUP($A130,table123!$BF$10:$BR$410,9,FALSE)/VLOOKUP($A130,table100!$BE$10:$BK$462,7,FALSE)*1000,"")</f>
        <v>0</v>
      </c>
      <c r="AR130">
        <f>IFERROR(VLOOKUP($A130,table123!$CF$10:$CY$410,16,FALSE)/VLOOKUP($A130,table100!$CE$10:$CK$462,7,FALSE)*1000,"")</f>
        <v>0</v>
      </c>
      <c r="AS130">
        <f>IFERROR(VLOOKUP($A130,table123!$DF$10:$DY$410,16,FALSE)/VLOOKUP($A130,table100!$DE$10:$DK$462,7,FALSE)*1000,"")</f>
        <v>0</v>
      </c>
      <c r="AT130">
        <f>IFERROR(VLOOKUP($A130,table123!$EF$10:$EZ$410,17,FALSE)/VLOOKUP($A130,table100!$EE$10:$EK$462,7,FALSE)*1000,"")</f>
        <v>0</v>
      </c>
      <c r="AU130">
        <f>IFERROR(VLOOKUP($A130,table123!$FF$10:$FZ$410,17,FALSE)/VLOOKUP($A130,table100!$FE$10:$FK$462,7,FALSE)*1000,"")</f>
        <v>0</v>
      </c>
      <c r="AV130">
        <f>IFERROR(VLOOKUP($A130,table123!$GF$10:$GZ$410,17,FALSE)/VLOOKUP($A130,table100!$GE$10:$GK$462,7,FALSE)*1000,"")</f>
        <v>-7.8483387029050639E-3</v>
      </c>
      <c r="AX130">
        <f>IFERROR(VLOOKUP($A130,table123!$F$10:$R$410,11,FALSE)/VLOOKUP($A130,table100!$E$10:$K$462,7,FALSE)*1000,"")</f>
        <v>0</v>
      </c>
      <c r="AY130">
        <f>IFERROR(VLOOKUP($A130,table123!$AF$10:$AR$410,11,FALSE)/VLOOKUP($A130,table100!$AE$10:$AK$462,7,FALSE)*1000,"")</f>
        <v>0</v>
      </c>
      <c r="AZ130">
        <f>IFERROR(VLOOKUP($A130,table123!$BF$10:$BR$410,11,FALSE)/VLOOKUP($A130,table100!$BE$10:$BK$462,7,FALSE)*1000,"")</f>
        <v>4.0419881731426049E-2</v>
      </c>
      <c r="BA130">
        <f>IFERROR(VLOOKUP($A130,table123!$CF$10:$CY$410,18,FALSE)/VLOOKUP($A130,table100!$CE$10:$CK$462,7,FALSE)*1000,"")</f>
        <v>0.22104065942457088</v>
      </c>
      <c r="BB130">
        <f>IFERROR(VLOOKUP($A130,table123!$DF$10:$DY$410,18,FALSE)/VLOOKUP($A130,table100!$DE$10:$DK$462,7,FALSE)*1000,"")</f>
        <v>0.11185146125944745</v>
      </c>
      <c r="BC130">
        <f>IFERROR(VLOOKUP($A130,table123!$EF$10:$EZ$410,19,FALSE)/VLOOKUP($A130,table100!$EE$10:$EK$462,7,FALSE)*1000,"")</f>
        <v>0.59576530024585239</v>
      </c>
      <c r="BD130">
        <f>IFERROR(VLOOKUP($A130,table123!$FF$10:$FZ$410,19,FALSE)/VLOOKUP($A130,table100!$FE$10:$FK$462,7,FALSE)*1000,"")</f>
        <v>0.31217029482311004</v>
      </c>
      <c r="BE130">
        <f>IFERROR(VLOOKUP($A130,table123!$GF$10:$GZ$410,19,FALSE)/VLOOKUP($A130,table100!$GE$10:$GK$462,7,FALSE)*1000,"")</f>
        <v>0.34925107227927532</v>
      </c>
      <c r="BG130">
        <f>IFERROR(VLOOKUP($A130,table123!$F$10:$R$410,13,FALSE)/VLOOKUP($A130,table100!$E$10:$K$462,7,FALSE)*1000,"")</f>
        <v>5.3087226396602416</v>
      </c>
      <c r="BH130">
        <f>IFERROR(VLOOKUP($A130,table123!$AF$10:$AR$410,13,FALSE)/VLOOKUP($A130,table100!$AE$10:$AK$462,7,FALSE)*1000,"")</f>
        <v>4.9679096595986678</v>
      </c>
      <c r="BI130">
        <f>IFERROR(VLOOKUP($A130,table123!$BF$10:$BR$410,13,FALSE)/VLOOKUP($A130,table100!$BE$10:$BK$462,7,FALSE)*1000,"")</f>
        <v>5.7396232058625003</v>
      </c>
      <c r="BJ130">
        <f>IFERROR(VLOOKUP($A130,table123!$CF$10:$CY$410,20,FALSE)/VLOOKUP($A130,table100!$CE$10:$CK$462,7,FALSE)*1000,"")</f>
        <v>6.0645519103941359</v>
      </c>
      <c r="BK130">
        <f>IFERROR(VLOOKUP($A130,table123!$DF$10:$DY$410,20,FALSE)/VLOOKUP($A130,table100!$DE$10:$DK$462,7,FALSE)*1000,"")</f>
        <v>5.7723343399964842</v>
      </c>
      <c r="BL130">
        <f>IFERROR(VLOOKUP($A130,table123!$EF$10:$EZ$410,21,FALSE)/VLOOKUP($A130,table100!$EE$10:$EK$462,7,FALSE)*1000,"")</f>
        <v>5.1235815821143307</v>
      </c>
      <c r="BM130">
        <f>IFERROR(VLOOKUP($A130,table123!$FF$10:$FZ$410,21,FALSE)/VLOOKUP($A130,table100!$FE$10:$FK$462,7,FALSE)*1000,"")</f>
        <v>6.9704860768096992</v>
      </c>
      <c r="BN130">
        <f>IFERROR(VLOOKUP($A130,table123!$GF$10:$GZ$410,21,FALSE)/VLOOKUP($A130,table100!$GE$10:$GK$462,7,FALSE)*1000,"")</f>
        <v>7.2283199453755627</v>
      </c>
    </row>
    <row r="131" spans="1:66" x14ac:dyDescent="0.3">
      <c r="A131" t="s">
        <v>482</v>
      </c>
      <c r="B131" t="str">
        <f>VLOOKUP($A131,class!$A$1:$B$455,2,FALSE)</f>
        <v>Shire District</v>
      </c>
      <c r="C131" t="str">
        <f>IFERROR(VLOOKUP($A131,classifications!A$3:C$334,3,FALSE),VLOOKUP($A131,classifications!I$2:K$28,3,FALSE))</f>
        <v>Predominantly Urban</v>
      </c>
      <c r="E131" t="b">
        <f>IF(VLOOKUP(A131,table123!$F$10:$F$410,1,FALSE)=VLOOKUP(calculations!A131,table100!$E$10:$E$462,1,FALSE),TRUE,FALSE)</f>
        <v>1</v>
      </c>
      <c r="F131" t="b">
        <f>IF(VLOOKUP($A131,table123!$AF$10:$AF$410,1,FALSE)=VLOOKUP(calculations!$A131,table100!$AE$10:$AE$462,1,FALSE),TRUE,FALSE)</f>
        <v>1</v>
      </c>
      <c r="G131" t="b">
        <f>IF(VLOOKUP($A131,table123!$BF$10:$BF$410,1,FALSE)=VLOOKUP(calculations!$A131,table100!$BE$10:$BE$462,1,FALSE),TRUE,FALSE)</f>
        <v>1</v>
      </c>
      <c r="H131" t="b">
        <f>IF(VLOOKUP($A131,table123!$CF$10:$CF$410,1,FALSE)=VLOOKUP(calculations!$A131,table100!$CE$10:$CE$462,1,FALSE),TRUE,FALSE)</f>
        <v>1</v>
      </c>
      <c r="I131" t="b">
        <f>IF(VLOOKUP($A131,table123!$DF$10:$DF$410,1,FALSE)=VLOOKUP(calculations!$A131,table100!$DE$10:$DE$462,1,FALSE),TRUE,FALSE)</f>
        <v>1</v>
      </c>
      <c r="J131" t="b">
        <f>IF(VLOOKUP($A131,table123!$EF$10:$EF$410,1,FALSE)=VLOOKUP(calculations!$A131,table100!$EE$10:$EE$462,1,FALSE),TRUE,FALSE)</f>
        <v>1</v>
      </c>
      <c r="K131" t="b">
        <f>IF(VLOOKUP($A131,table123!$FF$10:$FF$410,1,FALSE)=VLOOKUP(calculations!$A131,table100!$FE$10:$FE$462,1,FALSE),TRUE,FALSE)</f>
        <v>1</v>
      </c>
      <c r="L131" t="b">
        <f>IF(VLOOKUP($A131,table123!$GF$10:$GF$408,1,FALSE)=VLOOKUP(calculations!$A131,table100!$GE$10:$GE$462,1,FALSE),TRUE,FALSE)</f>
        <v>1</v>
      </c>
      <c r="N131">
        <f>IFERROR(VLOOKUP($A131,table123!$F$10:$R$410,3,FALSE)/VLOOKUP($A131,table100!$E$10:$K$462,7,FALSE)*1000,"")</f>
        <v>1.1324078345845743</v>
      </c>
      <c r="O131">
        <f>IFERROR(VLOOKUP($A131,table123!$AF$10:$AR$410,3,FALSE)/VLOOKUP($A131,table100!$AE$10:$AK$462,7,FALSE)*1000,"")</f>
        <v>3.845591155140343</v>
      </c>
      <c r="P131">
        <f>IFERROR(VLOOKUP($A131,table123!$BF$10:$BR$410,3,FALSE)/VLOOKUP($A131,table100!$BE$10:$BK$462,7,FALSE)*1000,"")</f>
        <v>1.4763370207103053</v>
      </c>
      <c r="Q131">
        <f>IFERROR(VLOOKUP($A131,table123!$CF$10:$CY$410,3,FALSE)/VLOOKUP($A131,table100!$CE$10:$CK$462,7,FALSE)*1000,"")</f>
        <v>2.0310038962115557</v>
      </c>
      <c r="R131">
        <f>IFERROR(VLOOKUP($A131,table123!$DF$10:$DY$410,3,FALSE)/VLOOKUP($A131,table100!$DE$10:$DK$462,7,FALSE)*1000,"")</f>
        <v>2.4553801712576084</v>
      </c>
      <c r="S131">
        <f>IFERROR(VLOOKUP($A131,table123!$EF$10:$EZ$410,3,FALSE)/VLOOKUP($A131,table100!$EE$10:$EK$462,7,FALSE)*1000,"")</f>
        <v>1.2739377003369772</v>
      </c>
      <c r="T131">
        <f>IFERROR(VLOOKUP($A131,table123!$FF$10:$FZ$410,3,FALSE)/VLOOKUP($A131,table100!$FE$10:$FK$462,7,FALSE)*1000,"")</f>
        <v>0.8607439286812173</v>
      </c>
      <c r="U131">
        <f>IFERROR(VLOOKUP($A131,table123!$GF$10:$GZ$410,3,FALSE)/VLOOKUP($A131,table100!$GE$10:$GK$462,7,FALSE)*1000,"")</f>
        <v>2.9228410832907512</v>
      </c>
      <c r="W131">
        <f>IFERROR(VLOOKUP($A131,table123!$F$10:$R$410,5,FALSE)/VLOOKUP($A131,table100!$E$10:$K$462,7,FALSE)*1000,"")</f>
        <v>1.4679360818688922</v>
      </c>
      <c r="X131">
        <f>IFERROR(VLOOKUP($A131,table123!$AF$10:$AR$410,5,FALSE)/VLOOKUP($A131,table100!$AE$10:$AK$462,7,FALSE)*1000,"")</f>
        <v>0.89869793299475409</v>
      </c>
      <c r="Y131">
        <f>IFERROR(VLOOKUP($A131,table123!$BF$10:$BR$410,5,FALSE)/VLOOKUP($A131,table100!$BE$10:$BK$462,7,FALSE)*1000,"")</f>
        <v>1.0396739582466938</v>
      </c>
      <c r="Z131">
        <f>IFERROR(VLOOKUP($A131,table123!$CF$10:$CY$410,5,FALSE)/VLOOKUP($A131,table100!$CE$10:$CK$462,7,FALSE)*1000,"")</f>
        <v>2.0724529553179143</v>
      </c>
      <c r="AA131">
        <f>IFERROR(VLOOKUP($A131,table123!$DF$10:$DY$410,5,FALSE)/VLOOKUP($A131,table100!$DE$10:$DK$462,7,FALSE)*1000,"")</f>
        <v>0.47456927679768901</v>
      </c>
      <c r="AB131">
        <f>IFERROR(VLOOKUP($A131,table123!$EF$10:$EZ$410,5,FALSE)/VLOOKUP($A131,table100!$EE$10:$EK$462,7,FALSE)*1000,"")</f>
        <v>0.76025314374948627</v>
      </c>
      <c r="AC131">
        <f>IFERROR(VLOOKUP($A131,table123!$FF$10:$FZ$410,5,FALSE)/VLOOKUP($A131,table100!$FE$10:$FK$462,7,FALSE)*1000,"")</f>
        <v>0.47135977046828564</v>
      </c>
      <c r="AD131">
        <f>IFERROR(VLOOKUP($A131,table123!$GF$10:$GZ$410,5,FALSE)/VLOOKUP($A131,table100!$GE$10:$GK$462,7,FALSE)*1000,"")</f>
        <v>0.42922841083290747</v>
      </c>
      <c r="AF131">
        <f>IFERROR(VLOOKUP($A131,table123!$F$10:$R$410,7,FALSE)/VLOOKUP($A131,table100!$E$10:$K$462,7,FALSE)*1000,"")</f>
        <v>0.77590907184498603</v>
      </c>
      <c r="AG131">
        <f>IFERROR(VLOOKUP($A131,table123!$AF$10:$AR$410,7,FALSE)/VLOOKUP($A131,table100!$AE$10:$AK$462,7,FALSE)*1000,"")</f>
        <v>0.37619913474199013</v>
      </c>
      <c r="AH131">
        <f>IFERROR(VLOOKUP($A131,table123!$BF$10:$BR$410,7,FALSE)/VLOOKUP($A131,table100!$BE$10:$BK$462,7,FALSE)*1000,"")</f>
        <v>0.81094568743242124</v>
      </c>
      <c r="AI131">
        <f>IFERROR(VLOOKUP($A131,table123!$CF$10:$CY$410,7,FALSE)/VLOOKUP($A131,table100!$CE$10:$CK$462,7,FALSE)*1000,"")</f>
        <v>0.31086794329768713</v>
      </c>
      <c r="AJ131">
        <f>IFERROR(VLOOKUP($A131,table123!$DF$10:$DY$410,7,FALSE)/VLOOKUP($A131,table100!$DE$10:$DK$462,7,FALSE)*1000,"")</f>
        <v>1.2586402558547405</v>
      </c>
      <c r="AK131">
        <f>IFERROR(VLOOKUP($A131,table123!$EF$10:$EZ$410,7,FALSE)/VLOOKUP($A131,table100!$EE$10:$EK$462,7,FALSE)*1000,"")</f>
        <v>0.57532670337798963</v>
      </c>
      <c r="AL131">
        <f>IFERROR(VLOOKUP($A131,table123!$FF$10:$FZ$410,7,FALSE)/VLOOKUP($A131,table100!$FE$10:$FK$462,7,FALSE)*1000,"")</f>
        <v>1.3321036991495032</v>
      </c>
      <c r="AM131">
        <f>IFERROR(VLOOKUP($A131,table123!$GF$10:$GZ$410,7,FALSE)/VLOOKUP($A131,table100!$GE$10:$GK$462,7,FALSE)*1000,"")</f>
        <v>0.85845682166581494</v>
      </c>
      <c r="AO131">
        <f>IFERROR(VLOOKUP($A131,table123!$F$10:$R$410,9,FALSE)/VLOOKUP($A131,table100!$E$10:$K$462,7,FALSE)*1000,"")</f>
        <v>0</v>
      </c>
      <c r="AP131">
        <f>IFERROR(VLOOKUP($A131,table123!$AF$10:$AR$410,9,FALSE)/VLOOKUP($A131,table100!$AE$10:$AK$462,7,FALSE)*1000,"")</f>
        <v>0</v>
      </c>
      <c r="AQ131">
        <f>IFERROR(VLOOKUP($A131,table123!$BF$10:$BR$410,9,FALSE)/VLOOKUP($A131,table100!$BE$10:$BK$462,7,FALSE)*1000,"")</f>
        <v>0</v>
      </c>
      <c r="AR131">
        <f>IFERROR(VLOOKUP($A131,table123!$CF$10:$CY$410,16,FALSE)/VLOOKUP($A131,table100!$CE$10:$CK$462,7,FALSE)*1000,"")</f>
        <v>0</v>
      </c>
      <c r="AS131">
        <f>IFERROR(VLOOKUP($A131,table123!$DF$10:$DY$410,16,FALSE)/VLOOKUP($A131,table100!$DE$10:$DK$462,7,FALSE)*1000,"")</f>
        <v>0</v>
      </c>
      <c r="AT131">
        <f>IFERROR(VLOOKUP($A131,table123!$EF$10:$EZ$410,17,FALSE)/VLOOKUP($A131,table100!$EE$10:$EK$462,7,FALSE)*1000,"")</f>
        <v>0</v>
      </c>
      <c r="AU131">
        <f>IFERROR(VLOOKUP($A131,table123!$FF$10:$FZ$410,17,FALSE)/VLOOKUP($A131,table100!$FE$10:$FK$462,7,FALSE)*1000,"")</f>
        <v>0</v>
      </c>
      <c r="AV131">
        <f>IFERROR(VLOOKUP($A131,table123!$GF$10:$GZ$410,17,FALSE)/VLOOKUP($A131,table100!$GE$10:$GK$462,7,FALSE)*1000,"")</f>
        <v>0</v>
      </c>
      <c r="AX131">
        <f>IFERROR(VLOOKUP($A131,table123!$F$10:$R$410,11,FALSE)/VLOOKUP($A131,table100!$E$10:$K$462,7,FALSE)*1000,"")</f>
        <v>0</v>
      </c>
      <c r="AY131">
        <f>IFERROR(VLOOKUP($A131,table123!$AF$10:$AR$410,11,FALSE)/VLOOKUP($A131,table100!$AE$10:$AK$462,7,FALSE)*1000,"")</f>
        <v>0</v>
      </c>
      <c r="AZ131">
        <f>IFERROR(VLOOKUP($A131,table123!$BF$10:$BR$410,11,FALSE)/VLOOKUP($A131,table100!$BE$10:$BK$462,7,FALSE)*1000,"")</f>
        <v>0</v>
      </c>
      <c r="BA131">
        <f>IFERROR(VLOOKUP($A131,table123!$CF$10:$CY$410,18,FALSE)/VLOOKUP($A131,table100!$CE$10:$CK$462,7,FALSE)*1000,"")</f>
        <v>0</v>
      </c>
      <c r="BB131">
        <f>IFERROR(VLOOKUP($A131,table123!$DF$10:$DY$410,18,FALSE)/VLOOKUP($A131,table100!$DE$10:$DK$462,7,FALSE)*1000,"")</f>
        <v>0</v>
      </c>
      <c r="BC131">
        <f>IFERROR(VLOOKUP($A131,table123!$EF$10:$EZ$410,19,FALSE)/VLOOKUP($A131,table100!$EE$10:$EK$462,7,FALSE)*1000,"")</f>
        <v>0</v>
      </c>
      <c r="BD131">
        <f>IFERROR(VLOOKUP($A131,table123!$FF$10:$FZ$410,19,FALSE)/VLOOKUP($A131,table100!$FE$10:$FK$462,7,FALSE)*1000,"")</f>
        <v>0</v>
      </c>
      <c r="BE131">
        <f>IFERROR(VLOOKUP($A131,table123!$GF$10:$GZ$410,19,FALSE)/VLOOKUP($A131,table100!$GE$10:$GK$462,7,FALSE)*1000,"")</f>
        <v>0.12263668880940215</v>
      </c>
      <c r="BG131">
        <f>IFERROR(VLOOKUP($A131,table123!$F$10:$R$410,13,FALSE)/VLOOKUP($A131,table100!$E$10:$K$462,7,FALSE)*1000,"")</f>
        <v>3.3762529882984524</v>
      </c>
      <c r="BH131">
        <f>IFERROR(VLOOKUP($A131,table123!$AF$10:$AR$410,13,FALSE)/VLOOKUP($A131,table100!$AE$10:$AK$462,7,FALSE)*1000,"")</f>
        <v>5.1204882228770874</v>
      </c>
      <c r="BI131">
        <f>IFERROR(VLOOKUP($A131,table123!$BF$10:$BR$410,13,FALSE)/VLOOKUP($A131,table100!$BE$10:$BK$462,7,FALSE)*1000,"")</f>
        <v>3.3269566663894206</v>
      </c>
      <c r="BJ131">
        <f>IFERROR(VLOOKUP($A131,table123!$CF$10:$CY$410,20,FALSE)/VLOOKUP($A131,table100!$CE$10:$CK$462,7,FALSE)*1000,"")</f>
        <v>4.4143247948271567</v>
      </c>
      <c r="BK131">
        <f>IFERROR(VLOOKUP($A131,table123!$DF$10:$DY$410,20,FALSE)/VLOOKUP($A131,table100!$DE$10:$DK$462,7,FALSE)*1000,"")</f>
        <v>4.1885897039100382</v>
      </c>
      <c r="BL131">
        <f>IFERROR(VLOOKUP($A131,table123!$EF$10:$EZ$410,21,FALSE)/VLOOKUP($A131,table100!$EE$10:$EK$462,7,FALSE)*1000,"")</f>
        <v>2.6095175474644532</v>
      </c>
      <c r="BM131">
        <f>IFERROR(VLOOKUP($A131,table123!$FF$10:$FZ$410,21,FALSE)/VLOOKUP($A131,table100!$FE$10:$FK$462,7,FALSE)*1000,"")</f>
        <v>2.6642073982990064</v>
      </c>
      <c r="BN131">
        <f>IFERROR(VLOOKUP($A131,table123!$GF$10:$GZ$410,21,FALSE)/VLOOKUP($A131,table100!$GE$10:$GK$462,7,FALSE)*1000,"")</f>
        <v>4.087889626980072</v>
      </c>
    </row>
    <row r="132" spans="1:66" x14ac:dyDescent="0.3">
      <c r="A132" t="s">
        <v>560</v>
      </c>
      <c r="B132" t="str">
        <f>VLOOKUP($A132,class!$A$1:$B$455,2,FALSE)</f>
        <v>Shire District</v>
      </c>
      <c r="C132" t="str">
        <f>IFERROR(VLOOKUP($A132,classifications!A$3:C$334,3,FALSE),VLOOKUP($A132,classifications!I$2:K$28,3,FALSE))</f>
        <v>Predominantly Urban</v>
      </c>
      <c r="E132" t="b">
        <f>IF(VLOOKUP(A132,table123!$F$10:$F$410,1,FALSE)=VLOOKUP(calculations!A132,table100!$E$10:$E$462,1,FALSE),TRUE,FALSE)</f>
        <v>1</v>
      </c>
      <c r="F132" t="b">
        <f>IF(VLOOKUP($A132,table123!$AF$10:$AF$410,1,FALSE)=VLOOKUP(calculations!$A132,table100!$AE$10:$AE$462,1,FALSE),TRUE,FALSE)</f>
        <v>1</v>
      </c>
      <c r="G132" t="b">
        <f>IF(VLOOKUP($A132,table123!$BF$10:$BF$410,1,FALSE)=VLOOKUP(calculations!$A132,table100!$BE$10:$BE$462,1,FALSE),TRUE,FALSE)</f>
        <v>1</v>
      </c>
      <c r="H132" t="b">
        <f>IF(VLOOKUP($A132,table123!$CF$10:$CF$410,1,FALSE)=VLOOKUP(calculations!$A132,table100!$CE$10:$CE$462,1,FALSE),TRUE,FALSE)</f>
        <v>1</v>
      </c>
      <c r="I132" t="b">
        <f>IF(VLOOKUP($A132,table123!$DF$10:$DF$410,1,FALSE)=VLOOKUP(calculations!$A132,table100!$DE$10:$DE$462,1,FALSE),TRUE,FALSE)</f>
        <v>1</v>
      </c>
      <c r="J132" t="b">
        <f>IF(VLOOKUP($A132,table123!$EF$10:$EF$410,1,FALSE)=VLOOKUP(calculations!$A132,table100!$EE$10:$EE$462,1,FALSE),TRUE,FALSE)</f>
        <v>1</v>
      </c>
      <c r="K132" t="b">
        <f>IF(VLOOKUP($A132,table123!$FF$10:$FF$410,1,FALSE)=VLOOKUP(calculations!$A132,table100!$FE$10:$FE$462,1,FALSE),TRUE,FALSE)</f>
        <v>1</v>
      </c>
      <c r="L132" t="b">
        <f>IF(VLOOKUP($A132,table123!$GF$10:$GF$408,1,FALSE)=VLOOKUP(calculations!$A132,table100!$GE$10:$GE$462,1,FALSE),TRUE,FALSE)</f>
        <v>1</v>
      </c>
      <c r="N132">
        <f>IFERROR(VLOOKUP($A132,table123!$F$10:$R$410,3,FALSE)/VLOOKUP($A132,table100!$E$10:$K$462,7,FALSE)*1000,"")</f>
        <v>6.8583536234038993</v>
      </c>
      <c r="O132">
        <f>IFERROR(VLOOKUP($A132,table123!$AF$10:$AR$410,3,FALSE)/VLOOKUP($A132,table100!$AE$10:$AK$462,7,FALSE)*1000,"")</f>
        <v>8.1536811744259143</v>
      </c>
      <c r="P132">
        <f>IFERROR(VLOOKUP($A132,table123!$BF$10:$BR$410,3,FALSE)/VLOOKUP($A132,table100!$BE$10:$BK$462,7,FALSE)*1000,"")</f>
        <v>5.0841546904539028</v>
      </c>
      <c r="Q132">
        <f>IFERROR(VLOOKUP($A132,table123!$CF$10:$CY$410,3,FALSE)/VLOOKUP($A132,table100!$CE$10:$CK$462,7,FALSE)*1000,"")</f>
        <v>6.6425120772946862</v>
      </c>
      <c r="R132">
        <f>IFERROR(VLOOKUP($A132,table123!$DF$10:$DY$410,3,FALSE)/VLOOKUP($A132,table100!$DE$10:$DK$462,7,FALSE)*1000,"")</f>
        <v>9.255226480836237</v>
      </c>
      <c r="S132">
        <f>IFERROR(VLOOKUP($A132,table123!$EF$10:$EZ$410,3,FALSE)/VLOOKUP($A132,table100!$EE$10:$EK$462,7,FALSE)*1000,"")</f>
        <v>15.965193002642884</v>
      </c>
      <c r="T132">
        <f>IFERROR(VLOOKUP($A132,table123!$FF$10:$FZ$410,3,FALSE)/VLOOKUP($A132,table100!$FE$10:$FK$462,7,FALSE)*1000,"")</f>
        <v>19.782708709346355</v>
      </c>
      <c r="U132">
        <f>IFERROR(VLOOKUP($A132,table123!$GF$10:$GZ$410,3,FALSE)/VLOOKUP($A132,table100!$GE$10:$GK$462,7,FALSE)*1000,"")</f>
        <v>20.857895831888481</v>
      </c>
      <c r="W132">
        <f>IFERROR(VLOOKUP($A132,table123!$F$10:$R$410,5,FALSE)/VLOOKUP($A132,table100!$E$10:$K$462,7,FALSE)*1000,"")</f>
        <v>3.7172648365332787E-2</v>
      </c>
      <c r="X132">
        <f>IFERROR(VLOOKUP($A132,table123!$AF$10:$AR$410,5,FALSE)/VLOOKUP($A132,table100!$AE$10:$AK$462,7,FALSE)*1000,"")</f>
        <v>0.20337980253670082</v>
      </c>
      <c r="Y132">
        <f>IFERROR(VLOOKUP($A132,table123!$BF$10:$BR$410,5,FALSE)/VLOOKUP($A132,table100!$BE$10:$BK$462,7,FALSE)*1000,"")</f>
        <v>5.506304718903144E-2</v>
      </c>
      <c r="Z132">
        <f>IFERROR(VLOOKUP($A132,table123!$CF$10:$CY$410,5,FALSE)/VLOOKUP($A132,table100!$CE$10:$CK$462,7,FALSE)*1000,"")</f>
        <v>-5.4896794027228815E-2</v>
      </c>
      <c r="AA132">
        <f>IFERROR(VLOOKUP($A132,table123!$DF$10:$DY$410,5,FALSE)/VLOOKUP($A132,table100!$DE$10:$DK$462,7,FALSE)*1000,"")</f>
        <v>0.10888501742160278</v>
      </c>
      <c r="AB132">
        <f>IFERROR(VLOOKUP($A132,table123!$EF$10:$EZ$410,5,FALSE)/VLOOKUP($A132,table100!$EE$10:$EK$462,7,FALSE)*1000,"")</f>
        <v>0.12585174664245519</v>
      </c>
      <c r="AC132">
        <f>IFERROR(VLOOKUP($A132,table123!$FF$10:$FZ$410,5,FALSE)/VLOOKUP($A132,table100!$FE$10:$FK$462,7,FALSE)*1000,"")</f>
        <v>0.1238631135647804</v>
      </c>
      <c r="AD132">
        <f>IFERROR(VLOOKUP($A132,table123!$GF$10:$GZ$410,5,FALSE)/VLOOKUP($A132,table100!$GE$10:$GK$462,7,FALSE)*1000,"")</f>
        <v>1.7338234274221511E-2</v>
      </c>
      <c r="AF132">
        <f>IFERROR(VLOOKUP($A132,table123!$F$10:$R$410,7,FALSE)/VLOOKUP($A132,table100!$E$10:$K$462,7,FALSE)*1000,"")</f>
        <v>5.5758972547999185E-2</v>
      </c>
      <c r="AG132">
        <f>IFERROR(VLOOKUP($A132,table123!$AF$10:$AR$410,7,FALSE)/VLOOKUP($A132,table100!$AE$10:$AK$462,7,FALSE)*1000,"")</f>
        <v>0.11093443774729135</v>
      </c>
      <c r="AH132">
        <f>IFERROR(VLOOKUP($A132,table123!$BF$10:$BR$410,7,FALSE)/VLOOKUP($A132,table100!$BE$10:$BK$462,7,FALSE)*1000,"")</f>
        <v>0.62404786814235635</v>
      </c>
      <c r="AI132">
        <f>IFERROR(VLOOKUP($A132,table123!$CF$10:$CY$410,7,FALSE)/VLOOKUP($A132,table100!$CE$10:$CK$462,7,FALSE)*1000,"")</f>
        <v>2.031181379007466</v>
      </c>
      <c r="AJ132">
        <f>IFERROR(VLOOKUP($A132,table123!$DF$10:$DY$410,7,FALSE)/VLOOKUP($A132,table100!$DE$10:$DK$462,7,FALSE)*1000,"")</f>
        <v>0.43554006968641112</v>
      </c>
      <c r="AK132">
        <f>IFERROR(VLOOKUP($A132,table123!$EF$10:$EZ$410,7,FALSE)/VLOOKUP($A132,table100!$EE$10:$EK$462,7,FALSE)*1000,"")</f>
        <v>0.19776703043814386</v>
      </c>
      <c r="AL132">
        <f>IFERROR(VLOOKUP($A132,table123!$FF$10:$FZ$410,7,FALSE)/VLOOKUP($A132,table100!$FE$10:$FK$462,7,FALSE)*1000,"")</f>
        <v>0.77856814240719119</v>
      </c>
      <c r="AM132">
        <f>IFERROR(VLOOKUP($A132,table123!$GF$10:$GZ$410,7,FALSE)/VLOOKUP($A132,table100!$GE$10:$GK$462,7,FALSE)*1000,"")</f>
        <v>0.5721617310493099</v>
      </c>
      <c r="AO132">
        <f>IFERROR(VLOOKUP($A132,table123!$F$10:$R$410,9,FALSE)/VLOOKUP($A132,table100!$E$10:$K$462,7,FALSE)*1000,"")</f>
        <v>0.14869059346133115</v>
      </c>
      <c r="AP132">
        <f>IFERROR(VLOOKUP($A132,table123!$AF$10:$AR$410,9,FALSE)/VLOOKUP($A132,table100!$AE$10:$AK$462,7,FALSE)*1000,"")</f>
        <v>5.5467218873645675E-2</v>
      </c>
      <c r="AQ132">
        <f>IFERROR(VLOOKUP($A132,table123!$BF$10:$BR$410,9,FALSE)/VLOOKUP($A132,table100!$BE$10:$BK$462,7,FALSE)*1000,"")</f>
        <v>-9.1771745315052403E-2</v>
      </c>
      <c r="AR132">
        <f>IFERROR(VLOOKUP($A132,table123!$CF$10:$CY$410,16,FALSE)/VLOOKUP($A132,table100!$CE$10:$CK$462,7,FALSE)*1000,"")</f>
        <v>5.4896794027228815E-2</v>
      </c>
      <c r="AS132">
        <f>IFERROR(VLOOKUP($A132,table123!$DF$10:$DY$410,16,FALSE)/VLOOKUP($A132,table100!$DE$10:$DK$462,7,FALSE)*1000,"")</f>
        <v>0</v>
      </c>
      <c r="AT132">
        <f>IFERROR(VLOOKUP($A132,table123!$EF$10:$EZ$410,17,FALSE)/VLOOKUP($A132,table100!$EE$10:$EK$462,7,FALSE)*1000,"")</f>
        <v>0</v>
      </c>
      <c r="AU132">
        <f>IFERROR(VLOOKUP($A132,table123!$FF$10:$FZ$410,17,FALSE)/VLOOKUP($A132,table100!$FE$10:$FK$462,7,FALSE)*1000,"")</f>
        <v>0</v>
      </c>
      <c r="AV132">
        <f>IFERROR(VLOOKUP($A132,table123!$GF$10:$GZ$410,17,FALSE)/VLOOKUP($A132,table100!$GE$10:$GK$462,7,FALSE)*1000,"")</f>
        <v>0</v>
      </c>
      <c r="AX132">
        <f>IFERROR(VLOOKUP($A132,table123!$F$10:$R$410,11,FALSE)/VLOOKUP($A132,table100!$E$10:$K$462,7,FALSE)*1000,"")</f>
        <v>1.8400460940839729</v>
      </c>
      <c r="AY132">
        <f>IFERROR(VLOOKUP($A132,table123!$AF$10:$AR$410,11,FALSE)/VLOOKUP($A132,table100!$AE$10:$AK$462,7,FALSE)*1000,"")</f>
        <v>1.183300669304441</v>
      </c>
      <c r="AZ132">
        <f>IFERROR(VLOOKUP($A132,table123!$BF$10:$BR$410,11,FALSE)/VLOOKUP($A132,table100!$BE$10:$BK$462,7,FALSE)*1000,"")</f>
        <v>2.6430262650735092</v>
      </c>
      <c r="BA132">
        <f>IFERROR(VLOOKUP($A132,table123!$CF$10:$CY$410,18,FALSE)/VLOOKUP($A132,table100!$CE$10:$CK$462,7,FALSE)*1000,"")</f>
        <v>0.32938076416337286</v>
      </c>
      <c r="BB132">
        <f>IFERROR(VLOOKUP($A132,table123!$DF$10:$DY$410,18,FALSE)/VLOOKUP($A132,table100!$DE$10:$DK$462,7,FALSE)*1000,"")</f>
        <v>0.41739256678281067</v>
      </c>
      <c r="BC132">
        <f>IFERROR(VLOOKUP($A132,table123!$EF$10:$EZ$410,19,FALSE)/VLOOKUP($A132,table100!$EE$10:$EK$462,7,FALSE)*1000,"")</f>
        <v>0.2337246723359882</v>
      </c>
      <c r="BD132">
        <f>IFERROR(VLOOKUP($A132,table123!$FF$10:$FZ$410,19,FALSE)/VLOOKUP($A132,table100!$FE$10:$FK$462,7,FALSE)*1000,"")</f>
        <v>0.1238631135647804</v>
      </c>
      <c r="BE132">
        <f>IFERROR(VLOOKUP($A132,table123!$GF$10:$GZ$410,19,FALSE)/VLOOKUP($A132,table100!$GE$10:$GK$462,7,FALSE)*1000,"")</f>
        <v>0.2427352798391012</v>
      </c>
      <c r="BG132">
        <f>IFERROR(VLOOKUP($A132,table123!$F$10:$R$410,13,FALSE)/VLOOKUP($A132,table100!$E$10:$K$462,7,FALSE)*1000,"")</f>
        <v>5.2599297436945891</v>
      </c>
      <c r="BH132">
        <f>IFERROR(VLOOKUP($A132,table123!$AF$10:$AR$410,13,FALSE)/VLOOKUP($A132,table100!$AE$10:$AK$462,7,FALSE)*1000,"")</f>
        <v>7.3401619642791109</v>
      </c>
      <c r="BI132">
        <f>IFERROR(VLOOKUP($A132,table123!$BF$10:$BR$410,13,FALSE)/VLOOKUP($A132,table100!$BE$10:$BK$462,7,FALSE)*1000,"")</f>
        <v>3.0284675953967293</v>
      </c>
      <c r="BJ132">
        <f>IFERROR(VLOOKUP($A132,table123!$CF$10:$CY$410,20,FALSE)/VLOOKUP($A132,table100!$CE$10:$CK$462,7,FALSE)*1000,"")</f>
        <v>8.3443126921387805</v>
      </c>
      <c r="BK132">
        <f>IFERROR(VLOOKUP($A132,table123!$DF$10:$DY$410,20,FALSE)/VLOOKUP($A132,table100!$DE$10:$DK$462,7,FALSE)*1000,"")</f>
        <v>9.3822590011614402</v>
      </c>
      <c r="BL132">
        <f>IFERROR(VLOOKUP($A132,table123!$EF$10:$EZ$410,21,FALSE)/VLOOKUP($A132,table100!$EE$10:$EK$462,7,FALSE)*1000,"")</f>
        <v>16.055087107387497</v>
      </c>
      <c r="BM132">
        <f>IFERROR(VLOOKUP($A132,table123!$FF$10:$FZ$410,21,FALSE)/VLOOKUP($A132,table100!$FE$10:$FK$462,7,FALSE)*1000,"")</f>
        <v>20.561276851753551</v>
      </c>
      <c r="BN132">
        <f>IFERROR(VLOOKUP($A132,table123!$GF$10:$GZ$410,21,FALSE)/VLOOKUP($A132,table100!$GE$10:$GK$462,7,FALSE)*1000,"")</f>
        <v>21.204660517372911</v>
      </c>
    </row>
    <row r="133" spans="1:66" x14ac:dyDescent="0.3">
      <c r="A133" t="s">
        <v>399</v>
      </c>
      <c r="B133" t="str">
        <f>VLOOKUP($A133,class!$A$1:$B$455,2,FALSE)</f>
        <v>Shire District</v>
      </c>
      <c r="C133" t="str">
        <f>IFERROR(VLOOKUP($A133,classifications!A$3:C$334,3,FALSE),VLOOKUP($A133,classifications!I$2:K$28,3,FALSE))</f>
        <v>Predominantly Rural</v>
      </c>
      <c r="E133" t="b">
        <f>IF(VLOOKUP(A133,table123!$F$10:$F$410,1,FALSE)=VLOOKUP(calculations!A133,table100!$E$10:$E$462,1,FALSE),TRUE,FALSE)</f>
        <v>1</v>
      </c>
      <c r="F133" t="b">
        <f>IF(VLOOKUP($A133,table123!$AF$10:$AF$410,1,FALSE)=VLOOKUP(calculations!$A133,table100!$AE$10:$AE$462,1,FALSE),TRUE,FALSE)</f>
        <v>1</v>
      </c>
      <c r="G133" t="b">
        <f>IF(VLOOKUP($A133,table123!$BF$10:$BF$410,1,FALSE)=VLOOKUP(calculations!$A133,table100!$BE$10:$BE$462,1,FALSE),TRUE,FALSE)</f>
        <v>1</v>
      </c>
      <c r="H133" t="b">
        <f>IF(VLOOKUP($A133,table123!$CF$10:$CF$410,1,FALSE)=VLOOKUP(calculations!$A133,table100!$CE$10:$CE$462,1,FALSE),TRUE,FALSE)</f>
        <v>1</v>
      </c>
      <c r="I133" t="b">
        <f>IF(VLOOKUP($A133,table123!$DF$10:$DF$410,1,FALSE)=VLOOKUP(calculations!$A133,table100!$DE$10:$DE$462,1,FALSE),TRUE,FALSE)</f>
        <v>1</v>
      </c>
      <c r="J133" t="b">
        <f>IF(VLOOKUP($A133,table123!$EF$10:$EF$410,1,FALSE)=VLOOKUP(calculations!$A133,table100!$EE$10:$EE$462,1,FALSE),TRUE,FALSE)</f>
        <v>1</v>
      </c>
      <c r="K133" t="b">
        <f>IF(VLOOKUP($A133,table123!$FF$10:$FF$410,1,FALSE)=VLOOKUP(calculations!$A133,table100!$FE$10:$FE$462,1,FALSE),TRUE,FALSE)</f>
        <v>1</v>
      </c>
      <c r="L133" t="b">
        <f>IF(VLOOKUP($A133,table123!$GF$10:$GF$408,1,FALSE)=VLOOKUP(calculations!$A133,table100!$GE$10:$GE$462,1,FALSE),TRUE,FALSE)</f>
        <v>1</v>
      </c>
      <c r="N133">
        <f>IFERROR(VLOOKUP($A133,table123!$F$10:$R$410,3,FALSE)/VLOOKUP($A133,table100!$E$10:$K$462,7,FALSE)*1000,"")</f>
        <v>6.178426665617252</v>
      </c>
      <c r="O133">
        <f>IFERROR(VLOOKUP($A133,table123!$AF$10:$AR$410,3,FALSE)/VLOOKUP($A133,table100!$AE$10:$AK$462,7,FALSE)*1000,"")</f>
        <v>5.2374438147351965</v>
      </c>
      <c r="P133">
        <f>IFERROR(VLOOKUP($A133,table123!$BF$10:$BR$410,3,FALSE)/VLOOKUP($A133,table100!$BE$10:$BK$462,7,FALSE)*1000,"")</f>
        <v>4.1177841659544718</v>
      </c>
      <c r="Q133">
        <f>IFERROR(VLOOKUP($A133,table123!$CF$10:$CY$410,3,FALSE)/VLOOKUP($A133,table100!$CE$10:$CK$462,7,FALSE)*1000,"")</f>
        <v>8.8895760058748508</v>
      </c>
      <c r="R133">
        <f>IFERROR(VLOOKUP($A133,table123!$DF$10:$DY$410,3,FALSE)/VLOOKUP($A133,table100!$DE$10:$DK$462,7,FALSE)*1000,"")</f>
        <v>6.3133728716280855</v>
      </c>
      <c r="S133">
        <f>IFERROR(VLOOKUP($A133,table123!$EF$10:$EZ$410,3,FALSE)/VLOOKUP($A133,table100!$EE$10:$EK$462,7,FALSE)*1000,"")</f>
        <v>6.3428159064149794</v>
      </c>
      <c r="T133">
        <f>IFERROR(VLOOKUP($A133,table123!$FF$10:$FZ$410,3,FALSE)/VLOOKUP($A133,table100!$FE$10:$FK$462,7,FALSE)*1000,"")</f>
        <v>10.371096696334289</v>
      </c>
      <c r="U133">
        <f>IFERROR(VLOOKUP($A133,table123!$GF$10:$GZ$410,3,FALSE)/VLOOKUP($A133,table100!$GE$10:$GK$462,7,FALSE)*1000,"")</f>
        <v>12.07873546078139</v>
      </c>
      <c r="W133">
        <f>IFERROR(VLOOKUP($A133,table123!$F$10:$R$410,5,FALSE)/VLOOKUP($A133,table100!$E$10:$K$462,7,FALSE)*1000,"")</f>
        <v>3.9353036086734093E-2</v>
      </c>
      <c r="X133">
        <f>IFERROR(VLOOKUP($A133,table123!$AF$10:$AR$410,5,FALSE)/VLOOKUP($A133,table100!$AE$10:$AK$462,7,FALSE)*1000,"")</f>
        <v>0</v>
      </c>
      <c r="Y133">
        <f>IFERROR(VLOOKUP($A133,table123!$BF$10:$BR$410,5,FALSE)/VLOOKUP($A133,table100!$BE$10:$BK$462,7,FALSE)*1000,"")</f>
        <v>0.31077616346826198</v>
      </c>
      <c r="Z133">
        <f>IFERROR(VLOOKUP($A133,table123!$CF$10:$CY$410,5,FALSE)/VLOOKUP($A133,table100!$CE$10:$CK$462,7,FALSE)*1000,"")</f>
        <v>3.8650330460325434E-2</v>
      </c>
      <c r="AA133">
        <f>IFERROR(VLOOKUP($A133,table123!$DF$10:$DY$410,5,FALSE)/VLOOKUP($A133,table100!$DE$10:$DK$462,7,FALSE)*1000,"")</f>
        <v>0.38262865888655062</v>
      </c>
      <c r="AB133">
        <f>IFERROR(VLOOKUP($A133,table123!$EF$10:$EZ$410,5,FALSE)/VLOOKUP($A133,table100!$EE$10:$EK$462,7,FALSE)*1000,"")</f>
        <v>3.7980933571347186E-2</v>
      </c>
      <c r="AC133">
        <f>IFERROR(VLOOKUP($A133,table123!$FF$10:$FZ$410,5,FALSE)/VLOOKUP($A133,table100!$FE$10:$FK$462,7,FALSE)*1000,"")</f>
        <v>0</v>
      </c>
      <c r="AD133">
        <f>IFERROR(VLOOKUP($A133,table123!$GF$10:$GZ$410,5,FALSE)/VLOOKUP($A133,table100!$GE$10:$GK$462,7,FALSE)*1000,"")</f>
        <v>0.29824038174768863</v>
      </c>
      <c r="AF133">
        <f>IFERROR(VLOOKUP($A133,table123!$F$10:$R$410,7,FALSE)/VLOOKUP($A133,table100!$E$10:$K$462,7,FALSE)*1000,"")</f>
        <v>0.66900161347447962</v>
      </c>
      <c r="AG133">
        <f>IFERROR(VLOOKUP($A133,table123!$AF$10:$AR$410,7,FALSE)/VLOOKUP($A133,table100!$AE$10:$AK$462,7,FALSE)*1000,"")</f>
        <v>0.85987883525503228</v>
      </c>
      <c r="AH133">
        <f>IFERROR(VLOOKUP($A133,table123!$BF$10:$BR$410,7,FALSE)/VLOOKUP($A133,table100!$BE$10:$BK$462,7,FALSE)*1000,"")</f>
        <v>0.66039934737005679</v>
      </c>
      <c r="AI133">
        <f>IFERROR(VLOOKUP($A133,table123!$CF$10:$CY$410,7,FALSE)/VLOOKUP($A133,table100!$CE$10:$CK$462,7,FALSE)*1000,"")</f>
        <v>1.1981602442700885</v>
      </c>
      <c r="AJ133">
        <f>IFERROR(VLOOKUP($A133,table123!$DF$10:$DY$410,7,FALSE)/VLOOKUP($A133,table100!$DE$10:$DK$462,7,FALSE)*1000,"")</f>
        <v>0.72699445188444611</v>
      </c>
      <c r="AK133">
        <f>IFERROR(VLOOKUP($A133,table123!$EF$10:$EZ$410,7,FALSE)/VLOOKUP($A133,table100!$EE$10:$EK$462,7,FALSE)*1000,"")</f>
        <v>0.72163773785559648</v>
      </c>
      <c r="AL133">
        <f>IFERROR(VLOOKUP($A133,table123!$FF$10:$FZ$410,7,FALSE)/VLOOKUP($A133,table100!$FE$10:$FK$462,7,FALSE)*1000,"")</f>
        <v>1.1691054457685925</v>
      </c>
      <c r="AM133">
        <f>IFERROR(VLOOKUP($A133,table123!$GF$10:$GZ$410,7,FALSE)/VLOOKUP($A133,table100!$GE$10:$GK$462,7,FALSE)*1000,"")</f>
        <v>1.4912019087384432</v>
      </c>
      <c r="AO133">
        <f>IFERROR(VLOOKUP($A133,table123!$F$10:$R$410,9,FALSE)/VLOOKUP($A133,table100!$E$10:$K$462,7,FALSE)*1000,"")</f>
        <v>0</v>
      </c>
      <c r="AP133">
        <f>IFERROR(VLOOKUP($A133,table123!$AF$10:$AR$410,9,FALSE)/VLOOKUP($A133,table100!$AE$10:$AK$462,7,FALSE)*1000,"")</f>
        <v>3.9085401602501464E-2</v>
      </c>
      <c r="AQ133">
        <f>IFERROR(VLOOKUP($A133,table123!$BF$10:$BR$410,9,FALSE)/VLOOKUP($A133,table100!$BE$10:$BK$462,7,FALSE)*1000,"")</f>
        <v>0</v>
      </c>
      <c r="AR133">
        <f>IFERROR(VLOOKUP($A133,table123!$CF$10:$CY$410,16,FALSE)/VLOOKUP($A133,table100!$CE$10:$CK$462,7,FALSE)*1000,"")</f>
        <v>0</v>
      </c>
      <c r="AS133">
        <f>IFERROR(VLOOKUP($A133,table123!$DF$10:$DY$410,16,FALSE)/VLOOKUP($A133,table100!$DE$10:$DK$462,7,FALSE)*1000,"")</f>
        <v>0</v>
      </c>
      <c r="AT133">
        <f>IFERROR(VLOOKUP($A133,table123!$EF$10:$EZ$410,17,FALSE)/VLOOKUP($A133,table100!$EE$10:$EK$462,7,FALSE)*1000,"")</f>
        <v>0</v>
      </c>
      <c r="AU133">
        <f>IFERROR(VLOOKUP($A133,table123!$FF$10:$FZ$410,17,FALSE)/VLOOKUP($A133,table100!$FE$10:$FK$462,7,FALSE)*1000,"")</f>
        <v>0.15085231558304418</v>
      </c>
      <c r="AV133">
        <f>IFERROR(VLOOKUP($A133,table123!$GF$10:$GZ$410,17,FALSE)/VLOOKUP($A133,table100!$GE$10:$GK$462,7,FALSE)*1000,"")</f>
        <v>0</v>
      </c>
      <c r="AX133">
        <f>IFERROR(VLOOKUP($A133,table123!$F$10:$R$410,11,FALSE)/VLOOKUP($A133,table100!$E$10:$K$462,7,FALSE)*1000,"")</f>
        <v>3.9353036086734093E-2</v>
      </c>
      <c r="AY133">
        <f>IFERROR(VLOOKUP($A133,table123!$AF$10:$AR$410,11,FALSE)/VLOOKUP($A133,table100!$AE$10:$AK$462,7,FALSE)*1000,"")</f>
        <v>0</v>
      </c>
      <c r="AZ133">
        <f>IFERROR(VLOOKUP($A133,table123!$BF$10:$BR$410,11,FALSE)/VLOOKUP($A133,table100!$BE$10:$BK$462,7,FALSE)*1000,"")</f>
        <v>0</v>
      </c>
      <c r="BA133">
        <f>IFERROR(VLOOKUP($A133,table123!$CF$10:$CY$410,18,FALSE)/VLOOKUP($A133,table100!$CE$10:$CK$462,7,FALSE)*1000,"")</f>
        <v>0</v>
      </c>
      <c r="BB133">
        <f>IFERROR(VLOOKUP($A133,table123!$DF$10:$DY$410,18,FALSE)/VLOOKUP($A133,table100!$DE$10:$DK$462,7,FALSE)*1000,"")</f>
        <v>0</v>
      </c>
      <c r="BC133">
        <f>IFERROR(VLOOKUP($A133,table123!$EF$10:$EZ$410,19,FALSE)/VLOOKUP($A133,table100!$EE$10:$EK$462,7,FALSE)*1000,"")</f>
        <v>0</v>
      </c>
      <c r="BD133">
        <f>IFERROR(VLOOKUP($A133,table123!$FF$10:$FZ$410,19,FALSE)/VLOOKUP($A133,table100!$FE$10:$FK$462,7,FALSE)*1000,"")</f>
        <v>7.5426157791522092E-2</v>
      </c>
      <c r="BE133">
        <f>IFERROR(VLOOKUP($A133,table123!$GF$10:$GZ$410,19,FALSE)/VLOOKUP($A133,table100!$GE$10:$GK$462,7,FALSE)*1000,"")</f>
        <v>0.29824038174768863</v>
      </c>
      <c r="BG133">
        <f>IFERROR(VLOOKUP($A133,table123!$F$10:$R$410,13,FALSE)/VLOOKUP($A133,table100!$E$10:$K$462,7,FALSE)*1000,"")</f>
        <v>6.8474282790917318</v>
      </c>
      <c r="BH133">
        <f>IFERROR(VLOOKUP($A133,table123!$AF$10:$AR$410,13,FALSE)/VLOOKUP($A133,table100!$AE$10:$AK$462,7,FALSE)*1000,"")</f>
        <v>6.1364080515927304</v>
      </c>
      <c r="BI133">
        <f>IFERROR(VLOOKUP($A133,table123!$BF$10:$BR$410,13,FALSE)/VLOOKUP($A133,table100!$BE$10:$BK$462,7,FALSE)*1000,"")</f>
        <v>5.0889596767927898</v>
      </c>
      <c r="BJ133">
        <f>IFERROR(VLOOKUP($A133,table123!$CF$10:$CY$410,20,FALSE)/VLOOKUP($A133,table100!$CE$10:$CK$462,7,FALSE)*1000,"")</f>
        <v>10.126386580605265</v>
      </c>
      <c r="BK133">
        <f>IFERROR(VLOOKUP($A133,table123!$DF$10:$DY$410,20,FALSE)/VLOOKUP($A133,table100!$DE$10:$DK$462,7,FALSE)*1000,"")</f>
        <v>7.4229959823990814</v>
      </c>
      <c r="BL133">
        <f>IFERROR(VLOOKUP($A133,table123!$EF$10:$EZ$410,21,FALSE)/VLOOKUP($A133,table100!$EE$10:$EK$462,7,FALSE)*1000,"")</f>
        <v>7.1024345778419233</v>
      </c>
      <c r="BM133">
        <f>IFERROR(VLOOKUP($A133,table123!$FF$10:$FZ$410,21,FALSE)/VLOOKUP($A133,table100!$FE$10:$FK$462,7,FALSE)*1000,"")</f>
        <v>11.615628299894404</v>
      </c>
      <c r="BN133">
        <f>IFERROR(VLOOKUP($A133,table123!$GF$10:$GZ$410,21,FALSE)/VLOOKUP($A133,table100!$GE$10:$GK$462,7,FALSE)*1000,"")</f>
        <v>13.569937369519835</v>
      </c>
    </row>
    <row r="134" spans="1:66" x14ac:dyDescent="0.3">
      <c r="A134" t="s">
        <v>909</v>
      </c>
      <c r="B134" t="str">
        <f>VLOOKUP($A134,class!$A$1:$B$455,2,FALSE)</f>
        <v>Shire District</v>
      </c>
      <c r="C134" t="str">
        <f>IFERROR(VLOOKUP($A134,classifications!A$3:C$334,3,FALSE),VLOOKUP($A134,classifications!I$2:K$28,3,FALSE))</f>
        <v>Predominantly Urban</v>
      </c>
      <c r="E134" t="b">
        <f>IF(VLOOKUP(A134,table123!$F$10:$F$410,1,FALSE)=VLOOKUP(calculations!A134,table100!$E$10:$E$462,1,FALSE),TRUE,FALSE)</f>
        <v>1</v>
      </c>
      <c r="F134" t="b">
        <f>IF(VLOOKUP($A134,table123!$AF$10:$AF$410,1,FALSE)=VLOOKUP(calculations!$A134,table100!$AE$10:$AE$462,1,FALSE),TRUE,FALSE)</f>
        <v>1</v>
      </c>
      <c r="G134" t="b">
        <f>IF(VLOOKUP($A134,table123!$BF$10:$BF$410,1,FALSE)=VLOOKUP(calculations!$A134,table100!$BE$10:$BE$462,1,FALSE),TRUE,FALSE)</f>
        <v>1</v>
      </c>
      <c r="H134" t="b">
        <f>IF(VLOOKUP($A134,table123!$CF$10:$CF$410,1,FALSE)=VLOOKUP(calculations!$A134,table100!$CE$10:$CE$462,1,FALSE),TRUE,FALSE)</f>
        <v>1</v>
      </c>
      <c r="I134" t="b">
        <f>IF(VLOOKUP($A134,table123!$DF$10:$DF$410,1,FALSE)=VLOOKUP(calculations!$A134,table100!$DE$10:$DE$462,1,FALSE),TRUE,FALSE)</f>
        <v>1</v>
      </c>
      <c r="J134" t="b">
        <f>IF(VLOOKUP($A134,table123!$EF$10:$EF$410,1,FALSE)=VLOOKUP(calculations!$A134,table100!$EE$10:$EE$462,1,FALSE),TRUE,FALSE)</f>
        <v>1</v>
      </c>
      <c r="K134" t="b">
        <f>IF(VLOOKUP($A134,table123!$FF$10:$FF$410,1,FALSE)=VLOOKUP(calculations!$A134,table100!$FE$10:$FE$462,1,FALSE),TRUE,FALSE)</f>
        <v>1</v>
      </c>
      <c r="L134" t="b">
        <f>IF(VLOOKUP($A134,table123!$GF$10:$GF$408,1,FALSE)=VLOOKUP(calculations!$A134,table100!$GE$10:$GE$462,1,FALSE),TRUE,FALSE)</f>
        <v>1</v>
      </c>
      <c r="N134">
        <f>IFERROR(VLOOKUP($A134,table123!$F$10:$R$410,3,FALSE)/VLOOKUP($A134,table100!$E$10:$K$462,7,FALSE)*1000,"")</f>
        <v>4.1943314057257082</v>
      </c>
      <c r="O134">
        <f>IFERROR(VLOOKUP($A134,table123!$AF$10:$AR$410,3,FALSE)/VLOOKUP($A134,table100!$AE$10:$AK$462,7,FALSE)*1000,"")</f>
        <v>4.1752540686518378</v>
      </c>
      <c r="P134">
        <f>IFERROR(VLOOKUP($A134,table123!$BF$10:$BR$410,3,FALSE)/VLOOKUP($A134,table100!$BE$10:$BK$462,7,FALSE)*1000,"")</f>
        <v>5.20031838684001</v>
      </c>
      <c r="Q134">
        <f>IFERROR(VLOOKUP($A134,table123!$CF$10:$CY$410,3,FALSE)/VLOOKUP($A134,table100!$CE$10:$CK$462,7,FALSE)*1000,"")</f>
        <v>5.0541516245487363</v>
      </c>
      <c r="R134">
        <f>IFERROR(VLOOKUP($A134,table123!$DF$10:$DY$410,3,FALSE)/VLOOKUP($A134,table100!$DE$10:$DK$462,7,FALSE)*1000,"")</f>
        <v>4.7698377904427884</v>
      </c>
      <c r="S134">
        <f>IFERROR(VLOOKUP($A134,table123!$EF$10:$EZ$410,3,FALSE)/VLOOKUP($A134,table100!$EE$10:$EK$462,7,FALSE)*1000,"")</f>
        <v>1.8327166096488166</v>
      </c>
      <c r="T134">
        <f>IFERROR(VLOOKUP($A134,table123!$FF$10:$FZ$410,3,FALSE)/VLOOKUP($A134,table100!$FE$10:$FK$462,7,FALSE)*1000,"")</f>
        <v>8.2730993642776287</v>
      </c>
      <c r="U134">
        <f>IFERROR(VLOOKUP($A134,table123!$GF$10:$GZ$410,3,FALSE)/VLOOKUP($A134,table100!$GE$10:$GK$462,7,FALSE)*1000,"")</f>
        <v>8.0391411085370486</v>
      </c>
      <c r="W134">
        <f>IFERROR(VLOOKUP($A134,table123!$F$10:$R$410,5,FALSE)/VLOOKUP($A134,table100!$E$10:$K$462,7,FALSE)*1000,"")</f>
        <v>0.33911615620761049</v>
      </c>
      <c r="X134">
        <f>IFERROR(VLOOKUP($A134,table123!$AF$10:$AR$410,5,FALSE)/VLOOKUP($A134,table100!$AE$10:$AK$462,7,FALSE)*1000,"")</f>
        <v>5.3301115770023451E-2</v>
      </c>
      <c r="Y134">
        <f>IFERROR(VLOOKUP($A134,table123!$BF$10:$BR$410,5,FALSE)/VLOOKUP($A134,table100!$BE$10:$BK$462,7,FALSE)*1000,"")</f>
        <v>8.8440788891836916E-2</v>
      </c>
      <c r="Z134">
        <f>IFERROR(VLOOKUP($A134,table123!$CF$10:$CY$410,5,FALSE)/VLOOKUP($A134,table100!$CE$10:$CK$462,7,FALSE)*1000,"")</f>
        <v>3.5220568812186312E-2</v>
      </c>
      <c r="AA134">
        <f>IFERROR(VLOOKUP($A134,table123!$DF$10:$DY$410,5,FALSE)/VLOOKUP($A134,table100!$DE$10:$DK$462,7,FALSE)*1000,"")</f>
        <v>0</v>
      </c>
      <c r="AB134">
        <f>IFERROR(VLOOKUP($A134,table123!$EF$10:$EZ$410,5,FALSE)/VLOOKUP($A134,table100!$EE$10:$EK$462,7,FALSE)*1000,"")</f>
        <v>-5.2363331704251899E-2</v>
      </c>
      <c r="AC134">
        <f>IFERROR(VLOOKUP($A134,table123!$FF$10:$FZ$410,5,FALSE)/VLOOKUP($A134,table100!$FE$10:$FK$462,7,FALSE)*1000,"")</f>
        <v>0.10450230775929635</v>
      </c>
      <c r="AD134">
        <f>IFERROR(VLOOKUP($A134,table123!$GF$10:$GZ$410,5,FALSE)/VLOOKUP($A134,table100!$GE$10:$GK$462,7,FALSE)*1000,"")</f>
        <v>5.186542650669064E-2</v>
      </c>
      <c r="AF134">
        <f>IFERROR(VLOOKUP($A134,table123!$F$10:$R$410,7,FALSE)/VLOOKUP($A134,table100!$E$10:$K$462,7,FALSE)*1000,"")</f>
        <v>0.3748125937031484</v>
      </c>
      <c r="AG134">
        <f>IFERROR(VLOOKUP($A134,table123!$AF$10:$AR$410,7,FALSE)/VLOOKUP($A134,table100!$AE$10:$AK$462,7,FALSE)*1000,"")</f>
        <v>0.72844858219032049</v>
      </c>
      <c r="AH134">
        <f>IFERROR(VLOOKUP($A134,table123!$BF$10:$BR$410,7,FALSE)/VLOOKUP($A134,table100!$BE$10:$BK$462,7,FALSE)*1000,"")</f>
        <v>0.54833289112938877</v>
      </c>
      <c r="AI134">
        <f>IFERROR(VLOOKUP($A134,table123!$CF$10:$CY$410,7,FALSE)/VLOOKUP($A134,table100!$CE$10:$CK$462,7,FALSE)*1000,"")</f>
        <v>0.47547767896451526</v>
      </c>
      <c r="AJ134">
        <f>IFERROR(VLOOKUP($A134,table123!$DF$10:$DY$410,7,FALSE)/VLOOKUP($A134,table100!$DE$10:$DK$462,7,FALSE)*1000,"")</f>
        <v>1.5607189829022359</v>
      </c>
      <c r="AK134">
        <f>IFERROR(VLOOKUP($A134,table123!$EF$10:$EZ$410,7,FALSE)/VLOOKUP($A134,table100!$EE$10:$EK$462,7,FALSE)*1000,"")</f>
        <v>0.36654332192976335</v>
      </c>
      <c r="AL134">
        <f>IFERROR(VLOOKUP($A134,table123!$FF$10:$FZ$410,7,FALSE)/VLOOKUP($A134,table100!$FE$10:$FK$462,7,FALSE)*1000,"")</f>
        <v>0.95793782112688319</v>
      </c>
      <c r="AM134">
        <f>IFERROR(VLOOKUP($A134,table123!$GF$10:$GZ$410,7,FALSE)/VLOOKUP($A134,table100!$GE$10:$GK$462,7,FALSE)*1000,"")</f>
        <v>0.29390408353791364</v>
      </c>
      <c r="AO134">
        <f>IFERROR(VLOOKUP($A134,table123!$F$10:$R$410,9,FALSE)/VLOOKUP($A134,table100!$E$10:$K$462,7,FALSE)*1000,"")</f>
        <v>0</v>
      </c>
      <c r="AP134">
        <f>IFERROR(VLOOKUP($A134,table123!$AF$10:$AR$410,9,FALSE)/VLOOKUP($A134,table100!$AE$10:$AK$462,7,FALSE)*1000,"")</f>
        <v>0</v>
      </c>
      <c r="AQ134">
        <f>IFERROR(VLOOKUP($A134,table123!$BF$10:$BR$410,9,FALSE)/VLOOKUP($A134,table100!$BE$10:$BK$462,7,FALSE)*1000,"")</f>
        <v>8.8440788891836916E-2</v>
      </c>
      <c r="AR134">
        <f>IFERROR(VLOOKUP($A134,table123!$CF$10:$CY$410,16,FALSE)/VLOOKUP($A134,table100!$CE$10:$CK$462,7,FALSE)*1000,"")</f>
        <v>0</v>
      </c>
      <c r="AS134">
        <f>IFERROR(VLOOKUP($A134,table123!$DF$10:$DY$410,16,FALSE)/VLOOKUP($A134,table100!$DE$10:$DK$462,7,FALSE)*1000,"")</f>
        <v>0</v>
      </c>
      <c r="AT134">
        <f>IFERROR(VLOOKUP($A134,table123!$EF$10:$EZ$410,17,FALSE)/VLOOKUP($A134,table100!$EE$10:$EK$462,7,FALSE)*1000,"")</f>
        <v>0</v>
      </c>
      <c r="AU134">
        <f>IFERROR(VLOOKUP($A134,table123!$FF$10:$FZ$410,17,FALSE)/VLOOKUP($A134,table100!$FE$10:$FK$462,7,FALSE)*1000,"")</f>
        <v>0.17417051293216057</v>
      </c>
      <c r="AV134">
        <f>IFERROR(VLOOKUP($A134,table123!$GF$10:$GZ$410,17,FALSE)/VLOOKUP($A134,table100!$GE$10:$GK$462,7,FALSE)*1000,"")</f>
        <v>0</v>
      </c>
      <c r="AX134">
        <f>IFERROR(VLOOKUP($A134,table123!$F$10:$R$410,11,FALSE)/VLOOKUP($A134,table100!$E$10:$K$462,7,FALSE)*1000,"")</f>
        <v>0.33911615620761049</v>
      </c>
      <c r="AY134">
        <f>IFERROR(VLOOKUP($A134,table123!$AF$10:$AR$410,11,FALSE)/VLOOKUP($A134,table100!$AE$10:$AK$462,7,FALSE)*1000,"")</f>
        <v>0.49747708052021894</v>
      </c>
      <c r="AZ134">
        <f>IFERROR(VLOOKUP($A134,table123!$BF$10:$BR$410,11,FALSE)/VLOOKUP($A134,table100!$BE$10:$BK$462,7,FALSE)*1000,"")</f>
        <v>1.5034934111612275</v>
      </c>
      <c r="BA134">
        <f>IFERROR(VLOOKUP($A134,table123!$CF$10:$CY$410,18,FALSE)/VLOOKUP($A134,table100!$CE$10:$CK$462,7,FALSE)*1000,"")</f>
        <v>1.33838161486308</v>
      </c>
      <c r="BB134">
        <f>IFERROR(VLOOKUP($A134,table123!$DF$10:$DY$410,18,FALSE)/VLOOKUP($A134,table100!$DE$10:$DK$462,7,FALSE)*1000,"")</f>
        <v>1.6483998246383165</v>
      </c>
      <c r="BC134">
        <f>IFERROR(VLOOKUP($A134,table123!$EF$10:$EZ$410,19,FALSE)/VLOOKUP($A134,table100!$EE$10:$EK$462,7,FALSE)*1000,"")</f>
        <v>0</v>
      </c>
      <c r="BD134">
        <f>IFERROR(VLOOKUP($A134,table123!$FF$10:$FZ$410,19,FALSE)/VLOOKUP($A134,table100!$FE$10:$FK$462,7,FALSE)*1000,"")</f>
        <v>2.0726291038927109</v>
      </c>
      <c r="BE134">
        <f>IFERROR(VLOOKUP($A134,table123!$GF$10:$GZ$410,19,FALSE)/VLOOKUP($A134,table100!$GE$10:$GK$462,7,FALSE)*1000,"")</f>
        <v>1.5386743196984889</v>
      </c>
      <c r="BG134">
        <f>IFERROR(VLOOKUP($A134,table123!$F$10:$R$410,13,FALSE)/VLOOKUP($A134,table100!$E$10:$K$462,7,FALSE)*1000,"")</f>
        <v>4.5691439994288565</v>
      </c>
      <c r="BH134">
        <f>IFERROR(VLOOKUP($A134,table123!$AF$10:$AR$410,13,FALSE)/VLOOKUP($A134,table100!$AE$10:$AK$462,7,FALSE)*1000,"")</f>
        <v>4.4595266860919622</v>
      </c>
      <c r="BI134">
        <f>IFERROR(VLOOKUP($A134,table123!$BF$10:$BR$410,13,FALSE)/VLOOKUP($A134,table100!$BE$10:$BK$462,7,FALSE)*1000,"")</f>
        <v>4.4220394445918458</v>
      </c>
      <c r="BJ134">
        <f>IFERROR(VLOOKUP($A134,table123!$CF$10:$CY$410,20,FALSE)/VLOOKUP($A134,table100!$CE$10:$CK$462,7,FALSE)*1000,"")</f>
        <v>4.2264682574623587</v>
      </c>
      <c r="BK134">
        <f>IFERROR(VLOOKUP($A134,table123!$DF$10:$DY$410,20,FALSE)/VLOOKUP($A134,table100!$DE$10:$DK$462,7,FALSE)*1000,"")</f>
        <v>4.6821569487067078</v>
      </c>
      <c r="BL134">
        <f>IFERROR(VLOOKUP($A134,table123!$EF$10:$EZ$410,21,FALSE)/VLOOKUP($A134,table100!$EE$10:$EK$462,7,FALSE)*1000,"")</f>
        <v>2.1468965998743279</v>
      </c>
      <c r="BM134">
        <f>IFERROR(VLOOKUP($A134,table123!$FF$10:$FZ$410,21,FALSE)/VLOOKUP($A134,table100!$FE$10:$FK$462,7,FALSE)*1000,"")</f>
        <v>7.4370809022032569</v>
      </c>
      <c r="BN134">
        <f>IFERROR(VLOOKUP($A134,table123!$GF$10:$GZ$410,21,FALSE)/VLOOKUP($A134,table100!$GE$10:$GK$462,7,FALSE)*1000,"")</f>
        <v>6.8462362988831647</v>
      </c>
    </row>
    <row r="135" spans="1:66" x14ac:dyDescent="0.3">
      <c r="A135" t="s">
        <v>164</v>
      </c>
      <c r="B135" t="str">
        <f>VLOOKUP($A135,class!$A$1:$B$455,2,FALSE)</f>
        <v>London Borough</v>
      </c>
      <c r="C135" t="str">
        <f>IFERROR(VLOOKUP($A135,classifications!A$3:C$334,3,FALSE),VLOOKUP($A135,classifications!I$2:K$28,3,FALSE))</f>
        <v>Predominantly Urban</v>
      </c>
      <c r="E135" t="b">
        <f>IF(VLOOKUP(A135,table123!$F$10:$F$410,1,FALSE)=VLOOKUP(calculations!A135,table100!$E$10:$E$462,1,FALSE),TRUE,FALSE)</f>
        <v>1</v>
      </c>
      <c r="F135" t="b">
        <f>IF(VLOOKUP($A135,table123!$AF$10:$AF$410,1,FALSE)=VLOOKUP(calculations!$A135,table100!$AE$10:$AE$462,1,FALSE),TRUE,FALSE)</f>
        <v>1</v>
      </c>
      <c r="G135" t="b">
        <f>IF(VLOOKUP($A135,table123!$BF$10:$BF$410,1,FALSE)=VLOOKUP(calculations!$A135,table100!$BE$10:$BE$462,1,FALSE),TRUE,FALSE)</f>
        <v>1</v>
      </c>
      <c r="H135" t="b">
        <f>IF(VLOOKUP($A135,table123!$CF$10:$CF$410,1,FALSE)=VLOOKUP(calculations!$A135,table100!$CE$10:$CE$462,1,FALSE),TRUE,FALSE)</f>
        <v>1</v>
      </c>
      <c r="I135" t="b">
        <f>IF(VLOOKUP($A135,table123!$DF$10:$DF$410,1,FALSE)=VLOOKUP(calculations!$A135,table100!$DE$10:$DE$462,1,FALSE),TRUE,FALSE)</f>
        <v>1</v>
      </c>
      <c r="J135" t="b">
        <f>IF(VLOOKUP($A135,table123!$EF$10:$EF$410,1,FALSE)=VLOOKUP(calculations!$A135,table100!$EE$10:$EE$462,1,FALSE),TRUE,FALSE)</f>
        <v>1</v>
      </c>
      <c r="K135" t="b">
        <f>IF(VLOOKUP($A135,table123!$FF$10:$FF$410,1,FALSE)=VLOOKUP(calculations!$A135,table100!$FE$10:$FE$462,1,FALSE),TRUE,FALSE)</f>
        <v>1</v>
      </c>
      <c r="L135" t="b">
        <f>IF(VLOOKUP($A135,table123!$GF$10:$GF$408,1,FALSE)=VLOOKUP(calculations!$A135,table100!$GE$10:$GE$462,1,FALSE),TRUE,FALSE)</f>
        <v>1</v>
      </c>
      <c r="N135">
        <f>IFERROR(VLOOKUP($A135,table123!$F$10:$R$410,3,FALSE)/VLOOKUP($A135,table100!$E$10:$K$462,7,FALSE)*1000,"")</f>
        <v>4.2504843099910907</v>
      </c>
      <c r="O135">
        <f>IFERROR(VLOOKUP($A135,table123!$AF$10:$AR$410,3,FALSE)/VLOOKUP($A135,table100!$AE$10:$AK$462,7,FALSE)*1000,"")</f>
        <v>4.353557711086518</v>
      </c>
      <c r="P135">
        <f>IFERROR(VLOOKUP($A135,table123!$BF$10:$BR$410,3,FALSE)/VLOOKUP($A135,table100!$BE$10:$BK$462,7,FALSE)*1000,"")</f>
        <v>1.985413290113452</v>
      </c>
      <c r="Q135">
        <f>IFERROR(VLOOKUP($A135,table123!$CF$10:$CY$410,3,FALSE)/VLOOKUP($A135,table100!$CE$10:$CK$462,7,FALSE)*1000,"")</f>
        <v>4.4184524915387033</v>
      </c>
      <c r="R135">
        <f>IFERROR(VLOOKUP($A135,table123!$DF$10:$DY$410,3,FALSE)/VLOOKUP($A135,table100!$DE$10:$DK$462,7,FALSE)*1000,"")</f>
        <v>4.2901559399378169</v>
      </c>
      <c r="S135">
        <f>IFERROR(VLOOKUP($A135,table123!$EF$10:$EZ$410,3,FALSE)/VLOOKUP($A135,table100!$EE$10:$EK$462,7,FALSE)*1000,"")</f>
        <v>2.7359235536695676</v>
      </c>
      <c r="T135">
        <f>IFERROR(VLOOKUP($A135,table123!$FF$10:$FZ$410,3,FALSE)/VLOOKUP($A135,table100!$FE$10:$FK$462,7,FALSE)*1000,"")</f>
        <v>3.7612818575802156</v>
      </c>
      <c r="U135">
        <f>IFERROR(VLOOKUP($A135,table123!$GF$10:$GZ$410,3,FALSE)/VLOOKUP($A135,table100!$GE$10:$GK$462,7,FALSE)*1000,"")</f>
        <v>3.1127480099798026</v>
      </c>
      <c r="W135">
        <f>IFERROR(VLOOKUP($A135,table123!$F$10:$R$410,5,FALSE)/VLOOKUP($A135,table100!$E$10:$K$462,7,FALSE)*1000,"")</f>
        <v>0.23704624036488772</v>
      </c>
      <c r="X135">
        <f>IFERROR(VLOOKUP($A135,table123!$AF$10:$AR$410,5,FALSE)/VLOOKUP($A135,table100!$AE$10:$AK$462,7,FALSE)*1000,"")</f>
        <v>0.25226222251155522</v>
      </c>
      <c r="Y135">
        <f>IFERROR(VLOOKUP($A135,table123!$BF$10:$BR$410,5,FALSE)/VLOOKUP($A135,table100!$BE$10:$BK$462,7,FALSE)*1000,"")</f>
        <v>0.37277147487844409</v>
      </c>
      <c r="Z135">
        <f>IFERROR(VLOOKUP($A135,table123!$CF$10:$CY$410,5,FALSE)/VLOOKUP($A135,table100!$CE$10:$CK$462,7,FALSE)*1000,"")</f>
        <v>0.33925960629730445</v>
      </c>
      <c r="AA135">
        <f>IFERROR(VLOOKUP($A135,table123!$DF$10:$DY$410,5,FALSE)/VLOOKUP($A135,table100!$DE$10:$DK$462,7,FALSE)*1000,"")</f>
        <v>0.47400599336391608</v>
      </c>
      <c r="AB135">
        <f>IFERROR(VLOOKUP($A135,table123!$EF$10:$EZ$410,5,FALSE)/VLOOKUP($A135,table100!$EE$10:$EK$462,7,FALSE)*1000,"")</f>
        <v>0.51049302459140611</v>
      </c>
      <c r="AC135">
        <f>IFERROR(VLOOKUP($A135,table123!$FF$10:$FZ$410,5,FALSE)/VLOOKUP($A135,table100!$FE$10:$FK$462,7,FALSE)*1000,"")</f>
        <v>0.47711820603554528</v>
      </c>
      <c r="AD135">
        <f>IFERROR(VLOOKUP($A135,table123!$GF$10:$GZ$410,5,FALSE)/VLOOKUP($A135,table100!$GE$10:$GK$462,7,FALSE)*1000,"")</f>
        <v>0.39602391984475865</v>
      </c>
      <c r="AF135">
        <f>IFERROR(VLOOKUP($A135,table123!$F$10:$R$410,7,FALSE)/VLOOKUP($A135,table100!$E$10:$K$462,7,FALSE)*1000,"")</f>
        <v>0.12261012432666606</v>
      </c>
      <c r="AG135">
        <f>IFERROR(VLOOKUP($A135,table123!$AF$10:$AR$410,7,FALSE)/VLOOKUP($A135,table100!$AE$10:$AK$462,7,FALSE)*1000,"")</f>
        <v>0.80561161382722479</v>
      </c>
      <c r="AH135">
        <f>IFERROR(VLOOKUP($A135,table123!$BF$10:$BR$410,7,FALSE)/VLOOKUP($A135,table100!$BE$10:$BK$462,7,FALSE)*1000,"")</f>
        <v>0.96434359805510528</v>
      </c>
      <c r="AI135">
        <f>IFERROR(VLOOKUP($A135,table123!$CF$10:$CY$410,7,FALSE)/VLOOKUP($A135,table100!$CE$10:$CK$462,7,FALSE)*1000,"")</f>
        <v>1.308572767146746</v>
      </c>
      <c r="AJ135">
        <f>IFERROR(VLOOKUP($A135,table123!$DF$10:$DY$410,7,FALSE)/VLOOKUP($A135,table100!$DE$10:$DK$462,7,FALSE)*1000,"")</f>
        <v>2.8922399595086405</v>
      </c>
      <c r="AK135">
        <f>IFERROR(VLOOKUP($A135,table123!$EF$10:$EZ$410,7,FALSE)/VLOOKUP($A135,table100!$EE$10:$EK$462,7,FALSE)*1000,"")</f>
        <v>0.55037529213760972</v>
      </c>
      <c r="AL135">
        <f>IFERROR(VLOOKUP($A135,table123!$FF$10:$FZ$410,7,FALSE)/VLOOKUP($A135,table100!$FE$10:$FK$462,7,FALSE)*1000,"")</f>
        <v>0.36579062462725143</v>
      </c>
      <c r="AM135">
        <f>IFERROR(VLOOKUP($A135,table123!$GF$10:$GZ$410,7,FALSE)/VLOOKUP($A135,table100!$GE$10:$GK$462,7,FALSE)*1000,"")</f>
        <v>7.9204783968951729E-3</v>
      </c>
      <c r="AO135">
        <f>IFERROR(VLOOKUP($A135,table123!$F$10:$R$410,9,FALSE)/VLOOKUP($A135,table100!$E$10:$K$462,7,FALSE)*1000,"")</f>
        <v>0</v>
      </c>
      <c r="AP135">
        <f>IFERROR(VLOOKUP($A135,table123!$AF$10:$AR$410,9,FALSE)/VLOOKUP($A135,table100!$AE$10:$AK$462,7,FALSE)*1000,"")</f>
        <v>0</v>
      </c>
      <c r="AQ135">
        <f>IFERROR(VLOOKUP($A135,table123!$BF$10:$BR$410,9,FALSE)/VLOOKUP($A135,table100!$BE$10:$BK$462,7,FALSE)*1000,"")</f>
        <v>0</v>
      </c>
      <c r="AR135">
        <f>IFERROR(VLOOKUP($A135,table123!$CF$10:$CY$410,16,FALSE)/VLOOKUP($A135,table100!$CE$10:$CK$462,7,FALSE)*1000,"")</f>
        <v>0</v>
      </c>
      <c r="AS135">
        <f>IFERROR(VLOOKUP($A135,table123!$DF$10:$DY$410,16,FALSE)/VLOOKUP($A135,table100!$DE$10:$DK$462,7,FALSE)*1000,"")</f>
        <v>0</v>
      </c>
      <c r="AT135">
        <f>IFERROR(VLOOKUP($A135,table123!$EF$10:$EZ$410,17,FALSE)/VLOOKUP($A135,table100!$EE$10:$EK$462,7,FALSE)*1000,"")</f>
        <v>0</v>
      </c>
      <c r="AU135">
        <f>IFERROR(VLOOKUP($A135,table123!$FF$10:$FZ$410,17,FALSE)/VLOOKUP($A135,table100!$FE$10:$FK$462,7,FALSE)*1000,"")</f>
        <v>0</v>
      </c>
      <c r="AV135">
        <f>IFERROR(VLOOKUP($A135,table123!$GF$10:$GZ$410,17,FALSE)/VLOOKUP($A135,table100!$GE$10:$GK$462,7,FALSE)*1000,"")</f>
        <v>0</v>
      </c>
      <c r="AX135">
        <f>IFERROR(VLOOKUP($A135,table123!$F$10:$R$410,11,FALSE)/VLOOKUP($A135,table100!$E$10:$K$462,7,FALSE)*1000,"")</f>
        <v>0.12261012432666606</v>
      </c>
      <c r="AY135">
        <f>IFERROR(VLOOKUP($A135,table123!$AF$10:$AR$410,11,FALSE)/VLOOKUP($A135,table100!$AE$10:$AK$462,7,FALSE)*1000,"")</f>
        <v>1.2450361304602564</v>
      </c>
      <c r="AZ135">
        <f>IFERROR(VLOOKUP($A135,table123!$BF$10:$BR$410,11,FALSE)/VLOOKUP($A135,table100!$BE$10:$BK$462,7,FALSE)*1000,"")</f>
        <v>8.9141004862236625E-2</v>
      </c>
      <c r="BA135">
        <f>IFERROR(VLOOKUP($A135,table123!$CF$10:$CY$410,18,FALSE)/VLOOKUP($A135,table100!$CE$10:$CK$462,7,FALSE)*1000,"")</f>
        <v>0.63813116422588223</v>
      </c>
      <c r="BB135">
        <f>IFERROR(VLOOKUP($A135,table123!$DF$10:$DY$410,18,FALSE)/VLOOKUP($A135,table100!$DE$10:$DK$462,7,FALSE)*1000,"")</f>
        <v>0.44186999381382008</v>
      </c>
      <c r="BC135">
        <f>IFERROR(VLOOKUP($A135,table123!$EF$10:$EZ$410,19,FALSE)/VLOOKUP($A135,table100!$EE$10:$EK$462,7,FALSE)*1000,"")</f>
        <v>0.71788081583166496</v>
      </c>
      <c r="BD135">
        <f>IFERROR(VLOOKUP($A135,table123!$FF$10:$FZ$410,19,FALSE)/VLOOKUP($A135,table100!$FE$10:$FK$462,7,FALSE)*1000,"")</f>
        <v>0.6282056379468014</v>
      </c>
      <c r="BE135">
        <f>IFERROR(VLOOKUP($A135,table123!$GF$10:$GZ$410,19,FALSE)/VLOOKUP($A135,table100!$GE$10:$GK$462,7,FALSE)*1000,"")</f>
        <v>0.19009148152548416</v>
      </c>
      <c r="BG135">
        <f>IFERROR(VLOOKUP($A135,table123!$F$10:$R$410,13,FALSE)/VLOOKUP($A135,table100!$E$10:$K$462,7,FALSE)*1000,"")</f>
        <v>4.4875305503559781</v>
      </c>
      <c r="BH135">
        <f>IFERROR(VLOOKUP($A135,table123!$AF$10:$AR$410,13,FALSE)/VLOOKUP($A135,table100!$AE$10:$AK$462,7,FALSE)*1000,"")</f>
        <v>4.1663954169650417</v>
      </c>
      <c r="BI135">
        <f>IFERROR(VLOOKUP($A135,table123!$BF$10:$BR$410,13,FALSE)/VLOOKUP($A135,table100!$BE$10:$BK$462,7,FALSE)*1000,"")</f>
        <v>3.233387358184765</v>
      </c>
      <c r="BJ135">
        <f>IFERROR(VLOOKUP($A135,table123!$CF$10:$CY$410,20,FALSE)/VLOOKUP($A135,table100!$CE$10:$CK$462,7,FALSE)*1000,"")</f>
        <v>5.4281537007568712</v>
      </c>
      <c r="BK135">
        <f>IFERROR(VLOOKUP($A135,table123!$DF$10:$DY$410,20,FALSE)/VLOOKUP($A135,table100!$DE$10:$DK$462,7,FALSE)*1000,"")</f>
        <v>7.2145318989965528</v>
      </c>
      <c r="BL135">
        <f>IFERROR(VLOOKUP($A135,table123!$EF$10:$EZ$410,21,FALSE)/VLOOKUP($A135,table100!$EE$10:$EK$462,7,FALSE)*1000,"")</f>
        <v>3.0789110545669183</v>
      </c>
      <c r="BM135">
        <f>IFERROR(VLOOKUP($A135,table123!$FF$10:$FZ$410,21,FALSE)/VLOOKUP($A135,table100!$FE$10:$FK$462,7,FALSE)*1000,"")</f>
        <v>3.9759850502962113</v>
      </c>
      <c r="BN135">
        <f>IFERROR(VLOOKUP($A135,table123!$GF$10:$GZ$410,21,FALSE)/VLOOKUP($A135,table100!$GE$10:$GK$462,7,FALSE)*1000,"")</f>
        <v>3.3266009266959724</v>
      </c>
    </row>
    <row r="136" spans="1:66" x14ac:dyDescent="0.3">
      <c r="A136" t="s">
        <v>516</v>
      </c>
      <c r="B136" t="str">
        <f>VLOOKUP($A136,class!$A$1:$B$455,2,FALSE)</f>
        <v>Shire District</v>
      </c>
      <c r="C136" t="str">
        <f>IFERROR(VLOOKUP($A136,classifications!A$3:C$334,3,FALSE),VLOOKUP($A136,classifications!I$2:K$28,3,FALSE))</f>
        <v>Urban with Significant Rural</v>
      </c>
      <c r="E136" t="b">
        <f>IF(VLOOKUP(A136,table123!$F$10:$F$410,1,FALSE)=VLOOKUP(calculations!A136,table100!$E$10:$E$462,1,FALSE),TRUE,FALSE)</f>
        <v>1</v>
      </c>
      <c r="F136" t="b">
        <f>IF(VLOOKUP($A136,table123!$AF$10:$AF$410,1,FALSE)=VLOOKUP(calculations!$A136,table100!$AE$10:$AE$462,1,FALSE),TRUE,FALSE)</f>
        <v>1</v>
      </c>
      <c r="G136" t="b">
        <f>IF(VLOOKUP($A136,table123!$BF$10:$BF$410,1,FALSE)=VLOOKUP(calculations!$A136,table100!$BE$10:$BE$462,1,FALSE),TRUE,FALSE)</f>
        <v>1</v>
      </c>
      <c r="H136" t="b">
        <f>IF(VLOOKUP($A136,table123!$CF$10:$CF$410,1,FALSE)=VLOOKUP(calculations!$A136,table100!$CE$10:$CE$462,1,FALSE),TRUE,FALSE)</f>
        <v>1</v>
      </c>
      <c r="I136" t="b">
        <f>IF(VLOOKUP($A136,table123!$DF$10:$DF$410,1,FALSE)=VLOOKUP(calculations!$A136,table100!$DE$10:$DE$462,1,FALSE),TRUE,FALSE)</f>
        <v>1</v>
      </c>
      <c r="J136" t="b">
        <f>IF(VLOOKUP($A136,table123!$EF$10:$EF$410,1,FALSE)=VLOOKUP(calculations!$A136,table100!$EE$10:$EE$462,1,FALSE),TRUE,FALSE)</f>
        <v>1</v>
      </c>
      <c r="K136" t="b">
        <f>IF(VLOOKUP($A136,table123!$FF$10:$FF$410,1,FALSE)=VLOOKUP(calculations!$A136,table100!$FE$10:$FE$462,1,FALSE),TRUE,FALSE)</f>
        <v>1</v>
      </c>
      <c r="L136" t="b">
        <f>IF(VLOOKUP($A136,table123!$GF$10:$GF$408,1,FALSE)=VLOOKUP(calculations!$A136,table100!$GE$10:$GE$462,1,FALSE),TRUE,FALSE)</f>
        <v>1</v>
      </c>
      <c r="N136">
        <f>IFERROR(VLOOKUP($A136,table123!$F$10:$R$410,3,FALSE)/VLOOKUP($A136,table100!$E$10:$K$462,7,FALSE)*1000,"")</f>
        <v>2.2120658135283362</v>
      </c>
      <c r="O136">
        <f>IFERROR(VLOOKUP($A136,table123!$AF$10:$AR$410,3,FALSE)/VLOOKUP($A136,table100!$AE$10:$AK$462,7,FALSE)*1000,"")</f>
        <v>5.5817007770603047</v>
      </c>
      <c r="P136">
        <f>IFERROR(VLOOKUP($A136,table123!$BF$10:$BR$410,3,FALSE)/VLOOKUP($A136,table100!$BE$10:$BK$462,7,FALSE)*1000,"")</f>
        <v>3.0836764679206952</v>
      </c>
      <c r="Q136">
        <f>IFERROR(VLOOKUP($A136,table123!$CF$10:$CY$410,3,FALSE)/VLOOKUP($A136,table100!$CE$10:$CK$462,7,FALSE)*1000,"")</f>
        <v>4.8772557307754836</v>
      </c>
      <c r="R136">
        <f>IFERROR(VLOOKUP($A136,table123!$DF$10:$DY$410,3,FALSE)/VLOOKUP($A136,table100!$DE$10:$DK$462,7,FALSE)*1000,"")</f>
        <v>2.0673785639808724</v>
      </c>
      <c r="S136">
        <f>IFERROR(VLOOKUP($A136,table123!$EF$10:$EZ$410,3,FALSE)/VLOOKUP($A136,table100!$EE$10:$EK$462,7,FALSE)*1000,"")</f>
        <v>8.9108023307933664</v>
      </c>
      <c r="T136">
        <f>IFERROR(VLOOKUP($A136,table123!$FF$10:$FZ$410,3,FALSE)/VLOOKUP($A136,table100!$FE$10:$FK$462,7,FALSE)*1000,"")</f>
        <v>6.4253891620369554</v>
      </c>
      <c r="U136">
        <f>IFERROR(VLOOKUP($A136,table123!$GF$10:$GZ$410,3,FALSE)/VLOOKUP($A136,table100!$GE$10:$GK$462,7,FALSE)*1000,"")</f>
        <v>3.8932440764555625</v>
      </c>
      <c r="W136">
        <f>IFERROR(VLOOKUP($A136,table123!$F$10:$R$410,5,FALSE)/VLOOKUP($A136,table100!$E$10:$K$462,7,FALSE)*1000,"")</f>
        <v>7.3126142595978064E-2</v>
      </c>
      <c r="X136">
        <f>IFERROR(VLOOKUP($A136,table123!$AF$10:$AR$410,5,FALSE)/VLOOKUP($A136,table100!$AE$10:$AK$462,7,FALSE)*1000,"")</f>
        <v>9.1204261063076872E-2</v>
      </c>
      <c r="Y136">
        <f>IFERROR(VLOOKUP($A136,table123!$BF$10:$BR$410,5,FALSE)/VLOOKUP($A136,table100!$BE$10:$BK$462,7,FALSE)*1000,"")</f>
        <v>0.3809247401549094</v>
      </c>
      <c r="Z136">
        <f>IFERROR(VLOOKUP($A136,table123!$CF$10:$CY$410,5,FALSE)/VLOOKUP($A136,table100!$CE$10:$CK$462,7,FALSE)*1000,"")</f>
        <v>3.6127820227966546E-2</v>
      </c>
      <c r="AA136">
        <f>IFERROR(VLOOKUP($A136,table123!$DF$10:$DY$410,5,FALSE)/VLOOKUP($A136,table100!$DE$10:$DK$462,7,FALSE)*1000,"")</f>
        <v>0.37752130298781145</v>
      </c>
      <c r="AB136">
        <f>IFERROR(VLOOKUP($A136,table123!$EF$10:$EZ$410,5,FALSE)/VLOOKUP($A136,table100!$EE$10:$EK$462,7,FALSE)*1000,"")</f>
        <v>0.16136261766024204</v>
      </c>
      <c r="AC136">
        <f>IFERROR(VLOOKUP($A136,table123!$FF$10:$FZ$410,5,FALSE)/VLOOKUP($A136,table100!$FE$10:$FK$462,7,FALSE)*1000,"")</f>
        <v>0.3549938763556329</v>
      </c>
      <c r="AD136">
        <f>IFERROR(VLOOKUP($A136,table123!$GF$10:$GZ$410,5,FALSE)/VLOOKUP($A136,table100!$GE$10:$GK$462,7,FALSE)*1000,"")</f>
        <v>0.12331542323614904</v>
      </c>
      <c r="AF136">
        <f>IFERROR(VLOOKUP($A136,table123!$F$10:$R$410,7,FALSE)/VLOOKUP($A136,table100!$E$10:$K$462,7,FALSE)*1000,"")</f>
        <v>5.4844606946983551E-2</v>
      </c>
      <c r="AG136">
        <f>IFERROR(VLOOKUP($A136,table123!$AF$10:$AR$410,7,FALSE)/VLOOKUP($A136,table100!$AE$10:$AK$462,7,FALSE)*1000,"")</f>
        <v>0.34657619203969209</v>
      </c>
      <c r="AH136">
        <f>IFERROR(VLOOKUP($A136,table123!$BF$10:$BR$410,7,FALSE)/VLOOKUP($A136,table100!$BE$10:$BK$462,7,FALSE)*1000,"")</f>
        <v>0.94324221371691841</v>
      </c>
      <c r="AI136">
        <f>IFERROR(VLOOKUP($A136,table123!$CF$10:$CY$410,7,FALSE)/VLOOKUP($A136,table100!$CE$10:$CK$462,7,FALSE)*1000,"")</f>
        <v>0.28902256182373237</v>
      </c>
      <c r="AJ136">
        <f>IFERROR(VLOOKUP($A136,table123!$DF$10:$DY$410,7,FALSE)/VLOOKUP($A136,table100!$DE$10:$DK$462,7,FALSE)*1000,"")</f>
        <v>0.53931614712544496</v>
      </c>
      <c r="AK136">
        <f>IFERROR(VLOOKUP($A136,table123!$EF$10:$EZ$410,7,FALSE)/VLOOKUP($A136,table100!$EE$10:$EK$462,7,FALSE)*1000,"")</f>
        <v>1.9004930524428507</v>
      </c>
      <c r="AL136">
        <f>IFERROR(VLOOKUP($A136,table123!$FF$10:$FZ$410,7,FALSE)/VLOOKUP($A136,table100!$FE$10:$FK$462,7,FALSE)*1000,"")</f>
        <v>1.3667264239691865</v>
      </c>
      <c r="AM136">
        <f>IFERROR(VLOOKUP($A136,table123!$GF$10:$GZ$410,7,FALSE)/VLOOKUP($A136,table100!$GE$10:$GK$462,7,FALSE)*1000,"")</f>
        <v>0.14093191226988461</v>
      </c>
      <c r="AO136">
        <f>IFERROR(VLOOKUP($A136,table123!$F$10:$R$410,9,FALSE)/VLOOKUP($A136,table100!$E$10:$K$462,7,FALSE)*1000,"")</f>
        <v>9.1407678244972576E-2</v>
      </c>
      <c r="AP136">
        <f>IFERROR(VLOOKUP($A136,table123!$AF$10:$AR$410,9,FALSE)/VLOOKUP($A136,table100!$AE$10:$AK$462,7,FALSE)*1000,"")</f>
        <v>0.14592681770092297</v>
      </c>
      <c r="AQ136">
        <f>IFERROR(VLOOKUP($A136,table123!$BF$10:$BR$410,9,FALSE)/VLOOKUP($A136,table100!$BE$10:$BK$462,7,FALSE)*1000,"")</f>
        <v>1.8139273340709972E-2</v>
      </c>
      <c r="AR136">
        <f>IFERROR(VLOOKUP($A136,table123!$CF$10:$CY$410,16,FALSE)/VLOOKUP($A136,table100!$CE$10:$CK$462,7,FALSE)*1000,"")</f>
        <v>0</v>
      </c>
      <c r="AS136">
        <f>IFERROR(VLOOKUP($A136,table123!$DF$10:$DY$410,16,FALSE)/VLOOKUP($A136,table100!$DE$10:$DK$462,7,FALSE)*1000,"")</f>
        <v>0</v>
      </c>
      <c r="AT136">
        <f>IFERROR(VLOOKUP($A136,table123!$EF$10:$EZ$410,17,FALSE)/VLOOKUP($A136,table100!$EE$10:$EK$462,7,FALSE)*1000,"")</f>
        <v>0</v>
      </c>
      <c r="AU136">
        <f>IFERROR(VLOOKUP($A136,table123!$FF$10:$FZ$410,17,FALSE)/VLOOKUP($A136,table100!$FE$10:$FK$462,7,FALSE)*1000,"")</f>
        <v>0</v>
      </c>
      <c r="AV136">
        <f>IFERROR(VLOOKUP($A136,table123!$GF$10:$GZ$410,17,FALSE)/VLOOKUP($A136,table100!$GE$10:$GK$462,7,FALSE)*1000,"")</f>
        <v>0</v>
      </c>
      <c r="AX136">
        <f>IFERROR(VLOOKUP($A136,table123!$F$10:$R$410,11,FALSE)/VLOOKUP($A136,table100!$E$10:$K$462,7,FALSE)*1000,"")</f>
        <v>0.20109689213893969</v>
      </c>
      <c r="AY136">
        <f>IFERROR(VLOOKUP($A136,table123!$AF$10:$AR$410,11,FALSE)/VLOOKUP($A136,table100!$AE$10:$AK$462,7,FALSE)*1000,"")</f>
        <v>0.5654664185910766</v>
      </c>
      <c r="AZ136">
        <f>IFERROR(VLOOKUP($A136,table123!$BF$10:$BR$410,11,FALSE)/VLOOKUP($A136,table100!$BE$10:$BK$462,7,FALSE)*1000,"")</f>
        <v>0.25394982676993955</v>
      </c>
      <c r="BA136">
        <f>IFERROR(VLOOKUP($A136,table123!$CF$10:$CY$410,18,FALSE)/VLOOKUP($A136,table100!$CE$10:$CK$462,7,FALSE)*1000,"")</f>
        <v>0.37934211239364873</v>
      </c>
      <c r="BB136">
        <f>IFERROR(VLOOKUP($A136,table123!$DF$10:$DY$410,18,FALSE)/VLOOKUP($A136,table100!$DE$10:$DK$462,7,FALSE)*1000,"")</f>
        <v>0.30561248337108549</v>
      </c>
      <c r="BC136">
        <f>IFERROR(VLOOKUP($A136,table123!$EF$10:$EZ$410,19,FALSE)/VLOOKUP($A136,table100!$EE$10:$EK$462,7,FALSE)*1000,"")</f>
        <v>0.86060062752129085</v>
      </c>
      <c r="BD136">
        <f>IFERROR(VLOOKUP($A136,table123!$FF$10:$FZ$410,19,FALSE)/VLOOKUP($A136,table100!$FE$10:$FK$462,7,FALSE)*1000,"")</f>
        <v>0.58573989598679421</v>
      </c>
      <c r="BE136">
        <f>IFERROR(VLOOKUP($A136,table123!$GF$10:$GZ$410,19,FALSE)/VLOOKUP($A136,table100!$GE$10:$GK$462,7,FALSE)*1000,"")</f>
        <v>0.22901435743856249</v>
      </c>
      <c r="BG136">
        <f>IFERROR(VLOOKUP($A136,table123!$F$10:$R$410,13,FALSE)/VLOOKUP($A136,table100!$E$10:$K$462,7,FALSE)*1000,"")</f>
        <v>2.2303473491773307</v>
      </c>
      <c r="BH136">
        <f>IFERROR(VLOOKUP($A136,table123!$AF$10:$AR$410,13,FALSE)/VLOOKUP($A136,table100!$AE$10:$AK$462,7,FALSE)*1000,"")</f>
        <v>5.5999416292729203</v>
      </c>
      <c r="BI136">
        <f>IFERROR(VLOOKUP($A136,table123!$BF$10:$BR$410,13,FALSE)/VLOOKUP($A136,table100!$BE$10:$BK$462,7,FALSE)*1000,"")</f>
        <v>4.1720328683632939</v>
      </c>
      <c r="BJ136">
        <f>IFERROR(VLOOKUP($A136,table123!$CF$10:$CY$410,20,FALSE)/VLOOKUP($A136,table100!$CE$10:$CK$462,7,FALSE)*1000,"")</f>
        <v>4.8230640004335337</v>
      </c>
      <c r="BK136">
        <f>IFERROR(VLOOKUP($A136,table123!$DF$10:$DY$410,20,FALSE)/VLOOKUP($A136,table100!$DE$10:$DK$462,7,FALSE)*1000,"")</f>
        <v>2.6786035307230431</v>
      </c>
      <c r="BL136">
        <f>IFERROR(VLOOKUP($A136,table123!$EF$10:$EZ$410,21,FALSE)/VLOOKUP($A136,table100!$EE$10:$EK$462,7,FALSE)*1000,"")</f>
        <v>10.112057373375169</v>
      </c>
      <c r="BM136">
        <f>IFERROR(VLOOKUP($A136,table123!$FF$10:$FZ$410,21,FALSE)/VLOOKUP($A136,table100!$FE$10:$FK$462,7,FALSE)*1000,"")</f>
        <v>7.5613695663749798</v>
      </c>
      <c r="BN136">
        <f>IFERROR(VLOOKUP($A136,table123!$GF$10:$GZ$410,21,FALSE)/VLOOKUP($A136,table100!$GE$10:$GK$462,7,FALSE)*1000,"")</f>
        <v>3.9284770545230332</v>
      </c>
    </row>
    <row r="137" spans="1:66" x14ac:dyDescent="0.3">
      <c r="A137" t="s">
        <v>912</v>
      </c>
      <c r="B137" t="str">
        <f>VLOOKUP($A137,class!$A$1:$B$455,2,FALSE)</f>
        <v>Shire District</v>
      </c>
      <c r="C137" t="str">
        <f>IFERROR(VLOOKUP($A137,classifications!A$3:C$334,3,FALSE),VLOOKUP($A137,classifications!I$2:K$28,3,FALSE))</f>
        <v>Predominantly Urban</v>
      </c>
      <c r="E137" t="b">
        <f>IF(VLOOKUP(A137,table123!$F$10:$F$410,1,FALSE)=VLOOKUP(calculations!A137,table100!$E$10:$E$462,1,FALSE),TRUE,FALSE)</f>
        <v>1</v>
      </c>
      <c r="F137" t="b">
        <f>IF(VLOOKUP($A137,table123!$AF$10:$AF$410,1,FALSE)=VLOOKUP(calculations!$A137,table100!$AE$10:$AE$462,1,FALSE),TRUE,FALSE)</f>
        <v>1</v>
      </c>
      <c r="G137" t="b">
        <f>IF(VLOOKUP($A137,table123!$BF$10:$BF$410,1,FALSE)=VLOOKUP(calculations!$A137,table100!$BE$10:$BE$462,1,FALSE),TRUE,FALSE)</f>
        <v>1</v>
      </c>
      <c r="H137" t="b">
        <f>IF(VLOOKUP($A137,table123!$CF$10:$CF$410,1,FALSE)=VLOOKUP(calculations!$A137,table100!$CE$10:$CE$462,1,FALSE),TRUE,FALSE)</f>
        <v>1</v>
      </c>
      <c r="I137" t="b">
        <f>IF(VLOOKUP($A137,table123!$DF$10:$DF$410,1,FALSE)=VLOOKUP(calculations!$A137,table100!$DE$10:$DE$462,1,FALSE),TRUE,FALSE)</f>
        <v>1</v>
      </c>
      <c r="J137" t="b">
        <f>IF(VLOOKUP($A137,table123!$EF$10:$EF$410,1,FALSE)=VLOOKUP(calculations!$A137,table100!$EE$10:$EE$462,1,FALSE),TRUE,FALSE)</f>
        <v>1</v>
      </c>
      <c r="K137" t="b">
        <f>IF(VLOOKUP($A137,table123!$FF$10:$FF$410,1,FALSE)=VLOOKUP(calculations!$A137,table100!$FE$10:$FE$462,1,FALSE),TRUE,FALSE)</f>
        <v>1</v>
      </c>
      <c r="L137" t="b">
        <f>IF(VLOOKUP($A137,table123!$GF$10:$GF$408,1,FALSE)=VLOOKUP(calculations!$A137,table100!$GE$10:$GE$462,1,FALSE),TRUE,FALSE)</f>
        <v>1</v>
      </c>
      <c r="N137">
        <f>IFERROR(VLOOKUP($A137,table123!$F$10:$R$410,3,FALSE)/VLOOKUP($A137,table100!$E$10:$K$462,7,FALSE)*1000,"")</f>
        <v>16.446621468193467</v>
      </c>
      <c r="O137">
        <f>IFERROR(VLOOKUP($A137,table123!$AF$10:$AR$410,3,FALSE)/VLOOKUP($A137,table100!$AE$10:$AK$462,7,FALSE)*1000,"")</f>
        <v>8.2950484941296576</v>
      </c>
      <c r="P137">
        <f>IFERROR(VLOOKUP($A137,table123!$BF$10:$BR$410,3,FALSE)/VLOOKUP($A137,table100!$BE$10:$BK$462,7,FALSE)*1000,"")</f>
        <v>5.1939825811559786</v>
      </c>
      <c r="Q137">
        <f>IFERROR(VLOOKUP($A137,table123!$CF$10:$CY$410,3,FALSE)/VLOOKUP($A137,table100!$CE$10:$CK$462,7,FALSE)*1000,"")</f>
        <v>4.5633359559402047</v>
      </c>
      <c r="R137">
        <f>IFERROR(VLOOKUP($A137,table123!$DF$10:$DY$410,3,FALSE)/VLOOKUP($A137,table100!$DE$10:$DK$462,7,FALSE)*1000,"")</f>
        <v>5.4800526085050416</v>
      </c>
      <c r="S137">
        <f>IFERROR(VLOOKUP($A137,table123!$EF$10:$EZ$410,3,FALSE)/VLOOKUP($A137,table100!$EE$10:$EK$462,7,FALSE)*1000,"")</f>
        <v>3.1326571756459165</v>
      </c>
      <c r="T137">
        <f>IFERROR(VLOOKUP($A137,table123!$FF$10:$FZ$410,3,FALSE)/VLOOKUP($A137,table100!$FE$10:$FK$462,7,FALSE)*1000,"")</f>
        <v>4.5368970093515637</v>
      </c>
      <c r="U137">
        <f>IFERROR(VLOOKUP($A137,table123!$GF$10:$GZ$410,3,FALSE)/VLOOKUP($A137,table100!$GE$10:$GK$462,7,FALSE)*1000,"")</f>
        <v>5.2815820180556408</v>
      </c>
      <c r="W137">
        <f>IFERROR(VLOOKUP($A137,table123!$F$10:$R$410,5,FALSE)/VLOOKUP($A137,table100!$E$10:$K$462,7,FALSE)*1000,"")</f>
        <v>3.2439095598014729E-2</v>
      </c>
      <c r="X137">
        <f>IFERROR(VLOOKUP($A137,table123!$AF$10:$AR$410,5,FALSE)/VLOOKUP($A137,table100!$AE$10:$AK$462,7,FALSE)*1000,"")</f>
        <v>0.25523226135783567</v>
      </c>
      <c r="Y137">
        <f>IFERROR(VLOOKUP($A137,table123!$BF$10:$BR$410,5,FALSE)/VLOOKUP($A137,table100!$BE$10:$BK$462,7,FALSE)*1000,"")</f>
        <v>0.19002375296912113</v>
      </c>
      <c r="Z137">
        <f>IFERROR(VLOOKUP($A137,table123!$CF$10:$CY$410,5,FALSE)/VLOOKUP($A137,table100!$CE$10:$CK$462,7,FALSE)*1000,"")</f>
        <v>0.12588512981904013</v>
      </c>
      <c r="AA137">
        <f>IFERROR(VLOOKUP($A137,table123!$DF$10:$DY$410,5,FALSE)/VLOOKUP($A137,table100!$DE$10:$DK$462,7,FALSE)*1000,"")</f>
        <v>0.21920210434020168</v>
      </c>
      <c r="AB137">
        <f>IFERROR(VLOOKUP($A137,table123!$EF$10:$EZ$410,5,FALSE)/VLOOKUP($A137,table100!$EE$10:$EK$462,7,FALSE)*1000,"")</f>
        <v>0.62032815359325078</v>
      </c>
      <c r="AC137">
        <f>IFERROR(VLOOKUP($A137,table123!$FF$10:$FZ$410,5,FALSE)/VLOOKUP($A137,table100!$FE$10:$FK$462,7,FALSE)*1000,"")</f>
        <v>0.18517946976945154</v>
      </c>
      <c r="AD137">
        <f>IFERROR(VLOOKUP($A137,table123!$GF$10:$GZ$410,5,FALSE)/VLOOKUP($A137,table100!$GE$10:$GK$462,7,FALSE)*1000,"")</f>
        <v>0.42989621077197077</v>
      </c>
      <c r="AF137">
        <f>IFERROR(VLOOKUP($A137,table123!$F$10:$R$410,7,FALSE)/VLOOKUP($A137,table100!$E$10:$K$462,7,FALSE)*1000,"")</f>
        <v>0.45414733837220617</v>
      </c>
      <c r="AG137">
        <f>IFERROR(VLOOKUP($A137,table123!$AF$10:$AR$410,7,FALSE)/VLOOKUP($A137,table100!$AE$10:$AK$462,7,FALSE)*1000,"")</f>
        <v>0.28713629402756513</v>
      </c>
      <c r="AH137">
        <f>IFERROR(VLOOKUP($A137,table123!$BF$10:$BR$410,7,FALSE)/VLOOKUP($A137,table100!$BE$10:$BK$462,7,FALSE)*1000,"")</f>
        <v>0.95011876484560565</v>
      </c>
      <c r="AI137">
        <f>IFERROR(VLOOKUP($A137,table123!$CF$10:$CY$410,7,FALSE)/VLOOKUP($A137,table100!$CE$10:$CK$462,7,FALSE)*1000,"")</f>
        <v>0.59795436664044055</v>
      </c>
      <c r="AJ137">
        <f>IFERROR(VLOOKUP($A137,table123!$DF$10:$DY$410,7,FALSE)/VLOOKUP($A137,table100!$DE$10:$DK$462,7,FALSE)*1000,"")</f>
        <v>4.1335253961295173</v>
      </c>
      <c r="AK137">
        <f>IFERROR(VLOOKUP($A137,table123!$EF$10:$EZ$410,7,FALSE)/VLOOKUP($A137,table100!$EE$10:$EK$462,7,FALSE)*1000,"")</f>
        <v>1.4577711609441393</v>
      </c>
      <c r="AL137">
        <f>IFERROR(VLOOKUP($A137,table123!$FF$10:$FZ$410,7,FALSE)/VLOOKUP($A137,table100!$FE$10:$FK$462,7,FALSE)*1000,"")</f>
        <v>0.83330761396253195</v>
      </c>
      <c r="AM137">
        <f>IFERROR(VLOOKUP($A137,table123!$GF$10:$GZ$410,7,FALSE)/VLOOKUP($A137,table100!$GE$10:$GK$462,7,FALSE)*1000,"")</f>
        <v>0.18424123318798746</v>
      </c>
      <c r="AO137">
        <f>IFERROR(VLOOKUP($A137,table123!$F$10:$R$410,9,FALSE)/VLOOKUP($A137,table100!$E$10:$K$462,7,FALSE)*1000,"")</f>
        <v>0</v>
      </c>
      <c r="AP137">
        <f>IFERROR(VLOOKUP($A137,table123!$AF$10:$AR$410,9,FALSE)/VLOOKUP($A137,table100!$AE$10:$AK$462,7,FALSE)*1000,"")</f>
        <v>0</v>
      </c>
      <c r="AQ137">
        <f>IFERROR(VLOOKUP($A137,table123!$BF$10:$BR$410,9,FALSE)/VLOOKUP($A137,table100!$BE$10:$BK$462,7,FALSE)*1000,"")</f>
        <v>0</v>
      </c>
      <c r="AR137">
        <f>IFERROR(VLOOKUP($A137,table123!$CF$10:$CY$410,16,FALSE)/VLOOKUP($A137,table100!$CE$10:$CK$462,7,FALSE)*1000,"")</f>
        <v>0</v>
      </c>
      <c r="AS137">
        <f>IFERROR(VLOOKUP($A137,table123!$DF$10:$DY$410,16,FALSE)/VLOOKUP($A137,table100!$DE$10:$DK$462,7,FALSE)*1000,"")</f>
        <v>0</v>
      </c>
      <c r="AT137">
        <f>IFERROR(VLOOKUP($A137,table123!$EF$10:$EZ$410,17,FALSE)/VLOOKUP($A137,table100!$EE$10:$EK$462,7,FALSE)*1000,"")</f>
        <v>0</v>
      </c>
      <c r="AU137">
        <f>IFERROR(VLOOKUP($A137,table123!$FF$10:$FZ$410,17,FALSE)/VLOOKUP($A137,table100!$FE$10:$FK$462,7,FALSE)*1000,"")</f>
        <v>0</v>
      </c>
      <c r="AV137">
        <f>IFERROR(VLOOKUP($A137,table123!$GF$10:$GZ$410,17,FALSE)/VLOOKUP($A137,table100!$GE$10:$GK$462,7,FALSE)*1000,"")</f>
        <v>0</v>
      </c>
      <c r="AX137">
        <f>IFERROR(VLOOKUP($A137,table123!$F$10:$R$410,11,FALSE)/VLOOKUP($A137,table100!$E$10:$K$462,7,FALSE)*1000,"")</f>
        <v>0.16219547799007364</v>
      </c>
      <c r="AY137">
        <f>IFERROR(VLOOKUP($A137,table123!$AF$10:$AR$410,11,FALSE)/VLOOKUP($A137,table100!$AE$10:$AK$462,7,FALSE)*1000,"")</f>
        <v>1.4675855028075548</v>
      </c>
      <c r="AZ137">
        <f>IFERROR(VLOOKUP($A137,table123!$BF$10:$BR$410,11,FALSE)/VLOOKUP($A137,table100!$BE$10:$BK$462,7,FALSE)*1000,"")</f>
        <v>0</v>
      </c>
      <c r="BA137">
        <f>IFERROR(VLOOKUP($A137,table123!$CF$10:$CY$410,18,FALSE)/VLOOKUP($A137,table100!$CE$10:$CK$462,7,FALSE)*1000,"")</f>
        <v>0.2832415420928403</v>
      </c>
      <c r="BB137">
        <f>IFERROR(VLOOKUP($A137,table123!$DF$10:$DY$410,18,FALSE)/VLOOKUP($A137,table100!$DE$10:$DK$462,7,FALSE)*1000,"")</f>
        <v>0.21920210434020168</v>
      </c>
      <c r="BC137">
        <f>IFERROR(VLOOKUP($A137,table123!$EF$10:$EZ$410,19,FALSE)/VLOOKUP($A137,table100!$EE$10:$EK$462,7,FALSE)*1000,"")</f>
        <v>0.24813126143730033</v>
      </c>
      <c r="BD137">
        <f>IFERROR(VLOOKUP($A137,table123!$FF$10:$FZ$410,19,FALSE)/VLOOKUP($A137,table100!$FE$10:$FK$462,7,FALSE)*1000,"")</f>
        <v>0.46294867442362891</v>
      </c>
      <c r="BE137">
        <f>IFERROR(VLOOKUP($A137,table123!$GF$10:$GZ$410,19,FALSE)/VLOOKUP($A137,table100!$GE$10:$GK$462,7,FALSE)*1000,"")</f>
        <v>0.21494810538598538</v>
      </c>
      <c r="BG137">
        <f>IFERROR(VLOOKUP($A137,table123!$F$10:$R$410,13,FALSE)/VLOOKUP($A137,table100!$E$10:$K$462,7,FALSE)*1000,"")</f>
        <v>16.771012424173616</v>
      </c>
      <c r="BH137">
        <f>IFERROR(VLOOKUP($A137,table123!$AF$10:$AR$410,13,FALSE)/VLOOKUP($A137,table100!$AE$10:$AK$462,7,FALSE)*1000,"")</f>
        <v>7.3698315467075046</v>
      </c>
      <c r="BI137">
        <f>IFERROR(VLOOKUP($A137,table123!$BF$10:$BR$410,13,FALSE)/VLOOKUP($A137,table100!$BE$10:$BK$462,7,FALSE)*1000,"")</f>
        <v>6.3341250989707047</v>
      </c>
      <c r="BJ137">
        <f>IFERROR(VLOOKUP($A137,table123!$CF$10:$CY$410,20,FALSE)/VLOOKUP($A137,table100!$CE$10:$CK$462,7,FALSE)*1000,"")</f>
        <v>5.003933910306845</v>
      </c>
      <c r="BK137">
        <f>IFERROR(VLOOKUP($A137,table123!$DF$10:$DY$410,20,FALSE)/VLOOKUP($A137,table100!$DE$10:$DK$462,7,FALSE)*1000,"")</f>
        <v>9.6135780046345598</v>
      </c>
      <c r="BL137">
        <f>IFERROR(VLOOKUP($A137,table123!$EF$10:$EZ$410,21,FALSE)/VLOOKUP($A137,table100!$EE$10:$EK$462,7,FALSE)*1000,"")</f>
        <v>4.9626252287460062</v>
      </c>
      <c r="BM137">
        <f>IFERROR(VLOOKUP($A137,table123!$FF$10:$FZ$410,21,FALSE)/VLOOKUP($A137,table100!$FE$10:$FK$462,7,FALSE)*1000,"")</f>
        <v>5.0924354186599174</v>
      </c>
      <c r="BN137">
        <f>IFERROR(VLOOKUP($A137,table123!$GF$10:$GZ$410,21,FALSE)/VLOOKUP($A137,table100!$GE$10:$GK$462,7,FALSE)*1000,"")</f>
        <v>5.6807713566296139</v>
      </c>
    </row>
    <row r="138" spans="1:66" x14ac:dyDescent="0.3">
      <c r="A138" t="s">
        <v>418</v>
      </c>
      <c r="B138" t="str">
        <f>VLOOKUP($A138,class!$A$1:$B$455,2,FALSE)</f>
        <v>Shire District</v>
      </c>
      <c r="C138" t="str">
        <f>IFERROR(VLOOKUP($A138,classifications!A$3:C$334,3,FALSE),VLOOKUP($A138,classifications!I$2:K$28,3,FALSE))</f>
        <v>Predominantly Urban</v>
      </c>
      <c r="E138" t="b">
        <f>IF(VLOOKUP(A138,table123!$F$10:$F$410,1,FALSE)=VLOOKUP(calculations!A138,table100!$E$10:$E$462,1,FALSE),TRUE,FALSE)</f>
        <v>1</v>
      </c>
      <c r="F138" t="b">
        <f>IF(VLOOKUP($A138,table123!$AF$10:$AF$410,1,FALSE)=VLOOKUP(calculations!$A138,table100!$AE$10:$AE$462,1,FALSE),TRUE,FALSE)</f>
        <v>1</v>
      </c>
      <c r="G138" t="b">
        <f>IF(VLOOKUP($A138,table123!$BF$10:$BF$410,1,FALSE)=VLOOKUP(calculations!$A138,table100!$BE$10:$BE$462,1,FALSE),TRUE,FALSE)</f>
        <v>1</v>
      </c>
      <c r="H138" t="b">
        <f>IF(VLOOKUP($A138,table123!$CF$10:$CF$410,1,FALSE)=VLOOKUP(calculations!$A138,table100!$CE$10:$CE$462,1,FALSE),TRUE,FALSE)</f>
        <v>1</v>
      </c>
      <c r="I138" t="b">
        <f>IF(VLOOKUP($A138,table123!$DF$10:$DF$410,1,FALSE)=VLOOKUP(calculations!$A138,table100!$DE$10:$DE$462,1,FALSE),TRUE,FALSE)</f>
        <v>1</v>
      </c>
      <c r="J138" t="b">
        <f>IF(VLOOKUP($A138,table123!$EF$10:$EF$410,1,FALSE)=VLOOKUP(calculations!$A138,table100!$EE$10:$EE$462,1,FALSE),TRUE,FALSE)</f>
        <v>1</v>
      </c>
      <c r="K138" t="b">
        <f>IF(VLOOKUP($A138,table123!$FF$10:$FF$410,1,FALSE)=VLOOKUP(calculations!$A138,table100!$FE$10:$FE$462,1,FALSE),TRUE,FALSE)</f>
        <v>1</v>
      </c>
      <c r="L138" t="b">
        <f>IF(VLOOKUP($A138,table123!$GF$10:$GF$408,1,FALSE)=VLOOKUP(calculations!$A138,table100!$GE$10:$GE$462,1,FALSE),TRUE,FALSE)</f>
        <v>1</v>
      </c>
      <c r="N138">
        <f>IFERROR(VLOOKUP($A138,table123!$F$10:$R$410,3,FALSE)/VLOOKUP($A138,table100!$E$10:$K$462,7,FALSE)*1000,"")</f>
        <v>3.5869843709966691</v>
      </c>
      <c r="O138">
        <f>IFERROR(VLOOKUP($A138,table123!$AF$10:$AR$410,3,FALSE)/VLOOKUP($A138,table100!$AE$10:$AK$462,7,FALSE)*1000,"")</f>
        <v>3.7128712871287126</v>
      </c>
      <c r="P138">
        <f>IFERROR(VLOOKUP($A138,table123!$BF$10:$BR$410,3,FALSE)/VLOOKUP($A138,table100!$BE$10:$BK$462,7,FALSE)*1000,"")</f>
        <v>3.696676902615057</v>
      </c>
      <c r="Q138">
        <f>IFERROR(VLOOKUP($A138,table123!$CF$10:$CY$410,3,FALSE)/VLOOKUP($A138,table100!$CE$10:$CK$462,7,FALSE)*1000,"")</f>
        <v>6.0371185417437534</v>
      </c>
      <c r="R138">
        <f>IFERROR(VLOOKUP($A138,table123!$DF$10:$DY$410,3,FALSE)/VLOOKUP($A138,table100!$DE$10:$DK$462,7,FALSE)*1000,"")</f>
        <v>2.5329672454464598</v>
      </c>
      <c r="S138">
        <f>IFERROR(VLOOKUP($A138,table123!$EF$10:$EZ$410,3,FALSE)/VLOOKUP($A138,table100!$EE$10:$EK$462,7,FALSE)*1000,"")</f>
        <v>3.2371813399618472</v>
      </c>
      <c r="T138">
        <f>IFERROR(VLOOKUP($A138,table123!$FF$10:$FZ$410,3,FALSE)/VLOOKUP($A138,table100!$FE$10:$FK$462,7,FALSE)*1000,"")</f>
        <v>3.5529095448434798</v>
      </c>
      <c r="U138">
        <f>IFERROR(VLOOKUP($A138,table123!$GF$10:$GZ$410,3,FALSE)/VLOOKUP($A138,table100!$GE$10:$GK$462,7,FALSE)*1000,"")</f>
        <v>3.9892347922353073</v>
      </c>
      <c r="W138">
        <f>IFERROR(VLOOKUP($A138,table123!$F$10:$R$410,5,FALSE)/VLOOKUP($A138,table100!$E$10:$K$462,7,FALSE)*1000,"")</f>
        <v>0.21679575868661186</v>
      </c>
      <c r="X138">
        <f>IFERROR(VLOOKUP($A138,table123!$AF$10:$AR$410,5,FALSE)/VLOOKUP($A138,table100!$AE$10:$AK$462,7,FALSE)*1000,"")</f>
        <v>0.15715857300015715</v>
      </c>
      <c r="Y138">
        <f>IFERROR(VLOOKUP($A138,table123!$BF$10:$BR$410,5,FALSE)/VLOOKUP($A138,table100!$BE$10:$BK$462,7,FALSE)*1000,"")</f>
        <v>9.7795685254366577E-2</v>
      </c>
      <c r="Z138">
        <f>IFERROR(VLOOKUP($A138,table123!$CF$10:$CY$410,5,FALSE)/VLOOKUP($A138,table100!$CE$10:$CK$462,7,FALSE)*1000,"")</f>
        <v>0.11684745564665329</v>
      </c>
      <c r="AA138">
        <f>IFERROR(VLOOKUP($A138,table123!$DF$10:$DY$410,5,FALSE)/VLOOKUP($A138,table100!$DE$10:$DK$462,7,FALSE)*1000,"")</f>
        <v>7.7342511311342288E-2</v>
      </c>
      <c r="AB138">
        <f>IFERROR(VLOOKUP($A138,table123!$EF$10:$EZ$410,5,FALSE)/VLOOKUP($A138,table100!$EE$10:$EK$462,7,FALSE)*1000,"")</f>
        <v>0</v>
      </c>
      <c r="AC138">
        <f>IFERROR(VLOOKUP($A138,table123!$FF$10:$FZ$410,5,FALSE)/VLOOKUP($A138,table100!$FE$10:$FK$462,7,FALSE)*1000,"")</f>
        <v>0.23045899750336088</v>
      </c>
      <c r="AD138">
        <f>IFERROR(VLOOKUP($A138,table123!$GF$10:$GZ$410,5,FALSE)/VLOOKUP($A138,table100!$GE$10:$GK$462,7,FALSE)*1000,"")</f>
        <v>-9.5436239048691571E-2</v>
      </c>
      <c r="AF138">
        <f>IFERROR(VLOOKUP($A138,table123!$F$10:$R$410,7,FALSE)/VLOOKUP($A138,table100!$E$10:$K$462,7,FALSE)*1000,"")</f>
        <v>0.13796093734602574</v>
      </c>
      <c r="AG138">
        <f>IFERROR(VLOOKUP($A138,table123!$AF$10:$AR$410,7,FALSE)/VLOOKUP($A138,table100!$AE$10:$AK$462,7,FALSE)*1000,"")</f>
        <v>1.217978940751218</v>
      </c>
      <c r="AH138">
        <f>IFERROR(VLOOKUP($A138,table123!$BF$10:$BR$410,7,FALSE)/VLOOKUP($A138,table100!$BE$10:$BK$462,7,FALSE)*1000,"")</f>
        <v>0.62589238562794614</v>
      </c>
      <c r="AI138">
        <f>IFERROR(VLOOKUP($A138,table123!$CF$10:$CY$410,7,FALSE)/VLOOKUP($A138,table100!$CE$10:$CK$462,7,FALSE)*1000,"")</f>
        <v>2.1422033535219769</v>
      </c>
      <c r="AJ138">
        <f>IFERROR(VLOOKUP($A138,table123!$DF$10:$DY$410,7,FALSE)/VLOOKUP($A138,table100!$DE$10:$DK$462,7,FALSE)*1000,"")</f>
        <v>0.85076762442476506</v>
      </c>
      <c r="AK138">
        <f>IFERROR(VLOOKUP($A138,table123!$EF$10:$EZ$410,7,FALSE)/VLOOKUP($A138,table100!$EE$10:$EK$462,7,FALSE)*1000,"")</f>
        <v>9.6344682736959758E-2</v>
      </c>
      <c r="AL138">
        <f>IFERROR(VLOOKUP($A138,table123!$FF$10:$FZ$410,7,FALSE)/VLOOKUP($A138,table100!$FE$10:$FK$462,7,FALSE)*1000,"")</f>
        <v>2.5158440560783562</v>
      </c>
      <c r="AM138">
        <f>IFERROR(VLOOKUP($A138,table123!$GF$10:$GZ$410,7,FALSE)/VLOOKUP($A138,table100!$GE$10:$GK$462,7,FALSE)*1000,"")</f>
        <v>0.82075165581874754</v>
      </c>
      <c r="AO138">
        <f>IFERROR(VLOOKUP($A138,table123!$F$10:$R$410,9,FALSE)/VLOOKUP($A138,table100!$E$10:$K$462,7,FALSE)*1000,"")</f>
        <v>0</v>
      </c>
      <c r="AP138">
        <f>IFERROR(VLOOKUP($A138,table123!$AF$10:$AR$410,9,FALSE)/VLOOKUP($A138,table100!$AE$10:$AK$462,7,FALSE)*1000,"")</f>
        <v>0</v>
      </c>
      <c r="AQ138">
        <f>IFERROR(VLOOKUP($A138,table123!$BF$10:$BR$410,9,FALSE)/VLOOKUP($A138,table100!$BE$10:$BK$462,7,FALSE)*1000,"")</f>
        <v>0</v>
      </c>
      <c r="AR138">
        <f>IFERROR(VLOOKUP($A138,table123!$CF$10:$CY$410,16,FALSE)/VLOOKUP($A138,table100!$CE$10:$CK$462,7,FALSE)*1000,"")</f>
        <v>0</v>
      </c>
      <c r="AS138">
        <f>IFERROR(VLOOKUP($A138,table123!$DF$10:$DY$410,16,FALSE)/VLOOKUP($A138,table100!$DE$10:$DK$462,7,FALSE)*1000,"")</f>
        <v>0</v>
      </c>
      <c r="AT138">
        <f>IFERROR(VLOOKUP($A138,table123!$EF$10:$EZ$410,17,FALSE)/VLOOKUP($A138,table100!$EE$10:$EK$462,7,FALSE)*1000,"")</f>
        <v>0</v>
      </c>
      <c r="AU138">
        <f>IFERROR(VLOOKUP($A138,table123!$FF$10:$FZ$410,17,FALSE)/VLOOKUP($A138,table100!$FE$10:$FK$462,7,FALSE)*1000,"")</f>
        <v>0</v>
      </c>
      <c r="AV138">
        <f>IFERROR(VLOOKUP($A138,table123!$GF$10:$GZ$410,17,FALSE)/VLOOKUP($A138,table100!$GE$10:$GK$462,7,FALSE)*1000,"")</f>
        <v>0</v>
      </c>
      <c r="AX138">
        <f>IFERROR(VLOOKUP($A138,table123!$F$10:$R$410,11,FALSE)/VLOOKUP($A138,table100!$E$10:$K$462,7,FALSE)*1000,"")</f>
        <v>0.68980468673012874</v>
      </c>
      <c r="AY138">
        <f>IFERROR(VLOOKUP($A138,table123!$AF$10:$AR$410,11,FALSE)/VLOOKUP($A138,table100!$AE$10:$AK$462,7,FALSE)*1000,"")</f>
        <v>0.70721357850070721</v>
      </c>
      <c r="AZ138">
        <f>IFERROR(VLOOKUP($A138,table123!$BF$10:$BR$410,11,FALSE)/VLOOKUP($A138,table100!$BE$10:$BK$462,7,FALSE)*1000,"")</f>
        <v>7.8236548203493267E-2</v>
      </c>
      <c r="BA138">
        <f>IFERROR(VLOOKUP($A138,table123!$CF$10:$CY$410,18,FALSE)/VLOOKUP($A138,table100!$CE$10:$CK$462,7,FALSE)*1000,"")</f>
        <v>1.1100508286432063</v>
      </c>
      <c r="BB138">
        <f>IFERROR(VLOOKUP($A138,table123!$DF$10:$DY$410,18,FALSE)/VLOOKUP($A138,table100!$DE$10:$DK$462,7,FALSE)*1000,"")</f>
        <v>0</v>
      </c>
      <c r="BC138">
        <f>IFERROR(VLOOKUP($A138,table123!$EF$10:$EZ$410,19,FALSE)/VLOOKUP($A138,table100!$EE$10:$EK$462,7,FALSE)*1000,"")</f>
        <v>0</v>
      </c>
      <c r="BD138">
        <f>IFERROR(VLOOKUP($A138,table123!$FF$10:$FZ$410,19,FALSE)/VLOOKUP($A138,table100!$FE$10:$FK$462,7,FALSE)*1000,"")</f>
        <v>0.13443441521029384</v>
      </c>
      <c r="BE138">
        <f>IFERROR(VLOOKUP($A138,table123!$GF$10:$GZ$410,19,FALSE)/VLOOKUP($A138,table100!$GE$10:$GK$462,7,FALSE)*1000,"")</f>
        <v>1.9087247809738316E-2</v>
      </c>
      <c r="BG138">
        <f>IFERROR(VLOOKUP($A138,table123!$F$10:$R$410,13,FALSE)/VLOOKUP($A138,table100!$E$10:$K$462,7,FALSE)*1000,"")</f>
        <v>3.2519363802991781</v>
      </c>
      <c r="BH138">
        <f>IFERROR(VLOOKUP($A138,table123!$AF$10:$AR$410,13,FALSE)/VLOOKUP($A138,table100!$AE$10:$AK$462,7,FALSE)*1000,"")</f>
        <v>4.3807952223793807</v>
      </c>
      <c r="BI138">
        <f>IFERROR(VLOOKUP($A138,table123!$BF$10:$BR$410,13,FALSE)/VLOOKUP($A138,table100!$BE$10:$BK$462,7,FALSE)*1000,"")</f>
        <v>4.3421284252938763</v>
      </c>
      <c r="BJ138">
        <f>IFERROR(VLOOKUP($A138,table123!$CF$10:$CY$410,20,FALSE)/VLOOKUP($A138,table100!$CE$10:$CK$462,7,FALSE)*1000,"")</f>
        <v>7.1861185222691777</v>
      </c>
      <c r="BK138">
        <f>IFERROR(VLOOKUP($A138,table123!$DF$10:$DY$410,20,FALSE)/VLOOKUP($A138,table100!$DE$10:$DK$462,7,FALSE)*1000,"")</f>
        <v>3.4610773811825672</v>
      </c>
      <c r="BL138">
        <f>IFERROR(VLOOKUP($A138,table123!$EF$10:$EZ$410,21,FALSE)/VLOOKUP($A138,table100!$EE$10:$EK$462,7,FALSE)*1000,"")</f>
        <v>3.3335260226988073</v>
      </c>
      <c r="BM138">
        <f>IFERROR(VLOOKUP($A138,table123!$FF$10:$FZ$410,21,FALSE)/VLOOKUP($A138,table100!$FE$10:$FK$462,7,FALSE)*1000,"")</f>
        <v>6.1647781832149038</v>
      </c>
      <c r="BN138">
        <f>IFERROR(VLOOKUP($A138,table123!$GF$10:$GZ$410,21,FALSE)/VLOOKUP($A138,table100!$GE$10:$GK$462,7,FALSE)*1000,"")</f>
        <v>4.6954629611956253</v>
      </c>
    </row>
    <row r="139" spans="1:66" x14ac:dyDescent="0.3">
      <c r="A139" t="s">
        <v>495</v>
      </c>
      <c r="B139" t="str">
        <f>VLOOKUP($A139,class!$A$1:$B$455,2,FALSE)</f>
        <v>Shire County</v>
      </c>
      <c r="C139" t="str">
        <f>IFERROR(VLOOKUP($A139,classifications!A$3:C$334,3,FALSE),VLOOKUP($A139,classifications!I$2:K$28,3,FALSE))</f>
        <v>Urban with Significant Rural</v>
      </c>
      <c r="E139" t="b">
        <f>IF(VLOOKUP(A139,table123!$F$10:$F$410,1,FALSE)=VLOOKUP(calculations!A139,table100!$E$10:$E$462,1,FALSE),TRUE,FALSE)</f>
        <v>1</v>
      </c>
      <c r="F139" t="b">
        <f>IF(VLOOKUP($A139,table123!$AF$10:$AF$410,1,FALSE)=VLOOKUP(calculations!$A139,table100!$AE$10:$AE$462,1,FALSE),TRUE,FALSE)</f>
        <v>1</v>
      </c>
      <c r="G139" t="b">
        <f>IF(VLOOKUP($A139,table123!$BF$10:$BF$410,1,FALSE)=VLOOKUP(calculations!$A139,table100!$BE$10:$BE$462,1,FALSE),TRUE,FALSE)</f>
        <v>1</v>
      </c>
      <c r="H139" t="b">
        <f>IF(VLOOKUP($A139,table123!$CF$10:$CF$410,1,FALSE)=VLOOKUP(calculations!$A139,table100!$CE$10:$CE$462,1,FALSE),TRUE,FALSE)</f>
        <v>1</v>
      </c>
      <c r="I139" t="b">
        <f>IF(VLOOKUP($A139,table123!$DF$10:$DF$410,1,FALSE)=VLOOKUP(calculations!$A139,table100!$DE$10:$DE$462,1,FALSE),TRUE,FALSE)</f>
        <v>1</v>
      </c>
      <c r="J139" t="b">
        <f>IF(VLOOKUP($A139,table123!$EF$10:$EF$410,1,FALSE)=VLOOKUP(calculations!$A139,table100!$EE$10:$EE$462,1,FALSE),TRUE,FALSE)</f>
        <v>1</v>
      </c>
      <c r="K139" t="b">
        <f>IF(VLOOKUP($A139,table123!$FF$10:$FF$410,1,FALSE)=VLOOKUP(calculations!$A139,table100!$FE$10:$FE$462,1,FALSE),TRUE,FALSE)</f>
        <v>1</v>
      </c>
      <c r="L139" t="b">
        <f>IF(VLOOKUP($A139,table123!$GF$10:$GF$408,1,FALSE)=VLOOKUP(calculations!$A139,table100!$GE$10:$GE$462,1,FALSE),TRUE,FALSE)</f>
        <v>1</v>
      </c>
      <c r="N139">
        <f>IFERROR(VLOOKUP($A139,table123!$F$10:$R$410,3,FALSE)/VLOOKUP($A139,table100!$E$10:$K$462,7,FALSE)*1000,"")</f>
        <v>5.3416114327264594</v>
      </c>
      <c r="O139">
        <f>IFERROR(VLOOKUP($A139,table123!$AF$10:$AR$410,3,FALSE)/VLOOKUP($A139,table100!$AE$10:$AK$462,7,FALSE)*1000,"")</f>
        <v>4.6735012804673497</v>
      </c>
      <c r="P139">
        <f>IFERROR(VLOOKUP($A139,table123!$BF$10:$BR$410,3,FALSE)/VLOOKUP($A139,table100!$BE$10:$BK$462,7,FALSE)*1000,"")</f>
        <v>6.5662543694979325</v>
      </c>
      <c r="Q139">
        <f>IFERROR(VLOOKUP($A139,table123!$CF$10:$CY$410,3,FALSE)/VLOOKUP($A139,table100!$CE$10:$CK$462,7,FALSE)*1000,"")</f>
        <v>7.0041388092964025</v>
      </c>
      <c r="R139">
        <f>IFERROR(VLOOKUP($A139,table123!$DF$10:$DY$410,3,FALSE)/VLOOKUP($A139,table100!$DE$10:$DK$462,7,FALSE)*1000,"")</f>
        <v>7.0410793756653121</v>
      </c>
      <c r="S139">
        <f>IFERROR(VLOOKUP($A139,table123!$EF$10:$EZ$410,3,FALSE)/VLOOKUP($A139,table100!$EE$10:$EK$462,7,FALSE)*1000,"")</f>
        <v>9.1033118564077782</v>
      </c>
      <c r="T139">
        <f>IFERROR(VLOOKUP($A139,table123!$FF$10:$FZ$410,3,FALSE)/VLOOKUP($A139,table100!$FE$10:$FK$462,7,FALSE)*1000,"")</f>
        <v>9.412465020180818</v>
      </c>
      <c r="U139">
        <f>IFERROR(VLOOKUP($A139,table123!$GF$10:$GZ$410,3,FALSE)/VLOOKUP($A139,table100!$GE$10:$GK$462,7,FALSE)*1000,"")</f>
        <v>8.7528238054388314</v>
      </c>
      <c r="W139">
        <f>IFERROR(VLOOKUP($A139,table123!$F$10:$R$410,5,FALSE)/VLOOKUP($A139,table100!$E$10:$K$462,7,FALSE)*1000,"")</f>
        <v>4.7707647535900004E-2</v>
      </c>
      <c r="X139">
        <f>IFERROR(VLOOKUP($A139,table123!$AF$10:$AR$410,5,FALSE)/VLOOKUP($A139,table100!$AE$10:$AK$462,7,FALSE)*1000,"")</f>
        <v>0.11945574001194557</v>
      </c>
      <c r="Y139">
        <f>IFERROR(VLOOKUP($A139,table123!$BF$10:$BR$410,5,FALSE)/VLOOKUP($A139,table100!$BE$10:$BK$462,7,FALSE)*1000,"")</f>
        <v>8.466283838678218E-2</v>
      </c>
      <c r="Z139">
        <f>IFERROR(VLOOKUP($A139,table123!$CF$10:$CY$410,5,FALSE)/VLOOKUP($A139,table100!$CE$10:$CK$462,7,FALSE)*1000,"")</f>
        <v>7.1108008216207136E-2</v>
      </c>
      <c r="AA139">
        <f>IFERROR(VLOOKUP($A139,table123!$DF$10:$DY$410,5,FALSE)/VLOOKUP($A139,table100!$DE$10:$DK$462,7,FALSE)*1000,"")</f>
        <v>8.8173808210745011E-2</v>
      </c>
      <c r="AB139">
        <f>IFERROR(VLOOKUP($A139,table123!$EF$10:$EZ$410,5,FALSE)/VLOOKUP($A139,table100!$EE$10:$EK$462,7,FALSE)*1000,"")</f>
        <v>3.6572257239716834E-2</v>
      </c>
      <c r="AC139">
        <f>IFERROR(VLOOKUP($A139,table123!$FF$10:$FZ$410,5,FALSE)/VLOOKUP($A139,table100!$FE$10:$FK$462,7,FALSE)*1000,"")</f>
        <v>0.67558097601766265</v>
      </c>
      <c r="AD139">
        <f>IFERROR(VLOOKUP($A139,table123!$GF$10:$GZ$410,5,FALSE)/VLOOKUP($A139,table100!$GE$10:$GK$462,7,FALSE)*1000,"")</f>
        <v>0.13856302360086378</v>
      </c>
      <c r="AF139">
        <f>IFERROR(VLOOKUP($A139,table123!$F$10:$R$410,7,FALSE)/VLOOKUP($A139,table100!$E$10:$K$462,7,FALSE)*1000,"")</f>
        <v>0.22373241603042762</v>
      </c>
      <c r="AG139">
        <f>IFERROR(VLOOKUP($A139,table123!$AF$10:$AR$410,7,FALSE)/VLOOKUP($A139,table100!$AE$10:$AK$462,7,FALSE)*1000,"")</f>
        <v>0.41891328004189132</v>
      </c>
      <c r="AH139">
        <f>IFERROR(VLOOKUP($A139,table123!$BF$10:$BR$410,7,FALSE)/VLOOKUP($A139,table100!$BE$10:$BK$462,7,FALSE)*1000,"")</f>
        <v>0.81080949070418318</v>
      </c>
      <c r="AI139">
        <f>IFERROR(VLOOKUP($A139,table123!$CF$10:$CY$410,7,FALSE)/VLOOKUP($A139,table100!$CE$10:$CK$462,7,FALSE)*1000,"")</f>
        <v>1.3187303341914776</v>
      </c>
      <c r="AJ139">
        <f>IFERROR(VLOOKUP($A139,table123!$DF$10:$DY$410,7,FALSE)/VLOOKUP($A139,table100!$DE$10:$DK$462,7,FALSE)*1000,"")</f>
        <v>1.484526298239089</v>
      </c>
      <c r="AK139">
        <f>IFERROR(VLOOKUP($A139,table123!$EF$10:$EZ$410,7,FALSE)/VLOOKUP($A139,table100!$EE$10:$EK$462,7,FALSE)*1000,"")</f>
        <v>1.0224331045712143</v>
      </c>
      <c r="AL139">
        <f>IFERROR(VLOOKUP($A139,table123!$FF$10:$FZ$410,7,FALSE)/VLOOKUP($A139,table100!$FE$10:$FK$462,7,FALSE)*1000,"")</f>
        <v>1.4897426650645895</v>
      </c>
      <c r="AM139">
        <f>IFERROR(VLOOKUP($A139,table123!$GF$10:$GZ$410,7,FALSE)/VLOOKUP($A139,table100!$GE$10:$GK$462,7,FALSE)*1000,"")</f>
        <v>1.5413190265714058</v>
      </c>
      <c r="AO139">
        <f>IFERROR(VLOOKUP($A139,table123!$F$10:$R$410,9,FALSE)/VLOOKUP($A139,table100!$E$10:$K$462,7,FALSE)*1000,"")</f>
        <v>0.1036407515435069</v>
      </c>
      <c r="AP139">
        <f>IFERROR(VLOOKUP($A139,table123!$AF$10:$AR$410,9,FALSE)/VLOOKUP($A139,table100!$AE$10:$AK$462,7,FALSE)*1000,"")</f>
        <v>0.43527708004352772</v>
      </c>
      <c r="AQ139">
        <f>IFERROR(VLOOKUP($A139,table123!$BF$10:$BR$410,9,FALSE)/VLOOKUP($A139,table100!$BE$10:$BK$462,7,FALSE)*1000,"")</f>
        <v>0.26375730420497523</v>
      </c>
      <c r="AR139">
        <f>IFERROR(VLOOKUP($A139,table123!$CF$10:$CY$410,16,FALSE)/VLOOKUP($A139,table100!$CE$10:$CK$462,7,FALSE)*1000,"")</f>
        <v>1.1312637670760226E-2</v>
      </c>
      <c r="AS139">
        <f>IFERROR(VLOOKUP($A139,table123!$DF$10:$DY$410,16,FALSE)/VLOOKUP($A139,table100!$DE$10:$DK$462,7,FALSE)*1000,"")</f>
        <v>0.10260224955432148</v>
      </c>
      <c r="AT139">
        <f>IFERROR(VLOOKUP($A139,table123!$EF$10:$EZ$410,17,FALSE)/VLOOKUP($A139,table100!$EE$10:$EK$462,7,FALSE)*1000,"")</f>
        <v>5.2473238648289372E-2</v>
      </c>
      <c r="AU139">
        <f>IFERROR(VLOOKUP($A139,table123!$FF$10:$FZ$410,17,FALSE)/VLOOKUP($A139,table100!$FE$10:$FK$462,7,FALSE)*1000,"")</f>
        <v>0.19842238456462821</v>
      </c>
      <c r="AV139">
        <f>IFERROR(VLOOKUP($A139,table123!$GF$10:$GZ$410,17,FALSE)/VLOOKUP($A139,table100!$GE$10:$GK$462,7,FALSE)*1000,"")</f>
        <v>-1.8682654867532192E-2</v>
      </c>
      <c r="AX139">
        <f>IFERROR(VLOOKUP($A139,table123!$F$10:$R$410,11,FALSE)/VLOOKUP($A139,table100!$E$10:$K$462,7,FALSE)*1000,"")</f>
        <v>0.39317681934758969</v>
      </c>
      <c r="AY139">
        <f>IFERROR(VLOOKUP($A139,table123!$AF$10:$AR$410,11,FALSE)/VLOOKUP($A139,table100!$AE$10:$AK$462,7,FALSE)*1000,"")</f>
        <v>0.58091490005809154</v>
      </c>
      <c r="AZ139">
        <f>IFERROR(VLOOKUP($A139,table123!$BF$10:$BR$410,11,FALSE)/VLOOKUP($A139,table100!$BE$10:$BK$462,7,FALSE)*1000,"")</f>
        <v>0.2751542247570421</v>
      </c>
      <c r="BA139">
        <f>IFERROR(VLOOKUP($A139,table123!$CF$10:$CY$410,18,FALSE)/VLOOKUP($A139,table100!$CE$10:$CK$462,7,FALSE)*1000,"")</f>
        <v>0.33937913012280674</v>
      </c>
      <c r="BB139">
        <f>IFERROR(VLOOKUP($A139,table123!$DF$10:$DY$410,18,FALSE)/VLOOKUP($A139,table100!$DE$10:$DK$462,7,FALSE)*1000,"")</f>
        <v>0.50178912672660347</v>
      </c>
      <c r="BC139">
        <f>IFERROR(VLOOKUP($A139,table123!$EF$10:$EZ$410,19,FALSE)/VLOOKUP($A139,table100!$EE$10:$EK$462,7,FALSE)*1000,"")</f>
        <v>0.48816012924317687</v>
      </c>
      <c r="BD139">
        <f>IFERROR(VLOOKUP($A139,table123!$FF$10:$FZ$410,19,FALSE)/VLOOKUP($A139,table100!$FE$10:$FK$462,7,FALSE)*1000,"")</f>
        <v>0.28346054937804033</v>
      </c>
      <c r="BE139">
        <f>IFERROR(VLOOKUP($A139,table123!$GF$10:$GZ$410,19,FALSE)/VLOOKUP($A139,table100!$GE$10:$GK$462,7,FALSE)*1000,"")</f>
        <v>0.17437144543030045</v>
      </c>
      <c r="BG139">
        <f>IFERROR(VLOOKUP($A139,table123!$F$10:$R$410,13,FALSE)/VLOOKUP($A139,table100!$E$10:$K$462,7,FALSE)*1000,"")</f>
        <v>5.3235154284887036</v>
      </c>
      <c r="BH139">
        <f>IFERROR(VLOOKUP($A139,table123!$AF$10:$AR$410,13,FALSE)/VLOOKUP($A139,table100!$AE$10:$AK$462,7,FALSE)*1000,"")</f>
        <v>5.0662324805066232</v>
      </c>
      <c r="BI139">
        <f>IFERROR(VLOOKUP($A139,table123!$BF$10:$BR$410,13,FALSE)/VLOOKUP($A139,table100!$BE$10:$BK$462,7,FALSE)*1000,"")</f>
        <v>7.4503297780368314</v>
      </c>
      <c r="BJ139">
        <f>IFERROR(VLOOKUP($A139,table123!$CF$10:$CY$410,20,FALSE)/VLOOKUP($A139,table100!$CE$10:$CK$462,7,FALSE)*1000,"")</f>
        <v>8.0659106592520402</v>
      </c>
      <c r="BK139">
        <f>IFERROR(VLOOKUP($A139,table123!$DF$10:$DY$410,20,FALSE)/VLOOKUP($A139,table100!$DE$10:$DK$462,7,FALSE)*1000,"")</f>
        <v>8.2145926049428635</v>
      </c>
      <c r="BL139">
        <f>IFERROR(VLOOKUP($A139,table123!$EF$10:$EZ$410,21,FALSE)/VLOOKUP($A139,table100!$EE$10:$EK$462,7,FALSE)*1000,"")</f>
        <v>9.7266303276238197</v>
      </c>
      <c r="BM139">
        <f>IFERROR(VLOOKUP($A139,table123!$FF$10:$FZ$410,21,FALSE)/VLOOKUP($A139,table100!$FE$10:$FK$462,7,FALSE)*1000,"")</f>
        <v>11.492750496449657</v>
      </c>
      <c r="BN139">
        <f>IFERROR(VLOOKUP($A139,table123!$GF$10:$GZ$410,21,FALSE)/VLOOKUP($A139,table100!$GE$10:$GK$462,7,FALSE)*1000,"")</f>
        <v>10.23965175531327</v>
      </c>
    </row>
    <row r="140" spans="1:66" x14ac:dyDescent="0.3">
      <c r="A140" t="s">
        <v>434</v>
      </c>
      <c r="B140" t="str">
        <f>VLOOKUP($A140,class!$A$1:$B$455,2,FALSE)</f>
        <v>Shire District</v>
      </c>
      <c r="C140" t="str">
        <f>IFERROR(VLOOKUP($A140,classifications!A$3:C$334,3,FALSE),VLOOKUP($A140,classifications!I$2:K$28,3,FALSE))</f>
        <v>Predominantly Urban</v>
      </c>
      <c r="E140" t="b">
        <f>IF(VLOOKUP(A140,table123!$F$10:$F$410,1,FALSE)=VLOOKUP(calculations!A140,table100!$E$10:$E$462,1,FALSE),TRUE,FALSE)</f>
        <v>1</v>
      </c>
      <c r="F140" t="b">
        <f>IF(VLOOKUP($A140,table123!$AF$10:$AF$410,1,FALSE)=VLOOKUP(calculations!$A140,table100!$AE$10:$AE$462,1,FALSE),TRUE,FALSE)</f>
        <v>1</v>
      </c>
      <c r="G140" t="b">
        <f>IF(VLOOKUP($A140,table123!$BF$10:$BF$410,1,FALSE)=VLOOKUP(calculations!$A140,table100!$BE$10:$BE$462,1,FALSE),TRUE,FALSE)</f>
        <v>1</v>
      </c>
      <c r="H140" t="b">
        <f>IF(VLOOKUP($A140,table123!$CF$10:$CF$410,1,FALSE)=VLOOKUP(calculations!$A140,table100!$CE$10:$CE$462,1,FALSE),TRUE,FALSE)</f>
        <v>1</v>
      </c>
      <c r="I140" t="b">
        <f>IF(VLOOKUP($A140,table123!$DF$10:$DF$410,1,FALSE)=VLOOKUP(calculations!$A140,table100!$DE$10:$DE$462,1,FALSE),TRUE,FALSE)</f>
        <v>1</v>
      </c>
      <c r="J140" t="b">
        <f>IF(VLOOKUP($A140,table123!$EF$10:$EF$410,1,FALSE)=VLOOKUP(calculations!$A140,table100!$EE$10:$EE$462,1,FALSE),TRUE,FALSE)</f>
        <v>1</v>
      </c>
      <c r="K140" t="b">
        <f>IF(VLOOKUP($A140,table123!$FF$10:$FF$410,1,FALSE)=VLOOKUP(calculations!$A140,table100!$FE$10:$FE$462,1,FALSE),TRUE,FALSE)</f>
        <v>1</v>
      </c>
      <c r="L140" t="b">
        <f>IF(VLOOKUP($A140,table123!$GF$10:$GF$408,1,FALSE)=VLOOKUP(calculations!$A140,table100!$GE$10:$GE$462,1,FALSE),TRUE,FALSE)</f>
        <v>1</v>
      </c>
      <c r="N140">
        <f>IFERROR(VLOOKUP($A140,table123!$F$10:$R$410,3,FALSE)/VLOOKUP($A140,table100!$E$10:$K$462,7,FALSE)*1000,"")</f>
        <v>3.7612300976360769</v>
      </c>
      <c r="O140">
        <f>IFERROR(VLOOKUP($A140,table123!$AF$10:$AR$410,3,FALSE)/VLOOKUP($A140,table100!$AE$10:$AK$462,7,FALSE)*1000,"")</f>
        <v>9.5238095238095255</v>
      </c>
      <c r="P140">
        <f>IFERROR(VLOOKUP($A140,table123!$BF$10:$BR$410,3,FALSE)/VLOOKUP($A140,table100!$BE$10:$BK$462,7,FALSE)*1000,"")</f>
        <v>7.0427940894262138</v>
      </c>
      <c r="Q140">
        <f>IFERROR(VLOOKUP($A140,table123!$CF$10:$CY$410,3,FALSE)/VLOOKUP($A140,table100!$CE$10:$CK$462,7,FALSE)*1000,"")</f>
        <v>10.070226580098053</v>
      </c>
      <c r="R140">
        <f>IFERROR(VLOOKUP($A140,table123!$DF$10:$DY$410,3,FALSE)/VLOOKUP($A140,table100!$DE$10:$DK$462,7,FALSE)*1000,"")</f>
        <v>7.0306656694091245</v>
      </c>
      <c r="S140">
        <f>IFERROR(VLOOKUP($A140,table123!$EF$10:$EZ$410,3,FALSE)/VLOOKUP($A140,table100!$EE$10:$EK$462,7,FALSE)*1000,"")</f>
        <v>10.291118116076396</v>
      </c>
      <c r="T140">
        <f>IFERROR(VLOOKUP($A140,table123!$FF$10:$FZ$410,3,FALSE)/VLOOKUP($A140,table100!$FE$10:$FK$462,7,FALSE)*1000,"")</f>
        <v>13.452422351153979</v>
      </c>
      <c r="U140">
        <f>IFERROR(VLOOKUP($A140,table123!$GF$10:$GZ$410,3,FALSE)/VLOOKUP($A140,table100!$GE$10:$GK$462,7,FALSE)*1000,"")</f>
        <v>14.574577463518461</v>
      </c>
      <c r="W140">
        <f>IFERROR(VLOOKUP($A140,table123!$F$10:$R$410,5,FALSE)/VLOOKUP($A140,table100!$E$10:$K$462,7,FALSE)*1000,"")</f>
        <v>1.9488238847855319E-2</v>
      </c>
      <c r="X140">
        <f>IFERROR(VLOOKUP($A140,table123!$AF$10:$AR$410,5,FALSE)/VLOOKUP($A140,table100!$AE$10:$AK$462,7,FALSE)*1000,"")</f>
        <v>0.15517408592765009</v>
      </c>
      <c r="Y140">
        <f>IFERROR(VLOOKUP($A140,table123!$BF$10:$BR$410,5,FALSE)/VLOOKUP($A140,table100!$BE$10:$BK$462,7,FALSE)*1000,"")</f>
        <v>9.595087315294569E-2</v>
      </c>
      <c r="Z140">
        <f>IFERROR(VLOOKUP($A140,table123!$CF$10:$CY$410,5,FALSE)/VLOOKUP($A140,table100!$CE$10:$CK$462,7,FALSE)*1000,"")</f>
        <v>5.6786991993034129E-2</v>
      </c>
      <c r="AA140">
        <f>IFERROR(VLOOKUP($A140,table123!$DF$10:$DY$410,5,FALSE)/VLOOKUP($A140,table100!$DE$10:$DK$462,7,FALSE)*1000,"")</f>
        <v>0.20568436798803291</v>
      </c>
      <c r="AB140">
        <f>IFERROR(VLOOKUP($A140,table123!$EF$10:$EZ$410,5,FALSE)/VLOOKUP($A140,table100!$EE$10:$EK$462,7,FALSE)*1000,"")</f>
        <v>0.24105321713332098</v>
      </c>
      <c r="AC140">
        <f>IFERROR(VLOOKUP($A140,table123!$FF$10:$FZ$410,5,FALSE)/VLOOKUP($A140,table100!$FE$10:$FK$462,7,FALSE)*1000,"")</f>
        <v>5.4907846331240732E-2</v>
      </c>
      <c r="AD140">
        <f>IFERROR(VLOOKUP($A140,table123!$GF$10:$GZ$410,5,FALSE)/VLOOKUP($A140,table100!$GE$10:$GK$462,7,FALSE)*1000,"")</f>
        <v>0.1803784339544364</v>
      </c>
      <c r="AF140">
        <f>IFERROR(VLOOKUP($A140,table123!$F$10:$R$410,7,FALSE)/VLOOKUP($A140,table100!$E$10:$K$462,7,FALSE)*1000,"")</f>
        <v>0.95492370354491074</v>
      </c>
      <c r="AG140">
        <f>IFERROR(VLOOKUP($A140,table123!$AF$10:$AR$410,7,FALSE)/VLOOKUP($A140,table100!$AE$10:$AK$462,7,FALSE)*1000,"")</f>
        <v>1.0862186014935507</v>
      </c>
      <c r="AH140">
        <f>IFERROR(VLOOKUP($A140,table123!$BF$10:$BR$410,7,FALSE)/VLOOKUP($A140,table100!$BE$10:$BK$462,7,FALSE)*1000,"")</f>
        <v>6.658990596814431</v>
      </c>
      <c r="AI140">
        <f>IFERROR(VLOOKUP($A140,table123!$CF$10:$CY$410,7,FALSE)/VLOOKUP($A140,table100!$CE$10:$CK$462,7,FALSE)*1000,"")</f>
        <v>2.2714796797213648</v>
      </c>
      <c r="AJ140">
        <f>IFERROR(VLOOKUP($A140,table123!$DF$10:$DY$410,7,FALSE)/VLOOKUP($A140,table100!$DE$10:$DK$462,7,FALSE)*1000,"")</f>
        <v>1.3089005235602096</v>
      </c>
      <c r="AK140">
        <f>IFERROR(VLOOKUP($A140,table123!$EF$10:$EZ$410,7,FALSE)/VLOOKUP($A140,table100!$EE$10:$EK$462,7,FALSE)*1000,"")</f>
        <v>2.781383274615242</v>
      </c>
      <c r="AL140">
        <f>IFERROR(VLOOKUP($A140,table123!$FF$10:$FZ$410,7,FALSE)/VLOOKUP($A140,table100!$FE$10:$FK$462,7,FALSE)*1000,"")</f>
        <v>1.3177883119497777</v>
      </c>
      <c r="AM140">
        <f>IFERROR(VLOOKUP($A140,table123!$GF$10:$GZ$410,7,FALSE)/VLOOKUP($A140,table100!$GE$10:$GK$462,7,FALSE)*1000,"")</f>
        <v>5.6097692959829724</v>
      </c>
      <c r="AO140">
        <f>IFERROR(VLOOKUP($A140,table123!$F$10:$R$410,9,FALSE)/VLOOKUP($A140,table100!$E$10:$K$462,7,FALSE)*1000,"")</f>
        <v>0</v>
      </c>
      <c r="AP140">
        <f>IFERROR(VLOOKUP($A140,table123!$AF$10:$AR$410,9,FALSE)/VLOOKUP($A140,table100!$AE$10:$AK$462,7,FALSE)*1000,"")</f>
        <v>0</v>
      </c>
      <c r="AQ140">
        <f>IFERROR(VLOOKUP($A140,table123!$BF$10:$BR$410,9,FALSE)/VLOOKUP($A140,table100!$BE$10:$BK$462,7,FALSE)*1000,"")</f>
        <v>0</v>
      </c>
      <c r="AR140">
        <f>IFERROR(VLOOKUP($A140,table123!$CF$10:$CY$410,16,FALSE)/VLOOKUP($A140,table100!$CE$10:$CK$462,7,FALSE)*1000,"")</f>
        <v>0</v>
      </c>
      <c r="AS140">
        <f>IFERROR(VLOOKUP($A140,table123!$DF$10:$DY$410,16,FALSE)/VLOOKUP($A140,table100!$DE$10:$DK$462,7,FALSE)*1000,"")</f>
        <v>7.4794315632011971E-2</v>
      </c>
      <c r="AT140">
        <f>IFERROR(VLOOKUP($A140,table123!$EF$10:$EZ$410,17,FALSE)/VLOOKUP($A140,table100!$EE$10:$EK$462,7,FALSE)*1000,"")</f>
        <v>0</v>
      </c>
      <c r="AU140">
        <f>IFERROR(VLOOKUP($A140,table123!$FF$10:$FZ$410,17,FALSE)/VLOOKUP($A140,table100!$FE$10:$FK$462,7,FALSE)*1000,"")</f>
        <v>-3.6605230887493824E-2</v>
      </c>
      <c r="AV140">
        <f>IFERROR(VLOOKUP($A140,table123!$GF$10:$GZ$410,17,FALSE)/VLOOKUP($A140,table100!$GE$10:$GK$462,7,FALSE)*1000,"")</f>
        <v>0.36075686790887279</v>
      </c>
      <c r="AX140">
        <f>IFERROR(VLOOKUP($A140,table123!$F$10:$R$410,11,FALSE)/VLOOKUP($A140,table100!$E$10:$K$462,7,FALSE)*1000,"")</f>
        <v>1.9488238847855319E-2</v>
      </c>
      <c r="AY140">
        <f>IFERROR(VLOOKUP($A140,table123!$AF$10:$AR$410,11,FALSE)/VLOOKUP($A140,table100!$AE$10:$AK$462,7,FALSE)*1000,"")</f>
        <v>0</v>
      </c>
      <c r="AZ140">
        <f>IFERROR(VLOOKUP($A140,table123!$BF$10:$BR$410,11,FALSE)/VLOOKUP($A140,table100!$BE$10:$BK$462,7,FALSE)*1000,"")</f>
        <v>0</v>
      </c>
      <c r="BA140">
        <f>IFERROR(VLOOKUP($A140,table123!$CF$10:$CY$410,18,FALSE)/VLOOKUP($A140,table100!$CE$10:$CK$462,7,FALSE)*1000,"")</f>
        <v>7.5715989324045496E-2</v>
      </c>
      <c r="BB140">
        <f>IFERROR(VLOOKUP($A140,table123!$DF$10:$DY$410,18,FALSE)/VLOOKUP($A140,table100!$DE$10:$DK$462,7,FALSE)*1000,"")</f>
        <v>0.20568436798803291</v>
      </c>
      <c r="BC140">
        <f>IFERROR(VLOOKUP($A140,table123!$EF$10:$EZ$410,19,FALSE)/VLOOKUP($A140,table100!$EE$10:$EK$462,7,FALSE)*1000,"")</f>
        <v>0.20396810680511773</v>
      </c>
      <c r="BD140">
        <f>IFERROR(VLOOKUP($A140,table123!$FF$10:$FZ$410,19,FALSE)/VLOOKUP($A140,table100!$FE$10:$FK$462,7,FALSE)*1000,"")</f>
        <v>0.10981569266248146</v>
      </c>
      <c r="BE140">
        <f>IFERROR(VLOOKUP($A140,table123!$GF$10:$GZ$410,19,FALSE)/VLOOKUP($A140,table100!$GE$10:$GK$462,7,FALSE)*1000,"")</f>
        <v>0.21645412074532369</v>
      </c>
      <c r="BG140">
        <f>IFERROR(VLOOKUP($A140,table123!$F$10:$R$410,13,FALSE)/VLOOKUP($A140,table100!$E$10:$K$462,7,FALSE)*1000,"")</f>
        <v>4.7161538011809867</v>
      </c>
      <c r="BH140">
        <f>IFERROR(VLOOKUP($A140,table123!$AF$10:$AR$410,13,FALSE)/VLOOKUP($A140,table100!$AE$10:$AK$462,7,FALSE)*1000,"")</f>
        <v>10.765202211230724</v>
      </c>
      <c r="BI140">
        <f>IFERROR(VLOOKUP($A140,table123!$BF$10:$BR$410,13,FALSE)/VLOOKUP($A140,table100!$BE$10:$BK$462,7,FALSE)*1000,"")</f>
        <v>13.79773555939359</v>
      </c>
      <c r="BJ140">
        <f>IFERROR(VLOOKUP($A140,table123!$CF$10:$CY$410,20,FALSE)/VLOOKUP($A140,table100!$CE$10:$CK$462,7,FALSE)*1000,"")</f>
        <v>12.322777262488406</v>
      </c>
      <c r="BK140">
        <f>IFERROR(VLOOKUP($A140,table123!$DF$10:$DY$410,20,FALSE)/VLOOKUP($A140,table100!$DE$10:$DK$462,7,FALSE)*1000,"")</f>
        <v>8.4143605086013462</v>
      </c>
      <c r="BL140">
        <f>IFERROR(VLOOKUP($A140,table123!$EF$10:$EZ$410,21,FALSE)/VLOOKUP($A140,table100!$EE$10:$EK$462,7,FALSE)*1000,"")</f>
        <v>13.109586501019841</v>
      </c>
      <c r="BM140">
        <f>IFERROR(VLOOKUP($A140,table123!$FF$10:$FZ$410,21,FALSE)/VLOOKUP($A140,table100!$FE$10:$FK$462,7,FALSE)*1000,"")</f>
        <v>14.678697585885024</v>
      </c>
      <c r="BN140">
        <f>IFERROR(VLOOKUP($A140,table123!$GF$10:$GZ$410,21,FALSE)/VLOOKUP($A140,table100!$GE$10:$GK$462,7,FALSE)*1000,"")</f>
        <v>20.509027940619418</v>
      </c>
    </row>
    <row r="141" spans="1:66" x14ac:dyDescent="0.3">
      <c r="A141" t="s">
        <v>563</v>
      </c>
      <c r="B141" t="str">
        <f>VLOOKUP($A141,class!$A$1:$B$455,2,FALSE)</f>
        <v>Shire District</v>
      </c>
      <c r="C141" t="str">
        <f>IFERROR(VLOOKUP($A141,classifications!A$3:C$334,3,FALSE),VLOOKUP($A141,classifications!I$2:K$28,3,FALSE))</f>
        <v>Predominantly Urban</v>
      </c>
      <c r="E141" t="b">
        <f>IF(VLOOKUP(A141,table123!$F$10:$F$410,1,FALSE)=VLOOKUP(calculations!A141,table100!$E$10:$E$462,1,FALSE),TRUE,FALSE)</f>
        <v>1</v>
      </c>
      <c r="F141" t="b">
        <f>IF(VLOOKUP($A141,table123!$AF$10:$AF$410,1,FALSE)=VLOOKUP(calculations!$A141,table100!$AE$10:$AE$462,1,FALSE),TRUE,FALSE)</f>
        <v>1</v>
      </c>
      <c r="G141" t="b">
        <f>IF(VLOOKUP($A141,table123!$BF$10:$BF$410,1,FALSE)=VLOOKUP(calculations!$A141,table100!$BE$10:$BE$462,1,FALSE),TRUE,FALSE)</f>
        <v>1</v>
      </c>
      <c r="H141" t="b">
        <f>IF(VLOOKUP($A141,table123!$CF$10:$CF$410,1,FALSE)=VLOOKUP(calculations!$A141,table100!$CE$10:$CE$462,1,FALSE),TRUE,FALSE)</f>
        <v>1</v>
      </c>
      <c r="I141" t="b">
        <f>IF(VLOOKUP($A141,table123!$DF$10:$DF$410,1,FALSE)=VLOOKUP(calculations!$A141,table100!$DE$10:$DE$462,1,FALSE),TRUE,FALSE)</f>
        <v>1</v>
      </c>
      <c r="J141" t="b">
        <f>IF(VLOOKUP($A141,table123!$EF$10:$EF$410,1,FALSE)=VLOOKUP(calculations!$A141,table100!$EE$10:$EE$462,1,FALSE),TRUE,FALSE)</f>
        <v>1</v>
      </c>
      <c r="K141" t="b">
        <f>IF(VLOOKUP($A141,table123!$FF$10:$FF$410,1,FALSE)=VLOOKUP(calculations!$A141,table100!$FE$10:$FE$462,1,FALSE),TRUE,FALSE)</f>
        <v>1</v>
      </c>
      <c r="L141" t="b">
        <f>IF(VLOOKUP($A141,table123!$GF$10:$GF$408,1,FALSE)=VLOOKUP(calculations!$A141,table100!$GE$10:$GE$462,1,FALSE),TRUE,FALSE)</f>
        <v>1</v>
      </c>
      <c r="N141">
        <f>IFERROR(VLOOKUP($A141,table123!$F$10:$R$410,3,FALSE)/VLOOKUP($A141,table100!$E$10:$K$462,7,FALSE)*1000,"")</f>
        <v>4.873698618773072</v>
      </c>
      <c r="O141">
        <f>IFERROR(VLOOKUP($A141,table123!$AF$10:$AR$410,3,FALSE)/VLOOKUP($A141,table100!$AE$10:$AK$462,7,FALSE)*1000,"")</f>
        <v>3.9828304923851583</v>
      </c>
      <c r="P141">
        <f>IFERROR(VLOOKUP($A141,table123!$BF$10:$BR$410,3,FALSE)/VLOOKUP($A141,table100!$BE$10:$BK$462,7,FALSE)*1000,"")</f>
        <v>5.7804657286266767</v>
      </c>
      <c r="Q141">
        <f>IFERROR(VLOOKUP($A141,table123!$CF$10:$CY$410,3,FALSE)/VLOOKUP($A141,table100!$CE$10:$CK$462,7,FALSE)*1000,"")</f>
        <v>5.3170821489192006</v>
      </c>
      <c r="R141">
        <f>IFERROR(VLOOKUP($A141,table123!$DF$10:$DY$410,3,FALSE)/VLOOKUP($A141,table100!$DE$10:$DK$462,7,FALSE)*1000,"")</f>
        <v>6.6774913740612947</v>
      </c>
      <c r="S141">
        <f>IFERROR(VLOOKUP($A141,table123!$EF$10:$EZ$410,3,FALSE)/VLOOKUP($A141,table100!$EE$10:$EK$462,7,FALSE)*1000,"")</f>
        <v>5.8848424998488484</v>
      </c>
      <c r="T141">
        <f>IFERROR(VLOOKUP($A141,table123!$FF$10:$FZ$410,3,FALSE)/VLOOKUP($A141,table100!$FE$10:$FK$462,7,FALSE)*1000,"")</f>
        <v>4.2075736325385691</v>
      </c>
      <c r="U141">
        <f>IFERROR(VLOOKUP($A141,table123!$GF$10:$GZ$410,3,FALSE)/VLOOKUP($A141,table100!$GE$10:$GK$462,7,FALSE)*1000,"")</f>
        <v>5.4780876494023909</v>
      </c>
      <c r="W141">
        <f>IFERROR(VLOOKUP($A141,table123!$F$10:$R$410,5,FALSE)/VLOOKUP($A141,table100!$E$10:$K$462,7,FALSE)*1000,"")</f>
        <v>8.2956572234435269E-2</v>
      </c>
      <c r="X141">
        <f>IFERROR(VLOOKUP($A141,table123!$AF$10:$AR$410,5,FALSE)/VLOOKUP($A141,table100!$AE$10:$AK$462,7,FALSE)*1000,"")</f>
        <v>6.1909282265054273E-2</v>
      </c>
      <c r="Y141">
        <f>IFERROR(VLOOKUP($A141,table123!$BF$10:$BR$410,5,FALSE)/VLOOKUP($A141,table100!$BE$10:$BK$462,7,FALSE)*1000,"")</f>
        <v>4.1142104830083105E-2</v>
      </c>
      <c r="Z141">
        <f>IFERROR(VLOOKUP($A141,table123!$CF$10:$CY$410,5,FALSE)/VLOOKUP($A141,table100!$CE$10:$CK$462,7,FALSE)*1000,"")</f>
        <v>-2.0450315957381542E-2</v>
      </c>
      <c r="AA141">
        <f>IFERROR(VLOOKUP($A141,table123!$DF$10:$DY$410,5,FALSE)/VLOOKUP($A141,table100!$DE$10:$DK$462,7,FALSE)*1000,"")</f>
        <v>0.12177795818956769</v>
      </c>
      <c r="AB141">
        <f>IFERROR(VLOOKUP($A141,table123!$EF$10:$EZ$410,5,FALSE)/VLOOKUP($A141,table100!$EE$10:$EK$462,7,FALSE)*1000,"")</f>
        <v>0.18138213184465629</v>
      </c>
      <c r="AC141">
        <f>IFERROR(VLOOKUP($A141,table123!$FF$10:$FZ$410,5,FALSE)/VLOOKUP($A141,table100!$FE$10:$FK$462,7,FALSE)*1000,"")</f>
        <v>0.12021638950110199</v>
      </c>
      <c r="AD141">
        <f>IFERROR(VLOOKUP($A141,table123!$GF$10:$GZ$410,5,FALSE)/VLOOKUP($A141,table100!$GE$10:$GK$462,7,FALSE)*1000,"")</f>
        <v>1.9920318725099601E-2</v>
      </c>
      <c r="AF141">
        <f>IFERROR(VLOOKUP($A141,table123!$F$10:$R$410,7,FALSE)/VLOOKUP($A141,table100!$E$10:$K$462,7,FALSE)*1000,"")</f>
        <v>0.1036957152930441</v>
      </c>
      <c r="AG141">
        <f>IFERROR(VLOOKUP($A141,table123!$AF$10:$AR$410,7,FALSE)/VLOOKUP($A141,table100!$AE$10:$AK$462,7,FALSE)*1000,"")</f>
        <v>0.14445499195179329</v>
      </c>
      <c r="AH141">
        <f>IFERROR(VLOOKUP($A141,table123!$BF$10:$BR$410,7,FALSE)/VLOOKUP($A141,table100!$BE$10:$BK$462,7,FALSE)*1000,"")</f>
        <v>0.22628157656545708</v>
      </c>
      <c r="AI141">
        <f>IFERROR(VLOOKUP($A141,table123!$CF$10:$CY$410,7,FALSE)/VLOOKUP($A141,table100!$CE$10:$CK$462,7,FALSE)*1000,"")</f>
        <v>2.4744882308431664</v>
      </c>
      <c r="AJ141">
        <f>IFERROR(VLOOKUP($A141,table123!$DF$10:$DY$410,7,FALSE)/VLOOKUP($A141,table100!$DE$10:$DK$462,7,FALSE)*1000,"")</f>
        <v>0.5480008118530546</v>
      </c>
      <c r="AK141">
        <f>IFERROR(VLOOKUP($A141,table123!$EF$10:$EZ$410,7,FALSE)/VLOOKUP($A141,table100!$EE$10:$EK$462,7,FALSE)*1000,"")</f>
        <v>0.2015357020496181</v>
      </c>
      <c r="AL141">
        <f>IFERROR(VLOOKUP($A141,table123!$FF$10:$FZ$410,7,FALSE)/VLOOKUP($A141,table100!$FE$10:$FK$462,7,FALSE)*1000,"")</f>
        <v>1.6830294530154279</v>
      </c>
      <c r="AM141">
        <f>IFERROR(VLOOKUP($A141,table123!$GF$10:$GZ$410,7,FALSE)/VLOOKUP($A141,table100!$GE$10:$GK$462,7,FALSE)*1000,"")</f>
        <v>0.41832669322709159</v>
      </c>
      <c r="AO141">
        <f>IFERROR(VLOOKUP($A141,table123!$F$10:$R$410,9,FALSE)/VLOOKUP($A141,table100!$E$10:$K$462,7,FALSE)*1000,"")</f>
        <v>4.1478286117217635E-2</v>
      </c>
      <c r="AP141">
        <f>IFERROR(VLOOKUP($A141,table123!$AF$10:$AR$410,9,FALSE)/VLOOKUP($A141,table100!$AE$10:$AK$462,7,FALSE)*1000,"")</f>
        <v>0</v>
      </c>
      <c r="AQ141">
        <f>IFERROR(VLOOKUP($A141,table123!$BF$10:$BR$410,9,FALSE)/VLOOKUP($A141,table100!$BE$10:$BK$462,7,FALSE)*1000,"")</f>
        <v>0</v>
      </c>
      <c r="AR141">
        <f>IFERROR(VLOOKUP($A141,table123!$CF$10:$CY$410,16,FALSE)/VLOOKUP($A141,table100!$CE$10:$CK$462,7,FALSE)*1000,"")</f>
        <v>0</v>
      </c>
      <c r="AS141">
        <f>IFERROR(VLOOKUP($A141,table123!$DF$10:$DY$410,16,FALSE)/VLOOKUP($A141,table100!$DE$10:$DK$462,7,FALSE)*1000,"")</f>
        <v>0</v>
      </c>
      <c r="AT141">
        <f>IFERROR(VLOOKUP($A141,table123!$EF$10:$EZ$410,17,FALSE)/VLOOKUP($A141,table100!$EE$10:$EK$462,7,FALSE)*1000,"")</f>
        <v>0</v>
      </c>
      <c r="AU141">
        <f>IFERROR(VLOOKUP($A141,table123!$FF$10:$FZ$410,17,FALSE)/VLOOKUP($A141,table100!$FE$10:$FK$462,7,FALSE)*1000,"")</f>
        <v>0</v>
      </c>
      <c r="AV141">
        <f>IFERROR(VLOOKUP($A141,table123!$GF$10:$GZ$410,17,FALSE)/VLOOKUP($A141,table100!$GE$10:$GK$462,7,FALSE)*1000,"")</f>
        <v>0</v>
      </c>
      <c r="AX141">
        <f>IFERROR(VLOOKUP($A141,table123!$F$10:$R$410,11,FALSE)/VLOOKUP($A141,table100!$E$10:$K$462,7,FALSE)*1000,"")</f>
        <v>0.12443485835165292</v>
      </c>
      <c r="AY141">
        <f>IFERROR(VLOOKUP($A141,table123!$AF$10:$AR$410,11,FALSE)/VLOOKUP($A141,table100!$AE$10:$AK$462,7,FALSE)*1000,"")</f>
        <v>1.0111849436625531</v>
      </c>
      <c r="AZ141">
        <f>IFERROR(VLOOKUP($A141,table123!$BF$10:$BR$410,11,FALSE)/VLOOKUP($A141,table100!$BE$10:$BK$462,7,FALSE)*1000,"")</f>
        <v>0.14399736690529089</v>
      </c>
      <c r="BA141">
        <f>IFERROR(VLOOKUP($A141,table123!$CF$10:$CY$410,18,FALSE)/VLOOKUP($A141,table100!$CE$10:$CK$462,7,FALSE)*1000,"")</f>
        <v>0.18405284361643387</v>
      </c>
      <c r="BB141">
        <f>IFERROR(VLOOKUP($A141,table123!$DF$10:$DY$410,18,FALSE)/VLOOKUP($A141,table100!$DE$10:$DK$462,7,FALSE)*1000,"")</f>
        <v>0.26385224274406333</v>
      </c>
      <c r="BC141">
        <f>IFERROR(VLOOKUP($A141,table123!$EF$10:$EZ$410,19,FALSE)/VLOOKUP($A141,table100!$EE$10:$EK$462,7,FALSE)*1000,"")</f>
        <v>0.4030714040992362</v>
      </c>
      <c r="BD141">
        <f>IFERROR(VLOOKUP($A141,table123!$FF$10:$FZ$410,19,FALSE)/VLOOKUP($A141,table100!$FE$10:$FK$462,7,FALSE)*1000,"")</f>
        <v>0.2003606491685033</v>
      </c>
      <c r="BE141">
        <f>IFERROR(VLOOKUP($A141,table123!$GF$10:$GZ$410,19,FALSE)/VLOOKUP($A141,table100!$GE$10:$GK$462,7,FALSE)*1000,"")</f>
        <v>0.23904382470119523</v>
      </c>
      <c r="BG141">
        <f>IFERROR(VLOOKUP($A141,table123!$F$10:$R$410,13,FALSE)/VLOOKUP($A141,table100!$E$10:$K$462,7,FALSE)*1000,"")</f>
        <v>4.9773943340661164</v>
      </c>
      <c r="BH141">
        <f>IFERROR(VLOOKUP($A141,table123!$AF$10:$AR$410,13,FALSE)/VLOOKUP($A141,table100!$AE$10:$AK$462,7,FALSE)*1000,"")</f>
        <v>3.1780098229394524</v>
      </c>
      <c r="BI141">
        <f>IFERROR(VLOOKUP($A141,table123!$BF$10:$BR$410,13,FALSE)/VLOOKUP($A141,table100!$BE$10:$BK$462,7,FALSE)*1000,"")</f>
        <v>5.9038920431169259</v>
      </c>
      <c r="BJ141">
        <f>IFERROR(VLOOKUP($A141,table123!$CF$10:$CY$410,20,FALSE)/VLOOKUP($A141,table100!$CE$10:$CK$462,7,FALSE)*1000,"")</f>
        <v>7.5870672201885521</v>
      </c>
      <c r="BK141">
        <f>IFERROR(VLOOKUP($A141,table123!$DF$10:$DY$410,20,FALSE)/VLOOKUP($A141,table100!$DE$10:$DK$462,7,FALSE)*1000,"")</f>
        <v>7.0834179013598542</v>
      </c>
      <c r="BL141">
        <f>IFERROR(VLOOKUP($A141,table123!$EF$10:$EZ$410,21,FALSE)/VLOOKUP($A141,table100!$EE$10:$EK$462,7,FALSE)*1000,"")</f>
        <v>5.8646889296438864</v>
      </c>
      <c r="BM141">
        <f>IFERROR(VLOOKUP($A141,table123!$FF$10:$FZ$410,21,FALSE)/VLOOKUP($A141,table100!$FE$10:$FK$462,7,FALSE)*1000,"")</f>
        <v>5.8104588258865961</v>
      </c>
      <c r="BN141">
        <f>IFERROR(VLOOKUP($A141,table123!$GF$10:$GZ$410,21,FALSE)/VLOOKUP($A141,table100!$GE$10:$GK$462,7,FALSE)*1000,"")</f>
        <v>5.6772908366533859</v>
      </c>
    </row>
    <row r="142" spans="1:66" x14ac:dyDescent="0.3">
      <c r="A142" t="s">
        <v>377</v>
      </c>
      <c r="B142" t="str">
        <f>VLOOKUP($A142,class!$A$1:$B$455,2,FALSE)</f>
        <v>Shire District</v>
      </c>
      <c r="C142" t="str">
        <f>IFERROR(VLOOKUP($A142,classifications!A$3:C$334,3,FALSE),VLOOKUP($A142,classifications!I$2:K$28,3,FALSE))</f>
        <v>Predominantly Rural</v>
      </c>
      <c r="E142" t="b">
        <f>IF(VLOOKUP(A142,table123!$F$10:$F$410,1,FALSE)=VLOOKUP(calculations!A142,table100!$E$10:$E$462,1,FALSE),TRUE,FALSE)</f>
        <v>1</v>
      </c>
      <c r="F142" t="b">
        <f>IF(VLOOKUP($A142,table123!$AF$10:$AF$410,1,FALSE)=VLOOKUP(calculations!$A142,table100!$AE$10:$AE$462,1,FALSE),TRUE,FALSE)</f>
        <v>1</v>
      </c>
      <c r="G142" t="b">
        <f>IF(VLOOKUP($A142,table123!$BF$10:$BF$410,1,FALSE)=VLOOKUP(calculations!$A142,table100!$BE$10:$BE$462,1,FALSE),TRUE,FALSE)</f>
        <v>1</v>
      </c>
      <c r="H142" t="b">
        <f>IF(VLOOKUP($A142,table123!$CF$10:$CF$410,1,FALSE)=VLOOKUP(calculations!$A142,table100!$CE$10:$CE$462,1,FALSE),TRUE,FALSE)</f>
        <v>1</v>
      </c>
      <c r="I142" t="b">
        <f>IF(VLOOKUP($A142,table123!$DF$10:$DF$410,1,FALSE)=VLOOKUP(calculations!$A142,table100!$DE$10:$DE$462,1,FALSE),TRUE,FALSE)</f>
        <v>1</v>
      </c>
      <c r="J142" t="b">
        <f>IF(VLOOKUP($A142,table123!$EF$10:$EF$410,1,FALSE)=VLOOKUP(calculations!$A142,table100!$EE$10:$EE$462,1,FALSE),TRUE,FALSE)</f>
        <v>1</v>
      </c>
      <c r="K142" t="b">
        <f>IF(VLOOKUP($A142,table123!$FF$10:$FF$410,1,FALSE)=VLOOKUP(calculations!$A142,table100!$FE$10:$FE$462,1,FALSE),TRUE,FALSE)</f>
        <v>1</v>
      </c>
      <c r="L142" t="b">
        <f>IF(VLOOKUP($A142,table123!$GF$10:$GF$408,1,FALSE)=VLOOKUP(calculations!$A142,table100!$GE$10:$GE$462,1,FALSE),TRUE,FALSE)</f>
        <v>1</v>
      </c>
      <c r="N142">
        <f>IFERROR(VLOOKUP($A142,table123!$F$10:$R$410,3,FALSE)/VLOOKUP($A142,table100!$E$10:$K$462,7,FALSE)*1000,"")</f>
        <v>7.4711556648382826</v>
      </c>
      <c r="O142">
        <f>IFERROR(VLOOKUP($A142,table123!$AF$10:$AR$410,3,FALSE)/VLOOKUP($A142,table100!$AE$10:$AK$462,7,FALSE)*1000,"")</f>
        <v>7.5325589581133405</v>
      </c>
      <c r="P142">
        <f>IFERROR(VLOOKUP($A142,table123!$BF$10:$BR$410,3,FALSE)/VLOOKUP($A142,table100!$BE$10:$BK$462,7,FALSE)*1000,"")</f>
        <v>13.247037459548809</v>
      </c>
      <c r="Q142">
        <f>IFERROR(VLOOKUP($A142,table123!$CF$10:$CY$410,3,FALSE)/VLOOKUP($A142,table100!$CE$10:$CK$462,7,FALSE)*1000,"")</f>
        <v>5.4639790623995594</v>
      </c>
      <c r="R142">
        <f>IFERROR(VLOOKUP($A142,table123!$DF$10:$DY$410,3,FALSE)/VLOOKUP($A142,table100!$DE$10:$DK$462,7,FALSE)*1000,"")</f>
        <v>8.1000296620804537</v>
      </c>
      <c r="S142">
        <f>IFERROR(VLOOKUP($A142,table123!$EF$10:$EZ$410,3,FALSE)/VLOOKUP($A142,table100!$EE$10:$EK$462,7,FALSE)*1000,"")</f>
        <v>9.7197106690777577</v>
      </c>
      <c r="T142">
        <f>IFERROR(VLOOKUP($A142,table123!$FF$10:$FZ$410,3,FALSE)/VLOOKUP($A142,table100!$FE$10:$FK$462,7,FALSE)*1000,"")</f>
        <v>8.5035916485778849</v>
      </c>
      <c r="U142">
        <f>IFERROR(VLOOKUP($A142,table123!$GF$10:$GZ$410,3,FALSE)/VLOOKUP($A142,table100!$GE$10:$GK$462,7,FALSE)*1000,"")</f>
        <v>12.022803398327454</v>
      </c>
      <c r="W142">
        <f>IFERROR(VLOOKUP($A142,table123!$F$10:$R$410,5,FALSE)/VLOOKUP($A142,table100!$E$10:$K$462,7,FALSE)*1000,"")</f>
        <v>0</v>
      </c>
      <c r="X142">
        <f>IFERROR(VLOOKUP($A142,table123!$AF$10:$AR$410,5,FALSE)/VLOOKUP($A142,table100!$AE$10:$AK$462,7,FALSE)*1000,"")</f>
        <v>4.693183151472486E-2</v>
      </c>
      <c r="Y142">
        <f>IFERROR(VLOOKUP($A142,table123!$BF$10:$BR$410,5,FALSE)/VLOOKUP($A142,table100!$BE$10:$BK$462,7,FALSE)*1000,"")</f>
        <v>6.984378273927315E-2</v>
      </c>
      <c r="Z142">
        <f>IFERROR(VLOOKUP($A142,table123!$CF$10:$CY$410,5,FALSE)/VLOOKUP($A142,table100!$CE$10:$CK$462,7,FALSE)*1000,"")</f>
        <v>0.41324211396299182</v>
      </c>
      <c r="AA142">
        <f>IFERROR(VLOOKUP($A142,table123!$DF$10:$DY$410,5,FALSE)/VLOOKUP($A142,table100!$DE$10:$DK$462,7,FALSE)*1000,"")</f>
        <v>4.5633969927213816E-2</v>
      </c>
      <c r="AB142">
        <f>IFERROR(VLOOKUP($A142,table123!$EF$10:$EZ$410,5,FALSE)/VLOOKUP($A142,table100!$EE$10:$EK$462,7,FALSE)*1000,"")</f>
        <v>6.7811934900542492E-2</v>
      </c>
      <c r="AC142">
        <f>IFERROR(VLOOKUP($A142,table123!$FF$10:$FZ$410,5,FALSE)/VLOOKUP($A142,table100!$FE$10:$FK$462,7,FALSE)*1000,"")</f>
        <v>8.9511491037661969E-2</v>
      </c>
      <c r="AD142">
        <f>IFERROR(VLOOKUP($A142,table123!$GF$10:$GZ$410,5,FALSE)/VLOOKUP($A142,table100!$GE$10:$GK$462,7,FALSE)*1000,"")</f>
        <v>6.6546882278565256E-2</v>
      </c>
      <c r="AF142">
        <f>IFERROR(VLOOKUP($A142,table123!$F$10:$R$410,7,FALSE)/VLOOKUP($A142,table100!$E$10:$K$462,7,FALSE)*1000,"")</f>
        <v>0.96935880461509361</v>
      </c>
      <c r="AG142">
        <f>IFERROR(VLOOKUP($A142,table123!$AF$10:$AR$410,7,FALSE)/VLOOKUP($A142,table100!$AE$10:$AK$462,7,FALSE)*1000,"")</f>
        <v>0.35198873636043648</v>
      </c>
      <c r="AH142">
        <f>IFERROR(VLOOKUP($A142,table123!$BF$10:$BR$410,7,FALSE)/VLOOKUP($A142,table100!$BE$10:$BK$462,7,FALSE)*1000,"")</f>
        <v>0.76828161013200469</v>
      </c>
      <c r="AI142">
        <f>IFERROR(VLOOKUP($A142,table123!$CF$10:$CY$410,7,FALSE)/VLOOKUP($A142,table100!$CE$10:$CK$462,7,FALSE)*1000,"")</f>
        <v>0.32141053308232703</v>
      </c>
      <c r="AJ142">
        <f>IFERROR(VLOOKUP($A142,table123!$DF$10:$DY$410,7,FALSE)/VLOOKUP($A142,table100!$DE$10:$DK$462,7,FALSE)*1000,"")</f>
        <v>1.1408492481803454</v>
      </c>
      <c r="AK142">
        <f>IFERROR(VLOOKUP($A142,table123!$EF$10:$EZ$410,7,FALSE)/VLOOKUP($A142,table100!$EE$10:$EK$462,7,FALSE)*1000,"")</f>
        <v>0.70072332730560583</v>
      </c>
      <c r="AL142">
        <f>IFERROR(VLOOKUP($A142,table123!$FF$10:$FZ$410,7,FALSE)/VLOOKUP($A142,table100!$FE$10:$FK$462,7,FALSE)*1000,"")</f>
        <v>0.33566809139123238</v>
      </c>
      <c r="AM142">
        <f>IFERROR(VLOOKUP($A142,table123!$GF$10:$GZ$410,7,FALSE)/VLOOKUP($A142,table100!$GE$10:$GK$462,7,FALSE)*1000,"")</f>
        <v>0.44364588185710169</v>
      </c>
      <c r="AO142">
        <f>IFERROR(VLOOKUP($A142,table123!$F$10:$R$410,9,FALSE)/VLOOKUP($A142,table100!$E$10:$K$462,7,FALSE)*1000,"")</f>
        <v>-0.52014374881785508</v>
      </c>
      <c r="AP142">
        <f>IFERROR(VLOOKUP($A142,table123!$AF$10:$AR$410,9,FALSE)/VLOOKUP($A142,table100!$AE$10:$AK$462,7,FALSE)*1000,"")</f>
        <v>0</v>
      </c>
      <c r="AQ142">
        <f>IFERROR(VLOOKUP($A142,table123!$BF$10:$BR$410,9,FALSE)/VLOOKUP($A142,table100!$BE$10:$BK$462,7,FALSE)*1000,"")</f>
        <v>0</v>
      </c>
      <c r="AR142">
        <f>IFERROR(VLOOKUP($A142,table123!$CF$10:$CY$410,16,FALSE)/VLOOKUP($A142,table100!$CE$10:$CK$462,7,FALSE)*1000,"")</f>
        <v>0</v>
      </c>
      <c r="AS142">
        <f>IFERROR(VLOOKUP($A142,table123!$DF$10:$DY$410,16,FALSE)/VLOOKUP($A142,table100!$DE$10:$DK$462,7,FALSE)*1000,"")</f>
        <v>0.63887557898099345</v>
      </c>
      <c r="AT142">
        <f>IFERROR(VLOOKUP($A142,table123!$EF$10:$EZ$410,17,FALSE)/VLOOKUP($A142,table100!$EE$10:$EK$462,7,FALSE)*1000,"")</f>
        <v>0</v>
      </c>
      <c r="AU142">
        <f>IFERROR(VLOOKUP($A142,table123!$FF$10:$FZ$410,17,FALSE)/VLOOKUP($A142,table100!$FE$10:$FK$462,7,FALSE)*1000,"")</f>
        <v>0.17902298207532394</v>
      </c>
      <c r="AV142">
        <f>IFERROR(VLOOKUP($A142,table123!$GF$10:$GZ$410,17,FALSE)/VLOOKUP($A142,table100!$GE$10:$GK$462,7,FALSE)*1000,"")</f>
        <v>0.17745835274284066</v>
      </c>
      <c r="AX142">
        <f>IFERROR(VLOOKUP($A142,table123!$F$10:$R$410,11,FALSE)/VLOOKUP($A142,table100!$E$10:$K$462,7,FALSE)*1000,"")</f>
        <v>0.37828636277662192</v>
      </c>
      <c r="AY142">
        <f>IFERROR(VLOOKUP($A142,table123!$AF$10:$AR$410,11,FALSE)/VLOOKUP($A142,table100!$AE$10:$AK$462,7,FALSE)*1000,"")</f>
        <v>0</v>
      </c>
      <c r="AZ142">
        <f>IFERROR(VLOOKUP($A142,table123!$BF$10:$BR$410,11,FALSE)/VLOOKUP($A142,table100!$BE$10:$BK$462,7,FALSE)*1000,"")</f>
        <v>0</v>
      </c>
      <c r="BA142">
        <f>IFERROR(VLOOKUP($A142,table123!$CF$10:$CY$410,18,FALSE)/VLOOKUP($A142,table100!$CE$10:$CK$462,7,FALSE)*1000,"")</f>
        <v>2.2957895220166218E-2</v>
      </c>
      <c r="BB142">
        <f>IFERROR(VLOOKUP($A142,table123!$DF$10:$DY$410,18,FALSE)/VLOOKUP($A142,table100!$DE$10:$DK$462,7,FALSE)*1000,"")</f>
        <v>0.50197366919935205</v>
      </c>
      <c r="BC142">
        <f>IFERROR(VLOOKUP($A142,table123!$EF$10:$EZ$410,19,FALSE)/VLOOKUP($A142,table100!$EE$10:$EK$462,7,FALSE)*1000,"")</f>
        <v>0.38426763110307416</v>
      </c>
      <c r="BD142">
        <f>IFERROR(VLOOKUP($A142,table123!$FF$10:$FZ$410,19,FALSE)/VLOOKUP($A142,table100!$FE$10:$FK$462,7,FALSE)*1000,"")</f>
        <v>0.29091234587240133</v>
      </c>
      <c r="BE142">
        <f>IFERROR(VLOOKUP($A142,table123!$GF$10:$GZ$410,19,FALSE)/VLOOKUP($A142,table100!$GE$10:$GK$462,7,FALSE)*1000,"")</f>
        <v>0.26618752911426102</v>
      </c>
      <c r="BG142">
        <f>IFERROR(VLOOKUP($A142,table123!$F$10:$R$410,13,FALSE)/VLOOKUP($A142,table100!$E$10:$K$462,7,FALSE)*1000,"")</f>
        <v>7.542084357858899</v>
      </c>
      <c r="BH142">
        <f>IFERROR(VLOOKUP($A142,table123!$AF$10:$AR$410,13,FALSE)/VLOOKUP($A142,table100!$AE$10:$AK$462,7,FALSE)*1000,"")</f>
        <v>7.9314795259885011</v>
      </c>
      <c r="BI142">
        <f>IFERROR(VLOOKUP($A142,table123!$BF$10:$BR$410,13,FALSE)/VLOOKUP($A142,table100!$BE$10:$BK$462,7,FALSE)*1000,"")</f>
        <v>14.085162852420087</v>
      </c>
      <c r="BJ142">
        <f>IFERROR(VLOOKUP($A142,table123!$CF$10:$CY$410,20,FALSE)/VLOOKUP($A142,table100!$CE$10:$CK$462,7,FALSE)*1000,"")</f>
        <v>6.1756738142247114</v>
      </c>
      <c r="BK142">
        <f>IFERROR(VLOOKUP($A142,table123!$DF$10:$DY$410,20,FALSE)/VLOOKUP($A142,table100!$DE$10:$DK$462,7,FALSE)*1000,"")</f>
        <v>9.4234147899696534</v>
      </c>
      <c r="BL142">
        <f>IFERROR(VLOOKUP($A142,table123!$EF$10:$EZ$410,21,FALSE)/VLOOKUP($A142,table100!$EE$10:$EK$462,7,FALSE)*1000,"")</f>
        <v>10.103978300180831</v>
      </c>
      <c r="BM142">
        <f>IFERROR(VLOOKUP($A142,table123!$FF$10:$FZ$410,21,FALSE)/VLOOKUP($A142,table100!$FE$10:$FK$462,7,FALSE)*1000,"")</f>
        <v>8.8168818672097036</v>
      </c>
      <c r="BN142">
        <f>IFERROR(VLOOKUP($A142,table123!$GF$10:$GZ$410,21,FALSE)/VLOOKUP($A142,table100!$GE$10:$GK$462,7,FALSE)*1000,"")</f>
        <v>12.444266986091701</v>
      </c>
    </row>
    <row r="143" spans="1:66" x14ac:dyDescent="0.3">
      <c r="A143" t="s">
        <v>1309</v>
      </c>
      <c r="B143" t="str">
        <f>VLOOKUP($A143,class!$A$1:$B$455,2,FALSE)</f>
        <v>Shire District</v>
      </c>
      <c r="C143" t="str">
        <f>IFERROR(VLOOKUP($A143,classifications!A$3:C$334,3,FALSE),VLOOKUP($A143,classifications!I$2:K$28,3,FALSE))</f>
        <v>Urban with Significant Rural</v>
      </c>
      <c r="E143" t="b">
        <f>IF(VLOOKUP(A143,table123!$F$10:$F$410,1,FALSE)=VLOOKUP(calculations!A143,table100!$E$10:$E$462,1,FALSE),TRUE,FALSE)</f>
        <v>1</v>
      </c>
      <c r="F143" t="b">
        <f>IF(VLOOKUP($A143,table123!$AF$10:$AF$410,1,FALSE)=VLOOKUP(calculations!$A143,table100!$AE$10:$AE$462,1,FALSE),TRUE,FALSE)</f>
        <v>1</v>
      </c>
      <c r="G143" t="b">
        <f>IF(VLOOKUP($A143,table123!$BF$10:$BF$410,1,FALSE)=VLOOKUP(calculations!$A143,table100!$BE$10:$BE$462,1,FALSE),TRUE,FALSE)</f>
        <v>1</v>
      </c>
      <c r="H143" t="b">
        <f>IF(VLOOKUP($A143,table123!$CF$10:$CF$410,1,FALSE)=VLOOKUP(calculations!$A143,table100!$CE$10:$CE$462,1,FALSE),TRUE,FALSE)</f>
        <v>1</v>
      </c>
      <c r="I143" t="b">
        <f>IF(VLOOKUP($A143,table123!$DF$10:$DF$410,1,FALSE)=VLOOKUP(calculations!$A143,table100!$DE$10:$DE$462,1,FALSE),TRUE,FALSE)</f>
        <v>1</v>
      </c>
      <c r="J143" t="b">
        <f>IF(VLOOKUP($A143,table123!$EF$10:$EF$410,1,FALSE)=VLOOKUP(calculations!$A143,table100!$EE$10:$EE$462,1,FALSE),TRUE,FALSE)</f>
        <v>1</v>
      </c>
      <c r="K143" t="b">
        <f>IF(VLOOKUP($A143,table123!$FF$10:$FF$410,1,FALSE)=VLOOKUP(calculations!$A143,table100!$FE$10:$FE$462,1,FALSE),TRUE,FALSE)</f>
        <v>1</v>
      </c>
      <c r="L143" t="b">
        <f>IF(VLOOKUP($A143,table123!$GF$10:$GF$408,1,FALSE)=VLOOKUP(calculations!$A143,table100!$GE$10:$GE$462,1,FALSE),TRUE,FALSE)</f>
        <v>1</v>
      </c>
      <c r="N143">
        <f>IFERROR(VLOOKUP($A143,table123!$F$10:$R$410,3,FALSE)/VLOOKUP($A143,table100!$E$10:$K$462,7,FALSE)*1000,"")</f>
        <v>3.3751883475640381</v>
      </c>
      <c r="O143">
        <f>IFERROR(VLOOKUP($A143,table123!$AF$10:$AR$410,3,FALSE)/VLOOKUP($A143,table100!$AE$10:$AK$462,7,FALSE)*1000,"")</f>
        <v>1.8607070686861007</v>
      </c>
      <c r="P143">
        <f>IFERROR(VLOOKUP($A143,table123!$BF$10:$BR$410,3,FALSE)/VLOOKUP($A143,table100!$BE$10:$BK$462,7,FALSE)*1000,"")</f>
        <v>5.2317338605004089</v>
      </c>
      <c r="Q143">
        <f>IFERROR(VLOOKUP($A143,table123!$CF$10:$CY$410,3,FALSE)/VLOOKUP($A143,table100!$CE$10:$CK$462,7,FALSE)*1000,"")</f>
        <v>1.6665674662222487</v>
      </c>
      <c r="R143">
        <f>IFERROR(VLOOKUP($A143,table123!$DF$10:$DY$410,3,FALSE)/VLOOKUP($A143,table100!$DE$10:$DK$462,7,FALSE)*1000,"")</f>
        <v>10.923359031488454</v>
      </c>
      <c r="S143">
        <f>IFERROR(VLOOKUP($A143,table123!$EF$10:$EZ$410,3,FALSE)/VLOOKUP($A143,table100!$EE$10:$EK$462,7,FALSE)*1000,"")</f>
        <v>6.4622871046228711</v>
      </c>
      <c r="T143">
        <f>IFERROR(VLOOKUP($A143,table123!$FF$10:$FZ$410,3,FALSE)/VLOOKUP($A143,table100!$FE$10:$FK$462,7,FALSE)*1000,"")</f>
        <v>7.140100347356233</v>
      </c>
      <c r="U143">
        <f>IFERROR(VLOOKUP($A143,table123!$GF$10:$GZ$410,3,FALSE)/VLOOKUP($A143,table100!$GE$10:$GK$462,7,FALSE)*1000,"")</f>
        <v>7.1557035166264873</v>
      </c>
      <c r="W143">
        <f>IFERROR(VLOOKUP($A143,table123!$F$10:$R$410,5,FALSE)/VLOOKUP($A143,table100!$E$10:$K$462,7,FALSE)*1000,"")</f>
        <v>6.0271220492214964E-2</v>
      </c>
      <c r="X143">
        <f>IFERROR(VLOOKUP($A143,table123!$AF$10:$AR$410,5,FALSE)/VLOOKUP($A143,table100!$AE$10:$AK$462,7,FALSE)*1000,"")</f>
        <v>6.0022808667293572E-2</v>
      </c>
      <c r="Y143">
        <f>IFERROR(VLOOKUP($A143,table123!$BF$10:$BR$410,5,FALSE)/VLOOKUP($A143,table100!$BE$10:$BK$462,7,FALSE)*1000,"")</f>
        <v>-5.9905349547714606E-2</v>
      </c>
      <c r="Z143">
        <f>IFERROR(VLOOKUP($A143,table123!$CF$10:$CY$410,5,FALSE)/VLOOKUP($A143,table100!$CE$10:$CK$462,7,FALSE)*1000,"")</f>
        <v>0.85312382199472248</v>
      </c>
      <c r="AA143">
        <f>IFERROR(VLOOKUP($A143,table123!$DF$10:$DY$410,5,FALSE)/VLOOKUP($A143,table100!$DE$10:$DK$462,7,FALSE)*1000,"")</f>
        <v>0</v>
      </c>
      <c r="AB143">
        <f>IFERROR(VLOOKUP($A143,table123!$EF$10:$EZ$410,5,FALSE)/VLOOKUP($A143,table100!$EE$10:$EK$462,7,FALSE)*1000,"")</f>
        <v>0.21411192214111924</v>
      </c>
      <c r="AC143">
        <f>IFERROR(VLOOKUP($A143,table123!$FF$10:$FZ$410,5,FALSE)/VLOOKUP($A143,table100!$FE$10:$FK$462,7,FALSE)*1000,"")</f>
        <v>0.57892705519104593</v>
      </c>
      <c r="AD143">
        <f>IFERROR(VLOOKUP($A143,table123!$GF$10:$GZ$410,5,FALSE)/VLOOKUP($A143,table100!$GE$10:$GK$462,7,FALSE)*1000,"")</f>
        <v>0.17219607392951439</v>
      </c>
      <c r="AF143">
        <f>IFERROR(VLOOKUP($A143,table123!$F$10:$R$410,7,FALSE)/VLOOKUP($A143,table100!$E$10:$K$462,7,FALSE)*1000,"")</f>
        <v>0.70316423907584136</v>
      </c>
      <c r="AG143">
        <f>IFERROR(VLOOKUP($A143,table123!$AF$10:$AR$410,7,FALSE)/VLOOKUP($A143,table100!$AE$10:$AK$462,7,FALSE)*1000,"")</f>
        <v>0.22008363178007642</v>
      </c>
      <c r="AH143">
        <f>IFERROR(VLOOKUP($A143,table123!$BF$10:$BR$410,7,FALSE)/VLOOKUP($A143,table100!$BE$10:$BK$462,7,FALSE)*1000,"")</f>
        <v>1.5375706383913417</v>
      </c>
      <c r="AI143">
        <f>IFERROR(VLOOKUP($A143,table123!$CF$10:$CY$410,7,FALSE)/VLOOKUP($A143,table100!$CE$10:$CK$462,7,FALSE)*1000,"")</f>
        <v>3.6704164434656668</v>
      </c>
      <c r="AJ143">
        <f>IFERROR(VLOOKUP($A143,table123!$DF$10:$DY$410,7,FALSE)/VLOOKUP($A143,table100!$DE$10:$DK$462,7,FALSE)*1000,"")</f>
        <v>1.4393595835715836</v>
      </c>
      <c r="AK143">
        <f>IFERROR(VLOOKUP($A143,table123!$EF$10:$EZ$410,7,FALSE)/VLOOKUP($A143,table100!$EE$10:$EK$462,7,FALSE)*1000,"")</f>
        <v>1.4598540145985401</v>
      </c>
      <c r="AL143">
        <f>IFERROR(VLOOKUP($A143,table123!$FF$10:$FZ$410,7,FALSE)/VLOOKUP($A143,table100!$FE$10:$FK$462,7,FALSE)*1000,"")</f>
        <v>1.6016981860285604</v>
      </c>
      <c r="AM143">
        <f>IFERROR(VLOOKUP($A143,table123!$GF$10:$GZ$410,7,FALSE)/VLOOKUP($A143,table100!$GE$10:$GK$462,7,FALSE)*1000,"")</f>
        <v>1.3775685914361151</v>
      </c>
      <c r="AO143">
        <f>IFERROR(VLOOKUP($A143,table123!$F$10:$R$410,9,FALSE)/VLOOKUP($A143,table100!$E$10:$K$462,7,FALSE)*1000,"")</f>
        <v>0</v>
      </c>
      <c r="AP143">
        <f>IFERROR(VLOOKUP($A143,table123!$AF$10:$AR$410,9,FALSE)/VLOOKUP($A143,table100!$AE$10:$AK$462,7,FALSE)*1000,"")</f>
        <v>2.0007602889097857E-2</v>
      </c>
      <c r="AQ143">
        <f>IFERROR(VLOOKUP($A143,table123!$BF$10:$BR$410,9,FALSE)/VLOOKUP($A143,table100!$BE$10:$BK$462,7,FALSE)*1000,"")</f>
        <v>0</v>
      </c>
      <c r="AR143">
        <f>IFERROR(VLOOKUP($A143,table123!$CF$10:$CY$410,16,FALSE)/VLOOKUP($A143,table100!$CE$10:$CK$462,7,FALSE)*1000,"")</f>
        <v>3.9680177767196394E-2</v>
      </c>
      <c r="AS143">
        <f>IFERROR(VLOOKUP($A143,table123!$DF$10:$DY$410,16,FALSE)/VLOOKUP($A143,table100!$DE$10:$DK$462,7,FALSE)*1000,"")</f>
        <v>0.82812469191789739</v>
      </c>
      <c r="AT143">
        <f>IFERROR(VLOOKUP($A143,table123!$EF$10:$EZ$410,17,FALSE)/VLOOKUP($A143,table100!$EE$10:$EK$462,7,FALSE)*1000,"")</f>
        <v>0.66180048661800484</v>
      </c>
      <c r="AU143">
        <f>IFERROR(VLOOKUP($A143,table123!$FF$10:$FZ$410,17,FALSE)/VLOOKUP($A143,table100!$FE$10:$FK$462,7,FALSE)*1000,"")</f>
        <v>0.21227325357005017</v>
      </c>
      <c r="AV143">
        <f>IFERROR(VLOOKUP($A143,table123!$GF$10:$GZ$410,17,FALSE)/VLOOKUP($A143,table100!$GE$10:$GK$462,7,FALSE)*1000,"")</f>
        <v>0.30612635365247004</v>
      </c>
      <c r="AX143">
        <f>IFERROR(VLOOKUP($A143,table123!$F$10:$R$410,11,FALSE)/VLOOKUP($A143,table100!$E$10:$K$462,7,FALSE)*1000,"")</f>
        <v>0</v>
      </c>
      <c r="AY143">
        <f>IFERROR(VLOOKUP($A143,table123!$AF$10:$AR$410,11,FALSE)/VLOOKUP($A143,table100!$AE$10:$AK$462,7,FALSE)*1000,"")</f>
        <v>0.20007602889097859</v>
      </c>
      <c r="AZ143">
        <f>IFERROR(VLOOKUP($A143,table123!$BF$10:$BR$410,11,FALSE)/VLOOKUP($A143,table100!$BE$10:$BK$462,7,FALSE)*1000,"")</f>
        <v>0.23962139819085843</v>
      </c>
      <c r="BA143">
        <f>IFERROR(VLOOKUP($A143,table123!$CF$10:$CY$410,18,FALSE)/VLOOKUP($A143,table100!$CE$10:$CK$462,7,FALSE)*1000,"")</f>
        <v>0</v>
      </c>
      <c r="BB143">
        <f>IFERROR(VLOOKUP($A143,table123!$DF$10:$DY$410,18,FALSE)/VLOOKUP($A143,table100!$DE$10:$DK$462,7,FALSE)*1000,"")</f>
        <v>0.2168898002642112</v>
      </c>
      <c r="BC143">
        <f>IFERROR(VLOOKUP($A143,table123!$EF$10:$EZ$410,19,FALSE)/VLOOKUP($A143,table100!$EE$10:$EK$462,7,FALSE)*1000,"")</f>
        <v>0.13625304136253041</v>
      </c>
      <c r="BD143">
        <f>IFERROR(VLOOKUP($A143,table123!$FF$10:$FZ$410,19,FALSE)/VLOOKUP($A143,table100!$FE$10:$FK$462,7,FALSE)*1000,"")</f>
        <v>0.92628328830567341</v>
      </c>
      <c r="BE143">
        <f>IFERROR(VLOOKUP($A143,table123!$GF$10:$GZ$410,19,FALSE)/VLOOKUP($A143,table100!$GE$10:$GK$462,7,FALSE)*1000,"")</f>
        <v>0.17219607392951439</v>
      </c>
      <c r="BG143">
        <f>IFERROR(VLOOKUP($A143,table123!$F$10:$R$410,13,FALSE)/VLOOKUP($A143,table100!$E$10:$K$462,7,FALSE)*1000,"")</f>
        <v>4.1386238071320944</v>
      </c>
      <c r="BH143">
        <f>IFERROR(VLOOKUP($A143,table123!$AF$10:$AR$410,13,FALSE)/VLOOKUP($A143,table100!$AE$10:$AK$462,7,FALSE)*1000,"")</f>
        <v>1.96074508313159</v>
      </c>
      <c r="BI143">
        <f>IFERROR(VLOOKUP($A143,table123!$BF$10:$BR$410,13,FALSE)/VLOOKUP($A143,table100!$BE$10:$BK$462,7,FALSE)*1000,"")</f>
        <v>6.4697777511531784</v>
      </c>
      <c r="BJ143">
        <f>IFERROR(VLOOKUP($A143,table123!$CF$10:$CY$410,20,FALSE)/VLOOKUP($A143,table100!$CE$10:$CK$462,7,FALSE)*1000,"")</f>
        <v>6.2297879094498345</v>
      </c>
      <c r="BK143">
        <f>IFERROR(VLOOKUP($A143,table123!$DF$10:$DY$410,20,FALSE)/VLOOKUP($A143,table100!$DE$10:$DK$462,7,FALSE)*1000,"")</f>
        <v>12.973953506713725</v>
      </c>
      <c r="BL143">
        <f>IFERROR(VLOOKUP($A143,table123!$EF$10:$EZ$410,21,FALSE)/VLOOKUP($A143,table100!$EE$10:$EK$462,7,FALSE)*1000,"")</f>
        <v>8.6618004866180058</v>
      </c>
      <c r="BM143">
        <f>IFERROR(VLOOKUP($A143,table123!$FF$10:$FZ$410,21,FALSE)/VLOOKUP($A143,table100!$FE$10:$FK$462,7,FALSE)*1000,"")</f>
        <v>8.6067155538402158</v>
      </c>
      <c r="BN143">
        <f>IFERROR(VLOOKUP($A143,table123!$GF$10:$GZ$410,21,FALSE)/VLOOKUP($A143,table100!$GE$10:$GK$462,7,FALSE)*1000,"")</f>
        <v>8.8393984617150725</v>
      </c>
    </row>
    <row r="144" spans="1:66" x14ac:dyDescent="0.3">
      <c r="A144" t="s">
        <v>887</v>
      </c>
      <c r="B144" t="str">
        <f>VLOOKUP($A144,class!$A$1:$B$455,2,FALSE)</f>
        <v>Shire District</v>
      </c>
      <c r="C144" t="str">
        <f>IFERROR(VLOOKUP($A144,classifications!A$3:C$334,3,FALSE),VLOOKUP($A144,classifications!I$2:K$28,3,FALSE))</f>
        <v>Predominantly Rural</v>
      </c>
      <c r="E144" t="b">
        <f>IF(VLOOKUP(A144,table123!$F$10:$F$410,1,FALSE)=VLOOKUP(calculations!A144,table100!$E$10:$E$462,1,FALSE),TRUE,FALSE)</f>
        <v>1</v>
      </c>
      <c r="F144" t="b">
        <f>IF(VLOOKUP($A144,table123!$AF$10:$AF$410,1,FALSE)=VLOOKUP(calculations!$A144,table100!$AE$10:$AE$462,1,FALSE),TRUE,FALSE)</f>
        <v>1</v>
      </c>
      <c r="G144" t="b">
        <f>IF(VLOOKUP($A144,table123!$BF$10:$BF$410,1,FALSE)=VLOOKUP(calculations!$A144,table100!$BE$10:$BE$462,1,FALSE),TRUE,FALSE)</f>
        <v>1</v>
      </c>
      <c r="H144" t="b">
        <f>IF(VLOOKUP($A144,table123!$CF$10:$CF$410,1,FALSE)=VLOOKUP(calculations!$A144,table100!$CE$10:$CE$462,1,FALSE),TRUE,FALSE)</f>
        <v>1</v>
      </c>
      <c r="I144" t="b">
        <f>IF(VLOOKUP($A144,table123!$DF$10:$DF$410,1,FALSE)=VLOOKUP(calculations!$A144,table100!$DE$10:$DE$462,1,FALSE),TRUE,FALSE)</f>
        <v>1</v>
      </c>
      <c r="J144" t="b">
        <f>IF(VLOOKUP($A144,table123!$EF$10:$EF$410,1,FALSE)=VLOOKUP(calculations!$A144,table100!$EE$10:$EE$462,1,FALSE),TRUE,FALSE)</f>
        <v>1</v>
      </c>
      <c r="K144" t="b">
        <f>IF(VLOOKUP($A144,table123!$FF$10:$FF$410,1,FALSE)=VLOOKUP(calculations!$A144,table100!$FE$10:$FE$462,1,FALSE),TRUE,FALSE)</f>
        <v>1</v>
      </c>
      <c r="L144" t="e">
        <f>IF(VLOOKUP($A144,table123!$GF$10:$GF$408,1,FALSE)=VLOOKUP(calculations!$A144,table100!$GE$10:$GE$462,1,FALSE),TRUE,FALSE)</f>
        <v>#N/A</v>
      </c>
      <c r="N144">
        <f>IFERROR(VLOOKUP($A144,table123!$F$10:$R$410,3,FALSE)/VLOOKUP($A144,table100!$E$10:$K$462,7,FALSE)*1000,"")</f>
        <v>11.364451136445114</v>
      </c>
      <c r="O144">
        <f>IFERROR(VLOOKUP($A144,table123!$AF$10:$AR$410,3,FALSE)/VLOOKUP($A144,table100!$AE$10:$AK$462,7,FALSE)*1000,"")</f>
        <v>8.3655311757824968</v>
      </c>
      <c r="P144">
        <f>IFERROR(VLOOKUP($A144,table123!$BF$10:$BR$410,3,FALSE)/VLOOKUP($A144,table100!$BE$10:$BK$462,7,FALSE)*1000,"")</f>
        <v>5.7632836660106834</v>
      </c>
      <c r="Q144">
        <f>IFERROR(VLOOKUP($A144,table123!$CF$10:$CY$410,3,FALSE)/VLOOKUP($A144,table100!$CE$10:$CK$462,7,FALSE)*1000,"")</f>
        <v>5.1355505869200675</v>
      </c>
      <c r="R144">
        <f>IFERROR(VLOOKUP($A144,table123!$DF$10:$DY$410,3,FALSE)/VLOOKUP($A144,table100!$DE$10:$DK$462,7,FALSE)*1000,"")</f>
        <v>9.0924865521429812</v>
      </c>
      <c r="S144">
        <f>IFERROR(VLOOKUP($A144,table123!$EF$10:$EZ$410,3,FALSE)/VLOOKUP($A144,table100!$EE$10:$EK$462,7,FALSE)*1000,"")</f>
        <v>12.692531988611025</v>
      </c>
      <c r="T144">
        <f>IFERROR(VLOOKUP($A144,table123!$FF$10:$FZ$410,3,FALSE)/VLOOKUP($A144,table100!$FE$10:$FK$462,7,FALSE)*1000,"")</f>
        <v>14.050650054171181</v>
      </c>
      <c r="U144" t="str">
        <f>IFERROR(VLOOKUP($A144,table123!$GF$10:$GZ$410,3,FALSE)/VLOOKUP($A144,table100!$GE$10:$GK$462,7,FALSE)*1000,"")</f>
        <v/>
      </c>
      <c r="W144">
        <f>IFERROR(VLOOKUP($A144,table123!$F$10:$R$410,5,FALSE)/VLOOKUP($A144,table100!$E$10:$K$462,7,FALSE)*1000,"")</f>
        <v>0</v>
      </c>
      <c r="X144">
        <f>IFERROR(VLOOKUP($A144,table123!$AF$10:$AR$410,5,FALSE)/VLOOKUP($A144,table100!$AE$10:$AK$462,7,FALSE)*1000,"")</f>
        <v>0</v>
      </c>
      <c r="Y144">
        <f>IFERROR(VLOOKUP($A144,table123!$BF$10:$BR$410,5,FALSE)/VLOOKUP($A144,table100!$BE$10:$BK$462,7,FALSE)*1000,"")</f>
        <v>3.5141973573235875E-2</v>
      </c>
      <c r="Z144">
        <f>IFERROR(VLOOKUP($A144,table123!$CF$10:$CY$410,5,FALSE)/VLOOKUP($A144,table100!$CE$10:$CK$462,7,FALSE)*1000,"")</f>
        <v>0.174678591391839</v>
      </c>
      <c r="AA144">
        <f>IFERROR(VLOOKUP($A144,table123!$DF$10:$DY$410,5,FALSE)/VLOOKUP($A144,table100!$DE$10:$DK$462,7,FALSE)*1000,"")</f>
        <v>0.10411244143675169</v>
      </c>
      <c r="AB144">
        <f>IFERROR(VLOOKUP($A144,table123!$EF$10:$EZ$410,5,FALSE)/VLOOKUP($A144,table100!$EE$10:$EK$462,7,FALSE)*1000,"")</f>
        <v>3.430414050975953E-2</v>
      </c>
      <c r="AC144">
        <f>IFERROR(VLOOKUP($A144,table123!$FF$10:$FZ$410,5,FALSE)/VLOOKUP($A144,table100!$FE$10:$FK$462,7,FALSE)*1000,"")</f>
        <v>-0.10157096424702058</v>
      </c>
      <c r="AD144" t="str">
        <f>IFERROR(VLOOKUP($A144,table123!$GF$10:$GZ$410,5,FALSE)/VLOOKUP($A144,table100!$GE$10:$GK$462,7,FALSE)*1000,"")</f>
        <v/>
      </c>
      <c r="AF144">
        <f>IFERROR(VLOOKUP($A144,table123!$F$10:$R$410,7,FALSE)/VLOOKUP($A144,table100!$E$10:$K$462,7,FALSE)*1000,"")</f>
        <v>0</v>
      </c>
      <c r="AG144">
        <f>IFERROR(VLOOKUP($A144,table123!$AF$10:$AR$410,7,FALSE)/VLOOKUP($A144,table100!$AE$10:$AK$462,7,FALSE)*1000,"")</f>
        <v>0.49626032398709724</v>
      </c>
      <c r="AH144">
        <f>IFERROR(VLOOKUP($A144,table123!$BF$10:$BR$410,7,FALSE)/VLOOKUP($A144,table100!$BE$10:$BK$462,7,FALSE)*1000,"")</f>
        <v>0.21085184143941524</v>
      </c>
      <c r="AI144">
        <f>IFERROR(VLOOKUP($A144,table123!$CF$10:$CY$410,7,FALSE)/VLOOKUP($A144,table100!$CE$10:$CK$462,7,FALSE)*1000,"")</f>
        <v>1.5371716042481833</v>
      </c>
      <c r="AJ144">
        <f>IFERROR(VLOOKUP($A144,table123!$DF$10:$DY$410,7,FALSE)/VLOOKUP($A144,table100!$DE$10:$DK$462,7,FALSE)*1000,"")</f>
        <v>2.7069234773555442</v>
      </c>
      <c r="AK144">
        <f>IFERROR(VLOOKUP($A144,table123!$EF$10:$EZ$410,7,FALSE)/VLOOKUP($A144,table100!$EE$10:$EK$462,7,FALSE)*1000,"")</f>
        <v>0.51456210764639287</v>
      </c>
      <c r="AL144">
        <f>IFERROR(VLOOKUP($A144,table123!$FF$10:$FZ$410,7,FALSE)/VLOOKUP($A144,table100!$FE$10:$FK$462,7,FALSE)*1000,"")</f>
        <v>0.37242686890574217</v>
      </c>
      <c r="AM144" t="str">
        <f>IFERROR(VLOOKUP($A144,table123!$GF$10:$GZ$410,7,FALSE)/VLOOKUP($A144,table100!$GE$10:$GK$462,7,FALSE)*1000,"")</f>
        <v/>
      </c>
      <c r="AO144">
        <f>IFERROR(VLOOKUP($A144,table123!$F$10:$R$410,9,FALSE)/VLOOKUP($A144,table100!$E$10:$K$462,7,FALSE)*1000,"")</f>
        <v>0</v>
      </c>
      <c r="AP144">
        <f>IFERROR(VLOOKUP($A144,table123!$AF$10:$AR$410,9,FALSE)/VLOOKUP($A144,table100!$AE$10:$AK$462,7,FALSE)*1000,"")</f>
        <v>0</v>
      </c>
      <c r="AQ144">
        <f>IFERROR(VLOOKUP($A144,table123!$BF$10:$BR$410,9,FALSE)/VLOOKUP($A144,table100!$BE$10:$BK$462,7,FALSE)*1000,"")</f>
        <v>3.5141973573235875E-2</v>
      </c>
      <c r="AR144">
        <f>IFERROR(VLOOKUP($A144,table123!$CF$10:$CY$410,16,FALSE)/VLOOKUP($A144,table100!$CE$10:$CK$462,7,FALSE)*1000,"")</f>
        <v>3.4935718278367806E-2</v>
      </c>
      <c r="AS144">
        <f>IFERROR(VLOOKUP($A144,table123!$DF$10:$DY$410,16,FALSE)/VLOOKUP($A144,table100!$DE$10:$DK$462,7,FALSE)*1000,"")</f>
        <v>0</v>
      </c>
      <c r="AT144">
        <f>IFERROR(VLOOKUP($A144,table123!$EF$10:$EZ$410,17,FALSE)/VLOOKUP($A144,table100!$EE$10:$EK$462,7,FALSE)*1000,"")</f>
        <v>0</v>
      </c>
      <c r="AU144">
        <f>IFERROR(VLOOKUP($A144,table123!$FF$10:$FZ$410,17,FALSE)/VLOOKUP($A144,table100!$FE$10:$FK$462,7,FALSE)*1000,"")</f>
        <v>0</v>
      </c>
      <c r="AV144" t="str">
        <f>IFERROR(VLOOKUP($A144,table123!$GF$10:$GZ$410,17,FALSE)/VLOOKUP($A144,table100!$GE$10:$GK$462,7,FALSE)*1000,"")</f>
        <v/>
      </c>
      <c r="AX144">
        <f>IFERROR(VLOOKUP($A144,table123!$F$10:$R$410,11,FALSE)/VLOOKUP($A144,table100!$E$10:$K$462,7,FALSE)*1000,"")</f>
        <v>0</v>
      </c>
      <c r="AY144">
        <f>IFERROR(VLOOKUP($A144,table123!$AF$10:$AR$410,11,FALSE)/VLOOKUP($A144,table100!$AE$10:$AK$462,7,FALSE)*1000,"")</f>
        <v>0.17723582999539186</v>
      </c>
      <c r="AZ144">
        <f>IFERROR(VLOOKUP($A144,table123!$BF$10:$BR$410,11,FALSE)/VLOOKUP($A144,table100!$BE$10:$BK$462,7,FALSE)*1000,"")</f>
        <v>0.1405678942929435</v>
      </c>
      <c r="BA144">
        <f>IFERROR(VLOOKUP($A144,table123!$CF$10:$CY$410,18,FALSE)/VLOOKUP($A144,table100!$CE$10:$CK$462,7,FALSE)*1000,"")</f>
        <v>0.20961430967020683</v>
      </c>
      <c r="BB144">
        <f>IFERROR(VLOOKUP($A144,table123!$DF$10:$DY$410,18,FALSE)/VLOOKUP($A144,table100!$DE$10:$DK$462,7,FALSE)*1000,"")</f>
        <v>0.24292903001908728</v>
      </c>
      <c r="BC144">
        <f>IFERROR(VLOOKUP($A144,table123!$EF$10:$EZ$410,19,FALSE)/VLOOKUP($A144,table100!$EE$10:$EK$462,7,FALSE)*1000,"")</f>
        <v>3.430414050975953E-2</v>
      </c>
      <c r="BD144">
        <f>IFERROR(VLOOKUP($A144,table123!$FF$10:$FZ$410,19,FALSE)/VLOOKUP($A144,table100!$FE$10:$FK$462,7,FALSE)*1000,"")</f>
        <v>0.16928494041170097</v>
      </c>
      <c r="BE144" t="str">
        <f>IFERROR(VLOOKUP($A144,table123!$GF$10:$GZ$410,19,FALSE)/VLOOKUP($A144,table100!$GE$10:$GK$462,7,FALSE)*1000,"")</f>
        <v/>
      </c>
      <c r="BG144">
        <f>IFERROR(VLOOKUP($A144,table123!$F$10:$R$410,13,FALSE)/VLOOKUP($A144,table100!$E$10:$K$462,7,FALSE)*1000,"")</f>
        <v>11.364451136445114</v>
      </c>
      <c r="BH144">
        <f>IFERROR(VLOOKUP($A144,table123!$AF$10:$AR$410,13,FALSE)/VLOOKUP($A144,table100!$AE$10:$AK$462,7,FALSE)*1000,"")</f>
        <v>8.6845556697742019</v>
      </c>
      <c r="BI144">
        <f>IFERROR(VLOOKUP($A144,table123!$BF$10:$BR$410,13,FALSE)/VLOOKUP($A144,table100!$BE$10:$BK$462,7,FALSE)*1000,"")</f>
        <v>5.9038515603036261</v>
      </c>
      <c r="BJ144">
        <f>IFERROR(VLOOKUP($A144,table123!$CF$10:$CY$410,20,FALSE)/VLOOKUP($A144,table100!$CE$10:$CK$462,7,FALSE)*1000,"")</f>
        <v>6.6727221911682504</v>
      </c>
      <c r="BK144">
        <f>IFERROR(VLOOKUP($A144,table123!$DF$10:$DY$410,20,FALSE)/VLOOKUP($A144,table100!$DE$10:$DK$462,7,FALSE)*1000,"")</f>
        <v>11.660593440916189</v>
      </c>
      <c r="BL144">
        <f>IFERROR(VLOOKUP($A144,table123!$EF$10:$EZ$410,21,FALSE)/VLOOKUP($A144,table100!$EE$10:$EK$462,7,FALSE)*1000,"")</f>
        <v>13.207094096257418</v>
      </c>
      <c r="BM144">
        <f>IFERROR(VLOOKUP($A144,table123!$FF$10:$FZ$410,21,FALSE)/VLOOKUP($A144,table100!$FE$10:$FK$462,7,FALSE)*1000,"")</f>
        <v>14.152221018418203</v>
      </c>
      <c r="BN144" t="str">
        <f>IFERROR(VLOOKUP($A144,table123!$GF$10:$GZ$410,21,FALSE)/VLOOKUP($A144,table100!$GE$10:$GK$462,7,FALSE)*1000,"")</f>
        <v/>
      </c>
    </row>
    <row r="145" spans="1:66" x14ac:dyDescent="0.3">
      <c r="A145" t="s">
        <v>541</v>
      </c>
      <c r="B145" t="str">
        <f>VLOOKUP($A145,class!$A$1:$B$455,2,FALSE)</f>
        <v>Shire District</v>
      </c>
      <c r="C145" t="str">
        <f>IFERROR(VLOOKUP($A145,classifications!A$3:C$334,3,FALSE),VLOOKUP($A145,classifications!I$2:K$28,3,FALSE))</f>
        <v>Predominantly Rural</v>
      </c>
      <c r="E145" t="b">
        <f>IF(VLOOKUP(A145,table123!$F$10:$F$410,1,FALSE)=VLOOKUP(calculations!A145,table100!$E$10:$E$462,1,FALSE),TRUE,FALSE)</f>
        <v>1</v>
      </c>
      <c r="F145" t="b">
        <f>IF(VLOOKUP($A145,table123!$AF$10:$AF$410,1,FALSE)=VLOOKUP(calculations!$A145,table100!$AE$10:$AE$462,1,FALSE),TRUE,FALSE)</f>
        <v>1</v>
      </c>
      <c r="G145" t="b">
        <f>IF(VLOOKUP($A145,table123!$BF$10:$BF$410,1,FALSE)=VLOOKUP(calculations!$A145,table100!$BE$10:$BE$462,1,FALSE),TRUE,FALSE)</f>
        <v>1</v>
      </c>
      <c r="H145" t="b">
        <f>IF(VLOOKUP($A145,table123!$CF$10:$CF$410,1,FALSE)=VLOOKUP(calculations!$A145,table100!$CE$10:$CE$462,1,FALSE),TRUE,FALSE)</f>
        <v>1</v>
      </c>
      <c r="I145" t="b">
        <f>IF(VLOOKUP($A145,table123!$DF$10:$DF$410,1,FALSE)=VLOOKUP(calculations!$A145,table100!$DE$10:$DE$462,1,FALSE),TRUE,FALSE)</f>
        <v>1</v>
      </c>
      <c r="J145" t="b">
        <f>IF(VLOOKUP($A145,table123!$EF$10:$EF$410,1,FALSE)=VLOOKUP(calculations!$A145,table100!$EE$10:$EE$462,1,FALSE),TRUE,FALSE)</f>
        <v>1</v>
      </c>
      <c r="K145" t="b">
        <f>IF(VLOOKUP($A145,table123!$FF$10:$FF$410,1,FALSE)=VLOOKUP(calculations!$A145,table100!$FE$10:$FE$462,1,FALSE),TRUE,FALSE)</f>
        <v>1</v>
      </c>
      <c r="L145" t="b">
        <f>IF(VLOOKUP($A145,table123!$GF$10:$GF$408,1,FALSE)=VLOOKUP(calculations!$A145,table100!$GE$10:$GE$462,1,FALSE),TRUE,FALSE)</f>
        <v>1</v>
      </c>
      <c r="N145">
        <f>IFERROR(VLOOKUP($A145,table123!$F$10:$R$410,3,FALSE)/VLOOKUP($A145,table100!$E$10:$K$462,7,FALSE)*1000,"")</f>
        <v>6.0940459524005597</v>
      </c>
      <c r="O145">
        <f>IFERROR(VLOOKUP($A145,table123!$AF$10:$AR$410,3,FALSE)/VLOOKUP($A145,table100!$AE$10:$AK$462,7,FALSE)*1000,"")</f>
        <v>10.44763905180174</v>
      </c>
      <c r="P145">
        <f>IFERROR(VLOOKUP($A145,table123!$BF$10:$BR$410,3,FALSE)/VLOOKUP($A145,table100!$BE$10:$BK$462,7,FALSE)*1000,"")</f>
        <v>10.134587319604345</v>
      </c>
      <c r="Q145">
        <f>IFERROR(VLOOKUP($A145,table123!$CF$10:$CY$410,3,FALSE)/VLOOKUP($A145,table100!$CE$10:$CK$462,7,FALSE)*1000,"")</f>
        <v>7.9734574838122763</v>
      </c>
      <c r="R145">
        <f>IFERROR(VLOOKUP($A145,table123!$DF$10:$DY$410,3,FALSE)/VLOOKUP($A145,table100!$DE$10:$DK$462,7,FALSE)*1000,"")</f>
        <v>6.3699339119356635</v>
      </c>
      <c r="S145">
        <f>IFERROR(VLOOKUP($A145,table123!$EF$10:$EZ$410,3,FALSE)/VLOOKUP($A145,table100!$EE$10:$EK$462,7,FALSE)*1000,"")</f>
        <v>5.1945997257673238</v>
      </c>
      <c r="T145">
        <f>IFERROR(VLOOKUP($A145,table123!$FF$10:$FZ$410,3,FALSE)/VLOOKUP($A145,table100!$FE$10:$FK$462,7,FALSE)*1000,"")</f>
        <v>6.5217391304347823</v>
      </c>
      <c r="U145">
        <f>IFERROR(VLOOKUP($A145,table123!$GF$10:$GZ$410,3,FALSE)/VLOOKUP($A145,table100!$GE$10:$GK$462,7,FALSE)*1000,"")</f>
        <v>8.2704811443433019</v>
      </c>
      <c r="W145">
        <f>IFERROR(VLOOKUP($A145,table123!$F$10:$R$410,5,FALSE)/VLOOKUP($A145,table100!$E$10:$K$462,7,FALSE)*1000,"")</f>
        <v>5.4901314886491533E-2</v>
      </c>
      <c r="X145">
        <f>IFERROR(VLOOKUP($A145,table123!$AF$10:$AR$410,5,FALSE)/VLOOKUP($A145,table100!$AE$10:$AK$462,7,FALSE)*1000,"")</f>
        <v>-5.4556861889304128E-2</v>
      </c>
      <c r="Y145">
        <f>IFERROR(VLOOKUP($A145,table123!$BF$10:$BR$410,5,FALSE)/VLOOKUP($A145,table100!$BE$10:$BK$462,7,FALSE)*1000,"")</f>
        <v>5.4051132371223179E-2</v>
      </c>
      <c r="Z145">
        <f>IFERROR(VLOOKUP($A145,table123!$CF$10:$CY$410,5,FALSE)/VLOOKUP($A145,table100!$CE$10:$CK$462,7,FALSE)*1000,"")</f>
        <v>0.10702627495050035</v>
      </c>
      <c r="AA145">
        <f>IFERROR(VLOOKUP($A145,table123!$DF$10:$DY$410,5,FALSE)/VLOOKUP($A145,table100!$DE$10:$DK$462,7,FALSE)*1000,"")</f>
        <v>2.6541391299731931E-2</v>
      </c>
      <c r="AB145">
        <f>IFERROR(VLOOKUP($A145,table123!$EF$10:$EZ$410,5,FALSE)/VLOOKUP($A145,table100!$EE$10:$EK$462,7,FALSE)*1000,"")</f>
        <v>1.1865836937031959</v>
      </c>
      <c r="AC145">
        <f>IFERROR(VLOOKUP($A145,table123!$FF$10:$FZ$410,5,FALSE)/VLOOKUP($A145,table100!$FE$10:$FK$462,7,FALSE)*1000,"")</f>
        <v>5.2383446830801469E-2</v>
      </c>
      <c r="AD145">
        <f>IFERROR(VLOOKUP($A145,table123!$GF$10:$GZ$410,5,FALSE)/VLOOKUP($A145,table100!$GE$10:$GK$462,7,FALSE)*1000,"")</f>
        <v>7.8023407022106639E-2</v>
      </c>
      <c r="AF145">
        <f>IFERROR(VLOOKUP($A145,table123!$F$10:$R$410,7,FALSE)/VLOOKUP($A145,table100!$E$10:$K$462,7,FALSE)*1000,"")</f>
        <v>0.6313651211946526</v>
      </c>
      <c r="AG145">
        <f>IFERROR(VLOOKUP($A145,table123!$AF$10:$AR$410,7,FALSE)/VLOOKUP($A145,table100!$AE$10:$AK$462,7,FALSE)*1000,"")</f>
        <v>0.10911372377860826</v>
      </c>
      <c r="AH145">
        <f>IFERROR(VLOOKUP($A145,table123!$BF$10:$BR$410,7,FALSE)/VLOOKUP($A145,table100!$BE$10:$BK$462,7,FALSE)*1000,"")</f>
        <v>0.40538349278417379</v>
      </c>
      <c r="AI145">
        <f>IFERROR(VLOOKUP($A145,table123!$CF$10:$CY$410,7,FALSE)/VLOOKUP($A145,table100!$CE$10:$CK$462,7,FALSE)*1000,"")</f>
        <v>0.34783539358912613</v>
      </c>
      <c r="AJ145">
        <f>IFERROR(VLOOKUP($A145,table123!$DF$10:$DY$410,7,FALSE)/VLOOKUP($A145,table100!$DE$10:$DK$462,7,FALSE)*1000,"")</f>
        <v>0.63699339119356635</v>
      </c>
      <c r="AK145">
        <f>IFERROR(VLOOKUP($A145,table123!$EF$10:$EZ$410,7,FALSE)/VLOOKUP($A145,table100!$EE$10:$EK$462,7,FALSE)*1000,"")</f>
        <v>0.36915937137432758</v>
      </c>
      <c r="AL145">
        <f>IFERROR(VLOOKUP($A145,table123!$FF$10:$FZ$410,7,FALSE)/VLOOKUP($A145,table100!$FE$10:$FK$462,7,FALSE)*1000,"")</f>
        <v>0.91671031953902571</v>
      </c>
      <c r="AM145">
        <f>IFERROR(VLOOKUP($A145,table123!$GF$10:$GZ$410,7,FALSE)/VLOOKUP($A145,table100!$GE$10:$GK$462,7,FALSE)*1000,"")</f>
        <v>0.5981794538361509</v>
      </c>
      <c r="AO145">
        <f>IFERROR(VLOOKUP($A145,table123!$F$10:$R$410,9,FALSE)/VLOOKUP($A145,table100!$E$10:$K$462,7,FALSE)*1000,"")</f>
        <v>0</v>
      </c>
      <c r="AP145">
        <f>IFERROR(VLOOKUP($A145,table123!$AF$10:$AR$410,9,FALSE)/VLOOKUP($A145,table100!$AE$10:$AK$462,7,FALSE)*1000,"")</f>
        <v>0</v>
      </c>
      <c r="AQ145">
        <f>IFERROR(VLOOKUP($A145,table123!$BF$10:$BR$410,9,FALSE)/VLOOKUP($A145,table100!$BE$10:$BK$462,7,FALSE)*1000,"")</f>
        <v>0</v>
      </c>
      <c r="AR145">
        <f>IFERROR(VLOOKUP($A145,table123!$CF$10:$CY$410,16,FALSE)/VLOOKUP($A145,table100!$CE$10:$CK$462,7,FALSE)*1000,"")</f>
        <v>0</v>
      </c>
      <c r="AS145">
        <f>IFERROR(VLOOKUP($A145,table123!$DF$10:$DY$410,16,FALSE)/VLOOKUP($A145,table100!$DE$10:$DK$462,7,FALSE)*1000,"")</f>
        <v>0</v>
      </c>
      <c r="AT145">
        <f>IFERROR(VLOOKUP($A145,table123!$EF$10:$EZ$410,17,FALSE)/VLOOKUP($A145,table100!$EE$10:$EK$462,7,FALSE)*1000,"")</f>
        <v>0</v>
      </c>
      <c r="AU145">
        <f>IFERROR(VLOOKUP($A145,table123!$FF$10:$FZ$410,17,FALSE)/VLOOKUP($A145,table100!$FE$10:$FK$462,7,FALSE)*1000,"")</f>
        <v>2.6191723415400735E-2</v>
      </c>
      <c r="AV145">
        <f>IFERROR(VLOOKUP($A145,table123!$GF$10:$GZ$410,17,FALSE)/VLOOKUP($A145,table100!$GE$10:$GK$462,7,FALSE)*1000,"")</f>
        <v>0</v>
      </c>
      <c r="AX145">
        <f>IFERROR(VLOOKUP($A145,table123!$F$10:$R$410,11,FALSE)/VLOOKUP($A145,table100!$E$10:$K$462,7,FALSE)*1000,"")</f>
        <v>0.46666117653517802</v>
      </c>
      <c r="AY145">
        <f>IFERROR(VLOOKUP($A145,table123!$AF$10:$AR$410,11,FALSE)/VLOOKUP($A145,table100!$AE$10:$AK$462,7,FALSE)*1000,"")</f>
        <v>1.1456940996753866</v>
      </c>
      <c r="AZ145">
        <f>IFERROR(VLOOKUP($A145,table123!$BF$10:$BR$410,11,FALSE)/VLOOKUP($A145,table100!$BE$10:$BK$462,7,FALSE)*1000,"")</f>
        <v>0.54051132371223176</v>
      </c>
      <c r="BA145">
        <f>IFERROR(VLOOKUP($A145,table123!$CF$10:$CY$410,18,FALSE)/VLOOKUP($A145,table100!$CE$10:$CK$462,7,FALSE)*1000,"")</f>
        <v>0.32107882485150102</v>
      </c>
      <c r="BB145">
        <f>IFERROR(VLOOKUP($A145,table123!$DF$10:$DY$410,18,FALSE)/VLOOKUP($A145,table100!$DE$10:$DK$462,7,FALSE)*1000,"")</f>
        <v>0.47774504339517476</v>
      </c>
      <c r="BC145">
        <f>IFERROR(VLOOKUP($A145,table123!$EF$10:$EZ$410,19,FALSE)/VLOOKUP($A145,table100!$EE$10:$EK$462,7,FALSE)*1000,"")</f>
        <v>0</v>
      </c>
      <c r="BD145">
        <f>IFERROR(VLOOKUP($A145,table123!$FF$10:$FZ$410,19,FALSE)/VLOOKUP($A145,table100!$FE$10:$FK$462,7,FALSE)*1000,"")</f>
        <v>0.44525929806181247</v>
      </c>
      <c r="BE145">
        <f>IFERROR(VLOOKUP($A145,table123!$GF$10:$GZ$410,19,FALSE)/VLOOKUP($A145,table100!$GE$10:$GK$462,7,FALSE)*1000,"")</f>
        <v>0.2080624187256177</v>
      </c>
      <c r="BG145">
        <f>IFERROR(VLOOKUP($A145,table123!$F$10:$R$410,13,FALSE)/VLOOKUP($A145,table100!$E$10:$K$462,7,FALSE)*1000,"")</f>
        <v>6.3136512119465262</v>
      </c>
      <c r="BH145">
        <f>IFERROR(VLOOKUP($A145,table123!$AF$10:$AR$410,13,FALSE)/VLOOKUP($A145,table100!$AE$10:$AK$462,7,FALSE)*1000,"")</f>
        <v>9.3565018140156582</v>
      </c>
      <c r="BI145">
        <f>IFERROR(VLOOKUP($A145,table123!$BF$10:$BR$410,13,FALSE)/VLOOKUP($A145,table100!$BE$10:$BK$462,7,FALSE)*1000,"")</f>
        <v>10.05351062104751</v>
      </c>
      <c r="BJ145">
        <f>IFERROR(VLOOKUP($A145,table123!$CF$10:$CY$410,20,FALSE)/VLOOKUP($A145,table100!$CE$10:$CK$462,7,FALSE)*1000,"")</f>
        <v>8.107240327500401</v>
      </c>
      <c r="BK145">
        <f>IFERROR(VLOOKUP($A145,table123!$DF$10:$DY$410,20,FALSE)/VLOOKUP($A145,table100!$DE$10:$DK$462,7,FALSE)*1000,"")</f>
        <v>6.5557236510337873</v>
      </c>
      <c r="BL145">
        <f>IFERROR(VLOOKUP($A145,table123!$EF$10:$EZ$410,21,FALSE)/VLOOKUP($A145,table100!$EE$10:$EK$462,7,FALSE)*1000,"")</f>
        <v>6.7503427908448472</v>
      </c>
      <c r="BM145">
        <f>IFERROR(VLOOKUP($A145,table123!$FF$10:$FZ$410,21,FALSE)/VLOOKUP($A145,table100!$FE$10:$FK$462,7,FALSE)*1000,"")</f>
        <v>7.071765322158198</v>
      </c>
      <c r="BN145">
        <f>IFERROR(VLOOKUP($A145,table123!$GF$10:$GZ$410,21,FALSE)/VLOOKUP($A145,table100!$GE$10:$GK$462,7,FALSE)*1000,"")</f>
        <v>8.7386215864759436</v>
      </c>
    </row>
    <row r="146" spans="1:66" x14ac:dyDescent="0.3">
      <c r="A146" t="s">
        <v>661</v>
      </c>
      <c r="B146" t="str">
        <f>VLOOKUP($A146,class!$A$1:$B$455,2,FALSE)</f>
        <v>Shire District</v>
      </c>
      <c r="C146" t="str">
        <f>IFERROR(VLOOKUP($A146,classifications!A$3:C$334,3,FALSE),VLOOKUP($A146,classifications!I$2:K$28,3,FALSE))</f>
        <v>Predominantly Urban</v>
      </c>
      <c r="E146" t="b">
        <f>IF(VLOOKUP(A146,table123!$F$10:$F$410,1,FALSE)=VLOOKUP(calculations!A146,table100!$E$10:$E$462,1,FALSE),TRUE,FALSE)</f>
        <v>1</v>
      </c>
      <c r="F146" t="b">
        <f>IF(VLOOKUP($A146,table123!$AF$10:$AF$410,1,FALSE)=VLOOKUP(calculations!$A146,table100!$AE$10:$AE$462,1,FALSE),TRUE,FALSE)</f>
        <v>1</v>
      </c>
      <c r="G146" t="b">
        <f>IF(VLOOKUP($A146,table123!$BF$10:$BF$410,1,FALSE)=VLOOKUP(calculations!$A146,table100!$BE$10:$BE$462,1,FALSE),TRUE,FALSE)</f>
        <v>1</v>
      </c>
      <c r="H146" t="b">
        <f>IF(VLOOKUP($A146,table123!$CF$10:$CF$410,1,FALSE)=VLOOKUP(calculations!$A146,table100!$CE$10:$CE$462,1,FALSE),TRUE,FALSE)</f>
        <v>1</v>
      </c>
      <c r="I146" t="b">
        <f>IF(VLOOKUP($A146,table123!$DF$10:$DF$410,1,FALSE)=VLOOKUP(calculations!$A146,table100!$DE$10:$DE$462,1,FALSE),TRUE,FALSE)</f>
        <v>1</v>
      </c>
      <c r="J146" t="b">
        <f>IF(VLOOKUP($A146,table123!$EF$10:$EF$410,1,FALSE)=VLOOKUP(calculations!$A146,table100!$EE$10:$EE$462,1,FALSE),TRUE,FALSE)</f>
        <v>1</v>
      </c>
      <c r="K146" t="b">
        <f>IF(VLOOKUP($A146,table123!$FF$10:$FF$410,1,FALSE)=VLOOKUP(calculations!$A146,table100!$FE$10:$FE$462,1,FALSE),TRUE,FALSE)</f>
        <v>1</v>
      </c>
      <c r="L146" t="b">
        <f>IF(VLOOKUP($A146,table123!$GF$10:$GF$408,1,FALSE)=VLOOKUP(calculations!$A146,table100!$GE$10:$GE$462,1,FALSE),TRUE,FALSE)</f>
        <v>1</v>
      </c>
      <c r="N146">
        <f>IFERROR(VLOOKUP($A146,table123!$F$10:$R$410,3,FALSE)/VLOOKUP($A146,table100!$E$10:$K$462,7,FALSE)*1000,"")</f>
        <v>2.6401408075097339</v>
      </c>
      <c r="O146">
        <f>IFERROR(VLOOKUP($A146,table123!$AF$10:$AR$410,3,FALSE)/VLOOKUP($A146,table100!$AE$10:$AK$462,7,FALSE)*1000,"")</f>
        <v>5.7886351566648964</v>
      </c>
      <c r="P146">
        <f>IFERROR(VLOOKUP($A146,table123!$BF$10:$BR$410,3,FALSE)/VLOOKUP($A146,table100!$BE$10:$BK$462,7,FALSE)*1000,"")</f>
        <v>5.5417744233915656</v>
      </c>
      <c r="Q146">
        <f>IFERROR(VLOOKUP($A146,table123!$CF$10:$CY$410,3,FALSE)/VLOOKUP($A146,table100!$CE$10:$CK$462,7,FALSE)*1000,"")</f>
        <v>7.6113487834964966</v>
      </c>
      <c r="R146">
        <f>IFERROR(VLOOKUP($A146,table123!$DF$10:$DY$410,3,FALSE)/VLOOKUP($A146,table100!$DE$10:$DK$462,7,FALSE)*1000,"")</f>
        <v>11.508918109621144</v>
      </c>
      <c r="S146">
        <f>IFERROR(VLOOKUP($A146,table123!$EF$10:$EZ$410,3,FALSE)/VLOOKUP($A146,table100!$EE$10:$EK$462,7,FALSE)*1000,"")</f>
        <v>11.451363870303656</v>
      </c>
      <c r="T146">
        <f>IFERROR(VLOOKUP($A146,table123!$FF$10:$FZ$410,3,FALSE)/VLOOKUP($A146,table100!$FE$10:$FK$462,7,FALSE)*1000,"")</f>
        <v>12.077294685990339</v>
      </c>
      <c r="U146">
        <f>IFERROR(VLOOKUP($A146,table123!$GF$10:$GZ$410,3,FALSE)/VLOOKUP($A146,table100!$GE$10:$GK$462,7,FALSE)*1000,"")</f>
        <v>13.636363636363635</v>
      </c>
      <c r="W146">
        <f>IFERROR(VLOOKUP($A146,table123!$F$10:$R$410,5,FALSE)/VLOOKUP($A146,table100!$E$10:$K$462,7,FALSE)*1000,"")</f>
        <v>0.42668942343591659</v>
      </c>
      <c r="X146">
        <f>IFERROR(VLOOKUP($A146,table123!$AF$10:$AR$410,5,FALSE)/VLOOKUP($A146,table100!$AE$10:$AK$462,7,FALSE)*1000,"")</f>
        <v>0.26553372278279341</v>
      </c>
      <c r="Y146">
        <f>IFERROR(VLOOKUP($A146,table123!$BF$10:$BR$410,5,FALSE)/VLOOKUP($A146,table100!$BE$10:$BK$462,7,FALSE)*1000,"")</f>
        <v>7.9168206048450943E-2</v>
      </c>
      <c r="Z146">
        <f>IFERROR(VLOOKUP($A146,table123!$CF$10:$CY$410,5,FALSE)/VLOOKUP($A146,table100!$CE$10:$CK$462,7,FALSE)*1000,"")</f>
        <v>0.5511666360462979</v>
      </c>
      <c r="AA146">
        <f>IFERROR(VLOOKUP($A146,table123!$DF$10:$DY$410,5,FALSE)/VLOOKUP($A146,table100!$DE$10:$DK$462,7,FALSE)*1000,"")</f>
        <v>0.28642103892722304</v>
      </c>
      <c r="AB146">
        <f>IFERROR(VLOOKUP($A146,table123!$EF$10:$EZ$410,5,FALSE)/VLOOKUP($A146,table100!$EE$10:$EK$462,7,FALSE)*1000,"")</f>
        <v>0.12866700977869275</v>
      </c>
      <c r="AC146">
        <f>IFERROR(VLOOKUP($A146,table123!$FF$10:$FZ$410,5,FALSE)/VLOOKUP($A146,table100!$FE$10:$FK$462,7,FALSE)*1000,"")</f>
        <v>0.30511060259344014</v>
      </c>
      <c r="AD146">
        <f>IFERROR(VLOOKUP($A146,table123!$GF$10:$GZ$410,5,FALSE)/VLOOKUP($A146,table100!$GE$10:$GK$462,7,FALSE)*1000,"")</f>
        <v>1.6825715720743344</v>
      </c>
      <c r="AF146">
        <f>IFERROR(VLOOKUP($A146,table123!$F$10:$R$410,7,FALSE)/VLOOKUP($A146,table100!$E$10:$K$462,7,FALSE)*1000,"")</f>
        <v>1.2534001813430051</v>
      </c>
      <c r="AG146">
        <f>IFERROR(VLOOKUP($A146,table123!$AF$10:$AR$410,7,FALSE)/VLOOKUP($A146,table100!$AE$10:$AK$462,7,FALSE)*1000,"")</f>
        <v>5.3106744556558685E-2</v>
      </c>
      <c r="AH146">
        <f>IFERROR(VLOOKUP($A146,table123!$BF$10:$BR$410,7,FALSE)/VLOOKUP($A146,table100!$BE$10:$BK$462,7,FALSE)*1000,"")</f>
        <v>0.31667282419380377</v>
      </c>
      <c r="AI146">
        <f>IFERROR(VLOOKUP($A146,table123!$CF$10:$CY$410,7,FALSE)/VLOOKUP($A146,table100!$CE$10:$CK$462,7,FALSE)*1000,"")</f>
        <v>7.8738090863756854E-2</v>
      </c>
      <c r="AJ146">
        <f>IFERROR(VLOOKUP($A146,table123!$DF$10:$DY$410,7,FALSE)/VLOOKUP($A146,table100!$DE$10:$DK$462,7,FALSE)*1000,"")</f>
        <v>0.26038276266111182</v>
      </c>
      <c r="AK146">
        <f>IFERROR(VLOOKUP($A146,table123!$EF$10:$EZ$410,7,FALSE)/VLOOKUP($A146,table100!$EE$10:$EK$462,7,FALSE)*1000,"")</f>
        <v>0.48893463715903246</v>
      </c>
      <c r="AL146">
        <f>IFERROR(VLOOKUP($A146,table123!$FF$10:$FZ$410,7,FALSE)/VLOOKUP($A146,table100!$FE$10:$FK$462,7,FALSE)*1000,"")</f>
        <v>0.30511060259344014</v>
      </c>
      <c r="AM146">
        <f>IFERROR(VLOOKUP($A146,table123!$GF$10:$GZ$410,7,FALSE)/VLOOKUP($A146,table100!$GE$10:$GK$462,7,FALSE)*1000,"")</f>
        <v>0.40180813661476644</v>
      </c>
      <c r="AO146">
        <f>IFERROR(VLOOKUP($A146,table123!$F$10:$R$410,9,FALSE)/VLOOKUP($A146,table100!$E$10:$K$462,7,FALSE)*1000,"")</f>
        <v>0</v>
      </c>
      <c r="AP146">
        <f>IFERROR(VLOOKUP($A146,table123!$AF$10:$AR$410,9,FALSE)/VLOOKUP($A146,table100!$AE$10:$AK$462,7,FALSE)*1000,"")</f>
        <v>0.15932023366967604</v>
      </c>
      <c r="AQ146">
        <f>IFERROR(VLOOKUP($A146,table123!$BF$10:$BR$410,9,FALSE)/VLOOKUP($A146,table100!$BE$10:$BK$462,7,FALSE)*1000,"")</f>
        <v>0.10555760806460125</v>
      </c>
      <c r="AR146">
        <f>IFERROR(VLOOKUP($A146,table123!$CF$10:$CY$410,16,FALSE)/VLOOKUP($A146,table100!$CE$10:$CK$462,7,FALSE)*1000,"")</f>
        <v>0</v>
      </c>
      <c r="AS146">
        <f>IFERROR(VLOOKUP($A146,table123!$DF$10:$DY$410,16,FALSE)/VLOOKUP($A146,table100!$DE$10:$DK$462,7,FALSE)*1000,"")</f>
        <v>0</v>
      </c>
      <c r="AT146">
        <f>IFERROR(VLOOKUP($A146,table123!$EF$10:$EZ$410,17,FALSE)/VLOOKUP($A146,table100!$EE$10:$EK$462,7,FALSE)*1000,"")</f>
        <v>2.573340195573855E-2</v>
      </c>
      <c r="AU146">
        <f>IFERROR(VLOOKUP($A146,table123!$FF$10:$FZ$410,17,FALSE)/VLOOKUP($A146,table100!$FE$10:$FK$462,7,FALSE)*1000,"")</f>
        <v>0</v>
      </c>
      <c r="AV146">
        <f>IFERROR(VLOOKUP($A146,table123!$GF$10:$GZ$410,17,FALSE)/VLOOKUP($A146,table100!$GE$10:$GK$462,7,FALSE)*1000,"")</f>
        <v>0.22601707684580613</v>
      </c>
      <c r="AX146">
        <f>IFERROR(VLOOKUP($A146,table123!$F$10:$R$410,11,FALSE)/VLOOKUP($A146,table100!$E$10:$K$462,7,FALSE)*1000,"")</f>
        <v>0</v>
      </c>
      <c r="AY146">
        <f>IFERROR(VLOOKUP($A146,table123!$AF$10:$AR$410,11,FALSE)/VLOOKUP($A146,table100!$AE$10:$AK$462,7,FALSE)*1000,"")</f>
        <v>5.3106744556558685E-2</v>
      </c>
      <c r="AZ146">
        <f>IFERROR(VLOOKUP($A146,table123!$BF$10:$BR$410,11,FALSE)/VLOOKUP($A146,table100!$BE$10:$BK$462,7,FALSE)*1000,"")</f>
        <v>0.58056684435530692</v>
      </c>
      <c r="BA146">
        <f>IFERROR(VLOOKUP($A146,table123!$CF$10:$CY$410,18,FALSE)/VLOOKUP($A146,table100!$CE$10:$CK$462,7,FALSE)*1000,"")</f>
        <v>0.26246030287918953</v>
      </c>
      <c r="BB146">
        <f>IFERROR(VLOOKUP($A146,table123!$DF$10:$DY$410,18,FALSE)/VLOOKUP($A146,table100!$DE$10:$DK$462,7,FALSE)*1000,"")</f>
        <v>0.20830621012888947</v>
      </c>
      <c r="BC146">
        <f>IFERROR(VLOOKUP($A146,table123!$EF$10:$EZ$410,19,FALSE)/VLOOKUP($A146,table100!$EE$10:$EK$462,7,FALSE)*1000,"")</f>
        <v>0</v>
      </c>
      <c r="BD146">
        <f>IFERROR(VLOOKUP($A146,table123!$FF$10:$FZ$410,19,FALSE)/VLOOKUP($A146,table100!$FE$10:$FK$462,7,FALSE)*1000,"")</f>
        <v>0.2288329519450801</v>
      </c>
      <c r="BE146">
        <f>IFERROR(VLOOKUP($A146,table123!$GF$10:$GZ$410,19,FALSE)/VLOOKUP($A146,table100!$GE$10:$GK$462,7,FALSE)*1000,"")</f>
        <v>2.5113008538422903E-2</v>
      </c>
      <c r="BG146">
        <f>IFERROR(VLOOKUP($A146,table123!$F$10:$R$410,13,FALSE)/VLOOKUP($A146,table100!$E$10:$K$462,7,FALSE)*1000,"")</f>
        <v>4.3202304122886552</v>
      </c>
      <c r="BH146">
        <f>IFERROR(VLOOKUP($A146,table123!$AF$10:$AR$410,13,FALSE)/VLOOKUP($A146,table100!$AE$10:$AK$462,7,FALSE)*1000,"")</f>
        <v>6.2134891131173662</v>
      </c>
      <c r="BI146">
        <f>IFERROR(VLOOKUP($A146,table123!$BF$10:$BR$410,13,FALSE)/VLOOKUP($A146,table100!$BE$10:$BK$462,7,FALSE)*1000,"")</f>
        <v>5.4626062173431151</v>
      </c>
      <c r="BJ146">
        <f>IFERROR(VLOOKUP($A146,table123!$CF$10:$CY$410,20,FALSE)/VLOOKUP($A146,table100!$CE$10:$CK$462,7,FALSE)*1000,"")</f>
        <v>7.9787932075273611</v>
      </c>
      <c r="BK146">
        <f>IFERROR(VLOOKUP($A146,table123!$DF$10:$DY$410,20,FALSE)/VLOOKUP($A146,table100!$DE$10:$DK$462,7,FALSE)*1000,"")</f>
        <v>11.847415701080587</v>
      </c>
      <c r="BL146">
        <f>IFERROR(VLOOKUP($A146,table123!$EF$10:$EZ$410,21,FALSE)/VLOOKUP($A146,table100!$EE$10:$EK$462,7,FALSE)*1000,"")</f>
        <v>12.094698919197119</v>
      </c>
      <c r="BM146">
        <f>IFERROR(VLOOKUP($A146,table123!$FF$10:$FZ$410,21,FALSE)/VLOOKUP($A146,table100!$FE$10:$FK$462,7,FALSE)*1000,"")</f>
        <v>12.458682939232139</v>
      </c>
      <c r="BN146">
        <f>IFERROR(VLOOKUP($A146,table123!$GF$10:$GZ$410,21,FALSE)/VLOOKUP($A146,table100!$GE$10:$GK$462,7,FALSE)*1000,"")</f>
        <v>15.921647413360121</v>
      </c>
    </row>
    <row r="147" spans="1:66" x14ac:dyDescent="0.3">
      <c r="A147" t="s">
        <v>301</v>
      </c>
      <c r="B147" t="str">
        <f>VLOOKUP($A147,class!$A$1:$B$455,2,FALSE)</f>
        <v>Metropolitan District</v>
      </c>
      <c r="C147" t="str">
        <f>IFERROR(VLOOKUP($A147,classifications!A$3:C$334,3,FALSE),VLOOKUP($A147,classifications!I$2:K$28,3,FALSE))</f>
        <v>Predominantly Urban</v>
      </c>
      <c r="E147" t="b">
        <f>IF(VLOOKUP(A147,table123!$F$10:$F$410,1,FALSE)=VLOOKUP(calculations!A147,table100!$E$10:$E$462,1,FALSE),TRUE,FALSE)</f>
        <v>1</v>
      </c>
      <c r="F147" t="b">
        <f>IF(VLOOKUP($A147,table123!$AF$10:$AF$410,1,FALSE)=VLOOKUP(calculations!$A147,table100!$AE$10:$AE$462,1,FALSE),TRUE,FALSE)</f>
        <v>1</v>
      </c>
      <c r="G147" t="b">
        <f>IF(VLOOKUP($A147,table123!$BF$10:$BF$410,1,FALSE)=VLOOKUP(calculations!$A147,table100!$BE$10:$BE$462,1,FALSE),TRUE,FALSE)</f>
        <v>1</v>
      </c>
      <c r="H147" t="b">
        <f>IF(VLOOKUP($A147,table123!$CF$10:$CF$410,1,FALSE)=VLOOKUP(calculations!$A147,table100!$CE$10:$CE$462,1,FALSE),TRUE,FALSE)</f>
        <v>1</v>
      </c>
      <c r="I147" t="b">
        <f>IF(VLOOKUP($A147,table123!$DF$10:$DF$410,1,FALSE)=VLOOKUP(calculations!$A147,table100!$DE$10:$DE$462,1,FALSE),TRUE,FALSE)</f>
        <v>1</v>
      </c>
      <c r="J147" t="b">
        <f>IF(VLOOKUP($A147,table123!$EF$10:$EF$410,1,FALSE)=VLOOKUP(calculations!$A147,table100!$EE$10:$EE$462,1,FALSE),TRUE,FALSE)</f>
        <v>1</v>
      </c>
      <c r="K147" t="b">
        <f>IF(VLOOKUP($A147,table123!$FF$10:$FF$410,1,FALSE)=VLOOKUP(calculations!$A147,table100!$FE$10:$FE$462,1,FALSE),TRUE,FALSE)</f>
        <v>1</v>
      </c>
      <c r="L147" t="b">
        <f>IF(VLOOKUP($A147,table123!$GF$10:$GF$408,1,FALSE)=VLOOKUP(calculations!$A147,table100!$GE$10:$GE$462,1,FALSE),TRUE,FALSE)</f>
        <v>1</v>
      </c>
      <c r="N147">
        <f>IFERROR(VLOOKUP($A147,table123!$F$10:$R$410,3,FALSE)/VLOOKUP($A147,table100!$E$10:$K$462,7,FALSE)*1000,"")</f>
        <v>4.9576444722264128</v>
      </c>
      <c r="O147">
        <f>IFERROR(VLOOKUP($A147,table123!$AF$10:$AR$410,3,FALSE)/VLOOKUP($A147,table100!$AE$10:$AK$462,7,FALSE)*1000,"")</f>
        <v>5.3404109000257884</v>
      </c>
      <c r="P147">
        <f>IFERROR(VLOOKUP($A147,table123!$BF$10:$BR$410,3,FALSE)/VLOOKUP($A147,table100!$BE$10:$BK$462,7,FALSE)*1000,"")</f>
        <v>7.0098975889387471</v>
      </c>
      <c r="Q147">
        <f>IFERROR(VLOOKUP($A147,table123!$CF$10:$CY$410,3,FALSE)/VLOOKUP($A147,table100!$CE$10:$CK$462,7,FALSE)*1000,"")</f>
        <v>4.301329014126809</v>
      </c>
      <c r="R147">
        <f>IFERROR(VLOOKUP($A147,table123!$DF$10:$DY$410,3,FALSE)/VLOOKUP($A147,table100!$DE$10:$DK$462,7,FALSE)*1000,"")</f>
        <v>3.7228010868867543</v>
      </c>
      <c r="S147">
        <f>IFERROR(VLOOKUP($A147,table123!$EF$10:$EZ$410,3,FALSE)/VLOOKUP($A147,table100!$EE$10:$EK$462,7,FALSE)*1000,"")</f>
        <v>2.4747458585341398</v>
      </c>
      <c r="T147">
        <f>IFERROR(VLOOKUP($A147,table123!$FF$10:$FZ$410,3,FALSE)/VLOOKUP($A147,table100!$FE$10:$FK$462,7,FALSE)*1000,"")</f>
        <v>3.1200749669889682</v>
      </c>
      <c r="U147">
        <f>IFERROR(VLOOKUP($A147,table123!$GF$10:$GZ$410,3,FALSE)/VLOOKUP($A147,table100!$GE$10:$GK$462,7,FALSE)*1000,"")</f>
        <v>2.9797883395898288</v>
      </c>
      <c r="W147">
        <f>IFERROR(VLOOKUP($A147,table123!$F$10:$R$410,5,FALSE)/VLOOKUP($A147,table100!$E$10:$K$462,7,FALSE)*1000,"")</f>
        <v>7.5442415881706304E-2</v>
      </c>
      <c r="X147">
        <f>IFERROR(VLOOKUP($A147,table123!$AF$10:$AR$410,5,FALSE)/VLOOKUP($A147,table100!$AE$10:$AK$462,7,FALSE)*1000,"")</f>
        <v>0.10745293561420098</v>
      </c>
      <c r="Y147">
        <f>IFERROR(VLOOKUP($A147,table123!$BF$10:$BR$410,5,FALSE)/VLOOKUP($A147,table100!$BE$10:$BK$462,7,FALSE)*1000,"")</f>
        <v>0.10734912081070055</v>
      </c>
      <c r="Z147">
        <f>IFERROR(VLOOKUP($A147,table123!$CF$10:$CY$410,5,FALSE)/VLOOKUP($A147,table100!$CE$10:$CK$462,7,FALSE)*1000,"")</f>
        <v>5.3632531348214572E-2</v>
      </c>
      <c r="AA147">
        <f>IFERROR(VLOOKUP($A147,table123!$DF$10:$DY$410,5,FALSE)/VLOOKUP($A147,table100!$DE$10:$DK$462,7,FALSE)*1000,"")</f>
        <v>-3.209311281798926E-2</v>
      </c>
      <c r="AB147">
        <f>IFERROR(VLOOKUP($A147,table123!$EF$10:$EZ$410,5,FALSE)/VLOOKUP($A147,table100!$EE$10:$EK$462,7,FALSE)*1000,"")</f>
        <v>-0.11733708812015317</v>
      </c>
      <c r="AC147">
        <f>IFERROR(VLOOKUP($A147,table123!$FF$10:$FZ$410,5,FALSE)/VLOOKUP($A147,table100!$FE$10:$FK$462,7,FALSE)*1000,"")</f>
        <v>-4.2594880095412527E-2</v>
      </c>
      <c r="AD147">
        <f>IFERROR(VLOOKUP($A147,table123!$GF$10:$GZ$410,5,FALSE)/VLOOKUP($A147,table100!$GE$10:$GK$462,7,FALSE)*1000,"")</f>
        <v>-6.3625373799071072E-2</v>
      </c>
      <c r="AF147">
        <f>IFERROR(VLOOKUP($A147,table123!$F$10:$R$410,7,FALSE)/VLOOKUP($A147,table100!$E$10:$K$462,7,FALSE)*1000,"")</f>
        <v>0.19399478369581619</v>
      </c>
      <c r="AG147">
        <f>IFERROR(VLOOKUP($A147,table123!$AF$10:$AR$410,7,FALSE)/VLOOKUP($A147,table100!$AE$10:$AK$462,7,FALSE)*1000,"")</f>
        <v>0.31161351328118281</v>
      </c>
      <c r="AH147">
        <f>IFERROR(VLOOKUP($A147,table123!$BF$10:$BR$410,7,FALSE)/VLOOKUP($A147,table100!$BE$10:$BK$462,7,FALSE)*1000,"")</f>
        <v>0.22543315370247116</v>
      </c>
      <c r="AI147">
        <f>IFERROR(VLOOKUP($A147,table123!$CF$10:$CY$410,7,FALSE)/VLOOKUP($A147,table100!$CE$10:$CK$462,7,FALSE)*1000,"")</f>
        <v>9.6538556426786229E-2</v>
      </c>
      <c r="AJ147">
        <f>IFERROR(VLOOKUP($A147,table123!$DF$10:$DY$410,7,FALSE)/VLOOKUP($A147,table100!$DE$10:$DK$462,7,FALSE)*1000,"")</f>
        <v>0.57767603072380669</v>
      </c>
      <c r="AK147">
        <f>IFERROR(VLOOKUP($A147,table123!$EF$10:$EZ$410,7,FALSE)/VLOOKUP($A147,table100!$EE$10:$EK$462,7,FALSE)*1000,"")</f>
        <v>0.50134937651338174</v>
      </c>
      <c r="AL147">
        <f>IFERROR(VLOOKUP($A147,table123!$FF$10:$FZ$410,7,FALSE)/VLOOKUP($A147,table100!$FE$10:$FK$462,7,FALSE)*1000,"")</f>
        <v>1.3310900029816417</v>
      </c>
      <c r="AM147">
        <f>IFERROR(VLOOKUP($A147,table123!$GF$10:$GZ$410,7,FALSE)/VLOOKUP($A147,table100!$GE$10:$GK$462,7,FALSE)*1000,"")</f>
        <v>0.27570995312930796</v>
      </c>
      <c r="AO147">
        <f>IFERROR(VLOOKUP($A147,table123!$F$10:$R$410,9,FALSE)/VLOOKUP($A147,table100!$E$10:$K$462,7,FALSE)*1000,"")</f>
        <v>0</v>
      </c>
      <c r="AP147">
        <f>IFERROR(VLOOKUP($A147,table123!$AF$10:$AR$410,9,FALSE)/VLOOKUP($A147,table100!$AE$10:$AK$462,7,FALSE)*1000,"")</f>
        <v>0</v>
      </c>
      <c r="AQ147">
        <f>IFERROR(VLOOKUP($A147,table123!$BF$10:$BR$410,9,FALSE)/VLOOKUP($A147,table100!$BE$10:$BK$462,7,FALSE)*1000,"")</f>
        <v>0</v>
      </c>
      <c r="AR147">
        <f>IFERROR(VLOOKUP($A147,table123!$CF$10:$CY$410,16,FALSE)/VLOOKUP($A147,table100!$CE$10:$CK$462,7,FALSE)*1000,"")</f>
        <v>0</v>
      </c>
      <c r="AS147">
        <f>IFERROR(VLOOKUP($A147,table123!$DF$10:$DY$410,16,FALSE)/VLOOKUP($A147,table100!$DE$10:$DK$462,7,FALSE)*1000,"")</f>
        <v>0</v>
      </c>
      <c r="AT147">
        <f>IFERROR(VLOOKUP($A147,table123!$EF$10:$EZ$410,17,FALSE)/VLOOKUP($A147,table100!$EE$10:$EK$462,7,FALSE)*1000,"")</f>
        <v>0</v>
      </c>
      <c r="AU147">
        <f>IFERROR(VLOOKUP($A147,table123!$FF$10:$FZ$410,17,FALSE)/VLOOKUP($A147,table100!$FE$10:$FK$462,7,FALSE)*1000,"")</f>
        <v>0</v>
      </c>
      <c r="AV147">
        <f>IFERROR(VLOOKUP($A147,table123!$GF$10:$GZ$410,17,FALSE)/VLOOKUP($A147,table100!$GE$10:$GK$462,7,FALSE)*1000,"")</f>
        <v>0</v>
      </c>
      <c r="AX147">
        <f>IFERROR(VLOOKUP($A147,table123!$F$10:$R$410,11,FALSE)/VLOOKUP($A147,table100!$E$10:$K$462,7,FALSE)*1000,"")</f>
        <v>2.2309400125018861</v>
      </c>
      <c r="AY147">
        <f>IFERROR(VLOOKUP($A147,table123!$AF$10:$AR$410,11,FALSE)/VLOOKUP($A147,table100!$AE$10:$AK$462,7,FALSE)*1000,"")</f>
        <v>4.7924009283933637</v>
      </c>
      <c r="AZ147">
        <f>IFERROR(VLOOKUP($A147,table123!$BF$10:$BR$410,11,FALSE)/VLOOKUP($A147,table100!$BE$10:$BK$462,7,FALSE)*1000,"")</f>
        <v>6.5590312815338043</v>
      </c>
      <c r="BA147">
        <f>IFERROR(VLOOKUP($A147,table123!$CF$10:$CY$410,18,FALSE)/VLOOKUP($A147,table100!$CE$10:$CK$462,7,FALSE)*1000,"")</f>
        <v>1.7591470282214379</v>
      </c>
      <c r="BB147">
        <f>IFERROR(VLOOKUP($A147,table123!$DF$10:$DY$410,18,FALSE)/VLOOKUP($A147,table100!$DE$10:$DK$462,7,FALSE)*1000,"")</f>
        <v>1.3907015554462012</v>
      </c>
      <c r="BC147">
        <f>IFERROR(VLOOKUP($A147,table123!$EF$10:$EZ$410,19,FALSE)/VLOOKUP($A147,table100!$EE$10:$EK$462,7,FALSE)*1000,"")</f>
        <v>1.1413698571687627</v>
      </c>
      <c r="BD147">
        <f>IFERROR(VLOOKUP($A147,table123!$FF$10:$FZ$410,19,FALSE)/VLOOKUP($A147,table100!$FE$10:$FK$462,7,FALSE)*1000,"")</f>
        <v>0.21297440047706268</v>
      </c>
      <c r="BE147">
        <f>IFERROR(VLOOKUP($A147,table123!$GF$10:$GZ$410,19,FALSE)/VLOOKUP($A147,table100!$GE$10:$GK$462,7,FALSE)*1000,"")</f>
        <v>0</v>
      </c>
      <c r="BG147">
        <f>IFERROR(VLOOKUP($A147,table123!$F$10:$R$410,13,FALSE)/VLOOKUP($A147,table100!$E$10:$K$462,7,FALSE)*1000,"")</f>
        <v>2.99614165930205</v>
      </c>
      <c r="BH147">
        <f>IFERROR(VLOOKUP($A147,table123!$AF$10:$AR$410,13,FALSE)/VLOOKUP($A147,table100!$AE$10:$AK$462,7,FALSE)*1000,"")</f>
        <v>0.96707642052780884</v>
      </c>
      <c r="BI147">
        <f>IFERROR(VLOOKUP($A147,table123!$BF$10:$BR$410,13,FALSE)/VLOOKUP($A147,table100!$BE$10:$BK$462,7,FALSE)*1000,"")</f>
        <v>0.78364858191811415</v>
      </c>
      <c r="BJ147">
        <f>IFERROR(VLOOKUP($A147,table123!$CF$10:$CY$410,20,FALSE)/VLOOKUP($A147,table100!$CE$10:$CK$462,7,FALSE)*1000,"")</f>
        <v>2.6923530736803714</v>
      </c>
      <c r="BK147">
        <f>IFERROR(VLOOKUP($A147,table123!$DF$10:$DY$410,20,FALSE)/VLOOKUP($A147,table100!$DE$10:$DK$462,7,FALSE)*1000,"")</f>
        <v>2.8776824493463704</v>
      </c>
      <c r="BL147">
        <f>IFERROR(VLOOKUP($A147,table123!$EF$10:$EZ$410,21,FALSE)/VLOOKUP($A147,table100!$EE$10:$EK$462,7,FALSE)*1000,"")</f>
        <v>1.7173882897586057</v>
      </c>
      <c r="BM147">
        <f>IFERROR(VLOOKUP($A147,table123!$FF$10:$FZ$410,21,FALSE)/VLOOKUP($A147,table100!$FE$10:$FK$462,7,FALSE)*1000,"")</f>
        <v>4.1955956893981341</v>
      </c>
      <c r="BN147">
        <f>IFERROR(VLOOKUP($A147,table123!$GF$10:$GZ$410,21,FALSE)/VLOOKUP($A147,table100!$GE$10:$GK$462,7,FALSE)*1000,"")</f>
        <v>3.191872918920065</v>
      </c>
    </row>
    <row r="148" spans="1:66" x14ac:dyDescent="0.3">
      <c r="A148" t="s">
        <v>811</v>
      </c>
      <c r="B148" t="str">
        <f>VLOOKUP($A148,class!$A$1:$B$455,2,FALSE)</f>
        <v>Shire District</v>
      </c>
      <c r="C148" t="str">
        <f>IFERROR(VLOOKUP($A148,classifications!A$3:C$334,3,FALSE),VLOOKUP($A148,classifications!I$2:K$28,3,FALSE))</f>
        <v>Predominantly Urban</v>
      </c>
      <c r="E148" t="b">
        <f>IF(VLOOKUP(A148,table123!$F$10:$F$410,1,FALSE)=VLOOKUP(calculations!A148,table100!$E$10:$E$462,1,FALSE),TRUE,FALSE)</f>
        <v>1</v>
      </c>
      <c r="F148" t="b">
        <f>IF(VLOOKUP($A148,table123!$AF$10:$AF$410,1,FALSE)=VLOOKUP(calculations!$A148,table100!$AE$10:$AE$462,1,FALSE),TRUE,FALSE)</f>
        <v>1</v>
      </c>
      <c r="G148" t="b">
        <f>IF(VLOOKUP($A148,table123!$BF$10:$BF$410,1,FALSE)=VLOOKUP(calculations!$A148,table100!$BE$10:$BE$462,1,FALSE),TRUE,FALSE)</f>
        <v>1</v>
      </c>
      <c r="H148" t="b">
        <f>IF(VLOOKUP($A148,table123!$CF$10:$CF$410,1,FALSE)=VLOOKUP(calculations!$A148,table100!$CE$10:$CE$462,1,FALSE),TRUE,FALSE)</f>
        <v>1</v>
      </c>
      <c r="I148" t="b">
        <f>IF(VLOOKUP($A148,table123!$DF$10:$DF$410,1,FALSE)=VLOOKUP(calculations!$A148,table100!$DE$10:$DE$462,1,FALSE),TRUE,FALSE)</f>
        <v>1</v>
      </c>
      <c r="J148" t="b">
        <f>IF(VLOOKUP($A148,table123!$EF$10:$EF$410,1,FALSE)=VLOOKUP(calculations!$A148,table100!$EE$10:$EE$462,1,FALSE),TRUE,FALSE)</f>
        <v>1</v>
      </c>
      <c r="K148" t="b">
        <f>IF(VLOOKUP($A148,table123!$FF$10:$FF$410,1,FALSE)=VLOOKUP(calculations!$A148,table100!$FE$10:$FE$462,1,FALSE),TRUE,FALSE)</f>
        <v>1</v>
      </c>
      <c r="L148" t="b">
        <f>IF(VLOOKUP($A148,table123!$GF$10:$GF$408,1,FALSE)=VLOOKUP(calculations!$A148,table100!$GE$10:$GE$462,1,FALSE),TRUE,FALSE)</f>
        <v>1</v>
      </c>
      <c r="N148">
        <f>IFERROR(VLOOKUP($A148,table123!$F$10:$R$410,3,FALSE)/VLOOKUP($A148,table100!$E$10:$K$462,7,FALSE)*1000,"")</f>
        <v>4.3997731672500437</v>
      </c>
      <c r="O148">
        <f>IFERROR(VLOOKUP($A148,table123!$AF$10:$AR$410,3,FALSE)/VLOOKUP($A148,table100!$AE$10:$AK$462,7,FALSE)*1000,"")</f>
        <v>5.6846941556671728</v>
      </c>
      <c r="P148">
        <f>IFERROR(VLOOKUP($A148,table123!$BF$10:$BR$410,3,FALSE)/VLOOKUP($A148,table100!$BE$10:$BK$462,7,FALSE)*1000,"")</f>
        <v>5.7848201675469655</v>
      </c>
      <c r="Q148">
        <f>IFERROR(VLOOKUP($A148,table123!$CF$10:$CY$410,3,FALSE)/VLOOKUP($A148,table100!$CE$10:$CK$462,7,FALSE)*1000,"")</f>
        <v>3.4039770760413863</v>
      </c>
      <c r="R148">
        <f>IFERROR(VLOOKUP($A148,table123!$DF$10:$DY$410,3,FALSE)/VLOOKUP($A148,table100!$DE$10:$DK$462,7,FALSE)*1000,"")</f>
        <v>3.2584528099363643</v>
      </c>
      <c r="S148">
        <f>IFERROR(VLOOKUP($A148,table123!$EF$10:$EZ$410,3,FALSE)/VLOOKUP($A148,table100!$EE$10:$EK$462,7,FALSE)*1000,"")</f>
        <v>4.1244987588313915</v>
      </c>
      <c r="T148">
        <f>IFERROR(VLOOKUP($A148,table123!$FF$10:$FZ$410,3,FALSE)/VLOOKUP($A148,table100!$FE$10:$FK$462,7,FALSE)*1000,"")</f>
        <v>5.3605033550668164</v>
      </c>
      <c r="U148">
        <f>IFERROR(VLOOKUP($A148,table123!$GF$10:$GZ$410,3,FALSE)/VLOOKUP($A148,table100!$GE$10:$GK$462,7,FALSE)*1000,"")</f>
        <v>6.0121377119845727</v>
      </c>
      <c r="W148">
        <f>IFERROR(VLOOKUP($A148,table123!$F$10:$R$410,5,FALSE)/VLOOKUP($A148,table100!$E$10:$K$462,7,FALSE)*1000,"")</f>
        <v>1.9554547410000196E-2</v>
      </c>
      <c r="X148">
        <f>IFERROR(VLOOKUP($A148,table123!$AF$10:$AR$410,5,FALSE)/VLOOKUP($A148,table100!$AE$10:$AK$462,7,FALSE)*1000,"")</f>
        <v>0.17521317603083753</v>
      </c>
      <c r="Y148">
        <f>IFERROR(VLOOKUP($A148,table123!$BF$10:$BR$410,5,FALSE)/VLOOKUP($A148,table100!$BE$10:$BK$462,7,FALSE)*1000,"")</f>
        <v>1.9347224640625302E-2</v>
      </c>
      <c r="Z148">
        <f>IFERROR(VLOOKUP($A148,table123!$CF$10:$CY$410,5,FALSE)/VLOOKUP($A148,table100!$CE$10:$CK$462,7,FALSE)*1000,"")</f>
        <v>3.8463017808377242E-2</v>
      </c>
      <c r="AA148">
        <f>IFERROR(VLOOKUP($A148,table123!$DF$10:$DY$410,5,FALSE)/VLOOKUP($A148,table100!$DE$10:$DK$462,7,FALSE)*1000,"")</f>
        <v>9.5836847351069537E-2</v>
      </c>
      <c r="AB148">
        <f>IFERROR(VLOOKUP($A148,table123!$EF$10:$EZ$410,5,FALSE)/VLOOKUP($A148,table100!$EE$10:$EK$462,7,FALSE)*1000,"")</f>
        <v>0.13366431162879511</v>
      </c>
      <c r="AC148">
        <f>IFERROR(VLOOKUP($A148,table123!$FF$10:$FZ$410,5,FALSE)/VLOOKUP($A148,table100!$FE$10:$FK$462,7,FALSE)*1000,"")</f>
        <v>3.8017754291254015E-2</v>
      </c>
      <c r="AD148">
        <f>IFERROR(VLOOKUP($A148,table123!$GF$10:$GZ$410,5,FALSE)/VLOOKUP($A148,table100!$GE$10:$GK$462,7,FALSE)*1000,"")</f>
        <v>1.8906093433913751E-2</v>
      </c>
      <c r="AF148">
        <f>IFERROR(VLOOKUP($A148,table123!$F$10:$R$410,7,FALSE)/VLOOKUP($A148,table100!$E$10:$K$462,7,FALSE)*1000,"")</f>
        <v>7.8218189640000782E-2</v>
      </c>
      <c r="AG148">
        <f>IFERROR(VLOOKUP($A148,table123!$AF$10:$AR$410,7,FALSE)/VLOOKUP($A148,table100!$AE$10:$AK$462,7,FALSE)*1000,"")</f>
        <v>0.44776700541214032</v>
      </c>
      <c r="AH148">
        <f>IFERROR(VLOOKUP($A148,table123!$BF$10:$BR$410,7,FALSE)/VLOOKUP($A148,table100!$BE$10:$BK$462,7,FALSE)*1000,"")</f>
        <v>0.29020836960937951</v>
      </c>
      <c r="AI148">
        <f>IFERROR(VLOOKUP($A148,table123!$CF$10:$CY$410,7,FALSE)/VLOOKUP($A148,table100!$CE$10:$CK$462,7,FALSE)*1000,"")</f>
        <v>0.19231508904188624</v>
      </c>
      <c r="AJ148">
        <f>IFERROR(VLOOKUP($A148,table123!$DF$10:$DY$410,7,FALSE)/VLOOKUP($A148,table100!$DE$10:$DK$462,7,FALSE)*1000,"")</f>
        <v>0.59418845357663119</v>
      </c>
      <c r="AK148">
        <f>IFERROR(VLOOKUP($A148,table123!$EF$10:$EZ$410,7,FALSE)/VLOOKUP($A148,table100!$EE$10:$EK$462,7,FALSE)*1000,"")</f>
        <v>0.55375214817643681</v>
      </c>
      <c r="AL148">
        <f>IFERROR(VLOOKUP($A148,table123!$FF$10:$FZ$410,7,FALSE)/VLOOKUP($A148,table100!$FE$10:$FK$462,7,FALSE)*1000,"")</f>
        <v>0.26612428003877808</v>
      </c>
      <c r="AM148">
        <f>IFERROR(VLOOKUP($A148,table123!$GF$10:$GZ$410,7,FALSE)/VLOOKUP($A148,table100!$GE$10:$GK$462,7,FALSE)*1000,"")</f>
        <v>0.83186811109220504</v>
      </c>
      <c r="AO148">
        <f>IFERROR(VLOOKUP($A148,table123!$F$10:$R$410,9,FALSE)/VLOOKUP($A148,table100!$E$10:$K$462,7,FALSE)*1000,"")</f>
        <v>0</v>
      </c>
      <c r="AP148">
        <f>IFERROR(VLOOKUP($A148,table123!$AF$10:$AR$410,9,FALSE)/VLOOKUP($A148,table100!$AE$10:$AK$462,7,FALSE)*1000,"")</f>
        <v>0</v>
      </c>
      <c r="AQ148">
        <f>IFERROR(VLOOKUP($A148,table123!$BF$10:$BR$410,9,FALSE)/VLOOKUP($A148,table100!$BE$10:$BK$462,7,FALSE)*1000,"")</f>
        <v>0</v>
      </c>
      <c r="AR148">
        <f>IFERROR(VLOOKUP($A148,table123!$CF$10:$CY$410,16,FALSE)/VLOOKUP($A148,table100!$CE$10:$CK$462,7,FALSE)*1000,"")</f>
        <v>0</v>
      </c>
      <c r="AS148">
        <f>IFERROR(VLOOKUP($A148,table123!$DF$10:$DY$410,16,FALSE)/VLOOKUP($A148,table100!$DE$10:$DK$462,7,FALSE)*1000,"")</f>
        <v>0</v>
      </c>
      <c r="AT148">
        <f>IFERROR(VLOOKUP($A148,table123!$EF$10:$EZ$410,17,FALSE)/VLOOKUP($A148,table100!$EE$10:$EK$462,7,FALSE)*1000,"")</f>
        <v>0</v>
      </c>
      <c r="AU148">
        <f>IFERROR(VLOOKUP($A148,table123!$FF$10:$FZ$410,17,FALSE)/VLOOKUP($A148,table100!$FE$10:$FK$462,7,FALSE)*1000,"")</f>
        <v>0</v>
      </c>
      <c r="AV148">
        <f>IFERROR(VLOOKUP($A148,table123!$GF$10:$GZ$410,17,FALSE)/VLOOKUP($A148,table100!$GE$10:$GK$462,7,FALSE)*1000,"")</f>
        <v>0</v>
      </c>
      <c r="AX148">
        <f>IFERROR(VLOOKUP($A148,table123!$F$10:$R$410,11,FALSE)/VLOOKUP($A148,table100!$E$10:$K$462,7,FALSE)*1000,"")</f>
        <v>5.866364223000059E-2</v>
      </c>
      <c r="AY148">
        <f>IFERROR(VLOOKUP($A148,table123!$AF$10:$AR$410,11,FALSE)/VLOOKUP($A148,table100!$AE$10:$AK$462,7,FALSE)*1000,"")</f>
        <v>5.8404392010279173E-2</v>
      </c>
      <c r="AZ148">
        <f>IFERROR(VLOOKUP($A148,table123!$BF$10:$BR$410,11,FALSE)/VLOOKUP($A148,table100!$BE$10:$BK$462,7,FALSE)*1000,"")</f>
        <v>7.738889856250121E-2</v>
      </c>
      <c r="BA148">
        <f>IFERROR(VLOOKUP($A148,table123!$CF$10:$CY$410,18,FALSE)/VLOOKUP($A148,table100!$CE$10:$CK$462,7,FALSE)*1000,"")</f>
        <v>0.28847263356282932</v>
      </c>
      <c r="BB148">
        <f>IFERROR(VLOOKUP($A148,table123!$DF$10:$DY$410,18,FALSE)/VLOOKUP($A148,table100!$DE$10:$DK$462,7,FALSE)*1000,"")</f>
        <v>0.15333895576171128</v>
      </c>
      <c r="BC148">
        <f>IFERROR(VLOOKUP($A148,table123!$EF$10:$EZ$410,19,FALSE)/VLOOKUP($A148,table100!$EE$10:$EK$462,7,FALSE)*1000,"")</f>
        <v>0.28642352491884665</v>
      </c>
      <c r="BD148">
        <f>IFERROR(VLOOKUP($A148,table123!$FF$10:$FZ$410,19,FALSE)/VLOOKUP($A148,table100!$FE$10:$FK$462,7,FALSE)*1000,"")</f>
        <v>0.2281065257475241</v>
      </c>
      <c r="BE148">
        <f>IFERROR(VLOOKUP($A148,table123!$GF$10:$GZ$410,19,FALSE)/VLOOKUP($A148,table100!$GE$10:$GK$462,7,FALSE)*1000,"")</f>
        <v>5.6718280301741253E-2</v>
      </c>
      <c r="BG148">
        <f>IFERROR(VLOOKUP($A148,table123!$F$10:$R$410,13,FALSE)/VLOOKUP($A148,table100!$E$10:$K$462,7,FALSE)*1000,"")</f>
        <v>4.4388822620700443</v>
      </c>
      <c r="BH148">
        <f>IFERROR(VLOOKUP($A148,table123!$AF$10:$AR$410,13,FALSE)/VLOOKUP($A148,table100!$AE$10:$AK$462,7,FALSE)*1000,"")</f>
        <v>6.2492699450998712</v>
      </c>
      <c r="BI148">
        <f>IFERROR(VLOOKUP($A148,table123!$BF$10:$BR$410,13,FALSE)/VLOOKUP($A148,table100!$BE$10:$BK$462,7,FALSE)*1000,"")</f>
        <v>6.016986863234469</v>
      </c>
      <c r="BJ148">
        <f>IFERROR(VLOOKUP($A148,table123!$CF$10:$CY$410,20,FALSE)/VLOOKUP($A148,table100!$CE$10:$CK$462,7,FALSE)*1000,"")</f>
        <v>3.3462825493288202</v>
      </c>
      <c r="BK148">
        <f>IFERROR(VLOOKUP($A148,table123!$DF$10:$DY$410,20,FALSE)/VLOOKUP($A148,table100!$DE$10:$DK$462,7,FALSE)*1000,"")</f>
        <v>3.7951391551023534</v>
      </c>
      <c r="BL148">
        <f>IFERROR(VLOOKUP($A148,table123!$EF$10:$EZ$410,21,FALSE)/VLOOKUP($A148,table100!$EE$10:$EK$462,7,FALSE)*1000,"")</f>
        <v>4.5254916937177772</v>
      </c>
      <c r="BM148">
        <f>IFERROR(VLOOKUP($A148,table123!$FF$10:$FZ$410,21,FALSE)/VLOOKUP($A148,table100!$FE$10:$FK$462,7,FALSE)*1000,"")</f>
        <v>5.4365388636493241</v>
      </c>
      <c r="BN148">
        <f>IFERROR(VLOOKUP($A148,table123!$GF$10:$GZ$410,21,FALSE)/VLOOKUP($A148,table100!$GE$10:$GK$462,7,FALSE)*1000,"")</f>
        <v>6.8061936362089508</v>
      </c>
    </row>
    <row r="149" spans="1:66" x14ac:dyDescent="0.3">
      <c r="A149" t="s">
        <v>544</v>
      </c>
      <c r="B149" t="str">
        <f>VLOOKUP($A149,class!$A$1:$B$455,2,FALSE)</f>
        <v>Shire District</v>
      </c>
      <c r="C149" t="str">
        <f>IFERROR(VLOOKUP($A149,classifications!A$3:C$334,3,FALSE),VLOOKUP($A149,classifications!I$2:K$28,3,FALSE))</f>
        <v>Predominantly Urban</v>
      </c>
      <c r="E149" t="b">
        <f>IF(VLOOKUP(A149,table123!$F$10:$F$410,1,FALSE)=VLOOKUP(calculations!A149,table100!$E$10:$E$462,1,FALSE),TRUE,FALSE)</f>
        <v>1</v>
      </c>
      <c r="F149" t="b">
        <f>IF(VLOOKUP($A149,table123!$AF$10:$AF$410,1,FALSE)=VLOOKUP(calculations!$A149,table100!$AE$10:$AE$462,1,FALSE),TRUE,FALSE)</f>
        <v>1</v>
      </c>
      <c r="G149" t="b">
        <f>IF(VLOOKUP($A149,table123!$BF$10:$BF$410,1,FALSE)=VLOOKUP(calculations!$A149,table100!$BE$10:$BE$462,1,FALSE),TRUE,FALSE)</f>
        <v>1</v>
      </c>
      <c r="H149" t="b">
        <f>IF(VLOOKUP($A149,table123!$CF$10:$CF$410,1,FALSE)=VLOOKUP(calculations!$A149,table100!$CE$10:$CE$462,1,FALSE),TRUE,FALSE)</f>
        <v>1</v>
      </c>
      <c r="I149" t="b">
        <f>IF(VLOOKUP($A149,table123!$DF$10:$DF$410,1,FALSE)=VLOOKUP(calculations!$A149,table100!$DE$10:$DE$462,1,FALSE),TRUE,FALSE)</f>
        <v>1</v>
      </c>
      <c r="J149" t="b">
        <f>IF(VLOOKUP($A149,table123!$EF$10:$EF$410,1,FALSE)=VLOOKUP(calculations!$A149,table100!$EE$10:$EE$462,1,FALSE),TRUE,FALSE)</f>
        <v>1</v>
      </c>
      <c r="K149" t="b">
        <f>IF(VLOOKUP($A149,table123!$FF$10:$FF$410,1,FALSE)=VLOOKUP(calculations!$A149,table100!$FE$10:$FE$462,1,FALSE),TRUE,FALSE)</f>
        <v>1</v>
      </c>
      <c r="L149" t="b">
        <f>IF(VLOOKUP($A149,table123!$GF$10:$GF$408,1,FALSE)=VLOOKUP(calculations!$A149,table100!$GE$10:$GE$462,1,FALSE),TRUE,FALSE)</f>
        <v>1</v>
      </c>
      <c r="N149">
        <f>IFERROR(VLOOKUP($A149,table123!$F$10:$R$410,3,FALSE)/VLOOKUP($A149,table100!$E$10:$K$462,7,FALSE)*1000,"")</f>
        <v>6.6961773642945568</v>
      </c>
      <c r="O149">
        <f>IFERROR(VLOOKUP($A149,table123!$AF$10:$AR$410,3,FALSE)/VLOOKUP($A149,table100!$AE$10:$AK$462,7,FALSE)*1000,"")</f>
        <v>7.9459600282853851</v>
      </c>
      <c r="P149">
        <f>IFERROR(VLOOKUP($A149,table123!$BF$10:$BR$410,3,FALSE)/VLOOKUP($A149,table100!$BE$10:$BK$462,7,FALSE)*1000,"")</f>
        <v>8.9272539471742665</v>
      </c>
      <c r="Q149">
        <f>IFERROR(VLOOKUP($A149,table123!$CF$10:$CY$410,3,FALSE)/VLOOKUP($A149,table100!$CE$10:$CK$462,7,FALSE)*1000,"")</f>
        <v>7.8495801387367656</v>
      </c>
      <c r="R149">
        <f>IFERROR(VLOOKUP($A149,table123!$DF$10:$DY$410,3,FALSE)/VLOOKUP($A149,table100!$DE$10:$DK$462,7,FALSE)*1000,"")</f>
        <v>6.7694758181291634</v>
      </c>
      <c r="S149">
        <f>IFERROR(VLOOKUP($A149,table123!$EF$10:$EZ$410,3,FALSE)/VLOOKUP($A149,table100!$EE$10:$EK$462,7,FALSE)*1000,"")</f>
        <v>6.9315998347908847</v>
      </c>
      <c r="T149">
        <f>IFERROR(VLOOKUP($A149,table123!$FF$10:$FZ$410,3,FALSE)/VLOOKUP($A149,table100!$FE$10:$FK$462,7,FALSE)*1000,"")</f>
        <v>9.472597129731847</v>
      </c>
      <c r="U149">
        <f>IFERROR(VLOOKUP($A149,table123!$GF$10:$GZ$410,3,FALSE)/VLOOKUP($A149,table100!$GE$10:$GK$462,7,FALSE)*1000,"")</f>
        <v>6.1016470920184815</v>
      </c>
      <c r="W149">
        <f>IFERROR(VLOOKUP($A149,table123!$F$10:$R$410,5,FALSE)/VLOOKUP($A149,table100!$E$10:$K$462,7,FALSE)*1000,"")</f>
        <v>0.31886558877593124</v>
      </c>
      <c r="X149">
        <f>IFERROR(VLOOKUP($A149,table123!$AF$10:$AR$410,5,FALSE)/VLOOKUP($A149,table100!$AE$10:$AK$462,7,FALSE)*1000,"")</f>
        <v>0.14887044549480816</v>
      </c>
      <c r="Y149">
        <f>IFERROR(VLOOKUP($A149,table123!$BF$10:$BR$410,5,FALSE)/VLOOKUP($A149,table100!$BE$10:$BK$462,7,FALSE)*1000,"")</f>
        <v>5.5334218680832228E-2</v>
      </c>
      <c r="Z149">
        <f>IFERROR(VLOOKUP($A149,table123!$CF$10:$CY$410,5,FALSE)/VLOOKUP($A149,table100!$CE$10:$CK$462,7,FALSE)*1000,"")</f>
        <v>3.6509675063891932E-2</v>
      </c>
      <c r="AA149">
        <f>IFERROR(VLOOKUP($A149,table123!$DF$10:$DY$410,5,FALSE)/VLOOKUP($A149,table100!$DE$10:$DK$462,7,FALSE)*1000,"")</f>
        <v>-1.8100202722270489E-2</v>
      </c>
      <c r="AB149">
        <f>IFERROR(VLOOKUP($A149,table123!$EF$10:$EZ$410,5,FALSE)/VLOOKUP($A149,table100!$EE$10:$EK$462,7,FALSE)*1000,"")</f>
        <v>0.10774507515218992</v>
      </c>
      <c r="AC149">
        <f>IFERROR(VLOOKUP($A149,table123!$FF$10:$FZ$410,5,FALSE)/VLOOKUP($A149,table100!$FE$10:$FK$462,7,FALSE)*1000,"")</f>
        <v>0</v>
      </c>
      <c r="AD149">
        <f>IFERROR(VLOOKUP($A149,table123!$GF$10:$GZ$410,5,FALSE)/VLOOKUP($A149,table100!$GE$10:$GK$462,7,FALSE)*1000,"")</f>
        <v>1.7634818185024513E-2</v>
      </c>
      <c r="AF149">
        <f>IFERROR(VLOOKUP($A149,table123!$F$10:$R$410,7,FALSE)/VLOOKUP($A149,table100!$E$10:$K$462,7,FALSE)*1000,"")</f>
        <v>0.93783996698803318</v>
      </c>
      <c r="AG149">
        <f>IFERROR(VLOOKUP($A149,table123!$AF$10:$AR$410,7,FALSE)/VLOOKUP($A149,table100!$AE$10:$AK$462,7,FALSE)*1000,"")</f>
        <v>0.80017864453459375</v>
      </c>
      <c r="AH149">
        <f>IFERROR(VLOOKUP($A149,table123!$BF$10:$BR$410,7,FALSE)/VLOOKUP($A149,table100!$BE$10:$BK$462,7,FALSE)*1000,"")</f>
        <v>1.4202449461413607</v>
      </c>
      <c r="AI149">
        <f>IFERROR(VLOOKUP($A149,table123!$CF$10:$CY$410,7,FALSE)/VLOOKUP($A149,table100!$CE$10:$CK$462,7,FALSE)*1000,"")</f>
        <v>0.71193866374589265</v>
      </c>
      <c r="AJ149">
        <f>IFERROR(VLOOKUP($A149,table123!$DF$10:$DY$410,7,FALSE)/VLOOKUP($A149,table100!$DE$10:$DK$462,7,FALSE)*1000,"")</f>
        <v>1.1946133796698524</v>
      </c>
      <c r="AK149">
        <f>IFERROR(VLOOKUP($A149,table123!$EF$10:$EZ$410,7,FALSE)/VLOOKUP($A149,table100!$EE$10:$EK$462,7,FALSE)*1000,"")</f>
        <v>1.508431052130659</v>
      </c>
      <c r="AL149">
        <f>IFERROR(VLOOKUP($A149,table123!$FF$10:$FZ$410,7,FALSE)/VLOOKUP($A149,table100!$FE$10:$FK$462,7,FALSE)*1000,"")</f>
        <v>0.21366760443004168</v>
      </c>
      <c r="AM149">
        <f>IFERROR(VLOOKUP($A149,table123!$GF$10:$GZ$410,7,FALSE)/VLOOKUP($A149,table100!$GE$10:$GK$462,7,FALSE)*1000,"")</f>
        <v>2.1161781822029413</v>
      </c>
      <c r="AO149">
        <f>IFERROR(VLOOKUP($A149,table123!$F$10:$R$410,9,FALSE)/VLOOKUP($A149,table100!$E$10:$K$462,7,FALSE)*1000,"")</f>
        <v>0</v>
      </c>
      <c r="AP149">
        <f>IFERROR(VLOOKUP($A149,table123!$AF$10:$AR$410,9,FALSE)/VLOOKUP($A149,table100!$AE$10:$AK$462,7,FALSE)*1000,"")</f>
        <v>0</v>
      </c>
      <c r="AQ149">
        <f>IFERROR(VLOOKUP($A149,table123!$BF$10:$BR$410,9,FALSE)/VLOOKUP($A149,table100!$BE$10:$BK$462,7,FALSE)*1000,"")</f>
        <v>0</v>
      </c>
      <c r="AR149">
        <f>IFERROR(VLOOKUP($A149,table123!$CF$10:$CY$410,16,FALSE)/VLOOKUP($A149,table100!$CE$10:$CK$462,7,FALSE)*1000,"")</f>
        <v>-3.6509675063891932E-2</v>
      </c>
      <c r="AS149">
        <f>IFERROR(VLOOKUP($A149,table123!$DF$10:$DY$410,16,FALSE)/VLOOKUP($A149,table100!$DE$10:$DK$462,7,FALSE)*1000,"")</f>
        <v>0</v>
      </c>
      <c r="AT149">
        <f>IFERROR(VLOOKUP($A149,table123!$EF$10:$EZ$410,17,FALSE)/VLOOKUP($A149,table100!$EE$10:$EK$462,7,FALSE)*1000,"")</f>
        <v>0</v>
      </c>
      <c r="AU149">
        <f>IFERROR(VLOOKUP($A149,table123!$FF$10:$FZ$410,17,FALSE)/VLOOKUP($A149,table100!$FE$10:$FK$462,7,FALSE)*1000,"")</f>
        <v>0</v>
      </c>
      <c r="AV149">
        <f>IFERROR(VLOOKUP($A149,table123!$GF$10:$GZ$410,17,FALSE)/VLOOKUP($A149,table100!$GE$10:$GK$462,7,FALSE)*1000,"")</f>
        <v>0</v>
      </c>
      <c r="AX149">
        <f>IFERROR(VLOOKUP($A149,table123!$F$10:$R$410,11,FALSE)/VLOOKUP($A149,table100!$E$10:$K$462,7,FALSE)*1000,"")</f>
        <v>0</v>
      </c>
      <c r="AY149">
        <f>IFERROR(VLOOKUP($A149,table123!$AF$10:$AR$410,11,FALSE)/VLOOKUP($A149,table100!$AE$10:$AK$462,7,FALSE)*1000,"")</f>
        <v>0</v>
      </c>
      <c r="AZ149">
        <f>IFERROR(VLOOKUP($A149,table123!$BF$10:$BR$410,11,FALSE)/VLOOKUP($A149,table100!$BE$10:$BK$462,7,FALSE)*1000,"")</f>
        <v>0</v>
      </c>
      <c r="BA149">
        <f>IFERROR(VLOOKUP($A149,table123!$CF$10:$CY$410,18,FALSE)/VLOOKUP($A149,table100!$CE$10:$CK$462,7,FALSE)*1000,"")</f>
        <v>1.8254837531945966E-2</v>
      </c>
      <c r="BB149">
        <f>IFERROR(VLOOKUP($A149,table123!$DF$10:$DY$410,18,FALSE)/VLOOKUP($A149,table100!$DE$10:$DK$462,7,FALSE)*1000,"")</f>
        <v>0</v>
      </c>
      <c r="BC149">
        <f>IFERROR(VLOOKUP($A149,table123!$EF$10:$EZ$410,19,FALSE)/VLOOKUP($A149,table100!$EE$10:$EK$462,7,FALSE)*1000,"")</f>
        <v>1.7957512525364986E-2</v>
      </c>
      <c r="BD149">
        <f>IFERROR(VLOOKUP($A149,table123!$FF$10:$FZ$410,19,FALSE)/VLOOKUP($A149,table100!$FE$10:$FK$462,7,FALSE)*1000,"")</f>
        <v>0</v>
      </c>
      <c r="BE149">
        <f>IFERROR(VLOOKUP($A149,table123!$GF$10:$GZ$410,19,FALSE)/VLOOKUP($A149,table100!$GE$10:$GK$462,7,FALSE)*1000,"")</f>
        <v>0</v>
      </c>
      <c r="BG149">
        <f>IFERROR(VLOOKUP($A149,table123!$F$10:$R$410,13,FALSE)/VLOOKUP($A149,table100!$E$10:$K$462,7,FALSE)*1000,"")</f>
        <v>7.9528829200585207</v>
      </c>
      <c r="BH149">
        <f>IFERROR(VLOOKUP($A149,table123!$AF$10:$AR$410,13,FALSE)/VLOOKUP($A149,table100!$AE$10:$AK$462,7,FALSE)*1000,"")</f>
        <v>8.8950091183147872</v>
      </c>
      <c r="BI149">
        <f>IFERROR(VLOOKUP($A149,table123!$BF$10:$BR$410,13,FALSE)/VLOOKUP($A149,table100!$BE$10:$BK$462,7,FALSE)*1000,"")</f>
        <v>10.402833111996459</v>
      </c>
      <c r="BJ149">
        <f>IFERROR(VLOOKUP($A149,table123!$CF$10:$CY$410,20,FALSE)/VLOOKUP($A149,table100!$CE$10:$CK$462,7,FALSE)*1000,"")</f>
        <v>8.5432639649507127</v>
      </c>
      <c r="BK149">
        <f>IFERROR(VLOOKUP($A149,table123!$DF$10:$DY$410,20,FALSE)/VLOOKUP($A149,table100!$DE$10:$DK$462,7,FALSE)*1000,"")</f>
        <v>7.9459889950767444</v>
      </c>
      <c r="BL149">
        <f>IFERROR(VLOOKUP($A149,table123!$EF$10:$EZ$410,21,FALSE)/VLOOKUP($A149,table100!$EE$10:$EK$462,7,FALSE)*1000,"")</f>
        <v>8.5298184495483689</v>
      </c>
      <c r="BM149">
        <f>IFERROR(VLOOKUP($A149,table123!$FF$10:$FZ$410,21,FALSE)/VLOOKUP($A149,table100!$FE$10:$FK$462,7,FALSE)*1000,"")</f>
        <v>9.6862647341618899</v>
      </c>
      <c r="BN149">
        <f>IFERROR(VLOOKUP($A149,table123!$GF$10:$GZ$410,21,FALSE)/VLOOKUP($A149,table100!$GE$10:$GK$462,7,FALSE)*1000,"")</f>
        <v>8.2354600924064467</v>
      </c>
    </row>
    <row r="150" spans="1:66" x14ac:dyDescent="0.3">
      <c r="A150" t="s">
        <v>532</v>
      </c>
      <c r="B150" t="str">
        <f>VLOOKUP($A150,class!$A$1:$B$455,2,FALSE)</f>
        <v>Shire County</v>
      </c>
      <c r="C150" t="str">
        <f>IFERROR(VLOOKUP($A150,classifications!A$3:C$334,3,FALSE),VLOOKUP($A150,classifications!I$2:K$28,3,FALSE))</f>
        <v>Urban with Significant Rural</v>
      </c>
      <c r="E150" t="b">
        <f>IF(VLOOKUP(A150,table123!$F$10:$F$410,1,FALSE)=VLOOKUP(calculations!A150,table100!$E$10:$E$462,1,FALSE),TRUE,FALSE)</f>
        <v>1</v>
      </c>
      <c r="F150" t="b">
        <f>IF(VLOOKUP($A150,table123!$AF$10:$AF$410,1,FALSE)=VLOOKUP(calculations!$A150,table100!$AE$10:$AE$462,1,FALSE),TRUE,FALSE)</f>
        <v>1</v>
      </c>
      <c r="G150" t="b">
        <f>IF(VLOOKUP($A150,table123!$BF$10:$BF$410,1,FALSE)=VLOOKUP(calculations!$A150,table100!$BE$10:$BE$462,1,FALSE),TRUE,FALSE)</f>
        <v>1</v>
      </c>
      <c r="H150" t="b">
        <f>IF(VLOOKUP($A150,table123!$CF$10:$CF$410,1,FALSE)=VLOOKUP(calculations!$A150,table100!$CE$10:$CE$462,1,FALSE),TRUE,FALSE)</f>
        <v>1</v>
      </c>
      <c r="I150" t="b">
        <f>IF(VLOOKUP($A150,table123!$DF$10:$DF$410,1,FALSE)=VLOOKUP(calculations!$A150,table100!$DE$10:$DE$462,1,FALSE),TRUE,FALSE)</f>
        <v>1</v>
      </c>
      <c r="J150" t="b">
        <f>IF(VLOOKUP($A150,table123!$EF$10:$EF$410,1,FALSE)=VLOOKUP(calculations!$A150,table100!$EE$10:$EE$462,1,FALSE),TRUE,FALSE)</f>
        <v>1</v>
      </c>
      <c r="K150" t="b">
        <f>IF(VLOOKUP($A150,table123!$FF$10:$FF$410,1,FALSE)=VLOOKUP(calculations!$A150,table100!$FE$10:$FE$462,1,FALSE),TRUE,FALSE)</f>
        <v>1</v>
      </c>
      <c r="L150" t="b">
        <f>IF(VLOOKUP($A150,table123!$GF$10:$GF$408,1,FALSE)=VLOOKUP(calculations!$A150,table100!$GE$10:$GE$462,1,FALSE),TRUE,FALSE)</f>
        <v>1</v>
      </c>
      <c r="N150">
        <f>IFERROR(VLOOKUP($A150,table123!$F$10:$R$410,3,FALSE)/VLOOKUP($A150,table100!$E$10:$K$462,7,FALSE)*1000,"")</f>
        <v>7.7871966829714552</v>
      </c>
      <c r="O150">
        <f>IFERROR(VLOOKUP($A150,table123!$AF$10:$AR$410,3,FALSE)/VLOOKUP($A150,table100!$AE$10:$AK$462,7,FALSE)*1000,"")</f>
        <v>9.9008090354483347</v>
      </c>
      <c r="P150">
        <f>IFERROR(VLOOKUP($A150,table123!$BF$10:$BR$410,3,FALSE)/VLOOKUP($A150,table100!$BE$10:$BK$462,7,FALSE)*1000,"")</f>
        <v>9.6049371984875478</v>
      </c>
      <c r="Q150">
        <f>IFERROR(VLOOKUP($A150,table123!$CF$10:$CY$410,3,FALSE)/VLOOKUP($A150,table100!$CE$10:$CK$462,7,FALSE)*1000,"")</f>
        <v>8.7258908725890887</v>
      </c>
      <c r="R150">
        <f>IFERROR(VLOOKUP($A150,table123!$DF$10:$DY$410,3,FALSE)/VLOOKUP($A150,table100!$DE$10:$DK$462,7,FALSE)*1000,"")</f>
        <v>8.911776605787864</v>
      </c>
      <c r="S150">
        <f>IFERROR(VLOOKUP($A150,table123!$EF$10:$EZ$410,3,FALSE)/VLOOKUP($A150,table100!$EE$10:$EK$462,7,FALSE)*1000,"")</f>
        <v>10.541740019607635</v>
      </c>
      <c r="T150">
        <f>IFERROR(VLOOKUP($A150,table123!$FF$10:$FZ$410,3,FALSE)/VLOOKUP($A150,table100!$FE$10:$FK$462,7,FALSE)*1000,"")</f>
        <v>12.54858411993337</v>
      </c>
      <c r="U150">
        <f>IFERROR(VLOOKUP($A150,table123!$GF$10:$GZ$410,3,FALSE)/VLOOKUP($A150,table100!$GE$10:$GK$462,7,FALSE)*1000,"")</f>
        <v>8.6085866714149724</v>
      </c>
      <c r="W150">
        <f>IFERROR(VLOOKUP($A150,table123!$F$10:$R$410,5,FALSE)/VLOOKUP($A150,table100!$E$10:$K$462,7,FALSE)*1000,"")</f>
        <v>0.38364209143961697</v>
      </c>
      <c r="X150">
        <f>IFERROR(VLOOKUP($A150,table123!$AF$10:$AR$410,5,FALSE)/VLOOKUP($A150,table100!$AE$10:$AK$462,7,FALSE)*1000,"")</f>
        <v>2.1944903661872923E-2</v>
      </c>
      <c r="Y150">
        <f>IFERROR(VLOOKUP($A150,table123!$BF$10:$BR$410,5,FALSE)/VLOOKUP($A150,table100!$BE$10:$BK$462,7,FALSE)*1000,"")</f>
        <v>8.3300737392614496E-2</v>
      </c>
      <c r="Z150">
        <f>IFERROR(VLOOKUP($A150,table123!$CF$10:$CY$410,5,FALSE)/VLOOKUP($A150,table100!$CE$10:$CK$462,7,FALSE)*1000,"")</f>
        <v>0.1398150139815014</v>
      </c>
      <c r="AA150">
        <f>IFERROR(VLOOKUP($A150,table123!$DF$10:$DY$410,5,FALSE)/VLOOKUP($A150,table100!$DE$10:$DK$462,7,FALSE)*1000,"")</f>
        <v>0.10647283877882752</v>
      </c>
      <c r="AB150">
        <f>IFERROR(VLOOKUP($A150,table123!$EF$10:$EZ$410,5,FALSE)/VLOOKUP($A150,table100!$EE$10:$EK$462,7,FALSE)*1000,"")</f>
        <v>0.35139133398692124</v>
      </c>
      <c r="AC150">
        <f>IFERROR(VLOOKUP($A150,table123!$FF$10:$FZ$410,5,FALSE)/VLOOKUP($A150,table100!$FE$10:$FK$462,7,FALSE)*1000,"")</f>
        <v>6.2465297057190443E-2</v>
      </c>
      <c r="AD150">
        <f>IFERROR(VLOOKUP($A150,table123!$GF$10:$GZ$410,5,FALSE)/VLOOKUP($A150,table100!$GE$10:$GK$462,7,FALSE)*1000,"")</f>
        <v>0.11300054103289343</v>
      </c>
      <c r="AF150">
        <f>IFERROR(VLOOKUP($A150,table123!$F$10:$R$410,7,FALSE)/VLOOKUP($A150,table100!$E$10:$K$462,7,FALSE)*1000,"")</f>
        <v>0.70088459013006943</v>
      </c>
      <c r="AG150">
        <f>IFERROR(VLOOKUP($A150,table123!$AF$10:$AR$410,7,FALSE)/VLOOKUP($A150,table100!$AE$10:$AK$462,7,FALSE)*1000,"")</f>
        <v>0.51936271999765926</v>
      </c>
      <c r="AH150">
        <f>IFERROR(VLOOKUP($A150,table123!$BF$10:$BR$410,7,FALSE)/VLOOKUP($A150,table100!$BE$10:$BK$462,7,FALSE)*1000,"")</f>
        <v>0.98874353513842406</v>
      </c>
      <c r="AI150">
        <f>IFERROR(VLOOKUP($A150,table123!$CF$10:$CY$410,7,FALSE)/VLOOKUP($A150,table100!$CE$10:$CK$462,7,FALSE)*1000,"")</f>
        <v>1.498530149853015</v>
      </c>
      <c r="AJ150">
        <f>IFERROR(VLOOKUP($A150,table123!$DF$10:$DY$410,7,FALSE)/VLOOKUP($A150,table100!$DE$10:$DK$462,7,FALSE)*1000,"")</f>
        <v>0.95470645438348667</v>
      </c>
      <c r="AK150">
        <f>IFERROR(VLOOKUP($A150,table123!$EF$10:$EZ$410,7,FALSE)/VLOOKUP($A150,table100!$EE$10:$EK$462,7,FALSE)*1000,"")</f>
        <v>1.855346243450944</v>
      </c>
      <c r="AL150">
        <f>IFERROR(VLOOKUP($A150,table123!$FF$10:$FZ$410,7,FALSE)/VLOOKUP($A150,table100!$FE$10:$FK$462,7,FALSE)*1000,"")</f>
        <v>1.0688506385341476</v>
      </c>
      <c r="AM150">
        <f>IFERROR(VLOOKUP($A150,table123!$GF$10:$GZ$410,7,FALSE)/VLOOKUP($A150,table100!$GE$10:$GK$462,7,FALSE)*1000,"")</f>
        <v>1.0409746810302911</v>
      </c>
      <c r="AO150">
        <f>IFERROR(VLOOKUP($A150,table123!$F$10:$R$410,9,FALSE)/VLOOKUP($A150,table100!$E$10:$K$462,7,FALSE)*1000,"")</f>
        <v>1.1066598791527412E-2</v>
      </c>
      <c r="AP150">
        <f>IFERROR(VLOOKUP($A150,table123!$AF$10:$AR$410,9,FALSE)/VLOOKUP($A150,table100!$AE$10:$AK$462,7,FALSE)*1000,"")</f>
        <v>1.0972451830936461E-2</v>
      </c>
      <c r="AQ150">
        <f>IFERROR(VLOOKUP($A150,table123!$BF$10:$BR$410,9,FALSE)/VLOOKUP($A150,table100!$BE$10:$BK$462,7,FALSE)*1000,"")</f>
        <v>-3.9839483100815622E-2</v>
      </c>
      <c r="AR150">
        <f>IFERROR(VLOOKUP($A150,table123!$CF$10:$CY$410,16,FALSE)/VLOOKUP($A150,table100!$CE$10:$CK$462,7,FALSE)*1000,"")</f>
        <v>1.0755001075500108E-2</v>
      </c>
      <c r="AS150">
        <f>IFERROR(VLOOKUP($A150,table123!$DF$10:$DY$410,16,FALSE)/VLOOKUP($A150,table100!$DE$10:$DK$462,7,FALSE)*1000,"")</f>
        <v>0.28747666470283434</v>
      </c>
      <c r="AT150">
        <f>IFERROR(VLOOKUP($A150,table123!$EF$10:$EZ$410,17,FALSE)/VLOOKUP($A150,table100!$EE$10:$EK$462,7,FALSE)*1000,"")</f>
        <v>0</v>
      </c>
      <c r="AU150">
        <f>IFERROR(VLOOKUP($A150,table123!$FF$10:$FZ$410,17,FALSE)/VLOOKUP($A150,table100!$FE$10:$FK$462,7,FALSE)*1000,"")</f>
        <v>4.1643531371460304E-2</v>
      </c>
      <c r="AV150">
        <f>IFERROR(VLOOKUP($A150,table123!$GF$10:$GZ$410,17,FALSE)/VLOOKUP($A150,table100!$GE$10:$GK$462,7,FALSE)*1000,"")</f>
        <v>1.0272776457535767E-2</v>
      </c>
      <c r="AX150">
        <f>IFERROR(VLOOKUP($A150,table123!$F$10:$R$410,11,FALSE)/VLOOKUP($A150,table100!$E$10:$K$462,7,FALSE)*1000,"")</f>
        <v>0.30248703363508261</v>
      </c>
      <c r="AY150">
        <f>IFERROR(VLOOKUP($A150,table123!$AF$10:$AR$410,11,FALSE)/VLOOKUP($A150,table100!$AE$10:$AK$462,7,FALSE)*1000,"")</f>
        <v>0.59251239887056895</v>
      </c>
      <c r="AZ150">
        <f>IFERROR(VLOOKUP($A150,table123!$BF$10:$BR$410,11,FALSE)/VLOOKUP($A150,table100!$BE$10:$BK$462,7,FALSE)*1000,"")</f>
        <v>0.38028597505324002</v>
      </c>
      <c r="BA150">
        <f>IFERROR(VLOOKUP($A150,table123!$CF$10:$CY$410,18,FALSE)/VLOOKUP($A150,table100!$CE$10:$CK$462,7,FALSE)*1000,"")</f>
        <v>0.25812002581200255</v>
      </c>
      <c r="BB150">
        <f>IFERROR(VLOOKUP($A150,table123!$DF$10:$DY$410,18,FALSE)/VLOOKUP($A150,table100!$DE$10:$DK$462,7,FALSE)*1000,"")</f>
        <v>0.24843662381726422</v>
      </c>
      <c r="BC150">
        <f>IFERROR(VLOOKUP($A150,table123!$EF$10:$EZ$410,19,FALSE)/VLOOKUP($A150,table100!$EE$10:$EK$462,7,FALSE)*1000,"")</f>
        <v>0.17920958033332982</v>
      </c>
      <c r="BD150">
        <f>IFERROR(VLOOKUP($A150,table123!$FF$10:$FZ$410,19,FALSE)/VLOOKUP($A150,table100!$FE$10:$FK$462,7,FALSE)*1000,"")</f>
        <v>0.27762354247640203</v>
      </c>
      <c r="BE150">
        <f>IFERROR(VLOOKUP($A150,table123!$GF$10:$GZ$410,19,FALSE)/VLOOKUP($A150,table100!$GE$10:$GK$462,7,FALSE)*1000,"")</f>
        <v>0.38009272892882334</v>
      </c>
      <c r="BG150">
        <f>IFERROR(VLOOKUP($A150,table123!$F$10:$R$410,13,FALSE)/VLOOKUP($A150,table100!$E$10:$K$462,7,FALSE)*1000,"")</f>
        <v>8.5803029296975861</v>
      </c>
      <c r="BH150">
        <f>IFERROR(VLOOKUP($A150,table123!$AF$10:$AR$410,13,FALSE)/VLOOKUP($A150,table100!$AE$10:$AK$462,7,FALSE)*1000,"")</f>
        <v>9.8605767120682337</v>
      </c>
      <c r="BI150">
        <f>IFERROR(VLOOKUP($A150,table123!$BF$10:$BR$410,13,FALSE)/VLOOKUP($A150,table100!$BE$10:$BK$462,7,FALSE)*1000,"")</f>
        <v>10.25685601286453</v>
      </c>
      <c r="BJ150">
        <f>IFERROR(VLOOKUP($A150,table123!$CF$10:$CY$410,20,FALSE)/VLOOKUP($A150,table100!$CE$10:$CK$462,7,FALSE)*1000,"")</f>
        <v>10.116871011687101</v>
      </c>
      <c r="BK150">
        <f>IFERROR(VLOOKUP($A150,table123!$DF$10:$DY$410,20,FALSE)/VLOOKUP($A150,table100!$DE$10:$DK$462,7,FALSE)*1000,"")</f>
        <v>10.011995939835748</v>
      </c>
      <c r="BL150">
        <f>IFERROR(VLOOKUP($A150,table123!$EF$10:$EZ$410,21,FALSE)/VLOOKUP($A150,table100!$EE$10:$EK$462,7,FALSE)*1000,"")</f>
        <v>12.569268016712172</v>
      </c>
      <c r="BM150">
        <f>IFERROR(VLOOKUP($A150,table123!$FF$10:$FZ$410,21,FALSE)/VLOOKUP($A150,table100!$FE$10:$FK$462,7,FALSE)*1000,"")</f>
        <v>13.443920044419766</v>
      </c>
      <c r="BN150">
        <f>IFERROR(VLOOKUP($A150,table123!$GF$10:$GZ$410,21,FALSE)/VLOOKUP($A150,table100!$GE$10:$GK$462,7,FALSE)*1000,"")</f>
        <v>9.3927419410068698</v>
      </c>
    </row>
    <row r="151" spans="1:66" x14ac:dyDescent="0.3">
      <c r="A151" t="s">
        <v>566</v>
      </c>
      <c r="B151" t="str">
        <f>VLOOKUP($A151,class!$A$1:$B$455,2,FALSE)</f>
        <v>Shire District</v>
      </c>
      <c r="C151" t="str">
        <f>IFERROR(VLOOKUP($A151,classifications!A$3:C$334,3,FALSE),VLOOKUP($A151,classifications!I$2:K$28,3,FALSE))</f>
        <v>Predominantly Urban</v>
      </c>
      <c r="E151" t="b">
        <f>IF(VLOOKUP(A151,table123!$F$10:$F$410,1,FALSE)=VLOOKUP(calculations!A151,table100!$E$10:$E$462,1,FALSE),TRUE,FALSE)</f>
        <v>1</v>
      </c>
      <c r="F151" t="b">
        <f>IF(VLOOKUP($A151,table123!$AF$10:$AF$410,1,FALSE)=VLOOKUP(calculations!$A151,table100!$AE$10:$AE$462,1,FALSE),TRUE,FALSE)</f>
        <v>1</v>
      </c>
      <c r="G151" t="b">
        <f>IF(VLOOKUP($A151,table123!$BF$10:$BF$410,1,FALSE)=VLOOKUP(calculations!$A151,table100!$BE$10:$BE$462,1,FALSE),TRUE,FALSE)</f>
        <v>1</v>
      </c>
      <c r="H151" t="b">
        <f>IF(VLOOKUP($A151,table123!$CF$10:$CF$410,1,FALSE)=VLOOKUP(calculations!$A151,table100!$CE$10:$CE$462,1,FALSE),TRUE,FALSE)</f>
        <v>1</v>
      </c>
      <c r="I151" t="b">
        <f>IF(VLOOKUP($A151,table123!$DF$10:$DF$410,1,FALSE)=VLOOKUP(calculations!$A151,table100!$DE$10:$DE$462,1,FALSE),TRUE,FALSE)</f>
        <v>1</v>
      </c>
      <c r="J151" t="b">
        <f>IF(VLOOKUP($A151,table123!$EF$10:$EF$410,1,FALSE)=VLOOKUP(calculations!$A151,table100!$EE$10:$EE$462,1,FALSE),TRUE,FALSE)</f>
        <v>1</v>
      </c>
      <c r="K151" t="b">
        <f>IF(VLOOKUP($A151,table123!$FF$10:$FF$410,1,FALSE)=VLOOKUP(calculations!$A151,table100!$FE$10:$FE$462,1,FALSE),TRUE,FALSE)</f>
        <v>1</v>
      </c>
      <c r="L151" t="b">
        <f>IF(VLOOKUP($A151,table123!$GF$10:$GF$408,1,FALSE)=VLOOKUP(calculations!$A151,table100!$GE$10:$GE$462,1,FALSE),TRUE,FALSE)</f>
        <v>1</v>
      </c>
      <c r="N151">
        <f>IFERROR(VLOOKUP($A151,table123!$F$10:$R$410,3,FALSE)/VLOOKUP($A151,table100!$E$10:$K$462,7,FALSE)*1000,"")</f>
        <v>4.7006699805489518</v>
      </c>
      <c r="O151">
        <f>IFERROR(VLOOKUP($A151,table123!$AF$10:$AR$410,3,FALSE)/VLOOKUP($A151,table100!$AE$10:$AK$462,7,FALSE)*1000,"")</f>
        <v>1.8063681216467606</v>
      </c>
      <c r="P151">
        <f>IFERROR(VLOOKUP($A151,table123!$BF$10:$BR$410,3,FALSE)/VLOOKUP($A151,table100!$BE$10:$BK$462,7,FALSE)*1000,"")</f>
        <v>4.9112202493388741</v>
      </c>
      <c r="Q151">
        <f>IFERROR(VLOOKUP($A151,table123!$CF$10:$CY$410,3,FALSE)/VLOOKUP($A151,table100!$CE$10:$CK$462,7,FALSE)*1000,"")</f>
        <v>4.9609059045564843</v>
      </c>
      <c r="R151">
        <f>IFERROR(VLOOKUP($A151,table123!$DF$10:$DY$410,3,FALSE)/VLOOKUP($A151,table100!$DE$10:$DK$462,7,FALSE)*1000,"")</f>
        <v>3.5685537966192649</v>
      </c>
      <c r="S151">
        <f>IFERROR(VLOOKUP($A151,table123!$EF$10:$EZ$410,3,FALSE)/VLOOKUP($A151,table100!$EE$10:$EK$462,7,FALSE)*1000,"")</f>
        <v>5.289733108920414</v>
      </c>
      <c r="T151">
        <f>IFERROR(VLOOKUP($A151,table123!$FF$10:$FZ$410,3,FALSE)/VLOOKUP($A151,table100!$FE$10:$FK$462,7,FALSE)*1000,"")</f>
        <v>1.0092961487383798</v>
      </c>
      <c r="U151">
        <f>IFERROR(VLOOKUP($A151,table123!$GF$10:$GZ$410,3,FALSE)/VLOOKUP($A151,table100!$GE$10:$GK$462,7,FALSE)*1000,"")</f>
        <v>3.6334703620209519</v>
      </c>
      <c r="W151">
        <f>IFERROR(VLOOKUP($A151,table123!$F$10:$R$410,5,FALSE)/VLOOKUP($A151,table100!$E$10:$K$462,7,FALSE)*1000,"")</f>
        <v>-8.1046034147395724E-2</v>
      </c>
      <c r="X151">
        <f>IFERROR(VLOOKUP($A151,table123!$AF$10:$AR$410,5,FALSE)/VLOOKUP($A151,table100!$AE$10:$AK$462,7,FALSE)*1000,"")</f>
        <v>0.13480359116766871</v>
      </c>
      <c r="Y151">
        <f>IFERROR(VLOOKUP($A151,table123!$BF$10:$BR$410,5,FALSE)/VLOOKUP($A151,table100!$BE$10:$BK$462,7,FALSE)*1000,"")</f>
        <v>-2.6984726644719088E-2</v>
      </c>
      <c r="Z151">
        <f>IFERROR(VLOOKUP($A151,table123!$CF$10:$CY$410,5,FALSE)/VLOOKUP($A151,table100!$CE$10:$CK$462,7,FALSE)*1000,"")</f>
        <v>-0.10784578053383662</v>
      </c>
      <c r="AA151">
        <f>IFERROR(VLOOKUP($A151,table123!$DF$10:$DY$410,5,FALSE)/VLOOKUP($A151,table100!$DE$10:$DK$462,7,FALSE)*1000,"")</f>
        <v>8.0493694660584911E-2</v>
      </c>
      <c r="AB151">
        <f>IFERROR(VLOOKUP($A151,table123!$EF$10:$EZ$410,5,FALSE)/VLOOKUP($A151,table100!$EE$10:$EK$462,7,FALSE)*1000,"")</f>
        <v>0</v>
      </c>
      <c r="AC151">
        <f>IFERROR(VLOOKUP($A151,table123!$FF$10:$FZ$410,5,FALSE)/VLOOKUP($A151,table100!$FE$10:$FK$462,7,FALSE)*1000,"")</f>
        <v>0</v>
      </c>
      <c r="AD151">
        <f>IFERROR(VLOOKUP($A151,table123!$GF$10:$GZ$410,5,FALSE)/VLOOKUP($A151,table100!$GE$10:$GK$462,7,FALSE)*1000,"")</f>
        <v>0.15913008884763294</v>
      </c>
      <c r="AF151">
        <f>IFERROR(VLOOKUP($A151,table123!$F$10:$R$410,7,FALSE)/VLOOKUP($A151,table100!$E$10:$K$462,7,FALSE)*1000,"")</f>
        <v>0.51329154960017287</v>
      </c>
      <c r="AG151">
        <f>IFERROR(VLOOKUP($A151,table123!$AF$10:$AR$410,7,FALSE)/VLOOKUP($A151,table100!$AE$10:$AK$462,7,FALSE)*1000,"")</f>
        <v>0.10784287293413497</v>
      </c>
      <c r="AH151">
        <f>IFERROR(VLOOKUP($A151,table123!$BF$10:$BR$410,7,FALSE)/VLOOKUP($A151,table100!$BE$10:$BK$462,7,FALSE)*1000,"")</f>
        <v>0.59366398618381999</v>
      </c>
      <c r="AI151">
        <f>IFERROR(VLOOKUP($A151,table123!$CF$10:$CY$410,7,FALSE)/VLOOKUP($A151,table100!$CE$10:$CK$462,7,FALSE)*1000,"")</f>
        <v>0.45834456726880562</v>
      </c>
      <c r="AJ151">
        <f>IFERROR(VLOOKUP($A151,table123!$DF$10:$DY$410,7,FALSE)/VLOOKUP($A151,table100!$DE$10:$DK$462,7,FALSE)*1000,"")</f>
        <v>0.80493694660584914</v>
      </c>
      <c r="AK151">
        <f>IFERROR(VLOOKUP($A151,table123!$EF$10:$EZ$410,7,FALSE)/VLOOKUP($A151,table100!$EE$10:$EK$462,7,FALSE)*1000,"")</f>
        <v>0.64117977077823185</v>
      </c>
      <c r="AL151">
        <f>IFERROR(VLOOKUP($A151,table123!$FF$10:$FZ$410,7,FALSE)/VLOOKUP($A151,table100!$FE$10:$FK$462,7,FALSE)*1000,"")</f>
        <v>0.82337317397078347</v>
      </c>
      <c r="AM151">
        <f>IFERROR(VLOOKUP($A151,table123!$GF$10:$GZ$410,7,FALSE)/VLOOKUP($A151,table100!$GE$10:$GK$462,7,FALSE)*1000,"")</f>
        <v>0</v>
      </c>
      <c r="AO151">
        <f>IFERROR(VLOOKUP($A151,table123!$F$10:$R$410,9,FALSE)/VLOOKUP($A151,table100!$E$10:$K$462,7,FALSE)*1000,"")</f>
        <v>0</v>
      </c>
      <c r="AP151">
        <f>IFERROR(VLOOKUP($A151,table123!$AF$10:$AR$410,9,FALSE)/VLOOKUP($A151,table100!$AE$10:$AK$462,7,FALSE)*1000,"")</f>
        <v>0</v>
      </c>
      <c r="AQ151">
        <f>IFERROR(VLOOKUP($A151,table123!$BF$10:$BR$410,9,FALSE)/VLOOKUP($A151,table100!$BE$10:$BK$462,7,FALSE)*1000,"")</f>
        <v>0</v>
      </c>
      <c r="AR151">
        <f>IFERROR(VLOOKUP($A151,table123!$CF$10:$CY$410,16,FALSE)/VLOOKUP($A151,table100!$CE$10:$CK$462,7,FALSE)*1000,"")</f>
        <v>0</v>
      </c>
      <c r="AS151">
        <f>IFERROR(VLOOKUP($A151,table123!$DF$10:$DY$410,16,FALSE)/VLOOKUP($A151,table100!$DE$10:$DK$462,7,FALSE)*1000,"")</f>
        <v>0</v>
      </c>
      <c r="AT151">
        <f>IFERROR(VLOOKUP($A151,table123!$EF$10:$EZ$410,17,FALSE)/VLOOKUP($A151,table100!$EE$10:$EK$462,7,FALSE)*1000,"")</f>
        <v>0</v>
      </c>
      <c r="AU151">
        <f>IFERROR(VLOOKUP($A151,table123!$FF$10:$FZ$410,17,FALSE)/VLOOKUP($A151,table100!$FE$10:$FK$462,7,FALSE)*1000,"")</f>
        <v>0</v>
      </c>
      <c r="AV151">
        <f>IFERROR(VLOOKUP($A151,table123!$GF$10:$GZ$410,17,FALSE)/VLOOKUP($A151,table100!$GE$10:$GK$462,7,FALSE)*1000,"")</f>
        <v>0</v>
      </c>
      <c r="AX151">
        <f>IFERROR(VLOOKUP($A151,table123!$F$10:$R$410,11,FALSE)/VLOOKUP($A151,table100!$E$10:$K$462,7,FALSE)*1000,"")</f>
        <v>3.1067646423168362</v>
      </c>
      <c r="AY151">
        <f>IFERROR(VLOOKUP($A151,table123!$AF$10:$AR$410,11,FALSE)/VLOOKUP($A151,table100!$AE$10:$AK$462,7,FALSE)*1000,"")</f>
        <v>2.9387182874551776</v>
      </c>
      <c r="AZ151">
        <f>IFERROR(VLOOKUP($A151,table123!$BF$10:$BR$410,11,FALSE)/VLOOKUP($A151,table100!$BE$10:$BK$462,7,FALSE)*1000,"")</f>
        <v>4.614388256246964</v>
      </c>
      <c r="BA151">
        <f>IFERROR(VLOOKUP($A151,table123!$CF$10:$CY$410,18,FALSE)/VLOOKUP($A151,table100!$CE$10:$CK$462,7,FALSE)*1000,"")</f>
        <v>0.45834456726880562</v>
      </c>
      <c r="BB151">
        <f>IFERROR(VLOOKUP($A151,table123!$DF$10:$DY$410,18,FALSE)/VLOOKUP($A151,table100!$DE$10:$DK$462,7,FALSE)*1000,"")</f>
        <v>0.13415615776764153</v>
      </c>
      <c r="BC151">
        <f>IFERROR(VLOOKUP($A151,table123!$EF$10:$EZ$410,19,FALSE)/VLOOKUP($A151,table100!$EE$10:$EK$462,7,FALSE)*1000,"")</f>
        <v>8.0147471347278981E-2</v>
      </c>
      <c r="BD151">
        <f>IFERROR(VLOOKUP($A151,table123!$FF$10:$FZ$410,19,FALSE)/VLOOKUP($A151,table100!$FE$10:$FK$462,7,FALSE)*1000,"")</f>
        <v>0.37184594953519257</v>
      </c>
      <c r="BE151">
        <f>IFERROR(VLOOKUP($A151,table123!$GF$10:$GZ$410,19,FALSE)/VLOOKUP($A151,table100!$GE$10:$GK$462,7,FALSE)*1000,"")</f>
        <v>0.21217345179684394</v>
      </c>
      <c r="BG151">
        <f>IFERROR(VLOOKUP($A151,table123!$F$10:$R$410,13,FALSE)/VLOOKUP($A151,table100!$E$10:$K$462,7,FALSE)*1000,"")</f>
        <v>2.0261508536848933</v>
      </c>
      <c r="BH151">
        <f>IFERROR(VLOOKUP($A151,table123!$AF$10:$AR$410,13,FALSE)/VLOOKUP($A151,table100!$AE$10:$AK$462,7,FALSE)*1000,"")</f>
        <v>-0.88970370170661339</v>
      </c>
      <c r="BI151">
        <f>IFERROR(VLOOKUP($A151,table123!$BF$10:$BR$410,13,FALSE)/VLOOKUP($A151,table100!$BE$10:$BK$462,7,FALSE)*1000,"")</f>
        <v>0.86351125263101081</v>
      </c>
      <c r="BJ151">
        <f>IFERROR(VLOOKUP($A151,table123!$CF$10:$CY$410,20,FALSE)/VLOOKUP($A151,table100!$CE$10:$CK$462,7,FALSE)*1000,"")</f>
        <v>4.8530601240226474</v>
      </c>
      <c r="BK151">
        <f>IFERROR(VLOOKUP($A151,table123!$DF$10:$DY$410,20,FALSE)/VLOOKUP($A151,table100!$DE$10:$DK$462,7,FALSE)*1000,"")</f>
        <v>4.3198282801180579</v>
      </c>
      <c r="BL151">
        <f>IFERROR(VLOOKUP($A151,table123!$EF$10:$EZ$410,21,FALSE)/VLOOKUP($A151,table100!$EE$10:$EK$462,7,FALSE)*1000,"")</f>
        <v>5.8507654083513669</v>
      </c>
      <c r="BM151">
        <f>IFERROR(VLOOKUP($A151,table123!$FF$10:$FZ$410,21,FALSE)/VLOOKUP($A151,table100!$FE$10:$FK$462,7,FALSE)*1000,"")</f>
        <v>1.4608233731739708</v>
      </c>
      <c r="BN151">
        <f>IFERROR(VLOOKUP($A151,table123!$GF$10:$GZ$410,21,FALSE)/VLOOKUP($A151,table100!$GE$10:$GK$462,7,FALSE)*1000,"")</f>
        <v>3.580426999071741</v>
      </c>
    </row>
    <row r="152" spans="1:66" x14ac:dyDescent="0.3">
      <c r="A152" t="s">
        <v>631</v>
      </c>
      <c r="B152" t="str">
        <f>VLOOKUP($A152,class!$A$1:$B$455,2,FALSE)</f>
        <v>Shire District</v>
      </c>
      <c r="C152" t="str">
        <f>IFERROR(VLOOKUP($A152,classifications!A$3:C$334,3,FALSE),VLOOKUP($A152,classifications!I$2:K$28,3,FALSE))</f>
        <v>Predominantly Urban</v>
      </c>
      <c r="E152" t="b">
        <f>IF(VLOOKUP(A152,table123!$F$10:$F$410,1,FALSE)=VLOOKUP(calculations!A152,table100!$E$10:$E$462,1,FALSE),TRUE,FALSE)</f>
        <v>1</v>
      </c>
      <c r="F152" t="b">
        <f>IF(VLOOKUP($A152,table123!$AF$10:$AF$410,1,FALSE)=VLOOKUP(calculations!$A152,table100!$AE$10:$AE$462,1,FALSE),TRUE,FALSE)</f>
        <v>1</v>
      </c>
      <c r="G152" t="b">
        <f>IF(VLOOKUP($A152,table123!$BF$10:$BF$410,1,FALSE)=VLOOKUP(calculations!$A152,table100!$BE$10:$BE$462,1,FALSE),TRUE,FALSE)</f>
        <v>1</v>
      </c>
      <c r="H152" t="b">
        <f>IF(VLOOKUP($A152,table123!$CF$10:$CF$410,1,FALSE)=VLOOKUP(calculations!$A152,table100!$CE$10:$CE$462,1,FALSE),TRUE,FALSE)</f>
        <v>1</v>
      </c>
      <c r="I152" t="b">
        <f>IF(VLOOKUP($A152,table123!$DF$10:$DF$410,1,FALSE)=VLOOKUP(calculations!$A152,table100!$DE$10:$DE$462,1,FALSE),TRUE,FALSE)</f>
        <v>1</v>
      </c>
      <c r="J152" t="b">
        <f>IF(VLOOKUP($A152,table123!$EF$10:$EF$410,1,FALSE)=VLOOKUP(calculations!$A152,table100!$EE$10:$EE$462,1,FALSE),TRUE,FALSE)</f>
        <v>1</v>
      </c>
      <c r="K152" t="b">
        <f>IF(VLOOKUP($A152,table123!$FF$10:$FF$410,1,FALSE)=VLOOKUP(calculations!$A152,table100!$FE$10:$FE$462,1,FALSE),TRUE,FALSE)</f>
        <v>1</v>
      </c>
      <c r="L152" t="b">
        <f>IF(VLOOKUP($A152,table123!$GF$10:$GF$408,1,FALSE)=VLOOKUP(calculations!$A152,table100!$GE$10:$GE$462,1,FALSE),TRUE,FALSE)</f>
        <v>1</v>
      </c>
      <c r="N152">
        <f>IFERROR(VLOOKUP($A152,table123!$F$10:$R$410,3,FALSE)/VLOOKUP($A152,table100!$E$10:$K$462,7,FALSE)*1000,"")</f>
        <v>7.6177285318559562</v>
      </c>
      <c r="O152">
        <f>IFERROR(VLOOKUP($A152,table123!$AF$10:$AR$410,3,FALSE)/VLOOKUP($A152,table100!$AE$10:$AK$462,7,FALSE)*1000,"")</f>
        <v>2.2470847032665517</v>
      </c>
      <c r="P152">
        <f>IFERROR(VLOOKUP($A152,table123!$BF$10:$BR$410,3,FALSE)/VLOOKUP($A152,table100!$BE$10:$BK$462,7,FALSE)*1000,"")</f>
        <v>4.0554560030180138</v>
      </c>
      <c r="Q152">
        <f>IFERROR(VLOOKUP($A152,table123!$CF$10:$CY$410,3,FALSE)/VLOOKUP($A152,table100!$CE$10:$CK$462,7,FALSE)*1000,"")</f>
        <v>3.9851844905996532</v>
      </c>
      <c r="R152">
        <f>IFERROR(VLOOKUP($A152,table123!$DF$10:$DY$410,3,FALSE)/VLOOKUP($A152,table100!$DE$10:$DK$462,7,FALSE)*1000,"")</f>
        <v>1.7507820159671319</v>
      </c>
      <c r="S152">
        <f>IFERROR(VLOOKUP($A152,table123!$EF$10:$EZ$410,3,FALSE)/VLOOKUP($A152,table100!$EE$10:$EK$462,7,FALSE)*1000,"")</f>
        <v>5.7670395088714743</v>
      </c>
      <c r="T152">
        <f>IFERROR(VLOOKUP($A152,table123!$FF$10:$FZ$410,3,FALSE)/VLOOKUP($A152,table100!$FE$10:$FK$462,7,FALSE)*1000,"")</f>
        <v>5.7536335697945793</v>
      </c>
      <c r="U152">
        <f>IFERROR(VLOOKUP($A152,table123!$GF$10:$GZ$410,3,FALSE)/VLOOKUP($A152,table100!$GE$10:$GK$462,7,FALSE)*1000,"")</f>
        <v>3.3510064495398106</v>
      </c>
      <c r="W152">
        <f>IFERROR(VLOOKUP($A152,table123!$F$10:$R$410,5,FALSE)/VLOOKUP($A152,table100!$E$10:$K$462,7,FALSE)*1000,"")</f>
        <v>0.38208042793007924</v>
      </c>
      <c r="X152">
        <f>IFERROR(VLOOKUP($A152,table123!$AF$10:$AR$410,5,FALSE)/VLOOKUP($A152,table100!$AE$10:$AK$462,7,FALSE)*1000,"")</f>
        <v>0.33114932469191288</v>
      </c>
      <c r="Y152">
        <f>IFERROR(VLOOKUP($A152,table123!$BF$10:$BR$410,5,FALSE)/VLOOKUP($A152,table100!$BE$10:$BK$462,7,FALSE)*1000,"")</f>
        <v>0.37725172121097805</v>
      </c>
      <c r="Z152">
        <f>IFERROR(VLOOKUP($A152,table123!$CF$10:$CY$410,5,FALSE)/VLOOKUP($A152,table100!$CE$10:$CK$462,7,FALSE)*1000,"")</f>
        <v>0.46884523418819446</v>
      </c>
      <c r="AA152">
        <f>IFERROR(VLOOKUP($A152,table123!$DF$10:$DY$410,5,FALSE)/VLOOKUP($A152,table100!$DE$10:$DK$462,7,FALSE)*1000,"")</f>
        <v>0.14006256127737057</v>
      </c>
      <c r="AB152">
        <f>IFERROR(VLOOKUP($A152,table123!$EF$10:$EZ$410,5,FALSE)/VLOOKUP($A152,table100!$EE$10:$EK$462,7,FALSE)*1000,"")</f>
        <v>0.25579610724833152</v>
      </c>
      <c r="AC152">
        <f>IFERROR(VLOOKUP($A152,table123!$FF$10:$FZ$410,5,FALSE)/VLOOKUP($A152,table100!$FE$10:$FK$462,7,FALSE)*1000,"")</f>
        <v>0.23106962127689074</v>
      </c>
      <c r="AD152">
        <f>IFERROR(VLOOKUP($A152,table123!$GF$10:$GZ$410,5,FALSE)/VLOOKUP($A152,table100!$GE$10:$GK$462,7,FALSE)*1000,"")</f>
        <v>0.18361679175560605</v>
      </c>
      <c r="AF152">
        <f>IFERROR(VLOOKUP($A152,table123!$F$10:$R$410,7,FALSE)/VLOOKUP($A152,table100!$E$10:$K$462,7,FALSE)*1000,"")</f>
        <v>1.5044416849746873</v>
      </c>
      <c r="AG152">
        <f>IFERROR(VLOOKUP($A152,table123!$AF$10:$AR$410,7,FALSE)/VLOOKUP($A152,table100!$AE$10:$AK$462,7,FALSE)*1000,"")</f>
        <v>0.33114932469191288</v>
      </c>
      <c r="AH152">
        <f>IFERROR(VLOOKUP($A152,table123!$BF$10:$BR$410,7,FALSE)/VLOOKUP($A152,table100!$BE$10:$BK$462,7,FALSE)*1000,"")</f>
        <v>1.3911157219654813</v>
      </c>
      <c r="AI152">
        <f>IFERROR(VLOOKUP($A152,table123!$CF$10:$CY$410,7,FALSE)/VLOOKUP($A152,table100!$CE$10:$CK$462,7,FALSE)*1000,"")</f>
        <v>1.1955553471798961</v>
      </c>
      <c r="AJ152">
        <f>IFERROR(VLOOKUP($A152,table123!$DF$10:$DY$410,7,FALSE)/VLOOKUP($A152,table100!$DE$10:$DK$462,7,FALSE)*1000,"")</f>
        <v>2.0309071385218731</v>
      </c>
      <c r="AK152">
        <f>IFERROR(VLOOKUP($A152,table123!$EF$10:$EZ$410,7,FALSE)/VLOOKUP($A152,table100!$EE$10:$EK$462,7,FALSE)*1000,"")</f>
        <v>0.34881287352045204</v>
      </c>
      <c r="AL152">
        <f>IFERROR(VLOOKUP($A152,table123!$FF$10:$FZ$410,7,FALSE)/VLOOKUP($A152,table100!$FE$10:$FK$462,7,FALSE)*1000,"")</f>
        <v>0.80874367446911755</v>
      </c>
      <c r="AM152">
        <f>IFERROR(VLOOKUP($A152,table123!$GF$10:$GZ$410,7,FALSE)/VLOOKUP($A152,table100!$GE$10:$GK$462,7,FALSE)*1000,"")</f>
        <v>0.32132938557231061</v>
      </c>
      <c r="AO152">
        <f>IFERROR(VLOOKUP($A152,table123!$F$10:$R$410,9,FALSE)/VLOOKUP($A152,table100!$E$10:$K$462,7,FALSE)*1000,"")</f>
        <v>9.5520106982519809E-2</v>
      </c>
      <c r="AP152">
        <f>IFERROR(VLOOKUP($A152,table123!$AF$10:$AR$410,9,FALSE)/VLOOKUP($A152,table100!$AE$10:$AK$462,7,FALSE)*1000,"")</f>
        <v>0.40210989426875132</v>
      </c>
      <c r="AQ152">
        <f>IFERROR(VLOOKUP($A152,table123!$BF$10:$BR$410,9,FALSE)/VLOOKUP($A152,table100!$BE$10:$BK$462,7,FALSE)*1000,"")</f>
        <v>7.0734697727058385E-2</v>
      </c>
      <c r="AR152">
        <f>IFERROR(VLOOKUP($A152,table123!$CF$10:$CY$410,16,FALSE)/VLOOKUP($A152,table100!$CE$10:$CK$462,7,FALSE)*1000,"")</f>
        <v>0.14065357025645833</v>
      </c>
      <c r="AS152">
        <f>IFERROR(VLOOKUP($A152,table123!$DF$10:$DY$410,16,FALSE)/VLOOKUP($A152,table100!$DE$10:$DK$462,7,FALSE)*1000,"")</f>
        <v>4.6687520425790184E-2</v>
      </c>
      <c r="AT152">
        <f>IFERROR(VLOOKUP($A152,table123!$EF$10:$EZ$410,17,FALSE)/VLOOKUP($A152,table100!$EE$10:$EK$462,7,FALSE)*1000,"")</f>
        <v>0</v>
      </c>
      <c r="AU152">
        <f>IFERROR(VLOOKUP($A152,table123!$FF$10:$FZ$410,17,FALSE)/VLOOKUP($A152,table100!$FE$10:$FK$462,7,FALSE)*1000,"")</f>
        <v>4.6213924255378146E-2</v>
      </c>
      <c r="AV152">
        <f>IFERROR(VLOOKUP($A152,table123!$GF$10:$GZ$410,17,FALSE)/VLOOKUP($A152,table100!$GE$10:$GK$462,7,FALSE)*1000,"")</f>
        <v>0</v>
      </c>
      <c r="AX152">
        <f>IFERROR(VLOOKUP($A152,table123!$F$10:$R$410,11,FALSE)/VLOOKUP($A152,table100!$E$10:$K$462,7,FALSE)*1000,"")</f>
        <v>2.3880026745629952E-2</v>
      </c>
      <c r="AY152">
        <f>IFERROR(VLOOKUP($A152,table123!$AF$10:$AR$410,11,FALSE)/VLOOKUP($A152,table100!$AE$10:$AK$462,7,FALSE)*1000,"")</f>
        <v>0.11826761596139744</v>
      </c>
      <c r="AZ152">
        <f>IFERROR(VLOOKUP($A152,table123!$BF$10:$BR$410,11,FALSE)/VLOOKUP($A152,table100!$BE$10:$BK$462,7,FALSE)*1000,"")</f>
        <v>9.4312930302744513E-2</v>
      </c>
      <c r="BA152">
        <f>IFERROR(VLOOKUP($A152,table123!$CF$10:$CY$410,18,FALSE)/VLOOKUP($A152,table100!$CE$10:$CK$462,7,FALSE)*1000,"")</f>
        <v>1.5706315345304513</v>
      </c>
      <c r="BB152">
        <f>IFERROR(VLOOKUP($A152,table123!$DF$10:$DY$410,18,FALSE)/VLOOKUP($A152,table100!$DE$10:$DK$462,7,FALSE)*1000,"")</f>
        <v>0.11671880106447548</v>
      </c>
      <c r="BC152">
        <f>IFERROR(VLOOKUP($A152,table123!$EF$10:$EZ$410,19,FALSE)/VLOOKUP($A152,table100!$EE$10:$EK$462,7,FALSE)*1000,"")</f>
        <v>0</v>
      </c>
      <c r="BD152">
        <f>IFERROR(VLOOKUP($A152,table123!$FF$10:$FZ$410,19,FALSE)/VLOOKUP($A152,table100!$FE$10:$FK$462,7,FALSE)*1000,"")</f>
        <v>9.2427848510756291E-2</v>
      </c>
      <c r="BE152">
        <f>IFERROR(VLOOKUP($A152,table123!$GF$10:$GZ$410,19,FALSE)/VLOOKUP($A152,table100!$GE$10:$GK$462,7,FALSE)*1000,"")</f>
        <v>9.1808395877803026E-2</v>
      </c>
      <c r="BG152">
        <f>IFERROR(VLOOKUP($A152,table123!$F$10:$R$410,13,FALSE)/VLOOKUP($A152,table100!$E$10:$K$462,7,FALSE)*1000,"")</f>
        <v>9.5758907249976115</v>
      </c>
      <c r="BH152">
        <f>IFERROR(VLOOKUP($A152,table123!$AF$10:$AR$410,13,FALSE)/VLOOKUP($A152,table100!$AE$10:$AK$462,7,FALSE)*1000,"")</f>
        <v>3.1932256309577309</v>
      </c>
      <c r="BI152">
        <f>IFERROR(VLOOKUP($A152,table123!$BF$10:$BR$410,13,FALSE)/VLOOKUP($A152,table100!$BE$10:$BK$462,7,FALSE)*1000,"")</f>
        <v>5.8002452136187879</v>
      </c>
      <c r="BJ152">
        <f>IFERROR(VLOOKUP($A152,table123!$CF$10:$CY$410,20,FALSE)/VLOOKUP($A152,table100!$CE$10:$CK$462,7,FALSE)*1000,"")</f>
        <v>4.2196071076937498</v>
      </c>
      <c r="BK152">
        <f>IFERROR(VLOOKUP($A152,table123!$DF$10:$DY$410,20,FALSE)/VLOOKUP($A152,table100!$DE$10:$DK$462,7,FALSE)*1000,"")</f>
        <v>3.8517204351276901</v>
      </c>
      <c r="BL152">
        <f>IFERROR(VLOOKUP($A152,table123!$EF$10:$EZ$410,21,FALSE)/VLOOKUP($A152,table100!$EE$10:$EK$462,7,FALSE)*1000,"")</f>
        <v>6.3716484896402577</v>
      </c>
      <c r="BM152">
        <f>IFERROR(VLOOKUP($A152,table123!$FF$10:$FZ$410,21,FALSE)/VLOOKUP($A152,table100!$FE$10:$FK$462,7,FALSE)*1000,"")</f>
        <v>6.7472329412852092</v>
      </c>
      <c r="BN152">
        <f>IFERROR(VLOOKUP($A152,table123!$GF$10:$GZ$410,21,FALSE)/VLOOKUP($A152,table100!$GE$10:$GK$462,7,FALSE)*1000,"")</f>
        <v>3.764144230989924</v>
      </c>
    </row>
    <row r="153" spans="1:66" x14ac:dyDescent="0.3">
      <c r="A153" t="s">
        <v>742</v>
      </c>
      <c r="B153" t="str">
        <f>VLOOKUP($A153,class!$A$1:$B$455,2,FALSE)</f>
        <v>Shire District</v>
      </c>
      <c r="C153" t="str">
        <f>IFERROR(VLOOKUP($A153,classifications!A$3:C$334,3,FALSE),VLOOKUP($A153,classifications!I$2:K$28,3,FALSE))</f>
        <v>Urban with Significant Rural</v>
      </c>
      <c r="E153" t="b">
        <f>IF(VLOOKUP(A153,table123!$F$10:$F$410,1,FALSE)=VLOOKUP(calculations!A153,table100!$E$10:$E$462,1,FALSE),TRUE,FALSE)</f>
        <v>1</v>
      </c>
      <c r="F153" t="b">
        <f>IF(VLOOKUP($A153,table123!$AF$10:$AF$410,1,FALSE)=VLOOKUP(calculations!$A153,table100!$AE$10:$AE$462,1,FALSE),TRUE,FALSE)</f>
        <v>1</v>
      </c>
      <c r="G153" t="b">
        <f>IF(VLOOKUP($A153,table123!$BF$10:$BF$410,1,FALSE)=VLOOKUP(calculations!$A153,table100!$BE$10:$BE$462,1,FALSE),TRUE,FALSE)</f>
        <v>1</v>
      </c>
      <c r="H153" t="b">
        <f>IF(VLOOKUP($A153,table123!$CF$10:$CF$410,1,FALSE)=VLOOKUP(calculations!$A153,table100!$CE$10:$CE$462,1,FALSE),TRUE,FALSE)</f>
        <v>1</v>
      </c>
      <c r="I153" t="b">
        <f>IF(VLOOKUP($A153,table123!$DF$10:$DF$410,1,FALSE)=VLOOKUP(calculations!$A153,table100!$DE$10:$DE$462,1,FALSE),TRUE,FALSE)</f>
        <v>1</v>
      </c>
      <c r="J153" t="b">
        <f>IF(VLOOKUP($A153,table123!$EF$10:$EF$410,1,FALSE)=VLOOKUP(calculations!$A153,table100!$EE$10:$EE$462,1,FALSE),TRUE,FALSE)</f>
        <v>1</v>
      </c>
      <c r="K153" t="b">
        <f>IF(VLOOKUP($A153,table123!$FF$10:$FF$410,1,FALSE)=VLOOKUP(calculations!$A153,table100!$FE$10:$FE$462,1,FALSE),TRUE,FALSE)</f>
        <v>1</v>
      </c>
      <c r="L153" t="b">
        <f>IF(VLOOKUP($A153,table123!$GF$10:$GF$408,1,FALSE)=VLOOKUP(calculations!$A153,table100!$GE$10:$GE$462,1,FALSE),TRUE,FALSE)</f>
        <v>1</v>
      </c>
      <c r="N153">
        <f>IFERROR(VLOOKUP($A153,table123!$F$10:$R$410,3,FALSE)/VLOOKUP($A153,table100!$E$10:$K$462,7,FALSE)*1000,"")</f>
        <v>3.3227066588837499</v>
      </c>
      <c r="O153">
        <f>IFERROR(VLOOKUP($A153,table123!$AF$10:$AR$410,3,FALSE)/VLOOKUP($A153,table100!$AE$10:$AK$462,7,FALSE)*1000,"")</f>
        <v>2.9291416049907206</v>
      </c>
      <c r="P153">
        <f>IFERROR(VLOOKUP($A153,table123!$BF$10:$BR$410,3,FALSE)/VLOOKUP($A153,table100!$BE$10:$BK$462,7,FALSE)*1000,"")</f>
        <v>2.740947075208914</v>
      </c>
      <c r="Q153">
        <f>IFERROR(VLOOKUP($A153,table123!$CF$10:$CY$410,3,FALSE)/VLOOKUP($A153,table100!$CE$10:$CK$462,7,FALSE)*1000,"")</f>
        <v>3.3064086632345111</v>
      </c>
      <c r="R153">
        <f>IFERROR(VLOOKUP($A153,table123!$DF$10:$DY$410,3,FALSE)/VLOOKUP($A153,table100!$DE$10:$DK$462,7,FALSE)*1000,"")</f>
        <v>3.4674676443305801</v>
      </c>
      <c r="S153">
        <f>IFERROR(VLOOKUP($A153,table123!$EF$10:$EZ$410,3,FALSE)/VLOOKUP($A153,table100!$EE$10:$EK$462,7,FALSE)*1000,"")</f>
        <v>3.7813001516916924</v>
      </c>
      <c r="T153">
        <f>IFERROR(VLOOKUP($A153,table123!$FF$10:$FZ$410,3,FALSE)/VLOOKUP($A153,table100!$FE$10:$FK$462,7,FALSE)*1000,"")</f>
        <v>5.9306269832585619</v>
      </c>
      <c r="U153">
        <f>IFERROR(VLOOKUP($A153,table123!$GF$10:$GZ$410,3,FALSE)/VLOOKUP($A153,table100!$GE$10:$GK$462,7,FALSE)*1000,"")</f>
        <v>7.5831649392694951</v>
      </c>
      <c r="W153">
        <f>IFERROR(VLOOKUP($A153,table123!$F$10:$R$410,5,FALSE)/VLOOKUP($A153,table100!$E$10:$K$462,7,FALSE)*1000,"")</f>
        <v>0.15715504467693414</v>
      </c>
      <c r="X153">
        <f>IFERROR(VLOOKUP($A153,table123!$AF$10:$AR$410,5,FALSE)/VLOOKUP($A153,table100!$AE$10:$AK$462,7,FALSE)*1000,"")</f>
        <v>0.31303803412114573</v>
      </c>
      <c r="Y153">
        <f>IFERROR(VLOOKUP($A153,table123!$BF$10:$BR$410,5,FALSE)/VLOOKUP($A153,table100!$BE$10:$BK$462,7,FALSE)*1000,"")</f>
        <v>1.0473537604456826</v>
      </c>
      <c r="Z153">
        <f>IFERROR(VLOOKUP($A153,table123!$CF$10:$CY$410,5,FALSE)/VLOOKUP($A153,table100!$CE$10:$CK$462,7,FALSE)*1000,"")</f>
        <v>0.1331439730161548</v>
      </c>
      <c r="AA153">
        <f>IFERROR(VLOOKUP($A153,table123!$DF$10:$DY$410,5,FALSE)/VLOOKUP($A153,table100!$DE$10:$DK$462,7,FALSE)*1000,"")</f>
        <v>0.30920093643712177</v>
      </c>
      <c r="AB153">
        <f>IFERROR(VLOOKUP($A153,table123!$EF$10:$EZ$410,5,FALSE)/VLOOKUP($A153,table100!$EE$10:$EK$462,7,FALSE)*1000,"")</f>
        <v>0.15389012245256886</v>
      </c>
      <c r="AC153">
        <f>IFERROR(VLOOKUP($A153,table123!$FF$10:$FZ$410,5,FALSE)/VLOOKUP($A153,table100!$FE$10:$FK$462,7,FALSE)*1000,"")</f>
        <v>0.19695809169493381</v>
      </c>
      <c r="AD153">
        <f>IFERROR(VLOOKUP($A153,table123!$GF$10:$GZ$410,5,FALSE)/VLOOKUP($A153,table100!$GE$10:$GK$462,7,FALSE)*1000,"")</f>
        <v>6.5184798904895383E-2</v>
      </c>
      <c r="AF153">
        <f>IFERROR(VLOOKUP($A153,table123!$F$10:$R$410,7,FALSE)/VLOOKUP($A153,table100!$E$10:$K$462,7,FALSE)*1000,"")</f>
        <v>0.74087378204840371</v>
      </c>
      <c r="AG153">
        <f>IFERROR(VLOOKUP($A153,table123!$AF$10:$AR$410,7,FALSE)/VLOOKUP($A153,table100!$AE$10:$AK$462,7,FALSE)*1000,"")</f>
        <v>0.24595845538090019</v>
      </c>
      <c r="AH153">
        <f>IFERROR(VLOOKUP($A153,table123!$BF$10:$BR$410,7,FALSE)/VLOOKUP($A153,table100!$BE$10:$BK$462,7,FALSE)*1000,"")</f>
        <v>0.46796657381615597</v>
      </c>
      <c r="AI153">
        <f>IFERROR(VLOOKUP($A153,table123!$CF$10:$CY$410,7,FALSE)/VLOOKUP($A153,table100!$CE$10:$CK$462,7,FALSE)*1000,"")</f>
        <v>1.3092490679921889</v>
      </c>
      <c r="AJ153">
        <f>IFERROR(VLOOKUP($A153,table123!$DF$10:$DY$410,7,FALSE)/VLOOKUP($A153,table100!$DE$10:$DK$462,7,FALSE)*1000,"")</f>
        <v>0.94968859048544541</v>
      </c>
      <c r="AK153">
        <f>IFERROR(VLOOKUP($A153,table123!$EF$10:$EZ$410,7,FALSE)/VLOOKUP($A153,table100!$EE$10:$EK$462,7,FALSE)*1000,"")</f>
        <v>0.68151339943280498</v>
      </c>
      <c r="AL153">
        <f>IFERROR(VLOOKUP($A153,table123!$FF$10:$FZ$410,7,FALSE)/VLOOKUP($A153,table100!$FE$10:$FK$462,7,FALSE)*1000,"")</f>
        <v>1.1817485501696028</v>
      </c>
      <c r="AM153">
        <f>IFERROR(VLOOKUP($A153,table123!$GF$10:$GZ$410,7,FALSE)/VLOOKUP($A153,table100!$GE$10:$GK$462,7,FALSE)*1000,"")</f>
        <v>0.67357625535058552</v>
      </c>
      <c r="AO153">
        <f>IFERROR(VLOOKUP($A153,table123!$F$10:$R$410,9,FALSE)/VLOOKUP($A153,table100!$E$10:$K$462,7,FALSE)*1000,"")</f>
        <v>0</v>
      </c>
      <c r="AP153">
        <f>IFERROR(VLOOKUP($A153,table123!$AF$10:$AR$410,9,FALSE)/VLOOKUP($A153,table100!$AE$10:$AK$462,7,FALSE)*1000,"")</f>
        <v>0</v>
      </c>
      <c r="AQ153">
        <f>IFERROR(VLOOKUP($A153,table123!$BF$10:$BR$410,9,FALSE)/VLOOKUP($A153,table100!$BE$10:$BK$462,7,FALSE)*1000,"")</f>
        <v>0</v>
      </c>
      <c r="AR153">
        <f>IFERROR(VLOOKUP($A153,table123!$CF$10:$CY$410,16,FALSE)/VLOOKUP($A153,table100!$CE$10:$CK$462,7,FALSE)*1000,"")</f>
        <v>0</v>
      </c>
      <c r="AS153">
        <f>IFERROR(VLOOKUP($A153,table123!$DF$10:$DY$410,16,FALSE)/VLOOKUP($A153,table100!$DE$10:$DK$462,7,FALSE)*1000,"")</f>
        <v>0</v>
      </c>
      <c r="AT153">
        <f>IFERROR(VLOOKUP($A153,table123!$EF$10:$EZ$410,17,FALSE)/VLOOKUP($A153,table100!$EE$10:$EK$462,7,FALSE)*1000,"")</f>
        <v>0</v>
      </c>
      <c r="AU153">
        <f>IFERROR(VLOOKUP($A153,table123!$FF$10:$FZ$410,17,FALSE)/VLOOKUP($A153,table100!$FE$10:$FK$462,7,FALSE)*1000,"")</f>
        <v>0</v>
      </c>
      <c r="AV153">
        <f>IFERROR(VLOOKUP($A153,table123!$GF$10:$GZ$410,17,FALSE)/VLOOKUP($A153,table100!$GE$10:$GK$462,7,FALSE)*1000,"")</f>
        <v>0</v>
      </c>
      <c r="AX153">
        <f>IFERROR(VLOOKUP($A153,table123!$F$10:$R$410,11,FALSE)/VLOOKUP($A153,table100!$E$10:$K$462,7,FALSE)*1000,"")</f>
        <v>0.15715504467693414</v>
      </c>
      <c r="AY153">
        <f>IFERROR(VLOOKUP($A153,table123!$AF$10:$AR$410,11,FALSE)/VLOOKUP($A153,table100!$AE$10:$AK$462,7,FALSE)*1000,"")</f>
        <v>8.9439438320327344E-2</v>
      </c>
      <c r="AZ153">
        <f>IFERROR(VLOOKUP($A153,table123!$BF$10:$BR$410,11,FALSE)/VLOOKUP($A153,table100!$BE$10:$BK$462,7,FALSE)*1000,"")</f>
        <v>4.456824512534819E-2</v>
      </c>
      <c r="BA153">
        <f>IFERROR(VLOOKUP($A153,table123!$CF$10:$CY$410,18,FALSE)/VLOOKUP($A153,table100!$CE$10:$CK$462,7,FALSE)*1000,"")</f>
        <v>0</v>
      </c>
      <c r="BB153">
        <f>IFERROR(VLOOKUP($A153,table123!$DF$10:$DY$410,18,FALSE)/VLOOKUP($A153,table100!$DE$10:$DK$462,7,FALSE)*1000,"")</f>
        <v>0.11042890587040063</v>
      </c>
      <c r="BC153">
        <f>IFERROR(VLOOKUP($A153,table123!$EF$10:$EZ$410,19,FALSE)/VLOOKUP($A153,table100!$EE$10:$EK$462,7,FALSE)*1000,"")</f>
        <v>4.3968606415019679E-2</v>
      </c>
      <c r="BD153">
        <f>IFERROR(VLOOKUP($A153,table123!$FF$10:$FZ$410,19,FALSE)/VLOOKUP($A153,table100!$FE$10:$FK$462,7,FALSE)*1000,"")</f>
        <v>0.1313053944632892</v>
      </c>
      <c r="BE153">
        <f>IFERROR(VLOOKUP($A153,table123!$GF$10:$GZ$410,19,FALSE)/VLOOKUP($A153,table100!$GE$10:$GK$462,7,FALSE)*1000,"")</f>
        <v>2.1728266301631795E-2</v>
      </c>
      <c r="BG153">
        <f>IFERROR(VLOOKUP($A153,table123!$F$10:$R$410,13,FALSE)/VLOOKUP($A153,table100!$E$10:$K$462,7,FALSE)*1000,"")</f>
        <v>4.0635804409321539</v>
      </c>
      <c r="BH153">
        <f>IFERROR(VLOOKUP($A153,table123!$AF$10:$AR$410,13,FALSE)/VLOOKUP($A153,table100!$AE$10:$AK$462,7,FALSE)*1000,"")</f>
        <v>3.398698656172439</v>
      </c>
      <c r="BI153">
        <f>IFERROR(VLOOKUP($A153,table123!$BF$10:$BR$410,13,FALSE)/VLOOKUP($A153,table100!$BE$10:$BK$462,7,FALSE)*1000,"")</f>
        <v>4.2116991643454034</v>
      </c>
      <c r="BJ153">
        <f>IFERROR(VLOOKUP($A153,table123!$CF$10:$CY$410,20,FALSE)/VLOOKUP($A153,table100!$CE$10:$CK$462,7,FALSE)*1000,"")</f>
        <v>4.7488017042428545</v>
      </c>
      <c r="BK153">
        <f>IFERROR(VLOOKUP($A153,table123!$DF$10:$DY$410,20,FALSE)/VLOOKUP($A153,table100!$DE$10:$DK$462,7,FALSE)*1000,"")</f>
        <v>4.6159282653827463</v>
      </c>
      <c r="BL153">
        <f>IFERROR(VLOOKUP($A153,table123!$EF$10:$EZ$410,21,FALSE)/VLOOKUP($A153,table100!$EE$10:$EK$462,7,FALSE)*1000,"")</f>
        <v>4.5727350671620464</v>
      </c>
      <c r="BM153">
        <f>IFERROR(VLOOKUP($A153,table123!$FF$10:$FZ$410,21,FALSE)/VLOOKUP($A153,table100!$FE$10:$FK$462,7,FALSE)*1000,"")</f>
        <v>7.1780282306598089</v>
      </c>
      <c r="BN153">
        <f>IFERROR(VLOOKUP($A153,table123!$GF$10:$GZ$410,21,FALSE)/VLOOKUP($A153,table100!$GE$10:$GK$462,7,FALSE)*1000,"")</f>
        <v>8.3001977272233454</v>
      </c>
    </row>
    <row r="154" spans="1:66" x14ac:dyDescent="0.3">
      <c r="A154" t="s">
        <v>167</v>
      </c>
      <c r="B154" t="str">
        <f>VLOOKUP($A154,class!$A$1:$B$455,2,FALSE)</f>
        <v>London Borough</v>
      </c>
      <c r="C154" t="str">
        <f>IFERROR(VLOOKUP($A154,classifications!A$3:C$334,3,FALSE),VLOOKUP($A154,classifications!I$2:K$28,3,FALSE))</f>
        <v>Predominantly Urban</v>
      </c>
      <c r="E154" t="b">
        <f>IF(VLOOKUP(A154,table123!$F$10:$F$410,1,FALSE)=VLOOKUP(calculations!A154,table100!$E$10:$E$462,1,FALSE),TRUE,FALSE)</f>
        <v>1</v>
      </c>
      <c r="F154" t="b">
        <f>IF(VLOOKUP($A154,table123!$AF$10:$AF$410,1,FALSE)=VLOOKUP(calculations!$A154,table100!$AE$10:$AE$462,1,FALSE),TRUE,FALSE)</f>
        <v>1</v>
      </c>
      <c r="G154" t="b">
        <f>IF(VLOOKUP($A154,table123!$BF$10:$BF$410,1,FALSE)=VLOOKUP(calculations!$A154,table100!$BE$10:$BE$462,1,FALSE),TRUE,FALSE)</f>
        <v>1</v>
      </c>
      <c r="H154" t="b">
        <f>IF(VLOOKUP($A154,table123!$CF$10:$CF$410,1,FALSE)=VLOOKUP(calculations!$A154,table100!$CE$10:$CE$462,1,FALSE),TRUE,FALSE)</f>
        <v>1</v>
      </c>
      <c r="I154" t="b">
        <f>IF(VLOOKUP($A154,table123!$DF$10:$DF$410,1,FALSE)=VLOOKUP(calculations!$A154,table100!$DE$10:$DE$462,1,FALSE),TRUE,FALSE)</f>
        <v>1</v>
      </c>
      <c r="J154" t="b">
        <f>IF(VLOOKUP($A154,table123!$EF$10:$EF$410,1,FALSE)=VLOOKUP(calculations!$A154,table100!$EE$10:$EE$462,1,FALSE),TRUE,FALSE)</f>
        <v>1</v>
      </c>
      <c r="K154" t="b">
        <f>IF(VLOOKUP($A154,table123!$FF$10:$FF$410,1,FALSE)=VLOOKUP(calculations!$A154,table100!$FE$10:$FE$462,1,FALSE),TRUE,FALSE)</f>
        <v>1</v>
      </c>
      <c r="L154" t="b">
        <f>IF(VLOOKUP($A154,table123!$GF$10:$GF$408,1,FALSE)=VLOOKUP(calculations!$A154,table100!$GE$10:$GE$462,1,FALSE),TRUE,FALSE)</f>
        <v>1</v>
      </c>
      <c r="N154">
        <f>IFERROR(VLOOKUP($A154,table123!$F$10:$R$410,3,FALSE)/VLOOKUP($A154,table100!$E$10:$K$462,7,FALSE)*1000,"")</f>
        <v>0.83246418968701263</v>
      </c>
      <c r="O154">
        <f>IFERROR(VLOOKUP($A154,table123!$AF$10:$AR$410,3,FALSE)/VLOOKUP($A154,table100!$AE$10:$AK$462,7,FALSE)*1000,"")</f>
        <v>10.666870573392083</v>
      </c>
      <c r="P154">
        <f>IFERROR(VLOOKUP($A154,table123!$BF$10:$BR$410,3,FALSE)/VLOOKUP($A154,table100!$BE$10:$BK$462,7,FALSE)*1000,"")</f>
        <v>10.611434245992339</v>
      </c>
      <c r="Q154">
        <f>IFERROR(VLOOKUP($A154,table123!$CF$10:$CY$410,3,FALSE)/VLOOKUP($A154,table100!$CE$10:$CK$462,7,FALSE)*1000,"")</f>
        <v>15.690053610022174</v>
      </c>
      <c r="R154">
        <f>IFERROR(VLOOKUP($A154,table123!$DF$10:$DY$410,3,FALSE)/VLOOKUP($A154,table100!$DE$10:$DK$462,7,FALSE)*1000,"")</f>
        <v>20.699244035615962</v>
      </c>
      <c r="S154">
        <f>IFERROR(VLOOKUP($A154,table123!$EF$10:$EZ$410,3,FALSE)/VLOOKUP($A154,table100!$EE$10:$EK$462,7,FALSE)*1000,"")</f>
        <v>13.632718524458701</v>
      </c>
      <c r="T154">
        <f>IFERROR(VLOOKUP($A154,table123!$FF$10:$FZ$410,3,FALSE)/VLOOKUP($A154,table100!$FE$10:$FK$462,7,FALSE)*1000,"")</f>
        <v>12.375535948407213</v>
      </c>
      <c r="U154">
        <f>IFERROR(VLOOKUP($A154,table123!$GF$10:$GZ$410,3,FALSE)/VLOOKUP($A154,table100!$GE$10:$GK$462,7,FALSE)*1000,"")</f>
        <v>29.292470148079513</v>
      </c>
      <c r="W154">
        <f>IFERROR(VLOOKUP($A154,table123!$F$10:$R$410,5,FALSE)/VLOOKUP($A154,table100!$E$10:$K$462,7,FALSE)*1000,"")</f>
        <v>8.6116985140035796E-2</v>
      </c>
      <c r="X154">
        <f>IFERROR(VLOOKUP($A154,table123!$AF$10:$AR$410,5,FALSE)/VLOOKUP($A154,table100!$AE$10:$AK$462,7,FALSE)*1000,"")</f>
        <v>8.6023149785420028E-2</v>
      </c>
      <c r="Y154">
        <f>IFERROR(VLOOKUP($A154,table123!$BF$10:$BR$410,5,FALSE)/VLOOKUP($A154,table100!$BE$10:$BK$462,7,FALSE)*1000,"")</f>
        <v>0.11349127535820683</v>
      </c>
      <c r="Z154">
        <f>IFERROR(VLOOKUP($A154,table123!$CF$10:$CY$410,5,FALSE)/VLOOKUP($A154,table100!$CE$10:$CK$462,7,FALSE)*1000,"")</f>
        <v>5.6136148873066817E-2</v>
      </c>
      <c r="AA154">
        <f>IFERROR(VLOOKUP($A154,table123!$DF$10:$DY$410,5,FALSE)/VLOOKUP($A154,table100!$DE$10:$DK$462,7,FALSE)*1000,"")</f>
        <v>0.24861191679787853</v>
      </c>
      <c r="AB154">
        <f>IFERROR(VLOOKUP($A154,table123!$EF$10:$EZ$410,5,FALSE)/VLOOKUP($A154,table100!$EE$10:$EK$462,7,FALSE)*1000,"")</f>
        <v>0.46854022688159447</v>
      </c>
      <c r="AC154">
        <f>IFERROR(VLOOKUP($A154,table123!$FF$10:$FZ$410,5,FALSE)/VLOOKUP($A154,table100!$FE$10:$FK$462,7,FALSE)*1000,"")</f>
        <v>0.5403777328939442</v>
      </c>
      <c r="AD154">
        <f>IFERROR(VLOOKUP($A154,table123!$GF$10:$GZ$410,5,FALSE)/VLOOKUP($A154,table100!$GE$10:$GK$462,7,FALSE)*1000,"")</f>
        <v>0.39336352034126471</v>
      </c>
      <c r="AF154">
        <f>IFERROR(VLOOKUP($A154,table123!$F$10:$R$410,7,FALSE)/VLOOKUP($A154,table100!$E$10:$K$462,7,FALSE)*1000,"")</f>
        <v>0.19137107808896842</v>
      </c>
      <c r="AG154">
        <f>IFERROR(VLOOKUP($A154,table123!$AF$10:$AR$410,7,FALSE)/VLOOKUP($A154,table100!$AE$10:$AK$462,7,FALSE)*1000,"")</f>
        <v>0.18160442732477561</v>
      </c>
      <c r="AH154">
        <f>IFERROR(VLOOKUP($A154,table123!$BF$10:$BR$410,7,FALSE)/VLOOKUP($A154,table100!$BE$10:$BK$462,7,FALSE)*1000,"")</f>
        <v>0.19860973187686196</v>
      </c>
      <c r="AI154">
        <f>IFERROR(VLOOKUP($A154,table123!$CF$10:$CY$410,7,FALSE)/VLOOKUP($A154,table100!$CE$10:$CK$462,7,FALSE)*1000,"")</f>
        <v>0.78590608422293529</v>
      </c>
      <c r="AJ154">
        <f>IFERROR(VLOOKUP($A154,table123!$DF$10:$DY$410,7,FALSE)/VLOOKUP($A154,table100!$DE$10:$DK$462,7,FALSE)*1000,"")</f>
        <v>1.5100871983278545</v>
      </c>
      <c r="AK154">
        <f>IFERROR(VLOOKUP($A154,table123!$EF$10:$EZ$410,7,FALSE)/VLOOKUP($A154,table100!$EE$10:$EK$462,7,FALSE)*1000,"")</f>
        <v>3.0274906967733797</v>
      </c>
      <c r="AL154">
        <f>IFERROR(VLOOKUP($A154,table123!$FF$10:$FZ$410,7,FALSE)/VLOOKUP($A154,table100!$FE$10:$FK$462,7,FALSE)*1000,"")</f>
        <v>0.80613727366145782</v>
      </c>
      <c r="AM154">
        <f>IFERROR(VLOOKUP($A154,table123!$GF$10:$GZ$410,7,FALSE)/VLOOKUP($A154,table100!$GE$10:$GK$462,7,FALSE)*1000,"")</f>
        <v>0.17482823126278432</v>
      </c>
      <c r="AO154">
        <f>IFERROR(VLOOKUP($A154,table123!$F$10:$R$410,9,FALSE)/VLOOKUP($A154,table100!$E$10:$K$462,7,FALSE)*1000,"")</f>
        <v>0</v>
      </c>
      <c r="AP154">
        <f>IFERROR(VLOOKUP($A154,table123!$AF$10:$AR$410,9,FALSE)/VLOOKUP($A154,table100!$AE$10:$AK$462,7,FALSE)*1000,"")</f>
        <v>0</v>
      </c>
      <c r="AQ154">
        <f>IFERROR(VLOOKUP($A154,table123!$BF$10:$BR$410,9,FALSE)/VLOOKUP($A154,table100!$BE$10:$BK$462,7,FALSE)*1000,"")</f>
        <v>0</v>
      </c>
      <c r="AR154">
        <f>IFERROR(VLOOKUP($A154,table123!$CF$10:$CY$410,16,FALSE)/VLOOKUP($A154,table100!$CE$10:$CK$462,7,FALSE)*1000,"")</f>
        <v>0</v>
      </c>
      <c r="AS154">
        <f>IFERROR(VLOOKUP($A154,table123!$DF$10:$DY$410,16,FALSE)/VLOOKUP($A154,table100!$DE$10:$DK$462,7,FALSE)*1000,"")</f>
        <v>0</v>
      </c>
      <c r="AT154">
        <f>IFERROR(VLOOKUP($A154,table123!$EF$10:$EZ$410,17,FALSE)/VLOOKUP($A154,table100!$EE$10:$EK$462,7,FALSE)*1000,"")</f>
        <v>2.7031166935476605E-2</v>
      </c>
      <c r="AU154">
        <f>IFERROR(VLOOKUP($A154,table123!$FF$10:$FZ$410,17,FALSE)/VLOOKUP($A154,table100!$FE$10:$FK$462,7,FALSE)*1000,"")</f>
        <v>0</v>
      </c>
      <c r="AV154">
        <f>IFERROR(VLOOKUP($A154,table123!$GF$10:$GZ$410,17,FALSE)/VLOOKUP($A154,table100!$GE$10:$GK$462,7,FALSE)*1000,"")</f>
        <v>0</v>
      </c>
      <c r="AX154">
        <f>IFERROR(VLOOKUP($A154,table123!$F$10:$R$410,11,FALSE)/VLOOKUP($A154,table100!$E$10:$K$462,7,FALSE)*1000,"")</f>
        <v>1.9137107808896839E-2</v>
      </c>
      <c r="AY154">
        <f>IFERROR(VLOOKUP($A154,table123!$AF$10:$AR$410,11,FALSE)/VLOOKUP($A154,table100!$AE$10:$AK$462,7,FALSE)*1000,"")</f>
        <v>0.3058600881259379</v>
      </c>
      <c r="AZ154">
        <f>IFERROR(VLOOKUP($A154,table123!$BF$10:$BR$410,11,FALSE)/VLOOKUP($A154,table100!$BE$10:$BK$462,7,FALSE)*1000,"")</f>
        <v>6.6203243958953994E-2</v>
      </c>
      <c r="BA154">
        <f>IFERROR(VLOOKUP($A154,table123!$CF$10:$CY$410,18,FALSE)/VLOOKUP($A154,table100!$CE$10:$CK$462,7,FALSE)*1000,"")</f>
        <v>0.43973316617235669</v>
      </c>
      <c r="BB154">
        <f>IFERROR(VLOOKUP($A154,table123!$DF$10:$DY$410,18,FALSE)/VLOOKUP($A154,table100!$DE$10:$DK$462,7,FALSE)*1000,"")</f>
        <v>0.54326307744721603</v>
      </c>
      <c r="BC154">
        <f>IFERROR(VLOOKUP($A154,table123!$EF$10:$EZ$410,19,FALSE)/VLOOKUP($A154,table100!$EE$10:$EK$462,7,FALSE)*1000,"")</f>
        <v>2.7031166935476605E-2</v>
      </c>
      <c r="BD154">
        <f>IFERROR(VLOOKUP($A154,table123!$FF$10:$FZ$410,19,FALSE)/VLOOKUP($A154,table100!$FE$10:$FK$462,7,FALSE)*1000,"")</f>
        <v>0.31005279756209914</v>
      </c>
      <c r="BE154">
        <f>IFERROR(VLOOKUP($A154,table123!$GF$10:$GZ$410,19,FALSE)/VLOOKUP($A154,table100!$GE$10:$GK$462,7,FALSE)*1000,"")</f>
        <v>3.1818738089826746</v>
      </c>
      <c r="BG154">
        <f>IFERROR(VLOOKUP($A154,table123!$F$10:$R$410,13,FALSE)/VLOOKUP($A154,table100!$E$10:$K$462,7,FALSE)*1000,"")</f>
        <v>1.09081514510712</v>
      </c>
      <c r="BH154">
        <f>IFERROR(VLOOKUP($A154,table123!$AF$10:$AR$410,13,FALSE)/VLOOKUP($A154,table100!$AE$10:$AK$462,7,FALSE)*1000,"")</f>
        <v>10.628638062376341</v>
      </c>
      <c r="BI154">
        <f>IFERROR(VLOOKUP($A154,table123!$BF$10:$BR$410,13,FALSE)/VLOOKUP($A154,table100!$BE$10:$BK$462,7,FALSE)*1000,"")</f>
        <v>10.857332009268454</v>
      </c>
      <c r="BJ154">
        <f>IFERROR(VLOOKUP($A154,table123!$CF$10:$CY$410,20,FALSE)/VLOOKUP($A154,table100!$CE$10:$CK$462,7,FALSE)*1000,"")</f>
        <v>16.092362676945818</v>
      </c>
      <c r="BK154">
        <f>IFERROR(VLOOKUP($A154,table123!$DF$10:$DY$410,20,FALSE)/VLOOKUP($A154,table100!$DE$10:$DK$462,7,FALSE)*1000,"")</f>
        <v>21.914680073294477</v>
      </c>
      <c r="BL154">
        <f>IFERROR(VLOOKUP($A154,table123!$EF$10:$EZ$410,21,FALSE)/VLOOKUP($A154,table100!$EE$10:$EK$462,7,FALSE)*1000,"")</f>
        <v>17.128749448113677</v>
      </c>
      <c r="BM154">
        <f>IFERROR(VLOOKUP($A154,table123!$FF$10:$FZ$410,21,FALSE)/VLOOKUP($A154,table100!$FE$10:$FK$462,7,FALSE)*1000,"")</f>
        <v>13.411998157400518</v>
      </c>
      <c r="BN154">
        <f>IFERROR(VLOOKUP($A154,table123!$GF$10:$GZ$410,21,FALSE)/VLOOKUP($A154,table100!$GE$10:$GK$462,7,FALSE)*1000,"")</f>
        <v>26.678788090700888</v>
      </c>
    </row>
    <row r="155" spans="1:66" x14ac:dyDescent="0.3">
      <c r="A155" t="s">
        <v>915</v>
      </c>
      <c r="B155" t="str">
        <f>VLOOKUP($A155,class!$A$1:$B$455,2,FALSE)</f>
        <v>Shire District</v>
      </c>
      <c r="C155" t="str">
        <f>IFERROR(VLOOKUP($A155,classifications!A$3:C$334,3,FALSE),VLOOKUP($A155,classifications!I$2:K$28,3,FALSE))</f>
        <v>Predominantly Urban</v>
      </c>
      <c r="E155" t="b">
        <f>IF(VLOOKUP(A155,table123!$F$10:$F$410,1,FALSE)=VLOOKUP(calculations!A155,table100!$E$10:$E$462,1,FALSE),TRUE,FALSE)</f>
        <v>1</v>
      </c>
      <c r="F155" t="b">
        <f>IF(VLOOKUP($A155,table123!$AF$10:$AF$410,1,FALSE)=VLOOKUP(calculations!$A155,table100!$AE$10:$AE$462,1,FALSE),TRUE,FALSE)</f>
        <v>1</v>
      </c>
      <c r="G155" t="b">
        <f>IF(VLOOKUP($A155,table123!$BF$10:$BF$410,1,FALSE)=VLOOKUP(calculations!$A155,table100!$BE$10:$BE$462,1,FALSE),TRUE,FALSE)</f>
        <v>1</v>
      </c>
      <c r="H155" t="b">
        <f>IF(VLOOKUP($A155,table123!$CF$10:$CF$410,1,FALSE)=VLOOKUP(calculations!$A155,table100!$CE$10:$CE$462,1,FALSE),TRUE,FALSE)</f>
        <v>1</v>
      </c>
      <c r="I155" t="b">
        <f>IF(VLOOKUP($A155,table123!$DF$10:$DF$410,1,FALSE)=VLOOKUP(calculations!$A155,table100!$DE$10:$DE$462,1,FALSE),TRUE,FALSE)</f>
        <v>1</v>
      </c>
      <c r="J155" t="b">
        <f>IF(VLOOKUP($A155,table123!$EF$10:$EF$410,1,FALSE)=VLOOKUP(calculations!$A155,table100!$EE$10:$EE$462,1,FALSE),TRUE,FALSE)</f>
        <v>1</v>
      </c>
      <c r="K155" t="b">
        <f>IF(VLOOKUP($A155,table123!$FF$10:$FF$410,1,FALSE)=VLOOKUP(calculations!$A155,table100!$FE$10:$FE$462,1,FALSE),TRUE,FALSE)</f>
        <v>1</v>
      </c>
      <c r="L155" t="b">
        <f>IF(VLOOKUP($A155,table123!$GF$10:$GF$408,1,FALSE)=VLOOKUP(calculations!$A155,table100!$GE$10:$GE$462,1,FALSE),TRUE,FALSE)</f>
        <v>1</v>
      </c>
      <c r="N155">
        <f>IFERROR(VLOOKUP($A155,table123!$F$10:$R$410,3,FALSE)/VLOOKUP($A155,table100!$E$10:$K$462,7,FALSE)*1000,"")</f>
        <v>3.5291196708519541</v>
      </c>
      <c r="O155">
        <f>IFERROR(VLOOKUP($A155,table123!$AF$10:$AR$410,3,FALSE)/VLOOKUP($A155,table100!$AE$10:$AK$462,7,FALSE)*1000,"")</f>
        <v>2.2077784450174858</v>
      </c>
      <c r="P155">
        <f>IFERROR(VLOOKUP($A155,table123!$BF$10:$BR$410,3,FALSE)/VLOOKUP($A155,table100!$BE$10:$BK$462,7,FALSE)*1000,"")</f>
        <v>3.4889867841409692</v>
      </c>
      <c r="Q155">
        <f>IFERROR(VLOOKUP($A155,table123!$CF$10:$CY$410,3,FALSE)/VLOOKUP($A155,table100!$CE$10:$CK$462,7,FALSE)*1000,"")</f>
        <v>3.9683933274802459</v>
      </c>
      <c r="R155">
        <f>IFERROR(VLOOKUP($A155,table123!$DF$10:$DY$410,3,FALSE)/VLOOKUP($A155,table100!$DE$10:$DK$462,7,FALSE)*1000,"")</f>
        <v>3.9938609648051897</v>
      </c>
      <c r="S155">
        <f>IFERROR(VLOOKUP($A155,table123!$EF$10:$EZ$410,3,FALSE)/VLOOKUP($A155,table100!$EE$10:$EK$462,7,FALSE)*1000,"")</f>
        <v>3.2849807223499714</v>
      </c>
      <c r="T155">
        <f>IFERROR(VLOOKUP($A155,table123!$FF$10:$FZ$410,3,FALSE)/VLOOKUP($A155,table100!$FE$10:$FK$462,7,FALSE)*1000,"")</f>
        <v>5.4697444012521936</v>
      </c>
      <c r="U155">
        <f>IFERROR(VLOOKUP($A155,table123!$GF$10:$GZ$410,3,FALSE)/VLOOKUP($A155,table100!$GE$10:$GK$462,7,FALSE)*1000,"")</f>
        <v>5.6932809027184135</v>
      </c>
      <c r="W155">
        <f>IFERROR(VLOOKUP($A155,table123!$F$10:$R$410,5,FALSE)/VLOOKUP($A155,table100!$E$10:$K$462,7,FALSE)*1000,"")</f>
        <v>1.7734269702773642E-2</v>
      </c>
      <c r="X155">
        <f>IFERROR(VLOOKUP($A155,table123!$AF$10:$AR$410,5,FALSE)/VLOOKUP($A155,table100!$AE$10:$AK$462,7,FALSE)*1000,"")</f>
        <v>3.532445512027977E-2</v>
      </c>
      <c r="Y155">
        <f>IFERROR(VLOOKUP($A155,table123!$BF$10:$BR$410,5,FALSE)/VLOOKUP($A155,table100!$BE$10:$BK$462,7,FALSE)*1000,"")</f>
        <v>0.63436123348017626</v>
      </c>
      <c r="Z155">
        <f>IFERROR(VLOOKUP($A155,table123!$CF$10:$CY$410,5,FALSE)/VLOOKUP($A155,table100!$CE$10:$CK$462,7,FALSE)*1000,"")</f>
        <v>0.57945566286215977</v>
      </c>
      <c r="AA155">
        <f>IFERROR(VLOOKUP($A155,table123!$DF$10:$DY$410,5,FALSE)/VLOOKUP($A155,table100!$DE$10:$DK$462,7,FALSE)*1000,"")</f>
        <v>0.64529631309079494</v>
      </c>
      <c r="AB155">
        <f>IFERROR(VLOOKUP($A155,table123!$EF$10:$EZ$410,5,FALSE)/VLOOKUP($A155,table100!$EE$10:$EK$462,7,FALSE)*1000,"")</f>
        <v>0.25934058334341881</v>
      </c>
      <c r="AC155">
        <f>IFERROR(VLOOKUP($A155,table123!$FF$10:$FZ$410,5,FALSE)/VLOOKUP($A155,table100!$FE$10:$FK$462,7,FALSE)*1000,"")</f>
        <v>0.25800681137982046</v>
      </c>
      <c r="AD155">
        <f>IFERROR(VLOOKUP($A155,table123!$GF$10:$GZ$410,5,FALSE)/VLOOKUP($A155,table100!$GE$10:$GK$462,7,FALSE)*1000,"")</f>
        <v>0.25645409471704567</v>
      </c>
      <c r="AF155">
        <f>IFERROR(VLOOKUP($A155,table123!$F$10:$R$410,7,FALSE)/VLOOKUP($A155,table100!$E$10:$K$462,7,FALSE)*1000,"")</f>
        <v>1.0640561821664183</v>
      </c>
      <c r="AG155">
        <f>IFERROR(VLOOKUP($A155,table123!$AF$10:$AR$410,7,FALSE)/VLOOKUP($A155,table100!$AE$10:$AK$462,7,FALSE)*1000,"")</f>
        <v>8.8311137800699435E-2</v>
      </c>
      <c r="AH155">
        <f>IFERROR(VLOOKUP($A155,table123!$BF$10:$BR$410,7,FALSE)/VLOOKUP($A155,table100!$BE$10:$BK$462,7,FALSE)*1000,"")</f>
        <v>0.86343612334801767</v>
      </c>
      <c r="AI155">
        <f>IFERROR(VLOOKUP($A155,table123!$CF$10:$CY$410,7,FALSE)/VLOOKUP($A155,table100!$CE$10:$CK$462,7,FALSE)*1000,"")</f>
        <v>2.3002633889376645</v>
      </c>
      <c r="AJ155">
        <f>IFERROR(VLOOKUP($A155,table123!$DF$10:$DY$410,7,FALSE)/VLOOKUP($A155,table100!$DE$10:$DK$462,7,FALSE)*1000,"")</f>
        <v>4.0985036101712646</v>
      </c>
      <c r="AK155">
        <f>IFERROR(VLOOKUP($A155,table123!$EF$10:$EZ$410,7,FALSE)/VLOOKUP($A155,table100!$EE$10:$EK$462,7,FALSE)*1000,"")</f>
        <v>1.6252009889520911</v>
      </c>
      <c r="AL155">
        <f>IFERROR(VLOOKUP($A155,table123!$FF$10:$FZ$410,7,FALSE)/VLOOKUP($A155,table100!$FE$10:$FK$462,7,FALSE)*1000,"")</f>
        <v>0.34400908183976053</v>
      </c>
      <c r="AM155">
        <f>IFERROR(VLOOKUP($A155,table123!$GF$10:$GZ$410,7,FALSE)/VLOOKUP($A155,table100!$GE$10:$GK$462,7,FALSE)*1000,"")</f>
        <v>0.37613267225166691</v>
      </c>
      <c r="AO155">
        <f>IFERROR(VLOOKUP($A155,table123!$F$10:$R$410,9,FALSE)/VLOOKUP($A155,table100!$E$10:$K$462,7,FALSE)*1000,"")</f>
        <v>0</v>
      </c>
      <c r="AP155">
        <f>IFERROR(VLOOKUP($A155,table123!$AF$10:$AR$410,9,FALSE)/VLOOKUP($A155,table100!$AE$10:$AK$462,7,FALSE)*1000,"")</f>
        <v>0</v>
      </c>
      <c r="AQ155">
        <f>IFERROR(VLOOKUP($A155,table123!$BF$10:$BR$410,9,FALSE)/VLOOKUP($A155,table100!$BE$10:$BK$462,7,FALSE)*1000,"")</f>
        <v>0</v>
      </c>
      <c r="AR155">
        <f>IFERROR(VLOOKUP($A155,table123!$CF$10:$CY$410,16,FALSE)/VLOOKUP($A155,table100!$CE$10:$CK$462,7,FALSE)*1000,"")</f>
        <v>0</v>
      </c>
      <c r="AS155">
        <f>IFERROR(VLOOKUP($A155,table123!$DF$10:$DY$410,16,FALSE)/VLOOKUP($A155,table100!$DE$10:$DK$462,7,FALSE)*1000,"")</f>
        <v>0</v>
      </c>
      <c r="AT155">
        <f>IFERROR(VLOOKUP($A155,table123!$EF$10:$EZ$410,17,FALSE)/VLOOKUP($A155,table100!$EE$10:$EK$462,7,FALSE)*1000,"")</f>
        <v>0</v>
      </c>
      <c r="AU155">
        <f>IFERROR(VLOOKUP($A155,table123!$FF$10:$FZ$410,17,FALSE)/VLOOKUP($A155,table100!$FE$10:$FK$462,7,FALSE)*1000,"")</f>
        <v>1.7200454091988029E-2</v>
      </c>
      <c r="AV155">
        <f>IFERROR(VLOOKUP($A155,table123!$GF$10:$GZ$410,17,FALSE)/VLOOKUP($A155,table100!$GE$10:$GK$462,7,FALSE)*1000,"")</f>
        <v>0</v>
      </c>
      <c r="AX155">
        <f>IFERROR(VLOOKUP($A155,table123!$F$10:$R$410,11,FALSE)/VLOOKUP($A155,table100!$E$10:$K$462,7,FALSE)*1000,"")</f>
        <v>0.53202809108320914</v>
      </c>
      <c r="AY155">
        <f>IFERROR(VLOOKUP($A155,table123!$AF$10:$AR$410,11,FALSE)/VLOOKUP($A155,table100!$AE$10:$AK$462,7,FALSE)*1000,"")</f>
        <v>0</v>
      </c>
      <c r="AZ155">
        <f>IFERROR(VLOOKUP($A155,table123!$BF$10:$BR$410,11,FALSE)/VLOOKUP($A155,table100!$BE$10:$BK$462,7,FALSE)*1000,"")</f>
        <v>1.4625550660792952</v>
      </c>
      <c r="BA155">
        <f>IFERROR(VLOOKUP($A155,table123!$CF$10:$CY$410,18,FALSE)/VLOOKUP($A155,table100!$CE$10:$CK$462,7,FALSE)*1000,"")</f>
        <v>3.5118525021949079E-2</v>
      </c>
      <c r="BB155">
        <f>IFERROR(VLOOKUP($A155,table123!$DF$10:$DY$410,18,FALSE)/VLOOKUP($A155,table100!$DE$10:$DK$462,7,FALSE)*1000,"")</f>
        <v>0</v>
      </c>
      <c r="BC155">
        <f>IFERROR(VLOOKUP($A155,table123!$EF$10:$EZ$410,19,FALSE)/VLOOKUP($A155,table100!$EE$10:$EK$462,7,FALSE)*1000,"")</f>
        <v>0</v>
      </c>
      <c r="BD155">
        <f>IFERROR(VLOOKUP($A155,table123!$FF$10:$FZ$410,19,FALSE)/VLOOKUP($A155,table100!$FE$10:$FK$462,7,FALSE)*1000,"")</f>
        <v>3.4400908183976057E-2</v>
      </c>
      <c r="BE155">
        <f>IFERROR(VLOOKUP($A155,table123!$GF$10:$GZ$410,19,FALSE)/VLOOKUP($A155,table100!$GE$10:$GK$462,7,FALSE)*1000,"")</f>
        <v>0.30774491366045481</v>
      </c>
      <c r="BG155">
        <f>IFERROR(VLOOKUP($A155,table123!$F$10:$R$410,13,FALSE)/VLOOKUP($A155,table100!$E$10:$K$462,7,FALSE)*1000,"")</f>
        <v>4.0788820316379368</v>
      </c>
      <c r="BH155">
        <f>IFERROR(VLOOKUP($A155,table123!$AF$10:$AR$410,13,FALSE)/VLOOKUP($A155,table100!$AE$10:$AK$462,7,FALSE)*1000,"")</f>
        <v>2.3314140379384649</v>
      </c>
      <c r="BI155">
        <f>IFERROR(VLOOKUP($A155,table123!$BF$10:$BR$410,13,FALSE)/VLOOKUP($A155,table100!$BE$10:$BK$462,7,FALSE)*1000,"")</f>
        <v>3.5242290748898681</v>
      </c>
      <c r="BJ155">
        <f>IFERROR(VLOOKUP($A155,table123!$CF$10:$CY$410,20,FALSE)/VLOOKUP($A155,table100!$CE$10:$CK$462,7,FALSE)*1000,"")</f>
        <v>6.8129938542581217</v>
      </c>
      <c r="BK155">
        <f>IFERROR(VLOOKUP($A155,table123!$DF$10:$DY$410,20,FALSE)/VLOOKUP($A155,table100!$DE$10:$DK$462,7,FALSE)*1000,"")</f>
        <v>8.7376608880672517</v>
      </c>
      <c r="BL155">
        <f>IFERROR(VLOOKUP($A155,table123!$EF$10:$EZ$410,21,FALSE)/VLOOKUP($A155,table100!$EE$10:$EK$462,7,FALSE)*1000,"")</f>
        <v>5.169522294645482</v>
      </c>
      <c r="BM155">
        <f>IFERROR(VLOOKUP($A155,table123!$FF$10:$FZ$410,21,FALSE)/VLOOKUP($A155,table100!$FE$10:$FK$462,7,FALSE)*1000,"")</f>
        <v>6.0545598403797856</v>
      </c>
      <c r="BN155">
        <f>IFERROR(VLOOKUP($A155,table123!$GF$10:$GZ$410,21,FALSE)/VLOOKUP($A155,table100!$GE$10:$GK$462,7,FALSE)*1000,"")</f>
        <v>6.0181227560266706</v>
      </c>
    </row>
    <row r="156" spans="1:66" x14ac:dyDescent="0.3">
      <c r="A156" t="s">
        <v>170</v>
      </c>
      <c r="B156" t="str">
        <f>VLOOKUP($A156,class!$A$1:$B$455,2,FALSE)</f>
        <v>London Borough</v>
      </c>
      <c r="C156" t="str">
        <f>IFERROR(VLOOKUP($A156,classifications!A$3:C$334,3,FALSE),VLOOKUP($A156,classifications!I$2:K$28,3,FALSE))</f>
        <v>Predominantly Urban</v>
      </c>
      <c r="E156" t="b">
        <f>IF(VLOOKUP(A156,table123!$F$10:$F$410,1,FALSE)=VLOOKUP(calculations!A156,table100!$E$10:$E$462,1,FALSE),TRUE,FALSE)</f>
        <v>1</v>
      </c>
      <c r="F156" t="b">
        <f>IF(VLOOKUP($A156,table123!$AF$10:$AF$410,1,FALSE)=VLOOKUP(calculations!$A156,table100!$AE$10:$AE$462,1,FALSE),TRUE,FALSE)</f>
        <v>1</v>
      </c>
      <c r="G156" t="b">
        <f>IF(VLOOKUP($A156,table123!$BF$10:$BF$410,1,FALSE)=VLOOKUP(calculations!$A156,table100!$BE$10:$BE$462,1,FALSE),TRUE,FALSE)</f>
        <v>1</v>
      </c>
      <c r="H156" t="b">
        <f>IF(VLOOKUP($A156,table123!$CF$10:$CF$410,1,FALSE)=VLOOKUP(calculations!$A156,table100!$CE$10:$CE$462,1,FALSE),TRUE,FALSE)</f>
        <v>1</v>
      </c>
      <c r="I156" t="b">
        <f>IF(VLOOKUP($A156,table123!$DF$10:$DF$410,1,FALSE)=VLOOKUP(calculations!$A156,table100!$DE$10:$DE$462,1,FALSE),TRUE,FALSE)</f>
        <v>1</v>
      </c>
      <c r="J156" t="b">
        <f>IF(VLOOKUP($A156,table123!$EF$10:$EF$410,1,FALSE)=VLOOKUP(calculations!$A156,table100!$EE$10:$EE$462,1,FALSE),TRUE,FALSE)</f>
        <v>1</v>
      </c>
      <c r="K156" t="b">
        <f>IF(VLOOKUP($A156,table123!$FF$10:$FF$410,1,FALSE)=VLOOKUP(calculations!$A156,table100!$FE$10:$FE$462,1,FALSE),TRUE,FALSE)</f>
        <v>1</v>
      </c>
      <c r="L156" t="b">
        <f>IF(VLOOKUP($A156,table123!$GF$10:$GF$408,1,FALSE)=VLOOKUP(calculations!$A156,table100!$GE$10:$GE$462,1,FALSE),TRUE,FALSE)</f>
        <v>1</v>
      </c>
      <c r="N156">
        <f>IFERROR(VLOOKUP($A156,table123!$F$10:$R$410,3,FALSE)/VLOOKUP($A156,table100!$E$10:$K$462,7,FALSE)*1000,"")</f>
        <v>11.28764055437663</v>
      </c>
      <c r="O156">
        <f>IFERROR(VLOOKUP($A156,table123!$AF$10:$AR$410,3,FALSE)/VLOOKUP($A156,table100!$AE$10:$AK$462,7,FALSE)*1000,"")</f>
        <v>8.9398127653875932</v>
      </c>
      <c r="P156">
        <f>IFERROR(VLOOKUP($A156,table123!$BF$10:$BR$410,3,FALSE)/VLOOKUP($A156,table100!$BE$10:$BK$462,7,FALSE)*1000,"")</f>
        <v>11.119579363947635</v>
      </c>
      <c r="Q156">
        <f>IFERROR(VLOOKUP($A156,table123!$CF$10:$CY$410,3,FALSE)/VLOOKUP($A156,table100!$CE$10:$CK$462,7,FALSE)*1000,"")</f>
        <v>6.9416079336639491</v>
      </c>
      <c r="R156">
        <f>IFERROR(VLOOKUP($A156,table123!$DF$10:$DY$410,3,FALSE)/VLOOKUP($A156,table100!$DE$10:$DK$462,7,FALSE)*1000,"")</f>
        <v>10.123301452478422</v>
      </c>
      <c r="S156">
        <f>IFERROR(VLOOKUP($A156,table123!$EF$10:$EZ$410,3,FALSE)/VLOOKUP($A156,table100!$EE$10:$EK$462,7,FALSE)*1000,"")</f>
        <v>10.379738278437065</v>
      </c>
      <c r="T156">
        <f>IFERROR(VLOOKUP($A156,table123!$FF$10:$FZ$410,3,FALSE)/VLOOKUP($A156,table100!$FE$10:$FK$462,7,FALSE)*1000,"")</f>
        <v>13.622739839332967</v>
      </c>
      <c r="U156">
        <f>IFERROR(VLOOKUP($A156,table123!$GF$10:$GZ$410,3,FALSE)/VLOOKUP($A156,table100!$GE$10:$GK$462,7,FALSE)*1000,"")</f>
        <v>5.0914944299097717</v>
      </c>
      <c r="W156">
        <f>IFERROR(VLOOKUP($A156,table123!$F$10:$R$410,5,FALSE)/VLOOKUP($A156,table100!$E$10:$K$462,7,FALSE)*1000,"")</f>
        <v>0.38623235429860148</v>
      </c>
      <c r="X156">
        <f>IFERROR(VLOOKUP($A156,table123!$AF$10:$AR$410,5,FALSE)/VLOOKUP($A156,table100!$AE$10:$AK$462,7,FALSE)*1000,"")</f>
        <v>0.68988908800418736</v>
      </c>
      <c r="Y156">
        <f>IFERROR(VLOOKUP($A156,table123!$BF$10:$BR$410,5,FALSE)/VLOOKUP($A156,table100!$BE$10:$BK$462,7,FALSE)*1000,"")</f>
        <v>0.28438821902679373</v>
      </c>
      <c r="Z156">
        <f>IFERROR(VLOOKUP($A156,table123!$CF$10:$CY$410,5,FALSE)/VLOOKUP($A156,table100!$CE$10:$CK$462,7,FALSE)*1000,"")</f>
        <v>0.44965881351669307</v>
      </c>
      <c r="AA156">
        <f>IFERROR(VLOOKUP($A156,table123!$DF$10:$DY$410,5,FALSE)/VLOOKUP($A156,table100!$DE$10:$DK$462,7,FALSE)*1000,"")</f>
        <v>0.88311628832456401</v>
      </c>
      <c r="AB156">
        <f>IFERROR(VLOOKUP($A156,table123!$EF$10:$EZ$410,5,FALSE)/VLOOKUP($A156,table100!$EE$10:$EK$462,7,FALSE)*1000,"")</f>
        <v>0.94695575082286776</v>
      </c>
      <c r="AC156">
        <f>IFERROR(VLOOKUP($A156,table123!$FF$10:$FZ$410,5,FALSE)/VLOOKUP($A156,table100!$FE$10:$FK$462,7,FALSE)*1000,"")</f>
        <v>0.92696428526481822</v>
      </c>
      <c r="AD156">
        <f>IFERROR(VLOOKUP($A156,table123!$GF$10:$GZ$410,5,FALSE)/VLOOKUP($A156,table100!$GE$10:$GK$462,7,FALSE)*1000,"")</f>
        <v>0.85157037119969792</v>
      </c>
      <c r="AF156">
        <f>IFERROR(VLOOKUP($A156,table123!$F$10:$R$410,7,FALSE)/VLOOKUP($A156,table100!$E$10:$K$462,7,FALSE)*1000,"")</f>
        <v>0.38623235429860148</v>
      </c>
      <c r="AG156">
        <f>IFERROR(VLOOKUP($A156,table123!$AF$10:$AR$410,7,FALSE)/VLOOKUP($A156,table100!$AE$10:$AK$462,7,FALSE)*1000,"")</f>
        <v>1.3606145902304805</v>
      </c>
      <c r="AH156">
        <f>IFERROR(VLOOKUP($A156,table123!$BF$10:$BR$410,7,FALSE)/VLOOKUP($A156,table100!$BE$10:$BK$462,7,FALSE)*1000,"")</f>
        <v>0.57825604535448061</v>
      </c>
      <c r="AI156">
        <f>IFERROR(VLOOKUP($A156,table123!$CF$10:$CY$410,7,FALSE)/VLOOKUP($A156,table100!$CE$10:$CK$462,7,FALSE)*1000,"")</f>
        <v>1.3677122244466078</v>
      </c>
      <c r="AJ156">
        <f>IFERROR(VLOOKUP($A156,table123!$DF$10:$DY$410,7,FALSE)/VLOOKUP($A156,table100!$DE$10:$DK$462,7,FALSE)*1000,"")</f>
        <v>0.78086071809750912</v>
      </c>
      <c r="AK156">
        <f>IFERROR(VLOOKUP($A156,table123!$EF$10:$EZ$410,7,FALSE)/VLOOKUP($A156,table100!$EE$10:$EK$462,7,FALSE)*1000,"")</f>
        <v>0.83663080897942688</v>
      </c>
      <c r="AL156">
        <f>IFERROR(VLOOKUP($A156,table123!$FF$10:$FZ$410,7,FALSE)/VLOOKUP($A156,table100!$FE$10:$FK$462,7,FALSE)*1000,"")</f>
        <v>0.89970062981585308</v>
      </c>
      <c r="AM156">
        <f>IFERROR(VLOOKUP($A156,table123!$GF$10:$GZ$410,7,FALSE)/VLOOKUP($A156,table100!$GE$10:$GK$462,7,FALSE)*1000,"")</f>
        <v>0.7798591820460391</v>
      </c>
      <c r="AO156">
        <f>IFERROR(VLOOKUP($A156,table123!$F$10:$R$410,9,FALSE)/VLOOKUP($A156,table100!$E$10:$K$462,7,FALSE)*1000,"")</f>
        <v>0</v>
      </c>
      <c r="AP156">
        <f>IFERROR(VLOOKUP($A156,table123!$AF$10:$AR$410,9,FALSE)/VLOOKUP($A156,table100!$AE$10:$AK$462,7,FALSE)*1000,"")</f>
        <v>0</v>
      </c>
      <c r="AQ156">
        <f>IFERROR(VLOOKUP($A156,table123!$BF$10:$BR$410,9,FALSE)/VLOOKUP($A156,table100!$BE$10:$BK$462,7,FALSE)*1000,"")</f>
        <v>0</v>
      </c>
      <c r="AR156">
        <f>IFERROR(VLOOKUP($A156,table123!$CF$10:$CY$410,16,FALSE)/VLOOKUP($A156,table100!$CE$10:$CK$462,7,FALSE)*1000,"")</f>
        <v>0</v>
      </c>
      <c r="AS156">
        <f>IFERROR(VLOOKUP($A156,table123!$DF$10:$DY$410,16,FALSE)/VLOOKUP($A156,table100!$DE$10:$DK$462,7,FALSE)*1000,"")</f>
        <v>0</v>
      </c>
      <c r="AT156">
        <f>IFERROR(VLOOKUP($A156,table123!$EF$10:$EZ$410,17,FALSE)/VLOOKUP($A156,table100!$EE$10:$EK$462,7,FALSE)*1000,"")</f>
        <v>-9.1937451536200747E-3</v>
      </c>
      <c r="AU156">
        <f>IFERROR(VLOOKUP($A156,table123!$FF$10:$FZ$410,17,FALSE)/VLOOKUP($A156,table100!$FE$10:$FK$462,7,FALSE)*1000,"")</f>
        <v>0</v>
      </c>
      <c r="AV156">
        <f>IFERROR(VLOOKUP($A156,table123!$GF$10:$GZ$410,17,FALSE)/VLOOKUP($A156,table100!$GE$10:$GK$462,7,FALSE)*1000,"")</f>
        <v>0</v>
      </c>
      <c r="AX156">
        <f>IFERROR(VLOOKUP($A156,table123!$F$10:$R$410,11,FALSE)/VLOOKUP($A156,table100!$E$10:$K$462,7,FALSE)*1000,"")</f>
        <v>4.3354581770018026</v>
      </c>
      <c r="AY156">
        <f>IFERROR(VLOOKUP($A156,table123!$AF$10:$AR$410,11,FALSE)/VLOOKUP($A156,table100!$AE$10:$AK$462,7,FALSE)*1000,"")</f>
        <v>0.210799443556835</v>
      </c>
      <c r="AZ156">
        <f>IFERROR(VLOOKUP($A156,table123!$BF$10:$BR$410,11,FALSE)/VLOOKUP($A156,table100!$BE$10:$BK$462,7,FALSE)*1000,"")</f>
        <v>5.6877643805358737E-2</v>
      </c>
      <c r="BA156">
        <f>IFERROR(VLOOKUP($A156,table123!$CF$10:$CY$410,18,FALSE)/VLOOKUP($A156,table100!$CE$10:$CK$462,7,FALSE)*1000,"")</f>
        <v>1.0211002223608239</v>
      </c>
      <c r="BB156">
        <f>IFERROR(VLOOKUP($A156,table123!$DF$10:$DY$410,18,FALSE)/VLOOKUP($A156,table100!$DE$10:$DK$462,7,FALSE)*1000,"")</f>
        <v>0.66930918694072206</v>
      </c>
      <c r="BC156">
        <f>IFERROR(VLOOKUP($A156,table123!$EF$10:$EZ$410,19,FALSE)/VLOOKUP($A156,table100!$EE$10:$EK$462,7,FALSE)*1000,"")</f>
        <v>0.50565598344910412</v>
      </c>
      <c r="BD156">
        <f>IFERROR(VLOOKUP($A156,table123!$FF$10:$FZ$410,19,FALSE)/VLOOKUP($A156,table100!$FE$10:$FK$462,7,FALSE)*1000,"")</f>
        <v>1.6176435566386045</v>
      </c>
      <c r="BE156">
        <f>IFERROR(VLOOKUP($A156,table123!$GF$10:$GZ$410,19,FALSE)/VLOOKUP($A156,table100!$GE$10:$GK$462,7,FALSE)*1000,"")</f>
        <v>0.93224545899756395</v>
      </c>
      <c r="BG156">
        <f>IFERROR(VLOOKUP($A156,table123!$F$10:$R$410,13,FALSE)/VLOOKUP($A156,table100!$E$10:$K$462,7,FALSE)*1000,"")</f>
        <v>7.7246470859720304</v>
      </c>
      <c r="BH156">
        <f>IFERROR(VLOOKUP($A156,table123!$AF$10:$AR$410,13,FALSE)/VLOOKUP($A156,table100!$AE$10:$AK$462,7,FALSE)*1000,"")</f>
        <v>10.779517000065425</v>
      </c>
      <c r="BI156">
        <f>IFERROR(VLOOKUP($A156,table123!$BF$10:$BR$410,13,FALSE)/VLOOKUP($A156,table100!$BE$10:$BK$462,7,FALSE)*1000,"")</f>
        <v>11.925345984523549</v>
      </c>
      <c r="BJ156">
        <f>IFERROR(VLOOKUP($A156,table123!$CF$10:$CY$410,20,FALSE)/VLOOKUP($A156,table100!$CE$10:$CK$462,7,FALSE)*1000,"")</f>
        <v>7.737878749266426</v>
      </c>
      <c r="BK156">
        <f>IFERROR(VLOOKUP($A156,table123!$DF$10:$DY$410,20,FALSE)/VLOOKUP($A156,table100!$DE$10:$DK$462,7,FALSE)*1000,"")</f>
        <v>11.117969271959772</v>
      </c>
      <c r="BL156">
        <f>IFERROR(VLOOKUP($A156,table123!$EF$10:$EZ$410,21,FALSE)/VLOOKUP($A156,table100!$EE$10:$EK$462,7,FALSE)*1000,"")</f>
        <v>11.648475109636635</v>
      </c>
      <c r="BM156">
        <f>IFERROR(VLOOKUP($A156,table123!$FF$10:$FZ$410,21,FALSE)/VLOOKUP($A156,table100!$FE$10:$FK$462,7,FALSE)*1000,"")</f>
        <v>13.831761197775034</v>
      </c>
      <c r="BN156">
        <f>IFERROR(VLOOKUP($A156,table123!$GF$10:$GZ$410,21,FALSE)/VLOOKUP($A156,table100!$GE$10:$GK$462,7,FALSE)*1000,"")</f>
        <v>5.7906785241579453</v>
      </c>
    </row>
    <row r="157" spans="1:66" x14ac:dyDescent="0.3">
      <c r="A157" t="s">
        <v>1263</v>
      </c>
      <c r="B157" t="str">
        <f>VLOOKUP($A157,class!$A$1:$B$455,2,FALSE)</f>
        <v>Unitary Authority</v>
      </c>
      <c r="C157" t="str">
        <f>IFERROR(VLOOKUP($A157,classifications!A$3:C$334,3,FALSE),VLOOKUP($A157,classifications!I$2:K$28,3,FALSE))</f>
        <v>Predominantly Urban</v>
      </c>
      <c r="E157" t="b">
        <f>IF(VLOOKUP(A157,table123!$F$10:$F$410,1,FALSE)=VLOOKUP(calculations!A157,table100!$E$10:$E$462,1,FALSE),TRUE,FALSE)</f>
        <v>1</v>
      </c>
      <c r="F157" t="b">
        <f>IF(VLOOKUP($A157,table123!$AF$10:$AF$410,1,FALSE)=VLOOKUP(calculations!$A157,table100!$AE$10:$AE$462,1,FALSE),TRUE,FALSE)</f>
        <v>1</v>
      </c>
      <c r="G157" t="b">
        <f>IF(VLOOKUP($A157,table123!$BF$10:$BF$410,1,FALSE)=VLOOKUP(calculations!$A157,table100!$BE$10:$BE$462,1,FALSE),TRUE,FALSE)</f>
        <v>1</v>
      </c>
      <c r="H157" t="b">
        <f>IF(VLOOKUP($A157,table123!$CF$10:$CF$410,1,FALSE)=VLOOKUP(calculations!$A157,table100!$CE$10:$CE$462,1,FALSE),TRUE,FALSE)</f>
        <v>1</v>
      </c>
      <c r="I157" t="b">
        <f>IF(VLOOKUP($A157,table123!$DF$10:$DF$410,1,FALSE)=VLOOKUP(calculations!$A157,table100!$DE$10:$DE$462,1,FALSE),TRUE,FALSE)</f>
        <v>1</v>
      </c>
      <c r="J157" t="b">
        <f>IF(VLOOKUP($A157,table123!$EF$10:$EF$410,1,FALSE)=VLOOKUP(calculations!$A157,table100!$EE$10:$EE$462,1,FALSE),TRUE,FALSE)</f>
        <v>1</v>
      </c>
      <c r="K157" t="b">
        <f>IF(VLOOKUP($A157,table123!$FF$10:$FF$410,1,FALSE)=VLOOKUP(calculations!$A157,table100!$FE$10:$FE$462,1,FALSE),TRUE,FALSE)</f>
        <v>1</v>
      </c>
      <c r="L157" t="b">
        <f>IF(VLOOKUP($A157,table123!$GF$10:$GF$408,1,FALSE)=VLOOKUP(calculations!$A157,table100!$GE$10:$GE$462,1,FALSE),TRUE,FALSE)</f>
        <v>1</v>
      </c>
      <c r="N157">
        <f>IFERROR(VLOOKUP($A157,table123!$F$10:$R$410,3,FALSE)/VLOOKUP($A157,table100!$E$10:$K$462,7,FALSE)*1000,"")</f>
        <v>7.7071290944123314</v>
      </c>
      <c r="O157">
        <f>IFERROR(VLOOKUP($A157,table123!$AF$10:$AR$410,3,FALSE)/VLOOKUP($A157,table100!$AE$10:$AK$462,7,FALSE)*1000,"")</f>
        <v>8.9664255173284744</v>
      </c>
      <c r="P157">
        <f>IFERROR(VLOOKUP($A157,table123!$BF$10:$BR$410,3,FALSE)/VLOOKUP($A157,table100!$BE$10:$BK$462,7,FALSE)*1000,"")</f>
        <v>8.4433472863224921</v>
      </c>
      <c r="Q157">
        <f>IFERROR(VLOOKUP($A157,table123!$CF$10:$CY$410,3,FALSE)/VLOOKUP($A157,table100!$CE$10:$CK$462,7,FALSE)*1000,"")</f>
        <v>8.5595803501807612</v>
      </c>
      <c r="R157">
        <f>IFERROR(VLOOKUP($A157,table123!$DF$10:$DY$410,3,FALSE)/VLOOKUP($A157,table100!$DE$10:$DK$462,7,FALSE)*1000,"")</f>
        <v>11.814479320272453</v>
      </c>
      <c r="S157">
        <f>IFERROR(VLOOKUP($A157,table123!$EF$10:$EZ$410,3,FALSE)/VLOOKUP($A157,table100!$EE$10:$EK$462,7,FALSE)*1000,"")</f>
        <v>6.5900143939788078</v>
      </c>
      <c r="T157">
        <f>IFERROR(VLOOKUP($A157,table123!$FF$10:$FZ$410,3,FALSE)/VLOOKUP($A157,table100!$FE$10:$FK$462,7,FALSE)*1000,"")</f>
        <v>10.184036393713814</v>
      </c>
      <c r="U157">
        <f>IFERROR(VLOOKUP($A157,table123!$GF$10:$GZ$410,3,FALSE)/VLOOKUP($A157,table100!$GE$10:$GK$462,7,FALSE)*1000,"")</f>
        <v>10.097392075593989</v>
      </c>
      <c r="W157">
        <f>IFERROR(VLOOKUP($A157,table123!$F$10:$R$410,5,FALSE)/VLOOKUP($A157,table100!$E$10:$K$462,7,FALSE)*1000,"")</f>
        <v>0.23630348638528373</v>
      </c>
      <c r="X157">
        <f>IFERROR(VLOOKUP($A157,table123!$AF$10:$AR$410,5,FALSE)/VLOOKUP($A157,table100!$AE$10:$AK$462,7,FALSE)*1000,"")</f>
        <v>0.16236987858341301</v>
      </c>
      <c r="Y157">
        <f>IFERROR(VLOOKUP($A157,table123!$BF$10:$BR$410,5,FALSE)/VLOOKUP($A157,table100!$BE$10:$BK$462,7,FALSE)*1000,"")</f>
        <v>0.50087653393438514</v>
      </c>
      <c r="Z157">
        <f>IFERROR(VLOOKUP($A157,table123!$CF$10:$CY$410,5,FALSE)/VLOOKUP($A157,table100!$CE$10:$CK$462,7,FALSE)*1000,"")</f>
        <v>-1.7721698447579218E-2</v>
      </c>
      <c r="AA157">
        <f>IFERROR(VLOOKUP($A157,table123!$DF$10:$DY$410,5,FALSE)/VLOOKUP($A157,table100!$DE$10:$DK$462,7,FALSE)*1000,"")</f>
        <v>0.12288462888842075</v>
      </c>
      <c r="AB157">
        <f>IFERROR(VLOOKUP($A157,table123!$EF$10:$EZ$410,5,FALSE)/VLOOKUP($A157,table100!$EE$10:$EK$462,7,FALSE)*1000,"")</f>
        <v>-1.7342143142049495E-2</v>
      </c>
      <c r="AC157">
        <f>IFERROR(VLOOKUP($A157,table123!$FF$10:$FZ$410,5,FALSE)/VLOOKUP($A157,table100!$FE$10:$FK$462,7,FALSE)*1000,"")</f>
        <v>0.10339123242349049</v>
      </c>
      <c r="AD157">
        <f>IFERROR(VLOOKUP($A157,table123!$GF$10:$GZ$410,5,FALSE)/VLOOKUP($A157,table100!$GE$10:$GK$462,7,FALSE)*1000,"")</f>
        <v>1.7056405533097955E-2</v>
      </c>
      <c r="AF157">
        <f>IFERROR(VLOOKUP($A157,table123!$F$10:$R$410,7,FALSE)/VLOOKUP($A157,table100!$E$10:$K$462,7,FALSE)*1000,"")</f>
        <v>0.99974551932235423</v>
      </c>
      <c r="AG157">
        <f>IFERROR(VLOOKUP($A157,table123!$AF$10:$AR$410,7,FALSE)/VLOOKUP($A157,table100!$AE$10:$AK$462,7,FALSE)*1000,"")</f>
        <v>0.70360280719478974</v>
      </c>
      <c r="AH157">
        <f>IFERROR(VLOOKUP($A157,table123!$BF$10:$BR$410,7,FALSE)/VLOOKUP($A157,table100!$BE$10:$BK$462,7,FALSE)*1000,"")</f>
        <v>0.30410360988873386</v>
      </c>
      <c r="AI157">
        <f>IFERROR(VLOOKUP($A157,table123!$CF$10:$CY$410,7,FALSE)/VLOOKUP($A157,table100!$CE$10:$CK$462,7,FALSE)*1000,"")</f>
        <v>1.7721698447579218E-2</v>
      </c>
      <c r="AJ157">
        <f>IFERROR(VLOOKUP($A157,table123!$DF$10:$DY$410,7,FALSE)/VLOOKUP($A157,table100!$DE$10:$DK$462,7,FALSE)*1000,"")</f>
        <v>0.35109893968120215</v>
      </c>
      <c r="AK157">
        <f>IFERROR(VLOOKUP($A157,table123!$EF$10:$EZ$410,7,FALSE)/VLOOKUP($A157,table100!$EE$10:$EK$462,7,FALSE)*1000,"")</f>
        <v>-8.6710715710247466E-2</v>
      </c>
      <c r="AL157">
        <f>IFERROR(VLOOKUP($A157,table123!$FF$10:$FZ$410,7,FALSE)/VLOOKUP($A157,table100!$FE$10:$FK$462,7,FALSE)*1000,"")</f>
        <v>0</v>
      </c>
      <c r="AM157">
        <f>IFERROR(VLOOKUP($A157,table123!$GF$10:$GZ$410,7,FALSE)/VLOOKUP($A157,table100!$GE$10:$GK$462,7,FALSE)*1000,"")</f>
        <v>0.15350764979788159</v>
      </c>
      <c r="AO157">
        <f>IFERROR(VLOOKUP($A157,table123!$F$10:$R$410,9,FALSE)/VLOOKUP($A157,table100!$E$10:$K$462,7,FALSE)*1000,"")</f>
        <v>-1.8177191260406442E-2</v>
      </c>
      <c r="AP157">
        <f>IFERROR(VLOOKUP($A157,table123!$AF$10:$AR$410,9,FALSE)/VLOOKUP($A157,table100!$AE$10:$AK$462,7,FALSE)*1000,"")</f>
        <v>0</v>
      </c>
      <c r="AQ157">
        <f>IFERROR(VLOOKUP($A157,table123!$BF$10:$BR$410,9,FALSE)/VLOOKUP($A157,table100!$BE$10:$BK$462,7,FALSE)*1000,"")</f>
        <v>0.21466137168616509</v>
      </c>
      <c r="AR157">
        <f>IFERROR(VLOOKUP($A157,table123!$CF$10:$CY$410,16,FALSE)/VLOOKUP($A157,table100!$CE$10:$CK$462,7,FALSE)*1000,"")</f>
        <v>0.95697171616927768</v>
      </c>
      <c r="AS157">
        <f>IFERROR(VLOOKUP($A157,table123!$DF$10:$DY$410,16,FALSE)/VLOOKUP($A157,table100!$DE$10:$DK$462,7,FALSE)*1000,"")</f>
        <v>0</v>
      </c>
      <c r="AT157">
        <f>IFERROR(VLOOKUP($A157,table123!$EF$10:$EZ$410,17,FALSE)/VLOOKUP($A157,table100!$EE$10:$EK$462,7,FALSE)*1000,"")</f>
        <v>0</v>
      </c>
      <c r="AU157">
        <f>IFERROR(VLOOKUP($A157,table123!$FF$10:$FZ$410,17,FALSE)/VLOOKUP($A157,table100!$FE$10:$FK$462,7,FALSE)*1000,"")</f>
        <v>0</v>
      </c>
      <c r="AV157">
        <f>IFERROR(VLOOKUP($A157,table123!$GF$10:$GZ$410,17,FALSE)/VLOOKUP($A157,table100!$GE$10:$GK$462,7,FALSE)*1000,"")</f>
        <v>0</v>
      </c>
      <c r="AX157">
        <f>IFERROR(VLOOKUP($A157,table123!$F$10:$R$410,11,FALSE)/VLOOKUP($A157,table100!$E$10:$K$462,7,FALSE)*1000,"")</f>
        <v>1.3814665357908895</v>
      </c>
      <c r="AY157">
        <f>IFERROR(VLOOKUP($A157,table123!$AF$10:$AR$410,11,FALSE)/VLOOKUP($A157,table100!$AE$10:$AK$462,7,FALSE)*1000,"")</f>
        <v>1.2989590286673041</v>
      </c>
      <c r="AZ157">
        <f>IFERROR(VLOOKUP($A157,table123!$BF$10:$BR$410,11,FALSE)/VLOOKUP($A157,table100!$BE$10:$BK$462,7,FALSE)*1000,"")</f>
        <v>5.3665342921541272E-2</v>
      </c>
      <c r="BA157">
        <f>IFERROR(VLOOKUP($A157,table123!$CF$10:$CY$410,18,FALSE)/VLOOKUP($A157,table100!$CE$10:$CK$462,7,FALSE)*1000,"")</f>
        <v>1.7721698447579218E-2</v>
      </c>
      <c r="BB157">
        <f>IFERROR(VLOOKUP($A157,table123!$DF$10:$DY$410,18,FALSE)/VLOOKUP($A157,table100!$DE$10:$DK$462,7,FALSE)*1000,"")</f>
        <v>1.755494698406011E-2</v>
      </c>
      <c r="BC157">
        <f>IFERROR(VLOOKUP($A157,table123!$EF$10:$EZ$410,19,FALSE)/VLOOKUP($A157,table100!$EE$10:$EK$462,7,FALSE)*1000,"")</f>
        <v>8.6710715710247466E-2</v>
      </c>
      <c r="BD157">
        <f>IFERROR(VLOOKUP($A157,table123!$FF$10:$FZ$410,19,FALSE)/VLOOKUP($A157,table100!$FE$10:$FK$462,7,FALSE)*1000,"")</f>
        <v>0</v>
      </c>
      <c r="BE157">
        <f>IFERROR(VLOOKUP($A157,table123!$GF$10:$GZ$410,19,FALSE)/VLOOKUP($A157,table100!$GE$10:$GK$462,7,FALSE)*1000,"")</f>
        <v>1.7056405533097955E-2</v>
      </c>
      <c r="BG157">
        <f>IFERROR(VLOOKUP($A157,table123!$F$10:$R$410,13,FALSE)/VLOOKUP($A157,table100!$E$10:$K$462,7,FALSE)*1000,"")</f>
        <v>7.543534373068673</v>
      </c>
      <c r="BH157">
        <f>IFERROR(VLOOKUP($A157,table123!$AF$10:$AR$410,13,FALSE)/VLOOKUP($A157,table100!$AE$10:$AK$462,7,FALSE)*1000,"")</f>
        <v>8.5334391744393727</v>
      </c>
      <c r="BI157">
        <f>IFERROR(VLOOKUP($A157,table123!$BF$10:$BR$410,13,FALSE)/VLOOKUP($A157,table100!$BE$10:$BK$462,7,FALSE)*1000,"")</f>
        <v>9.4093234589102348</v>
      </c>
      <c r="BJ157">
        <f>IFERROR(VLOOKUP($A157,table123!$CF$10:$CY$410,20,FALSE)/VLOOKUP($A157,table100!$CE$10:$CK$462,7,FALSE)*1000,"")</f>
        <v>9.4988303679024604</v>
      </c>
      <c r="BK157">
        <f>IFERROR(VLOOKUP($A157,table123!$DF$10:$DY$410,20,FALSE)/VLOOKUP($A157,table100!$DE$10:$DK$462,7,FALSE)*1000,"")</f>
        <v>12.270907941858017</v>
      </c>
      <c r="BL157">
        <f>IFERROR(VLOOKUP($A157,table123!$EF$10:$EZ$410,21,FALSE)/VLOOKUP($A157,table100!$EE$10:$EK$462,7,FALSE)*1000,"")</f>
        <v>6.3992508194162632</v>
      </c>
      <c r="BM157">
        <f>IFERROR(VLOOKUP($A157,table123!$FF$10:$FZ$410,21,FALSE)/VLOOKUP($A157,table100!$FE$10:$FK$462,7,FALSE)*1000,"")</f>
        <v>10.287427626137303</v>
      </c>
      <c r="BN157">
        <f>IFERROR(VLOOKUP($A157,table123!$GF$10:$GZ$410,21,FALSE)/VLOOKUP($A157,table100!$GE$10:$GK$462,7,FALSE)*1000,"")</f>
        <v>10.250899725391871</v>
      </c>
    </row>
    <row r="158" spans="1:66" x14ac:dyDescent="0.3">
      <c r="A158" t="s">
        <v>783</v>
      </c>
      <c r="B158" t="str">
        <f>VLOOKUP($A158,class!$A$1:$B$455,2,FALSE)</f>
        <v>Shire District</v>
      </c>
      <c r="C158" t="str">
        <f>IFERROR(VLOOKUP($A158,classifications!A$3:C$334,3,FALSE),VLOOKUP($A158,classifications!I$2:K$28,3,FALSE))</f>
        <v>Predominantly Rural</v>
      </c>
      <c r="E158" t="b">
        <f>IF(VLOOKUP(A158,table123!$F$10:$F$410,1,FALSE)=VLOOKUP(calculations!A158,table100!$E$10:$E$462,1,FALSE),TRUE,FALSE)</f>
        <v>1</v>
      </c>
      <c r="F158" t="b">
        <f>IF(VLOOKUP($A158,table123!$AF$10:$AF$410,1,FALSE)=VLOOKUP(calculations!$A158,table100!$AE$10:$AE$462,1,FALSE),TRUE,FALSE)</f>
        <v>1</v>
      </c>
      <c r="G158" t="b">
        <f>IF(VLOOKUP($A158,table123!$BF$10:$BF$410,1,FALSE)=VLOOKUP(calculations!$A158,table100!$BE$10:$BE$462,1,FALSE),TRUE,FALSE)</f>
        <v>1</v>
      </c>
      <c r="H158" t="b">
        <f>IF(VLOOKUP($A158,table123!$CF$10:$CF$410,1,FALSE)=VLOOKUP(calculations!$A158,table100!$CE$10:$CE$462,1,FALSE),TRUE,FALSE)</f>
        <v>1</v>
      </c>
      <c r="I158" t="b">
        <f>IF(VLOOKUP($A158,table123!$DF$10:$DF$410,1,FALSE)=VLOOKUP(calculations!$A158,table100!$DE$10:$DE$462,1,FALSE),TRUE,FALSE)</f>
        <v>1</v>
      </c>
      <c r="J158" t="b">
        <f>IF(VLOOKUP($A158,table123!$EF$10:$EF$410,1,FALSE)=VLOOKUP(calculations!$A158,table100!$EE$10:$EE$462,1,FALSE),TRUE,FALSE)</f>
        <v>1</v>
      </c>
      <c r="K158" t="b">
        <f>IF(VLOOKUP($A158,table123!$FF$10:$FF$410,1,FALSE)=VLOOKUP(calculations!$A158,table100!$FE$10:$FE$462,1,FALSE),TRUE,FALSE)</f>
        <v>1</v>
      </c>
      <c r="L158" t="b">
        <f>IF(VLOOKUP($A158,table123!$GF$10:$GF$408,1,FALSE)=VLOOKUP(calculations!$A158,table100!$GE$10:$GE$462,1,FALSE),TRUE,FALSE)</f>
        <v>1</v>
      </c>
      <c r="N158">
        <f>IFERROR(VLOOKUP($A158,table123!$F$10:$R$410,3,FALSE)/VLOOKUP($A158,table100!$E$10:$K$462,7,FALSE)*1000,"")</f>
        <v>2.497689637085696</v>
      </c>
      <c r="O158">
        <f>IFERROR(VLOOKUP($A158,table123!$AF$10:$AR$410,3,FALSE)/VLOOKUP($A158,table100!$AE$10:$AK$462,7,FALSE)*1000,"")</f>
        <v>3.984857541342897</v>
      </c>
      <c r="P158">
        <f>IFERROR(VLOOKUP($A158,table123!$BF$10:$BR$410,3,FALSE)/VLOOKUP($A158,table100!$BE$10:$BK$462,7,FALSE)*1000,"")</f>
        <v>6.9690731876689567</v>
      </c>
      <c r="Q158">
        <f>IFERROR(VLOOKUP($A158,table123!$CF$10:$CY$410,3,FALSE)/VLOOKUP($A158,table100!$CE$10:$CK$462,7,FALSE)*1000,"")</f>
        <v>8.3936395411805247</v>
      </c>
      <c r="R158">
        <f>IFERROR(VLOOKUP($A158,table123!$DF$10:$DY$410,3,FALSE)/VLOOKUP($A158,table100!$DE$10:$DK$462,7,FALSE)*1000,"")</f>
        <v>12.491765681801548</v>
      </c>
      <c r="S158">
        <f>IFERROR(VLOOKUP($A158,table123!$EF$10:$EZ$410,3,FALSE)/VLOOKUP($A158,table100!$EE$10:$EK$462,7,FALSE)*1000,"")</f>
        <v>8.3066477259047033</v>
      </c>
      <c r="T158">
        <f>IFERROR(VLOOKUP($A158,table123!$FF$10:$FZ$410,3,FALSE)/VLOOKUP($A158,table100!$FE$10:$FK$462,7,FALSE)*1000,"")</f>
        <v>10.321565636099258</v>
      </c>
      <c r="U158">
        <f>IFERROR(VLOOKUP($A158,table123!$GF$10:$GZ$410,3,FALSE)/VLOOKUP($A158,table100!$GE$10:$GK$462,7,FALSE)*1000,"")</f>
        <v>14.685083914765228</v>
      </c>
      <c r="W158">
        <f>IFERROR(VLOOKUP($A158,table123!$F$10:$R$410,5,FALSE)/VLOOKUP($A158,table100!$E$10:$K$462,7,FALSE)*1000,"")</f>
        <v>0.49953792741713915</v>
      </c>
      <c r="X158">
        <f>IFERROR(VLOOKUP($A158,table123!$AF$10:$AR$410,5,FALSE)/VLOOKUP($A158,table100!$AE$10:$AK$462,7,FALSE)*1000,"")</f>
        <v>7.4716078900179311E-2</v>
      </c>
      <c r="Y158">
        <f>IFERROR(VLOOKUP($A158,table123!$BF$10:$BR$410,5,FALSE)/VLOOKUP($A158,table100!$BE$10:$BK$462,7,FALSE)*1000,"")</f>
        <v>0.69442722154708469</v>
      </c>
      <c r="Z158">
        <f>IFERROR(VLOOKUP($A158,table123!$CF$10:$CY$410,5,FALSE)/VLOOKUP($A158,table100!$CE$10:$CK$462,7,FALSE)*1000,"")</f>
        <v>0.54152513168906602</v>
      </c>
      <c r="AA158">
        <f>IFERROR(VLOOKUP($A158,table123!$DF$10:$DY$410,5,FALSE)/VLOOKUP($A158,table100!$DE$10:$DK$462,7,FALSE)*1000,"")</f>
        <v>1.0247151535852832</v>
      </c>
      <c r="AB158">
        <f>IFERROR(VLOOKUP($A158,table123!$EF$10:$EZ$410,5,FALSE)/VLOOKUP($A158,table100!$EE$10:$EK$462,7,FALSE)*1000,"")</f>
        <v>0</v>
      </c>
      <c r="AC158">
        <f>IFERROR(VLOOKUP($A158,table123!$FF$10:$FZ$410,5,FALSE)/VLOOKUP($A158,table100!$FE$10:$FK$462,7,FALSE)*1000,"")</f>
        <v>2.3837334032561799E-2</v>
      </c>
      <c r="AD158">
        <f>IFERROR(VLOOKUP($A158,table123!$GF$10:$GZ$410,5,FALSE)/VLOOKUP($A158,table100!$GE$10:$GK$462,7,FALSE)*1000,"")</f>
        <v>0</v>
      </c>
      <c r="AF158">
        <f>IFERROR(VLOOKUP($A158,table123!$F$10:$R$410,7,FALSE)/VLOOKUP($A158,table100!$E$10:$K$462,7,FALSE)*1000,"")</f>
        <v>0</v>
      </c>
      <c r="AG158">
        <f>IFERROR(VLOOKUP($A158,table123!$AF$10:$AR$410,7,FALSE)/VLOOKUP($A158,table100!$AE$10:$AK$462,7,FALSE)*1000,"")</f>
        <v>0.62263399083482762</v>
      </c>
      <c r="AH158">
        <f>IFERROR(VLOOKUP($A158,table123!$BF$10:$BR$410,7,FALSE)/VLOOKUP($A158,table100!$BE$10:$BK$462,7,FALSE)*1000,"")</f>
        <v>0</v>
      </c>
      <c r="AI158">
        <f>IFERROR(VLOOKUP($A158,table123!$CF$10:$CY$410,7,FALSE)/VLOOKUP($A158,table100!$CE$10:$CK$462,7,FALSE)*1000,"")</f>
        <v>2.4614778713139371E-2</v>
      </c>
      <c r="AJ158">
        <f>IFERROR(VLOOKUP($A158,table123!$DF$10:$DY$410,7,FALSE)/VLOOKUP($A158,table100!$DE$10:$DK$462,7,FALSE)*1000,"")</f>
        <v>9.7591919389074591E-2</v>
      </c>
      <c r="AK158">
        <f>IFERROR(VLOOKUP($A158,table123!$EF$10:$EZ$410,7,FALSE)/VLOOKUP($A158,table100!$EE$10:$EK$462,7,FALSE)*1000,"")</f>
        <v>1.7094840247514025</v>
      </c>
      <c r="AL158">
        <f>IFERROR(VLOOKUP($A158,table123!$FF$10:$FZ$410,7,FALSE)/VLOOKUP($A158,table100!$FE$10:$FK$462,7,FALSE)*1000,"")</f>
        <v>0.97733069533503369</v>
      </c>
      <c r="AM158">
        <f>IFERROR(VLOOKUP($A158,table123!$GF$10:$GZ$410,7,FALSE)/VLOOKUP($A158,table100!$GE$10:$GK$462,7,FALSE)*1000,"")</f>
        <v>0.68357533471619836</v>
      </c>
      <c r="AO158">
        <f>IFERROR(VLOOKUP($A158,table123!$F$10:$R$410,9,FALSE)/VLOOKUP($A158,table100!$E$10:$K$462,7,FALSE)*1000,"")</f>
        <v>-7.4930689112570864E-2</v>
      </c>
      <c r="AP158">
        <f>IFERROR(VLOOKUP($A158,table123!$AF$10:$AR$410,9,FALSE)/VLOOKUP($A158,table100!$AE$10:$AK$462,7,FALSE)*1000,"")</f>
        <v>0.22414823670053796</v>
      </c>
      <c r="AQ158">
        <f>IFERROR(VLOOKUP($A158,table123!$BF$10:$BR$410,9,FALSE)/VLOOKUP($A158,table100!$BE$10:$BK$462,7,FALSE)*1000,"")</f>
        <v>0</v>
      </c>
      <c r="AR158">
        <f>IFERROR(VLOOKUP($A158,table123!$CF$10:$CY$410,16,FALSE)/VLOOKUP($A158,table100!$CE$10:$CK$462,7,FALSE)*1000,"")</f>
        <v>0</v>
      </c>
      <c r="AS158">
        <f>IFERROR(VLOOKUP($A158,table123!$DF$10:$DY$410,16,FALSE)/VLOOKUP($A158,table100!$DE$10:$DK$462,7,FALSE)*1000,"")</f>
        <v>0</v>
      </c>
      <c r="AT158">
        <f>IFERROR(VLOOKUP($A158,table123!$EF$10:$EZ$410,17,FALSE)/VLOOKUP($A158,table100!$EE$10:$EK$462,7,FALSE)*1000,"")</f>
        <v>4.8154479570462046E-2</v>
      </c>
      <c r="AU158">
        <f>IFERROR(VLOOKUP($A158,table123!$FF$10:$FZ$410,17,FALSE)/VLOOKUP($A158,table100!$FE$10:$FK$462,7,FALSE)*1000,"")</f>
        <v>0</v>
      </c>
      <c r="AV158">
        <f>IFERROR(VLOOKUP($A158,table123!$GF$10:$GZ$410,17,FALSE)/VLOOKUP($A158,table100!$GE$10:$GK$462,7,FALSE)*1000,"")</f>
        <v>0</v>
      </c>
      <c r="AX158">
        <f>IFERROR(VLOOKUP($A158,table123!$F$10:$R$410,11,FALSE)/VLOOKUP($A158,table100!$E$10:$K$462,7,FALSE)*1000,"")</f>
        <v>4.9953792741713916E-2</v>
      </c>
      <c r="AY158">
        <f>IFERROR(VLOOKUP($A158,table123!$AF$10:$AR$410,11,FALSE)/VLOOKUP($A158,table100!$AE$10:$AK$462,7,FALSE)*1000,"")</f>
        <v>0.69735006973500691</v>
      </c>
      <c r="AZ158">
        <f>IFERROR(VLOOKUP($A158,table123!$BF$10:$BR$410,11,FALSE)/VLOOKUP($A158,table100!$BE$10:$BK$462,7,FALSE)*1000,"")</f>
        <v>9.9203888792440659E-2</v>
      </c>
      <c r="BA158">
        <f>IFERROR(VLOOKUP($A158,table123!$CF$10:$CY$410,18,FALSE)/VLOOKUP($A158,table100!$CE$10:$CK$462,7,FALSE)*1000,"")</f>
        <v>7.3844336139418099E-2</v>
      </c>
      <c r="BB158">
        <f>IFERROR(VLOOKUP($A158,table123!$DF$10:$DY$410,18,FALSE)/VLOOKUP($A158,table100!$DE$10:$DK$462,7,FALSE)*1000,"")</f>
        <v>0.29277575816722379</v>
      </c>
      <c r="BC158">
        <f>IFERROR(VLOOKUP($A158,table123!$EF$10:$EZ$410,19,FALSE)/VLOOKUP($A158,table100!$EE$10:$EK$462,7,FALSE)*1000,"")</f>
        <v>0</v>
      </c>
      <c r="BD158">
        <f>IFERROR(VLOOKUP($A158,table123!$FF$10:$FZ$410,19,FALSE)/VLOOKUP($A158,table100!$FE$10:$FK$462,7,FALSE)*1000,"")</f>
        <v>4.7674668065123597E-2</v>
      </c>
      <c r="BE158">
        <f>IFERROR(VLOOKUP($A158,table123!$GF$10:$GZ$410,19,FALSE)/VLOOKUP($A158,table100!$GE$10:$GK$462,7,FALSE)*1000,"")</f>
        <v>0.14142937959645485</v>
      </c>
      <c r="BG158">
        <f>IFERROR(VLOOKUP($A158,table123!$F$10:$R$410,13,FALSE)/VLOOKUP($A158,table100!$E$10:$K$462,7,FALSE)*1000,"")</f>
        <v>2.8723430826485501</v>
      </c>
      <c r="BH158">
        <f>IFERROR(VLOOKUP($A158,table123!$AF$10:$AR$410,13,FALSE)/VLOOKUP($A158,table100!$AE$10:$AK$462,7,FALSE)*1000,"")</f>
        <v>4.2090057780434353</v>
      </c>
      <c r="BI158">
        <f>IFERROR(VLOOKUP($A158,table123!$BF$10:$BR$410,13,FALSE)/VLOOKUP($A158,table100!$BE$10:$BK$462,7,FALSE)*1000,"")</f>
        <v>7.5642965204236008</v>
      </c>
      <c r="BJ158">
        <f>IFERROR(VLOOKUP($A158,table123!$CF$10:$CY$410,20,FALSE)/VLOOKUP($A158,table100!$CE$10:$CK$462,7,FALSE)*1000,"")</f>
        <v>8.8859351154433117</v>
      </c>
      <c r="BK158">
        <f>IFERROR(VLOOKUP($A158,table123!$DF$10:$DY$410,20,FALSE)/VLOOKUP($A158,table100!$DE$10:$DK$462,7,FALSE)*1000,"")</f>
        <v>13.32129699660868</v>
      </c>
      <c r="BL158">
        <f>IFERROR(VLOOKUP($A158,table123!$EF$10:$EZ$410,21,FALSE)/VLOOKUP($A158,table100!$EE$10:$EK$462,7,FALSE)*1000,"")</f>
        <v>10.064286230226568</v>
      </c>
      <c r="BM158">
        <f>IFERROR(VLOOKUP($A158,table123!$FF$10:$FZ$410,21,FALSE)/VLOOKUP($A158,table100!$FE$10:$FK$462,7,FALSE)*1000,"")</f>
        <v>11.275058997401731</v>
      </c>
      <c r="BN158">
        <f>IFERROR(VLOOKUP($A158,table123!$GF$10:$GZ$410,21,FALSE)/VLOOKUP($A158,table100!$GE$10:$GK$462,7,FALSE)*1000,"")</f>
        <v>15.227229869884971</v>
      </c>
    </row>
    <row r="159" spans="1:66" x14ac:dyDescent="0.3">
      <c r="A159" t="s">
        <v>173</v>
      </c>
      <c r="B159" t="str">
        <f>VLOOKUP($A159,class!$A$1:$B$455,2,FALSE)</f>
        <v>London Borough</v>
      </c>
      <c r="C159" t="str">
        <f>IFERROR(VLOOKUP($A159,classifications!A$3:C$334,3,FALSE),VLOOKUP($A159,classifications!I$2:K$28,3,FALSE))</f>
        <v>Predominantly Urban</v>
      </c>
      <c r="E159" t="b">
        <f>IF(VLOOKUP(A159,table123!$F$10:$F$410,1,FALSE)=VLOOKUP(calculations!A159,table100!$E$10:$E$462,1,FALSE),TRUE,FALSE)</f>
        <v>1</v>
      </c>
      <c r="F159" t="b">
        <f>IF(VLOOKUP($A159,table123!$AF$10:$AF$410,1,FALSE)=VLOOKUP(calculations!$A159,table100!$AE$10:$AE$462,1,FALSE),TRUE,FALSE)</f>
        <v>1</v>
      </c>
      <c r="G159" t="b">
        <f>IF(VLOOKUP($A159,table123!$BF$10:$BF$410,1,FALSE)=VLOOKUP(calculations!$A159,table100!$BE$10:$BE$462,1,FALSE),TRUE,FALSE)</f>
        <v>1</v>
      </c>
      <c r="H159" t="b">
        <f>IF(VLOOKUP($A159,table123!$CF$10:$CF$410,1,FALSE)=VLOOKUP(calculations!$A159,table100!$CE$10:$CE$462,1,FALSE),TRUE,FALSE)</f>
        <v>1</v>
      </c>
      <c r="I159" t="b">
        <f>IF(VLOOKUP($A159,table123!$DF$10:$DF$410,1,FALSE)=VLOOKUP(calculations!$A159,table100!$DE$10:$DE$462,1,FALSE),TRUE,FALSE)</f>
        <v>1</v>
      </c>
      <c r="J159" t="b">
        <f>IF(VLOOKUP($A159,table123!$EF$10:$EF$410,1,FALSE)=VLOOKUP(calculations!$A159,table100!$EE$10:$EE$462,1,FALSE),TRUE,FALSE)</f>
        <v>1</v>
      </c>
      <c r="K159" t="b">
        <f>IF(VLOOKUP($A159,table123!$FF$10:$FF$410,1,FALSE)=VLOOKUP(calculations!$A159,table100!$FE$10:$FE$462,1,FALSE),TRUE,FALSE)</f>
        <v>1</v>
      </c>
      <c r="L159" t="b">
        <f>IF(VLOOKUP($A159,table123!$GF$10:$GF$408,1,FALSE)=VLOOKUP(calculations!$A159,table100!$GE$10:$GE$462,1,FALSE),TRUE,FALSE)</f>
        <v>1</v>
      </c>
      <c r="N159">
        <f>IFERROR(VLOOKUP($A159,table123!$F$10:$R$410,3,FALSE)/VLOOKUP($A159,table100!$E$10:$K$462,7,FALSE)*1000,"")</f>
        <v>3.5843159025355718</v>
      </c>
      <c r="O159">
        <f>IFERROR(VLOOKUP($A159,table123!$AF$10:$AR$410,3,FALSE)/VLOOKUP($A159,table100!$AE$10:$AK$462,7,FALSE)*1000,"")</f>
        <v>4.4187749906941551</v>
      </c>
      <c r="P159">
        <f>IFERROR(VLOOKUP($A159,table123!$BF$10:$BR$410,3,FALSE)/VLOOKUP($A159,table100!$BE$10:$BK$462,7,FALSE)*1000,"")</f>
        <v>12.752213760472905</v>
      </c>
      <c r="Q159">
        <f>IFERROR(VLOOKUP($A159,table123!$CF$10:$CY$410,3,FALSE)/VLOOKUP($A159,table100!$CE$10:$CK$462,7,FALSE)*1000,"")</f>
        <v>3.3893534427152354</v>
      </c>
      <c r="R159">
        <f>IFERROR(VLOOKUP($A159,table123!$DF$10:$DY$410,3,FALSE)/VLOOKUP($A159,table100!$DE$10:$DK$462,7,FALSE)*1000,"")</f>
        <v>4.3673731535003206</v>
      </c>
      <c r="S159">
        <f>IFERROR(VLOOKUP($A159,table123!$EF$10:$EZ$410,3,FALSE)/VLOOKUP($A159,table100!$EE$10:$EK$462,7,FALSE)*1000,"")</f>
        <v>15.090810423858953</v>
      </c>
      <c r="T159">
        <f>IFERROR(VLOOKUP($A159,table123!$FF$10:$FZ$410,3,FALSE)/VLOOKUP($A159,table100!$FE$10:$FK$462,7,FALSE)*1000,"")</f>
        <v>10.233719083276604</v>
      </c>
      <c r="U159">
        <f>IFERROR(VLOOKUP($A159,table123!$GF$10:$GZ$410,3,FALSE)/VLOOKUP($A159,table100!$GE$10:$GK$462,7,FALSE)*1000,"")</f>
        <v>10.831296391810373</v>
      </c>
      <c r="W159">
        <f>IFERROR(VLOOKUP($A159,table123!$F$10:$R$410,5,FALSE)/VLOOKUP($A159,table100!$E$10:$K$462,7,FALSE)*1000,"")</f>
        <v>0.61548858932429007</v>
      </c>
      <c r="X159">
        <f>IFERROR(VLOOKUP($A159,table123!$AF$10:$AR$410,5,FALSE)/VLOOKUP($A159,table100!$AE$10:$AK$462,7,FALSE)*1000,"")</f>
        <v>1.6450330807747264</v>
      </c>
      <c r="Y159">
        <f>IFERROR(VLOOKUP($A159,table123!$BF$10:$BR$410,5,FALSE)/VLOOKUP($A159,table100!$BE$10:$BK$462,7,FALSE)*1000,"")</f>
        <v>1.09645202426496</v>
      </c>
      <c r="Z159">
        <f>IFERROR(VLOOKUP($A159,table123!$CF$10:$CY$410,5,FALSE)/VLOOKUP($A159,table100!$CE$10:$CK$462,7,FALSE)*1000,"")</f>
        <v>0.38701959726506152</v>
      </c>
      <c r="AA159">
        <f>IFERROR(VLOOKUP($A159,table123!$DF$10:$DY$410,5,FALSE)/VLOOKUP($A159,table100!$DE$10:$DK$462,7,FALSE)*1000,"")</f>
        <v>1.9501372102528172</v>
      </c>
      <c r="AB159">
        <f>IFERROR(VLOOKUP($A159,table123!$EF$10:$EZ$410,5,FALSE)/VLOOKUP($A159,table100!$EE$10:$EK$462,7,FALSE)*1000,"")</f>
        <v>0.90059924488217158</v>
      </c>
      <c r="AC159">
        <f>IFERROR(VLOOKUP($A159,table123!$FF$10:$FZ$410,5,FALSE)/VLOOKUP($A159,table100!$FE$10:$FK$462,7,FALSE)*1000,"")</f>
        <v>0.74880871341048338</v>
      </c>
      <c r="AD159">
        <f>IFERROR(VLOOKUP($A159,table123!$GF$10:$GZ$410,5,FALSE)/VLOOKUP($A159,table100!$GE$10:$GK$462,7,FALSE)*1000,"")</f>
        <v>3.0722310676563587</v>
      </c>
      <c r="AF159">
        <f>IFERROR(VLOOKUP($A159,table123!$F$10:$R$410,7,FALSE)/VLOOKUP($A159,table100!$E$10:$K$462,7,FALSE)*1000,"")</f>
        <v>0.88099347099359171</v>
      </c>
      <c r="AG159">
        <f>IFERROR(VLOOKUP($A159,table123!$AF$10:$AR$410,7,FALSE)/VLOOKUP($A159,table100!$AE$10:$AK$462,7,FALSE)*1000,"")</f>
        <v>1.7290858659238002</v>
      </c>
      <c r="AH159">
        <f>IFERROR(VLOOKUP($A159,table123!$BF$10:$BR$410,7,FALSE)/VLOOKUP($A159,table100!$BE$10:$BK$462,7,FALSE)*1000,"")</f>
        <v>2.3955093138832275</v>
      </c>
      <c r="AI159">
        <f>IFERROR(VLOOKUP($A159,table123!$CF$10:$CY$410,7,FALSE)/VLOOKUP($A159,table100!$CE$10:$CK$462,7,FALSE)*1000,"")</f>
        <v>0.72712772819496396</v>
      </c>
      <c r="AJ159">
        <f>IFERROR(VLOOKUP($A159,table123!$DF$10:$DY$410,7,FALSE)/VLOOKUP($A159,table100!$DE$10:$DK$462,7,FALSE)*1000,"")</f>
        <v>5.1614409995912887</v>
      </c>
      <c r="AK159">
        <f>IFERROR(VLOOKUP($A159,table123!$EF$10:$EZ$410,7,FALSE)/VLOOKUP($A159,table100!$EE$10:$EK$462,7,FALSE)*1000,"")</f>
        <v>2.0436675172326204</v>
      </c>
      <c r="AL159">
        <f>IFERROR(VLOOKUP($A159,table123!$FF$10:$FZ$410,7,FALSE)/VLOOKUP($A159,table100!$FE$10:$FK$462,7,FALSE)*1000,"")</f>
        <v>1.1799410029498525</v>
      </c>
      <c r="AM159">
        <f>IFERROR(VLOOKUP($A159,table123!$GF$10:$GZ$410,7,FALSE)/VLOOKUP($A159,table100!$GE$10:$GK$462,7,FALSE)*1000,"")</f>
        <v>0.82972663871011143</v>
      </c>
      <c r="AO159">
        <f>IFERROR(VLOOKUP($A159,table123!$F$10:$R$410,9,FALSE)/VLOOKUP($A159,table100!$E$10:$K$462,7,FALSE)*1000,"")</f>
        <v>0</v>
      </c>
      <c r="AP159">
        <f>IFERROR(VLOOKUP($A159,table123!$AF$10:$AR$410,9,FALSE)/VLOOKUP($A159,table100!$AE$10:$AK$462,7,FALSE)*1000,"")</f>
        <v>0</v>
      </c>
      <c r="AQ159">
        <f>IFERROR(VLOOKUP($A159,table123!$BF$10:$BR$410,9,FALSE)/VLOOKUP($A159,table100!$BE$10:$BK$462,7,FALSE)*1000,"")</f>
        <v>0</v>
      </c>
      <c r="AR159">
        <f>IFERROR(VLOOKUP($A159,table123!$CF$10:$CY$410,16,FALSE)/VLOOKUP($A159,table100!$CE$10:$CK$462,7,FALSE)*1000,"")</f>
        <v>0</v>
      </c>
      <c r="AS159">
        <f>IFERROR(VLOOKUP($A159,table123!$DF$10:$DY$410,16,FALSE)/VLOOKUP($A159,table100!$DE$10:$DK$462,7,FALSE)*1000,"")</f>
        <v>0</v>
      </c>
      <c r="AT159">
        <f>IFERROR(VLOOKUP($A159,table123!$EF$10:$EZ$410,17,FALSE)/VLOOKUP($A159,table100!$EE$10:$EK$462,7,FALSE)*1000,"")</f>
        <v>0</v>
      </c>
      <c r="AU159">
        <f>IFERROR(VLOOKUP($A159,table123!$FF$10:$FZ$410,17,FALSE)/VLOOKUP($A159,table100!$FE$10:$FK$462,7,FALSE)*1000,"")</f>
        <v>-3.4036759700476517E-2</v>
      </c>
      <c r="AV159">
        <f>IFERROR(VLOOKUP($A159,table123!$GF$10:$GZ$410,17,FALSE)/VLOOKUP($A159,table100!$GE$10:$GK$462,7,FALSE)*1000,"")</f>
        <v>0</v>
      </c>
      <c r="AX159">
        <f>IFERROR(VLOOKUP($A159,table123!$F$10:$R$410,11,FALSE)/VLOOKUP($A159,table100!$E$10:$K$462,7,FALSE)*1000,"")</f>
        <v>1.2068403712240982E-2</v>
      </c>
      <c r="AY159">
        <f>IFERROR(VLOOKUP($A159,table123!$AF$10:$AR$410,11,FALSE)/VLOOKUP($A159,table100!$AE$10:$AK$462,7,FALSE)*1000,"")</f>
        <v>0.2761734369183847</v>
      </c>
      <c r="AZ159">
        <f>IFERROR(VLOOKUP($A159,table123!$BF$10:$BR$410,11,FALSE)/VLOOKUP($A159,table100!$BE$10:$BK$462,7,FALSE)*1000,"")</f>
        <v>3.5753870356466086E-2</v>
      </c>
      <c r="BA159">
        <f>IFERROR(VLOOKUP($A159,table123!$CF$10:$CY$410,18,FALSE)/VLOOKUP($A159,table100!$CE$10:$CK$462,7,FALSE)*1000,"")</f>
        <v>0.18764586534063588</v>
      </c>
      <c r="BB159">
        <f>IFERROR(VLOOKUP($A159,table123!$DF$10:$DY$410,18,FALSE)/VLOOKUP($A159,table100!$DE$10:$DK$462,7,FALSE)*1000,"")</f>
        <v>0.10509721492380451</v>
      </c>
      <c r="BC159">
        <f>IFERROR(VLOOKUP($A159,table123!$EF$10:$EZ$410,19,FALSE)/VLOOKUP($A159,table100!$EE$10:$EK$462,7,FALSE)*1000,"")</f>
        <v>0.35793046911983745</v>
      </c>
      <c r="BD159">
        <f>IFERROR(VLOOKUP($A159,table123!$FF$10:$FZ$410,19,FALSE)/VLOOKUP($A159,table100!$FE$10:$FK$462,7,FALSE)*1000,"")</f>
        <v>0.26094849103698664</v>
      </c>
      <c r="BE159">
        <f>IFERROR(VLOOKUP($A159,table123!$GF$10:$GZ$410,19,FALSE)/VLOOKUP($A159,table100!$GE$10:$GK$462,7,FALSE)*1000,"")</f>
        <v>1.850066153880654</v>
      </c>
      <c r="BG159">
        <f>IFERROR(VLOOKUP($A159,table123!$F$10:$R$410,13,FALSE)/VLOOKUP($A159,table100!$E$10:$K$462,7,FALSE)*1000,"")</f>
        <v>5.0687295591412127</v>
      </c>
      <c r="BH159">
        <f>IFERROR(VLOOKUP($A159,table123!$AF$10:$AR$410,13,FALSE)/VLOOKUP($A159,table100!$AE$10:$AK$462,7,FALSE)*1000,"")</f>
        <v>7.5167205004742979</v>
      </c>
      <c r="BI159">
        <f>IFERROR(VLOOKUP($A159,table123!$BF$10:$BR$410,13,FALSE)/VLOOKUP($A159,table100!$BE$10:$BK$462,7,FALSE)*1000,"")</f>
        <v>16.208421228264626</v>
      </c>
      <c r="BJ159">
        <f>IFERROR(VLOOKUP($A159,table123!$CF$10:$CY$410,20,FALSE)/VLOOKUP($A159,table100!$CE$10:$CK$462,7,FALSE)*1000,"")</f>
        <v>4.3158549028346256</v>
      </c>
      <c r="BK159">
        <f>IFERROR(VLOOKUP($A159,table123!$DF$10:$DY$410,20,FALSE)/VLOOKUP($A159,table100!$DE$10:$DK$462,7,FALSE)*1000,"")</f>
        <v>11.373854148420623</v>
      </c>
      <c r="BL159">
        <f>IFERROR(VLOOKUP($A159,table123!$EF$10:$EZ$410,21,FALSE)/VLOOKUP($A159,table100!$EE$10:$EK$462,7,FALSE)*1000,"")</f>
        <v>17.677146716853908</v>
      </c>
      <c r="BM159">
        <f>IFERROR(VLOOKUP($A159,table123!$FF$10:$FZ$410,21,FALSE)/VLOOKUP($A159,table100!$FE$10:$FK$462,7,FALSE)*1000,"")</f>
        <v>11.867483548899477</v>
      </c>
      <c r="BN159">
        <f>IFERROR(VLOOKUP($A159,table123!$GF$10:$GZ$410,21,FALSE)/VLOOKUP($A159,table100!$GE$10:$GK$462,7,FALSE)*1000,"")</f>
        <v>12.883187944296191</v>
      </c>
    </row>
    <row r="160" spans="1:66" x14ac:dyDescent="0.3">
      <c r="A160" t="s">
        <v>551</v>
      </c>
      <c r="B160" t="str">
        <f>VLOOKUP($A160,class!$A$1:$B$455,2,FALSE)</f>
        <v>Shire County</v>
      </c>
      <c r="C160" t="str">
        <f>IFERROR(VLOOKUP($A160,classifications!A$3:C$334,3,FALSE),VLOOKUP($A160,classifications!I$2:K$28,3,FALSE))</f>
        <v>Urban with Significant Rural</v>
      </c>
      <c r="E160" t="b">
        <f>IF(VLOOKUP(A160,table123!$F$10:$F$410,1,FALSE)=VLOOKUP(calculations!A160,table100!$E$10:$E$462,1,FALSE),TRUE,FALSE)</f>
        <v>1</v>
      </c>
      <c r="F160" t="b">
        <f>IF(VLOOKUP($A160,table123!$AF$10:$AF$410,1,FALSE)=VLOOKUP(calculations!$A160,table100!$AE$10:$AE$462,1,FALSE),TRUE,FALSE)</f>
        <v>1</v>
      </c>
      <c r="G160" t="b">
        <f>IF(VLOOKUP($A160,table123!$BF$10:$BF$410,1,FALSE)=VLOOKUP(calculations!$A160,table100!$BE$10:$BE$462,1,FALSE),TRUE,FALSE)</f>
        <v>1</v>
      </c>
      <c r="H160" t="b">
        <f>IF(VLOOKUP($A160,table123!$CF$10:$CF$410,1,FALSE)=VLOOKUP(calculations!$A160,table100!$CE$10:$CE$462,1,FALSE),TRUE,FALSE)</f>
        <v>1</v>
      </c>
      <c r="I160" t="b">
        <f>IF(VLOOKUP($A160,table123!$DF$10:$DF$410,1,FALSE)=VLOOKUP(calculations!$A160,table100!$DE$10:$DE$462,1,FALSE),TRUE,FALSE)</f>
        <v>1</v>
      </c>
      <c r="J160" t="b">
        <f>IF(VLOOKUP($A160,table123!$EF$10:$EF$410,1,FALSE)=VLOOKUP(calculations!$A160,table100!$EE$10:$EE$462,1,FALSE),TRUE,FALSE)</f>
        <v>1</v>
      </c>
      <c r="K160" t="b">
        <f>IF(VLOOKUP($A160,table123!$FF$10:$FF$410,1,FALSE)=VLOOKUP(calculations!$A160,table100!$FE$10:$FE$462,1,FALSE),TRUE,FALSE)</f>
        <v>1</v>
      </c>
      <c r="L160" t="b">
        <f>IF(VLOOKUP($A160,table123!$GF$10:$GF$408,1,FALSE)=VLOOKUP(calculations!$A160,table100!$GE$10:$GE$462,1,FALSE),TRUE,FALSE)</f>
        <v>1</v>
      </c>
      <c r="N160">
        <f>IFERROR(VLOOKUP($A160,table123!$F$10:$R$410,3,FALSE)/VLOOKUP($A160,table100!$E$10:$K$462,7,FALSE)*1000,"")</f>
        <v>5.7212654466235549</v>
      </c>
      <c r="O160">
        <f>IFERROR(VLOOKUP($A160,table123!$AF$10:$AR$410,3,FALSE)/VLOOKUP($A160,table100!$AE$10:$AK$462,7,FALSE)*1000,"")</f>
        <v>6.1924172693403463</v>
      </c>
      <c r="P160">
        <f>IFERROR(VLOOKUP($A160,table123!$BF$10:$BR$410,3,FALSE)/VLOOKUP($A160,table100!$BE$10:$BK$462,7,FALSE)*1000,"")</f>
        <v>7.2596546956750663</v>
      </c>
      <c r="Q160">
        <f>IFERROR(VLOOKUP($A160,table123!$CF$10:$CY$410,3,FALSE)/VLOOKUP($A160,table100!$CE$10:$CK$462,7,FALSE)*1000,"")</f>
        <v>7.2403534109840022</v>
      </c>
      <c r="R160">
        <f>IFERROR(VLOOKUP($A160,table123!$DF$10:$DY$410,3,FALSE)/VLOOKUP($A160,table100!$DE$10:$DK$462,7,FALSE)*1000,"")</f>
        <v>8.5936762218730962</v>
      </c>
      <c r="S160">
        <f>IFERROR(VLOOKUP($A160,table123!$EF$10:$EZ$410,3,FALSE)/VLOOKUP($A160,table100!$EE$10:$EK$462,7,FALSE)*1000,"")</f>
        <v>9.7051544813627348</v>
      </c>
      <c r="T160">
        <f>IFERROR(VLOOKUP($A160,table123!$FF$10:$FZ$410,3,FALSE)/VLOOKUP($A160,table100!$FE$10:$FK$462,7,FALSE)*1000,"")</f>
        <v>11.209093878265671</v>
      </c>
      <c r="U160">
        <f>IFERROR(VLOOKUP($A160,table123!$GF$10:$GZ$410,3,FALSE)/VLOOKUP($A160,table100!$GE$10:$GK$462,7,FALSE)*1000,"")</f>
        <v>11.669021103407195</v>
      </c>
      <c r="W160">
        <f>IFERROR(VLOOKUP($A160,table123!$F$10:$R$410,5,FALSE)/VLOOKUP($A160,table100!$E$10:$K$462,7,FALSE)*1000,"")</f>
        <v>0.14276725236491308</v>
      </c>
      <c r="X160">
        <f>IFERROR(VLOOKUP($A160,table123!$AF$10:$AR$410,5,FALSE)/VLOOKUP($A160,table100!$AE$10:$AK$462,7,FALSE)*1000,"")</f>
        <v>5.4350208196362042E-2</v>
      </c>
      <c r="Y160">
        <f>IFERROR(VLOOKUP($A160,table123!$BF$10:$BR$410,5,FALSE)/VLOOKUP($A160,table100!$BE$10:$BK$462,7,FALSE)*1000,"")</f>
        <v>-2.6151493860500957E-2</v>
      </c>
      <c r="Z160">
        <f>IFERROR(VLOOKUP($A160,table123!$CF$10:$CY$410,5,FALSE)/VLOOKUP($A160,table100!$CE$10:$CK$462,7,FALSE)*1000,"")</f>
        <v>2.2512459780624737E-2</v>
      </c>
      <c r="AA160">
        <f>IFERROR(VLOOKUP($A160,table123!$DF$10:$DY$410,5,FALSE)/VLOOKUP($A160,table100!$DE$10:$DK$462,7,FALSE)*1000,"")</f>
        <v>0.22321236939930117</v>
      </c>
      <c r="AB160">
        <f>IFERROR(VLOOKUP($A160,table123!$EF$10:$EZ$410,5,FALSE)/VLOOKUP($A160,table100!$EE$10:$EK$462,7,FALSE)*1000,"")</f>
        <v>6.1231258557493597E-2</v>
      </c>
      <c r="AC160">
        <f>IFERROR(VLOOKUP($A160,table123!$FF$10:$FZ$410,5,FALSE)/VLOOKUP($A160,table100!$FE$10:$FK$462,7,FALSE)*1000,"")</f>
        <v>7.5759871511257917E-2</v>
      </c>
      <c r="AD160">
        <f>IFERROR(VLOOKUP($A160,table123!$GF$10:$GZ$410,5,FALSE)/VLOOKUP($A160,table100!$GE$10:$GK$462,7,FALSE)*1000,"")</f>
        <v>2.6622606253317426E-2</v>
      </c>
      <c r="AF160">
        <f>IFERROR(VLOOKUP($A160,table123!$F$10:$R$410,7,FALSE)/VLOOKUP($A160,table100!$E$10:$K$462,7,FALSE)*1000,"")</f>
        <v>0.27143403536045208</v>
      </c>
      <c r="AG160">
        <f>IFERROR(VLOOKUP($A160,table123!$AF$10:$AR$410,7,FALSE)/VLOOKUP($A160,table100!$AE$10:$AK$462,7,FALSE)*1000,"")</f>
        <v>0.42778873548104318</v>
      </c>
      <c r="AH160">
        <f>IFERROR(VLOOKUP($A160,table123!$BF$10:$BR$410,7,FALSE)/VLOOKUP($A160,table100!$BE$10:$BK$462,7,FALSE)*1000,"")</f>
        <v>0.57533286493102098</v>
      </c>
      <c r="AI160">
        <f>IFERROR(VLOOKUP($A160,table123!$CF$10:$CY$410,7,FALSE)/VLOOKUP($A160,table100!$CE$10:$CK$462,7,FALSE)*1000,"")</f>
        <v>1.4996761669246941</v>
      </c>
      <c r="AJ160">
        <f>IFERROR(VLOOKUP($A160,table123!$DF$10:$DY$410,7,FALSE)/VLOOKUP($A160,table100!$DE$10:$DK$462,7,FALSE)*1000,"")</f>
        <v>1.0044556622968552</v>
      </c>
      <c r="AK160">
        <f>IFERROR(VLOOKUP($A160,table123!$EF$10:$EZ$410,7,FALSE)/VLOOKUP($A160,table100!$EE$10:$EK$462,7,FALSE)*1000,"")</f>
        <v>0.86063935639143785</v>
      </c>
      <c r="AL160">
        <f>IFERROR(VLOOKUP($A160,table123!$FF$10:$FZ$410,7,FALSE)/VLOOKUP($A160,table100!$FE$10:$FK$462,7,FALSE)*1000,"")</f>
        <v>0.92258687973709641</v>
      </c>
      <c r="AM160">
        <f>IFERROR(VLOOKUP($A160,table123!$GF$10:$GZ$410,7,FALSE)/VLOOKUP($A160,table100!$GE$10:$GK$462,7,FALSE)*1000,"")</f>
        <v>1.5224802951115901</v>
      </c>
      <c r="AO160">
        <f>IFERROR(VLOOKUP($A160,table123!$F$10:$R$410,9,FALSE)/VLOOKUP($A160,table100!$E$10:$K$462,7,FALSE)*1000,"")</f>
        <v>3.5251173423435332E-2</v>
      </c>
      <c r="AP160">
        <f>IFERROR(VLOOKUP($A160,table123!$AF$10:$AR$410,9,FALSE)/VLOOKUP($A160,table100!$AE$10:$AK$462,7,FALSE)*1000,"")</f>
        <v>1.5779092702169626E-2</v>
      </c>
      <c r="AQ160">
        <f>IFERROR(VLOOKUP($A160,table123!$BF$10:$BR$410,9,FALSE)/VLOOKUP($A160,table100!$BE$10:$BK$462,7,FALSE)*1000,"")</f>
        <v>-8.7171646201669867E-3</v>
      </c>
      <c r="AR160">
        <f>IFERROR(VLOOKUP($A160,table123!$CF$10:$CY$410,16,FALSE)/VLOOKUP($A160,table100!$CE$10:$CK$462,7,FALSE)*1000,"")</f>
        <v>0.29612543249898693</v>
      </c>
      <c r="AS160">
        <f>IFERROR(VLOOKUP($A160,table123!$DF$10:$DY$410,16,FALSE)/VLOOKUP($A160,table100!$DE$10:$DK$462,7,FALSE)*1000,"")</f>
        <v>4.9793528558305648E-2</v>
      </c>
      <c r="AT160">
        <f>IFERROR(VLOOKUP($A160,table123!$EF$10:$EZ$410,17,FALSE)/VLOOKUP($A160,table100!$EE$10:$EK$462,7,FALSE)*1000,"")</f>
        <v>0</v>
      </c>
      <c r="AU160">
        <f>IFERROR(VLOOKUP($A160,table123!$FF$10:$FZ$410,17,FALSE)/VLOOKUP($A160,table100!$FE$10:$FK$462,7,FALSE)*1000,"")</f>
        <v>2.6936843204002813E-2</v>
      </c>
      <c r="AV160">
        <f>IFERROR(VLOOKUP($A160,table123!$GF$10:$GZ$410,17,FALSE)/VLOOKUP($A160,table100!$GE$10:$GK$462,7,FALSE)*1000,"")</f>
        <v>0</v>
      </c>
      <c r="AX160">
        <f>IFERROR(VLOOKUP($A160,table123!$F$10:$R$410,11,FALSE)/VLOOKUP($A160,table100!$E$10:$K$462,7,FALSE)*1000,"")</f>
        <v>0.85131583817596324</v>
      </c>
      <c r="AY160">
        <f>IFERROR(VLOOKUP($A160,table123!$AF$10:$AR$410,11,FALSE)/VLOOKUP($A160,table100!$AE$10:$AK$462,7,FALSE)*1000,"")</f>
        <v>1.0694718387026081</v>
      </c>
      <c r="AZ160">
        <f>IFERROR(VLOOKUP($A160,table123!$BF$10:$BR$410,11,FALSE)/VLOOKUP($A160,table100!$BE$10:$BK$462,7,FALSE)*1000,"")</f>
        <v>1.0408294556479381</v>
      </c>
      <c r="BA160">
        <f>IFERROR(VLOOKUP($A160,table123!$CF$10:$CY$410,18,FALSE)/VLOOKUP($A160,table100!$CE$10:$CK$462,7,FALSE)*1000,"")</f>
        <v>0.49181065982287892</v>
      </c>
      <c r="BB160">
        <f>IFERROR(VLOOKUP($A160,table123!$DF$10:$DY$410,18,FALSE)/VLOOKUP($A160,table100!$DE$10:$DK$462,7,FALSE)*1000,"")</f>
        <v>0.37602699152651503</v>
      </c>
      <c r="BC160">
        <f>IFERROR(VLOOKUP($A160,table123!$EF$10:$EZ$410,19,FALSE)/VLOOKUP($A160,table100!$EE$10:$EK$462,7,FALSE)*1000,"")</f>
        <v>0.3418745269460059</v>
      </c>
      <c r="BD160">
        <f>IFERROR(VLOOKUP($A160,table123!$FF$10:$FZ$410,19,FALSE)/VLOOKUP($A160,table100!$FE$10:$FK$462,7,FALSE)*1000,"")</f>
        <v>0.43098949126404501</v>
      </c>
      <c r="BE160">
        <f>IFERROR(VLOOKUP($A160,table123!$GF$10:$GZ$410,19,FALSE)/VLOOKUP($A160,table100!$GE$10:$GK$462,7,FALSE)*1000,"")</f>
        <v>0.46423169654222263</v>
      </c>
      <c r="BG160">
        <f>IFERROR(VLOOKUP($A160,table123!$F$10:$R$410,13,FALSE)/VLOOKUP($A160,table100!$E$10:$K$462,7,FALSE)*1000,"")</f>
        <v>5.3194020695963919</v>
      </c>
      <c r="BH160">
        <f>IFERROR(VLOOKUP($A160,table123!$AF$10:$AR$410,13,FALSE)/VLOOKUP($A160,table100!$AE$10:$AK$462,7,FALSE)*1000,"")</f>
        <v>5.6208634670173128</v>
      </c>
      <c r="BI160">
        <f>IFERROR(VLOOKUP($A160,table123!$BF$10:$BR$410,13,FALSE)/VLOOKUP($A160,table100!$BE$10:$BK$462,7,FALSE)*1000,"")</f>
        <v>6.7592894464774806</v>
      </c>
      <c r="BJ160">
        <f>IFERROR(VLOOKUP($A160,table123!$CF$10:$CY$410,20,FALSE)/VLOOKUP($A160,table100!$CE$10:$CK$462,7,FALSE)*1000,"")</f>
        <v>8.5668568103654295</v>
      </c>
      <c r="BK160">
        <f>IFERROR(VLOOKUP($A160,table123!$DF$10:$DY$410,20,FALSE)/VLOOKUP($A160,table100!$DE$10:$DK$462,7,FALSE)*1000,"")</f>
        <v>9.4951107906010428</v>
      </c>
      <c r="BL160">
        <f>IFERROR(VLOOKUP($A160,table123!$EF$10:$EZ$410,21,FALSE)/VLOOKUP($A160,table100!$EE$10:$EK$462,7,FALSE)*1000,"")</f>
        <v>10.28515056936566</v>
      </c>
      <c r="BM160">
        <f>IFERROR(VLOOKUP($A160,table123!$FF$10:$FZ$410,21,FALSE)/VLOOKUP($A160,table100!$FE$10:$FK$462,7,FALSE)*1000,"")</f>
        <v>11.803387981453984</v>
      </c>
      <c r="BN160">
        <f>IFERROR(VLOOKUP($A160,table123!$GF$10:$GZ$410,21,FALSE)/VLOOKUP($A160,table100!$GE$10:$GK$462,7,FALSE)*1000,"")</f>
        <v>12.753892308229879</v>
      </c>
    </row>
    <row r="161" spans="1:66" x14ac:dyDescent="0.3">
      <c r="A161" t="s">
        <v>698</v>
      </c>
      <c r="B161" t="str">
        <f>VLOOKUP($A161,class!$A$1:$B$455,2,FALSE)</f>
        <v>Shire District</v>
      </c>
      <c r="C161" t="str">
        <f>IFERROR(VLOOKUP($A161,classifications!A$3:C$334,3,FALSE),VLOOKUP($A161,classifications!I$2:K$28,3,FALSE))</f>
        <v>Predominantly Rural</v>
      </c>
      <c r="E161" t="b">
        <f>IF(VLOOKUP(A161,table123!$F$10:$F$410,1,FALSE)=VLOOKUP(calculations!A161,table100!$E$10:$E$462,1,FALSE),TRUE,FALSE)</f>
        <v>1</v>
      </c>
      <c r="F161" t="b">
        <f>IF(VLOOKUP($A161,table123!$AF$10:$AF$410,1,FALSE)=VLOOKUP(calculations!$A161,table100!$AE$10:$AE$462,1,FALSE),TRUE,FALSE)</f>
        <v>1</v>
      </c>
      <c r="G161" t="b">
        <f>IF(VLOOKUP($A161,table123!$BF$10:$BF$410,1,FALSE)=VLOOKUP(calculations!$A161,table100!$BE$10:$BE$462,1,FALSE),TRUE,FALSE)</f>
        <v>1</v>
      </c>
      <c r="H161" t="b">
        <f>IF(VLOOKUP($A161,table123!$CF$10:$CF$410,1,FALSE)=VLOOKUP(calculations!$A161,table100!$CE$10:$CE$462,1,FALSE),TRUE,FALSE)</f>
        <v>1</v>
      </c>
      <c r="I161" t="b">
        <f>IF(VLOOKUP($A161,table123!$DF$10:$DF$410,1,FALSE)=VLOOKUP(calculations!$A161,table100!$DE$10:$DE$462,1,FALSE),TRUE,FALSE)</f>
        <v>1</v>
      </c>
      <c r="J161" t="b">
        <f>IF(VLOOKUP($A161,table123!$EF$10:$EF$410,1,FALSE)=VLOOKUP(calculations!$A161,table100!$EE$10:$EE$462,1,FALSE),TRUE,FALSE)</f>
        <v>1</v>
      </c>
      <c r="K161" t="b">
        <f>IF(VLOOKUP($A161,table123!$FF$10:$FF$410,1,FALSE)=VLOOKUP(calculations!$A161,table100!$FE$10:$FE$462,1,FALSE),TRUE,FALSE)</f>
        <v>1</v>
      </c>
      <c r="L161" t="b">
        <f>IF(VLOOKUP($A161,table123!$GF$10:$GF$408,1,FALSE)=VLOOKUP(calculations!$A161,table100!$GE$10:$GE$462,1,FALSE),TRUE,FALSE)</f>
        <v>1</v>
      </c>
      <c r="N161">
        <f>IFERROR(VLOOKUP($A161,table123!$F$10:$R$410,3,FALSE)/VLOOKUP($A161,table100!$E$10:$K$462,7,FALSE)*1000,"")</f>
        <v>7.9799675297872934</v>
      </c>
      <c r="O161">
        <f>IFERROR(VLOOKUP($A161,table123!$AF$10:$AR$410,3,FALSE)/VLOOKUP($A161,table100!$AE$10:$AK$462,7,FALSE)*1000,"")</f>
        <v>9.2531935800851617</v>
      </c>
      <c r="P161">
        <f>IFERROR(VLOOKUP($A161,table123!$BF$10:$BR$410,3,FALSE)/VLOOKUP($A161,table100!$BE$10:$BK$462,7,FALSE)*1000,"")</f>
        <v>13.087447947650208</v>
      </c>
      <c r="Q161">
        <f>IFERROR(VLOOKUP($A161,table123!$CF$10:$CY$410,3,FALSE)/VLOOKUP($A161,table100!$CE$10:$CK$462,7,FALSE)*1000,"")</f>
        <v>16.409626981162283</v>
      </c>
      <c r="R161">
        <f>IFERROR(VLOOKUP($A161,table123!$DF$10:$DY$410,3,FALSE)/VLOOKUP($A161,table100!$DE$10:$DK$462,7,FALSE)*1000,"")</f>
        <v>12.016581833447027</v>
      </c>
      <c r="S161">
        <f>IFERROR(VLOOKUP($A161,table123!$EF$10:$EZ$410,3,FALSE)/VLOOKUP($A161,table100!$EE$10:$EK$462,7,FALSE)*1000,"")</f>
        <v>14.618215748276398</v>
      </c>
      <c r="T161">
        <f>IFERROR(VLOOKUP($A161,table123!$FF$10:$FZ$410,3,FALSE)/VLOOKUP($A161,table100!$FE$10:$FK$462,7,FALSE)*1000,"")</f>
        <v>18.002144936417956</v>
      </c>
      <c r="U161">
        <f>IFERROR(VLOOKUP($A161,table123!$GF$10:$GZ$410,3,FALSE)/VLOOKUP($A161,table100!$GE$10:$GK$462,7,FALSE)*1000,"")</f>
        <v>21.909703943245344</v>
      </c>
      <c r="W161">
        <f>IFERROR(VLOOKUP($A161,table123!$F$10:$R$410,5,FALSE)/VLOOKUP($A161,table100!$E$10:$K$462,7,FALSE)*1000,"")</f>
        <v>0</v>
      </c>
      <c r="X161">
        <f>IFERROR(VLOOKUP($A161,table123!$AF$10:$AR$410,5,FALSE)/VLOOKUP($A161,table100!$AE$10:$AK$462,7,FALSE)*1000,"")</f>
        <v>-8.1886668850311164E-2</v>
      </c>
      <c r="Y161">
        <f>IFERROR(VLOOKUP($A161,table123!$BF$10:$BR$410,5,FALSE)/VLOOKUP($A161,table100!$BE$10:$BK$462,7,FALSE)*1000,"")</f>
        <v>0.10816072684008438</v>
      </c>
      <c r="Z161">
        <f>IFERROR(VLOOKUP($A161,table123!$CF$10:$CY$410,5,FALSE)/VLOOKUP($A161,table100!$CE$10:$CK$462,7,FALSE)*1000,"")</f>
        <v>0.53364640589145629</v>
      </c>
      <c r="AA161">
        <f>IFERROR(VLOOKUP($A161,table123!$DF$10:$DY$410,5,FALSE)/VLOOKUP($A161,table100!$DE$10:$DK$462,7,FALSE)*1000,"")</f>
        <v>0.26237078238967304</v>
      </c>
      <c r="AB161">
        <f>IFERROR(VLOOKUP($A161,table123!$EF$10:$EZ$410,5,FALSE)/VLOOKUP($A161,table100!$EE$10:$EK$462,7,FALSE)*1000,"")</f>
        <v>0</v>
      </c>
      <c r="AC161">
        <f>IFERROR(VLOOKUP($A161,table123!$FF$10:$FZ$410,5,FALSE)/VLOOKUP($A161,table100!$FE$10:$FK$462,7,FALSE)*1000,"")</f>
        <v>-2.5534957356621216E-2</v>
      </c>
      <c r="AD161">
        <f>IFERROR(VLOOKUP($A161,table123!$GF$10:$GZ$410,5,FALSE)/VLOOKUP($A161,table100!$GE$10:$GK$462,7,FALSE)*1000,"")</f>
        <v>5.0136622295755939E-2</v>
      </c>
      <c r="AF161">
        <f>IFERROR(VLOOKUP($A161,table123!$F$10:$R$410,7,FALSE)/VLOOKUP($A161,table100!$E$10:$K$462,7,FALSE)*1000,"")</f>
        <v>0.24765416471753668</v>
      </c>
      <c r="AG161">
        <f>IFERROR(VLOOKUP($A161,table123!$AF$10:$AR$410,7,FALSE)/VLOOKUP($A161,table100!$AE$10:$AK$462,7,FALSE)*1000,"")</f>
        <v>0.51861556938530406</v>
      </c>
      <c r="AH161">
        <f>IFERROR(VLOOKUP($A161,table123!$BF$10:$BR$410,7,FALSE)/VLOOKUP($A161,table100!$BE$10:$BK$462,7,FALSE)*1000,"")</f>
        <v>0.29744199881023203</v>
      </c>
      <c r="AI161">
        <f>IFERROR(VLOOKUP($A161,table123!$CF$10:$CY$410,7,FALSE)/VLOOKUP($A161,table100!$CE$10:$CK$462,7,FALSE)*1000,"")</f>
        <v>2.6682320294572816E-2</v>
      </c>
      <c r="AJ161">
        <f>IFERROR(VLOOKUP($A161,table123!$DF$10:$DY$410,7,FALSE)/VLOOKUP($A161,table100!$DE$10:$DK$462,7,FALSE)*1000,"")</f>
        <v>0</v>
      </c>
      <c r="AK161">
        <f>IFERROR(VLOOKUP($A161,table123!$EF$10:$EZ$410,7,FALSE)/VLOOKUP($A161,table100!$EE$10:$EK$462,7,FALSE)*1000,"")</f>
        <v>0.41470115597947232</v>
      </c>
      <c r="AL161">
        <f>IFERROR(VLOOKUP($A161,table123!$FF$10:$FZ$410,7,FALSE)/VLOOKUP($A161,table100!$FE$10:$FK$462,7,FALSE)*1000,"")</f>
        <v>0.63837393391553032</v>
      </c>
      <c r="AM161">
        <f>IFERROR(VLOOKUP($A161,table123!$GF$10:$GZ$410,7,FALSE)/VLOOKUP($A161,table100!$GE$10:$GK$462,7,FALSE)*1000,"")</f>
        <v>0.75204933443633903</v>
      </c>
      <c r="AO161">
        <f>IFERROR(VLOOKUP($A161,table123!$F$10:$R$410,9,FALSE)/VLOOKUP($A161,table100!$E$10:$K$462,7,FALSE)*1000,"")</f>
        <v>5.5034258826119259E-2</v>
      </c>
      <c r="AP161">
        <f>IFERROR(VLOOKUP($A161,table123!$AF$10:$AR$410,9,FALSE)/VLOOKUP($A161,table100!$AE$10:$AK$462,7,FALSE)*1000,"")</f>
        <v>5.4591112566874114E-2</v>
      </c>
      <c r="AQ161">
        <f>IFERROR(VLOOKUP($A161,table123!$BF$10:$BR$410,9,FALSE)/VLOOKUP($A161,table100!$BE$10:$BK$462,7,FALSE)*1000,"")</f>
        <v>-2.7040181710021094E-2</v>
      </c>
      <c r="AR161">
        <f>IFERROR(VLOOKUP($A161,table123!$CF$10:$CY$410,16,FALSE)/VLOOKUP($A161,table100!$CE$10:$CK$462,7,FALSE)*1000,"")</f>
        <v>0</v>
      </c>
      <c r="AS161">
        <f>IFERROR(VLOOKUP($A161,table123!$DF$10:$DY$410,16,FALSE)/VLOOKUP($A161,table100!$DE$10:$DK$462,7,FALSE)*1000,"")</f>
        <v>0</v>
      </c>
      <c r="AT161">
        <f>IFERROR(VLOOKUP($A161,table123!$EF$10:$EZ$410,17,FALSE)/VLOOKUP($A161,table100!$EE$10:$EK$462,7,FALSE)*1000,"")</f>
        <v>0</v>
      </c>
      <c r="AU161">
        <f>IFERROR(VLOOKUP($A161,table123!$FF$10:$FZ$410,17,FALSE)/VLOOKUP($A161,table100!$FE$10:$FK$462,7,FALSE)*1000,"")</f>
        <v>0</v>
      </c>
      <c r="AV161">
        <f>IFERROR(VLOOKUP($A161,table123!$GF$10:$GZ$410,17,FALSE)/VLOOKUP($A161,table100!$GE$10:$GK$462,7,FALSE)*1000,"")</f>
        <v>0</v>
      </c>
      <c r="AX161">
        <f>IFERROR(VLOOKUP($A161,table123!$F$10:$R$410,11,FALSE)/VLOOKUP($A161,table100!$E$10:$K$462,7,FALSE)*1000,"")</f>
        <v>0.16510277647835778</v>
      </c>
      <c r="AY161">
        <f>IFERROR(VLOOKUP($A161,table123!$AF$10:$AR$410,11,FALSE)/VLOOKUP($A161,table100!$AE$10:$AK$462,7,FALSE)*1000,"")</f>
        <v>0.30025111911780761</v>
      </c>
      <c r="AZ161">
        <f>IFERROR(VLOOKUP($A161,table123!$BF$10:$BR$410,11,FALSE)/VLOOKUP($A161,table100!$BE$10:$BK$462,7,FALSE)*1000,"")</f>
        <v>5.4080363420042188E-2</v>
      </c>
      <c r="BA161">
        <f>IFERROR(VLOOKUP($A161,table123!$CF$10:$CY$410,18,FALSE)/VLOOKUP($A161,table100!$CE$10:$CK$462,7,FALSE)*1000,"")</f>
        <v>0</v>
      </c>
      <c r="BB161">
        <f>IFERROR(VLOOKUP($A161,table123!$DF$10:$DY$410,18,FALSE)/VLOOKUP($A161,table100!$DE$10:$DK$462,7,FALSE)*1000,"")</f>
        <v>0</v>
      </c>
      <c r="BC161">
        <f>IFERROR(VLOOKUP($A161,table123!$EF$10:$EZ$410,19,FALSE)/VLOOKUP($A161,table100!$EE$10:$EK$462,7,FALSE)*1000,"")</f>
        <v>0</v>
      </c>
      <c r="BD161">
        <f>IFERROR(VLOOKUP($A161,table123!$FF$10:$FZ$410,19,FALSE)/VLOOKUP($A161,table100!$FE$10:$FK$462,7,FALSE)*1000,"")</f>
        <v>0</v>
      </c>
      <c r="BE161">
        <f>IFERROR(VLOOKUP($A161,table123!$GF$10:$GZ$410,19,FALSE)/VLOOKUP($A161,table100!$GE$10:$GK$462,7,FALSE)*1000,"")</f>
        <v>0</v>
      </c>
      <c r="BG161">
        <f>IFERROR(VLOOKUP($A161,table123!$F$10:$R$410,13,FALSE)/VLOOKUP($A161,table100!$E$10:$K$462,7,FALSE)*1000,"")</f>
        <v>8.1175531768525904</v>
      </c>
      <c r="BH161">
        <f>IFERROR(VLOOKUP($A161,table123!$AF$10:$AR$410,13,FALSE)/VLOOKUP($A161,table100!$AE$10:$AK$462,7,FALSE)*1000,"")</f>
        <v>9.4442624740692214</v>
      </c>
      <c r="BI161">
        <f>IFERROR(VLOOKUP($A161,table123!$BF$10:$BR$410,13,FALSE)/VLOOKUP($A161,table100!$BE$10:$BK$462,7,FALSE)*1000,"")</f>
        <v>13.411930128170461</v>
      </c>
      <c r="BJ161">
        <f>IFERROR(VLOOKUP($A161,table123!$CF$10:$CY$410,20,FALSE)/VLOOKUP($A161,table100!$CE$10:$CK$462,7,FALSE)*1000,"")</f>
        <v>16.969955707348308</v>
      </c>
      <c r="BK161">
        <f>IFERROR(VLOOKUP($A161,table123!$DF$10:$DY$410,20,FALSE)/VLOOKUP($A161,table100!$DE$10:$DK$462,7,FALSE)*1000,"")</f>
        <v>12.278952615836701</v>
      </c>
      <c r="BL161">
        <f>IFERROR(VLOOKUP($A161,table123!$EF$10:$EZ$410,21,FALSE)/VLOOKUP($A161,table100!$EE$10:$EK$462,7,FALSE)*1000,"")</f>
        <v>15.03291690425587</v>
      </c>
      <c r="BM161">
        <f>IFERROR(VLOOKUP($A161,table123!$FF$10:$FZ$410,21,FALSE)/VLOOKUP($A161,table100!$FE$10:$FK$462,7,FALSE)*1000,"")</f>
        <v>18.614983912976864</v>
      </c>
      <c r="BN161">
        <f>IFERROR(VLOOKUP($A161,table123!$GF$10:$GZ$410,21,FALSE)/VLOOKUP($A161,table100!$GE$10:$GK$462,7,FALSE)*1000,"")</f>
        <v>22.711889899977439</v>
      </c>
    </row>
    <row r="162" spans="1:66" x14ac:dyDescent="0.3">
      <c r="A162" t="s">
        <v>176</v>
      </c>
      <c r="B162" t="str">
        <f>VLOOKUP($A162,class!$A$1:$B$455,2,FALSE)</f>
        <v>London Borough</v>
      </c>
      <c r="C162" t="str">
        <f>IFERROR(VLOOKUP($A162,classifications!A$3:C$334,3,FALSE),VLOOKUP($A162,classifications!I$2:K$28,3,FALSE))</f>
        <v>Predominantly Urban</v>
      </c>
      <c r="E162" t="b">
        <f>IF(VLOOKUP(A162,table123!$F$10:$F$410,1,FALSE)=VLOOKUP(calculations!A162,table100!$E$10:$E$462,1,FALSE),TRUE,FALSE)</f>
        <v>1</v>
      </c>
      <c r="F162" t="b">
        <f>IF(VLOOKUP($A162,table123!$AF$10:$AF$410,1,FALSE)=VLOOKUP(calculations!$A162,table100!$AE$10:$AE$462,1,FALSE),TRUE,FALSE)</f>
        <v>1</v>
      </c>
      <c r="G162" t="b">
        <f>IF(VLOOKUP($A162,table123!$BF$10:$BF$410,1,FALSE)=VLOOKUP(calculations!$A162,table100!$BE$10:$BE$462,1,FALSE),TRUE,FALSE)</f>
        <v>1</v>
      </c>
      <c r="H162" t="b">
        <f>IF(VLOOKUP($A162,table123!$CF$10:$CF$410,1,FALSE)=VLOOKUP(calculations!$A162,table100!$CE$10:$CE$462,1,FALSE),TRUE,FALSE)</f>
        <v>1</v>
      </c>
      <c r="I162" t="b">
        <f>IF(VLOOKUP($A162,table123!$DF$10:$DF$410,1,FALSE)=VLOOKUP(calculations!$A162,table100!$DE$10:$DE$462,1,FALSE),TRUE,FALSE)</f>
        <v>1</v>
      </c>
      <c r="J162" t="b">
        <f>IF(VLOOKUP($A162,table123!$EF$10:$EF$410,1,FALSE)=VLOOKUP(calculations!$A162,table100!$EE$10:$EE$462,1,FALSE),TRUE,FALSE)</f>
        <v>1</v>
      </c>
      <c r="K162" t="b">
        <f>IF(VLOOKUP($A162,table123!$FF$10:$FF$410,1,FALSE)=VLOOKUP(calculations!$A162,table100!$FE$10:$FE$462,1,FALSE),TRUE,FALSE)</f>
        <v>1</v>
      </c>
      <c r="L162" t="b">
        <f>IF(VLOOKUP($A162,table123!$GF$10:$GF$408,1,FALSE)=VLOOKUP(calculations!$A162,table100!$GE$10:$GE$462,1,FALSE),TRUE,FALSE)</f>
        <v>1</v>
      </c>
      <c r="N162">
        <f>IFERROR(VLOOKUP($A162,table123!$F$10:$R$410,3,FALSE)/VLOOKUP($A162,table100!$E$10:$K$462,7,FALSE)*1000,"")</f>
        <v>4.9404490972538309</v>
      </c>
      <c r="O162">
        <f>IFERROR(VLOOKUP($A162,table123!$AF$10:$AR$410,3,FALSE)/VLOOKUP($A162,table100!$AE$10:$AK$462,7,FALSE)*1000,"")</f>
        <v>2.6972734903284827</v>
      </c>
      <c r="P162">
        <f>IFERROR(VLOOKUP($A162,table123!$BF$10:$BR$410,3,FALSE)/VLOOKUP($A162,table100!$BE$10:$BK$462,7,FALSE)*1000,"")</f>
        <v>0.55395420019341457</v>
      </c>
      <c r="Q162">
        <f>IFERROR(VLOOKUP($A162,table123!$CF$10:$CY$410,3,FALSE)/VLOOKUP($A162,table100!$CE$10:$CK$462,7,FALSE)*1000,"")</f>
        <v>1.3690922730682671</v>
      </c>
      <c r="R162">
        <f>IFERROR(VLOOKUP($A162,table123!$DF$10:$DY$410,3,FALSE)/VLOOKUP($A162,table100!$DE$10:$DK$462,7,FALSE)*1000,"")</f>
        <v>4.7156129829059026</v>
      </c>
      <c r="S162">
        <f>IFERROR(VLOOKUP($A162,table123!$EF$10:$EZ$410,3,FALSE)/VLOOKUP($A162,table100!$EE$10:$EK$462,7,FALSE)*1000,"")</f>
        <v>8.7623118379483369</v>
      </c>
      <c r="T162">
        <f>IFERROR(VLOOKUP($A162,table123!$FF$10:$FZ$410,3,FALSE)/VLOOKUP($A162,table100!$FE$10:$FK$462,7,FALSE)*1000,"")</f>
        <v>1.8287079580959382</v>
      </c>
      <c r="U162">
        <f>IFERROR(VLOOKUP($A162,table123!$GF$10:$GZ$410,3,FALSE)/VLOOKUP($A162,table100!$GE$10:$GK$462,7,FALSE)*1000,"")</f>
        <v>5.6313306761253523</v>
      </c>
      <c r="W162">
        <f>IFERROR(VLOOKUP($A162,table123!$F$10:$R$410,5,FALSE)/VLOOKUP($A162,table100!$E$10:$K$462,7,FALSE)*1000,"")</f>
        <v>0.3413746017296313</v>
      </c>
      <c r="X162">
        <f>IFERROR(VLOOKUP($A162,table123!$AF$10:$AR$410,5,FALSE)/VLOOKUP($A162,table100!$AE$10:$AK$462,7,FALSE)*1000,"")</f>
        <v>1.0279818547056105</v>
      </c>
      <c r="Y162">
        <f>IFERROR(VLOOKUP($A162,table123!$BF$10:$BR$410,5,FALSE)/VLOOKUP($A162,table100!$BE$10:$BK$462,7,FALSE)*1000,"")</f>
        <v>0.51639798323114905</v>
      </c>
      <c r="Z162">
        <f>IFERROR(VLOOKUP($A162,table123!$CF$10:$CY$410,5,FALSE)/VLOOKUP($A162,table100!$CE$10:$CK$462,7,FALSE)*1000,"")</f>
        <v>0.79707426856714181</v>
      </c>
      <c r="AA162">
        <f>IFERROR(VLOOKUP($A162,table123!$DF$10:$DY$410,5,FALSE)/VLOOKUP($A162,table100!$DE$10:$DK$462,7,FALSE)*1000,"")</f>
        <v>0.85143012191356582</v>
      </c>
      <c r="AB162">
        <f>IFERROR(VLOOKUP($A162,table123!$EF$10:$EZ$410,5,FALSE)/VLOOKUP($A162,table100!$EE$10:$EK$462,7,FALSE)*1000,"")</f>
        <v>1.5145883664746331</v>
      </c>
      <c r="AC162">
        <f>IFERROR(VLOOKUP($A162,table123!$FF$10:$FZ$410,5,FALSE)/VLOOKUP($A162,table100!$FE$10:$FK$462,7,FALSE)*1000,"")</f>
        <v>2.2789928321999633</v>
      </c>
      <c r="AD162">
        <f>IFERROR(VLOOKUP($A162,table123!$GF$10:$GZ$410,5,FALSE)/VLOOKUP($A162,table100!$GE$10:$GK$462,7,FALSE)*1000,"")</f>
        <v>1.7735034921563608</v>
      </c>
      <c r="AF162">
        <f>IFERROR(VLOOKUP($A162,table123!$F$10:$R$410,7,FALSE)/VLOOKUP($A162,table100!$E$10:$K$462,7,FALSE)*1000,"")</f>
        <v>0.31292671825216206</v>
      </c>
      <c r="AG162">
        <f>IFERROR(VLOOKUP($A162,table123!$AF$10:$AR$410,7,FALSE)/VLOOKUP($A162,table100!$AE$10:$AK$462,7,FALSE)*1000,"")</f>
        <v>0.85822338328633541</v>
      </c>
      <c r="AH162">
        <f>IFERROR(VLOOKUP($A162,table123!$BF$10:$BR$410,7,FALSE)/VLOOKUP($A162,table100!$BE$10:$BK$462,7,FALSE)*1000,"")</f>
        <v>0.22533730177359235</v>
      </c>
      <c r="AI162">
        <f>IFERROR(VLOOKUP($A162,table123!$CF$10:$CY$410,7,FALSE)/VLOOKUP($A162,table100!$CE$10:$CK$462,7,FALSE)*1000,"")</f>
        <v>7.5018754688672168E-2</v>
      </c>
      <c r="AJ162">
        <f>IFERROR(VLOOKUP($A162,table123!$DF$10:$DY$410,7,FALSE)/VLOOKUP($A162,table100!$DE$10:$DK$462,7,FALSE)*1000,"")</f>
        <v>2.0209769926739587</v>
      </c>
      <c r="AK162">
        <f>IFERROR(VLOOKUP($A162,table123!$EF$10:$EZ$410,7,FALSE)/VLOOKUP($A162,table100!$EE$10:$EK$462,7,FALSE)*1000,"")</f>
        <v>1.1150343802267235</v>
      </c>
      <c r="AL162">
        <f>IFERROR(VLOOKUP($A162,table123!$FF$10:$FZ$410,7,FALSE)/VLOOKUP($A162,table100!$FE$10:$FK$462,7,FALSE)*1000,"")</f>
        <v>1.3416651350854623</v>
      </c>
      <c r="AM162">
        <f>IFERROR(VLOOKUP($A162,table123!$GF$10:$GZ$410,7,FALSE)/VLOOKUP($A162,table100!$GE$10:$GK$462,7,FALSE)*1000,"")</f>
        <v>0.77705049914067359</v>
      </c>
      <c r="AO162">
        <f>IFERROR(VLOOKUP($A162,table123!$F$10:$R$410,9,FALSE)/VLOOKUP($A162,table100!$E$10:$K$462,7,FALSE)*1000,"")</f>
        <v>0</v>
      </c>
      <c r="AP162">
        <f>IFERROR(VLOOKUP($A162,table123!$AF$10:$AR$410,9,FALSE)/VLOOKUP($A162,table100!$AE$10:$AK$462,7,FALSE)*1000,"")</f>
        <v>0</v>
      </c>
      <c r="AQ162">
        <f>IFERROR(VLOOKUP($A162,table123!$BF$10:$BR$410,9,FALSE)/VLOOKUP($A162,table100!$BE$10:$BK$462,7,FALSE)*1000,"")</f>
        <v>0</v>
      </c>
      <c r="AR162">
        <f>IFERROR(VLOOKUP($A162,table123!$CF$10:$CY$410,16,FALSE)/VLOOKUP($A162,table100!$CE$10:$CK$462,7,FALSE)*1000,"")</f>
        <v>0</v>
      </c>
      <c r="AS162">
        <f>IFERROR(VLOOKUP($A162,table123!$DF$10:$DY$410,16,FALSE)/VLOOKUP($A162,table100!$DE$10:$DK$462,7,FALSE)*1000,"")</f>
        <v>-9.3563749660831412E-3</v>
      </c>
      <c r="AT162">
        <f>IFERROR(VLOOKUP($A162,table123!$EF$10:$EZ$410,17,FALSE)/VLOOKUP($A162,table100!$EE$10:$EK$462,7,FALSE)*1000,"")</f>
        <v>0</v>
      </c>
      <c r="AU162">
        <f>IFERROR(VLOOKUP($A162,table123!$FF$10:$FZ$410,17,FALSE)/VLOOKUP($A162,table100!$FE$10:$FK$462,7,FALSE)*1000,"")</f>
        <v>-9.189487226612756E-3</v>
      </c>
      <c r="AV162">
        <f>IFERROR(VLOOKUP($A162,table123!$GF$10:$GZ$410,17,FALSE)/VLOOKUP($A162,table100!$GE$10:$GK$462,7,FALSE)*1000,"")</f>
        <v>0</v>
      </c>
      <c r="AX162">
        <f>IFERROR(VLOOKUP($A162,table123!$F$10:$R$410,11,FALSE)/VLOOKUP($A162,table100!$E$10:$K$462,7,FALSE)*1000,"")</f>
        <v>0.1232741617357002</v>
      </c>
      <c r="AY162">
        <f>IFERROR(VLOOKUP($A162,table123!$AF$10:$AR$410,11,FALSE)/VLOOKUP($A162,table100!$AE$10:$AK$462,7,FALSE)*1000,"")</f>
        <v>0.11317231427951675</v>
      </c>
      <c r="AZ162">
        <f>IFERROR(VLOOKUP($A162,table123!$BF$10:$BR$410,11,FALSE)/VLOOKUP($A162,table100!$BE$10:$BK$462,7,FALSE)*1000,"")</f>
        <v>4.6945271202831734E-2</v>
      </c>
      <c r="BA162">
        <f>IFERROR(VLOOKUP($A162,table123!$CF$10:$CY$410,18,FALSE)/VLOOKUP($A162,table100!$CE$10:$CK$462,7,FALSE)*1000,"")</f>
        <v>0</v>
      </c>
      <c r="BB162">
        <f>IFERROR(VLOOKUP($A162,table123!$DF$10:$DY$410,18,FALSE)/VLOOKUP($A162,table100!$DE$10:$DK$462,7,FALSE)*1000,"")</f>
        <v>0.64558987265973666</v>
      </c>
      <c r="BC162">
        <f>IFERROR(VLOOKUP($A162,table123!$EF$10:$EZ$410,19,FALSE)/VLOOKUP($A162,table100!$EE$10:$EK$462,7,FALSE)*1000,"")</f>
        <v>0.24159078238245679</v>
      </c>
      <c r="BD162">
        <f>IFERROR(VLOOKUP($A162,table123!$FF$10:$FZ$410,19,FALSE)/VLOOKUP($A162,table100!$FE$10:$FK$462,7,FALSE)*1000,"")</f>
        <v>0.22054769343870612</v>
      </c>
      <c r="BE162">
        <f>IFERROR(VLOOKUP($A162,table123!$GF$10:$GZ$410,19,FALSE)/VLOOKUP($A162,table100!$GE$10:$GK$462,7,FALSE)*1000,"")</f>
        <v>0.27425311734376717</v>
      </c>
      <c r="BG162">
        <f>IFERROR(VLOOKUP($A162,table123!$F$10:$R$410,13,FALSE)/VLOOKUP($A162,table100!$E$10:$K$462,7,FALSE)*1000,"")</f>
        <v>5.4714762554999243</v>
      </c>
      <c r="BH162">
        <f>IFERROR(VLOOKUP($A162,table123!$AF$10:$AR$410,13,FALSE)/VLOOKUP($A162,table100!$AE$10:$AK$462,7,FALSE)*1000,"")</f>
        <v>4.4703064140409117</v>
      </c>
      <c r="BI162">
        <f>IFERROR(VLOOKUP($A162,table123!$BF$10:$BR$410,13,FALSE)/VLOOKUP($A162,table100!$BE$10:$BK$462,7,FALSE)*1000,"")</f>
        <v>1.2487442139953242</v>
      </c>
      <c r="BJ162">
        <f>IFERROR(VLOOKUP($A162,table123!$CF$10:$CY$410,20,FALSE)/VLOOKUP($A162,table100!$CE$10:$CK$462,7,FALSE)*1000,"")</f>
        <v>2.241185296324081</v>
      </c>
      <c r="BK162">
        <f>IFERROR(VLOOKUP($A162,table123!$DF$10:$DY$410,20,FALSE)/VLOOKUP($A162,table100!$DE$10:$DK$462,7,FALSE)*1000,"")</f>
        <v>6.9330738498676077</v>
      </c>
      <c r="BL162">
        <f>IFERROR(VLOOKUP($A162,table123!$EF$10:$EZ$410,21,FALSE)/VLOOKUP($A162,table100!$EE$10:$EK$462,7,FALSE)*1000,"")</f>
        <v>11.150343802267237</v>
      </c>
      <c r="BM162">
        <f>IFERROR(VLOOKUP($A162,table123!$FF$10:$FZ$410,21,FALSE)/VLOOKUP($A162,table100!$FE$10:$FK$462,7,FALSE)*1000,"")</f>
        <v>5.2196287447160445</v>
      </c>
      <c r="BN162">
        <f>IFERROR(VLOOKUP($A162,table123!$GF$10:$GZ$410,21,FALSE)/VLOOKUP($A162,table100!$GE$10:$GK$462,7,FALSE)*1000,"")</f>
        <v>7.9076315500786194</v>
      </c>
    </row>
    <row r="163" spans="1:66" x14ac:dyDescent="0.3">
      <c r="A163" t="s">
        <v>519</v>
      </c>
      <c r="B163" t="str">
        <f>VLOOKUP($A163,class!$A$1:$B$455,2,FALSE)</f>
        <v>Shire District</v>
      </c>
      <c r="C163" t="str">
        <f>IFERROR(VLOOKUP($A163,classifications!A$3:C$334,3,FALSE),VLOOKUP($A163,classifications!I$2:K$28,3,FALSE))</f>
        <v>Predominantly Urban</v>
      </c>
      <c r="E163" t="b">
        <f>IF(VLOOKUP(A163,table123!$F$10:$F$410,1,FALSE)=VLOOKUP(calculations!A163,table100!$E$10:$E$462,1,FALSE),TRUE,FALSE)</f>
        <v>1</v>
      </c>
      <c r="F163" t="b">
        <f>IF(VLOOKUP($A163,table123!$AF$10:$AF$410,1,FALSE)=VLOOKUP(calculations!$A163,table100!$AE$10:$AE$462,1,FALSE),TRUE,FALSE)</f>
        <v>1</v>
      </c>
      <c r="G163" t="b">
        <f>IF(VLOOKUP($A163,table123!$BF$10:$BF$410,1,FALSE)=VLOOKUP(calculations!$A163,table100!$BE$10:$BE$462,1,FALSE),TRUE,FALSE)</f>
        <v>1</v>
      </c>
      <c r="H163" t="b">
        <f>IF(VLOOKUP($A163,table123!$CF$10:$CF$410,1,FALSE)=VLOOKUP(calculations!$A163,table100!$CE$10:$CE$462,1,FALSE),TRUE,FALSE)</f>
        <v>1</v>
      </c>
      <c r="I163" t="b">
        <f>IF(VLOOKUP($A163,table123!$DF$10:$DF$410,1,FALSE)=VLOOKUP(calculations!$A163,table100!$DE$10:$DE$462,1,FALSE),TRUE,FALSE)</f>
        <v>1</v>
      </c>
      <c r="J163" t="b">
        <f>IF(VLOOKUP($A163,table123!$EF$10:$EF$410,1,FALSE)=VLOOKUP(calculations!$A163,table100!$EE$10:$EE$462,1,FALSE),TRUE,FALSE)</f>
        <v>1</v>
      </c>
      <c r="K163" t="b">
        <f>IF(VLOOKUP($A163,table123!$FF$10:$FF$410,1,FALSE)=VLOOKUP(calculations!$A163,table100!$FE$10:$FE$462,1,FALSE),TRUE,FALSE)</f>
        <v>1</v>
      </c>
      <c r="L163" t="b">
        <f>IF(VLOOKUP($A163,table123!$GF$10:$GF$408,1,FALSE)=VLOOKUP(calculations!$A163,table100!$GE$10:$GE$462,1,FALSE),TRUE,FALSE)</f>
        <v>1</v>
      </c>
      <c r="N163">
        <f>IFERROR(VLOOKUP($A163,table123!$F$10:$R$410,3,FALSE)/VLOOKUP($A163,table100!$E$10:$K$462,7,FALSE)*1000,"")</f>
        <v>4.0993823227986601</v>
      </c>
      <c r="O163">
        <f>IFERROR(VLOOKUP($A163,table123!$AF$10:$AR$410,3,FALSE)/VLOOKUP($A163,table100!$AE$10:$AK$462,7,FALSE)*1000,"")</f>
        <v>3.4753827058336779</v>
      </c>
      <c r="P163">
        <f>IFERROR(VLOOKUP($A163,table123!$BF$10:$BR$410,3,FALSE)/VLOOKUP($A163,table100!$BE$10:$BK$462,7,FALSE)*1000,"")</f>
        <v>5.4437479379742655</v>
      </c>
      <c r="Q163">
        <f>IFERROR(VLOOKUP($A163,table123!$CF$10:$CY$410,3,FALSE)/VLOOKUP($A163,table100!$CE$10:$CK$462,7,FALSE)*1000,"")</f>
        <v>4.6478565179352573</v>
      </c>
      <c r="R163">
        <f>IFERROR(VLOOKUP($A163,table123!$DF$10:$DY$410,3,FALSE)/VLOOKUP($A163,table100!$DE$10:$DK$462,7,FALSE)*1000,"")</f>
        <v>9.2388793782777636</v>
      </c>
      <c r="S163">
        <f>IFERROR(VLOOKUP($A163,table123!$EF$10:$EZ$410,3,FALSE)/VLOOKUP($A163,table100!$EE$10:$EK$462,7,FALSE)*1000,"")</f>
        <v>7.1618965563662798</v>
      </c>
      <c r="T163">
        <f>IFERROR(VLOOKUP($A163,table123!$FF$10:$FZ$410,3,FALSE)/VLOOKUP($A163,table100!$FE$10:$FK$462,7,FALSE)*1000,"")</f>
        <v>8.8450644006199557</v>
      </c>
      <c r="U163">
        <f>IFERROR(VLOOKUP($A163,table123!$GF$10:$GZ$410,3,FALSE)/VLOOKUP($A163,table100!$GE$10:$GK$462,7,FALSE)*1000,"")</f>
        <v>11.83789175284792</v>
      </c>
      <c r="W163">
        <f>IFERROR(VLOOKUP($A163,table123!$F$10:$R$410,5,FALSE)/VLOOKUP($A163,table100!$E$10:$K$462,7,FALSE)*1000,"")</f>
        <v>0</v>
      </c>
      <c r="X163">
        <f>IFERROR(VLOOKUP($A163,table123!$AF$10:$AR$410,5,FALSE)/VLOOKUP($A163,table100!$AE$10:$AK$462,7,FALSE)*1000,"")</f>
        <v>0</v>
      </c>
      <c r="Y163">
        <f>IFERROR(VLOOKUP($A163,table123!$BF$10:$BR$410,5,FALSE)/VLOOKUP($A163,table100!$BE$10:$BK$462,7,FALSE)*1000,"")</f>
        <v>2.7493676454415486E-2</v>
      </c>
      <c r="Z163">
        <f>IFERROR(VLOOKUP($A163,table123!$CF$10:$CY$410,5,FALSE)/VLOOKUP($A163,table100!$CE$10:$CK$462,7,FALSE)*1000,"")</f>
        <v>2.7340332458442695E-2</v>
      </c>
      <c r="AA163">
        <f>IFERROR(VLOOKUP($A163,table123!$DF$10:$DY$410,5,FALSE)/VLOOKUP($A163,table100!$DE$10:$DK$462,7,FALSE)*1000,"")</f>
        <v>0</v>
      </c>
      <c r="AB163">
        <f>IFERROR(VLOOKUP($A163,table123!$EF$10:$EZ$410,5,FALSE)/VLOOKUP($A163,table100!$EE$10:$EK$462,7,FALSE)*1000,"")</f>
        <v>0</v>
      </c>
      <c r="AC163">
        <f>IFERROR(VLOOKUP($A163,table123!$FF$10:$FZ$410,5,FALSE)/VLOOKUP($A163,table100!$FE$10:$FK$462,7,FALSE)*1000,"")</f>
        <v>0</v>
      </c>
      <c r="AD163">
        <f>IFERROR(VLOOKUP($A163,table123!$GF$10:$GZ$410,5,FALSE)/VLOOKUP($A163,table100!$GE$10:$GK$462,7,FALSE)*1000,"")</f>
        <v>5.249619402593312E-2</v>
      </c>
      <c r="AF163">
        <f>IFERROR(VLOOKUP($A163,table123!$F$10:$R$410,7,FALSE)/VLOOKUP($A163,table100!$E$10:$K$462,7,FALSE)*1000,"")</f>
        <v>0.11079411683239619</v>
      </c>
      <c r="AG163">
        <f>IFERROR(VLOOKUP($A163,table123!$AF$10:$AR$410,7,FALSE)/VLOOKUP($A163,table100!$AE$10:$AK$462,7,FALSE)*1000,"")</f>
        <v>0</v>
      </c>
      <c r="AH163">
        <f>IFERROR(VLOOKUP($A163,table123!$BF$10:$BR$410,7,FALSE)/VLOOKUP($A163,table100!$BE$10:$BK$462,7,FALSE)*1000,"")</f>
        <v>0.13746838227207742</v>
      </c>
      <c r="AI163">
        <f>IFERROR(VLOOKUP($A163,table123!$CF$10:$CY$410,7,FALSE)/VLOOKUP($A163,table100!$CE$10:$CK$462,7,FALSE)*1000,"")</f>
        <v>1.4763779527559056</v>
      </c>
      <c r="AJ163">
        <f>IFERROR(VLOOKUP($A163,table123!$DF$10:$DY$410,7,FALSE)/VLOOKUP($A163,table100!$DE$10:$DK$462,7,FALSE)*1000,"")</f>
        <v>0</v>
      </c>
      <c r="AK163">
        <f>IFERROR(VLOOKUP($A163,table123!$EF$10:$EZ$410,7,FALSE)/VLOOKUP($A163,table100!$EE$10:$EK$462,7,FALSE)*1000,"")</f>
        <v>2.2885759672599018</v>
      </c>
      <c r="AL163">
        <f>IFERROR(VLOOKUP($A163,table123!$FF$10:$FZ$410,7,FALSE)/VLOOKUP($A163,table100!$FE$10:$FK$462,7,FALSE)*1000,"")</f>
        <v>9.2726203837314944</v>
      </c>
      <c r="AM163">
        <f>IFERROR(VLOOKUP($A163,table123!$GF$10:$GZ$410,7,FALSE)/VLOOKUP($A163,table100!$GE$10:$GK$462,7,FALSE)*1000,"")</f>
        <v>7.1394823875269049</v>
      </c>
      <c r="AO163">
        <f>IFERROR(VLOOKUP($A163,table123!$F$10:$R$410,9,FALSE)/VLOOKUP($A163,table100!$E$10:$K$462,7,FALSE)*1000,"")</f>
        <v>0</v>
      </c>
      <c r="AP163">
        <f>IFERROR(VLOOKUP($A163,table123!$AF$10:$AR$410,9,FALSE)/VLOOKUP($A163,table100!$AE$10:$AK$462,7,FALSE)*1000,"")</f>
        <v>0</v>
      </c>
      <c r="AQ163">
        <f>IFERROR(VLOOKUP($A163,table123!$BF$10:$BR$410,9,FALSE)/VLOOKUP($A163,table100!$BE$10:$BK$462,7,FALSE)*1000,"")</f>
        <v>0</v>
      </c>
      <c r="AR163">
        <f>IFERROR(VLOOKUP($A163,table123!$CF$10:$CY$410,16,FALSE)/VLOOKUP($A163,table100!$CE$10:$CK$462,7,FALSE)*1000,"")</f>
        <v>0</v>
      </c>
      <c r="AS163">
        <f>IFERROR(VLOOKUP($A163,table123!$DF$10:$DY$410,16,FALSE)/VLOOKUP($A163,table100!$DE$10:$DK$462,7,FALSE)*1000,"")</f>
        <v>0</v>
      </c>
      <c r="AT163">
        <f>IFERROR(VLOOKUP($A163,table123!$EF$10:$EZ$410,17,FALSE)/VLOOKUP($A163,table100!$EE$10:$EK$462,7,FALSE)*1000,"")</f>
        <v>0</v>
      </c>
      <c r="AU163">
        <f>IFERROR(VLOOKUP($A163,table123!$FF$10:$FZ$410,17,FALSE)/VLOOKUP($A163,table100!$FE$10:$FK$462,7,FALSE)*1000,"")</f>
        <v>0</v>
      </c>
      <c r="AV163">
        <f>IFERROR(VLOOKUP($A163,table123!$GF$10:$GZ$410,17,FALSE)/VLOOKUP($A163,table100!$GE$10:$GK$462,7,FALSE)*1000,"")</f>
        <v>0</v>
      </c>
      <c r="AX163">
        <f>IFERROR(VLOOKUP($A163,table123!$F$10:$R$410,11,FALSE)/VLOOKUP($A163,table100!$E$10:$K$462,7,FALSE)*1000,"")</f>
        <v>0</v>
      </c>
      <c r="AY163">
        <f>IFERROR(VLOOKUP($A163,table123!$AF$10:$AR$410,11,FALSE)/VLOOKUP($A163,table100!$AE$10:$AK$462,7,FALSE)*1000,"")</f>
        <v>0.24824162184526274</v>
      </c>
      <c r="AZ163">
        <f>IFERROR(VLOOKUP($A163,table123!$BF$10:$BR$410,11,FALSE)/VLOOKUP($A163,table100!$BE$10:$BK$462,7,FALSE)*1000,"")</f>
        <v>0</v>
      </c>
      <c r="BA163">
        <f>IFERROR(VLOOKUP($A163,table123!$CF$10:$CY$410,18,FALSE)/VLOOKUP($A163,table100!$CE$10:$CK$462,7,FALSE)*1000,"")</f>
        <v>0</v>
      </c>
      <c r="BB163">
        <f>IFERROR(VLOOKUP($A163,table123!$DF$10:$DY$410,18,FALSE)/VLOOKUP($A163,table100!$DE$10:$DK$462,7,FALSE)*1000,"")</f>
        <v>0</v>
      </c>
      <c r="BC163">
        <f>IFERROR(VLOOKUP($A163,table123!$EF$10:$EZ$410,19,FALSE)/VLOOKUP($A163,table100!$EE$10:$EK$462,7,FALSE)*1000,"")</f>
        <v>1.8847096200963893</v>
      </c>
      <c r="BD163">
        <f>IFERROR(VLOOKUP($A163,table123!$FF$10:$FZ$410,19,FALSE)/VLOOKUP($A163,table100!$FE$10:$FK$462,7,FALSE)*1000,"")</f>
        <v>5.344449788894233E-2</v>
      </c>
      <c r="BE163">
        <f>IFERROR(VLOOKUP($A163,table123!$GF$10:$GZ$410,19,FALSE)/VLOOKUP($A163,table100!$GE$10:$GK$462,7,FALSE)*1000,"")</f>
        <v>0</v>
      </c>
      <c r="BG163">
        <f>IFERROR(VLOOKUP($A163,table123!$F$10:$R$410,13,FALSE)/VLOOKUP($A163,table100!$E$10:$K$462,7,FALSE)*1000,"")</f>
        <v>4.2101764396310557</v>
      </c>
      <c r="BH163">
        <f>IFERROR(VLOOKUP($A163,table123!$AF$10:$AR$410,13,FALSE)/VLOOKUP($A163,table100!$AE$10:$AK$462,7,FALSE)*1000,"")</f>
        <v>3.2271410839884154</v>
      </c>
      <c r="BI163">
        <f>IFERROR(VLOOKUP($A163,table123!$BF$10:$BR$410,13,FALSE)/VLOOKUP($A163,table100!$BE$10:$BK$462,7,FALSE)*1000,"")</f>
        <v>5.6087099967007594</v>
      </c>
      <c r="BJ163">
        <f>IFERROR(VLOOKUP($A163,table123!$CF$10:$CY$410,20,FALSE)/VLOOKUP($A163,table100!$CE$10:$CK$462,7,FALSE)*1000,"")</f>
        <v>6.1515748031496065</v>
      </c>
      <c r="BK163">
        <f>IFERROR(VLOOKUP($A163,table123!$DF$10:$DY$410,20,FALSE)/VLOOKUP($A163,table100!$DE$10:$DK$462,7,FALSE)*1000,"")</f>
        <v>9.2388793782777636</v>
      </c>
      <c r="BL163">
        <f>IFERROR(VLOOKUP($A163,table123!$EF$10:$EZ$410,21,FALSE)/VLOOKUP($A163,table100!$EE$10:$EK$462,7,FALSE)*1000,"")</f>
        <v>7.5657629035297917</v>
      </c>
      <c r="BM163">
        <f>IFERROR(VLOOKUP($A163,table123!$FF$10:$FZ$410,21,FALSE)/VLOOKUP($A163,table100!$FE$10:$FK$462,7,FALSE)*1000,"")</f>
        <v>18.06424028646251</v>
      </c>
      <c r="BN163">
        <f>IFERROR(VLOOKUP($A163,table123!$GF$10:$GZ$410,21,FALSE)/VLOOKUP($A163,table100!$GE$10:$GK$462,7,FALSE)*1000,"")</f>
        <v>19.029870334400755</v>
      </c>
    </row>
    <row r="164" spans="1:66" x14ac:dyDescent="0.3">
      <c r="A164" t="s">
        <v>786</v>
      </c>
      <c r="B164" t="str">
        <f>VLOOKUP($A164,class!$A$1:$B$455,2,FALSE)</f>
        <v>Shire District</v>
      </c>
      <c r="C164" t="str">
        <f>IFERROR(VLOOKUP($A164,classifications!A$3:C$334,3,FALSE),VLOOKUP($A164,classifications!I$2:K$28,3,FALSE))</f>
        <v>Urban with Significant Rural</v>
      </c>
      <c r="E164" t="b">
        <f>IF(VLOOKUP(A164,table123!$F$10:$F$410,1,FALSE)=VLOOKUP(calculations!A164,table100!$E$10:$E$462,1,FALSE),TRUE,FALSE)</f>
        <v>1</v>
      </c>
      <c r="F164" t="b">
        <f>IF(VLOOKUP($A164,table123!$AF$10:$AF$410,1,FALSE)=VLOOKUP(calculations!$A164,table100!$AE$10:$AE$462,1,FALSE),TRUE,FALSE)</f>
        <v>1</v>
      </c>
      <c r="G164" t="b">
        <f>IF(VLOOKUP($A164,table123!$BF$10:$BF$410,1,FALSE)=VLOOKUP(calculations!$A164,table100!$BE$10:$BE$462,1,FALSE),TRUE,FALSE)</f>
        <v>1</v>
      </c>
      <c r="H164" t="b">
        <f>IF(VLOOKUP($A164,table123!$CF$10:$CF$410,1,FALSE)=VLOOKUP(calculations!$A164,table100!$CE$10:$CE$462,1,FALSE),TRUE,FALSE)</f>
        <v>1</v>
      </c>
      <c r="I164" t="b">
        <f>IF(VLOOKUP($A164,table123!$DF$10:$DF$410,1,FALSE)=VLOOKUP(calculations!$A164,table100!$DE$10:$DE$462,1,FALSE),TRUE,FALSE)</f>
        <v>1</v>
      </c>
      <c r="J164" t="b">
        <f>IF(VLOOKUP($A164,table123!$EF$10:$EF$410,1,FALSE)=VLOOKUP(calculations!$A164,table100!$EE$10:$EE$462,1,FALSE),TRUE,FALSE)</f>
        <v>1</v>
      </c>
      <c r="K164" t="b">
        <f>IF(VLOOKUP($A164,table123!$FF$10:$FF$410,1,FALSE)=VLOOKUP(calculations!$A164,table100!$FE$10:$FE$462,1,FALSE),TRUE,FALSE)</f>
        <v>1</v>
      </c>
      <c r="L164" t="b">
        <f>IF(VLOOKUP($A164,table123!$GF$10:$GF$408,1,FALSE)=VLOOKUP(calculations!$A164,table100!$GE$10:$GE$462,1,FALSE),TRUE,FALSE)</f>
        <v>1</v>
      </c>
      <c r="N164">
        <f>IFERROR(VLOOKUP($A164,table123!$F$10:$R$410,3,FALSE)/VLOOKUP($A164,table100!$E$10:$K$462,7,FALSE)*1000,"")</f>
        <v>0.84983428231494862</v>
      </c>
      <c r="O164">
        <f>IFERROR(VLOOKUP($A164,table123!$AF$10:$AR$410,3,FALSE)/VLOOKUP($A164,table100!$AE$10:$AK$462,7,FALSE)*1000,"")</f>
        <v>1.4142071247754946</v>
      </c>
      <c r="P164">
        <f>IFERROR(VLOOKUP($A164,table123!$BF$10:$BR$410,3,FALSE)/VLOOKUP($A164,table100!$BE$10:$BK$462,7,FALSE)*1000,"")</f>
        <v>2.8783474899116746</v>
      </c>
      <c r="Q164">
        <f>IFERROR(VLOOKUP($A164,table123!$CF$10:$CY$410,3,FALSE)/VLOOKUP($A164,table100!$CE$10:$CK$462,7,FALSE)*1000,"")</f>
        <v>2.5419563232919038</v>
      </c>
      <c r="R164">
        <f>IFERROR(VLOOKUP($A164,table123!$DF$10:$DY$410,3,FALSE)/VLOOKUP($A164,table100!$DE$10:$DK$462,7,FALSE)*1000,"")</f>
        <v>3.0225854300187511</v>
      </c>
      <c r="S164">
        <f>IFERROR(VLOOKUP($A164,table123!$EF$10:$EZ$410,3,FALSE)/VLOOKUP($A164,table100!$EE$10:$EK$462,7,FALSE)*1000,"")</f>
        <v>7.0207697772577209</v>
      </c>
      <c r="T164">
        <f>IFERROR(VLOOKUP($A164,table123!$FF$10:$FZ$410,3,FALSE)/VLOOKUP($A164,table100!$FE$10:$FK$462,7,FALSE)*1000,"")</f>
        <v>8.3427718997762366</v>
      </c>
      <c r="U164">
        <f>IFERROR(VLOOKUP($A164,table123!$GF$10:$GZ$410,3,FALSE)/VLOOKUP($A164,table100!$GE$10:$GK$462,7,FALSE)*1000,"")</f>
        <v>11.781609195402298</v>
      </c>
      <c r="W164">
        <f>IFERROR(VLOOKUP($A164,table123!$F$10:$R$410,5,FALSE)/VLOOKUP($A164,table100!$E$10:$K$462,7,FALSE)*1000,"")</f>
        <v>0.19829466587348801</v>
      </c>
      <c r="X164">
        <f>IFERROR(VLOOKUP($A164,table123!$AF$10:$AR$410,5,FALSE)/VLOOKUP($A164,table100!$AE$10:$AK$462,7,FALSE)*1000,"")</f>
        <v>4.2426213743264836E-2</v>
      </c>
      <c r="Y164">
        <f>IFERROR(VLOOKUP($A164,table123!$BF$10:$BR$410,5,FALSE)/VLOOKUP($A164,table100!$BE$10:$BK$462,7,FALSE)*1000,"")</f>
        <v>0.11287637215339899</v>
      </c>
      <c r="Z164">
        <f>IFERROR(VLOOKUP($A164,table123!$CF$10:$CY$410,5,FALSE)/VLOOKUP($A164,table100!$CE$10:$CK$462,7,FALSE)*1000,"")</f>
        <v>0.19661540622147322</v>
      </c>
      <c r="AA164">
        <f>IFERROR(VLOOKUP($A164,table123!$DF$10:$DY$410,5,FALSE)/VLOOKUP($A164,table100!$DE$10:$DK$462,7,FALSE)*1000,"")</f>
        <v>0.30785592342783574</v>
      </c>
      <c r="AB164">
        <f>IFERROR(VLOOKUP($A164,table123!$EF$10:$EZ$410,5,FALSE)/VLOOKUP($A164,table100!$EE$10:$EK$462,7,FALSE)*1000,"")</f>
        <v>0.11144079011520192</v>
      </c>
      <c r="AC164">
        <f>IFERROR(VLOOKUP($A164,table123!$FF$10:$FZ$410,5,FALSE)/VLOOKUP($A164,table100!$FE$10:$FK$462,7,FALSE)*1000,"")</f>
        <v>8.2875217547446062E-2</v>
      </c>
      <c r="AD164">
        <f>IFERROR(VLOOKUP($A164,table123!$GF$10:$GZ$410,5,FALSE)/VLOOKUP($A164,table100!$GE$10:$GK$462,7,FALSE)*1000,"")</f>
        <v>0.1231527093596059</v>
      </c>
      <c r="AF164">
        <f>IFERROR(VLOOKUP($A164,table123!$F$10:$R$410,7,FALSE)/VLOOKUP($A164,table100!$E$10:$K$462,7,FALSE)*1000,"")</f>
        <v>0.58072009291521487</v>
      </c>
      <c r="AG164">
        <f>IFERROR(VLOOKUP($A164,table123!$AF$10:$AR$410,7,FALSE)/VLOOKUP($A164,table100!$AE$10:$AK$462,7,FALSE)*1000,"")</f>
        <v>0.91923463110407144</v>
      </c>
      <c r="AH164">
        <f>IFERROR(VLOOKUP($A164,table123!$BF$10:$BR$410,7,FALSE)/VLOOKUP($A164,table100!$BE$10:$BK$462,7,FALSE)*1000,"")</f>
        <v>1.6931455823009849</v>
      </c>
      <c r="AI164">
        <f>IFERROR(VLOOKUP($A164,table123!$CF$10:$CY$410,7,FALSE)/VLOOKUP($A164,table100!$CE$10:$CK$462,7,FALSE)*1000,"")</f>
        <v>0.983077031107366</v>
      </c>
      <c r="AJ164">
        <f>IFERROR(VLOOKUP($A164,table123!$DF$10:$DY$410,7,FALSE)/VLOOKUP($A164,table100!$DE$10:$DK$462,7,FALSE)*1000,"")</f>
        <v>1.5672665192689821</v>
      </c>
      <c r="AK164">
        <f>IFERROR(VLOOKUP($A164,table123!$EF$10:$EZ$410,7,FALSE)/VLOOKUP($A164,table100!$EE$10:$EK$462,7,FALSE)*1000,"")</f>
        <v>1.3790797776756236</v>
      </c>
      <c r="AL164">
        <f>IFERROR(VLOOKUP($A164,table123!$FF$10:$FZ$410,7,FALSE)/VLOOKUP($A164,table100!$FE$10:$FK$462,7,FALSE)*1000,"")</f>
        <v>1.2431282632116909</v>
      </c>
      <c r="AM164">
        <f>IFERROR(VLOOKUP($A164,table123!$GF$10:$GZ$410,7,FALSE)/VLOOKUP($A164,table100!$GE$10:$GK$462,7,FALSE)*1000,"")</f>
        <v>1.4915161466885605</v>
      </c>
      <c r="AO164">
        <f>IFERROR(VLOOKUP($A164,table123!$F$10:$R$410,9,FALSE)/VLOOKUP($A164,table100!$E$10:$K$462,7,FALSE)*1000,"")</f>
        <v>1.4163904705249144E-2</v>
      </c>
      <c r="AP164">
        <f>IFERROR(VLOOKUP($A164,table123!$AF$10:$AR$410,9,FALSE)/VLOOKUP($A164,table100!$AE$10:$AK$462,7,FALSE)*1000,"")</f>
        <v>0</v>
      </c>
      <c r="AQ164">
        <f>IFERROR(VLOOKUP($A164,table123!$BF$10:$BR$410,9,FALSE)/VLOOKUP($A164,table100!$BE$10:$BK$462,7,FALSE)*1000,"")</f>
        <v>0.14109546519174876</v>
      </c>
      <c r="AR164">
        <f>IFERROR(VLOOKUP($A164,table123!$CF$10:$CY$410,16,FALSE)/VLOOKUP($A164,table100!$CE$10:$CK$462,7,FALSE)*1000,"")</f>
        <v>0</v>
      </c>
      <c r="AS164">
        <f>IFERROR(VLOOKUP($A164,table123!$DF$10:$DY$410,16,FALSE)/VLOOKUP($A164,table100!$DE$10:$DK$462,7,FALSE)*1000,"")</f>
        <v>0</v>
      </c>
      <c r="AT164">
        <f>IFERROR(VLOOKUP($A164,table123!$EF$10:$EZ$410,17,FALSE)/VLOOKUP($A164,table100!$EE$10:$EK$462,7,FALSE)*1000,"")</f>
        <v>0.13930098764400239</v>
      </c>
      <c r="AU164">
        <f>IFERROR(VLOOKUP($A164,table123!$FF$10:$FZ$410,17,FALSE)/VLOOKUP($A164,table100!$FE$10:$FK$462,7,FALSE)*1000,"")</f>
        <v>0</v>
      </c>
      <c r="AV164">
        <f>IFERROR(VLOOKUP($A164,table123!$GF$10:$GZ$410,17,FALSE)/VLOOKUP($A164,table100!$GE$10:$GK$462,7,FALSE)*1000,"")</f>
        <v>0</v>
      </c>
      <c r="AX164">
        <f>IFERROR(VLOOKUP($A164,table123!$F$10:$R$410,11,FALSE)/VLOOKUP($A164,table100!$E$10:$K$462,7,FALSE)*1000,"")</f>
        <v>9.9147332936744006E-2</v>
      </c>
      <c r="AY164">
        <f>IFERROR(VLOOKUP($A164,table123!$AF$10:$AR$410,11,FALSE)/VLOOKUP($A164,table100!$AE$10:$AK$462,7,FALSE)*1000,"")</f>
        <v>7.0710356238774738E-2</v>
      </c>
      <c r="AZ164">
        <f>IFERROR(VLOOKUP($A164,table123!$BF$10:$BR$410,11,FALSE)/VLOOKUP($A164,table100!$BE$10:$BK$462,7,FALSE)*1000,"")</f>
        <v>0.1552050117109236</v>
      </c>
      <c r="BA164">
        <f>IFERROR(VLOOKUP($A164,table123!$CF$10:$CY$410,18,FALSE)/VLOOKUP($A164,table100!$CE$10:$CK$462,7,FALSE)*1000,"")</f>
        <v>0.11235166069798469</v>
      </c>
      <c r="BB164">
        <f>IFERROR(VLOOKUP($A164,table123!$DF$10:$DY$410,18,FALSE)/VLOOKUP($A164,table100!$DE$10:$DK$462,7,FALSE)*1000,"")</f>
        <v>0.34983627662254063</v>
      </c>
      <c r="BC164">
        <f>IFERROR(VLOOKUP($A164,table123!$EF$10:$EZ$410,19,FALSE)/VLOOKUP($A164,table100!$EE$10:$EK$462,7,FALSE)*1000,"")</f>
        <v>0.13930098764400239</v>
      </c>
      <c r="BD164">
        <f>IFERROR(VLOOKUP($A164,table123!$FF$10:$FZ$410,19,FALSE)/VLOOKUP($A164,table100!$FE$10:$FK$462,7,FALSE)*1000,"")</f>
        <v>0.24862565264233816</v>
      </c>
      <c r="BE164">
        <f>IFERROR(VLOOKUP($A164,table123!$GF$10:$GZ$410,19,FALSE)/VLOOKUP($A164,table100!$GE$10:$GK$462,7,FALSE)*1000,"")</f>
        <v>5.4734537493158188E-2</v>
      </c>
      <c r="BG164">
        <f>IFERROR(VLOOKUP($A164,table123!$F$10:$R$410,13,FALSE)/VLOOKUP($A164,table100!$E$10:$K$462,7,FALSE)*1000,"")</f>
        <v>1.5438656128721566</v>
      </c>
      <c r="BH164">
        <f>IFERROR(VLOOKUP($A164,table123!$AF$10:$AR$410,13,FALSE)/VLOOKUP($A164,table100!$AE$10:$AK$462,7,FALSE)*1000,"")</f>
        <v>2.3051576133840563</v>
      </c>
      <c r="BI164">
        <f>IFERROR(VLOOKUP($A164,table123!$BF$10:$BR$410,13,FALSE)/VLOOKUP($A164,table100!$BE$10:$BK$462,7,FALSE)*1000,"")</f>
        <v>4.6702598978468828</v>
      </c>
      <c r="BJ164">
        <f>IFERROR(VLOOKUP($A164,table123!$CF$10:$CY$410,20,FALSE)/VLOOKUP($A164,table100!$CE$10:$CK$462,7,FALSE)*1000,"")</f>
        <v>3.6092970999227578</v>
      </c>
      <c r="BK164">
        <f>IFERROR(VLOOKUP($A164,table123!$DF$10:$DY$410,20,FALSE)/VLOOKUP($A164,table100!$DE$10:$DK$462,7,FALSE)*1000,"")</f>
        <v>4.547871596093028</v>
      </c>
      <c r="BL164">
        <f>IFERROR(VLOOKUP($A164,table123!$EF$10:$EZ$410,21,FALSE)/VLOOKUP($A164,table100!$EE$10:$EK$462,7,FALSE)*1000,"")</f>
        <v>8.5112903450485469</v>
      </c>
      <c r="BM164">
        <f>IFERROR(VLOOKUP($A164,table123!$FF$10:$FZ$410,21,FALSE)/VLOOKUP($A164,table100!$FE$10:$FK$462,7,FALSE)*1000,"")</f>
        <v>9.4201497278930351</v>
      </c>
      <c r="BN164">
        <f>IFERROR(VLOOKUP($A164,table123!$GF$10:$GZ$410,21,FALSE)/VLOOKUP($A164,table100!$GE$10:$GK$462,7,FALSE)*1000,"")</f>
        <v>13.341543513957307</v>
      </c>
    </row>
    <row r="165" spans="1:66" x14ac:dyDescent="0.3">
      <c r="A165" t="s">
        <v>179</v>
      </c>
      <c r="B165" t="str">
        <f>VLOOKUP($A165,class!$A$1:$B$455,2,FALSE)</f>
        <v>London Borough</v>
      </c>
      <c r="C165" t="str">
        <f>IFERROR(VLOOKUP($A165,classifications!A$3:C$334,3,FALSE),VLOOKUP($A165,classifications!I$2:K$28,3,FALSE))</f>
        <v>Predominantly Urban</v>
      </c>
      <c r="E165" t="b">
        <f>IF(VLOOKUP(A165,table123!$F$10:$F$410,1,FALSE)=VLOOKUP(calculations!A165,table100!$E$10:$E$462,1,FALSE),TRUE,FALSE)</f>
        <v>1</v>
      </c>
      <c r="F165" t="b">
        <f>IF(VLOOKUP($A165,table123!$AF$10:$AF$410,1,FALSE)=VLOOKUP(calculations!$A165,table100!$AE$10:$AE$462,1,FALSE),TRUE,FALSE)</f>
        <v>1</v>
      </c>
      <c r="G165" t="b">
        <f>IF(VLOOKUP($A165,table123!$BF$10:$BF$410,1,FALSE)=VLOOKUP(calculations!$A165,table100!$BE$10:$BE$462,1,FALSE),TRUE,FALSE)</f>
        <v>1</v>
      </c>
      <c r="H165" t="b">
        <f>IF(VLOOKUP($A165,table123!$CF$10:$CF$410,1,FALSE)=VLOOKUP(calculations!$A165,table100!$CE$10:$CE$462,1,FALSE),TRUE,FALSE)</f>
        <v>1</v>
      </c>
      <c r="I165" t="b">
        <f>IF(VLOOKUP($A165,table123!$DF$10:$DF$410,1,FALSE)=VLOOKUP(calculations!$A165,table100!$DE$10:$DE$462,1,FALSE),TRUE,FALSE)</f>
        <v>1</v>
      </c>
      <c r="J165" t="b">
        <f>IF(VLOOKUP($A165,table123!$EF$10:$EF$410,1,FALSE)=VLOOKUP(calculations!$A165,table100!$EE$10:$EE$462,1,FALSE),TRUE,FALSE)</f>
        <v>1</v>
      </c>
      <c r="K165" t="b">
        <f>IF(VLOOKUP($A165,table123!$FF$10:$FF$410,1,FALSE)=VLOOKUP(calculations!$A165,table100!$FE$10:$FE$462,1,FALSE),TRUE,FALSE)</f>
        <v>1</v>
      </c>
      <c r="L165" t="b">
        <f>IF(VLOOKUP($A165,table123!$GF$10:$GF$408,1,FALSE)=VLOOKUP(calculations!$A165,table100!$GE$10:$GE$462,1,FALSE),TRUE,FALSE)</f>
        <v>1</v>
      </c>
      <c r="N165">
        <f>IFERROR(VLOOKUP($A165,table123!$F$10:$R$410,3,FALSE)/VLOOKUP($A165,table100!$E$10:$K$462,7,FALSE)*1000,"")</f>
        <v>8.586799089592386</v>
      </c>
      <c r="O165">
        <f>IFERROR(VLOOKUP($A165,table123!$AF$10:$AR$410,3,FALSE)/VLOOKUP($A165,table100!$AE$10:$AK$462,7,FALSE)*1000,"")</f>
        <v>2.0978462871541117</v>
      </c>
      <c r="P165">
        <f>IFERROR(VLOOKUP($A165,table123!$BF$10:$BR$410,3,FALSE)/VLOOKUP($A165,table100!$BE$10:$BK$462,7,FALSE)*1000,"")</f>
        <v>3.3521203581655383</v>
      </c>
      <c r="Q165">
        <f>IFERROR(VLOOKUP($A165,table123!$CF$10:$CY$410,3,FALSE)/VLOOKUP($A165,table100!$CE$10:$CK$462,7,FALSE)*1000,"")</f>
        <v>8.9917886307598334</v>
      </c>
      <c r="R165">
        <f>IFERROR(VLOOKUP($A165,table123!$DF$10:$DY$410,3,FALSE)/VLOOKUP($A165,table100!$DE$10:$DK$462,7,FALSE)*1000,"")</f>
        <v>4.3773230038959294</v>
      </c>
      <c r="S165">
        <f>IFERROR(VLOOKUP($A165,table123!$EF$10:$EZ$410,3,FALSE)/VLOOKUP($A165,table100!$EE$10:$EK$462,7,FALSE)*1000,"")</f>
        <v>5.456768170704601</v>
      </c>
      <c r="T165">
        <f>IFERROR(VLOOKUP($A165,table123!$FF$10:$FZ$410,3,FALSE)/VLOOKUP($A165,table100!$FE$10:$FK$462,7,FALSE)*1000,"")</f>
        <v>9.5721217468019404</v>
      </c>
      <c r="U165">
        <f>IFERROR(VLOOKUP($A165,table123!$GF$10:$GZ$410,3,FALSE)/VLOOKUP($A165,table100!$GE$10:$GK$462,7,FALSE)*1000,"")</f>
        <v>9.770533897659643</v>
      </c>
      <c r="W165">
        <f>IFERROR(VLOOKUP($A165,table123!$F$10:$R$410,5,FALSE)/VLOOKUP($A165,table100!$E$10:$K$462,7,FALSE)*1000,"")</f>
        <v>0.39083155160125987</v>
      </c>
      <c r="X165">
        <f>IFERROR(VLOOKUP($A165,table123!$AF$10:$AR$410,5,FALSE)/VLOOKUP($A165,table100!$AE$10:$AK$462,7,FALSE)*1000,"")</f>
        <v>0.64987629547708903</v>
      </c>
      <c r="Y165">
        <f>IFERROR(VLOOKUP($A165,table123!$BF$10:$BR$410,5,FALSE)/VLOOKUP($A165,table100!$BE$10:$BK$462,7,FALSE)*1000,"")</f>
        <v>0.46588791418571884</v>
      </c>
      <c r="Z165">
        <f>IFERROR(VLOOKUP($A165,table123!$CF$10:$CY$410,5,FALSE)/VLOOKUP($A165,table100!$CE$10:$CK$462,7,FALSE)*1000,"")</f>
        <v>0.45241703802565209</v>
      </c>
      <c r="AA165">
        <f>IFERROR(VLOOKUP($A165,table123!$DF$10:$DY$410,5,FALSE)/VLOOKUP($A165,table100!$DE$10:$DK$462,7,FALSE)*1000,"")</f>
        <v>0.50378397743047787</v>
      </c>
      <c r="AB165">
        <f>IFERROR(VLOOKUP($A165,table123!$EF$10:$EZ$410,5,FALSE)/VLOOKUP($A165,table100!$EE$10:$EK$462,7,FALSE)*1000,"")</f>
        <v>0.72238275172260502</v>
      </c>
      <c r="AC165">
        <f>IFERROR(VLOOKUP($A165,table123!$FF$10:$FZ$410,5,FALSE)/VLOOKUP($A165,table100!$FE$10:$FK$462,7,FALSE)*1000,"")</f>
        <v>0.68372298191442438</v>
      </c>
      <c r="AD165">
        <f>IFERROR(VLOOKUP($A165,table123!$GF$10:$GZ$410,5,FALSE)/VLOOKUP($A165,table100!$GE$10:$GK$462,7,FALSE)*1000,"")</f>
        <v>0.66369996409492005</v>
      </c>
      <c r="AF165">
        <f>IFERROR(VLOOKUP($A165,table123!$F$10:$R$410,7,FALSE)/VLOOKUP($A165,table100!$E$10:$K$462,7,FALSE)*1000,"")</f>
        <v>0.35634641469526634</v>
      </c>
      <c r="AG165">
        <f>IFERROR(VLOOKUP($A165,table123!$AF$10:$AR$410,7,FALSE)/VLOOKUP($A165,table100!$AE$10:$AK$462,7,FALSE)*1000,"")</f>
        <v>0.76388968064850815</v>
      </c>
      <c r="AH165">
        <f>IFERROR(VLOOKUP($A165,table123!$BF$10:$BR$410,7,FALSE)/VLOOKUP($A165,table100!$BE$10:$BK$462,7,FALSE)*1000,"")</f>
        <v>0.94313894822962596</v>
      </c>
      <c r="AI165">
        <f>IFERROR(VLOOKUP($A165,table123!$CF$10:$CY$410,7,FALSE)/VLOOKUP($A165,table100!$CE$10:$CK$462,7,FALSE)*1000,"")</f>
        <v>4.2414097314904877</v>
      </c>
      <c r="AJ165">
        <f>IFERROR(VLOOKUP($A165,table123!$DF$10:$DY$410,7,FALSE)/VLOOKUP($A165,table100!$DE$10:$DK$462,7,FALSE)*1000,"")</f>
        <v>2.6756526801307601</v>
      </c>
      <c r="AK165">
        <f>IFERROR(VLOOKUP($A165,table123!$EF$10:$EZ$410,7,FALSE)/VLOOKUP($A165,table100!$EE$10:$EK$462,7,FALSE)*1000,"")</f>
        <v>2.4449877750611249</v>
      </c>
      <c r="AL165">
        <f>IFERROR(VLOOKUP($A165,table123!$FF$10:$FZ$410,7,FALSE)/VLOOKUP($A165,table100!$FE$10:$FK$462,7,FALSE)*1000,"")</f>
        <v>3.8266431407146007</v>
      </c>
      <c r="AM165">
        <f>IFERROR(VLOOKUP($A165,table123!$GF$10:$GZ$410,7,FALSE)/VLOOKUP($A165,table100!$GE$10:$GK$462,7,FALSE)*1000,"")</f>
        <v>2.7744834564623706</v>
      </c>
      <c r="AO165">
        <f>IFERROR(VLOOKUP($A165,table123!$F$10:$R$410,9,FALSE)/VLOOKUP($A165,table100!$E$10:$K$462,7,FALSE)*1000,"")</f>
        <v>0</v>
      </c>
      <c r="AP165">
        <f>IFERROR(VLOOKUP($A165,table123!$AF$10:$AR$410,9,FALSE)/VLOOKUP($A165,table100!$AE$10:$AK$462,7,FALSE)*1000,"")</f>
        <v>0</v>
      </c>
      <c r="AQ165">
        <f>IFERROR(VLOOKUP($A165,table123!$BF$10:$BR$410,9,FALSE)/VLOOKUP($A165,table100!$BE$10:$BK$462,7,FALSE)*1000,"")</f>
        <v>0</v>
      </c>
      <c r="AR165">
        <f>IFERROR(VLOOKUP($A165,table123!$CF$10:$CY$410,16,FALSE)/VLOOKUP($A165,table100!$CE$10:$CK$462,7,FALSE)*1000,"")</f>
        <v>0</v>
      </c>
      <c r="AS165">
        <f>IFERROR(VLOOKUP($A165,table123!$DF$10:$DY$410,16,FALSE)/VLOOKUP($A165,table100!$DE$10:$DK$462,7,FALSE)*1000,"")</f>
        <v>0</v>
      </c>
      <c r="AT165">
        <f>IFERROR(VLOOKUP($A165,table123!$EF$10:$EZ$410,17,FALSE)/VLOOKUP($A165,table100!$EE$10:$EK$462,7,FALSE)*1000,"")</f>
        <v>0</v>
      </c>
      <c r="AU165">
        <f>IFERROR(VLOOKUP($A165,table123!$FF$10:$FZ$410,17,FALSE)/VLOOKUP($A165,table100!$FE$10:$FK$462,7,FALSE)*1000,"")</f>
        <v>0</v>
      </c>
      <c r="AV165">
        <f>IFERROR(VLOOKUP($A165,table123!$GF$10:$GZ$410,17,FALSE)/VLOOKUP($A165,table100!$GE$10:$GK$462,7,FALSE)*1000,"")</f>
        <v>0</v>
      </c>
      <c r="AX165">
        <f>IFERROR(VLOOKUP($A165,table123!$F$10:$R$410,11,FALSE)/VLOOKUP($A165,table100!$E$10:$K$462,7,FALSE)*1000,"")</f>
        <v>1.1150194266271236</v>
      </c>
      <c r="AY165">
        <f>IFERROR(VLOOKUP($A165,table123!$AF$10:$AR$410,11,FALSE)/VLOOKUP($A165,table100!$AE$10:$AK$462,7,FALSE)*1000,"")</f>
        <v>0.14821740072284487</v>
      </c>
      <c r="AZ165">
        <f>IFERROR(VLOOKUP($A165,table123!$BF$10:$BR$410,11,FALSE)/VLOOKUP($A165,table100!$BE$10:$BK$462,7,FALSE)*1000,"")</f>
        <v>0.10226807872369438</v>
      </c>
      <c r="BA165">
        <f>IFERROR(VLOOKUP($A165,table123!$CF$10:$CY$410,18,FALSE)/VLOOKUP($A165,table100!$CE$10:$CK$462,7,FALSE)*1000,"")</f>
        <v>3.3931277851923904</v>
      </c>
      <c r="BB165">
        <f>IFERROR(VLOOKUP($A165,table123!$DF$10:$DY$410,18,FALSE)/VLOOKUP($A165,table100!$DE$10:$DK$462,7,FALSE)*1000,"")</f>
        <v>0.2127087904706462</v>
      </c>
      <c r="BC165">
        <f>IFERROR(VLOOKUP($A165,table123!$EF$10:$EZ$410,19,FALSE)/VLOOKUP($A165,table100!$EE$10:$EK$462,7,FALSE)*1000,"")</f>
        <v>0.84463214047566126</v>
      </c>
      <c r="BD165">
        <f>IFERROR(VLOOKUP($A165,table123!$FF$10:$FZ$410,19,FALSE)/VLOOKUP($A165,table100!$FE$10:$FK$462,7,FALSE)*1000,"")</f>
        <v>0.52933392148213498</v>
      </c>
      <c r="BE165">
        <f>IFERROR(VLOOKUP($A165,table123!$GF$10:$GZ$410,19,FALSE)/VLOOKUP($A165,table100!$GE$10:$GK$462,7,FALSE)*1000,"")</f>
        <v>0.15232458192342427</v>
      </c>
      <c r="BG165">
        <f>IFERROR(VLOOKUP($A165,table123!$F$10:$R$410,13,FALSE)/VLOOKUP($A165,table100!$E$10:$K$462,7,FALSE)*1000,"")</f>
        <v>8.2189576292617872</v>
      </c>
      <c r="BH165">
        <f>IFERROR(VLOOKUP($A165,table123!$AF$10:$AR$410,13,FALSE)/VLOOKUP($A165,table100!$AE$10:$AK$462,7,FALSE)*1000,"")</f>
        <v>3.3633948625568642</v>
      </c>
      <c r="BI165">
        <f>IFERROR(VLOOKUP($A165,table123!$BF$10:$BR$410,13,FALSE)/VLOOKUP($A165,table100!$BE$10:$BK$462,7,FALSE)*1000,"")</f>
        <v>4.6588791418571889</v>
      </c>
      <c r="BJ165">
        <f>IFERROR(VLOOKUP($A165,table123!$CF$10:$CY$410,20,FALSE)/VLOOKUP($A165,table100!$CE$10:$CK$462,7,FALSE)*1000,"")</f>
        <v>10.292487615083584</v>
      </c>
      <c r="BK165">
        <f>IFERROR(VLOOKUP($A165,table123!$DF$10:$DY$410,20,FALSE)/VLOOKUP($A165,table100!$DE$10:$DK$462,7,FALSE)*1000,"")</f>
        <v>7.3440508709865213</v>
      </c>
      <c r="BL165">
        <f>IFERROR(VLOOKUP($A165,table123!$EF$10:$EZ$410,21,FALSE)/VLOOKUP($A165,table100!$EE$10:$EK$462,7,FALSE)*1000,"")</f>
        <v>7.7795065570126694</v>
      </c>
      <c r="BM165">
        <f>IFERROR(VLOOKUP($A165,table123!$FF$10:$FZ$410,21,FALSE)/VLOOKUP($A165,table100!$FE$10:$FK$462,7,FALSE)*1000,"")</f>
        <v>13.553153947948831</v>
      </c>
      <c r="BN165">
        <f>IFERROR(VLOOKUP($A165,table123!$GF$10:$GZ$410,21,FALSE)/VLOOKUP($A165,table100!$GE$10:$GK$462,7,FALSE)*1000,"")</f>
        <v>13.056392736293507</v>
      </c>
    </row>
    <row r="166" spans="1:66" x14ac:dyDescent="0.3">
      <c r="A166" t="s">
        <v>569</v>
      </c>
      <c r="B166" t="str">
        <f>VLOOKUP($A166,class!$A$1:$B$455,2,FALSE)</f>
        <v>Shire District</v>
      </c>
      <c r="C166" t="str">
        <f>IFERROR(VLOOKUP($A166,classifications!A$3:C$334,3,FALSE),VLOOKUP($A166,classifications!I$2:K$28,3,FALSE))</f>
        <v>Urban with Significant Rural</v>
      </c>
      <c r="E166" t="b">
        <f>IF(VLOOKUP(A166,table123!$F$10:$F$410,1,FALSE)=VLOOKUP(calculations!A166,table100!$E$10:$E$462,1,FALSE),TRUE,FALSE)</f>
        <v>1</v>
      </c>
      <c r="F166" t="b">
        <f>IF(VLOOKUP($A166,table123!$AF$10:$AF$410,1,FALSE)=VLOOKUP(calculations!$A166,table100!$AE$10:$AE$462,1,FALSE),TRUE,FALSE)</f>
        <v>1</v>
      </c>
      <c r="G166" t="b">
        <f>IF(VLOOKUP($A166,table123!$BF$10:$BF$410,1,FALSE)=VLOOKUP(calculations!$A166,table100!$BE$10:$BE$462,1,FALSE),TRUE,FALSE)</f>
        <v>1</v>
      </c>
      <c r="H166" t="b">
        <f>IF(VLOOKUP($A166,table123!$CF$10:$CF$410,1,FALSE)=VLOOKUP(calculations!$A166,table100!$CE$10:$CE$462,1,FALSE),TRUE,FALSE)</f>
        <v>1</v>
      </c>
      <c r="I166" t="b">
        <f>IF(VLOOKUP($A166,table123!$DF$10:$DF$410,1,FALSE)=VLOOKUP(calculations!$A166,table100!$DE$10:$DE$462,1,FALSE),TRUE,FALSE)</f>
        <v>1</v>
      </c>
      <c r="J166" t="b">
        <f>IF(VLOOKUP($A166,table123!$EF$10:$EF$410,1,FALSE)=VLOOKUP(calculations!$A166,table100!$EE$10:$EE$462,1,FALSE),TRUE,FALSE)</f>
        <v>1</v>
      </c>
      <c r="K166" t="b">
        <f>IF(VLOOKUP($A166,table123!$FF$10:$FF$410,1,FALSE)=VLOOKUP(calculations!$A166,table100!$FE$10:$FE$462,1,FALSE),TRUE,FALSE)</f>
        <v>1</v>
      </c>
      <c r="L166" t="b">
        <f>IF(VLOOKUP($A166,table123!$GF$10:$GF$408,1,FALSE)=VLOOKUP(calculations!$A166,table100!$GE$10:$GE$462,1,FALSE),TRUE,FALSE)</f>
        <v>1</v>
      </c>
      <c r="N166">
        <f>IFERROR(VLOOKUP($A166,table123!$F$10:$R$410,3,FALSE)/VLOOKUP($A166,table100!$E$10:$K$462,7,FALSE)*1000,"")</f>
        <v>6.272571754419312</v>
      </c>
      <c r="O166">
        <f>IFERROR(VLOOKUP($A166,table123!$AF$10:$AR$410,3,FALSE)/VLOOKUP($A166,table100!$AE$10:$AK$462,7,FALSE)*1000,"")</f>
        <v>8.048833189282627</v>
      </c>
      <c r="P166">
        <f>IFERROR(VLOOKUP($A166,table123!$BF$10:$BR$410,3,FALSE)/VLOOKUP($A166,table100!$BE$10:$BK$462,7,FALSE)*1000,"")</f>
        <v>9.6808795923840165</v>
      </c>
      <c r="Q166">
        <f>IFERROR(VLOOKUP($A166,table123!$CF$10:$CY$410,3,FALSE)/VLOOKUP($A166,table100!$CE$10:$CK$462,7,FALSE)*1000,"")</f>
        <v>16.184756032741575</v>
      </c>
      <c r="R166">
        <f>IFERROR(VLOOKUP($A166,table123!$DF$10:$DY$410,3,FALSE)/VLOOKUP($A166,table100!$DE$10:$DK$462,7,FALSE)*1000,"")</f>
        <v>16.17405368742337</v>
      </c>
      <c r="S166">
        <f>IFERROR(VLOOKUP($A166,table123!$EF$10:$EZ$410,3,FALSE)/VLOOKUP($A166,table100!$EE$10:$EK$462,7,FALSE)*1000,"")</f>
        <v>10.831344164677498</v>
      </c>
      <c r="T166">
        <f>IFERROR(VLOOKUP($A166,table123!$FF$10:$FZ$410,3,FALSE)/VLOOKUP($A166,table100!$FE$10:$FK$462,7,FALSE)*1000,"")</f>
        <v>12.730309779307554</v>
      </c>
      <c r="U166">
        <f>IFERROR(VLOOKUP($A166,table123!$GF$10:$GZ$410,3,FALSE)/VLOOKUP($A166,table100!$GE$10:$GK$462,7,FALSE)*1000,"")</f>
        <v>14.85543369890329</v>
      </c>
      <c r="W166">
        <f>IFERROR(VLOOKUP($A166,table123!$F$10:$R$410,5,FALSE)/VLOOKUP($A166,table100!$E$10:$K$462,7,FALSE)*1000,"")</f>
        <v>0</v>
      </c>
      <c r="X166">
        <f>IFERROR(VLOOKUP($A166,table123!$AF$10:$AR$410,5,FALSE)/VLOOKUP($A166,table100!$AE$10:$AK$462,7,FALSE)*1000,"")</f>
        <v>0</v>
      </c>
      <c r="Y166">
        <f>IFERROR(VLOOKUP($A166,table123!$BF$10:$BR$410,5,FALSE)/VLOOKUP($A166,table100!$BE$10:$BK$462,7,FALSE)*1000,"")</f>
        <v>0</v>
      </c>
      <c r="Z166">
        <f>IFERROR(VLOOKUP($A166,table123!$CF$10:$CY$410,5,FALSE)/VLOOKUP($A166,table100!$CE$10:$CK$462,7,FALSE)*1000,"")</f>
        <v>7.9727862230254062E-2</v>
      </c>
      <c r="AA166">
        <f>IFERROR(VLOOKUP($A166,table123!$DF$10:$DY$410,5,FALSE)/VLOOKUP($A166,table100!$DE$10:$DK$462,7,FALSE)*1000,"")</f>
        <v>0</v>
      </c>
      <c r="AB166">
        <f>IFERROR(VLOOKUP($A166,table123!$EF$10:$EZ$410,5,FALSE)/VLOOKUP($A166,table100!$EE$10:$EK$462,7,FALSE)*1000,"")</f>
        <v>0</v>
      </c>
      <c r="AC166">
        <f>IFERROR(VLOOKUP($A166,table123!$FF$10:$FZ$410,5,FALSE)/VLOOKUP($A166,table100!$FE$10:$FK$462,7,FALSE)*1000,"")</f>
        <v>0</v>
      </c>
      <c r="AD166">
        <f>IFERROR(VLOOKUP($A166,table123!$GF$10:$GZ$410,5,FALSE)/VLOOKUP($A166,table100!$GE$10:$GK$462,7,FALSE)*1000,"")</f>
        <v>2.4925224327018942E-2</v>
      </c>
      <c r="AF166">
        <f>IFERROR(VLOOKUP($A166,table123!$F$10:$R$410,7,FALSE)/VLOOKUP($A166,table100!$E$10:$K$462,7,FALSE)*1000,"")</f>
        <v>0.32584788334645776</v>
      </c>
      <c r="AG166">
        <f>IFERROR(VLOOKUP($A166,table123!$AF$10:$AR$410,7,FALSE)/VLOOKUP($A166,table100!$AE$10:$AK$462,7,FALSE)*1000,"")</f>
        <v>0.40514261019879</v>
      </c>
      <c r="AH166">
        <f>IFERROR(VLOOKUP($A166,table123!$BF$10:$BR$410,7,FALSE)/VLOOKUP($A166,table100!$BE$10:$BK$462,7,FALSE)*1000,"")</f>
        <v>-0.32180209171359614</v>
      </c>
      <c r="AI166">
        <f>IFERROR(VLOOKUP($A166,table123!$CF$10:$CY$410,7,FALSE)/VLOOKUP($A166,table100!$CE$10:$CK$462,7,FALSE)*1000,"")</f>
        <v>2.7904751780588923</v>
      </c>
      <c r="AJ166">
        <f>IFERROR(VLOOKUP($A166,table123!$DF$10:$DY$410,7,FALSE)/VLOOKUP($A166,table100!$DE$10:$DK$462,7,FALSE)*1000,"")</f>
        <v>0.60000521743667345</v>
      </c>
      <c r="AK166">
        <f>IFERROR(VLOOKUP($A166,table123!$EF$10:$EZ$410,7,FALSE)/VLOOKUP($A166,table100!$EE$10:$EK$462,7,FALSE)*1000,"")</f>
        <v>3.6703370036703373</v>
      </c>
      <c r="AL166">
        <f>IFERROR(VLOOKUP($A166,table123!$FF$10:$FZ$410,7,FALSE)/VLOOKUP($A166,table100!$FE$10:$FK$462,7,FALSE)*1000,"")</f>
        <v>3.4926098400485932</v>
      </c>
      <c r="AM166">
        <f>IFERROR(VLOOKUP($A166,table123!$GF$10:$GZ$410,7,FALSE)/VLOOKUP($A166,table100!$GE$10:$GK$462,7,FALSE)*1000,"")</f>
        <v>0.57328015952143563</v>
      </c>
      <c r="AO166">
        <f>IFERROR(VLOOKUP($A166,table123!$F$10:$R$410,9,FALSE)/VLOOKUP($A166,table100!$E$10:$K$462,7,FALSE)*1000,"")</f>
        <v>0</v>
      </c>
      <c r="AP166">
        <f>IFERROR(VLOOKUP($A166,table123!$AF$10:$AR$410,9,FALSE)/VLOOKUP($A166,table100!$AE$10:$AK$462,7,FALSE)*1000,"")</f>
        <v>5.4019014693171996E-2</v>
      </c>
      <c r="AQ166">
        <f>IFERROR(VLOOKUP($A166,table123!$BF$10:$BR$410,9,FALSE)/VLOOKUP($A166,table100!$BE$10:$BK$462,7,FALSE)*1000,"")</f>
        <v>0</v>
      </c>
      <c r="AR166">
        <f>IFERROR(VLOOKUP($A166,table123!$CF$10:$CY$410,16,FALSE)/VLOOKUP($A166,table100!$CE$10:$CK$462,7,FALSE)*1000,"")</f>
        <v>0</v>
      </c>
      <c r="AS166">
        <f>IFERROR(VLOOKUP($A166,table123!$DF$10:$DY$410,16,FALSE)/VLOOKUP($A166,table100!$DE$10:$DK$462,7,FALSE)*1000,"")</f>
        <v>0.13043591683405942</v>
      </c>
      <c r="AT166">
        <f>IFERROR(VLOOKUP($A166,table123!$EF$10:$EZ$410,17,FALSE)/VLOOKUP($A166,table100!$EE$10:$EK$462,7,FALSE)*1000,"")</f>
        <v>0</v>
      </c>
      <c r="AU166">
        <f>IFERROR(VLOOKUP($A166,table123!$FF$10:$FZ$410,17,FALSE)/VLOOKUP($A166,table100!$FE$10:$FK$462,7,FALSE)*1000,"")</f>
        <v>0</v>
      </c>
      <c r="AV166">
        <f>IFERROR(VLOOKUP($A166,table123!$GF$10:$GZ$410,17,FALSE)/VLOOKUP($A166,table100!$GE$10:$GK$462,7,FALSE)*1000,"")</f>
        <v>0</v>
      </c>
      <c r="AX166">
        <f>IFERROR(VLOOKUP($A166,table123!$F$10:$R$410,11,FALSE)/VLOOKUP($A166,table100!$E$10:$K$462,7,FALSE)*1000,"")</f>
        <v>1.2490835528280879</v>
      </c>
      <c r="AY166">
        <f>IFERROR(VLOOKUP($A166,table123!$AF$10:$AR$410,11,FALSE)/VLOOKUP($A166,table100!$AE$10:$AK$462,7,FALSE)*1000,"")</f>
        <v>1.323465859982714</v>
      </c>
      <c r="AZ166">
        <f>IFERROR(VLOOKUP($A166,table123!$BF$10:$BR$410,11,FALSE)/VLOOKUP($A166,table100!$BE$10:$BK$462,7,FALSE)*1000,"")</f>
        <v>0.29498525073746312</v>
      </c>
      <c r="BA166">
        <f>IFERROR(VLOOKUP($A166,table123!$CF$10:$CY$410,18,FALSE)/VLOOKUP($A166,table100!$CE$10:$CK$462,7,FALSE)*1000,"")</f>
        <v>0.31891144892101625</v>
      </c>
      <c r="BB166">
        <f>IFERROR(VLOOKUP($A166,table123!$DF$10:$DY$410,18,FALSE)/VLOOKUP($A166,table100!$DE$10:$DK$462,7,FALSE)*1000,"")</f>
        <v>0.52174366733623767</v>
      </c>
      <c r="BC166">
        <f>IFERROR(VLOOKUP($A166,table123!$EF$10:$EZ$410,19,FALSE)/VLOOKUP($A166,table100!$EE$10:$EK$462,7,FALSE)*1000,"")</f>
        <v>0.35933369266702597</v>
      </c>
      <c r="BD166">
        <f>IFERROR(VLOOKUP($A166,table123!$FF$10:$FZ$410,19,FALSE)/VLOOKUP($A166,table100!$FE$10:$FK$462,7,FALSE)*1000,"")</f>
        <v>0.83518930957683746</v>
      </c>
      <c r="BE166">
        <f>IFERROR(VLOOKUP($A166,table123!$GF$10:$GZ$410,19,FALSE)/VLOOKUP($A166,table100!$GE$10:$GK$462,7,FALSE)*1000,"")</f>
        <v>0.32402791625124627</v>
      </c>
      <c r="BG166">
        <f>IFERROR(VLOOKUP($A166,table123!$F$10:$R$410,13,FALSE)/VLOOKUP($A166,table100!$E$10:$K$462,7,FALSE)*1000,"")</f>
        <v>5.3493360849376819</v>
      </c>
      <c r="BH166">
        <f>IFERROR(VLOOKUP($A166,table123!$AF$10:$AR$410,13,FALSE)/VLOOKUP($A166,table100!$AE$10:$AK$462,7,FALSE)*1000,"")</f>
        <v>7.184528954191876</v>
      </c>
      <c r="BI166">
        <f>IFERROR(VLOOKUP($A166,table123!$BF$10:$BR$410,13,FALSE)/VLOOKUP($A166,table100!$BE$10:$BK$462,7,FALSE)*1000,"")</f>
        <v>9.0640922499329566</v>
      </c>
      <c r="BJ166">
        <f>IFERROR(VLOOKUP($A166,table123!$CF$10:$CY$410,20,FALSE)/VLOOKUP($A166,table100!$CE$10:$CK$462,7,FALSE)*1000,"")</f>
        <v>18.736047624109705</v>
      </c>
      <c r="BK166">
        <f>IFERROR(VLOOKUP($A166,table123!$DF$10:$DY$410,20,FALSE)/VLOOKUP($A166,table100!$DE$10:$DK$462,7,FALSE)*1000,"")</f>
        <v>16.382751154357866</v>
      </c>
      <c r="BL166">
        <f>IFERROR(VLOOKUP($A166,table123!$EF$10:$EZ$410,21,FALSE)/VLOOKUP($A166,table100!$EE$10:$EK$462,7,FALSE)*1000,"")</f>
        <v>14.142347475680809</v>
      </c>
      <c r="BM166">
        <f>IFERROR(VLOOKUP($A166,table123!$FF$10:$FZ$410,21,FALSE)/VLOOKUP($A166,table100!$FE$10:$FK$462,7,FALSE)*1000,"")</f>
        <v>15.387730309779307</v>
      </c>
      <c r="BN166">
        <f>IFERROR(VLOOKUP($A166,table123!$GF$10:$GZ$410,21,FALSE)/VLOOKUP($A166,table100!$GE$10:$GK$462,7,FALSE)*1000,"")</f>
        <v>15.129611166500499</v>
      </c>
    </row>
    <row r="167" spans="1:66" x14ac:dyDescent="0.3">
      <c r="A167" t="s">
        <v>1264</v>
      </c>
      <c r="B167" t="str">
        <f>VLOOKUP($A167,class!$A$1:$B$455,2,FALSE)</f>
        <v>Unitary Authority</v>
      </c>
      <c r="C167" t="str">
        <f>IFERROR(VLOOKUP($A167,classifications!A$3:C$334,3,FALSE),VLOOKUP($A167,classifications!I$2:K$28,3,FALSE))</f>
        <v>Predominantly Urban</v>
      </c>
      <c r="E167" t="b">
        <f>IF(VLOOKUP(A167,table123!$F$10:$F$410,1,FALSE)=VLOOKUP(calculations!A167,table100!$E$10:$E$462,1,FALSE),TRUE,FALSE)</f>
        <v>1</v>
      </c>
      <c r="F167" t="b">
        <f>IF(VLOOKUP($A167,table123!$AF$10:$AF$410,1,FALSE)=VLOOKUP(calculations!$A167,table100!$AE$10:$AE$462,1,FALSE),TRUE,FALSE)</f>
        <v>1</v>
      </c>
      <c r="G167" t="b">
        <f>IF(VLOOKUP($A167,table123!$BF$10:$BF$410,1,FALSE)=VLOOKUP(calculations!$A167,table100!$BE$10:$BE$462,1,FALSE),TRUE,FALSE)</f>
        <v>1</v>
      </c>
      <c r="H167" t="b">
        <f>IF(VLOOKUP($A167,table123!$CF$10:$CF$410,1,FALSE)=VLOOKUP(calculations!$A167,table100!$CE$10:$CE$462,1,FALSE),TRUE,FALSE)</f>
        <v>1</v>
      </c>
      <c r="I167" t="b">
        <f>IF(VLOOKUP($A167,table123!$DF$10:$DF$410,1,FALSE)=VLOOKUP(calculations!$A167,table100!$DE$10:$DE$462,1,FALSE),TRUE,FALSE)</f>
        <v>1</v>
      </c>
      <c r="J167" t="b">
        <f>IF(VLOOKUP($A167,table123!$EF$10:$EF$410,1,FALSE)=VLOOKUP(calculations!$A167,table100!$EE$10:$EE$462,1,FALSE),TRUE,FALSE)</f>
        <v>1</v>
      </c>
      <c r="K167" t="b">
        <f>IF(VLOOKUP($A167,table123!$FF$10:$FF$410,1,FALSE)=VLOOKUP(calculations!$A167,table100!$FE$10:$FE$462,1,FALSE),TRUE,FALSE)</f>
        <v>1</v>
      </c>
      <c r="L167" t="b">
        <f>IF(VLOOKUP($A167,table123!$GF$10:$GF$408,1,FALSE)=VLOOKUP(calculations!$A167,table100!$GE$10:$GE$462,1,FALSE),TRUE,FALSE)</f>
        <v>1</v>
      </c>
      <c r="N167">
        <f>IFERROR(VLOOKUP($A167,table123!$F$10:$R$410,3,FALSE)/VLOOKUP($A167,table100!$E$10:$K$462,7,FALSE)*1000,"")</f>
        <v>5.8591442814279295</v>
      </c>
      <c r="O167">
        <f>IFERROR(VLOOKUP($A167,table123!$AF$10:$AR$410,3,FALSE)/VLOOKUP($A167,table100!$AE$10:$AK$462,7,FALSE)*1000,"")</f>
        <v>4.9009212789519569</v>
      </c>
      <c r="P167">
        <f>IFERROR(VLOOKUP($A167,table123!$BF$10:$BR$410,3,FALSE)/VLOOKUP($A167,table100!$BE$10:$BK$462,7,FALSE)*1000,"")</f>
        <v>7.3603762492651379</v>
      </c>
      <c r="Q167">
        <f>IFERROR(VLOOKUP($A167,table123!$CF$10:$CY$410,3,FALSE)/VLOOKUP($A167,table100!$CE$10:$CK$462,7,FALSE)*1000,"")</f>
        <v>12.890142420922588</v>
      </c>
      <c r="R167">
        <f>IFERROR(VLOOKUP($A167,table123!$DF$10:$DY$410,3,FALSE)/VLOOKUP($A167,table100!$DE$10:$DK$462,7,FALSE)*1000,"")</f>
        <v>4.9506090400423677</v>
      </c>
      <c r="S167">
        <f>IFERROR(VLOOKUP($A167,table123!$EF$10:$EZ$410,3,FALSE)/VLOOKUP($A167,table100!$EE$10:$EK$462,7,FALSE)*1000,"")</f>
        <v>6.0531022148851283</v>
      </c>
      <c r="T167">
        <f>IFERROR(VLOOKUP($A167,table123!$FF$10:$FZ$410,3,FALSE)/VLOOKUP($A167,table100!$FE$10:$FK$462,7,FALSE)*1000,"")</f>
        <v>8.4094897331297442</v>
      </c>
      <c r="U167">
        <f>IFERROR(VLOOKUP($A167,table123!$GF$10:$GZ$410,3,FALSE)/VLOOKUP($A167,table100!$GE$10:$GK$462,7,FALSE)*1000,"")</f>
        <v>5.740112994350282</v>
      </c>
      <c r="W167">
        <f>IFERROR(VLOOKUP($A167,table123!$F$10:$R$410,5,FALSE)/VLOOKUP($A167,table100!$E$10:$K$462,7,FALSE)*1000,"")</f>
        <v>-9.4502327119805316E-2</v>
      </c>
      <c r="X167">
        <f>IFERROR(VLOOKUP($A167,table123!$AF$10:$AR$410,5,FALSE)/VLOOKUP($A167,table100!$AE$10:$AK$462,7,FALSE)*1000,"")</f>
        <v>4.7124243066845733E-2</v>
      </c>
      <c r="Y167">
        <f>IFERROR(VLOOKUP($A167,table123!$BF$10:$BR$410,5,FALSE)/VLOOKUP($A167,table100!$BE$10:$BK$462,7,FALSE)*1000,"")</f>
        <v>2.3515579071134628E-2</v>
      </c>
      <c r="Z167">
        <f>IFERROR(VLOOKUP($A167,table123!$CF$10:$CY$410,5,FALSE)/VLOOKUP($A167,table100!$CE$10:$CK$462,7,FALSE)*1000,"")</f>
        <v>0.2330947996550197</v>
      </c>
      <c r="AA167">
        <f>IFERROR(VLOOKUP($A167,table123!$DF$10:$DY$410,5,FALSE)/VLOOKUP($A167,table100!$DE$10:$DK$462,7,FALSE)*1000,"")</f>
        <v>0.29933915125837574</v>
      </c>
      <c r="AB167">
        <f>IFERROR(VLOOKUP($A167,table123!$EF$10:$EZ$410,5,FALSE)/VLOOKUP($A167,table100!$EE$10:$EK$462,7,FALSE)*1000,"")</f>
        <v>2.2928417480625487E-2</v>
      </c>
      <c r="AC167">
        <f>IFERROR(VLOOKUP($A167,table123!$FF$10:$FZ$410,5,FALSE)/VLOOKUP($A167,table100!$FE$10:$FK$462,7,FALSE)*1000,"")</f>
        <v>9.1159780304929466E-2</v>
      </c>
      <c r="AD167">
        <f>IFERROR(VLOOKUP($A167,table123!$GF$10:$GZ$410,5,FALSE)/VLOOKUP($A167,table100!$GE$10:$GK$462,7,FALSE)*1000,"")</f>
        <v>0</v>
      </c>
      <c r="AF167">
        <f>IFERROR(VLOOKUP($A167,table123!$F$10:$R$410,7,FALSE)/VLOOKUP($A167,table100!$E$10:$K$462,7,FALSE)*1000,"")</f>
        <v>0.40163489025917265</v>
      </c>
      <c r="AG167">
        <f>IFERROR(VLOOKUP($A167,table123!$AF$10:$AR$410,7,FALSE)/VLOOKUP($A167,table100!$AE$10:$AK$462,7,FALSE)*1000,"")</f>
        <v>7.06863646002686E-2</v>
      </c>
      <c r="AH167">
        <f>IFERROR(VLOOKUP($A167,table123!$BF$10:$BR$410,7,FALSE)/VLOOKUP($A167,table100!$BE$10:$BK$462,7,FALSE)*1000,"")</f>
        <v>1.4579659024103468</v>
      </c>
      <c r="AI167">
        <f>IFERROR(VLOOKUP($A167,table123!$CF$10:$CY$410,7,FALSE)/VLOOKUP($A167,table100!$CE$10:$CK$462,7,FALSE)*1000,"")</f>
        <v>0.2564042796205217</v>
      </c>
      <c r="AJ167">
        <f>IFERROR(VLOOKUP($A167,table123!$DF$10:$DY$410,7,FALSE)/VLOOKUP($A167,table100!$DE$10:$DK$462,7,FALSE)*1000,"")</f>
        <v>0.11513044279168298</v>
      </c>
      <c r="AK167">
        <f>IFERROR(VLOOKUP($A167,table123!$EF$10:$EZ$410,7,FALSE)/VLOOKUP($A167,table100!$EE$10:$EK$462,7,FALSE)*1000,"")</f>
        <v>0</v>
      </c>
      <c r="AL167">
        <f>IFERROR(VLOOKUP($A167,table123!$FF$10:$FZ$410,7,FALSE)/VLOOKUP($A167,table100!$FE$10:$FK$462,7,FALSE)*1000,"")</f>
        <v>2.2789945076232367E-2</v>
      </c>
      <c r="AM167">
        <f>IFERROR(VLOOKUP($A167,table123!$GF$10:$GZ$410,7,FALSE)/VLOOKUP($A167,table100!$GE$10:$GK$462,7,FALSE)*1000,"")</f>
        <v>2.2598870056497175E-2</v>
      </c>
      <c r="AO167">
        <f>IFERROR(VLOOKUP($A167,table123!$F$10:$R$410,9,FALSE)/VLOOKUP($A167,table100!$E$10:$K$462,7,FALSE)*1000,"")</f>
        <v>0</v>
      </c>
      <c r="AP167">
        <f>IFERROR(VLOOKUP($A167,table123!$AF$10:$AR$410,9,FALSE)/VLOOKUP($A167,table100!$AE$10:$AK$462,7,FALSE)*1000,"")</f>
        <v>0</v>
      </c>
      <c r="AQ167">
        <f>IFERROR(VLOOKUP($A167,table123!$BF$10:$BR$410,9,FALSE)/VLOOKUP($A167,table100!$BE$10:$BK$462,7,FALSE)*1000,"")</f>
        <v>0</v>
      </c>
      <c r="AR167">
        <f>IFERROR(VLOOKUP($A167,table123!$CF$10:$CY$410,16,FALSE)/VLOOKUP($A167,table100!$CE$10:$CK$462,7,FALSE)*1000,"")</f>
        <v>0</v>
      </c>
      <c r="AS167">
        <f>IFERROR(VLOOKUP($A167,table123!$DF$10:$DY$410,16,FALSE)/VLOOKUP($A167,table100!$DE$10:$DK$462,7,FALSE)*1000,"")</f>
        <v>0</v>
      </c>
      <c r="AT167">
        <f>IFERROR(VLOOKUP($A167,table123!$EF$10:$EZ$410,17,FALSE)/VLOOKUP($A167,table100!$EE$10:$EK$462,7,FALSE)*1000,"")</f>
        <v>0</v>
      </c>
      <c r="AU167">
        <f>IFERROR(VLOOKUP($A167,table123!$FF$10:$FZ$410,17,FALSE)/VLOOKUP($A167,table100!$FE$10:$FK$462,7,FALSE)*1000,"")</f>
        <v>0</v>
      </c>
      <c r="AV167">
        <f>IFERROR(VLOOKUP($A167,table123!$GF$10:$GZ$410,17,FALSE)/VLOOKUP($A167,table100!$GE$10:$GK$462,7,FALSE)*1000,"")</f>
        <v>0</v>
      </c>
      <c r="AX167">
        <f>IFERROR(VLOOKUP($A167,table123!$F$10:$R$410,11,FALSE)/VLOOKUP($A167,table100!$E$10:$K$462,7,FALSE)*1000,"")</f>
        <v>3.4729605216528459</v>
      </c>
      <c r="AY167">
        <f>IFERROR(VLOOKUP($A167,table123!$AF$10:$AR$410,11,FALSE)/VLOOKUP($A167,table100!$AE$10:$AK$462,7,FALSE)*1000,"")</f>
        <v>3.0395136778115504</v>
      </c>
      <c r="AZ167">
        <f>IFERROR(VLOOKUP($A167,table123!$BF$10:$BR$410,11,FALSE)/VLOOKUP($A167,table100!$BE$10:$BK$462,7,FALSE)*1000,"")</f>
        <v>0</v>
      </c>
      <c r="BA167">
        <f>IFERROR(VLOOKUP($A167,table123!$CF$10:$CY$410,18,FALSE)/VLOOKUP($A167,table100!$CE$10:$CK$462,7,FALSE)*1000,"")</f>
        <v>1.0722360784130904</v>
      </c>
      <c r="BB167">
        <f>IFERROR(VLOOKUP($A167,table123!$DF$10:$DY$410,18,FALSE)/VLOOKUP($A167,table100!$DE$10:$DK$462,7,FALSE)*1000,"")</f>
        <v>1.1052522508001565</v>
      </c>
      <c r="BC167">
        <f>IFERROR(VLOOKUP($A167,table123!$EF$10:$EZ$410,19,FALSE)/VLOOKUP($A167,table100!$EE$10:$EK$462,7,FALSE)*1000,"")</f>
        <v>0</v>
      </c>
      <c r="BD167">
        <f>IFERROR(VLOOKUP($A167,table123!$FF$10:$FZ$410,19,FALSE)/VLOOKUP($A167,table100!$FE$10:$FK$462,7,FALSE)*1000,"")</f>
        <v>6.8369835228697093E-2</v>
      </c>
      <c r="BE167">
        <f>IFERROR(VLOOKUP($A167,table123!$GF$10:$GZ$410,19,FALSE)/VLOOKUP($A167,table100!$GE$10:$GK$462,7,FALSE)*1000,"")</f>
        <v>0</v>
      </c>
      <c r="BG167">
        <f>IFERROR(VLOOKUP($A167,table123!$F$10:$R$410,13,FALSE)/VLOOKUP($A167,table100!$E$10:$K$462,7,FALSE)*1000,"")</f>
        <v>2.6933163229144519</v>
      </c>
      <c r="BH167">
        <f>IFERROR(VLOOKUP($A167,table123!$AF$10:$AR$410,13,FALSE)/VLOOKUP($A167,table100!$AE$10:$AK$462,7,FALSE)*1000,"")</f>
        <v>1.9792182088075212</v>
      </c>
      <c r="BI167">
        <f>IFERROR(VLOOKUP($A167,table123!$BF$10:$BR$410,13,FALSE)/VLOOKUP($A167,table100!$BE$10:$BK$462,7,FALSE)*1000,"")</f>
        <v>8.8418577307466197</v>
      </c>
      <c r="BJ167">
        <f>IFERROR(VLOOKUP($A167,table123!$CF$10:$CY$410,20,FALSE)/VLOOKUP($A167,table100!$CE$10:$CK$462,7,FALSE)*1000,"")</f>
        <v>12.30740542178504</v>
      </c>
      <c r="BK167">
        <f>IFERROR(VLOOKUP($A167,table123!$DF$10:$DY$410,20,FALSE)/VLOOKUP($A167,table100!$DE$10:$DK$462,7,FALSE)*1000,"")</f>
        <v>4.2598263832922703</v>
      </c>
      <c r="BL167">
        <f>IFERROR(VLOOKUP($A167,table123!$EF$10:$EZ$410,21,FALSE)/VLOOKUP($A167,table100!$EE$10:$EK$462,7,FALSE)*1000,"")</f>
        <v>6.0760306323657538</v>
      </c>
      <c r="BM167">
        <f>IFERROR(VLOOKUP($A167,table123!$FF$10:$FZ$410,21,FALSE)/VLOOKUP($A167,table100!$FE$10:$FK$462,7,FALSE)*1000,"")</f>
        <v>8.455069623282208</v>
      </c>
      <c r="BN167">
        <f>IFERROR(VLOOKUP($A167,table123!$GF$10:$GZ$410,21,FALSE)/VLOOKUP($A167,table100!$GE$10:$GK$462,7,FALSE)*1000,"")</f>
        <v>5.7627118644067803</v>
      </c>
    </row>
    <row r="168" spans="1:66" x14ac:dyDescent="0.3">
      <c r="A168" t="s">
        <v>485</v>
      </c>
      <c r="B168" t="str">
        <f>VLOOKUP($A168,class!$A$1:$B$455,2,FALSE)</f>
        <v>Shire District</v>
      </c>
      <c r="C168" t="str">
        <f>IFERROR(VLOOKUP($A168,classifications!A$3:C$334,3,FALSE),VLOOKUP($A168,classifications!I$2:K$28,3,FALSE))</f>
        <v>Predominantly Urban</v>
      </c>
      <c r="E168" t="b">
        <f>IF(VLOOKUP(A168,table123!$F$10:$F$410,1,FALSE)=VLOOKUP(calculations!A168,table100!$E$10:$E$462,1,FALSE),TRUE,FALSE)</f>
        <v>1</v>
      </c>
      <c r="F168" t="b">
        <f>IF(VLOOKUP($A168,table123!$AF$10:$AF$410,1,FALSE)=VLOOKUP(calculations!$A168,table100!$AE$10:$AE$462,1,FALSE),TRUE,FALSE)</f>
        <v>1</v>
      </c>
      <c r="G168" t="b">
        <f>IF(VLOOKUP($A168,table123!$BF$10:$BF$410,1,FALSE)=VLOOKUP(calculations!$A168,table100!$BE$10:$BE$462,1,FALSE),TRUE,FALSE)</f>
        <v>1</v>
      </c>
      <c r="H168" t="b">
        <f>IF(VLOOKUP($A168,table123!$CF$10:$CF$410,1,FALSE)=VLOOKUP(calculations!$A168,table100!$CE$10:$CE$462,1,FALSE),TRUE,FALSE)</f>
        <v>1</v>
      </c>
      <c r="I168" t="b">
        <f>IF(VLOOKUP($A168,table123!$DF$10:$DF$410,1,FALSE)=VLOOKUP(calculations!$A168,table100!$DE$10:$DE$462,1,FALSE),TRUE,FALSE)</f>
        <v>1</v>
      </c>
      <c r="J168" t="b">
        <f>IF(VLOOKUP($A168,table123!$EF$10:$EF$410,1,FALSE)=VLOOKUP(calculations!$A168,table100!$EE$10:$EE$462,1,FALSE),TRUE,FALSE)</f>
        <v>1</v>
      </c>
      <c r="K168" t="b">
        <f>IF(VLOOKUP($A168,table123!$FF$10:$FF$410,1,FALSE)=VLOOKUP(calculations!$A168,table100!$FE$10:$FE$462,1,FALSE),TRUE,FALSE)</f>
        <v>1</v>
      </c>
      <c r="L168" t="b">
        <f>IF(VLOOKUP($A168,table123!$GF$10:$GF$408,1,FALSE)=VLOOKUP(calculations!$A168,table100!$GE$10:$GE$462,1,FALSE),TRUE,FALSE)</f>
        <v>1</v>
      </c>
      <c r="N168">
        <f>IFERROR(VLOOKUP($A168,table123!$F$10:$R$410,3,FALSE)/VLOOKUP($A168,table100!$E$10:$K$462,7,FALSE)*1000,"")</f>
        <v>2.7590364239178315</v>
      </c>
      <c r="O168">
        <f>IFERROR(VLOOKUP($A168,table123!$AF$10:$AR$410,3,FALSE)/VLOOKUP($A168,table100!$AE$10:$AK$462,7,FALSE)*1000,"")</f>
        <v>2.7496014233230897</v>
      </c>
      <c r="P168">
        <f>IFERROR(VLOOKUP($A168,table123!$BF$10:$BR$410,3,FALSE)/VLOOKUP($A168,table100!$BE$10:$BK$462,7,FALSE)*1000,"")</f>
        <v>2.6481221359983422</v>
      </c>
      <c r="Q168">
        <f>IFERROR(VLOOKUP($A168,table123!$CF$10:$CY$410,3,FALSE)/VLOOKUP($A168,table100!$CE$10:$CK$462,7,FALSE)*1000,"")</f>
        <v>4.1748864522640732</v>
      </c>
      <c r="R168">
        <f>IFERROR(VLOOKUP($A168,table123!$DF$10:$DY$410,3,FALSE)/VLOOKUP($A168,table100!$DE$10:$DK$462,7,FALSE)*1000,"")</f>
        <v>2.8285961950818925</v>
      </c>
      <c r="S168">
        <f>IFERROR(VLOOKUP($A168,table123!$EF$10:$EZ$410,3,FALSE)/VLOOKUP($A168,table100!$EE$10:$EK$462,7,FALSE)*1000,"")</f>
        <v>3.1797224556542276</v>
      </c>
      <c r="T168">
        <f>IFERROR(VLOOKUP($A168,table123!$FF$10:$FZ$410,3,FALSE)/VLOOKUP($A168,table100!$FE$10:$FK$462,7,FALSE)*1000,"")</f>
        <v>2.3285782108380624</v>
      </c>
      <c r="U168">
        <f>IFERROR(VLOOKUP($A168,table123!$GF$10:$GZ$410,3,FALSE)/VLOOKUP($A168,table100!$GE$10:$GK$462,7,FALSE)*1000,"")</f>
        <v>1.4183758470855754</v>
      </c>
      <c r="W168">
        <f>IFERROR(VLOOKUP($A168,table123!$F$10:$R$410,5,FALSE)/VLOOKUP($A168,table100!$E$10:$K$462,7,FALSE)*1000,"")</f>
        <v>0.20866662029630659</v>
      </c>
      <c r="X168">
        <f>IFERROR(VLOOKUP($A168,table123!$AF$10:$AR$410,5,FALSE)/VLOOKUP($A168,table100!$AE$10:$AK$462,7,FALSE)*1000,"")</f>
        <v>0.20795304882275467</v>
      </c>
      <c r="Y168">
        <f>IFERROR(VLOOKUP($A168,table123!$BF$10:$BR$410,5,FALSE)/VLOOKUP($A168,table100!$BE$10:$BK$462,7,FALSE)*1000,"")</f>
        <v>-0.2763257881041748</v>
      </c>
      <c r="Z168">
        <f>IFERROR(VLOOKUP($A168,table123!$CF$10:$CY$410,5,FALSE)/VLOOKUP($A168,table100!$CE$10:$CK$462,7,FALSE)*1000,"")</f>
        <v>0.29820617516171954</v>
      </c>
      <c r="AA168">
        <f>IFERROR(VLOOKUP($A168,table123!$DF$10:$DY$410,5,FALSE)/VLOOKUP($A168,table100!$DE$10:$DK$462,7,FALSE)*1000,"")</f>
        <v>9.1245038551028779E-2</v>
      </c>
      <c r="AB168">
        <f>IFERROR(VLOOKUP($A168,table123!$EF$10:$EZ$410,5,FALSE)/VLOOKUP($A168,table100!$EE$10:$EK$462,7,FALSE)*1000,"")</f>
        <v>2.2712303254673057E-2</v>
      </c>
      <c r="AC168">
        <f>IFERROR(VLOOKUP($A168,table123!$FF$10:$FZ$410,5,FALSE)/VLOOKUP($A168,table100!$FE$10:$FK$462,7,FALSE)*1000,"")</f>
        <v>0.40693599801053515</v>
      </c>
      <c r="AD168">
        <f>IFERROR(VLOOKUP($A168,table123!$GF$10:$GZ$410,5,FALSE)/VLOOKUP($A168,table100!$GE$10:$GK$462,7,FALSE)*1000,"")</f>
        <v>0.18011121867753338</v>
      </c>
      <c r="AF168">
        <f>IFERROR(VLOOKUP($A168,table123!$F$10:$R$410,7,FALSE)/VLOOKUP($A168,table100!$E$10:$K$462,7,FALSE)*1000,"")</f>
        <v>0.46370360065845911</v>
      </c>
      <c r="AG168">
        <f>IFERROR(VLOOKUP($A168,table123!$AF$10:$AR$410,7,FALSE)/VLOOKUP($A168,table100!$AE$10:$AK$462,7,FALSE)*1000,"")</f>
        <v>0.46211788627278816</v>
      </c>
      <c r="AH168">
        <f>IFERROR(VLOOKUP($A168,table123!$BF$10:$BR$410,7,FALSE)/VLOOKUP($A168,table100!$BE$10:$BK$462,7,FALSE)*1000,"")</f>
        <v>1.4737375365555991</v>
      </c>
      <c r="AI168">
        <f>IFERROR(VLOOKUP($A168,table123!$CF$10:$CY$410,7,FALSE)/VLOOKUP($A168,table100!$CE$10:$CK$462,7,FALSE)*1000,"")</f>
        <v>1.1698857640959766</v>
      </c>
      <c r="AJ168">
        <f>IFERROR(VLOOKUP($A168,table123!$DF$10:$DY$410,7,FALSE)/VLOOKUP($A168,table100!$DE$10:$DK$462,7,FALSE)*1000,"")</f>
        <v>1.4827318764542177</v>
      </c>
      <c r="AK168">
        <f>IFERROR(VLOOKUP($A168,table123!$EF$10:$EZ$410,7,FALSE)/VLOOKUP($A168,table100!$EE$10:$EK$462,7,FALSE)*1000,"")</f>
        <v>1.4308751050444024</v>
      </c>
      <c r="AL168">
        <f>IFERROR(VLOOKUP($A168,table123!$FF$10:$FZ$410,7,FALSE)/VLOOKUP($A168,table100!$FE$10:$FK$462,7,FALSE)*1000,"")</f>
        <v>1.4920986593719621</v>
      </c>
      <c r="AM168">
        <f>IFERROR(VLOOKUP($A168,table123!$GF$10:$GZ$410,7,FALSE)/VLOOKUP($A168,table100!$GE$10:$GK$462,7,FALSE)*1000,"")</f>
        <v>1.1482090190692753</v>
      </c>
      <c r="AO168">
        <f>IFERROR(VLOOKUP($A168,table123!$F$10:$R$410,9,FALSE)/VLOOKUP($A168,table100!$E$10:$K$462,7,FALSE)*1000,"")</f>
        <v>0</v>
      </c>
      <c r="AP168">
        <f>IFERROR(VLOOKUP($A168,table123!$AF$10:$AR$410,9,FALSE)/VLOOKUP($A168,table100!$AE$10:$AK$462,7,FALSE)*1000,"")</f>
        <v>0</v>
      </c>
      <c r="AQ168">
        <f>IFERROR(VLOOKUP($A168,table123!$BF$10:$BR$410,9,FALSE)/VLOOKUP($A168,table100!$BE$10:$BK$462,7,FALSE)*1000,"")</f>
        <v>0</v>
      </c>
      <c r="AR168">
        <f>IFERROR(VLOOKUP($A168,table123!$CF$10:$CY$410,16,FALSE)/VLOOKUP($A168,table100!$CE$10:$CK$462,7,FALSE)*1000,"")</f>
        <v>0</v>
      </c>
      <c r="AS168">
        <f>IFERROR(VLOOKUP($A168,table123!$DF$10:$DY$410,16,FALSE)/VLOOKUP($A168,table100!$DE$10:$DK$462,7,FALSE)*1000,"")</f>
        <v>0</v>
      </c>
      <c r="AT168">
        <f>IFERROR(VLOOKUP($A168,table123!$EF$10:$EZ$410,17,FALSE)/VLOOKUP($A168,table100!$EE$10:$EK$462,7,FALSE)*1000,"")</f>
        <v>0</v>
      </c>
      <c r="AU168">
        <f>IFERROR(VLOOKUP($A168,table123!$FF$10:$FZ$410,17,FALSE)/VLOOKUP($A168,table100!$FE$10:$FK$462,7,FALSE)*1000,"")</f>
        <v>0</v>
      </c>
      <c r="AV168">
        <f>IFERROR(VLOOKUP($A168,table123!$GF$10:$GZ$410,17,FALSE)/VLOOKUP($A168,table100!$GE$10:$GK$462,7,FALSE)*1000,"")</f>
        <v>0</v>
      </c>
      <c r="AX168">
        <f>IFERROR(VLOOKUP($A168,table123!$F$10:$R$410,11,FALSE)/VLOOKUP($A168,table100!$E$10:$K$462,7,FALSE)*1000,"")</f>
        <v>0</v>
      </c>
      <c r="AY168">
        <f>IFERROR(VLOOKUP($A168,table123!$AF$10:$AR$410,11,FALSE)/VLOOKUP($A168,table100!$AE$10:$AK$462,7,FALSE)*1000,"")</f>
        <v>0</v>
      </c>
      <c r="AZ168">
        <f>IFERROR(VLOOKUP($A168,table123!$BF$10:$BR$410,11,FALSE)/VLOOKUP($A168,table100!$BE$10:$BK$462,7,FALSE)*1000,"")</f>
        <v>0</v>
      </c>
      <c r="BA168">
        <f>IFERROR(VLOOKUP($A168,table123!$CF$10:$CY$410,18,FALSE)/VLOOKUP($A168,table100!$CE$10:$CK$462,7,FALSE)*1000,"")</f>
        <v>4.5877873101803003E-2</v>
      </c>
      <c r="BB168">
        <f>IFERROR(VLOOKUP($A168,table123!$DF$10:$DY$410,18,FALSE)/VLOOKUP($A168,table100!$DE$10:$DK$462,7,FALSE)*1000,"")</f>
        <v>4.5622519275514389E-2</v>
      </c>
      <c r="BC168">
        <f>IFERROR(VLOOKUP($A168,table123!$EF$10:$EZ$410,19,FALSE)/VLOOKUP($A168,table100!$EE$10:$EK$462,7,FALSE)*1000,"")</f>
        <v>0</v>
      </c>
      <c r="BD168">
        <f>IFERROR(VLOOKUP($A168,table123!$FF$10:$FZ$410,19,FALSE)/VLOOKUP($A168,table100!$FE$10:$FK$462,7,FALSE)*1000,"")</f>
        <v>6.7822666335089182E-2</v>
      </c>
      <c r="BE168">
        <f>IFERROR(VLOOKUP($A168,table123!$GF$10:$GZ$410,19,FALSE)/VLOOKUP($A168,table100!$GE$10:$GK$462,7,FALSE)*1000,"")</f>
        <v>6.7541707004075024E-2</v>
      </c>
      <c r="BG168">
        <f>IFERROR(VLOOKUP($A168,table123!$F$10:$R$410,13,FALSE)/VLOOKUP($A168,table100!$E$10:$K$462,7,FALSE)*1000,"")</f>
        <v>3.4314066448725975</v>
      </c>
      <c r="BH168">
        <f>IFERROR(VLOOKUP($A168,table123!$AF$10:$AR$410,13,FALSE)/VLOOKUP($A168,table100!$AE$10:$AK$462,7,FALSE)*1000,"")</f>
        <v>3.4196723584186328</v>
      </c>
      <c r="BI168">
        <f>IFERROR(VLOOKUP($A168,table123!$BF$10:$BR$410,13,FALSE)/VLOOKUP($A168,table100!$BE$10:$BK$462,7,FALSE)*1000,"")</f>
        <v>3.8455338844497664</v>
      </c>
      <c r="BJ168">
        <f>IFERROR(VLOOKUP($A168,table123!$CF$10:$CY$410,20,FALSE)/VLOOKUP($A168,table100!$CE$10:$CK$462,7,FALSE)*1000,"")</f>
        <v>5.5971005184199658</v>
      </c>
      <c r="BK168">
        <f>IFERROR(VLOOKUP($A168,table123!$DF$10:$DY$410,20,FALSE)/VLOOKUP($A168,table100!$DE$10:$DK$462,7,FALSE)*1000,"")</f>
        <v>4.3569505908116248</v>
      </c>
      <c r="BL168">
        <f>IFERROR(VLOOKUP($A168,table123!$EF$10:$EZ$410,21,FALSE)/VLOOKUP($A168,table100!$EE$10:$EK$462,7,FALSE)*1000,"")</f>
        <v>4.6333098639533032</v>
      </c>
      <c r="BM168">
        <f>IFERROR(VLOOKUP($A168,table123!$FF$10:$FZ$410,21,FALSE)/VLOOKUP($A168,table100!$FE$10:$FK$462,7,FALSE)*1000,"")</f>
        <v>4.1597902018854702</v>
      </c>
      <c r="BN168">
        <f>IFERROR(VLOOKUP($A168,table123!$GF$10:$GZ$410,21,FALSE)/VLOOKUP($A168,table100!$GE$10:$GK$462,7,FALSE)*1000,"")</f>
        <v>2.6791543778283091</v>
      </c>
    </row>
    <row r="169" spans="1:66" x14ac:dyDescent="0.3">
      <c r="A169" t="s">
        <v>572</v>
      </c>
      <c r="B169" t="str">
        <f>VLOOKUP($A169,class!$A$1:$B$455,2,FALSE)</f>
        <v>Shire District</v>
      </c>
      <c r="C169" t="str">
        <f>IFERROR(VLOOKUP($A169,classifications!A$3:C$334,3,FALSE),VLOOKUP($A169,classifications!I$2:K$28,3,FALSE))</f>
        <v>Predominantly Urban</v>
      </c>
      <c r="E169" t="b">
        <f>IF(VLOOKUP(A169,table123!$F$10:$F$410,1,FALSE)=VLOOKUP(calculations!A169,table100!$E$10:$E$462,1,FALSE),TRUE,FALSE)</f>
        <v>1</v>
      </c>
      <c r="F169" t="b">
        <f>IF(VLOOKUP($A169,table123!$AF$10:$AF$410,1,FALSE)=VLOOKUP(calculations!$A169,table100!$AE$10:$AE$462,1,FALSE),TRUE,FALSE)</f>
        <v>1</v>
      </c>
      <c r="G169" t="b">
        <f>IF(VLOOKUP($A169,table123!$BF$10:$BF$410,1,FALSE)=VLOOKUP(calculations!$A169,table100!$BE$10:$BE$462,1,FALSE),TRUE,FALSE)</f>
        <v>1</v>
      </c>
      <c r="H169" t="b">
        <f>IF(VLOOKUP($A169,table123!$CF$10:$CF$410,1,FALSE)=VLOOKUP(calculations!$A169,table100!$CE$10:$CE$462,1,FALSE),TRUE,FALSE)</f>
        <v>1</v>
      </c>
      <c r="I169" t="b">
        <f>IF(VLOOKUP($A169,table123!$DF$10:$DF$410,1,FALSE)=VLOOKUP(calculations!$A169,table100!$DE$10:$DE$462,1,FALSE),TRUE,FALSE)</f>
        <v>1</v>
      </c>
      <c r="J169" t="b">
        <f>IF(VLOOKUP($A169,table123!$EF$10:$EF$410,1,FALSE)=VLOOKUP(calculations!$A169,table100!$EE$10:$EE$462,1,FALSE),TRUE,FALSE)</f>
        <v>1</v>
      </c>
      <c r="K169" t="b">
        <f>IF(VLOOKUP($A169,table123!$FF$10:$FF$410,1,FALSE)=VLOOKUP(calculations!$A169,table100!$FE$10:$FE$462,1,FALSE),TRUE,FALSE)</f>
        <v>1</v>
      </c>
      <c r="L169" t="b">
        <f>IF(VLOOKUP($A169,table123!$GF$10:$GF$408,1,FALSE)=VLOOKUP(calculations!$A169,table100!$GE$10:$GE$462,1,FALSE),TRUE,FALSE)</f>
        <v>1</v>
      </c>
      <c r="N169">
        <f>IFERROR(VLOOKUP($A169,table123!$F$10:$R$410,3,FALSE)/VLOOKUP($A169,table100!$E$10:$K$462,7,FALSE)*1000,"")</f>
        <v>3.6261308051143555</v>
      </c>
      <c r="O169">
        <f>IFERROR(VLOOKUP($A169,table123!$AF$10:$AR$410,3,FALSE)/VLOOKUP($A169,table100!$AE$10:$AK$462,7,FALSE)*1000,"")</f>
        <v>3.7219444340012782</v>
      </c>
      <c r="P169">
        <f>IFERROR(VLOOKUP($A169,table123!$BF$10:$BR$410,3,FALSE)/VLOOKUP($A169,table100!$BE$10:$BK$462,7,FALSE)*1000,"")</f>
        <v>9.1763736469530688</v>
      </c>
      <c r="Q169">
        <f>IFERROR(VLOOKUP($A169,table123!$CF$10:$CY$410,3,FALSE)/VLOOKUP($A169,table100!$CE$10:$CK$462,7,FALSE)*1000,"")</f>
        <v>10.911115234737428</v>
      </c>
      <c r="R169">
        <f>IFERROR(VLOOKUP($A169,table123!$DF$10:$DY$410,3,FALSE)/VLOOKUP($A169,table100!$DE$10:$DK$462,7,FALSE)*1000,"")</f>
        <v>8.6646840694643306</v>
      </c>
      <c r="S169">
        <f>IFERROR(VLOOKUP($A169,table123!$EF$10:$EZ$410,3,FALSE)/VLOOKUP($A169,table100!$EE$10:$EK$462,7,FALSE)*1000,"")</f>
        <v>4.7892894073254357</v>
      </c>
      <c r="T169">
        <f>IFERROR(VLOOKUP($A169,table123!$FF$10:$FZ$410,3,FALSE)/VLOOKUP($A169,table100!$FE$10:$FK$462,7,FALSE)*1000,"")</f>
        <v>4.4032988648873008</v>
      </c>
      <c r="U169">
        <f>IFERROR(VLOOKUP($A169,table123!$GF$10:$GZ$410,3,FALSE)/VLOOKUP($A169,table100!$GE$10:$GK$462,7,FALSE)*1000,"")</f>
        <v>6.681034482758621</v>
      </c>
      <c r="W169">
        <f>IFERROR(VLOOKUP($A169,table123!$F$10:$R$410,5,FALSE)/VLOOKUP($A169,table100!$E$10:$K$462,7,FALSE)*1000,"")</f>
        <v>0.88764660333528489</v>
      </c>
      <c r="X169">
        <f>IFERROR(VLOOKUP($A169,table123!$AF$10:$AR$410,5,FALSE)/VLOOKUP($A169,table100!$AE$10:$AK$462,7,FALSE)*1000,"")</f>
        <v>0</v>
      </c>
      <c r="Y169">
        <f>IFERROR(VLOOKUP($A169,table123!$BF$10:$BR$410,5,FALSE)/VLOOKUP($A169,table100!$BE$10:$BK$462,7,FALSE)*1000,"")</f>
        <v>-0.20600022472751789</v>
      </c>
      <c r="Z169">
        <f>IFERROR(VLOOKUP($A169,table123!$CF$10:$CY$410,5,FALSE)/VLOOKUP($A169,table100!$CE$10:$CK$462,7,FALSE)*1000,"")</f>
        <v>-0.35257005010205972</v>
      </c>
      <c r="AA169">
        <f>IFERROR(VLOOKUP($A169,table123!$DF$10:$DY$410,5,FALSE)/VLOOKUP($A169,table100!$DE$10:$DK$462,7,FALSE)*1000,"")</f>
        <v>1.9091676763226493</v>
      </c>
      <c r="AB169">
        <f>IFERROR(VLOOKUP($A169,table123!$EF$10:$EZ$410,5,FALSE)/VLOOKUP($A169,table100!$EE$10:$EK$462,7,FALSE)*1000,"")</f>
        <v>-5.4423743265061775E-2</v>
      </c>
      <c r="AC169">
        <f>IFERROR(VLOOKUP($A169,table123!$FF$10:$FZ$410,5,FALSE)/VLOOKUP($A169,table100!$FE$10:$FK$462,7,FALSE)*1000,"")</f>
        <v>0.14437045458646888</v>
      </c>
      <c r="AD169">
        <f>IFERROR(VLOOKUP($A169,table123!$GF$10:$GZ$410,5,FALSE)/VLOOKUP($A169,table100!$GE$10:$GK$462,7,FALSE)*1000,"")</f>
        <v>-1.7959770114942528E-2</v>
      </c>
      <c r="AF169">
        <f>IFERROR(VLOOKUP($A169,table123!$F$10:$R$410,7,FALSE)/VLOOKUP($A169,table100!$E$10:$K$462,7,FALSE)*1000,"")</f>
        <v>0.20774707737634326</v>
      </c>
      <c r="AG169">
        <f>IFERROR(VLOOKUP($A169,table123!$AF$10:$AR$410,7,FALSE)/VLOOKUP($A169,table100!$AE$10:$AK$462,7,FALSE)*1000,"")</f>
        <v>0.31956088574758446</v>
      </c>
      <c r="AH169">
        <f>IFERROR(VLOOKUP($A169,table123!$BF$10:$BR$410,7,FALSE)/VLOOKUP($A169,table100!$BE$10:$BK$462,7,FALSE)*1000,"")</f>
        <v>0.37454586314094157</v>
      </c>
      <c r="AI169">
        <f>IFERROR(VLOOKUP($A169,table123!$CF$10:$CY$410,7,FALSE)/VLOOKUP($A169,table100!$CE$10:$CK$462,7,FALSE)*1000,"")</f>
        <v>0.59380218964557441</v>
      </c>
      <c r="AJ169">
        <f>IFERROR(VLOOKUP($A169,table123!$DF$10:$DY$410,7,FALSE)/VLOOKUP($A169,table100!$DE$10:$DK$462,7,FALSE)*1000,"")</f>
        <v>1.4135183757388845</v>
      </c>
      <c r="AK169">
        <f>IFERROR(VLOOKUP($A169,table123!$EF$10:$EZ$410,7,FALSE)/VLOOKUP($A169,table100!$EE$10:$EK$462,7,FALSE)*1000,"")</f>
        <v>0.78007365346588542</v>
      </c>
      <c r="AL169">
        <f>IFERROR(VLOOKUP($A169,table123!$FF$10:$FZ$410,7,FALSE)/VLOOKUP($A169,table100!$FE$10:$FK$462,7,FALSE)*1000,"")</f>
        <v>0.37897244328948082</v>
      </c>
      <c r="AM169">
        <f>IFERROR(VLOOKUP($A169,table123!$GF$10:$GZ$410,7,FALSE)/VLOOKUP($A169,table100!$GE$10:$GK$462,7,FALSE)*1000,"")</f>
        <v>8.9798850574712638E-2</v>
      </c>
      <c r="AO169">
        <f>IFERROR(VLOOKUP($A169,table123!$F$10:$R$410,9,FALSE)/VLOOKUP($A169,table100!$E$10:$K$462,7,FALSE)*1000,"")</f>
        <v>0.13220268560312753</v>
      </c>
      <c r="AP169">
        <f>IFERROR(VLOOKUP($A169,table123!$AF$10:$AR$410,9,FALSE)/VLOOKUP($A169,table100!$AE$10:$AK$462,7,FALSE)*1000,"")</f>
        <v>0</v>
      </c>
      <c r="AQ169">
        <f>IFERROR(VLOOKUP($A169,table123!$BF$10:$BR$410,9,FALSE)/VLOOKUP($A169,table100!$BE$10:$BK$462,7,FALSE)*1000,"")</f>
        <v>0</v>
      </c>
      <c r="AR169">
        <f>IFERROR(VLOOKUP($A169,table123!$CF$10:$CY$410,16,FALSE)/VLOOKUP($A169,table100!$CE$10:$CK$462,7,FALSE)*1000,"")</f>
        <v>0</v>
      </c>
      <c r="AS169">
        <f>IFERROR(VLOOKUP($A169,table123!$DF$10:$DY$410,16,FALSE)/VLOOKUP($A169,table100!$DE$10:$DK$462,7,FALSE)*1000,"")</f>
        <v>0</v>
      </c>
      <c r="AT169">
        <f>IFERROR(VLOOKUP($A169,table123!$EF$10:$EZ$410,17,FALSE)/VLOOKUP($A169,table100!$EE$10:$EK$462,7,FALSE)*1000,"")</f>
        <v>0</v>
      </c>
      <c r="AU169">
        <f>IFERROR(VLOOKUP($A169,table123!$FF$10:$FZ$410,17,FALSE)/VLOOKUP($A169,table100!$FE$10:$FK$462,7,FALSE)*1000,"")</f>
        <v>0</v>
      </c>
      <c r="AV169">
        <f>IFERROR(VLOOKUP($A169,table123!$GF$10:$GZ$410,17,FALSE)/VLOOKUP($A169,table100!$GE$10:$GK$462,7,FALSE)*1000,"")</f>
        <v>0</v>
      </c>
      <c r="AX169">
        <f>IFERROR(VLOOKUP($A169,table123!$F$10:$R$410,11,FALSE)/VLOOKUP($A169,table100!$E$10:$K$462,7,FALSE)*1000,"")</f>
        <v>0.15108878354643146</v>
      </c>
      <c r="AY169">
        <f>IFERROR(VLOOKUP($A169,table123!$AF$10:$AR$410,11,FALSE)/VLOOKUP($A169,table100!$AE$10:$AK$462,7,FALSE)*1000,"")</f>
        <v>0.28196548742433925</v>
      </c>
      <c r="AZ169">
        <f>IFERROR(VLOOKUP($A169,table123!$BF$10:$BR$410,11,FALSE)/VLOOKUP($A169,table100!$BE$10:$BK$462,7,FALSE)*1000,"")</f>
        <v>0.13109105209932956</v>
      </c>
      <c r="BA169">
        <f>IFERROR(VLOOKUP($A169,table123!$CF$10:$CY$410,18,FALSE)/VLOOKUP($A169,table100!$CE$10:$CK$462,7,FALSE)*1000,"")</f>
        <v>0.31545741324921139</v>
      </c>
      <c r="BB169">
        <f>IFERROR(VLOOKUP($A169,table123!$DF$10:$DY$410,18,FALSE)/VLOOKUP($A169,table100!$DE$10:$DK$462,7,FALSE)*1000,"")</f>
        <v>7.3429526012409596E-2</v>
      </c>
      <c r="BC169">
        <f>IFERROR(VLOOKUP($A169,table123!$EF$10:$EZ$410,19,FALSE)/VLOOKUP($A169,table100!$EE$10:$EK$462,7,FALSE)*1000,"")</f>
        <v>0.25397746857028825</v>
      </c>
      <c r="BD169">
        <f>IFERROR(VLOOKUP($A169,table123!$FF$10:$FZ$410,19,FALSE)/VLOOKUP($A169,table100!$FE$10:$FK$462,7,FALSE)*1000,"")</f>
        <v>0.10827784093985166</v>
      </c>
      <c r="BE169">
        <f>IFERROR(VLOOKUP($A169,table123!$GF$10:$GZ$410,19,FALSE)/VLOOKUP($A169,table100!$GE$10:$GK$462,7,FALSE)*1000,"")</f>
        <v>0.17959770114942528</v>
      </c>
      <c r="BG169">
        <f>IFERROR(VLOOKUP($A169,table123!$F$10:$R$410,13,FALSE)/VLOOKUP($A169,table100!$E$10:$K$462,7,FALSE)*1000,"")</f>
        <v>4.7026383878826792</v>
      </c>
      <c r="BH169">
        <f>IFERROR(VLOOKUP($A169,table123!$AF$10:$AR$410,13,FALSE)/VLOOKUP($A169,table100!$AE$10:$AK$462,7,FALSE)*1000,"")</f>
        <v>3.7595398323245237</v>
      </c>
      <c r="BI169">
        <f>IFERROR(VLOOKUP($A169,table123!$BF$10:$BR$410,13,FALSE)/VLOOKUP($A169,table100!$BE$10:$BK$462,7,FALSE)*1000,"")</f>
        <v>9.2138282332671633</v>
      </c>
      <c r="BJ169">
        <f>IFERROR(VLOOKUP($A169,table123!$CF$10:$CY$410,20,FALSE)/VLOOKUP($A169,table100!$CE$10:$CK$462,7,FALSE)*1000,"")</f>
        <v>10.83688996103173</v>
      </c>
      <c r="BK169">
        <f>IFERROR(VLOOKUP($A169,table123!$DF$10:$DY$410,20,FALSE)/VLOOKUP($A169,table100!$DE$10:$DK$462,7,FALSE)*1000,"")</f>
        <v>11.913940595513456</v>
      </c>
      <c r="BL169">
        <f>IFERROR(VLOOKUP($A169,table123!$EF$10:$EZ$410,21,FALSE)/VLOOKUP($A169,table100!$EE$10:$EK$462,7,FALSE)*1000,"")</f>
        <v>5.2609618489559713</v>
      </c>
      <c r="BM169">
        <f>IFERROR(VLOOKUP($A169,table123!$FF$10:$FZ$410,21,FALSE)/VLOOKUP($A169,table100!$FE$10:$FK$462,7,FALSE)*1000,"")</f>
        <v>4.8183639218233987</v>
      </c>
      <c r="BN169">
        <f>IFERROR(VLOOKUP($A169,table123!$GF$10:$GZ$410,21,FALSE)/VLOOKUP($A169,table100!$GE$10:$GK$462,7,FALSE)*1000,"")</f>
        <v>6.5732758620689653</v>
      </c>
    </row>
    <row r="170" spans="1:66" x14ac:dyDescent="0.3">
      <c r="A170" t="s">
        <v>182</v>
      </c>
      <c r="B170" t="str">
        <f>VLOOKUP($A170,class!$A$1:$B$455,2,FALSE)</f>
        <v>London Borough</v>
      </c>
      <c r="C170" t="str">
        <f>IFERROR(VLOOKUP($A170,classifications!A$3:C$334,3,FALSE),VLOOKUP($A170,classifications!I$2:K$28,3,FALSE))</f>
        <v>Predominantly Urban</v>
      </c>
      <c r="E170" t="b">
        <f>IF(VLOOKUP(A170,table123!$F$10:$F$410,1,FALSE)=VLOOKUP(calculations!A170,table100!$E$10:$E$462,1,FALSE),TRUE,FALSE)</f>
        <v>1</v>
      </c>
      <c r="F170" t="b">
        <f>IF(VLOOKUP($A170,table123!$AF$10:$AF$410,1,FALSE)=VLOOKUP(calculations!$A170,table100!$AE$10:$AE$462,1,FALSE),TRUE,FALSE)</f>
        <v>1</v>
      </c>
      <c r="G170" t="b">
        <f>IF(VLOOKUP($A170,table123!$BF$10:$BF$410,1,FALSE)=VLOOKUP(calculations!$A170,table100!$BE$10:$BE$462,1,FALSE),TRUE,FALSE)</f>
        <v>1</v>
      </c>
      <c r="H170" t="b">
        <f>IF(VLOOKUP($A170,table123!$CF$10:$CF$410,1,FALSE)=VLOOKUP(calculations!$A170,table100!$CE$10:$CE$462,1,FALSE),TRUE,FALSE)</f>
        <v>1</v>
      </c>
      <c r="I170" t="b">
        <f>IF(VLOOKUP($A170,table123!$DF$10:$DF$410,1,FALSE)=VLOOKUP(calculations!$A170,table100!$DE$10:$DE$462,1,FALSE),TRUE,FALSE)</f>
        <v>1</v>
      </c>
      <c r="J170" t="b">
        <f>IF(VLOOKUP($A170,table123!$EF$10:$EF$410,1,FALSE)=VLOOKUP(calculations!$A170,table100!$EE$10:$EE$462,1,FALSE),TRUE,FALSE)</f>
        <v>1</v>
      </c>
      <c r="K170" t="b">
        <f>IF(VLOOKUP($A170,table123!$FF$10:$FF$410,1,FALSE)=VLOOKUP(calculations!$A170,table100!$FE$10:$FE$462,1,FALSE),TRUE,FALSE)</f>
        <v>1</v>
      </c>
      <c r="L170" t="b">
        <f>IF(VLOOKUP($A170,table123!$GF$10:$GF$408,1,FALSE)=VLOOKUP(calculations!$A170,table100!$GE$10:$GE$462,1,FALSE),TRUE,FALSE)</f>
        <v>1</v>
      </c>
      <c r="N170">
        <f>IFERROR(VLOOKUP($A170,table123!$F$10:$R$410,3,FALSE)/VLOOKUP($A170,table100!$E$10:$K$462,7,FALSE)*1000,"")</f>
        <v>2.1869268135367745</v>
      </c>
      <c r="O170">
        <f>IFERROR(VLOOKUP($A170,table123!$AF$10:$AR$410,3,FALSE)/VLOOKUP($A170,table100!$AE$10:$AK$462,7,FALSE)*1000,"")</f>
        <v>1.5985843982184329</v>
      </c>
      <c r="P170">
        <f>IFERROR(VLOOKUP($A170,table123!$BF$10:$BR$410,3,FALSE)/VLOOKUP($A170,table100!$BE$10:$BK$462,7,FALSE)*1000,"")</f>
        <v>6.093215149720435</v>
      </c>
      <c r="Q170">
        <f>IFERROR(VLOOKUP($A170,table123!$CF$10:$CY$410,3,FALSE)/VLOOKUP($A170,table100!$CE$10:$CK$462,7,FALSE)*1000,"")</f>
        <v>10.253239046089705</v>
      </c>
      <c r="R170">
        <f>IFERROR(VLOOKUP($A170,table123!$DF$10:$DY$410,3,FALSE)/VLOOKUP($A170,table100!$DE$10:$DK$462,7,FALSE)*1000,"")</f>
        <v>3.6831139592981348</v>
      </c>
      <c r="S170">
        <f>IFERROR(VLOOKUP($A170,table123!$EF$10:$EZ$410,3,FALSE)/VLOOKUP($A170,table100!$EE$10:$EK$462,7,FALSE)*1000,"")</f>
        <v>2.6741122340634709</v>
      </c>
      <c r="T170">
        <f>IFERROR(VLOOKUP($A170,table123!$FF$10:$FZ$410,3,FALSE)/VLOOKUP($A170,table100!$FE$10:$FK$462,7,FALSE)*1000,"")</f>
        <v>3.8237918288509993</v>
      </c>
      <c r="U170">
        <f>IFERROR(VLOOKUP($A170,table123!$GF$10:$GZ$410,3,FALSE)/VLOOKUP($A170,table100!$GE$10:$GK$462,7,FALSE)*1000,"")</f>
        <v>4.5774407323905173</v>
      </c>
      <c r="W170">
        <f>IFERROR(VLOOKUP($A170,table123!$F$10:$R$410,5,FALSE)/VLOOKUP($A170,table100!$E$10:$K$462,7,FALSE)*1000,"")</f>
        <v>5.0390018745086973E-2</v>
      </c>
      <c r="X170">
        <f>IFERROR(VLOOKUP($A170,table123!$AF$10:$AR$410,5,FALSE)/VLOOKUP($A170,table100!$AE$10:$AK$462,7,FALSE)*1000,"")</f>
        <v>6.032393955541257E-2</v>
      </c>
      <c r="Y170">
        <f>IFERROR(VLOOKUP($A170,table123!$BF$10:$BR$410,5,FALSE)/VLOOKUP($A170,table100!$BE$10:$BK$462,7,FALSE)*1000,"")</f>
        <v>6.0229474297071844E-2</v>
      </c>
      <c r="Z170">
        <f>IFERROR(VLOOKUP($A170,table123!$CF$10:$CY$410,5,FALSE)/VLOOKUP($A170,table100!$CE$10:$CK$462,7,FALSE)*1000,"")</f>
        <v>1.9947935887334057E-2</v>
      </c>
      <c r="AA170">
        <f>IFERROR(VLOOKUP($A170,table123!$DF$10:$DY$410,5,FALSE)/VLOOKUP($A170,table100!$DE$10:$DK$462,7,FALSE)*1000,"")</f>
        <v>0.14811450238464349</v>
      </c>
      <c r="AB170">
        <f>IFERROR(VLOOKUP($A170,table123!$EF$10:$EZ$410,5,FALSE)/VLOOKUP($A170,table100!$EE$10:$EK$462,7,FALSE)*1000,"")</f>
        <v>1.966258995634905E-2</v>
      </c>
      <c r="AC170">
        <f>IFERROR(VLOOKUP($A170,table123!$FF$10:$FZ$410,5,FALSE)/VLOOKUP($A170,table100!$FE$10:$FK$462,7,FALSE)*1000,"")</f>
        <v>0.18628729422607435</v>
      </c>
      <c r="AD170">
        <f>IFERROR(VLOOKUP($A170,table123!$GF$10:$GZ$410,5,FALSE)/VLOOKUP($A170,table100!$GE$10:$GK$462,7,FALSE)*1000,"")</f>
        <v>0.10736001717760275</v>
      </c>
      <c r="AF170">
        <f>IFERROR(VLOOKUP($A170,table123!$F$10:$R$410,7,FALSE)/VLOOKUP($A170,table100!$E$10:$K$462,7,FALSE)*1000,"")</f>
        <v>0.32249611996855665</v>
      </c>
      <c r="AG170">
        <f>IFERROR(VLOOKUP($A170,table123!$AF$10:$AR$410,7,FALSE)/VLOOKUP($A170,table100!$AE$10:$AK$462,7,FALSE)*1000,"")</f>
        <v>4.0215959703608375E-2</v>
      </c>
      <c r="AH170">
        <f>IFERROR(VLOOKUP($A170,table123!$BF$10:$BR$410,7,FALSE)/VLOOKUP($A170,table100!$BE$10:$BK$462,7,FALSE)*1000,"")</f>
        <v>0.35133860006625239</v>
      </c>
      <c r="AI170">
        <f>IFERROR(VLOOKUP($A170,table123!$CF$10:$CY$410,7,FALSE)/VLOOKUP($A170,table100!$CE$10:$CK$462,7,FALSE)*1000,"")</f>
        <v>4.9869839718335141E-2</v>
      </c>
      <c r="AJ170">
        <f>IFERROR(VLOOKUP($A170,table123!$DF$10:$DY$410,7,FALSE)/VLOOKUP($A170,table100!$DE$10:$DK$462,7,FALSE)*1000,"")</f>
        <v>1.5305165246413162</v>
      </c>
      <c r="AK170">
        <f>IFERROR(VLOOKUP($A170,table123!$EF$10:$EZ$410,7,FALSE)/VLOOKUP($A170,table100!$EE$10:$EK$462,7,FALSE)*1000,"")</f>
        <v>0.36375791419245745</v>
      </c>
      <c r="AL170">
        <f>IFERROR(VLOOKUP($A170,table123!$FF$10:$FZ$410,7,FALSE)/VLOOKUP($A170,table100!$FE$10:$FK$462,7,FALSE)*1000,"")</f>
        <v>0.76475836577019984</v>
      </c>
      <c r="AM170">
        <f>IFERROR(VLOOKUP($A170,table123!$GF$10:$GZ$410,7,FALSE)/VLOOKUP($A170,table100!$GE$10:$GK$462,7,FALSE)*1000,"")</f>
        <v>0.65392010462721673</v>
      </c>
      <c r="AO170">
        <f>IFERROR(VLOOKUP($A170,table123!$F$10:$R$410,9,FALSE)/VLOOKUP($A170,table100!$E$10:$K$462,7,FALSE)*1000,"")</f>
        <v>0</v>
      </c>
      <c r="AP170">
        <f>IFERROR(VLOOKUP($A170,table123!$AF$10:$AR$410,9,FALSE)/VLOOKUP($A170,table100!$AE$10:$AK$462,7,FALSE)*1000,"")</f>
        <v>0</v>
      </c>
      <c r="AQ170">
        <f>IFERROR(VLOOKUP($A170,table123!$BF$10:$BR$410,9,FALSE)/VLOOKUP($A170,table100!$BE$10:$BK$462,7,FALSE)*1000,"")</f>
        <v>0</v>
      </c>
      <c r="AR170">
        <f>IFERROR(VLOOKUP($A170,table123!$CF$10:$CY$410,16,FALSE)/VLOOKUP($A170,table100!$CE$10:$CK$462,7,FALSE)*1000,"")</f>
        <v>0</v>
      </c>
      <c r="AS170">
        <f>IFERROR(VLOOKUP($A170,table123!$DF$10:$DY$410,16,FALSE)/VLOOKUP($A170,table100!$DE$10:$DK$462,7,FALSE)*1000,"")</f>
        <v>0</v>
      </c>
      <c r="AT170">
        <f>IFERROR(VLOOKUP($A170,table123!$EF$10:$EZ$410,17,FALSE)/VLOOKUP($A170,table100!$EE$10:$EK$462,7,FALSE)*1000,"")</f>
        <v>0</v>
      </c>
      <c r="AU170">
        <f>IFERROR(VLOOKUP($A170,table123!$FF$10:$FZ$410,17,FALSE)/VLOOKUP($A170,table100!$FE$10:$FK$462,7,FALSE)*1000,"")</f>
        <v>5.8827566597707687E-2</v>
      </c>
      <c r="AV170">
        <f>IFERROR(VLOOKUP($A170,table123!$GF$10:$GZ$410,17,FALSE)/VLOOKUP($A170,table100!$GE$10:$GK$462,7,FALSE)*1000,"")</f>
        <v>0</v>
      </c>
      <c r="AX170">
        <f>IFERROR(VLOOKUP($A170,table123!$F$10:$R$410,11,FALSE)/VLOOKUP($A170,table100!$E$10:$K$462,7,FALSE)*1000,"")</f>
        <v>0.1713260637332957</v>
      </c>
      <c r="AY170">
        <f>IFERROR(VLOOKUP($A170,table123!$AF$10:$AR$410,11,FALSE)/VLOOKUP($A170,table100!$AE$10:$AK$462,7,FALSE)*1000,"")</f>
        <v>0.13070186903672723</v>
      </c>
      <c r="AZ170">
        <f>IFERROR(VLOOKUP($A170,table123!$BF$10:$BR$410,11,FALSE)/VLOOKUP($A170,table100!$BE$10:$BK$462,7,FALSE)*1000,"")</f>
        <v>6.0229474297071844E-2</v>
      </c>
      <c r="BA170">
        <f>IFERROR(VLOOKUP($A170,table123!$CF$10:$CY$410,18,FALSE)/VLOOKUP($A170,table100!$CE$10:$CK$462,7,FALSE)*1000,"")</f>
        <v>0.22940126270434166</v>
      </c>
      <c r="BB170">
        <f>IFERROR(VLOOKUP($A170,table123!$DF$10:$DY$410,18,FALSE)/VLOOKUP($A170,table100!$DE$10:$DK$462,7,FALSE)*1000,"")</f>
        <v>0.98743001589762336</v>
      </c>
      <c r="BC170">
        <f>IFERROR(VLOOKUP($A170,table123!$EF$10:$EZ$410,19,FALSE)/VLOOKUP($A170,table100!$EE$10:$EK$462,7,FALSE)*1000,"")</f>
        <v>0.33426402925793386</v>
      </c>
      <c r="BD170">
        <f>IFERROR(VLOOKUP($A170,table123!$FF$10:$FZ$410,19,FALSE)/VLOOKUP($A170,table100!$FE$10:$FK$462,7,FALSE)*1000,"")</f>
        <v>0.2647240496896846</v>
      </c>
      <c r="BE170">
        <f>IFERROR(VLOOKUP($A170,table123!$GF$10:$GZ$410,19,FALSE)/VLOOKUP($A170,table100!$GE$10:$GK$462,7,FALSE)*1000,"")</f>
        <v>0.38064006090240976</v>
      </c>
      <c r="BG170">
        <f>IFERROR(VLOOKUP($A170,table123!$F$10:$R$410,13,FALSE)/VLOOKUP($A170,table100!$E$10:$K$462,7,FALSE)*1000,"")</f>
        <v>2.3884868885171229</v>
      </c>
      <c r="BH170">
        <f>IFERROR(VLOOKUP($A170,table123!$AF$10:$AR$410,13,FALSE)/VLOOKUP($A170,table100!$AE$10:$AK$462,7,FALSE)*1000,"")</f>
        <v>1.5684224284407269</v>
      </c>
      <c r="BI170">
        <f>IFERROR(VLOOKUP($A170,table123!$BF$10:$BR$410,13,FALSE)/VLOOKUP($A170,table100!$BE$10:$BK$462,7,FALSE)*1000,"")</f>
        <v>6.4445537497866869</v>
      </c>
      <c r="BJ170">
        <f>IFERROR(VLOOKUP($A170,table123!$CF$10:$CY$410,20,FALSE)/VLOOKUP($A170,table100!$CE$10:$CK$462,7,FALSE)*1000,"")</f>
        <v>10.093655558991035</v>
      </c>
      <c r="BK170">
        <f>IFERROR(VLOOKUP($A170,table123!$DF$10:$DY$410,20,FALSE)/VLOOKUP($A170,table100!$DE$10:$DK$462,7,FALSE)*1000,"")</f>
        <v>4.3743149704264708</v>
      </c>
      <c r="BL170">
        <f>IFERROR(VLOOKUP($A170,table123!$EF$10:$EZ$410,21,FALSE)/VLOOKUP($A170,table100!$EE$10:$EK$462,7,FALSE)*1000,"")</f>
        <v>2.7232687089543437</v>
      </c>
      <c r="BM170">
        <f>IFERROR(VLOOKUP($A170,table123!$FF$10:$FZ$410,21,FALSE)/VLOOKUP($A170,table100!$FE$10:$FK$462,7,FALSE)*1000,"")</f>
        <v>4.5689410057552973</v>
      </c>
      <c r="BN170">
        <f>IFERROR(VLOOKUP($A170,table123!$GF$10:$GZ$410,21,FALSE)/VLOOKUP($A170,table100!$GE$10:$GK$462,7,FALSE)*1000,"")</f>
        <v>4.9580807932929272</v>
      </c>
    </row>
    <row r="171" spans="1:66" x14ac:dyDescent="0.3">
      <c r="A171" t="s">
        <v>1265</v>
      </c>
      <c r="B171" t="str">
        <f>VLOOKUP($A171,class!$A$1:$B$455,2,FALSE)</f>
        <v>Unitary Authority</v>
      </c>
      <c r="C171" t="str">
        <f>IFERROR(VLOOKUP($A171,classifications!A$3:C$334,3,FALSE),VLOOKUP($A171,classifications!I$2:K$28,3,FALSE))</f>
        <v>Predominantly Rural</v>
      </c>
      <c r="E171" t="b">
        <f>IF(VLOOKUP(A171,table123!$F$10:$F$410,1,FALSE)=VLOOKUP(calculations!A171,table100!$E$10:$E$462,1,FALSE),TRUE,FALSE)</f>
        <v>1</v>
      </c>
      <c r="F171" t="b">
        <f>IF(VLOOKUP($A171,table123!$AF$10:$AF$410,1,FALSE)=VLOOKUP(calculations!$A171,table100!$AE$10:$AE$462,1,FALSE),TRUE,FALSE)</f>
        <v>1</v>
      </c>
      <c r="G171" t="b">
        <f>IF(VLOOKUP($A171,table123!$BF$10:$BF$410,1,FALSE)=VLOOKUP(calculations!$A171,table100!$BE$10:$BE$462,1,FALSE),TRUE,FALSE)</f>
        <v>1</v>
      </c>
      <c r="H171" t="b">
        <f>IF(VLOOKUP($A171,table123!$CF$10:$CF$410,1,FALSE)=VLOOKUP(calculations!$A171,table100!$CE$10:$CE$462,1,FALSE),TRUE,FALSE)</f>
        <v>1</v>
      </c>
      <c r="I171" t="b">
        <f>IF(VLOOKUP($A171,table123!$DF$10:$DF$410,1,FALSE)=VLOOKUP(calculations!$A171,table100!$DE$10:$DE$462,1,FALSE),TRUE,FALSE)</f>
        <v>1</v>
      </c>
      <c r="J171" t="b">
        <f>IF(VLOOKUP($A171,table123!$EF$10:$EF$410,1,FALSE)=VLOOKUP(calculations!$A171,table100!$EE$10:$EE$462,1,FALSE),TRUE,FALSE)</f>
        <v>1</v>
      </c>
      <c r="K171" t="b">
        <f>IF(VLOOKUP($A171,table123!$FF$10:$FF$410,1,FALSE)=VLOOKUP(calculations!$A171,table100!$FE$10:$FE$462,1,FALSE),TRUE,FALSE)</f>
        <v>1</v>
      </c>
      <c r="L171" t="b">
        <f>IF(VLOOKUP($A171,table123!$GF$10:$GF$408,1,FALSE)=VLOOKUP(calculations!$A171,table100!$GE$10:$GE$462,1,FALSE),TRUE,FALSE)</f>
        <v>1</v>
      </c>
      <c r="N171">
        <f>IFERROR(VLOOKUP($A171,table123!$F$10:$R$410,3,FALSE)/VLOOKUP($A171,table100!$E$10:$K$462,7,FALSE)*1000,"")</f>
        <v>2.148120436232408</v>
      </c>
      <c r="O171">
        <f>IFERROR(VLOOKUP($A171,table123!$AF$10:$AR$410,3,FALSE)/VLOOKUP($A171,table100!$AE$10:$AK$462,7,FALSE)*1000,"")</f>
        <v>4.3220134579802405</v>
      </c>
      <c r="P171">
        <f>IFERROR(VLOOKUP($A171,table123!$BF$10:$BR$410,3,FALSE)/VLOOKUP($A171,table100!$BE$10:$BK$462,7,FALSE)*1000,"")</f>
        <v>5.5861811255365446</v>
      </c>
      <c r="Q171">
        <f>IFERROR(VLOOKUP($A171,table123!$CF$10:$CY$410,3,FALSE)/VLOOKUP($A171,table100!$CE$10:$CK$462,7,FALSE)*1000,"")</f>
        <v>3.8609975147602209</v>
      </c>
      <c r="R171">
        <f>IFERROR(VLOOKUP($A171,table123!$DF$10:$DY$410,3,FALSE)/VLOOKUP($A171,table100!$DE$10:$DK$462,7,FALSE)*1000,"")</f>
        <v>2.776125484471943</v>
      </c>
      <c r="S171">
        <f>IFERROR(VLOOKUP($A171,table123!$EF$10:$EZ$410,3,FALSE)/VLOOKUP($A171,table100!$EE$10:$EK$462,7,FALSE)*1000,"")</f>
        <v>7.4866820503157898</v>
      </c>
      <c r="T171">
        <f>IFERROR(VLOOKUP($A171,table123!$FF$10:$FZ$410,3,FALSE)/VLOOKUP($A171,table100!$FE$10:$FK$462,7,FALSE)*1000,"")</f>
        <v>6.2465472641400019</v>
      </c>
      <c r="U171">
        <f>IFERROR(VLOOKUP($A171,table123!$GF$10:$GZ$410,3,FALSE)/VLOOKUP($A171,table100!$GE$10:$GK$462,7,FALSE)*1000,"")</f>
        <v>9.6633370210585294</v>
      </c>
      <c r="W171">
        <f>IFERROR(VLOOKUP($A171,table123!$F$10:$R$410,5,FALSE)/VLOOKUP($A171,table100!$E$10:$K$462,7,FALSE)*1000,"")</f>
        <v>2.4136184676768632E-2</v>
      </c>
      <c r="X171">
        <f>IFERROR(VLOOKUP($A171,table123!$AF$10:$AR$410,5,FALSE)/VLOOKUP($A171,table100!$AE$10:$AK$462,7,FALSE)*1000,"")</f>
        <v>6.0195173509474099E-2</v>
      </c>
      <c r="Y171">
        <f>IFERROR(VLOOKUP($A171,table123!$BF$10:$BR$410,5,FALSE)/VLOOKUP($A171,table100!$BE$10:$BK$462,7,FALSE)*1000,"")</f>
        <v>0.11987513144928208</v>
      </c>
      <c r="Z171">
        <f>IFERROR(VLOOKUP($A171,table123!$CF$10:$CY$410,5,FALSE)/VLOOKUP($A171,table100!$CE$10:$CK$462,7,FALSE)*1000,"")</f>
        <v>5.9583294980867604E-2</v>
      </c>
      <c r="AA171">
        <f>IFERROR(VLOOKUP($A171,table123!$DF$10:$DY$410,5,FALSE)/VLOOKUP($A171,table100!$DE$10:$DK$462,7,FALSE)*1000,"")</f>
        <v>3.5591352365024913E-2</v>
      </c>
      <c r="AB171">
        <f>IFERROR(VLOOKUP($A171,table123!$EF$10:$EZ$410,5,FALSE)/VLOOKUP($A171,table100!$EE$10:$EK$462,7,FALSE)*1000,"")</f>
        <v>0.17740952725866799</v>
      </c>
      <c r="AC171">
        <f>IFERROR(VLOOKUP($A171,table123!$FF$10:$FZ$410,5,FALSE)/VLOOKUP($A171,table100!$FE$10:$FK$462,7,FALSE)*1000,"")</f>
        <v>8.2037206095647297E-2</v>
      </c>
      <c r="AD171">
        <f>IFERROR(VLOOKUP($A171,table123!$GF$10:$GZ$410,5,FALSE)/VLOOKUP($A171,table100!$GE$10:$GK$462,7,FALSE)*1000,"")</f>
        <v>8.1399950839241508E-2</v>
      </c>
      <c r="AF171">
        <f>IFERROR(VLOOKUP($A171,table123!$F$10:$R$410,7,FALSE)/VLOOKUP($A171,table100!$E$10:$K$462,7,FALSE)*1000,"")</f>
        <v>0.39824704716668241</v>
      </c>
      <c r="AG171">
        <f>IFERROR(VLOOKUP($A171,table123!$AF$10:$AR$410,7,FALSE)/VLOOKUP($A171,table100!$AE$10:$AK$462,7,FALSE)*1000,"")</f>
        <v>0.28893683284547567</v>
      </c>
      <c r="AH171">
        <f>IFERROR(VLOOKUP($A171,table123!$BF$10:$BR$410,7,FALSE)/VLOOKUP($A171,table100!$BE$10:$BK$462,7,FALSE)*1000,"")</f>
        <v>0.51546306523191299</v>
      </c>
      <c r="AI171">
        <f>IFERROR(VLOOKUP($A171,table123!$CF$10:$CY$410,7,FALSE)/VLOOKUP($A171,table100!$CE$10:$CK$462,7,FALSE)*1000,"")</f>
        <v>0.70308288077423764</v>
      </c>
      <c r="AJ171">
        <f>IFERROR(VLOOKUP($A171,table123!$DF$10:$DY$410,7,FALSE)/VLOOKUP($A171,table100!$DE$10:$DK$462,7,FALSE)*1000,"")</f>
        <v>0.42709622838029898</v>
      </c>
      <c r="AK171">
        <f>IFERROR(VLOOKUP($A171,table123!$EF$10:$EZ$410,7,FALSE)/VLOOKUP($A171,table100!$EE$10:$EK$462,7,FALSE)*1000,"")</f>
        <v>1.8095771780384136</v>
      </c>
      <c r="AL171">
        <f>IFERROR(VLOOKUP($A171,table123!$FF$10:$FZ$410,7,FALSE)/VLOOKUP($A171,table100!$FE$10:$FK$462,7,FALSE)*1000,"")</f>
        <v>1.4297913062384244</v>
      </c>
      <c r="AM171">
        <f>IFERROR(VLOOKUP($A171,table123!$GF$10:$GZ$410,7,FALSE)/VLOOKUP($A171,table100!$GE$10:$GK$462,7,FALSE)*1000,"")</f>
        <v>1.0233136676933219</v>
      </c>
      <c r="AO171">
        <f>IFERROR(VLOOKUP($A171,table123!$F$10:$R$410,9,FALSE)/VLOOKUP($A171,table100!$E$10:$K$462,7,FALSE)*1000,"")</f>
        <v>1.2068092338384316E-2</v>
      </c>
      <c r="AP171">
        <f>IFERROR(VLOOKUP($A171,table123!$AF$10:$AR$410,9,FALSE)/VLOOKUP($A171,table100!$AE$10:$AK$462,7,FALSE)*1000,"")</f>
        <v>0</v>
      </c>
      <c r="AQ171">
        <f>IFERROR(VLOOKUP($A171,table123!$BF$10:$BR$410,9,FALSE)/VLOOKUP($A171,table100!$BE$10:$BK$462,7,FALSE)*1000,"")</f>
        <v>1.1987513144928208E-2</v>
      </c>
      <c r="AR171">
        <f>IFERROR(VLOOKUP($A171,table123!$CF$10:$CY$410,16,FALSE)/VLOOKUP($A171,table100!$CE$10:$CK$462,7,FALSE)*1000,"")</f>
        <v>1.1916658996173521E-2</v>
      </c>
      <c r="AS171">
        <f>IFERROR(VLOOKUP($A171,table123!$DF$10:$DY$410,16,FALSE)/VLOOKUP($A171,table100!$DE$10:$DK$462,7,FALSE)*1000,"")</f>
        <v>0</v>
      </c>
      <c r="AT171">
        <f>IFERROR(VLOOKUP($A171,table123!$EF$10:$EZ$410,17,FALSE)/VLOOKUP($A171,table100!$EE$10:$EK$462,7,FALSE)*1000,"")</f>
        <v>0</v>
      </c>
      <c r="AU171">
        <f>IFERROR(VLOOKUP($A171,table123!$FF$10:$FZ$410,17,FALSE)/VLOOKUP($A171,table100!$FE$10:$FK$462,7,FALSE)*1000,"")</f>
        <v>0.2578312191577487</v>
      </c>
      <c r="AV171">
        <f>IFERROR(VLOOKUP($A171,table123!$GF$10:$GZ$410,17,FALSE)/VLOOKUP($A171,table100!$GE$10:$GK$462,7,FALSE)*1000,"")</f>
        <v>3.4885693216817795E-2</v>
      </c>
      <c r="AX171">
        <f>IFERROR(VLOOKUP($A171,table123!$F$10:$R$410,11,FALSE)/VLOOKUP($A171,table100!$E$10:$K$462,7,FALSE)*1000,"")</f>
        <v>0.16895329273738044</v>
      </c>
      <c r="AY171">
        <f>IFERROR(VLOOKUP($A171,table123!$AF$10:$AR$410,11,FALSE)/VLOOKUP($A171,table100!$AE$10:$AK$462,7,FALSE)*1000,"")</f>
        <v>0.37321007575873943</v>
      </c>
      <c r="AZ171">
        <f>IFERROR(VLOOKUP($A171,table123!$BF$10:$BR$410,11,FALSE)/VLOOKUP($A171,table100!$BE$10:$BK$462,7,FALSE)*1000,"")</f>
        <v>0.28770031547827696</v>
      </c>
      <c r="BA171">
        <f>IFERROR(VLOOKUP($A171,table123!$CF$10:$CY$410,18,FALSE)/VLOOKUP($A171,table100!$CE$10:$CK$462,7,FALSE)*1000,"")</f>
        <v>0.1787498849426028</v>
      </c>
      <c r="BB171">
        <f>IFERROR(VLOOKUP($A171,table123!$DF$10:$DY$410,18,FALSE)/VLOOKUP($A171,table100!$DE$10:$DK$462,7,FALSE)*1000,"")</f>
        <v>0.15422919358177462</v>
      </c>
      <c r="BC171">
        <f>IFERROR(VLOOKUP($A171,table123!$EF$10:$EZ$410,19,FALSE)/VLOOKUP($A171,table100!$EE$10:$EK$462,7,FALSE)*1000,"")</f>
        <v>0.28385524361386877</v>
      </c>
      <c r="BD171">
        <f>IFERROR(VLOOKUP($A171,table123!$FF$10:$FZ$410,19,FALSE)/VLOOKUP($A171,table100!$FE$10:$FK$462,7,FALSE)*1000,"")</f>
        <v>0.18751361393290811</v>
      </c>
      <c r="BE171">
        <f>IFERROR(VLOOKUP($A171,table123!$GF$10:$GZ$410,19,FALSE)/VLOOKUP($A171,table100!$GE$10:$GK$462,7,FALSE)*1000,"")</f>
        <v>0.25582841692333047</v>
      </c>
      <c r="BG171">
        <f>IFERROR(VLOOKUP($A171,table123!$F$10:$R$410,13,FALSE)/VLOOKUP($A171,table100!$E$10:$K$462,7,FALSE)*1000,"")</f>
        <v>2.4136184676768631</v>
      </c>
      <c r="BH171">
        <f>IFERROR(VLOOKUP($A171,table123!$AF$10:$AR$410,13,FALSE)/VLOOKUP($A171,table100!$AE$10:$AK$462,7,FALSE)*1000,"")</f>
        <v>4.2979353885764509</v>
      </c>
      <c r="BI171">
        <f>IFERROR(VLOOKUP($A171,table123!$BF$10:$BR$410,13,FALSE)/VLOOKUP($A171,table100!$BE$10:$BK$462,7,FALSE)*1000,"")</f>
        <v>5.9458065198843917</v>
      </c>
      <c r="BJ171">
        <f>IFERROR(VLOOKUP($A171,table123!$CF$10:$CY$410,20,FALSE)/VLOOKUP($A171,table100!$CE$10:$CK$462,7,FALSE)*1000,"")</f>
        <v>4.4568304645688963</v>
      </c>
      <c r="BK171">
        <f>IFERROR(VLOOKUP($A171,table123!$DF$10:$DY$410,20,FALSE)/VLOOKUP($A171,table100!$DE$10:$DK$462,7,FALSE)*1000,"")</f>
        <v>3.0845838716354921</v>
      </c>
      <c r="BL171">
        <f>IFERROR(VLOOKUP($A171,table123!$EF$10:$EZ$410,21,FALSE)/VLOOKUP($A171,table100!$EE$10:$EK$462,7,FALSE)*1000,"")</f>
        <v>9.1898135119990023</v>
      </c>
      <c r="BM171">
        <f>IFERROR(VLOOKUP($A171,table123!$FF$10:$FZ$410,21,FALSE)/VLOOKUP($A171,table100!$FE$10:$FK$462,7,FALSE)*1000,"")</f>
        <v>7.8286933816989146</v>
      </c>
      <c r="BN171">
        <f>IFERROR(VLOOKUP($A171,table123!$GF$10:$GZ$410,21,FALSE)/VLOOKUP($A171,table100!$GE$10:$GK$462,7,FALSE)*1000,"")</f>
        <v>10.547107915884579</v>
      </c>
    </row>
    <row r="172" spans="1:66" x14ac:dyDescent="0.3">
      <c r="A172" t="s">
        <v>585</v>
      </c>
      <c r="B172" t="str">
        <f>VLOOKUP($A172,class!$A$1:$B$455,2,FALSE)</f>
        <v>Shire County</v>
      </c>
      <c r="C172" t="str">
        <f>IFERROR(VLOOKUP($A172,classifications!A$3:C$334,3,FALSE),VLOOKUP($A172,classifications!I$2:K$28,3,FALSE))</f>
        <v>Predominantly Urban</v>
      </c>
      <c r="E172" t="b">
        <f>IF(VLOOKUP(A172,table123!$F$10:$F$410,1,FALSE)=VLOOKUP(calculations!A172,table100!$E$10:$E$462,1,FALSE),TRUE,FALSE)</f>
        <v>1</v>
      </c>
      <c r="F172" t="b">
        <f>IF(VLOOKUP($A172,table123!$AF$10:$AF$410,1,FALSE)=VLOOKUP(calculations!$A172,table100!$AE$10:$AE$462,1,FALSE),TRUE,FALSE)</f>
        <v>1</v>
      </c>
      <c r="G172" t="b">
        <f>IF(VLOOKUP($A172,table123!$BF$10:$BF$410,1,FALSE)=VLOOKUP(calculations!$A172,table100!$BE$10:$BE$462,1,FALSE),TRUE,FALSE)</f>
        <v>1</v>
      </c>
      <c r="H172" t="b">
        <f>IF(VLOOKUP($A172,table123!$CF$10:$CF$410,1,FALSE)=VLOOKUP(calculations!$A172,table100!$CE$10:$CE$462,1,FALSE),TRUE,FALSE)</f>
        <v>1</v>
      </c>
      <c r="I172" t="b">
        <f>IF(VLOOKUP($A172,table123!$DF$10:$DF$410,1,FALSE)=VLOOKUP(calculations!$A172,table100!$DE$10:$DE$462,1,FALSE),TRUE,FALSE)</f>
        <v>1</v>
      </c>
      <c r="J172" t="b">
        <f>IF(VLOOKUP($A172,table123!$EF$10:$EF$410,1,FALSE)=VLOOKUP(calculations!$A172,table100!$EE$10:$EE$462,1,FALSE),TRUE,FALSE)</f>
        <v>1</v>
      </c>
      <c r="K172" t="b">
        <f>IF(VLOOKUP($A172,table123!$FF$10:$FF$410,1,FALSE)=VLOOKUP(calculations!$A172,table100!$FE$10:$FE$462,1,FALSE),TRUE,FALSE)</f>
        <v>1</v>
      </c>
      <c r="L172" t="b">
        <f>IF(VLOOKUP($A172,table123!$GF$10:$GF$408,1,FALSE)=VLOOKUP(calculations!$A172,table100!$GE$10:$GE$462,1,FALSE),TRUE,FALSE)</f>
        <v>1</v>
      </c>
      <c r="N172">
        <f>IFERROR(VLOOKUP($A172,table123!$F$10:$R$410,3,FALSE)/VLOOKUP($A172,table100!$E$10:$K$462,7,FALSE)*1000,"")</f>
        <v>6.311632893521713</v>
      </c>
      <c r="O172">
        <f>IFERROR(VLOOKUP($A172,table123!$AF$10:$AR$410,3,FALSE)/VLOOKUP($A172,table100!$AE$10:$AK$462,7,FALSE)*1000,"")</f>
        <v>5.1366973251202435</v>
      </c>
      <c r="P172">
        <f>IFERROR(VLOOKUP($A172,table123!$BF$10:$BR$410,3,FALSE)/VLOOKUP($A172,table100!$BE$10:$BK$462,7,FALSE)*1000,"")</f>
        <v>4.8748767646256788</v>
      </c>
      <c r="Q172">
        <f>IFERROR(VLOOKUP($A172,table123!$CF$10:$CY$410,3,FALSE)/VLOOKUP($A172,table100!$CE$10:$CK$462,7,FALSE)*1000,"")</f>
        <v>6.1016793689441817</v>
      </c>
      <c r="R172">
        <f>IFERROR(VLOOKUP($A172,table123!$DF$10:$DY$410,3,FALSE)/VLOOKUP($A172,table100!$DE$10:$DK$462,7,FALSE)*1000,"")</f>
        <v>6.2430032632469832</v>
      </c>
      <c r="S172">
        <f>IFERROR(VLOOKUP($A172,table123!$EF$10:$EZ$410,3,FALSE)/VLOOKUP($A172,table100!$EE$10:$EK$462,7,FALSE)*1000,"")</f>
        <v>6.1330949266120136</v>
      </c>
      <c r="T172">
        <f>IFERROR(VLOOKUP($A172,table123!$FF$10:$FZ$410,3,FALSE)/VLOOKUP($A172,table100!$FE$10:$FK$462,7,FALSE)*1000,"")</f>
        <v>7.3912689363088449</v>
      </c>
      <c r="U172">
        <f>IFERROR(VLOOKUP($A172,table123!$GF$10:$GZ$410,3,FALSE)/VLOOKUP($A172,table100!$GE$10:$GK$462,7,FALSE)*1000,"")</f>
        <v>7.282806926937913</v>
      </c>
      <c r="W172">
        <f>IFERROR(VLOOKUP($A172,table123!$F$10:$R$410,5,FALSE)/VLOOKUP($A172,table100!$E$10:$K$462,7,FALSE)*1000,"")</f>
        <v>9.9780271105119583E-2</v>
      </c>
      <c r="X172">
        <f>IFERROR(VLOOKUP($A172,table123!$AF$10:$AR$410,5,FALSE)/VLOOKUP($A172,table100!$AE$10:$AK$462,7,FALSE)*1000,"")</f>
        <v>9.9147751244620705E-2</v>
      </c>
      <c r="Y172">
        <f>IFERROR(VLOOKUP($A172,table123!$BF$10:$BR$410,5,FALSE)/VLOOKUP($A172,table100!$BE$10:$BK$462,7,FALSE)*1000,"")</f>
        <v>8.3904935707843006E-2</v>
      </c>
      <c r="Z172">
        <f>IFERROR(VLOOKUP($A172,table123!$CF$10:$CY$410,5,FALSE)/VLOOKUP($A172,table100!$CE$10:$CK$462,7,FALSE)*1000,"")</f>
        <v>0.24806964294648368</v>
      </c>
      <c r="AA172">
        <f>IFERROR(VLOOKUP($A172,table123!$DF$10:$DY$410,5,FALSE)/VLOOKUP($A172,table100!$DE$10:$DK$462,7,FALSE)*1000,"")</f>
        <v>0.15519563962330912</v>
      </c>
      <c r="AB172">
        <f>IFERROR(VLOOKUP($A172,table123!$EF$10:$EZ$410,5,FALSE)/VLOOKUP($A172,table100!$EE$10:$EK$462,7,FALSE)*1000,"")</f>
        <v>0.25221353258885915</v>
      </c>
      <c r="AC172">
        <f>IFERROR(VLOOKUP($A172,table123!$FF$10:$FZ$410,5,FALSE)/VLOOKUP($A172,table100!$FE$10:$FK$462,7,FALSE)*1000,"")</f>
        <v>0.19547157517510994</v>
      </c>
      <c r="AD172">
        <f>IFERROR(VLOOKUP($A172,table123!$GF$10:$GZ$410,5,FALSE)/VLOOKUP($A172,table100!$GE$10:$GK$462,7,FALSE)*1000,"")</f>
        <v>0.16946143541905392</v>
      </c>
      <c r="AF172">
        <f>IFERROR(VLOOKUP($A172,table123!$F$10:$R$410,7,FALSE)/VLOOKUP($A172,table100!$E$10:$K$462,7,FALSE)*1000,"")</f>
        <v>0.34392348763892278</v>
      </c>
      <c r="AG172">
        <f>IFERROR(VLOOKUP($A172,table123!$AF$10:$AR$410,7,FALSE)/VLOOKUP($A172,table100!$AE$10:$AK$462,7,FALSE)*1000,"")</f>
        <v>0.93873934689055782</v>
      </c>
      <c r="AH172">
        <f>IFERROR(VLOOKUP($A172,table123!$BF$10:$BR$410,7,FALSE)/VLOOKUP($A172,table100!$BE$10:$BK$462,7,FALSE)*1000,"")</f>
        <v>1.3592599584670568</v>
      </c>
      <c r="AI172">
        <f>IFERROR(VLOOKUP($A172,table123!$CF$10:$CY$410,7,FALSE)/VLOOKUP($A172,table100!$CE$10:$CK$462,7,FALSE)*1000,"")</f>
        <v>1.5009255707686406</v>
      </c>
      <c r="AJ172">
        <f>IFERROR(VLOOKUP($A172,table123!$DF$10:$DY$410,7,FALSE)/VLOOKUP($A172,table100!$DE$10:$DK$462,7,FALSE)*1000,"")</f>
        <v>2.9921719319374001</v>
      </c>
      <c r="AK172">
        <f>IFERROR(VLOOKUP($A172,table123!$EF$10:$EZ$410,7,FALSE)/VLOOKUP($A172,table100!$EE$10:$EK$462,7,FALSE)*1000,"")</f>
        <v>1.4456141502044366</v>
      </c>
      <c r="AL172">
        <f>IFERROR(VLOOKUP($A172,table123!$FF$10:$FZ$410,7,FALSE)/VLOOKUP($A172,table100!$FE$10:$FK$462,7,FALSE)*1000,"")</f>
        <v>2.1929467339957647</v>
      </c>
      <c r="AM172">
        <f>IFERROR(VLOOKUP($A172,table123!$GF$10:$GZ$410,7,FALSE)/VLOOKUP($A172,table100!$GE$10:$GK$462,7,FALSE)*1000,"")</f>
        <v>2.1001113603718471</v>
      </c>
      <c r="AO172">
        <f>IFERROR(VLOOKUP($A172,table123!$F$10:$R$410,9,FALSE)/VLOOKUP($A172,table100!$E$10:$K$462,7,FALSE)*1000,"")</f>
        <v>2.9721782882376046E-2</v>
      </c>
      <c r="AP172">
        <f>IFERROR(VLOOKUP($A172,table123!$AF$10:$AR$410,9,FALSE)/VLOOKUP($A172,table100!$AE$10:$AK$462,7,FALSE)*1000,"")</f>
        <v>-1.6876212977807781E-2</v>
      </c>
      <c r="AQ172">
        <f>IFERROR(VLOOKUP($A172,table123!$BF$10:$BR$410,9,FALSE)/VLOOKUP($A172,table100!$BE$10:$BK$462,7,FALSE)*1000,"")</f>
        <v>0.4006460680049504</v>
      </c>
      <c r="AR172">
        <f>IFERROR(VLOOKUP($A172,table123!$CF$10:$CY$410,16,FALSE)/VLOOKUP($A172,table100!$CE$10:$CK$462,7,FALSE)*1000,"")</f>
        <v>4.5861614662375129E-2</v>
      </c>
      <c r="AS172">
        <f>IFERROR(VLOOKUP($A172,table123!$DF$10:$DY$410,16,FALSE)/VLOOKUP($A172,table100!$DE$10:$DK$462,7,FALSE)*1000,"")</f>
        <v>0.13864143806348952</v>
      </c>
      <c r="AT172">
        <f>IFERROR(VLOOKUP($A172,table123!$EF$10:$EZ$410,17,FALSE)/VLOOKUP($A172,table100!$EE$10:$EK$462,7,FALSE)*1000,"")</f>
        <v>4.3060847027366192E-2</v>
      </c>
      <c r="AU172">
        <f>IFERROR(VLOOKUP($A172,table123!$FF$10:$FZ$410,17,FALSE)/VLOOKUP($A172,table100!$FE$10:$FK$462,7,FALSE)*1000,"")</f>
        <v>3.0542433621110927E-2</v>
      </c>
      <c r="AV172">
        <f>IFERROR(VLOOKUP($A172,table123!$GF$10:$GZ$410,17,FALSE)/VLOOKUP($A172,table100!$GE$10:$GK$462,7,FALSE)*1000,"")</f>
        <v>0.17551362954116298</v>
      </c>
      <c r="AX172">
        <f>IFERROR(VLOOKUP($A172,table123!$F$10:$R$410,11,FALSE)/VLOOKUP($A172,table100!$E$10:$K$462,7,FALSE)*1000,"")</f>
        <v>0.40549003789527316</v>
      </c>
      <c r="AY172">
        <f>IFERROR(VLOOKUP($A172,table123!$AF$10:$AR$410,11,FALSE)/VLOOKUP($A172,table100!$AE$10:$AK$462,7,FALSE)*1000,"")</f>
        <v>0.48308159648974769</v>
      </c>
      <c r="AZ172">
        <f>IFERROR(VLOOKUP($A172,table123!$BF$10:$BR$410,11,FALSE)/VLOOKUP($A172,table100!$BE$10:$BK$462,7,FALSE)*1000,"")</f>
        <v>0.48035575692740123</v>
      </c>
      <c r="BA172">
        <f>IFERROR(VLOOKUP($A172,table123!$CF$10:$CY$410,18,FALSE)/VLOOKUP($A172,table100!$CE$10:$CK$462,7,FALSE)*1000,"")</f>
        <v>0.48154695395493885</v>
      </c>
      <c r="BB172">
        <f>IFERROR(VLOOKUP($A172,table123!$DF$10:$DY$410,18,FALSE)/VLOOKUP($A172,table100!$DE$10:$DK$462,7,FALSE)*1000,"")</f>
        <v>0.38074663587585178</v>
      </c>
      <c r="BC172">
        <f>IFERROR(VLOOKUP($A172,table123!$EF$10:$EZ$410,19,FALSE)/VLOOKUP($A172,table100!$EE$10:$EK$462,7,FALSE)*1000,"")</f>
        <v>0.82430764309529569</v>
      </c>
      <c r="BD172">
        <f>IFERROR(VLOOKUP($A172,table123!$FF$10:$FZ$410,19,FALSE)/VLOOKUP($A172,table100!$FE$10:$FK$462,7,FALSE)*1000,"")</f>
        <v>0.50904056035184875</v>
      </c>
      <c r="BE172">
        <f>IFERROR(VLOOKUP($A172,table123!$GF$10:$GZ$410,19,FALSE)/VLOOKUP($A172,table100!$GE$10:$GK$462,7,FALSE)*1000,"")</f>
        <v>0.36918384144865318</v>
      </c>
      <c r="BG172">
        <f>IFERROR(VLOOKUP($A172,table123!$F$10:$R$410,13,FALSE)/VLOOKUP($A172,table100!$E$10:$K$462,7,FALSE)*1000,"")</f>
        <v>6.3795683972528581</v>
      </c>
      <c r="BH172">
        <f>IFERROR(VLOOKUP($A172,table123!$AF$10:$AR$410,13,FALSE)/VLOOKUP($A172,table100!$AE$10:$AK$462,7,FALSE)*1000,"")</f>
        <v>5.6746266137878667</v>
      </c>
      <c r="BI172">
        <f>IFERROR(VLOOKUP($A172,table123!$BF$10:$BR$410,13,FALSE)/VLOOKUP($A172,table100!$BE$10:$BK$462,7,FALSE)*1000,"")</f>
        <v>6.2383319698781277</v>
      </c>
      <c r="BJ172">
        <f>IFERROR(VLOOKUP($A172,table123!$CF$10:$CY$410,20,FALSE)/VLOOKUP($A172,table100!$CE$10:$CK$462,7,FALSE)*1000,"")</f>
        <v>7.414989243366743</v>
      </c>
      <c r="BK172">
        <f>IFERROR(VLOOKUP($A172,table123!$DF$10:$DY$410,20,FALSE)/VLOOKUP($A172,table100!$DE$10:$DK$462,7,FALSE)*1000,"")</f>
        <v>9.1482656369953297</v>
      </c>
      <c r="BL172">
        <f>IFERROR(VLOOKUP($A172,table123!$EF$10:$EZ$410,21,FALSE)/VLOOKUP($A172,table100!$EE$10:$EK$462,7,FALSE)*1000,"")</f>
        <v>7.0496758133373794</v>
      </c>
      <c r="BM172">
        <f>IFERROR(VLOOKUP($A172,table123!$FF$10:$FZ$410,21,FALSE)/VLOOKUP($A172,table100!$FE$10:$FK$462,7,FALSE)*1000,"")</f>
        <v>9.301189118748983</v>
      </c>
      <c r="BN172">
        <f>IFERROR(VLOOKUP($A172,table123!$GF$10:$GZ$410,21,FALSE)/VLOOKUP($A172,table100!$GE$10:$GK$462,7,FALSE)*1000,"")</f>
        <v>9.3587095108213223</v>
      </c>
    </row>
    <row r="173" spans="1:66" x14ac:dyDescent="0.3">
      <c r="A173" t="s">
        <v>597</v>
      </c>
      <c r="B173" t="str">
        <f>VLOOKUP($A173,class!$A$1:$B$455,2,FALSE)</f>
        <v>Shire District</v>
      </c>
      <c r="C173" t="str">
        <f>IFERROR(VLOOKUP($A173,classifications!A$3:C$334,3,FALSE),VLOOKUP($A173,classifications!I$2:K$28,3,FALSE))</f>
        <v>Predominantly Urban</v>
      </c>
      <c r="E173" t="b">
        <f>IF(VLOOKUP(A173,table123!$F$10:$F$410,1,FALSE)=VLOOKUP(calculations!A173,table100!$E$10:$E$462,1,FALSE),TRUE,FALSE)</f>
        <v>1</v>
      </c>
      <c r="F173" t="b">
        <f>IF(VLOOKUP($A173,table123!$AF$10:$AF$410,1,FALSE)=VLOOKUP(calculations!$A173,table100!$AE$10:$AE$462,1,FALSE),TRUE,FALSE)</f>
        <v>1</v>
      </c>
      <c r="G173" t="b">
        <f>IF(VLOOKUP($A173,table123!$BF$10:$BF$410,1,FALSE)=VLOOKUP(calculations!$A173,table100!$BE$10:$BE$462,1,FALSE),TRUE,FALSE)</f>
        <v>1</v>
      </c>
      <c r="H173" t="b">
        <f>IF(VLOOKUP($A173,table123!$CF$10:$CF$410,1,FALSE)=VLOOKUP(calculations!$A173,table100!$CE$10:$CE$462,1,FALSE),TRUE,FALSE)</f>
        <v>1</v>
      </c>
      <c r="I173" t="b">
        <f>IF(VLOOKUP($A173,table123!$DF$10:$DF$410,1,FALSE)=VLOOKUP(calculations!$A173,table100!$DE$10:$DE$462,1,FALSE),TRUE,FALSE)</f>
        <v>1</v>
      </c>
      <c r="J173" t="b">
        <f>IF(VLOOKUP($A173,table123!$EF$10:$EF$410,1,FALSE)=VLOOKUP(calculations!$A173,table100!$EE$10:$EE$462,1,FALSE),TRUE,FALSE)</f>
        <v>1</v>
      </c>
      <c r="K173" t="b">
        <f>IF(VLOOKUP($A173,table123!$FF$10:$FF$410,1,FALSE)=VLOOKUP(calculations!$A173,table100!$FE$10:$FE$462,1,FALSE),TRUE,FALSE)</f>
        <v>1</v>
      </c>
      <c r="L173" t="b">
        <f>IF(VLOOKUP($A173,table123!$GF$10:$GF$408,1,FALSE)=VLOOKUP(calculations!$A173,table100!$GE$10:$GE$462,1,FALSE),TRUE,FALSE)</f>
        <v>1</v>
      </c>
      <c r="N173">
        <f>IFERROR(VLOOKUP($A173,table123!$F$10:$R$410,3,FALSE)/VLOOKUP($A173,table100!$E$10:$K$462,7,FALSE)*1000,"")</f>
        <v>7.090992981859686</v>
      </c>
      <c r="O173">
        <f>IFERROR(VLOOKUP($A173,table123!$AF$10:$AR$410,3,FALSE)/VLOOKUP($A173,table100!$AE$10:$AK$462,7,FALSE)*1000,"")</f>
        <v>9.3559354729811179</v>
      </c>
      <c r="P173">
        <f>IFERROR(VLOOKUP($A173,table123!$BF$10:$BR$410,3,FALSE)/VLOOKUP($A173,table100!$BE$10:$BK$462,7,FALSE)*1000,"")</f>
        <v>3.1964123849053006</v>
      </c>
      <c r="Q173">
        <f>IFERROR(VLOOKUP($A173,table123!$CF$10:$CY$410,3,FALSE)/VLOOKUP($A173,table100!$CE$10:$CK$462,7,FALSE)*1000,"")</f>
        <v>7.9642671456255609</v>
      </c>
      <c r="R173">
        <f>IFERROR(VLOOKUP($A173,table123!$DF$10:$DY$410,3,FALSE)/VLOOKUP($A173,table100!$DE$10:$DK$462,7,FALSE)*1000,"")</f>
        <v>7.962902243664808</v>
      </c>
      <c r="S173">
        <f>IFERROR(VLOOKUP($A173,table123!$EF$10:$EZ$410,3,FALSE)/VLOOKUP($A173,table100!$EE$10:$EK$462,7,FALSE)*1000,"")</f>
        <v>9.7905018212189407</v>
      </c>
      <c r="T173">
        <f>IFERROR(VLOOKUP($A173,table123!$FF$10:$FZ$410,3,FALSE)/VLOOKUP($A173,table100!$FE$10:$FK$462,7,FALSE)*1000,"")</f>
        <v>10.97642017461445</v>
      </c>
      <c r="U173">
        <f>IFERROR(VLOOKUP($A173,table123!$GF$10:$GZ$410,3,FALSE)/VLOOKUP($A173,table100!$GE$10:$GK$462,7,FALSE)*1000,"")</f>
        <v>10.165126838193769</v>
      </c>
      <c r="W173">
        <f>IFERROR(VLOOKUP($A173,table123!$F$10:$R$410,5,FALSE)/VLOOKUP($A173,table100!$E$10:$K$462,7,FALSE)*1000,"")</f>
        <v>-7.2852667621846084E-2</v>
      </c>
      <c r="X173">
        <f>IFERROR(VLOOKUP($A173,table123!$AF$10:$AR$410,5,FALSE)/VLOOKUP($A173,table100!$AE$10:$AK$462,7,FALSE)*1000,"")</f>
        <v>0.14467941453063587</v>
      </c>
      <c r="Y173">
        <f>IFERROR(VLOOKUP($A173,table123!$BF$10:$BR$410,5,FALSE)/VLOOKUP($A173,table100!$BE$10:$BK$462,7,FALSE)*1000,"")</f>
        <v>0.26239206144745003</v>
      </c>
      <c r="Z173">
        <f>IFERROR(VLOOKUP($A173,table123!$CF$10:$CY$410,5,FALSE)/VLOOKUP($A173,table100!$CE$10:$CK$462,7,FALSE)*1000,"")</f>
        <v>0.18906272155787682</v>
      </c>
      <c r="AA173">
        <f>IFERROR(VLOOKUP($A173,table123!$DF$10:$DY$410,5,FALSE)/VLOOKUP($A173,table100!$DE$10:$DK$462,7,FALSE)*1000,"")</f>
        <v>9.3681202866644803E-2</v>
      </c>
      <c r="AB173">
        <f>IFERROR(VLOOKUP($A173,table123!$EF$10:$EZ$410,5,FALSE)/VLOOKUP($A173,table100!$EE$10:$EK$462,7,FALSE)*1000,"")</f>
        <v>0.11600120641254669</v>
      </c>
      <c r="AC173">
        <f>IFERROR(VLOOKUP($A173,table123!$FF$10:$FZ$410,5,FALSE)/VLOOKUP($A173,table100!$FE$10:$FK$462,7,FALSE)*1000,"")</f>
        <v>0.38955979742890534</v>
      </c>
      <c r="AD173">
        <f>IFERROR(VLOOKUP($A173,table123!$GF$10:$GZ$410,5,FALSE)/VLOOKUP($A173,table100!$GE$10:$GK$462,7,FALSE)*1000,"")</f>
        <v>0.33883756127312564</v>
      </c>
      <c r="AF173">
        <f>IFERROR(VLOOKUP($A173,table123!$F$10:$R$410,7,FALSE)/VLOOKUP($A173,table100!$E$10:$K$462,7,FALSE)*1000,"")</f>
        <v>0.65567400859661484</v>
      </c>
      <c r="AG173">
        <f>IFERROR(VLOOKUP($A173,table123!$AF$10:$AR$410,7,FALSE)/VLOOKUP($A173,table100!$AE$10:$AK$462,7,FALSE)*1000,"")</f>
        <v>1.8084926816329483</v>
      </c>
      <c r="AH173">
        <f>IFERROR(VLOOKUP($A173,table123!$BF$10:$BR$410,7,FALSE)/VLOOKUP($A173,table100!$BE$10:$BK$462,7,FALSE)*1000,"")</f>
        <v>1.7651829588283001</v>
      </c>
      <c r="AI173">
        <f>IFERROR(VLOOKUP($A173,table123!$CF$10:$CY$410,7,FALSE)/VLOOKUP($A173,table100!$CE$10:$CK$462,7,FALSE)*1000,"")</f>
        <v>1.3943375714893416</v>
      </c>
      <c r="AJ173">
        <f>IFERROR(VLOOKUP($A173,table123!$DF$10:$DY$410,7,FALSE)/VLOOKUP($A173,table100!$DE$10:$DK$462,7,FALSE)*1000,"")</f>
        <v>2.0375661623495245</v>
      </c>
      <c r="AK173">
        <f>IFERROR(VLOOKUP($A173,table123!$EF$10:$EZ$410,7,FALSE)/VLOOKUP($A173,table100!$EE$10:$EK$462,7,FALSE)*1000,"")</f>
        <v>2.9696308841611954</v>
      </c>
      <c r="AL173">
        <f>IFERROR(VLOOKUP($A173,table123!$FF$10:$FZ$410,7,FALSE)/VLOOKUP($A173,table100!$FE$10:$FK$462,7,FALSE)*1000,"")</f>
        <v>3.8268521276839524</v>
      </c>
      <c r="AM173">
        <f>IFERROR(VLOOKUP($A173,table123!$GF$10:$GZ$410,7,FALSE)/VLOOKUP($A173,table100!$GE$10:$GK$462,7,FALSE)*1000,"")</f>
        <v>1.264993562086336</v>
      </c>
      <c r="AO173">
        <f>IFERROR(VLOOKUP($A173,table123!$F$10:$R$410,9,FALSE)/VLOOKUP($A173,table100!$E$10:$K$462,7,FALSE)*1000,"")</f>
        <v>0.24284222540615363</v>
      </c>
      <c r="AP173">
        <f>IFERROR(VLOOKUP($A173,table123!$AF$10:$AR$410,9,FALSE)/VLOOKUP($A173,table100!$AE$10:$AK$462,7,FALSE)*1000,"")</f>
        <v>-0.43403824359190757</v>
      </c>
      <c r="AQ173">
        <f>IFERROR(VLOOKUP($A173,table123!$BF$10:$BR$410,9,FALSE)/VLOOKUP($A173,table100!$BE$10:$BK$462,7,FALSE)*1000,"")</f>
        <v>4.3175421019989511</v>
      </c>
      <c r="AR173">
        <f>IFERROR(VLOOKUP($A173,table123!$CF$10:$CY$410,16,FALSE)/VLOOKUP($A173,table100!$CE$10:$CK$462,7,FALSE)*1000,"")</f>
        <v>0</v>
      </c>
      <c r="AS173">
        <f>IFERROR(VLOOKUP($A173,table123!$DF$10:$DY$410,16,FALSE)/VLOOKUP($A173,table100!$DE$10:$DK$462,7,FALSE)*1000,"")</f>
        <v>0</v>
      </c>
      <c r="AT173">
        <f>IFERROR(VLOOKUP($A173,table123!$EF$10:$EZ$410,17,FALSE)/VLOOKUP($A173,table100!$EE$10:$EK$462,7,FALSE)*1000,"")</f>
        <v>0</v>
      </c>
      <c r="AU173">
        <f>IFERROR(VLOOKUP($A173,table123!$FF$10:$FZ$410,17,FALSE)/VLOOKUP($A173,table100!$FE$10:$FK$462,7,FALSE)*1000,"")</f>
        <v>0</v>
      </c>
      <c r="AV173">
        <f>IFERROR(VLOOKUP($A173,table123!$GF$10:$GZ$410,17,FALSE)/VLOOKUP($A173,table100!$GE$10:$GK$462,7,FALSE)*1000,"")</f>
        <v>0.51955092728545937</v>
      </c>
      <c r="AX173">
        <f>IFERROR(VLOOKUP($A173,table123!$F$10:$R$410,11,FALSE)/VLOOKUP($A173,table100!$E$10:$K$462,7,FALSE)*1000,"")</f>
        <v>0.82566356638092231</v>
      </c>
      <c r="AY173">
        <f>IFERROR(VLOOKUP($A173,table123!$AF$10:$AR$410,11,FALSE)/VLOOKUP($A173,table100!$AE$10:$AK$462,7,FALSE)*1000,"")</f>
        <v>0</v>
      </c>
      <c r="AZ173">
        <f>IFERROR(VLOOKUP($A173,table123!$BF$10:$BR$410,11,FALSE)/VLOOKUP($A173,table100!$BE$10:$BK$462,7,FALSE)*1000,"")</f>
        <v>0.19083059014360002</v>
      </c>
      <c r="BA173">
        <f>IFERROR(VLOOKUP($A173,table123!$CF$10:$CY$410,18,FALSE)/VLOOKUP($A173,table100!$CE$10:$CK$462,7,FALSE)*1000,"")</f>
        <v>0.47265680389469211</v>
      </c>
      <c r="BB173">
        <f>IFERROR(VLOOKUP($A173,table123!$DF$10:$DY$410,18,FALSE)/VLOOKUP($A173,table100!$DE$10:$DK$462,7,FALSE)*1000,"")</f>
        <v>0.60892781863319123</v>
      </c>
      <c r="BC173">
        <f>IFERROR(VLOOKUP($A173,table123!$EF$10:$EZ$410,19,FALSE)/VLOOKUP($A173,table100!$EE$10:$EK$462,7,FALSE)*1000,"")</f>
        <v>0.44080458436767744</v>
      </c>
      <c r="BD173">
        <f>IFERROR(VLOOKUP($A173,table123!$FF$10:$FZ$410,19,FALSE)/VLOOKUP($A173,table100!$FE$10:$FK$462,7,FALSE)*1000,"")</f>
        <v>0.75620431265611032</v>
      </c>
      <c r="BE173">
        <f>IFERROR(VLOOKUP($A173,table123!$GF$10:$GZ$410,19,FALSE)/VLOOKUP($A173,table100!$GE$10:$GK$462,7,FALSE)*1000,"")</f>
        <v>0.65508595179470963</v>
      </c>
      <c r="BG173">
        <f>IFERROR(VLOOKUP($A173,table123!$F$10:$R$410,13,FALSE)/VLOOKUP($A173,table100!$E$10:$K$462,7,FALSE)*1000,"")</f>
        <v>7.090992981859686</v>
      </c>
      <c r="BH173">
        <f>IFERROR(VLOOKUP($A173,table123!$AF$10:$AR$410,13,FALSE)/VLOOKUP($A173,table100!$AE$10:$AK$462,7,FALSE)*1000,"")</f>
        <v>10.875069325552795</v>
      </c>
      <c r="BI173">
        <f>IFERROR(VLOOKUP($A173,table123!$BF$10:$BR$410,13,FALSE)/VLOOKUP($A173,table100!$BE$10:$BK$462,7,FALSE)*1000,"")</f>
        <v>9.3506989170364001</v>
      </c>
      <c r="BJ173">
        <f>IFERROR(VLOOKUP($A173,table123!$CF$10:$CY$410,20,FALSE)/VLOOKUP($A173,table100!$CE$10:$CK$462,7,FALSE)*1000,"")</f>
        <v>9.0750106347780868</v>
      </c>
      <c r="BK173">
        <f>IFERROR(VLOOKUP($A173,table123!$DF$10:$DY$410,20,FALSE)/VLOOKUP($A173,table100!$DE$10:$DK$462,7,FALSE)*1000,"")</f>
        <v>9.4852217902477882</v>
      </c>
      <c r="BL173">
        <f>IFERROR(VLOOKUP($A173,table123!$EF$10:$EZ$410,21,FALSE)/VLOOKUP($A173,table100!$EE$10:$EK$462,7,FALSE)*1000,"")</f>
        <v>12.435329327425006</v>
      </c>
      <c r="BM173">
        <f>IFERROR(VLOOKUP($A173,table123!$FF$10:$FZ$410,21,FALSE)/VLOOKUP($A173,table100!$FE$10:$FK$462,7,FALSE)*1000,"")</f>
        <v>14.436627787071199</v>
      </c>
      <c r="BN173">
        <f>IFERROR(VLOOKUP($A173,table123!$GF$10:$GZ$410,21,FALSE)/VLOOKUP($A173,table100!$GE$10:$GK$462,7,FALSE)*1000,"")</f>
        <v>11.633422937043981</v>
      </c>
    </row>
    <row r="174" spans="1:66" x14ac:dyDescent="0.3">
      <c r="A174" t="s">
        <v>421</v>
      </c>
      <c r="B174" t="str">
        <f>VLOOKUP($A174,class!$A$1:$B$455,2,FALSE)</f>
        <v>Shire District</v>
      </c>
      <c r="C174" t="str">
        <f>IFERROR(VLOOKUP($A174,classifications!A$3:C$334,3,FALSE),VLOOKUP($A174,classifications!I$2:K$28,3,FALSE))</f>
        <v>Predominantly Rural</v>
      </c>
      <c r="E174" t="b">
        <f>IF(VLOOKUP(A174,table123!$F$10:$F$410,1,FALSE)=VLOOKUP(calculations!A174,table100!$E$10:$E$462,1,FALSE),TRUE,FALSE)</f>
        <v>1</v>
      </c>
      <c r="F174" t="b">
        <f>IF(VLOOKUP($A174,table123!$AF$10:$AF$410,1,FALSE)=VLOOKUP(calculations!$A174,table100!$AE$10:$AE$462,1,FALSE),TRUE,FALSE)</f>
        <v>1</v>
      </c>
      <c r="G174" t="b">
        <f>IF(VLOOKUP($A174,table123!$BF$10:$BF$410,1,FALSE)=VLOOKUP(calculations!$A174,table100!$BE$10:$BE$462,1,FALSE),TRUE,FALSE)</f>
        <v>1</v>
      </c>
      <c r="H174" t="b">
        <f>IF(VLOOKUP($A174,table123!$CF$10:$CF$410,1,FALSE)=VLOOKUP(calculations!$A174,table100!$CE$10:$CE$462,1,FALSE),TRUE,FALSE)</f>
        <v>1</v>
      </c>
      <c r="I174" t="b">
        <f>IF(VLOOKUP($A174,table123!$DF$10:$DF$410,1,FALSE)=VLOOKUP(calculations!$A174,table100!$DE$10:$DE$462,1,FALSE),TRUE,FALSE)</f>
        <v>1</v>
      </c>
      <c r="J174" t="b">
        <f>IF(VLOOKUP($A174,table123!$EF$10:$EF$410,1,FALSE)=VLOOKUP(calculations!$A174,table100!$EE$10:$EE$462,1,FALSE),TRUE,FALSE)</f>
        <v>1</v>
      </c>
      <c r="K174" t="b">
        <f>IF(VLOOKUP($A174,table123!$FF$10:$FF$410,1,FALSE)=VLOOKUP(calculations!$A174,table100!$FE$10:$FE$462,1,FALSE),TRUE,FALSE)</f>
        <v>1</v>
      </c>
      <c r="L174" t="b">
        <f>IF(VLOOKUP($A174,table123!$GF$10:$GF$408,1,FALSE)=VLOOKUP(calculations!$A174,table100!$GE$10:$GE$462,1,FALSE),TRUE,FALSE)</f>
        <v>1</v>
      </c>
      <c r="N174">
        <f>IFERROR(VLOOKUP($A174,table123!$F$10:$R$410,3,FALSE)/VLOOKUP($A174,table100!$E$10:$K$462,7,FALSE)*1000,"")</f>
        <v>2.0796124581019257</v>
      </c>
      <c r="O174">
        <f>IFERROR(VLOOKUP($A174,table123!$AF$10:$AR$410,3,FALSE)/VLOOKUP($A174,table100!$AE$10:$AK$462,7,FALSE)*1000,"")</f>
        <v>0.58422590068159685</v>
      </c>
      <c r="P174">
        <f>IFERROR(VLOOKUP($A174,table123!$BF$10:$BR$410,3,FALSE)/VLOOKUP($A174,table100!$BE$10:$BK$462,7,FALSE)*1000,"")</f>
        <v>3.259071894153128</v>
      </c>
      <c r="Q174">
        <f>IFERROR(VLOOKUP($A174,table123!$CF$10:$CY$410,3,FALSE)/VLOOKUP($A174,table100!$CE$10:$CK$462,7,FALSE)*1000,"")</f>
        <v>2.981601338084503</v>
      </c>
      <c r="R174">
        <f>IFERROR(VLOOKUP($A174,table123!$DF$10:$DY$410,3,FALSE)/VLOOKUP($A174,table100!$DE$10:$DK$462,7,FALSE)*1000,"")</f>
        <v>6.2782218144061046</v>
      </c>
      <c r="S174">
        <f>IFERROR(VLOOKUP($A174,table123!$EF$10:$EZ$410,3,FALSE)/VLOOKUP($A174,table100!$EE$10:$EK$462,7,FALSE)*1000,"")</f>
        <v>10.852118918141965</v>
      </c>
      <c r="T174">
        <f>IFERROR(VLOOKUP($A174,table123!$FF$10:$FZ$410,3,FALSE)/VLOOKUP($A174,table100!$FE$10:$FK$462,7,FALSE)*1000,"")</f>
        <v>8.0727255510049485</v>
      </c>
      <c r="U174">
        <f>IFERROR(VLOOKUP($A174,table123!$GF$10:$GZ$410,3,FALSE)/VLOOKUP($A174,table100!$GE$10:$GK$462,7,FALSE)*1000,"")</f>
        <v>5.2314260914443897</v>
      </c>
      <c r="W174">
        <f>IFERROR(VLOOKUP($A174,table123!$F$10:$R$410,5,FALSE)/VLOOKUP($A174,table100!$E$10:$K$462,7,FALSE)*1000,"")</f>
        <v>0</v>
      </c>
      <c r="X174">
        <f>IFERROR(VLOOKUP($A174,table123!$AF$10:$AR$410,5,FALSE)/VLOOKUP($A174,table100!$AE$10:$AK$462,7,FALSE)*1000,"")</f>
        <v>0.29211295034079843</v>
      </c>
      <c r="Y174">
        <f>IFERROR(VLOOKUP($A174,table123!$BF$10:$BR$410,5,FALSE)/VLOOKUP($A174,table100!$BE$10:$BK$462,7,FALSE)*1000,"")</f>
        <v>0</v>
      </c>
      <c r="Z174">
        <f>IFERROR(VLOOKUP($A174,table123!$CF$10:$CY$410,5,FALSE)/VLOOKUP($A174,table100!$CE$10:$CK$462,7,FALSE)*1000,"")</f>
        <v>0.29088793542287833</v>
      </c>
      <c r="AA174">
        <f>IFERROR(VLOOKUP($A174,table123!$DF$10:$DY$410,5,FALSE)/VLOOKUP($A174,table100!$DE$10:$DK$462,7,FALSE)*1000,"")</f>
        <v>1.6902904884939511</v>
      </c>
      <c r="AB174">
        <f>IFERROR(VLOOKUP($A174,table123!$EF$10:$EZ$410,5,FALSE)/VLOOKUP($A174,table100!$EE$10:$EK$462,7,FALSE)*1000,"")</f>
        <v>0.47912224804158782</v>
      </c>
      <c r="AC174">
        <f>IFERROR(VLOOKUP($A174,table123!$FF$10:$FZ$410,5,FALSE)/VLOOKUP($A174,table100!$FE$10:$FK$462,7,FALSE)*1000,"")</f>
        <v>7.1021045903269339E-2</v>
      </c>
      <c r="AD174">
        <f>IFERROR(VLOOKUP($A174,table123!$GF$10:$GZ$410,5,FALSE)/VLOOKUP($A174,table100!$GE$10:$GK$462,7,FALSE)*1000,"")</f>
        <v>0.28151171792525864</v>
      </c>
      <c r="AF174">
        <f>IFERROR(VLOOKUP($A174,table123!$F$10:$R$410,7,FALSE)/VLOOKUP($A174,table100!$E$10:$K$462,7,FALSE)*1000,"")</f>
        <v>2.9848555280992342</v>
      </c>
      <c r="AG174">
        <f>IFERROR(VLOOKUP($A174,table123!$AF$10:$AR$410,7,FALSE)/VLOOKUP($A174,table100!$AE$10:$AK$462,7,FALSE)*1000,"")</f>
        <v>0</v>
      </c>
      <c r="AH174">
        <f>IFERROR(VLOOKUP($A174,table123!$BF$10:$BR$410,7,FALSE)/VLOOKUP($A174,table100!$BE$10:$BK$462,7,FALSE)*1000,"")</f>
        <v>7.2964296137756582E-2</v>
      </c>
      <c r="AI174">
        <f>IFERROR(VLOOKUP($A174,table123!$CF$10:$CY$410,7,FALSE)/VLOOKUP($A174,table100!$CE$10:$CK$462,7,FALSE)*1000,"")</f>
        <v>0.60601653213099649</v>
      </c>
      <c r="AJ174">
        <f>IFERROR(VLOOKUP($A174,table123!$DF$10:$DY$410,7,FALSE)/VLOOKUP($A174,table100!$DE$10:$DK$462,7,FALSE)*1000,"")</f>
        <v>0</v>
      </c>
      <c r="AK174">
        <f>IFERROR(VLOOKUP($A174,table123!$EF$10:$EZ$410,7,FALSE)/VLOOKUP($A174,table100!$EE$10:$EK$462,7,FALSE)*1000,"")</f>
        <v>0.59890281005198476</v>
      </c>
      <c r="AL174">
        <f>IFERROR(VLOOKUP($A174,table123!$FF$10:$FZ$410,7,FALSE)/VLOOKUP($A174,table100!$FE$10:$FK$462,7,FALSE)*1000,"")</f>
        <v>0.99429464264577072</v>
      </c>
      <c r="AM174">
        <f>IFERROR(VLOOKUP($A174,table123!$GF$10:$GZ$410,7,FALSE)/VLOOKUP($A174,table100!$GE$10:$GK$462,7,FALSE)*1000,"")</f>
        <v>1.7125296173786566</v>
      </c>
      <c r="AO174">
        <f>IFERROR(VLOOKUP($A174,table123!$F$10:$R$410,9,FALSE)/VLOOKUP($A174,table100!$E$10:$K$462,7,FALSE)*1000,"")</f>
        <v>0</v>
      </c>
      <c r="AP174">
        <f>IFERROR(VLOOKUP($A174,table123!$AF$10:$AR$410,9,FALSE)/VLOOKUP($A174,table100!$AE$10:$AK$462,7,FALSE)*1000,"")</f>
        <v>0</v>
      </c>
      <c r="AQ174">
        <f>IFERROR(VLOOKUP($A174,table123!$BF$10:$BR$410,9,FALSE)/VLOOKUP($A174,table100!$BE$10:$BK$462,7,FALSE)*1000,"")</f>
        <v>0</v>
      </c>
      <c r="AR174">
        <f>IFERROR(VLOOKUP($A174,table123!$CF$10:$CY$410,16,FALSE)/VLOOKUP($A174,table100!$CE$10:$CK$462,7,FALSE)*1000,"")</f>
        <v>0</v>
      </c>
      <c r="AS174">
        <f>IFERROR(VLOOKUP($A174,table123!$DF$10:$DY$410,16,FALSE)/VLOOKUP($A174,table100!$DE$10:$DK$462,7,FALSE)*1000,"")</f>
        <v>0</v>
      </c>
      <c r="AT174">
        <f>IFERROR(VLOOKUP($A174,table123!$EF$10:$EZ$410,17,FALSE)/VLOOKUP($A174,table100!$EE$10:$EK$462,7,FALSE)*1000,"")</f>
        <v>0</v>
      </c>
      <c r="AU174">
        <f>IFERROR(VLOOKUP($A174,table123!$FF$10:$FZ$410,17,FALSE)/VLOOKUP($A174,table100!$FE$10:$FK$462,7,FALSE)*1000,"")</f>
        <v>0</v>
      </c>
      <c r="AV174">
        <f>IFERROR(VLOOKUP($A174,table123!$GF$10:$GZ$410,17,FALSE)/VLOOKUP($A174,table100!$GE$10:$GK$462,7,FALSE)*1000,"")</f>
        <v>7.0377929481314661E-2</v>
      </c>
      <c r="AX174">
        <f>IFERROR(VLOOKUP($A174,table123!$F$10:$R$410,11,FALSE)/VLOOKUP($A174,table100!$E$10:$K$462,7,FALSE)*1000,"")</f>
        <v>0</v>
      </c>
      <c r="AY174">
        <f>IFERROR(VLOOKUP($A174,table123!$AF$10:$AR$410,11,FALSE)/VLOOKUP($A174,table100!$AE$10:$AK$462,7,FALSE)*1000,"")</f>
        <v>0</v>
      </c>
      <c r="AZ174">
        <f>IFERROR(VLOOKUP($A174,table123!$BF$10:$BR$410,11,FALSE)/VLOOKUP($A174,table100!$BE$10:$BK$462,7,FALSE)*1000,"")</f>
        <v>0</v>
      </c>
      <c r="BA174">
        <f>IFERROR(VLOOKUP($A174,table123!$CF$10:$CY$410,18,FALSE)/VLOOKUP($A174,table100!$CE$10:$CK$462,7,FALSE)*1000,"")</f>
        <v>0</v>
      </c>
      <c r="BB174">
        <f>IFERROR(VLOOKUP($A174,table123!$DF$10:$DY$410,18,FALSE)/VLOOKUP($A174,table100!$DE$10:$DK$462,7,FALSE)*1000,"")</f>
        <v>0</v>
      </c>
      <c r="BC174">
        <f>IFERROR(VLOOKUP($A174,table123!$EF$10:$EZ$410,19,FALSE)/VLOOKUP($A174,table100!$EE$10:$EK$462,7,FALSE)*1000,"")</f>
        <v>0</v>
      </c>
      <c r="BD174">
        <f>IFERROR(VLOOKUP($A174,table123!$FF$10:$FZ$410,19,FALSE)/VLOOKUP($A174,table100!$FE$10:$FK$462,7,FALSE)*1000,"")</f>
        <v>0</v>
      </c>
      <c r="BE174">
        <f>IFERROR(VLOOKUP($A174,table123!$GF$10:$GZ$410,19,FALSE)/VLOOKUP($A174,table100!$GE$10:$GK$462,7,FALSE)*1000,"")</f>
        <v>0</v>
      </c>
      <c r="BG174">
        <f>IFERROR(VLOOKUP($A174,table123!$F$10:$R$410,13,FALSE)/VLOOKUP($A174,table100!$E$10:$K$462,7,FALSE)*1000,"")</f>
        <v>5.0644679862011595</v>
      </c>
      <c r="BH174">
        <f>IFERROR(VLOOKUP($A174,table123!$AF$10:$AR$410,13,FALSE)/VLOOKUP($A174,table100!$AE$10:$AK$462,7,FALSE)*1000,"")</f>
        <v>0.87633885102239528</v>
      </c>
      <c r="BI174">
        <f>IFERROR(VLOOKUP($A174,table123!$BF$10:$BR$410,13,FALSE)/VLOOKUP($A174,table100!$BE$10:$BK$462,7,FALSE)*1000,"")</f>
        <v>3.3320361902908844</v>
      </c>
      <c r="BJ174">
        <f>IFERROR(VLOOKUP($A174,table123!$CF$10:$CY$410,20,FALSE)/VLOOKUP($A174,table100!$CE$10:$CK$462,7,FALSE)*1000,"")</f>
        <v>3.8785058056383779</v>
      </c>
      <c r="BK174">
        <f>IFERROR(VLOOKUP($A174,table123!$DF$10:$DY$410,20,FALSE)/VLOOKUP($A174,table100!$DE$10:$DK$462,7,FALSE)*1000,"")</f>
        <v>7.9685123029000566</v>
      </c>
      <c r="BL174">
        <f>IFERROR(VLOOKUP($A174,table123!$EF$10:$EZ$410,21,FALSE)/VLOOKUP($A174,table100!$EE$10:$EK$462,7,FALSE)*1000,"")</f>
        <v>11.930143976235536</v>
      </c>
      <c r="BM174">
        <f>IFERROR(VLOOKUP($A174,table123!$FF$10:$FZ$410,21,FALSE)/VLOOKUP($A174,table100!$FE$10:$FK$462,7,FALSE)*1000,"")</f>
        <v>9.1380412395539867</v>
      </c>
      <c r="BN174">
        <f>IFERROR(VLOOKUP($A174,table123!$GF$10:$GZ$410,21,FALSE)/VLOOKUP($A174,table100!$GE$10:$GK$462,7,FALSE)*1000,"")</f>
        <v>7.2958453562296199</v>
      </c>
    </row>
    <row r="175" spans="1:66" x14ac:dyDescent="0.3">
      <c r="A175" t="s">
        <v>185</v>
      </c>
      <c r="B175" t="str">
        <f>VLOOKUP($A175,class!$A$1:$B$455,2,FALSE)</f>
        <v>London Borough</v>
      </c>
      <c r="C175" t="str">
        <f>IFERROR(VLOOKUP($A175,classifications!A$3:C$334,3,FALSE),VLOOKUP($A175,classifications!I$2:K$28,3,FALSE))</f>
        <v>Predominantly Urban</v>
      </c>
      <c r="E175" t="b">
        <f>IF(VLOOKUP(A175,table123!$F$10:$F$410,1,FALSE)=VLOOKUP(calculations!A175,table100!$E$10:$E$462,1,FALSE),TRUE,FALSE)</f>
        <v>1</v>
      </c>
      <c r="F175" t="b">
        <f>IF(VLOOKUP($A175,table123!$AF$10:$AF$410,1,FALSE)=VLOOKUP(calculations!$A175,table100!$AE$10:$AE$462,1,FALSE),TRUE,FALSE)</f>
        <v>1</v>
      </c>
      <c r="G175" t="b">
        <f>IF(VLOOKUP($A175,table123!$BF$10:$BF$410,1,FALSE)=VLOOKUP(calculations!$A175,table100!$BE$10:$BE$462,1,FALSE),TRUE,FALSE)</f>
        <v>1</v>
      </c>
      <c r="H175" t="b">
        <f>IF(VLOOKUP($A175,table123!$CF$10:$CF$410,1,FALSE)=VLOOKUP(calculations!$A175,table100!$CE$10:$CE$462,1,FALSE),TRUE,FALSE)</f>
        <v>1</v>
      </c>
      <c r="I175" t="b">
        <f>IF(VLOOKUP($A175,table123!$DF$10:$DF$410,1,FALSE)=VLOOKUP(calculations!$A175,table100!$DE$10:$DE$462,1,FALSE),TRUE,FALSE)</f>
        <v>1</v>
      </c>
      <c r="J175" t="b">
        <f>IF(VLOOKUP($A175,table123!$EF$10:$EF$410,1,FALSE)=VLOOKUP(calculations!$A175,table100!$EE$10:$EE$462,1,FALSE),TRUE,FALSE)</f>
        <v>1</v>
      </c>
      <c r="K175" t="b">
        <f>IF(VLOOKUP($A175,table123!$FF$10:$FF$410,1,FALSE)=VLOOKUP(calculations!$A175,table100!$FE$10:$FE$462,1,FALSE),TRUE,FALSE)</f>
        <v>1</v>
      </c>
      <c r="L175" t="b">
        <f>IF(VLOOKUP($A175,table123!$GF$10:$GF$408,1,FALSE)=VLOOKUP(calculations!$A175,table100!$GE$10:$GE$462,1,FALSE),TRUE,FALSE)</f>
        <v>1</v>
      </c>
      <c r="N175">
        <f>IFERROR(VLOOKUP($A175,table123!$F$10:$R$410,3,FALSE)/VLOOKUP($A175,table100!$E$10:$K$462,7,FALSE)*1000,"")</f>
        <v>13.861348383160465</v>
      </c>
      <c r="O175">
        <f>IFERROR(VLOOKUP($A175,table123!$AF$10:$AR$410,3,FALSE)/VLOOKUP($A175,table100!$AE$10:$AK$462,7,FALSE)*1000,"")</f>
        <v>5.0957569831614373</v>
      </c>
      <c r="P175">
        <f>IFERROR(VLOOKUP($A175,table123!$BF$10:$BR$410,3,FALSE)/VLOOKUP($A175,table100!$BE$10:$BK$462,7,FALSE)*1000,"")</f>
        <v>4.9477632181972933</v>
      </c>
      <c r="Q175">
        <f>IFERROR(VLOOKUP($A175,table123!$CF$10:$CY$410,3,FALSE)/VLOOKUP($A175,table100!$CE$10:$CK$462,7,FALSE)*1000,"")</f>
        <v>4.7923917291693812</v>
      </c>
      <c r="R175">
        <f>IFERROR(VLOOKUP($A175,table123!$DF$10:$DY$410,3,FALSE)/VLOOKUP($A175,table100!$DE$10:$DK$462,7,FALSE)*1000,"")</f>
        <v>4.3634615562396579</v>
      </c>
      <c r="S175">
        <f>IFERROR(VLOOKUP($A175,table123!$EF$10:$EZ$410,3,FALSE)/VLOOKUP($A175,table100!$EE$10:$EK$462,7,FALSE)*1000,"")</f>
        <v>6.4717492082434482</v>
      </c>
      <c r="T175">
        <f>IFERROR(VLOOKUP($A175,table123!$FF$10:$FZ$410,3,FALSE)/VLOOKUP($A175,table100!$FE$10:$FK$462,7,FALSE)*1000,"")</f>
        <v>6.4312196543902633</v>
      </c>
      <c r="U175">
        <f>IFERROR(VLOOKUP($A175,table123!$GF$10:$GZ$410,3,FALSE)/VLOOKUP($A175,table100!$GE$10:$GK$462,7,FALSE)*1000,"")</f>
        <v>10.060144129174418</v>
      </c>
      <c r="W175">
        <f>IFERROR(VLOOKUP($A175,table123!$F$10:$R$410,5,FALSE)/VLOOKUP($A175,table100!$E$10:$K$462,7,FALSE)*1000,"")</f>
        <v>0.20973154362416108</v>
      </c>
      <c r="X175">
        <f>IFERROR(VLOOKUP($A175,table123!$AF$10:$AR$410,5,FALSE)/VLOOKUP($A175,table100!$AE$10:$AK$462,7,FALSE)*1000,"")</f>
        <v>0.12222295347066178</v>
      </c>
      <c r="Y175">
        <f>IFERROR(VLOOKUP($A175,table123!$BF$10:$BR$410,5,FALSE)/VLOOKUP($A175,table100!$BE$10:$BK$462,7,FALSE)*1000,"")</f>
        <v>0.11223659474171555</v>
      </c>
      <c r="Z175">
        <f>IFERROR(VLOOKUP($A175,table123!$CF$10:$CY$410,5,FALSE)/VLOOKUP($A175,table100!$CE$10:$CK$462,7,FALSE)*1000,"")</f>
        <v>0.10236176508905474</v>
      </c>
      <c r="AA175">
        <f>IFERROR(VLOOKUP($A175,table123!$DF$10:$DY$410,5,FALSE)/VLOOKUP($A175,table100!$DE$10:$DK$462,7,FALSE)*1000,"")</f>
        <v>0.24960479241201433</v>
      </c>
      <c r="AB175">
        <f>IFERROR(VLOOKUP($A175,table123!$EF$10:$EZ$410,5,FALSE)/VLOOKUP($A175,table100!$EE$10:$EK$462,7,FALSE)*1000,"")</f>
        <v>0.29375315555147569</v>
      </c>
      <c r="AC175">
        <f>IFERROR(VLOOKUP($A175,table123!$FF$10:$FZ$410,5,FALSE)/VLOOKUP($A175,table100!$FE$10:$FK$462,7,FALSE)*1000,"")</f>
        <v>0.36437505124024161</v>
      </c>
      <c r="AD175">
        <f>IFERROR(VLOOKUP($A175,table123!$GF$10:$GZ$410,5,FALSE)/VLOOKUP($A175,table100!$GE$10:$GK$462,7,FALSE)*1000,"")</f>
        <v>0.62311485180703308</v>
      </c>
      <c r="AF175">
        <f>IFERROR(VLOOKUP($A175,table123!$F$10:$R$410,7,FALSE)/VLOOKUP($A175,table100!$E$10:$K$462,7,FALSE)*1000,"")</f>
        <v>0.19066503965832826</v>
      </c>
      <c r="AG175">
        <f>IFERROR(VLOOKUP($A175,table123!$AF$10:$AR$410,7,FALSE)/VLOOKUP($A175,table100!$AE$10:$AK$462,7,FALSE)*1000,"")</f>
        <v>0.14102648477384053</v>
      </c>
      <c r="AH175">
        <f>IFERROR(VLOOKUP($A175,table123!$BF$10:$BR$410,7,FALSE)/VLOOKUP($A175,table100!$BE$10:$BK$462,7,FALSE)*1000,"")</f>
        <v>0.25253233816885995</v>
      </c>
      <c r="AI175">
        <f>IFERROR(VLOOKUP($A175,table123!$CF$10:$CY$410,7,FALSE)/VLOOKUP($A175,table100!$CE$10:$CK$462,7,FALSE)*1000,"")</f>
        <v>1.94487353669204</v>
      </c>
      <c r="AJ175">
        <f>IFERROR(VLOOKUP($A175,table123!$DF$10:$DY$410,7,FALSE)/VLOOKUP($A175,table100!$DE$10:$DK$462,7,FALSE)*1000,"")</f>
        <v>2.6809403629438573</v>
      </c>
      <c r="AK175">
        <f>IFERROR(VLOOKUP($A175,table123!$EF$10:$EZ$410,7,FALSE)/VLOOKUP($A175,table100!$EE$10:$EK$462,7,FALSE)*1000,"")</f>
        <v>1.0373158305411485</v>
      </c>
      <c r="AL175">
        <f>IFERROR(VLOOKUP($A175,table123!$FF$10:$FZ$410,7,FALSE)/VLOOKUP($A175,table100!$FE$10:$FK$462,7,FALSE)*1000,"")</f>
        <v>2.0040627818213288</v>
      </c>
      <c r="AM175">
        <f>IFERROR(VLOOKUP($A175,table123!$GF$10:$GZ$410,7,FALSE)/VLOOKUP($A175,table100!$GE$10:$GK$462,7,FALSE)*1000,"")</f>
        <v>4.4250185128325539</v>
      </c>
      <c r="AO175">
        <f>IFERROR(VLOOKUP($A175,table123!$F$10:$R$410,9,FALSE)/VLOOKUP($A175,table100!$E$10:$K$462,7,FALSE)*1000,"")</f>
        <v>0</v>
      </c>
      <c r="AP175">
        <f>IFERROR(VLOOKUP($A175,table123!$AF$10:$AR$410,9,FALSE)/VLOOKUP($A175,table100!$AE$10:$AK$462,7,FALSE)*1000,"")</f>
        <v>0</v>
      </c>
      <c r="AQ175">
        <f>IFERROR(VLOOKUP($A175,table123!$BF$10:$BR$410,9,FALSE)/VLOOKUP($A175,table100!$BE$10:$BK$462,7,FALSE)*1000,"")</f>
        <v>0</v>
      </c>
      <c r="AR175">
        <f>IFERROR(VLOOKUP($A175,table123!$CF$10:$CY$410,16,FALSE)/VLOOKUP($A175,table100!$CE$10:$CK$462,7,FALSE)*1000,"")</f>
        <v>0</v>
      </c>
      <c r="AS175">
        <f>IFERROR(VLOOKUP($A175,table123!$DF$10:$DY$410,16,FALSE)/VLOOKUP($A175,table100!$DE$10:$DK$462,7,FALSE)*1000,"")</f>
        <v>0</v>
      </c>
      <c r="AT175">
        <f>IFERROR(VLOOKUP($A175,table123!$EF$10:$EZ$410,17,FALSE)/VLOOKUP($A175,table100!$EE$10:$EK$462,7,FALSE)*1000,"")</f>
        <v>0</v>
      </c>
      <c r="AU175">
        <f>IFERROR(VLOOKUP($A175,table123!$FF$10:$FZ$410,17,FALSE)/VLOOKUP($A175,table100!$FE$10:$FK$462,7,FALSE)*1000,"")</f>
        <v>0.10931251537207248</v>
      </c>
      <c r="AV175">
        <f>IFERROR(VLOOKUP($A175,table123!$GF$10:$GZ$410,17,FALSE)/VLOOKUP($A175,table100!$GE$10:$GK$462,7,FALSE)*1000,"")</f>
        <v>0.22576625065472211</v>
      </c>
      <c r="AX175">
        <f>IFERROR(VLOOKUP($A175,table123!$F$10:$R$410,11,FALSE)/VLOOKUP($A175,table100!$E$10:$K$462,7,FALSE)*1000,"")</f>
        <v>0.27646430750457596</v>
      </c>
      <c r="AY175">
        <f>IFERROR(VLOOKUP($A175,table123!$AF$10:$AR$410,11,FALSE)/VLOOKUP($A175,table100!$AE$10:$AK$462,7,FALSE)*1000,"")</f>
        <v>0.1504282504254299</v>
      </c>
      <c r="AZ175">
        <f>IFERROR(VLOOKUP($A175,table123!$BF$10:$BR$410,11,FALSE)/VLOOKUP($A175,table100!$BE$10:$BK$462,7,FALSE)*1000,"")</f>
        <v>0.21512013992162146</v>
      </c>
      <c r="BA175">
        <f>IFERROR(VLOOKUP($A175,table123!$CF$10:$CY$410,18,FALSE)/VLOOKUP($A175,table100!$CE$10:$CK$462,7,FALSE)*1000,"")</f>
        <v>0.24194599021049301</v>
      </c>
      <c r="BB175">
        <f>IFERROR(VLOOKUP($A175,table123!$DF$10:$DY$410,18,FALSE)/VLOOKUP($A175,table100!$DE$10:$DK$462,7,FALSE)*1000,"")</f>
        <v>0.23111554852964289</v>
      </c>
      <c r="BC175">
        <f>IFERROR(VLOOKUP($A175,table123!$EF$10:$EZ$410,19,FALSE)/VLOOKUP($A175,table100!$EE$10:$EK$462,7,FALSE)*1000,"")</f>
        <v>7.3438288887868922E-2</v>
      </c>
      <c r="BD175">
        <f>IFERROR(VLOOKUP($A175,table123!$FF$10:$FZ$410,19,FALSE)/VLOOKUP($A175,table100!$FE$10:$FK$462,7,FALSE)*1000,"")</f>
        <v>0.19129690190112683</v>
      </c>
      <c r="BE175">
        <f>IFERROR(VLOOKUP($A175,table123!$GF$10:$GZ$410,19,FALSE)/VLOOKUP($A175,table100!$GE$10:$GK$462,7,FALSE)*1000,"")</f>
        <v>0.28898080083804428</v>
      </c>
      <c r="BG175">
        <f>IFERROR(VLOOKUP($A175,table123!$F$10:$R$410,13,FALSE)/VLOOKUP($A175,table100!$E$10:$K$462,7,FALSE)*1000,"")</f>
        <v>13.985280658938377</v>
      </c>
      <c r="BH175">
        <f>IFERROR(VLOOKUP($A175,table123!$AF$10:$AR$410,13,FALSE)/VLOOKUP($A175,table100!$AE$10:$AK$462,7,FALSE)*1000,"")</f>
        <v>5.2085781709805099</v>
      </c>
      <c r="BI175">
        <f>IFERROR(VLOOKUP($A175,table123!$BF$10:$BR$410,13,FALSE)/VLOOKUP($A175,table100!$BE$10:$BK$462,7,FALSE)*1000,"")</f>
        <v>5.0974120111862469</v>
      </c>
      <c r="BJ175">
        <f>IFERROR(VLOOKUP($A175,table123!$CF$10:$CY$410,20,FALSE)/VLOOKUP($A175,table100!$CE$10:$CK$462,7,FALSE)*1000,"")</f>
        <v>6.5976810407399826</v>
      </c>
      <c r="BK175">
        <f>IFERROR(VLOOKUP($A175,table123!$DF$10:$DY$410,20,FALSE)/VLOOKUP($A175,table100!$DE$10:$DK$462,7,FALSE)*1000,"")</f>
        <v>7.0628911630658866</v>
      </c>
      <c r="BL175">
        <f>IFERROR(VLOOKUP($A175,table123!$EF$10:$EZ$410,21,FALSE)/VLOOKUP($A175,table100!$EE$10:$EK$462,7,FALSE)*1000,"")</f>
        <v>7.7293799054482033</v>
      </c>
      <c r="BM175">
        <f>IFERROR(VLOOKUP($A175,table123!$FF$10:$FZ$410,21,FALSE)/VLOOKUP($A175,table100!$FE$10:$FK$462,7,FALSE)*1000,"")</f>
        <v>8.717673100922779</v>
      </c>
      <c r="BN175">
        <f>IFERROR(VLOOKUP($A175,table123!$GF$10:$GZ$410,21,FALSE)/VLOOKUP($A175,table100!$GE$10:$GK$462,7,FALSE)*1000,"")</f>
        <v>15.045062943630683</v>
      </c>
    </row>
    <row r="176" spans="1:66" x14ac:dyDescent="0.3">
      <c r="A176" t="s">
        <v>701</v>
      </c>
      <c r="B176" t="str">
        <f>VLOOKUP($A176,class!$A$1:$B$455,2,FALSE)</f>
        <v>Shire District</v>
      </c>
      <c r="C176" t="str">
        <f>IFERROR(VLOOKUP($A176,classifications!A$3:C$334,3,FALSE),VLOOKUP($A176,classifications!I$2:K$28,3,FALSE))</f>
        <v>Predominantly Rural</v>
      </c>
      <c r="E176" t="b">
        <f>IF(VLOOKUP(A176,table123!$F$10:$F$410,1,FALSE)=VLOOKUP(calculations!A176,table100!$E$10:$E$462,1,FALSE),TRUE,FALSE)</f>
        <v>1</v>
      </c>
      <c r="F176" t="b">
        <f>IF(VLOOKUP($A176,table123!$AF$10:$AF$410,1,FALSE)=VLOOKUP(calculations!$A176,table100!$AE$10:$AE$462,1,FALSE),TRUE,FALSE)</f>
        <v>1</v>
      </c>
      <c r="G176" t="b">
        <f>IF(VLOOKUP($A176,table123!$BF$10:$BF$410,1,FALSE)=VLOOKUP(calculations!$A176,table100!$BE$10:$BE$462,1,FALSE),TRUE,FALSE)</f>
        <v>1</v>
      </c>
      <c r="H176" t="b">
        <f>IF(VLOOKUP($A176,table123!$CF$10:$CF$410,1,FALSE)=VLOOKUP(calculations!$A176,table100!$CE$10:$CE$462,1,FALSE),TRUE,FALSE)</f>
        <v>1</v>
      </c>
      <c r="I176" t="b">
        <f>IF(VLOOKUP($A176,table123!$DF$10:$DF$410,1,FALSE)=VLOOKUP(calculations!$A176,table100!$DE$10:$DE$462,1,FALSE),TRUE,FALSE)</f>
        <v>1</v>
      </c>
      <c r="J176" t="b">
        <f>IF(VLOOKUP($A176,table123!$EF$10:$EF$410,1,FALSE)=VLOOKUP(calculations!$A176,table100!$EE$10:$EE$462,1,FALSE),TRUE,FALSE)</f>
        <v>1</v>
      </c>
      <c r="K176" t="b">
        <f>IF(VLOOKUP($A176,table123!$FF$10:$FF$410,1,FALSE)=VLOOKUP(calculations!$A176,table100!$FE$10:$FE$462,1,FALSE),TRUE,FALSE)</f>
        <v>1</v>
      </c>
      <c r="L176" t="b">
        <f>IF(VLOOKUP($A176,table123!$GF$10:$GF$408,1,FALSE)=VLOOKUP(calculations!$A176,table100!$GE$10:$GE$462,1,FALSE),TRUE,FALSE)</f>
        <v>1</v>
      </c>
      <c r="N176">
        <f>IFERROR(VLOOKUP($A176,table123!$F$10:$R$410,3,FALSE)/VLOOKUP($A176,table100!$E$10:$K$462,7,FALSE)*1000,"")</f>
        <v>4.526035277695529</v>
      </c>
      <c r="O176">
        <f>IFERROR(VLOOKUP($A176,table123!$AF$10:$AR$410,3,FALSE)/VLOOKUP($A176,table100!$AE$10:$AK$462,7,FALSE)*1000,"")</f>
        <v>10.250689343071839</v>
      </c>
      <c r="P176">
        <f>IFERROR(VLOOKUP($A176,table123!$BF$10:$BR$410,3,FALSE)/VLOOKUP($A176,table100!$BE$10:$BK$462,7,FALSE)*1000,"")</f>
        <v>15.461876680072518</v>
      </c>
      <c r="Q176">
        <f>IFERROR(VLOOKUP($A176,table123!$CF$10:$CY$410,3,FALSE)/VLOOKUP($A176,table100!$CE$10:$CK$462,7,FALSE)*1000,"")</f>
        <v>11.735499887158655</v>
      </c>
      <c r="R176">
        <f>IFERROR(VLOOKUP($A176,table123!$DF$10:$DY$410,3,FALSE)/VLOOKUP($A176,table100!$DE$10:$DK$462,7,FALSE)*1000,"")</f>
        <v>11.026878015161957</v>
      </c>
      <c r="S176">
        <f>IFERROR(VLOOKUP($A176,table123!$EF$10:$EZ$410,3,FALSE)/VLOOKUP($A176,table100!$EE$10:$EK$462,7,FALSE)*1000,"")</f>
        <v>7.8752780393964281</v>
      </c>
      <c r="T176">
        <f>IFERROR(VLOOKUP($A176,table123!$FF$10:$FZ$410,3,FALSE)/VLOOKUP($A176,table100!$FE$10:$FK$462,7,FALSE)*1000,"")</f>
        <v>6.5969876405833965</v>
      </c>
      <c r="U176">
        <f>IFERROR(VLOOKUP($A176,table123!$GF$10:$GZ$410,3,FALSE)/VLOOKUP($A176,table100!$GE$10:$GK$462,7,FALSE)*1000,"")</f>
        <v>5.4580205316151407</v>
      </c>
      <c r="W176">
        <f>IFERROR(VLOOKUP($A176,table123!$F$10:$R$410,5,FALSE)/VLOOKUP($A176,table100!$E$10:$K$462,7,FALSE)*1000,"")</f>
        <v>0.33839516094919841</v>
      </c>
      <c r="X176">
        <f>IFERROR(VLOOKUP($A176,table123!$AF$10:$AR$410,5,FALSE)/VLOOKUP($A176,table100!$AE$10:$AK$462,7,FALSE)*1000,"")</f>
        <v>4.2097286829863814E-2</v>
      </c>
      <c r="Y176">
        <f>IFERROR(VLOOKUP($A176,table123!$BF$10:$BR$410,5,FALSE)/VLOOKUP($A176,table100!$BE$10:$BK$462,7,FALSE)*1000,"")</f>
        <v>0</v>
      </c>
      <c r="Z176">
        <f>IFERROR(VLOOKUP($A176,table123!$CF$10:$CY$410,5,FALSE)/VLOOKUP($A176,table100!$CE$10:$CK$462,7,FALSE)*1000,"")</f>
        <v>4.1033216388666624E-2</v>
      </c>
      <c r="AA176">
        <f>IFERROR(VLOOKUP($A176,table123!$DF$10:$DY$410,5,FALSE)/VLOOKUP($A176,table100!$DE$10:$DK$462,7,FALSE)*1000,"")</f>
        <v>-6.0809989054201971E-2</v>
      </c>
      <c r="AB176">
        <f>IFERROR(VLOOKUP($A176,table123!$EF$10:$EZ$410,5,FALSE)/VLOOKUP($A176,table100!$EE$10:$EK$462,7,FALSE)*1000,"")</f>
        <v>6.0116626254934573E-2</v>
      </c>
      <c r="AC176">
        <f>IFERROR(VLOOKUP($A176,table123!$FF$10:$FZ$410,5,FALSE)/VLOOKUP($A176,table100!$FE$10:$FK$462,7,FALSE)*1000,"")</f>
        <v>0.19870444700552398</v>
      </c>
      <c r="AD176">
        <f>IFERROR(VLOOKUP($A176,table123!$GF$10:$GZ$410,5,FALSE)/VLOOKUP($A176,table100!$GE$10:$GK$462,7,FALSE)*1000,"")</f>
        <v>-5.9112135721463614E-2</v>
      </c>
      <c r="AF176">
        <f>IFERROR(VLOOKUP($A176,table123!$F$10:$R$410,7,FALSE)/VLOOKUP($A176,table100!$E$10:$K$462,7,FALSE)*1000,"")</f>
        <v>0.31724546338987353</v>
      </c>
      <c r="AG176">
        <f>IFERROR(VLOOKUP($A176,table123!$AF$10:$AR$410,7,FALSE)/VLOOKUP($A176,table100!$AE$10:$AK$462,7,FALSE)*1000,"")</f>
        <v>0.10524321707465954</v>
      </c>
      <c r="AH176">
        <f>IFERROR(VLOOKUP($A176,table123!$BF$10:$BR$410,7,FALSE)/VLOOKUP($A176,table100!$BE$10:$BK$462,7,FALSE)*1000,"")</f>
        <v>0.37508595719852467</v>
      </c>
      <c r="AI176">
        <f>IFERROR(VLOOKUP($A176,table123!$CF$10:$CY$410,7,FALSE)/VLOOKUP($A176,table100!$CE$10:$CK$462,7,FALSE)*1000,"")</f>
        <v>0.69756467860733262</v>
      </c>
      <c r="AJ176">
        <f>IFERROR(VLOOKUP($A176,table123!$DF$10:$DY$410,7,FALSE)/VLOOKUP($A176,table100!$DE$10:$DK$462,7,FALSE)*1000,"")</f>
        <v>0.66890987959622172</v>
      </c>
      <c r="AK176">
        <f>IFERROR(VLOOKUP($A176,table123!$EF$10:$EZ$410,7,FALSE)/VLOOKUP($A176,table100!$EE$10:$EK$462,7,FALSE)*1000,"")</f>
        <v>0.72139951505921485</v>
      </c>
      <c r="AL176">
        <f>IFERROR(VLOOKUP($A176,table123!$FF$10:$FZ$410,7,FALSE)/VLOOKUP($A176,table100!$FE$10:$FK$462,7,FALSE)*1000,"")</f>
        <v>1.8082104677502682</v>
      </c>
      <c r="AM176">
        <f>IFERROR(VLOOKUP($A176,table123!$GF$10:$GZ$410,7,FALSE)/VLOOKUP($A176,table100!$GE$10:$GK$462,7,FALSE)*1000,"")</f>
        <v>0.37437685956926953</v>
      </c>
      <c r="AO176">
        <f>IFERROR(VLOOKUP($A176,table123!$F$10:$R$410,9,FALSE)/VLOOKUP($A176,table100!$E$10:$K$462,7,FALSE)*1000,"")</f>
        <v>0</v>
      </c>
      <c r="AP176">
        <f>IFERROR(VLOOKUP($A176,table123!$AF$10:$AR$410,9,FALSE)/VLOOKUP($A176,table100!$AE$10:$AK$462,7,FALSE)*1000,"")</f>
        <v>0</v>
      </c>
      <c r="AQ176">
        <f>IFERROR(VLOOKUP($A176,table123!$BF$10:$BR$410,9,FALSE)/VLOOKUP($A176,table100!$BE$10:$BK$462,7,FALSE)*1000,"")</f>
        <v>0</v>
      </c>
      <c r="AR176">
        <f>IFERROR(VLOOKUP($A176,table123!$CF$10:$CY$410,16,FALSE)/VLOOKUP($A176,table100!$CE$10:$CK$462,7,FALSE)*1000,"")</f>
        <v>0</v>
      </c>
      <c r="AS176">
        <f>IFERROR(VLOOKUP($A176,table123!$DF$10:$DY$410,16,FALSE)/VLOOKUP($A176,table100!$DE$10:$DK$462,7,FALSE)*1000,"")</f>
        <v>6.0809989054201971E-2</v>
      </c>
      <c r="AT176">
        <f>IFERROR(VLOOKUP($A176,table123!$EF$10:$EZ$410,17,FALSE)/VLOOKUP($A176,table100!$EE$10:$EK$462,7,FALSE)*1000,"")</f>
        <v>0</v>
      </c>
      <c r="AU176">
        <f>IFERROR(VLOOKUP($A176,table123!$FF$10:$FZ$410,17,FALSE)/VLOOKUP($A176,table100!$FE$10:$FK$462,7,FALSE)*1000,"")</f>
        <v>0</v>
      </c>
      <c r="AV176">
        <f>IFERROR(VLOOKUP($A176,table123!$GF$10:$GZ$410,17,FALSE)/VLOOKUP($A176,table100!$GE$10:$GK$462,7,FALSE)*1000,"")</f>
        <v>0</v>
      </c>
      <c r="AX176">
        <f>IFERROR(VLOOKUP($A176,table123!$F$10:$R$410,11,FALSE)/VLOOKUP($A176,table100!$E$10:$K$462,7,FALSE)*1000,"")</f>
        <v>0.38069455606784824</v>
      </c>
      <c r="AY176">
        <f>IFERROR(VLOOKUP($A176,table123!$AF$10:$AR$410,11,FALSE)/VLOOKUP($A176,table100!$AE$10:$AK$462,7,FALSE)*1000,"")</f>
        <v>0.29468100780904666</v>
      </c>
      <c r="AZ176">
        <f>IFERROR(VLOOKUP($A176,table123!$BF$10:$BR$410,11,FALSE)/VLOOKUP($A176,table100!$BE$10:$BK$462,7,FALSE)*1000,"")</f>
        <v>0.16670486986601096</v>
      </c>
      <c r="BA176">
        <f>IFERROR(VLOOKUP($A176,table123!$CF$10:$CY$410,18,FALSE)/VLOOKUP($A176,table100!$CE$10:$CK$462,7,FALSE)*1000,"")</f>
        <v>0.30774912291499967</v>
      </c>
      <c r="BB176">
        <f>IFERROR(VLOOKUP($A176,table123!$DF$10:$DY$410,18,FALSE)/VLOOKUP($A176,table100!$DE$10:$DK$462,7,FALSE)*1000,"")</f>
        <v>0.16215997081120526</v>
      </c>
      <c r="BC176">
        <f>IFERROR(VLOOKUP($A176,table123!$EF$10:$EZ$410,19,FALSE)/VLOOKUP($A176,table100!$EE$10:$EK$462,7,FALSE)*1000,"")</f>
        <v>0.18034987876480371</v>
      </c>
      <c r="BD176">
        <f>IFERROR(VLOOKUP($A176,table123!$FF$10:$FZ$410,19,FALSE)/VLOOKUP($A176,table100!$FE$10:$FK$462,7,FALSE)*1000,"")</f>
        <v>0.15896355760441919</v>
      </c>
      <c r="BE176">
        <f>IFERROR(VLOOKUP($A176,table123!$GF$10:$GZ$410,19,FALSE)/VLOOKUP($A176,table100!$GE$10:$GK$462,7,FALSE)*1000,"")</f>
        <v>0.15763236192390298</v>
      </c>
      <c r="BG176">
        <f>IFERROR(VLOOKUP($A176,table123!$F$10:$R$410,13,FALSE)/VLOOKUP($A176,table100!$E$10:$K$462,7,FALSE)*1000,"")</f>
        <v>4.8009813459667532</v>
      </c>
      <c r="BH176">
        <f>IFERROR(VLOOKUP($A176,table123!$AF$10:$AR$410,13,FALSE)/VLOOKUP($A176,table100!$AE$10:$AK$462,7,FALSE)*1000,"")</f>
        <v>10.103348839167316</v>
      </c>
      <c r="BI176">
        <f>IFERROR(VLOOKUP($A176,table123!$BF$10:$BR$410,13,FALSE)/VLOOKUP($A176,table100!$BE$10:$BK$462,7,FALSE)*1000,"")</f>
        <v>15.670257767405031</v>
      </c>
      <c r="BJ176">
        <f>IFERROR(VLOOKUP($A176,table123!$CF$10:$CY$410,20,FALSE)/VLOOKUP($A176,table100!$CE$10:$CK$462,7,FALSE)*1000,"")</f>
        <v>12.166348659239654</v>
      </c>
      <c r="BK176">
        <f>IFERROR(VLOOKUP($A176,table123!$DF$10:$DY$410,20,FALSE)/VLOOKUP($A176,table100!$DE$10:$DK$462,7,FALSE)*1000,"")</f>
        <v>11.533627923946973</v>
      </c>
      <c r="BL176">
        <f>IFERROR(VLOOKUP($A176,table123!$EF$10:$EZ$410,21,FALSE)/VLOOKUP($A176,table100!$EE$10:$EK$462,7,FALSE)*1000,"")</f>
        <v>8.4764443019457758</v>
      </c>
      <c r="BM176">
        <f>IFERROR(VLOOKUP($A176,table123!$FF$10:$FZ$410,21,FALSE)/VLOOKUP($A176,table100!$FE$10:$FK$462,7,FALSE)*1000,"")</f>
        <v>8.4449389977347682</v>
      </c>
      <c r="BN176">
        <f>IFERROR(VLOOKUP($A176,table123!$GF$10:$GZ$410,21,FALSE)/VLOOKUP($A176,table100!$GE$10:$GK$462,7,FALSE)*1000,"")</f>
        <v>5.6156528935390435</v>
      </c>
    </row>
    <row r="177" spans="1:66" x14ac:dyDescent="0.3">
      <c r="A177" t="s">
        <v>971</v>
      </c>
      <c r="B177" t="str">
        <f>VLOOKUP($A177,class!$A$1:$B$455,2,FALSE)</f>
        <v>Shire District</v>
      </c>
      <c r="C177" t="str">
        <f>IFERROR(VLOOKUP($A177,classifications!A$3:C$334,3,FALSE),VLOOKUP($A177,classifications!I$2:K$28,3,FALSE))</f>
        <v>Predominantly Rural</v>
      </c>
      <c r="E177" t="b">
        <f>IF(VLOOKUP(A177,table123!$F$10:$F$410,1,FALSE)=VLOOKUP(calculations!A177,table100!$E$10:$E$462,1,FALSE),TRUE,FALSE)</f>
        <v>1</v>
      </c>
      <c r="F177" t="b">
        <f>IF(VLOOKUP($A177,table123!$AF$10:$AF$410,1,FALSE)=VLOOKUP(calculations!$A177,table100!$AE$10:$AE$462,1,FALSE),TRUE,FALSE)</f>
        <v>1</v>
      </c>
      <c r="G177" t="b">
        <f>IF(VLOOKUP($A177,table123!$BF$10:$BF$410,1,FALSE)=VLOOKUP(calculations!$A177,table100!$BE$10:$BE$462,1,FALSE),TRUE,FALSE)</f>
        <v>1</v>
      </c>
      <c r="H177" t="b">
        <f>IF(VLOOKUP($A177,table123!$CF$10:$CF$410,1,FALSE)=VLOOKUP(calculations!$A177,table100!$CE$10:$CE$462,1,FALSE),TRUE,FALSE)</f>
        <v>1</v>
      </c>
      <c r="I177" t="b">
        <f>IF(VLOOKUP($A177,table123!$DF$10:$DF$410,1,FALSE)=VLOOKUP(calculations!$A177,table100!$DE$10:$DE$462,1,FALSE),TRUE,FALSE)</f>
        <v>1</v>
      </c>
      <c r="J177" t="b">
        <f>IF(VLOOKUP($A177,table123!$EF$10:$EF$410,1,FALSE)=VLOOKUP(calculations!$A177,table100!$EE$10:$EE$462,1,FALSE),TRUE,FALSE)</f>
        <v>1</v>
      </c>
      <c r="K177" t="b">
        <f>IF(VLOOKUP($A177,table123!$FF$10:$FF$410,1,FALSE)=VLOOKUP(calculations!$A177,table100!$FE$10:$FE$462,1,FALSE),TRUE,FALSE)</f>
        <v>1</v>
      </c>
      <c r="L177" t="b">
        <f>IF(VLOOKUP($A177,table123!$GF$10:$GF$408,1,FALSE)=VLOOKUP(calculations!$A177,table100!$GE$10:$GE$462,1,FALSE),TRUE,FALSE)</f>
        <v>1</v>
      </c>
      <c r="N177">
        <f>IFERROR(VLOOKUP($A177,table123!$F$10:$R$410,3,FALSE)/VLOOKUP($A177,table100!$E$10:$K$462,7,FALSE)*1000,"")</f>
        <v>8.2603871285908017</v>
      </c>
      <c r="O177">
        <f>IFERROR(VLOOKUP($A177,table123!$AF$10:$AR$410,3,FALSE)/VLOOKUP($A177,table100!$AE$10:$AK$462,7,FALSE)*1000,"")</f>
        <v>14.687134349731929</v>
      </c>
      <c r="P177">
        <f>IFERROR(VLOOKUP($A177,table123!$BF$10:$BR$410,3,FALSE)/VLOOKUP($A177,table100!$BE$10:$BK$462,7,FALSE)*1000,"")</f>
        <v>13.600289221340402</v>
      </c>
      <c r="Q177">
        <f>IFERROR(VLOOKUP($A177,table123!$CF$10:$CY$410,3,FALSE)/VLOOKUP($A177,table100!$CE$10:$CK$462,7,FALSE)*1000,"")</f>
        <v>18.051950255340085</v>
      </c>
      <c r="R177">
        <f>IFERROR(VLOOKUP($A177,table123!$DF$10:$DY$410,3,FALSE)/VLOOKUP($A177,table100!$DE$10:$DK$462,7,FALSE)*1000,"")</f>
        <v>11.919605007231558</v>
      </c>
      <c r="S177">
        <f>IFERROR(VLOOKUP($A177,table123!$EF$10:$EZ$410,3,FALSE)/VLOOKUP($A177,table100!$EE$10:$EK$462,7,FALSE)*1000,"")</f>
        <v>17.949433132619077</v>
      </c>
      <c r="T177">
        <f>IFERROR(VLOOKUP($A177,table123!$FF$10:$FZ$410,3,FALSE)/VLOOKUP($A177,table100!$FE$10:$FK$462,7,FALSE)*1000,"")</f>
        <v>18.733589987274691</v>
      </c>
      <c r="U177">
        <f>IFERROR(VLOOKUP($A177,table123!$GF$10:$GZ$410,3,FALSE)/VLOOKUP($A177,table100!$GE$10:$GK$462,7,FALSE)*1000,"")</f>
        <v>14.100483670221985</v>
      </c>
      <c r="W177">
        <f>IFERROR(VLOOKUP($A177,table123!$F$10:$R$410,5,FALSE)/VLOOKUP($A177,table100!$E$10:$K$462,7,FALSE)*1000,"")</f>
        <v>8.8063828663014959E-2</v>
      </c>
      <c r="X177">
        <f>IFERROR(VLOOKUP($A177,table123!$AF$10:$AR$410,5,FALSE)/VLOOKUP($A177,table100!$AE$10:$AK$462,7,FALSE)*1000,"")</f>
        <v>6.9855573601578735E-2</v>
      </c>
      <c r="Y177">
        <f>IFERROR(VLOOKUP($A177,table123!$BF$10:$BR$410,5,FALSE)/VLOOKUP($A177,table100!$BE$10:$BK$462,7,FALSE)*1000,"")</f>
        <v>0</v>
      </c>
      <c r="Z177">
        <f>IFERROR(VLOOKUP($A177,table123!$CF$10:$CY$410,5,FALSE)/VLOOKUP($A177,table100!$CE$10:$CK$462,7,FALSE)*1000,"")</f>
        <v>6.7864474644135669E-2</v>
      </c>
      <c r="AA177">
        <f>IFERROR(VLOOKUP($A177,table123!$DF$10:$DY$410,5,FALSE)/VLOOKUP($A177,table100!$DE$10:$DK$462,7,FALSE)*1000,"")</f>
        <v>0</v>
      </c>
      <c r="AB177">
        <f>IFERROR(VLOOKUP($A177,table123!$EF$10:$EZ$410,5,FALSE)/VLOOKUP($A177,table100!$EE$10:$EK$462,7,FALSE)*1000,"")</f>
        <v>0.18047876093127041</v>
      </c>
      <c r="AC177">
        <f>IFERROR(VLOOKUP($A177,table123!$FF$10:$FZ$410,5,FALSE)/VLOOKUP($A177,table100!$FE$10:$FK$462,7,FALSE)*1000,"")</f>
        <v>0.16107987951225011</v>
      </c>
      <c r="AD177">
        <f>IFERROR(VLOOKUP($A177,table123!$GF$10:$GZ$410,5,FALSE)/VLOOKUP($A177,table100!$GE$10:$GK$462,7,FALSE)*1000,"")</f>
        <v>9.4528382146739559E-2</v>
      </c>
      <c r="AF177">
        <f>IFERROR(VLOOKUP($A177,table123!$F$10:$R$410,7,FALSE)/VLOOKUP($A177,table100!$E$10:$K$462,7,FALSE)*1000,"")</f>
        <v>0.65167233210631059</v>
      </c>
      <c r="AG177">
        <f>IFERROR(VLOOKUP($A177,table123!$AF$10:$AR$410,7,FALSE)/VLOOKUP($A177,table100!$AE$10:$AK$462,7,FALSE)*1000,"")</f>
        <v>0.54138069541223521</v>
      </c>
      <c r="AH177">
        <f>IFERROR(VLOOKUP($A177,table123!$BF$10:$BR$410,7,FALSE)/VLOOKUP($A177,table100!$BE$10:$BK$462,7,FALSE)*1000,"")</f>
        <v>1.6526933737325047</v>
      </c>
      <c r="AI177">
        <f>IFERROR(VLOOKUP($A177,table123!$CF$10:$CY$410,7,FALSE)/VLOOKUP($A177,table100!$CE$10:$CK$462,7,FALSE)*1000,"")</f>
        <v>2.6297483924602569</v>
      </c>
      <c r="AJ177">
        <f>IFERROR(VLOOKUP($A177,table123!$DF$10:$DY$410,7,FALSE)/VLOOKUP($A177,table100!$DE$10:$DK$462,7,FALSE)*1000,"")</f>
        <v>1.4463119046431598</v>
      </c>
      <c r="AK177">
        <f>IFERROR(VLOOKUP($A177,table123!$EF$10:$EZ$410,7,FALSE)/VLOOKUP($A177,table100!$EE$10:$EK$462,7,FALSE)*1000,"")</f>
        <v>1.1156868857569444</v>
      </c>
      <c r="AL177">
        <f>IFERROR(VLOOKUP($A177,table123!$FF$10:$FZ$410,7,FALSE)/VLOOKUP($A177,table100!$FE$10:$FK$462,7,FALSE)*1000,"")</f>
        <v>3.4793253974646028</v>
      </c>
      <c r="AM177">
        <f>IFERROR(VLOOKUP($A177,table123!$GF$10:$GZ$410,7,FALSE)/VLOOKUP($A177,table100!$GE$10:$GK$462,7,FALSE)*1000,"")</f>
        <v>1.1028311250452949</v>
      </c>
      <c r="AO177">
        <f>IFERROR(VLOOKUP($A177,table123!$F$10:$R$410,9,FALSE)/VLOOKUP($A177,table100!$E$10:$K$462,7,FALSE)*1000,"")</f>
        <v>1.7612765732602991E-2</v>
      </c>
      <c r="AP177">
        <f>IFERROR(VLOOKUP($A177,table123!$AF$10:$AR$410,9,FALSE)/VLOOKUP($A177,table100!$AE$10:$AK$462,7,FALSE)*1000,"")</f>
        <v>0</v>
      </c>
      <c r="AQ177">
        <f>IFERROR(VLOOKUP($A177,table123!$BF$10:$BR$410,9,FALSE)/VLOOKUP($A177,table100!$BE$10:$BK$462,7,FALSE)*1000,"")</f>
        <v>8.6077779881901281E-2</v>
      </c>
      <c r="AR177">
        <f>IFERROR(VLOOKUP($A177,table123!$CF$10:$CY$410,16,FALSE)/VLOOKUP($A177,table100!$CE$10:$CK$462,7,FALSE)*1000,"")</f>
        <v>0.1187628306272374</v>
      </c>
      <c r="AS177">
        <f>IFERROR(VLOOKUP($A177,table123!$DF$10:$DY$410,16,FALSE)/VLOOKUP($A177,table100!$DE$10:$DK$462,7,FALSE)*1000,"")</f>
        <v>6.6497099064053336E-2</v>
      </c>
      <c r="AT177">
        <f>IFERROR(VLOOKUP($A177,table123!$EF$10:$EZ$410,17,FALSE)/VLOOKUP($A177,table100!$EE$10:$EK$462,7,FALSE)*1000,"")</f>
        <v>4.922148025398284E-2</v>
      </c>
      <c r="AU177">
        <f>IFERROR(VLOOKUP($A177,table123!$FF$10:$FZ$410,17,FALSE)/VLOOKUP($A177,table100!$FE$10:$FK$462,7,FALSE)*1000,"")</f>
        <v>0.3865917108294003</v>
      </c>
      <c r="AV177">
        <f>IFERROR(VLOOKUP($A177,table123!$GF$10:$GZ$410,17,FALSE)/VLOOKUP($A177,table100!$GE$10:$GK$462,7,FALSE)*1000,"")</f>
        <v>0.15754730357789928</v>
      </c>
      <c r="AX177">
        <f>IFERROR(VLOOKUP($A177,table123!$F$10:$R$410,11,FALSE)/VLOOKUP($A177,table100!$E$10:$K$462,7,FALSE)*1000,"")</f>
        <v>0.49315744051288368</v>
      </c>
      <c r="AY177">
        <f>IFERROR(VLOOKUP($A177,table123!$AF$10:$AR$410,11,FALSE)/VLOOKUP($A177,table100!$AE$10:$AK$462,7,FALSE)*1000,"")</f>
        <v>0.87319467001973428</v>
      </c>
      <c r="AZ177">
        <f>IFERROR(VLOOKUP($A177,table123!$BF$10:$BR$410,11,FALSE)/VLOOKUP($A177,table100!$BE$10:$BK$462,7,FALSE)*1000,"")</f>
        <v>0.63697557112606951</v>
      </c>
      <c r="BA177">
        <f>IFERROR(VLOOKUP($A177,table123!$CF$10:$CY$410,18,FALSE)/VLOOKUP($A177,table100!$CE$10:$CK$462,7,FALSE)*1000,"")</f>
        <v>0.30539013589861047</v>
      </c>
      <c r="BB177">
        <f>IFERROR(VLOOKUP($A177,table123!$DF$10:$DY$410,18,FALSE)/VLOOKUP($A177,table100!$DE$10:$DK$462,7,FALSE)*1000,"")</f>
        <v>0.19949129719215997</v>
      </c>
      <c r="BC177">
        <f>IFERROR(VLOOKUP($A177,table123!$EF$10:$EZ$410,19,FALSE)/VLOOKUP($A177,table100!$EE$10:$EK$462,7,FALSE)*1000,"")</f>
        <v>0.72191504372508164</v>
      </c>
      <c r="BD177">
        <f>IFERROR(VLOOKUP($A177,table123!$FF$10:$FZ$410,19,FALSE)/VLOOKUP($A177,table100!$FE$10:$FK$462,7,FALSE)*1000,"")</f>
        <v>0.33826774697572526</v>
      </c>
      <c r="BE177">
        <f>IFERROR(VLOOKUP($A177,table123!$GF$10:$GZ$410,19,FALSE)/VLOOKUP($A177,table100!$GE$10:$GK$462,7,FALSE)*1000,"")</f>
        <v>0.4096229893025381</v>
      </c>
      <c r="BG177">
        <f>IFERROR(VLOOKUP($A177,table123!$F$10:$R$410,13,FALSE)/VLOOKUP($A177,table100!$E$10:$K$462,7,FALSE)*1000,"")</f>
        <v>8.5245786145798466</v>
      </c>
      <c r="BH177">
        <f>IFERROR(VLOOKUP($A177,table123!$AF$10:$AR$410,13,FALSE)/VLOOKUP($A177,table100!$AE$10:$AK$462,7,FALSE)*1000,"")</f>
        <v>14.425175948726009</v>
      </c>
      <c r="BI177">
        <f>IFERROR(VLOOKUP($A177,table123!$BF$10:$BR$410,13,FALSE)/VLOOKUP($A177,table100!$BE$10:$BK$462,7,FALSE)*1000,"")</f>
        <v>14.70208480382874</v>
      </c>
      <c r="BJ177">
        <f>IFERROR(VLOOKUP($A177,table123!$CF$10:$CY$410,20,FALSE)/VLOOKUP($A177,table100!$CE$10:$CK$462,7,FALSE)*1000,"")</f>
        <v>20.562935817173106</v>
      </c>
      <c r="BK177">
        <f>IFERROR(VLOOKUP($A177,table123!$DF$10:$DY$410,20,FALSE)/VLOOKUP($A177,table100!$DE$10:$DK$462,7,FALSE)*1000,"")</f>
        <v>13.232922713746614</v>
      </c>
      <c r="BL177">
        <f>IFERROR(VLOOKUP($A177,table123!$EF$10:$EZ$410,21,FALSE)/VLOOKUP($A177,table100!$EE$10:$EK$462,7,FALSE)*1000,"")</f>
        <v>18.57290521583619</v>
      </c>
      <c r="BM177">
        <f>IFERROR(VLOOKUP($A177,table123!$FF$10:$FZ$410,21,FALSE)/VLOOKUP($A177,table100!$FE$10:$FK$462,7,FALSE)*1000,"")</f>
        <v>22.42231922810522</v>
      </c>
      <c r="BN177">
        <f>IFERROR(VLOOKUP($A177,table123!$GF$10:$GZ$410,21,FALSE)/VLOOKUP($A177,table100!$GE$10:$GK$462,7,FALSE)*1000,"")</f>
        <v>15.04576749168938</v>
      </c>
    </row>
    <row r="178" spans="1:66" x14ac:dyDescent="0.3">
      <c r="A178" t="s">
        <v>188</v>
      </c>
      <c r="B178" t="str">
        <f>VLOOKUP($A178,class!$A$1:$B$455,2,FALSE)</f>
        <v>London Borough</v>
      </c>
      <c r="C178" t="str">
        <f>IFERROR(VLOOKUP($A178,classifications!A$3:C$334,3,FALSE),VLOOKUP($A178,classifications!I$2:K$28,3,FALSE))</f>
        <v>Predominantly Urban</v>
      </c>
      <c r="E178" t="b">
        <f>IF(VLOOKUP(A178,table123!$F$10:$F$410,1,FALSE)=VLOOKUP(calculations!A178,table100!$E$10:$E$462,1,FALSE),TRUE,FALSE)</f>
        <v>1</v>
      </c>
      <c r="F178" t="b">
        <f>IF(VLOOKUP($A178,table123!$AF$10:$AF$410,1,FALSE)=VLOOKUP(calculations!$A178,table100!$AE$10:$AE$462,1,FALSE),TRUE,FALSE)</f>
        <v>1</v>
      </c>
      <c r="G178" t="b">
        <f>IF(VLOOKUP($A178,table123!$BF$10:$BF$410,1,FALSE)=VLOOKUP(calculations!$A178,table100!$BE$10:$BE$462,1,FALSE),TRUE,FALSE)</f>
        <v>1</v>
      </c>
      <c r="H178" t="b">
        <f>IF(VLOOKUP($A178,table123!$CF$10:$CF$410,1,FALSE)=VLOOKUP(calculations!$A178,table100!$CE$10:$CE$462,1,FALSE),TRUE,FALSE)</f>
        <v>1</v>
      </c>
      <c r="I178" t="b">
        <f>IF(VLOOKUP($A178,table123!$DF$10:$DF$410,1,FALSE)=VLOOKUP(calculations!$A178,table100!$DE$10:$DE$462,1,FALSE),TRUE,FALSE)</f>
        <v>1</v>
      </c>
      <c r="J178" t="b">
        <f>IF(VLOOKUP($A178,table123!$EF$10:$EF$410,1,FALSE)=VLOOKUP(calculations!$A178,table100!$EE$10:$EE$462,1,FALSE),TRUE,FALSE)</f>
        <v>1</v>
      </c>
      <c r="K178" t="b">
        <f>IF(VLOOKUP($A178,table123!$FF$10:$FF$410,1,FALSE)=VLOOKUP(calculations!$A178,table100!$FE$10:$FE$462,1,FALSE),TRUE,FALSE)</f>
        <v>1</v>
      </c>
      <c r="L178" t="b">
        <f>IF(VLOOKUP($A178,table123!$GF$10:$GF$408,1,FALSE)=VLOOKUP(calculations!$A178,table100!$GE$10:$GE$462,1,FALSE),TRUE,FALSE)</f>
        <v>1</v>
      </c>
      <c r="N178">
        <f>IFERROR(VLOOKUP($A178,table123!$F$10:$R$410,3,FALSE)/VLOOKUP($A178,table100!$E$10:$K$462,7,FALSE)*1000,"")</f>
        <v>2.3801707156927119</v>
      </c>
      <c r="O178">
        <f>IFERROR(VLOOKUP($A178,table123!$AF$10:$AR$410,3,FALSE)/VLOOKUP($A178,table100!$AE$10:$AK$462,7,FALSE)*1000,"")</f>
        <v>7.0928518791451731</v>
      </c>
      <c r="P178">
        <f>IFERROR(VLOOKUP($A178,table123!$BF$10:$BR$410,3,FALSE)/VLOOKUP($A178,table100!$BE$10:$BK$462,7,FALSE)*1000,"")</f>
        <v>4.9801809126943795</v>
      </c>
      <c r="Q178">
        <f>IFERROR(VLOOKUP($A178,table123!$CF$10:$CY$410,3,FALSE)/VLOOKUP($A178,table100!$CE$10:$CK$462,7,FALSE)*1000,"")</f>
        <v>4.4945185095204838</v>
      </c>
      <c r="R178">
        <f>IFERROR(VLOOKUP($A178,table123!$DF$10:$DY$410,3,FALSE)/VLOOKUP($A178,table100!$DE$10:$DK$462,7,FALSE)*1000,"")</f>
        <v>2.7501586629997883</v>
      </c>
      <c r="S178">
        <f>IFERROR(VLOOKUP($A178,table123!$EF$10:$EZ$410,3,FALSE)/VLOOKUP($A178,table100!$EE$10:$EK$462,7,FALSE)*1000,"")</f>
        <v>6.1608430838275359</v>
      </c>
      <c r="T178">
        <f>IFERROR(VLOOKUP($A178,table123!$FF$10:$FZ$410,3,FALSE)/VLOOKUP($A178,table100!$FE$10:$FK$462,7,FALSE)*1000,"")</f>
        <v>10.582220678016579</v>
      </c>
      <c r="U178">
        <f>IFERROR(VLOOKUP($A178,table123!$GF$10:$GZ$410,3,FALSE)/VLOOKUP($A178,table100!$GE$10:$GK$462,7,FALSE)*1000,"")</f>
        <v>10.676575260541769</v>
      </c>
      <c r="W178">
        <f>IFERROR(VLOOKUP($A178,table123!$F$10:$R$410,5,FALSE)/VLOOKUP($A178,table100!$E$10:$K$462,7,FALSE)*1000,"")</f>
        <v>4.1037426132632955E-2</v>
      </c>
      <c r="X178">
        <f>IFERROR(VLOOKUP($A178,table123!$AF$10:$AR$410,5,FALSE)/VLOOKUP($A178,table100!$AE$10:$AK$462,7,FALSE)*1000,"")</f>
        <v>0.44010480635388521</v>
      </c>
      <c r="Y178">
        <f>IFERROR(VLOOKUP($A178,table123!$BF$10:$BR$410,5,FALSE)/VLOOKUP($A178,table100!$BE$10:$BK$462,7,FALSE)*1000,"")</f>
        <v>8.130907612562252E-2</v>
      </c>
      <c r="Z178">
        <f>IFERROR(VLOOKUP($A178,table123!$CF$10:$CY$410,5,FALSE)/VLOOKUP($A178,table100!$CE$10:$CK$462,7,FALSE)*1000,"")</f>
        <v>6.0736736615141666E-2</v>
      </c>
      <c r="AA178">
        <f>IFERROR(VLOOKUP($A178,table123!$DF$10:$DY$410,5,FALSE)/VLOOKUP($A178,table100!$DE$10:$DK$462,7,FALSE)*1000,"")</f>
        <v>0.24177219015382756</v>
      </c>
      <c r="AB178">
        <f>IFERROR(VLOOKUP($A178,table123!$EF$10:$EZ$410,5,FALSE)/VLOOKUP($A178,table100!$EE$10:$EK$462,7,FALSE)*1000,"")</f>
        <v>2.0035262061227761E-2</v>
      </c>
      <c r="AC178">
        <f>IFERROR(VLOOKUP($A178,table123!$FF$10:$FZ$410,5,FALSE)/VLOOKUP($A178,table100!$FE$10:$FK$462,7,FALSE)*1000,"")</f>
        <v>9.9270362833176144E-3</v>
      </c>
      <c r="AD178">
        <f>IFERROR(VLOOKUP($A178,table123!$GF$10:$GZ$410,5,FALSE)/VLOOKUP($A178,table100!$GE$10:$GK$462,7,FALSE)*1000,"")</f>
        <v>0.33333660133922882</v>
      </c>
      <c r="AF178">
        <f>IFERROR(VLOOKUP($A178,table123!$F$10:$R$410,7,FALSE)/VLOOKUP($A178,table100!$E$10:$K$462,7,FALSE)*1000,"")</f>
        <v>5.1296782665791206E-2</v>
      </c>
      <c r="AG178">
        <f>IFERROR(VLOOKUP($A178,table123!$AF$10:$AR$410,7,FALSE)/VLOOKUP($A178,table100!$AE$10:$AK$462,7,FALSE)*1000,"")</f>
        <v>0.66527470727912885</v>
      </c>
      <c r="AH178">
        <f>IFERROR(VLOOKUP($A178,table123!$BF$10:$BR$410,7,FALSE)/VLOOKUP($A178,table100!$BE$10:$BK$462,7,FALSE)*1000,"")</f>
        <v>0.1422908832198394</v>
      </c>
      <c r="AI178">
        <f>IFERROR(VLOOKUP($A178,table123!$CF$10:$CY$410,7,FALSE)/VLOOKUP($A178,table100!$CE$10:$CK$462,7,FALSE)*1000,"")</f>
        <v>1.0527701013291224</v>
      </c>
      <c r="AJ178">
        <f>IFERROR(VLOOKUP($A178,table123!$DF$10:$DY$410,7,FALSE)/VLOOKUP($A178,table100!$DE$10:$DK$462,7,FALSE)*1000,"")</f>
        <v>2.8710447580767022</v>
      </c>
      <c r="AK178">
        <f>IFERROR(VLOOKUP($A178,table123!$EF$10:$EZ$410,7,FALSE)/VLOOKUP($A178,table100!$EE$10:$EK$462,7,FALSE)*1000,"")</f>
        <v>3.2156595608270555</v>
      </c>
      <c r="AL178">
        <f>IFERROR(VLOOKUP($A178,table123!$FF$10:$FZ$410,7,FALSE)/VLOOKUP($A178,table100!$FE$10:$FK$462,7,FALSE)*1000,"")</f>
        <v>2.6405916513624859</v>
      </c>
      <c r="AM178">
        <f>IFERROR(VLOOKUP($A178,table123!$GF$10:$GZ$410,7,FALSE)/VLOOKUP($A178,table100!$GE$10:$GK$462,7,FALSE)*1000,"")</f>
        <v>4.3627878704693179</v>
      </c>
      <c r="AO178">
        <f>IFERROR(VLOOKUP($A178,table123!$F$10:$R$410,9,FALSE)/VLOOKUP($A178,table100!$E$10:$K$462,7,FALSE)*1000,"")</f>
        <v>0</v>
      </c>
      <c r="AP178">
        <f>IFERROR(VLOOKUP($A178,table123!$AF$10:$AR$410,9,FALSE)/VLOOKUP($A178,table100!$AE$10:$AK$462,7,FALSE)*1000,"")</f>
        <v>0</v>
      </c>
      <c r="AQ178">
        <f>IFERROR(VLOOKUP($A178,table123!$BF$10:$BR$410,9,FALSE)/VLOOKUP($A178,table100!$BE$10:$BK$462,7,FALSE)*1000,"")</f>
        <v>0</v>
      </c>
      <c r="AR178">
        <f>IFERROR(VLOOKUP($A178,table123!$CF$10:$CY$410,16,FALSE)/VLOOKUP($A178,table100!$CE$10:$CK$462,7,FALSE)*1000,"")</f>
        <v>0</v>
      </c>
      <c r="AS178">
        <f>IFERROR(VLOOKUP($A178,table123!$DF$10:$DY$410,16,FALSE)/VLOOKUP($A178,table100!$DE$10:$DK$462,7,FALSE)*1000,"")</f>
        <v>0</v>
      </c>
      <c r="AT178">
        <f>IFERROR(VLOOKUP($A178,table123!$EF$10:$EZ$410,17,FALSE)/VLOOKUP($A178,table100!$EE$10:$EK$462,7,FALSE)*1000,"")</f>
        <v>0</v>
      </c>
      <c r="AU178">
        <f>IFERROR(VLOOKUP($A178,table123!$FF$10:$FZ$410,17,FALSE)/VLOOKUP($A178,table100!$FE$10:$FK$462,7,FALSE)*1000,"")</f>
        <v>0.10919739911649376</v>
      </c>
      <c r="AV178">
        <f>IFERROR(VLOOKUP($A178,table123!$GF$10:$GZ$410,17,FALSE)/VLOOKUP($A178,table100!$GE$10:$GK$462,7,FALSE)*1000,"")</f>
        <v>0</v>
      </c>
      <c r="AX178">
        <f>IFERROR(VLOOKUP($A178,table123!$F$10:$R$410,11,FALSE)/VLOOKUP($A178,table100!$E$10:$K$462,7,FALSE)*1000,"")</f>
        <v>9.2334208798424161E-2</v>
      </c>
      <c r="AY178">
        <f>IFERROR(VLOOKUP($A178,table123!$AF$10:$AR$410,11,FALSE)/VLOOKUP($A178,table100!$AE$10:$AK$462,7,FALSE)*1000,"")</f>
        <v>1.1770244821092277</v>
      </c>
      <c r="AZ178">
        <f>IFERROR(VLOOKUP($A178,table123!$BF$10:$BR$410,11,FALSE)/VLOOKUP($A178,table100!$BE$10:$BK$462,7,FALSE)*1000,"")</f>
        <v>1.1688179693058236</v>
      </c>
      <c r="BA178">
        <f>IFERROR(VLOOKUP($A178,table123!$CF$10:$CY$410,18,FALSE)/VLOOKUP($A178,table100!$CE$10:$CK$462,7,FALSE)*1000,"")</f>
        <v>0.74908641825341393</v>
      </c>
      <c r="BB178">
        <f>IFERROR(VLOOKUP($A178,table123!$DF$10:$DY$410,18,FALSE)/VLOOKUP($A178,table100!$DE$10:$DK$462,7,FALSE)*1000,"")</f>
        <v>0.25184603141023704</v>
      </c>
      <c r="BC178">
        <f>IFERROR(VLOOKUP($A178,table123!$EF$10:$EZ$410,19,FALSE)/VLOOKUP($A178,table100!$EE$10:$EK$462,7,FALSE)*1000,"")</f>
        <v>0.27047603782657481</v>
      </c>
      <c r="BD178">
        <f>IFERROR(VLOOKUP($A178,table123!$FF$10:$FZ$410,19,FALSE)/VLOOKUP($A178,table100!$FE$10:$FK$462,7,FALSE)*1000,"")</f>
        <v>0.79416290266540923</v>
      </c>
      <c r="BE178">
        <f>IFERROR(VLOOKUP($A178,table123!$GF$10:$GZ$410,19,FALSE)/VLOOKUP($A178,table100!$GE$10:$GK$462,7,FALSE)*1000,"")</f>
        <v>0.22549240678830185</v>
      </c>
      <c r="BG178">
        <f>IFERROR(VLOOKUP($A178,table123!$F$10:$R$410,13,FALSE)/VLOOKUP($A178,table100!$E$10:$K$462,7,FALSE)*1000,"")</f>
        <v>2.3801707156927119</v>
      </c>
      <c r="BH178">
        <f>IFERROR(VLOOKUP($A178,table123!$AF$10:$AR$410,13,FALSE)/VLOOKUP($A178,table100!$AE$10:$AK$462,7,FALSE)*1000,"")</f>
        <v>7.0212069106689592</v>
      </c>
      <c r="BI178">
        <f>IFERROR(VLOOKUP($A178,table123!$BF$10:$BR$410,13,FALSE)/VLOOKUP($A178,table100!$BE$10:$BK$462,7,FALSE)*1000,"")</f>
        <v>4.0349629027340175</v>
      </c>
      <c r="BJ178">
        <f>IFERROR(VLOOKUP($A178,table123!$CF$10:$CY$410,20,FALSE)/VLOOKUP($A178,table100!$CE$10:$CK$462,7,FALSE)*1000,"")</f>
        <v>4.8589389292113339</v>
      </c>
      <c r="BK178">
        <f>IFERROR(VLOOKUP($A178,table123!$DF$10:$DY$410,20,FALSE)/VLOOKUP($A178,table100!$DE$10:$DK$462,7,FALSE)*1000,"")</f>
        <v>5.6111295798200809</v>
      </c>
      <c r="BL178">
        <f>IFERROR(VLOOKUP($A178,table123!$EF$10:$EZ$410,21,FALSE)/VLOOKUP($A178,table100!$EE$10:$EK$462,7,FALSE)*1000,"")</f>
        <v>9.126061868889245</v>
      </c>
      <c r="BM178">
        <f>IFERROR(VLOOKUP($A178,table123!$FF$10:$FZ$410,21,FALSE)/VLOOKUP($A178,table100!$FE$10:$FK$462,7,FALSE)*1000,"")</f>
        <v>12.547773862113466</v>
      </c>
      <c r="BN178">
        <f>IFERROR(VLOOKUP($A178,table123!$GF$10:$GZ$410,21,FALSE)/VLOOKUP($A178,table100!$GE$10:$GK$462,7,FALSE)*1000,"")</f>
        <v>15.147207325562016</v>
      </c>
    </row>
    <row r="179" spans="1:66" x14ac:dyDescent="0.3">
      <c r="A179" t="s">
        <v>380</v>
      </c>
      <c r="B179" t="str">
        <f>VLOOKUP($A179,class!$A$1:$B$455,2,FALSE)</f>
        <v>Shire District</v>
      </c>
      <c r="C179" t="str">
        <f>IFERROR(VLOOKUP($A179,classifications!A$3:C$334,3,FALSE),VLOOKUP($A179,classifications!I$2:K$28,3,FALSE))</f>
        <v>Predominantly Rural</v>
      </c>
      <c r="E179" t="b">
        <f>IF(VLOOKUP(A179,table123!$F$10:$F$410,1,FALSE)=VLOOKUP(calculations!A179,table100!$E$10:$E$462,1,FALSE),TRUE,FALSE)</f>
        <v>1</v>
      </c>
      <c r="F179" t="b">
        <f>IF(VLOOKUP($A179,table123!$AF$10:$AF$410,1,FALSE)=VLOOKUP(calculations!$A179,table100!$AE$10:$AE$462,1,FALSE),TRUE,FALSE)</f>
        <v>1</v>
      </c>
      <c r="G179" t="b">
        <f>IF(VLOOKUP($A179,table123!$BF$10:$BF$410,1,FALSE)=VLOOKUP(calculations!$A179,table100!$BE$10:$BE$462,1,FALSE),TRUE,FALSE)</f>
        <v>1</v>
      </c>
      <c r="H179" t="b">
        <f>IF(VLOOKUP($A179,table123!$CF$10:$CF$410,1,FALSE)=VLOOKUP(calculations!$A179,table100!$CE$10:$CE$462,1,FALSE),TRUE,FALSE)</f>
        <v>1</v>
      </c>
      <c r="I179" t="b">
        <f>IF(VLOOKUP($A179,table123!$DF$10:$DF$410,1,FALSE)=VLOOKUP(calculations!$A179,table100!$DE$10:$DE$462,1,FALSE),TRUE,FALSE)</f>
        <v>1</v>
      </c>
      <c r="J179" t="b">
        <f>IF(VLOOKUP($A179,table123!$EF$10:$EF$410,1,FALSE)=VLOOKUP(calculations!$A179,table100!$EE$10:$EE$462,1,FALSE),TRUE,FALSE)</f>
        <v>1</v>
      </c>
      <c r="K179" t="b">
        <f>IF(VLOOKUP($A179,table123!$FF$10:$FF$410,1,FALSE)=VLOOKUP(calculations!$A179,table100!$FE$10:$FE$462,1,FALSE),TRUE,FALSE)</f>
        <v>1</v>
      </c>
      <c r="L179" t="b">
        <f>IF(VLOOKUP($A179,table123!$GF$10:$GF$408,1,FALSE)=VLOOKUP(calculations!$A179,table100!$GE$10:$GE$462,1,FALSE),TRUE,FALSE)</f>
        <v>1</v>
      </c>
      <c r="N179">
        <f>IFERROR(VLOOKUP($A179,table123!$F$10:$R$410,3,FALSE)/VLOOKUP($A179,table100!$E$10:$K$462,7,FALSE)*1000,"")</f>
        <v>5.742037247142818</v>
      </c>
      <c r="O179">
        <f>IFERROR(VLOOKUP($A179,table123!$AF$10:$AR$410,3,FALSE)/VLOOKUP($A179,table100!$AE$10:$AK$462,7,FALSE)*1000,"")</f>
        <v>8.9968634787872119</v>
      </c>
      <c r="P179">
        <f>IFERROR(VLOOKUP($A179,table123!$BF$10:$BR$410,3,FALSE)/VLOOKUP($A179,table100!$BE$10:$BK$462,7,FALSE)*1000,"")</f>
        <v>6.8552893395480687</v>
      </c>
      <c r="Q179">
        <f>IFERROR(VLOOKUP($A179,table123!$CF$10:$CY$410,3,FALSE)/VLOOKUP($A179,table100!$CE$10:$CK$462,7,FALSE)*1000,"")</f>
        <v>4.3984896263313891</v>
      </c>
      <c r="R179">
        <f>IFERROR(VLOOKUP($A179,table123!$DF$10:$DY$410,3,FALSE)/VLOOKUP($A179,table100!$DE$10:$DK$462,7,FALSE)*1000,"")</f>
        <v>8.9084166397936144</v>
      </c>
      <c r="S179">
        <f>IFERROR(VLOOKUP($A179,table123!$EF$10:$EZ$410,3,FALSE)/VLOOKUP($A179,table100!$EE$10:$EK$462,7,FALSE)*1000,"")</f>
        <v>9.107128591590552</v>
      </c>
      <c r="T179">
        <f>IFERROR(VLOOKUP($A179,table123!$FF$10:$FZ$410,3,FALSE)/VLOOKUP($A179,table100!$FE$10:$FK$462,7,FALSE)*1000,"")</f>
        <v>12.80124452881928</v>
      </c>
      <c r="U179">
        <f>IFERROR(VLOOKUP($A179,table123!$GF$10:$GZ$410,3,FALSE)/VLOOKUP($A179,table100!$GE$10:$GK$462,7,FALSE)*1000,"")</f>
        <v>12.524059720126932</v>
      </c>
      <c r="W179">
        <f>IFERROR(VLOOKUP($A179,table123!$F$10:$R$410,5,FALSE)/VLOOKUP($A179,table100!$E$10:$K$462,7,FALSE)*1000,"")</f>
        <v>5.5344937321858481E-2</v>
      </c>
      <c r="X179">
        <f>IFERROR(VLOOKUP($A179,table123!$AF$10:$AR$410,5,FALSE)/VLOOKUP($A179,table100!$AE$10:$AK$462,7,FALSE)*1000,"")</f>
        <v>5.5026687943652675E-2</v>
      </c>
      <c r="Y179">
        <f>IFERROR(VLOOKUP($A179,table123!$BF$10:$BR$410,5,FALSE)/VLOOKUP($A179,table100!$BE$10:$BK$462,7,FALSE)*1000,"")</f>
        <v>-8.1772835064191682E-2</v>
      </c>
      <c r="Z179">
        <f>IFERROR(VLOOKUP($A179,table123!$CF$10:$CY$410,5,FALSE)/VLOOKUP($A179,table100!$CE$10:$CK$462,7,FALSE)*1000,"")</f>
        <v>1.0421036960846675</v>
      </c>
      <c r="AA179">
        <f>IFERROR(VLOOKUP($A179,table123!$DF$10:$DY$410,5,FALSE)/VLOOKUP($A179,table100!$DE$10:$DK$462,7,FALSE)*1000,"")</f>
        <v>6.7182629259378693E-2</v>
      </c>
      <c r="AB179">
        <f>IFERROR(VLOOKUP($A179,table123!$EF$10:$EZ$410,5,FALSE)/VLOOKUP($A179,table100!$EE$10:$EK$462,7,FALSE)*1000,"")</f>
        <v>3.9943546454344531E-2</v>
      </c>
      <c r="AC179">
        <f>IFERROR(VLOOKUP($A179,table123!$FF$10:$FZ$410,5,FALSE)/VLOOKUP($A179,table100!$FE$10:$FK$462,7,FALSE)*1000,"")</f>
        <v>2.6367136001687497E-2</v>
      </c>
      <c r="AD179">
        <f>IFERROR(VLOOKUP($A179,table123!$GF$10:$GZ$410,5,FALSE)/VLOOKUP($A179,table100!$GE$10:$GK$462,7,FALSE)*1000,"")</f>
        <v>0.15606304947198668</v>
      </c>
      <c r="AF179">
        <f>IFERROR(VLOOKUP($A179,table123!$F$10:$R$410,7,FALSE)/VLOOKUP($A179,table100!$E$10:$K$462,7,FALSE)*1000,"")</f>
        <v>0.38741456125300938</v>
      </c>
      <c r="AG179">
        <f>IFERROR(VLOOKUP($A179,table123!$AF$10:$AR$410,7,FALSE)/VLOOKUP($A179,table100!$AE$10:$AK$462,7,FALSE)*1000,"")</f>
        <v>0.34391679964782917</v>
      </c>
      <c r="AH179">
        <f>IFERROR(VLOOKUP($A179,table123!$BF$10:$BR$410,7,FALSE)/VLOOKUP($A179,table100!$BE$10:$BK$462,7,FALSE)*1000,"")</f>
        <v>0.49063701038515001</v>
      </c>
      <c r="AI179">
        <f>IFERROR(VLOOKUP($A179,table123!$CF$10:$CY$410,7,FALSE)/VLOOKUP($A179,table100!$CE$10:$CK$462,7,FALSE)*1000,"")</f>
        <v>1.7999972932371531</v>
      </c>
      <c r="AJ179">
        <f>IFERROR(VLOOKUP($A179,table123!$DF$10:$DY$410,7,FALSE)/VLOOKUP($A179,table100!$DE$10:$DK$462,7,FALSE)*1000,"")</f>
        <v>1.491454369558207</v>
      </c>
      <c r="AK179">
        <f>IFERROR(VLOOKUP($A179,table123!$EF$10:$EZ$410,7,FALSE)/VLOOKUP($A179,table100!$EE$10:$EK$462,7,FALSE)*1000,"")</f>
        <v>1.1051047852368654</v>
      </c>
      <c r="AL179">
        <f>IFERROR(VLOOKUP($A179,table123!$FF$10:$FZ$410,7,FALSE)/VLOOKUP($A179,table100!$FE$10:$FK$462,7,FALSE)*1000,"")</f>
        <v>1.0678690080683437</v>
      </c>
      <c r="AM179">
        <f>IFERROR(VLOOKUP($A179,table123!$GF$10:$GZ$410,7,FALSE)/VLOOKUP($A179,table100!$GE$10:$GK$462,7,FALSE)*1000,"")</f>
        <v>0.54622067315195333</v>
      </c>
      <c r="AO179">
        <f>IFERROR(VLOOKUP($A179,table123!$F$10:$R$410,9,FALSE)/VLOOKUP($A179,table100!$E$10:$K$462,7,FALSE)*1000,"")</f>
        <v>0.20754351495696932</v>
      </c>
      <c r="AP179">
        <f>IFERROR(VLOOKUP($A179,table123!$AF$10:$AR$410,9,FALSE)/VLOOKUP($A179,table100!$AE$10:$AK$462,7,FALSE)*1000,"")</f>
        <v>0</v>
      </c>
      <c r="AQ179">
        <f>IFERROR(VLOOKUP($A179,table123!$BF$10:$BR$410,9,FALSE)/VLOOKUP($A179,table100!$BE$10:$BK$462,7,FALSE)*1000,"")</f>
        <v>0</v>
      </c>
      <c r="AR179">
        <f>IFERROR(VLOOKUP($A179,table123!$CF$10:$CY$410,16,FALSE)/VLOOKUP($A179,table100!$CE$10:$CK$462,7,FALSE)*1000,"")</f>
        <v>0</v>
      </c>
      <c r="AS179">
        <f>IFERROR(VLOOKUP($A179,table123!$DF$10:$DY$410,16,FALSE)/VLOOKUP($A179,table100!$DE$10:$DK$462,7,FALSE)*1000,"")</f>
        <v>9.4055680963130175E-2</v>
      </c>
      <c r="AT179">
        <f>IFERROR(VLOOKUP($A179,table123!$EF$10:$EZ$410,17,FALSE)/VLOOKUP($A179,table100!$EE$10:$EK$462,7,FALSE)*1000,"")</f>
        <v>1.3314515484781507E-2</v>
      </c>
      <c r="AU179">
        <f>IFERROR(VLOOKUP($A179,table123!$FF$10:$FZ$410,17,FALSE)/VLOOKUP($A179,table100!$FE$10:$FK$462,7,FALSE)*1000,"")</f>
        <v>3.9550704002531245E-2</v>
      </c>
      <c r="AV179">
        <f>IFERROR(VLOOKUP($A179,table123!$GF$10:$GZ$410,17,FALSE)/VLOOKUP($A179,table100!$GE$10:$GK$462,7,FALSE)*1000,"")</f>
        <v>5.2021016490662222E-2</v>
      </c>
      <c r="AX179">
        <f>IFERROR(VLOOKUP($A179,table123!$F$10:$R$410,11,FALSE)/VLOOKUP($A179,table100!$E$10:$K$462,7,FALSE)*1000,"")</f>
        <v>0.60879431054044342</v>
      </c>
      <c r="AY179">
        <f>IFERROR(VLOOKUP($A179,table123!$AF$10:$AR$410,11,FALSE)/VLOOKUP($A179,table100!$AE$10:$AK$462,7,FALSE)*1000,"")</f>
        <v>1.3756671985913169E-2</v>
      </c>
      <c r="AZ179">
        <f>IFERROR(VLOOKUP($A179,table123!$BF$10:$BR$410,11,FALSE)/VLOOKUP($A179,table100!$BE$10:$BK$462,7,FALSE)*1000,"")</f>
        <v>0.245318505192575</v>
      </c>
      <c r="BA179">
        <f>IFERROR(VLOOKUP($A179,table123!$CF$10:$CY$410,18,FALSE)/VLOOKUP($A179,table100!$CE$10:$CK$462,7,FALSE)*1000,"")</f>
        <v>0</v>
      </c>
      <c r="BB179">
        <f>IFERROR(VLOOKUP($A179,table123!$DF$10:$DY$410,18,FALSE)/VLOOKUP($A179,table100!$DE$10:$DK$462,7,FALSE)*1000,"")</f>
        <v>1.3973986885950769</v>
      </c>
      <c r="BC179">
        <f>IFERROR(VLOOKUP($A179,table123!$EF$10:$EZ$410,19,FALSE)/VLOOKUP($A179,table100!$EE$10:$EK$462,7,FALSE)*1000,"")</f>
        <v>0.33286288711953771</v>
      </c>
      <c r="BD179">
        <f>IFERROR(VLOOKUP($A179,table123!$FF$10:$FZ$410,19,FALSE)/VLOOKUP($A179,table100!$FE$10:$FK$462,7,FALSE)*1000,"")</f>
        <v>0.22412065601434372</v>
      </c>
      <c r="BE179">
        <f>IFERROR(VLOOKUP($A179,table123!$GF$10:$GZ$410,19,FALSE)/VLOOKUP($A179,table100!$GE$10:$GK$462,7,FALSE)*1000,"")</f>
        <v>0.14305779534932114</v>
      </c>
      <c r="BG179">
        <f>IFERROR(VLOOKUP($A179,table123!$F$10:$R$410,13,FALSE)/VLOOKUP($A179,table100!$E$10:$K$462,7,FALSE)*1000,"")</f>
        <v>5.7835459501342115</v>
      </c>
      <c r="BH179">
        <f>IFERROR(VLOOKUP($A179,table123!$AF$10:$AR$410,13,FALSE)/VLOOKUP($A179,table100!$AE$10:$AK$462,7,FALSE)*1000,"")</f>
        <v>9.3820502943927799</v>
      </c>
      <c r="BI179">
        <f>IFERROR(VLOOKUP($A179,table123!$BF$10:$BR$410,13,FALSE)/VLOOKUP($A179,table100!$BE$10:$BK$462,7,FALSE)*1000,"")</f>
        <v>7.0188350096764527</v>
      </c>
      <c r="BJ179">
        <f>IFERROR(VLOOKUP($A179,table123!$CF$10:$CY$410,20,FALSE)/VLOOKUP($A179,table100!$CE$10:$CK$462,7,FALSE)*1000,"")</f>
        <v>7.2405906156532094</v>
      </c>
      <c r="BK179">
        <f>IFERROR(VLOOKUP($A179,table123!$DF$10:$DY$410,20,FALSE)/VLOOKUP($A179,table100!$DE$10:$DK$462,7,FALSE)*1000,"")</f>
        <v>9.1637106309792529</v>
      </c>
      <c r="BL179">
        <f>IFERROR(VLOOKUP($A179,table123!$EF$10:$EZ$410,21,FALSE)/VLOOKUP($A179,table100!$EE$10:$EK$462,7,FALSE)*1000,"")</f>
        <v>9.9326285516470048</v>
      </c>
      <c r="BM179">
        <f>IFERROR(VLOOKUP($A179,table123!$FF$10:$FZ$410,21,FALSE)/VLOOKUP($A179,table100!$FE$10:$FK$462,7,FALSE)*1000,"")</f>
        <v>13.710910720877498</v>
      </c>
      <c r="BN179">
        <f>IFERROR(VLOOKUP($A179,table123!$GF$10:$GZ$410,21,FALSE)/VLOOKUP($A179,table100!$GE$10:$GK$462,7,FALSE)*1000,"")</f>
        <v>13.135306663892214</v>
      </c>
    </row>
    <row r="180" spans="1:66" x14ac:dyDescent="0.3">
      <c r="A180" t="s">
        <v>664</v>
      </c>
      <c r="B180" t="str">
        <f>VLOOKUP($A180,class!$A$1:$B$455,2,FALSE)</f>
        <v>Shire District</v>
      </c>
      <c r="C180" t="str">
        <f>IFERROR(VLOOKUP($A180,classifications!A$3:C$334,3,FALSE),VLOOKUP($A180,classifications!I$2:K$28,3,FALSE))</f>
        <v>Predominantly Urban</v>
      </c>
      <c r="E180" t="b">
        <f>IF(VLOOKUP(A180,table123!$F$10:$F$410,1,FALSE)=VLOOKUP(calculations!A180,table100!$E$10:$E$462,1,FALSE),TRUE,FALSE)</f>
        <v>1</v>
      </c>
      <c r="F180" t="b">
        <f>IF(VLOOKUP($A180,table123!$AF$10:$AF$410,1,FALSE)=VLOOKUP(calculations!$A180,table100!$AE$10:$AE$462,1,FALSE),TRUE,FALSE)</f>
        <v>1</v>
      </c>
      <c r="G180" t="b">
        <f>IF(VLOOKUP($A180,table123!$BF$10:$BF$410,1,FALSE)=VLOOKUP(calculations!$A180,table100!$BE$10:$BE$462,1,FALSE),TRUE,FALSE)</f>
        <v>1</v>
      </c>
      <c r="H180" t="b">
        <f>IF(VLOOKUP($A180,table123!$CF$10:$CF$410,1,FALSE)=VLOOKUP(calculations!$A180,table100!$CE$10:$CE$462,1,FALSE),TRUE,FALSE)</f>
        <v>1</v>
      </c>
      <c r="I180" t="b">
        <f>IF(VLOOKUP($A180,table123!$DF$10:$DF$410,1,FALSE)=VLOOKUP(calculations!$A180,table100!$DE$10:$DE$462,1,FALSE),TRUE,FALSE)</f>
        <v>1</v>
      </c>
      <c r="J180" t="b">
        <f>IF(VLOOKUP($A180,table123!$EF$10:$EF$410,1,FALSE)=VLOOKUP(calculations!$A180,table100!$EE$10:$EE$462,1,FALSE),TRUE,FALSE)</f>
        <v>1</v>
      </c>
      <c r="K180" t="b">
        <f>IF(VLOOKUP($A180,table123!$FF$10:$FF$410,1,FALSE)=VLOOKUP(calculations!$A180,table100!$FE$10:$FE$462,1,FALSE),TRUE,FALSE)</f>
        <v>1</v>
      </c>
      <c r="L180" t="b">
        <f>IF(VLOOKUP($A180,table123!$GF$10:$GF$408,1,FALSE)=VLOOKUP(calculations!$A180,table100!$GE$10:$GE$462,1,FALSE),TRUE,FALSE)</f>
        <v>1</v>
      </c>
      <c r="N180">
        <f>IFERROR(VLOOKUP($A180,table123!$F$10:$R$410,3,FALSE)/VLOOKUP($A180,table100!$E$10:$K$462,7,FALSE)*1000,"")</f>
        <v>0.41621576625322571</v>
      </c>
      <c r="O180">
        <f>IFERROR(VLOOKUP($A180,table123!$AF$10:$AR$410,3,FALSE)/VLOOKUP($A180,table100!$AE$10:$AK$462,7,FALSE)*1000,"")</f>
        <v>4.5488586248023744</v>
      </c>
      <c r="P180">
        <f>IFERROR(VLOOKUP($A180,table123!$BF$10:$BR$410,3,FALSE)/VLOOKUP($A180,table100!$BE$10:$BK$462,7,FALSE)*1000,"")</f>
        <v>3.0345664707991946</v>
      </c>
      <c r="Q180">
        <f>IFERROR(VLOOKUP($A180,table123!$CF$10:$CY$410,3,FALSE)/VLOOKUP($A180,table100!$CE$10:$CK$462,7,FALSE)*1000,"")</f>
        <v>2.4177816853037339</v>
      </c>
      <c r="R180">
        <f>IFERROR(VLOOKUP($A180,table123!$DF$10:$DY$410,3,FALSE)/VLOOKUP($A180,table100!$DE$10:$DK$462,7,FALSE)*1000,"")</f>
        <v>3.1786047021428181</v>
      </c>
      <c r="S180">
        <f>IFERROR(VLOOKUP($A180,table123!$EF$10:$EZ$410,3,FALSE)/VLOOKUP($A180,table100!$EE$10:$EK$462,7,FALSE)*1000,"")</f>
        <v>1.8556926099770767</v>
      </c>
      <c r="T180">
        <f>IFERROR(VLOOKUP($A180,table123!$FF$10:$FZ$410,3,FALSE)/VLOOKUP($A180,table100!$FE$10:$FK$462,7,FALSE)*1000,"")</f>
        <v>3.7020905923344949</v>
      </c>
      <c r="U180">
        <f>IFERROR(VLOOKUP($A180,table123!$GF$10:$GZ$410,3,FALSE)/VLOOKUP($A180,table100!$GE$10:$GK$462,7,FALSE)*1000,"")</f>
        <v>2.5480469491203817</v>
      </c>
      <c r="W180">
        <f>IFERROR(VLOOKUP($A180,table123!$F$10:$R$410,5,FALSE)/VLOOKUP($A180,table100!$E$10:$K$462,7,FALSE)*1000,"")</f>
        <v>0</v>
      </c>
      <c r="X180">
        <f>IFERROR(VLOOKUP($A180,table123!$AF$10:$AR$410,5,FALSE)/VLOOKUP($A180,table100!$AE$10:$AK$462,7,FALSE)*1000,"")</f>
        <v>5.5473885668321635E-2</v>
      </c>
      <c r="Y180">
        <f>IFERROR(VLOOKUP($A180,table123!$BF$10:$BR$410,5,FALSE)/VLOOKUP($A180,table100!$BE$10:$BK$462,7,FALSE)*1000,"")</f>
        <v>0.11034787166542526</v>
      </c>
      <c r="Z180">
        <f>IFERROR(VLOOKUP($A180,table123!$CF$10:$CY$410,5,FALSE)/VLOOKUP($A180,table100!$CE$10:$CK$462,7,FALSE)*1000,"")</f>
        <v>2.7474791878451522E-2</v>
      </c>
      <c r="AA180">
        <f>IFERROR(VLOOKUP($A180,table123!$DF$10:$DY$410,5,FALSE)/VLOOKUP($A180,table100!$DE$10:$DK$462,7,FALSE)*1000,"")</f>
        <v>0</v>
      </c>
      <c r="AB180">
        <f>IFERROR(VLOOKUP($A180,table123!$EF$10:$EZ$410,5,FALSE)/VLOOKUP($A180,table100!$EE$10:$EK$462,7,FALSE)*1000,"")</f>
        <v>8.1868791616635739E-2</v>
      </c>
      <c r="AC180">
        <f>IFERROR(VLOOKUP($A180,table123!$FF$10:$FZ$410,5,FALSE)/VLOOKUP($A180,table100!$FE$10:$FK$462,7,FALSE)*1000,"")</f>
        <v>2.7221254355400695E-2</v>
      </c>
      <c r="AD180">
        <f>IFERROR(VLOOKUP($A180,table123!$GF$10:$GZ$410,5,FALSE)/VLOOKUP($A180,table100!$GE$10:$GK$462,7,FALSE)*1000,"")</f>
        <v>8.1320647312352612E-2</v>
      </c>
      <c r="AF180">
        <f>IFERROR(VLOOKUP($A180,table123!$F$10:$R$410,7,FALSE)/VLOOKUP($A180,table100!$E$10:$K$462,7,FALSE)*1000,"")</f>
        <v>5.5495435500430089E-2</v>
      </c>
      <c r="AG180">
        <f>IFERROR(VLOOKUP($A180,table123!$AF$10:$AR$410,7,FALSE)/VLOOKUP($A180,table100!$AE$10:$AK$462,7,FALSE)*1000,"")</f>
        <v>0.83210828502482448</v>
      </c>
      <c r="AH180">
        <f>IFERROR(VLOOKUP($A180,table123!$BF$10:$BR$410,7,FALSE)/VLOOKUP($A180,table100!$BE$10:$BK$462,7,FALSE)*1000,"")</f>
        <v>0.93795690915611463</v>
      </c>
      <c r="AI180">
        <f>IFERROR(VLOOKUP($A180,table123!$CF$10:$CY$410,7,FALSE)/VLOOKUP($A180,table100!$CE$10:$CK$462,7,FALSE)*1000,"")</f>
        <v>0.21979833502761217</v>
      </c>
      <c r="AJ180">
        <f>IFERROR(VLOOKUP($A180,table123!$DF$10:$DY$410,7,FALSE)/VLOOKUP($A180,table100!$DE$10:$DK$462,7,FALSE)*1000,"")</f>
        <v>0.93165999890392948</v>
      </c>
      <c r="AK180">
        <f>IFERROR(VLOOKUP($A180,table123!$EF$10:$EZ$410,7,FALSE)/VLOOKUP($A180,table100!$EE$10:$EK$462,7,FALSE)*1000,"")</f>
        <v>0.57308154131645017</v>
      </c>
      <c r="AL180">
        <f>IFERROR(VLOOKUP($A180,table123!$FF$10:$FZ$410,7,FALSE)/VLOOKUP($A180,table100!$FE$10:$FK$462,7,FALSE)*1000,"")</f>
        <v>0.48998257839721254</v>
      </c>
      <c r="AM180">
        <f>IFERROR(VLOOKUP($A180,table123!$GF$10:$GZ$410,7,FALSE)/VLOOKUP($A180,table100!$GE$10:$GK$462,7,FALSE)*1000,"")</f>
        <v>1.7619473584343066</v>
      </c>
      <c r="AO180">
        <f>IFERROR(VLOOKUP($A180,table123!$F$10:$R$410,9,FALSE)/VLOOKUP($A180,table100!$E$10:$K$462,7,FALSE)*1000,"")</f>
        <v>0</v>
      </c>
      <c r="AP180">
        <f>IFERROR(VLOOKUP($A180,table123!$AF$10:$AR$410,9,FALSE)/VLOOKUP($A180,table100!$AE$10:$AK$462,7,FALSE)*1000,"")</f>
        <v>0</v>
      </c>
      <c r="AQ180">
        <f>IFERROR(VLOOKUP($A180,table123!$BF$10:$BR$410,9,FALSE)/VLOOKUP($A180,table100!$BE$10:$BK$462,7,FALSE)*1000,"")</f>
        <v>0</v>
      </c>
      <c r="AR180">
        <f>IFERROR(VLOOKUP($A180,table123!$CF$10:$CY$410,16,FALSE)/VLOOKUP($A180,table100!$CE$10:$CK$462,7,FALSE)*1000,"")</f>
        <v>0</v>
      </c>
      <c r="AS180">
        <f>IFERROR(VLOOKUP($A180,table123!$DF$10:$DY$410,16,FALSE)/VLOOKUP($A180,table100!$DE$10:$DK$462,7,FALSE)*1000,"")</f>
        <v>0</v>
      </c>
      <c r="AT180">
        <f>IFERROR(VLOOKUP($A180,table123!$EF$10:$EZ$410,17,FALSE)/VLOOKUP($A180,table100!$EE$10:$EK$462,7,FALSE)*1000,"")</f>
        <v>0</v>
      </c>
      <c r="AU180">
        <f>IFERROR(VLOOKUP($A180,table123!$FF$10:$FZ$410,17,FALSE)/VLOOKUP($A180,table100!$FE$10:$FK$462,7,FALSE)*1000,"")</f>
        <v>0</v>
      </c>
      <c r="AV180">
        <f>IFERROR(VLOOKUP($A180,table123!$GF$10:$GZ$410,17,FALSE)/VLOOKUP($A180,table100!$GE$10:$GK$462,7,FALSE)*1000,"")</f>
        <v>0</v>
      </c>
      <c r="AX180">
        <f>IFERROR(VLOOKUP($A180,table123!$F$10:$R$410,11,FALSE)/VLOOKUP($A180,table100!$E$10:$K$462,7,FALSE)*1000,"")</f>
        <v>8.3243153250645144E-2</v>
      </c>
      <c r="AY180">
        <f>IFERROR(VLOOKUP($A180,table123!$AF$10:$AR$410,11,FALSE)/VLOOKUP($A180,table100!$AE$10:$AK$462,7,FALSE)*1000,"")</f>
        <v>0</v>
      </c>
      <c r="AZ180">
        <f>IFERROR(VLOOKUP($A180,table123!$BF$10:$BR$410,11,FALSE)/VLOOKUP($A180,table100!$BE$10:$BK$462,7,FALSE)*1000,"")</f>
        <v>0</v>
      </c>
      <c r="BA180">
        <f>IFERROR(VLOOKUP($A180,table123!$CF$10:$CY$410,18,FALSE)/VLOOKUP($A180,table100!$CE$10:$CK$462,7,FALSE)*1000,"")</f>
        <v>0</v>
      </c>
      <c r="BB180">
        <f>IFERROR(VLOOKUP($A180,table123!$DF$10:$DY$410,18,FALSE)/VLOOKUP($A180,table100!$DE$10:$DK$462,7,FALSE)*1000,"")</f>
        <v>0</v>
      </c>
      <c r="BC180">
        <f>IFERROR(VLOOKUP($A180,table123!$EF$10:$EZ$410,19,FALSE)/VLOOKUP($A180,table100!$EE$10:$EK$462,7,FALSE)*1000,"")</f>
        <v>0</v>
      </c>
      <c r="BD180">
        <f>IFERROR(VLOOKUP($A180,table123!$FF$10:$FZ$410,19,FALSE)/VLOOKUP($A180,table100!$FE$10:$FK$462,7,FALSE)*1000,"")</f>
        <v>0</v>
      </c>
      <c r="BE180">
        <f>IFERROR(VLOOKUP($A180,table123!$GF$10:$GZ$410,19,FALSE)/VLOOKUP($A180,table100!$GE$10:$GK$462,7,FALSE)*1000,"")</f>
        <v>0</v>
      </c>
      <c r="BG180">
        <f>IFERROR(VLOOKUP($A180,table123!$F$10:$R$410,13,FALSE)/VLOOKUP($A180,table100!$E$10:$K$462,7,FALSE)*1000,"")</f>
        <v>0.38846804850301064</v>
      </c>
      <c r="BH180">
        <f>IFERROR(VLOOKUP($A180,table123!$AF$10:$AR$410,13,FALSE)/VLOOKUP($A180,table100!$AE$10:$AK$462,7,FALSE)*1000,"")</f>
        <v>5.4364407954955212</v>
      </c>
      <c r="BI180">
        <f>IFERROR(VLOOKUP($A180,table123!$BF$10:$BR$410,13,FALSE)/VLOOKUP($A180,table100!$BE$10:$BK$462,7,FALSE)*1000,"")</f>
        <v>4.0828712516207348</v>
      </c>
      <c r="BJ180">
        <f>IFERROR(VLOOKUP($A180,table123!$CF$10:$CY$410,20,FALSE)/VLOOKUP($A180,table100!$CE$10:$CK$462,7,FALSE)*1000,"")</f>
        <v>2.6650548122097977</v>
      </c>
      <c r="BK180">
        <f>IFERROR(VLOOKUP($A180,table123!$DF$10:$DY$410,20,FALSE)/VLOOKUP($A180,table100!$DE$10:$DK$462,7,FALSE)*1000,"")</f>
        <v>4.1102647010467477</v>
      </c>
      <c r="BL180">
        <f>IFERROR(VLOOKUP($A180,table123!$EF$10:$EZ$410,21,FALSE)/VLOOKUP($A180,table100!$EE$10:$EK$462,7,FALSE)*1000,"")</f>
        <v>2.5106429429101627</v>
      </c>
      <c r="BM180">
        <f>IFERROR(VLOOKUP($A180,table123!$FF$10:$FZ$410,21,FALSE)/VLOOKUP($A180,table100!$FE$10:$FK$462,7,FALSE)*1000,"")</f>
        <v>4.2192944250871083</v>
      </c>
      <c r="BN180">
        <f>IFERROR(VLOOKUP($A180,table123!$GF$10:$GZ$410,21,FALSE)/VLOOKUP($A180,table100!$GE$10:$GK$462,7,FALSE)*1000,"")</f>
        <v>4.3913149548670409</v>
      </c>
    </row>
    <row r="181" spans="1:66" x14ac:dyDescent="0.3">
      <c r="A181" t="s">
        <v>890</v>
      </c>
      <c r="B181" t="str">
        <f>VLOOKUP($A181,class!$A$1:$B$455,2,FALSE)</f>
        <v>Shire District</v>
      </c>
      <c r="C181" t="str">
        <f>IFERROR(VLOOKUP($A181,classifications!A$3:C$334,3,FALSE),VLOOKUP($A181,classifications!I$2:K$28,3,FALSE))</f>
        <v>Predominantly Urban</v>
      </c>
      <c r="E181" t="b">
        <f>IF(VLOOKUP(A181,table123!$F$10:$F$410,1,FALSE)=VLOOKUP(calculations!A181,table100!$E$10:$E$462,1,FALSE),TRUE,FALSE)</f>
        <v>1</v>
      </c>
      <c r="F181" t="b">
        <f>IF(VLOOKUP($A181,table123!$AF$10:$AF$410,1,FALSE)=VLOOKUP(calculations!$A181,table100!$AE$10:$AE$462,1,FALSE),TRUE,FALSE)</f>
        <v>1</v>
      </c>
      <c r="G181" t="b">
        <f>IF(VLOOKUP($A181,table123!$BF$10:$BF$410,1,FALSE)=VLOOKUP(calculations!$A181,table100!$BE$10:$BE$462,1,FALSE),TRUE,FALSE)</f>
        <v>1</v>
      </c>
      <c r="H181" t="b">
        <f>IF(VLOOKUP($A181,table123!$CF$10:$CF$410,1,FALSE)=VLOOKUP(calculations!$A181,table100!$CE$10:$CE$462,1,FALSE),TRUE,FALSE)</f>
        <v>1</v>
      </c>
      <c r="I181" t="b">
        <f>IF(VLOOKUP($A181,table123!$DF$10:$DF$410,1,FALSE)=VLOOKUP(calculations!$A181,table100!$DE$10:$DE$462,1,FALSE),TRUE,FALSE)</f>
        <v>1</v>
      </c>
      <c r="J181" t="b">
        <f>IF(VLOOKUP($A181,table123!$EF$10:$EF$410,1,FALSE)=VLOOKUP(calculations!$A181,table100!$EE$10:$EE$462,1,FALSE),TRUE,FALSE)</f>
        <v>1</v>
      </c>
      <c r="K181" t="b">
        <f>IF(VLOOKUP($A181,table123!$FF$10:$FF$410,1,FALSE)=VLOOKUP(calculations!$A181,table100!$FE$10:$FE$462,1,FALSE),TRUE,FALSE)</f>
        <v>1</v>
      </c>
      <c r="L181" t="b">
        <f>IF(VLOOKUP($A181,table123!$GF$10:$GF$408,1,FALSE)=VLOOKUP(calculations!$A181,table100!$GE$10:$GE$462,1,FALSE),TRUE,FALSE)</f>
        <v>1</v>
      </c>
      <c r="N181">
        <f>IFERROR(VLOOKUP($A181,table123!$F$10:$R$410,3,FALSE)/VLOOKUP($A181,table100!$E$10:$K$462,7,FALSE)*1000,"")</f>
        <v>1.3929914070891514</v>
      </c>
      <c r="O181">
        <f>IFERROR(VLOOKUP($A181,table123!$AF$10:$AR$410,3,FALSE)/VLOOKUP($A181,table100!$AE$10:$AK$462,7,FALSE)*1000,"")</f>
        <v>2.6139410187667562</v>
      </c>
      <c r="P181">
        <f>IFERROR(VLOOKUP($A181,table123!$BF$10:$BR$410,3,FALSE)/VLOOKUP($A181,table100!$BE$10:$BK$462,7,FALSE)*1000,"")</f>
        <v>7.3520811402409478</v>
      </c>
      <c r="Q181">
        <f>IFERROR(VLOOKUP($A181,table123!$CF$10:$CY$410,3,FALSE)/VLOOKUP($A181,table100!$CE$10:$CK$462,7,FALSE)*1000,"")</f>
        <v>5.3218827196312812</v>
      </c>
      <c r="R181">
        <f>IFERROR(VLOOKUP($A181,table123!$DF$10:$DY$410,3,FALSE)/VLOOKUP($A181,table100!$DE$10:$DK$462,7,FALSE)*1000,"")</f>
        <v>1.6608290990413235</v>
      </c>
      <c r="S181">
        <f>IFERROR(VLOOKUP($A181,table123!$EF$10:$EZ$410,3,FALSE)/VLOOKUP($A181,table100!$EE$10:$EK$462,7,FALSE)*1000,"")</f>
        <v>0.78599616826867968</v>
      </c>
      <c r="T181">
        <f>IFERROR(VLOOKUP($A181,table123!$FF$10:$FZ$410,3,FALSE)/VLOOKUP($A181,table100!$FE$10:$FK$462,7,FALSE)*1000,"")</f>
        <v>2.0748243751021076</v>
      </c>
      <c r="U181">
        <f>IFERROR(VLOOKUP($A181,table123!$GF$10:$GZ$410,3,FALSE)/VLOOKUP($A181,table100!$GE$10:$GK$462,7,FALSE)*1000,"")</f>
        <v>5.4856510344603064</v>
      </c>
      <c r="W181">
        <f>IFERROR(VLOOKUP($A181,table123!$F$10:$R$410,5,FALSE)/VLOOKUP($A181,table100!$E$10:$K$462,7,FALSE)*1000,"")</f>
        <v>0.16783029001074115</v>
      </c>
      <c r="X181">
        <f>IFERROR(VLOOKUP($A181,table123!$AF$10:$AR$410,5,FALSE)/VLOOKUP($A181,table100!$AE$10:$AK$462,7,FALSE)*1000,"")</f>
        <v>-3.351206434316354E-2</v>
      </c>
      <c r="Y181">
        <f>IFERROR(VLOOKUP($A181,table123!$BF$10:$BR$410,5,FALSE)/VLOOKUP($A181,table100!$BE$10:$BK$462,7,FALSE)*1000,"")</f>
        <v>0.25063912978094138</v>
      </c>
      <c r="Z181">
        <f>IFERROR(VLOOKUP($A181,table123!$CF$10:$CY$410,5,FALSE)/VLOOKUP($A181,table100!$CE$10:$CK$462,7,FALSE)*1000,"")</f>
        <v>0.34816055175157912</v>
      </c>
      <c r="AA181">
        <f>IFERROR(VLOOKUP($A181,table123!$DF$10:$DY$410,5,FALSE)/VLOOKUP($A181,table100!$DE$10:$DK$462,7,FALSE)*1000,"")</f>
        <v>0.23021393452057951</v>
      </c>
      <c r="AB181">
        <f>IFERROR(VLOOKUP($A181,table123!$EF$10:$EZ$410,5,FALSE)/VLOOKUP($A181,table100!$EE$10:$EK$462,7,FALSE)*1000,"")</f>
        <v>0</v>
      </c>
      <c r="AC181">
        <f>IFERROR(VLOOKUP($A181,table123!$FF$10:$FZ$410,5,FALSE)/VLOOKUP($A181,table100!$FE$10:$FK$462,7,FALSE)*1000,"")</f>
        <v>3.2674399607907204E-2</v>
      </c>
      <c r="AD181">
        <f>IFERROR(VLOOKUP($A181,table123!$GF$10:$GZ$410,5,FALSE)/VLOOKUP($A181,table100!$GE$10:$GK$462,7,FALSE)*1000,"")</f>
        <v>4.8833688734068015E-2</v>
      </c>
      <c r="AF181">
        <f>IFERROR(VLOOKUP($A181,table123!$F$10:$R$410,7,FALSE)/VLOOKUP($A181,table100!$E$10:$K$462,7,FALSE)*1000,"")</f>
        <v>0.15104726100966703</v>
      </c>
      <c r="AG181">
        <f>IFERROR(VLOOKUP($A181,table123!$AF$10:$AR$410,7,FALSE)/VLOOKUP($A181,table100!$AE$10:$AK$462,7,FALSE)*1000,"")</f>
        <v>0.11729222520107239</v>
      </c>
      <c r="AH181">
        <f>IFERROR(VLOOKUP($A181,table123!$BF$10:$BR$410,7,FALSE)/VLOOKUP($A181,table100!$BE$10:$BK$462,7,FALSE)*1000,"")</f>
        <v>0.31747623105585909</v>
      </c>
      <c r="AI181">
        <f>IFERROR(VLOOKUP($A181,table123!$CF$10:$CY$410,7,FALSE)/VLOOKUP($A181,table100!$CE$10:$CK$462,7,FALSE)*1000,"")</f>
        <v>2.5863355272974453</v>
      </c>
      <c r="AJ181">
        <f>IFERROR(VLOOKUP($A181,table123!$DF$10:$DY$410,7,FALSE)/VLOOKUP($A181,table100!$DE$10:$DK$462,7,FALSE)*1000,"")</f>
        <v>2.335027050137306</v>
      </c>
      <c r="AK181">
        <f>IFERROR(VLOOKUP($A181,table123!$EF$10:$EZ$410,7,FALSE)/VLOOKUP($A181,table100!$EE$10:$EK$462,7,FALSE)*1000,"")</f>
        <v>1.6538669373986801</v>
      </c>
      <c r="AL181">
        <f>IFERROR(VLOOKUP($A181,table123!$FF$10:$FZ$410,7,FALSE)/VLOOKUP($A181,table100!$FE$10:$FK$462,7,FALSE)*1000,"")</f>
        <v>1.5356967815716387</v>
      </c>
      <c r="AM181">
        <f>IFERROR(VLOOKUP($A181,table123!$GF$10:$GZ$410,7,FALSE)/VLOOKUP($A181,table100!$GE$10:$GK$462,7,FALSE)*1000,"")</f>
        <v>1.3347874920645257</v>
      </c>
      <c r="AO181">
        <f>IFERROR(VLOOKUP($A181,table123!$F$10:$R$410,9,FALSE)/VLOOKUP($A181,table100!$E$10:$K$462,7,FALSE)*1000,"")</f>
        <v>-5.0349087003222347E-2</v>
      </c>
      <c r="AP181">
        <f>IFERROR(VLOOKUP($A181,table123!$AF$10:$AR$410,9,FALSE)/VLOOKUP($A181,table100!$AE$10:$AK$462,7,FALSE)*1000,"")</f>
        <v>0.11729222520107239</v>
      </c>
      <c r="AQ181">
        <f>IFERROR(VLOOKUP($A181,table123!$BF$10:$BR$410,9,FALSE)/VLOOKUP($A181,table100!$BE$10:$BK$462,7,FALSE)*1000,"")</f>
        <v>-3.3418550637458855E-2</v>
      </c>
      <c r="AR181">
        <f>IFERROR(VLOOKUP($A181,table123!$CF$10:$CY$410,16,FALSE)/VLOOKUP($A181,table100!$CE$10:$CK$462,7,FALSE)*1000,"")</f>
        <v>1.6579073892932339E-2</v>
      </c>
      <c r="AS181">
        <f>IFERROR(VLOOKUP($A181,table123!$DF$10:$DY$410,16,FALSE)/VLOOKUP($A181,table100!$DE$10:$DK$462,7,FALSE)*1000,"")</f>
        <v>3.2887704931511358E-2</v>
      </c>
      <c r="AT181">
        <f>IFERROR(VLOOKUP($A181,table123!$EF$10:$EZ$410,17,FALSE)/VLOOKUP($A181,table100!$EE$10:$EK$462,7,FALSE)*1000,"")</f>
        <v>-1.6374920172264159E-2</v>
      </c>
      <c r="AU181">
        <f>IFERROR(VLOOKUP($A181,table123!$FF$10:$FZ$410,17,FALSE)/VLOOKUP($A181,table100!$FE$10:$FK$462,7,FALSE)*1000,"")</f>
        <v>0</v>
      </c>
      <c r="AV181">
        <f>IFERROR(VLOOKUP($A181,table123!$GF$10:$GZ$410,17,FALSE)/VLOOKUP($A181,table100!$GE$10:$GK$462,7,FALSE)*1000,"")</f>
        <v>-1.6277896244689338E-2</v>
      </c>
      <c r="AX181">
        <f>IFERROR(VLOOKUP($A181,table123!$F$10:$R$410,11,FALSE)/VLOOKUP($A181,table100!$E$10:$K$462,7,FALSE)*1000,"")</f>
        <v>5.0349087003222347E-2</v>
      </c>
      <c r="AY181">
        <f>IFERROR(VLOOKUP($A181,table123!$AF$10:$AR$410,11,FALSE)/VLOOKUP($A181,table100!$AE$10:$AK$462,7,FALSE)*1000,"")</f>
        <v>1.675603217158177E-2</v>
      </c>
      <c r="AZ181">
        <f>IFERROR(VLOOKUP($A181,table123!$BF$10:$BR$410,11,FALSE)/VLOOKUP($A181,table100!$BE$10:$BK$462,7,FALSE)*1000,"")</f>
        <v>3.3418550637458855E-2</v>
      </c>
      <c r="BA181">
        <f>IFERROR(VLOOKUP($A181,table123!$CF$10:$CY$410,18,FALSE)/VLOOKUP($A181,table100!$CE$10:$CK$462,7,FALSE)*1000,"")</f>
        <v>4.9737221678797024E-2</v>
      </c>
      <c r="BB181">
        <f>IFERROR(VLOOKUP($A181,table123!$DF$10:$DY$410,18,FALSE)/VLOOKUP($A181,table100!$DE$10:$DK$462,7,FALSE)*1000,"")</f>
        <v>4.9331557397267037E-2</v>
      </c>
      <c r="BC181">
        <f>IFERROR(VLOOKUP($A181,table123!$EF$10:$EZ$410,19,FALSE)/VLOOKUP($A181,table100!$EE$10:$EK$462,7,FALSE)*1000,"")</f>
        <v>0.11462444120584912</v>
      </c>
      <c r="BD181">
        <f>IFERROR(VLOOKUP($A181,table123!$FF$10:$FZ$410,19,FALSE)/VLOOKUP($A181,table100!$FE$10:$FK$462,7,FALSE)*1000,"")</f>
        <v>0</v>
      </c>
      <c r="BE181">
        <f>IFERROR(VLOOKUP($A181,table123!$GF$10:$GZ$410,19,FALSE)/VLOOKUP($A181,table100!$GE$10:$GK$462,7,FALSE)*1000,"")</f>
        <v>0</v>
      </c>
      <c r="BG181">
        <f>IFERROR(VLOOKUP($A181,table123!$F$10:$R$410,13,FALSE)/VLOOKUP($A181,table100!$E$10:$K$462,7,FALSE)*1000,"")</f>
        <v>1.6111707841031151</v>
      </c>
      <c r="BH181">
        <f>IFERROR(VLOOKUP($A181,table123!$AF$10:$AR$410,13,FALSE)/VLOOKUP($A181,table100!$AE$10:$AK$462,7,FALSE)*1000,"")</f>
        <v>2.7982573726541555</v>
      </c>
      <c r="BI181">
        <f>IFERROR(VLOOKUP($A181,table123!$BF$10:$BR$410,13,FALSE)/VLOOKUP($A181,table100!$BE$10:$BK$462,7,FALSE)*1000,"")</f>
        <v>7.8533593998028302</v>
      </c>
      <c r="BJ181">
        <f>IFERROR(VLOOKUP($A181,table123!$CF$10:$CY$410,20,FALSE)/VLOOKUP($A181,table100!$CE$10:$CK$462,7,FALSE)*1000,"")</f>
        <v>8.2232206508944401</v>
      </c>
      <c r="BK181">
        <f>IFERROR(VLOOKUP($A181,table123!$DF$10:$DY$410,20,FALSE)/VLOOKUP($A181,table100!$DE$10:$DK$462,7,FALSE)*1000,"")</f>
        <v>4.2096262312334538</v>
      </c>
      <c r="BL181">
        <f>IFERROR(VLOOKUP($A181,table123!$EF$10:$EZ$410,21,FALSE)/VLOOKUP($A181,table100!$EE$10:$EK$462,7,FALSE)*1000,"")</f>
        <v>2.3088637442892463</v>
      </c>
      <c r="BM181">
        <f>IFERROR(VLOOKUP($A181,table123!$FF$10:$FZ$410,21,FALSE)/VLOOKUP($A181,table100!$FE$10:$FK$462,7,FALSE)*1000,"")</f>
        <v>3.6431955562816531</v>
      </c>
      <c r="BN181">
        <f>IFERROR(VLOOKUP($A181,table123!$GF$10:$GZ$410,21,FALSE)/VLOOKUP($A181,table100!$GE$10:$GK$462,7,FALSE)*1000,"")</f>
        <v>6.8529943190142104</v>
      </c>
    </row>
    <row r="182" spans="1:66" x14ac:dyDescent="0.3">
      <c r="A182" t="s">
        <v>1266</v>
      </c>
      <c r="B182" t="str">
        <f>VLOOKUP($A182,class!$A$1:$B$455,2,FALSE)</f>
        <v>Unitary Authority</v>
      </c>
      <c r="C182" t="str">
        <f>IFERROR(VLOOKUP($A182,classifications!A$3:C$334,3,FALSE),VLOOKUP($A182,classifications!I$2:K$28,3,FALSE))</f>
        <v>Predominantly Rural</v>
      </c>
      <c r="E182" t="b">
        <f>IF(VLOOKUP(A182,table123!$F$10:$F$410,1,FALSE)=VLOOKUP(calculations!A182,table100!$E$10:$E$462,1,FALSE),TRUE,FALSE)</f>
        <v>1</v>
      </c>
      <c r="F182" t="b">
        <f>IF(VLOOKUP($A182,table123!$AF$10:$AF$410,1,FALSE)=VLOOKUP(calculations!$A182,table100!$AE$10:$AE$462,1,FALSE),TRUE,FALSE)</f>
        <v>1</v>
      </c>
      <c r="G182" t="b">
        <f>IF(VLOOKUP($A182,table123!$BF$10:$BF$410,1,FALSE)=VLOOKUP(calculations!$A182,table100!$BE$10:$BE$462,1,FALSE),TRUE,FALSE)</f>
        <v>1</v>
      </c>
      <c r="H182" t="b">
        <f>IF(VLOOKUP($A182,table123!$CF$10:$CF$410,1,FALSE)=VLOOKUP(calculations!$A182,table100!$CE$10:$CE$462,1,FALSE),TRUE,FALSE)</f>
        <v>1</v>
      </c>
      <c r="I182" t="b">
        <f>IF(VLOOKUP($A182,table123!$DF$10:$DF$410,1,FALSE)=VLOOKUP(calculations!$A182,table100!$DE$10:$DE$462,1,FALSE),TRUE,FALSE)</f>
        <v>1</v>
      </c>
      <c r="J182" t="b">
        <f>IF(VLOOKUP($A182,table123!$EF$10:$EF$410,1,FALSE)=VLOOKUP(calculations!$A182,table100!$EE$10:$EE$462,1,FALSE),TRUE,FALSE)</f>
        <v>1</v>
      </c>
      <c r="K182" t="b">
        <f>IF(VLOOKUP($A182,table123!$FF$10:$FF$410,1,FALSE)=VLOOKUP(calculations!$A182,table100!$FE$10:$FE$462,1,FALSE),TRUE,FALSE)</f>
        <v>1</v>
      </c>
      <c r="L182" t="b">
        <f>IF(VLOOKUP($A182,table123!$GF$10:$GF$408,1,FALSE)=VLOOKUP(calculations!$A182,table100!$GE$10:$GE$462,1,FALSE),TRUE,FALSE)</f>
        <v>1</v>
      </c>
      <c r="N182">
        <f>IFERROR(VLOOKUP($A182,table123!$F$10:$R$410,3,FALSE)/VLOOKUP($A182,table100!$E$10:$K$462,7,FALSE)*1000,"")</f>
        <v>6.0857294055388955</v>
      </c>
      <c r="O182">
        <f>IFERROR(VLOOKUP($A182,table123!$AF$10:$AR$410,3,FALSE)/VLOOKUP($A182,table100!$AE$10:$AK$462,7,FALSE)*1000,"")</f>
        <v>4.2218131884185004</v>
      </c>
      <c r="P182">
        <f>IFERROR(VLOOKUP($A182,table123!$BF$10:$BR$410,3,FALSE)/VLOOKUP($A182,table100!$BE$10:$BK$462,7,FALSE)*1000,"")</f>
        <v>7.4317543885164126</v>
      </c>
      <c r="Q182">
        <f>IFERROR(VLOOKUP($A182,table123!$CF$10:$CY$410,3,FALSE)/VLOOKUP($A182,table100!$CE$10:$CK$462,7,FALSE)*1000,"")</f>
        <v>5.7747556556513198</v>
      </c>
      <c r="R182">
        <f>IFERROR(VLOOKUP($A182,table123!$DF$10:$DY$410,3,FALSE)/VLOOKUP($A182,table100!$DE$10:$DK$462,7,FALSE)*1000,"")</f>
        <v>3.7311290970667583</v>
      </c>
      <c r="S182">
        <f>IFERROR(VLOOKUP($A182,table123!$EF$10:$EZ$410,3,FALSE)/VLOOKUP($A182,table100!$EE$10:$EK$462,7,FALSE)*1000,"")</f>
        <v>4.0425683879722882</v>
      </c>
      <c r="T182">
        <f>IFERROR(VLOOKUP($A182,table123!$FF$10:$FZ$410,3,FALSE)/VLOOKUP($A182,table100!$FE$10:$FK$462,7,FALSE)*1000,"")</f>
        <v>4.0779789138651283</v>
      </c>
      <c r="U182">
        <f>IFERROR(VLOOKUP($A182,table123!$GF$10:$GZ$410,3,FALSE)/VLOOKUP($A182,table100!$GE$10:$GK$462,7,FALSE)*1000,"")</f>
        <v>3.421558647211854</v>
      </c>
      <c r="W182">
        <f>IFERROR(VLOOKUP($A182,table123!$F$10:$R$410,5,FALSE)/VLOOKUP($A182,table100!$E$10:$K$462,7,FALSE)*1000,"")</f>
        <v>0.23519727171164814</v>
      </c>
      <c r="X182">
        <f>IFERROR(VLOOKUP($A182,table123!$AF$10:$AR$410,5,FALSE)/VLOOKUP($A182,table100!$AE$10:$AK$462,7,FALSE)*1000,"")</f>
        <v>0.23373360212697578</v>
      </c>
      <c r="Y182">
        <f>IFERROR(VLOOKUP($A182,table123!$BF$10:$BR$410,5,FALSE)/VLOOKUP($A182,table100!$BE$10:$BK$462,7,FALSE)*1000,"")</f>
        <v>0.10180485463721113</v>
      </c>
      <c r="Z182">
        <f>IFERROR(VLOOKUP($A182,table123!$CF$10:$CY$410,5,FALSE)/VLOOKUP($A182,table100!$CE$10:$CK$462,7,FALSE)*1000,"")</f>
        <v>5.7747556556513202E-2</v>
      </c>
      <c r="AA182">
        <f>IFERROR(VLOOKUP($A182,table123!$DF$10:$DY$410,5,FALSE)/VLOOKUP($A182,table100!$DE$10:$DK$462,7,FALSE)*1000,"")</f>
        <v>0.53096837150565412</v>
      </c>
      <c r="AB182">
        <f>IFERROR(VLOOKUP($A182,table123!$EF$10:$EZ$410,5,FALSE)/VLOOKUP($A182,table100!$EE$10:$EK$462,7,FALSE)*1000,"")</f>
        <v>0.12856224555388901</v>
      </c>
      <c r="AC182">
        <f>IFERROR(VLOOKUP($A182,table123!$FF$10:$FZ$410,5,FALSE)/VLOOKUP($A182,table100!$FE$10:$FK$462,7,FALSE)*1000,"")</f>
        <v>2.8417971525192532E-2</v>
      </c>
      <c r="AD182">
        <f>IFERROR(VLOOKUP($A182,table123!$GF$10:$GZ$410,5,FALSE)/VLOOKUP($A182,table100!$GE$10:$GK$462,7,FALSE)*1000,"")</f>
        <v>-2.8277344191833503E-2</v>
      </c>
      <c r="AF182">
        <f>IFERROR(VLOOKUP($A182,table123!$F$10:$R$410,7,FALSE)/VLOOKUP($A182,table100!$E$10:$K$462,7,FALSE)*1000,"")</f>
        <v>0.10289880637384606</v>
      </c>
      <c r="AG182">
        <f>IFERROR(VLOOKUP($A182,table123!$AF$10:$AR$410,7,FALSE)/VLOOKUP($A182,table100!$AE$10:$AK$462,7,FALSE)*1000,"")</f>
        <v>0</v>
      </c>
      <c r="AH182">
        <f>IFERROR(VLOOKUP($A182,table123!$BF$10:$BR$410,7,FALSE)/VLOOKUP($A182,table100!$BE$10:$BK$462,7,FALSE)*1000,"")</f>
        <v>0.20360970927442226</v>
      </c>
      <c r="AI182">
        <f>IFERROR(VLOOKUP($A182,table123!$CF$10:$CY$410,7,FALSE)/VLOOKUP($A182,table100!$CE$10:$CK$462,7,FALSE)*1000,"")</f>
        <v>0.30317467192169428</v>
      </c>
      <c r="AJ182">
        <f>IFERROR(VLOOKUP($A182,table123!$DF$10:$DY$410,7,FALSE)/VLOOKUP($A182,table100!$DE$10:$DK$462,7,FALSE)*1000,"")</f>
        <v>0.34441191665231613</v>
      </c>
      <c r="AK182">
        <f>IFERROR(VLOOKUP($A182,table123!$EF$10:$EZ$410,7,FALSE)/VLOOKUP($A182,table100!$EE$10:$EK$462,7,FALSE)*1000,"")</f>
        <v>1.1570602099850011</v>
      </c>
      <c r="AL182">
        <f>IFERROR(VLOOKUP($A182,table123!$FF$10:$FZ$410,7,FALSE)/VLOOKUP($A182,table100!$FE$10:$FK$462,7,FALSE)*1000,"")</f>
        <v>0.92358407456875724</v>
      </c>
      <c r="AM182">
        <f>IFERROR(VLOOKUP($A182,table123!$GF$10:$GZ$410,7,FALSE)/VLOOKUP($A182,table100!$GE$10:$GK$462,7,FALSE)*1000,"")</f>
        <v>0.29691211401425177</v>
      </c>
      <c r="AO182">
        <f>IFERROR(VLOOKUP($A182,table123!$F$10:$R$410,9,FALSE)/VLOOKUP($A182,table100!$E$10:$K$462,7,FALSE)*1000,"")</f>
        <v>0</v>
      </c>
      <c r="AP182">
        <f>IFERROR(VLOOKUP($A182,table123!$AF$10:$AR$410,9,FALSE)/VLOOKUP($A182,table100!$AE$10:$AK$462,7,FALSE)*1000,"")</f>
        <v>0</v>
      </c>
      <c r="AQ182">
        <f>IFERROR(VLOOKUP($A182,table123!$BF$10:$BR$410,9,FALSE)/VLOOKUP($A182,table100!$BE$10:$BK$462,7,FALSE)*1000,"")</f>
        <v>0</v>
      </c>
      <c r="AR182">
        <f>IFERROR(VLOOKUP($A182,table123!$CF$10:$CY$410,16,FALSE)/VLOOKUP($A182,table100!$CE$10:$CK$462,7,FALSE)*1000,"")</f>
        <v>0</v>
      </c>
      <c r="AS182">
        <f>IFERROR(VLOOKUP($A182,table123!$DF$10:$DY$410,16,FALSE)/VLOOKUP($A182,table100!$DE$10:$DK$462,7,FALSE)*1000,"")</f>
        <v>0</v>
      </c>
      <c r="AT182">
        <f>IFERROR(VLOOKUP($A182,table123!$EF$10:$EZ$410,17,FALSE)/VLOOKUP($A182,table100!$EE$10:$EK$462,7,FALSE)*1000,"")</f>
        <v>0</v>
      </c>
      <c r="AU182">
        <f>IFERROR(VLOOKUP($A182,table123!$FF$10:$FZ$410,17,FALSE)/VLOOKUP($A182,table100!$FE$10:$FK$462,7,FALSE)*1000,"")</f>
        <v>0</v>
      </c>
      <c r="AV182">
        <f>IFERROR(VLOOKUP($A182,table123!$GF$10:$GZ$410,17,FALSE)/VLOOKUP($A182,table100!$GE$10:$GK$462,7,FALSE)*1000,"")</f>
        <v>0</v>
      </c>
      <c r="AX182">
        <f>IFERROR(VLOOKUP($A182,table123!$F$10:$R$410,11,FALSE)/VLOOKUP($A182,table100!$E$10:$K$462,7,FALSE)*1000,"")</f>
        <v>0.16169812430175809</v>
      </c>
      <c r="AY182">
        <f>IFERROR(VLOOKUP($A182,table123!$AF$10:$AR$410,11,FALSE)/VLOOKUP($A182,table100!$AE$10:$AK$462,7,FALSE)*1000,"")</f>
        <v>0</v>
      </c>
      <c r="AZ182">
        <f>IFERROR(VLOOKUP($A182,table123!$BF$10:$BR$410,11,FALSE)/VLOOKUP($A182,table100!$BE$10:$BK$462,7,FALSE)*1000,"")</f>
        <v>0.34904521589900961</v>
      </c>
      <c r="BA182">
        <f>IFERROR(VLOOKUP($A182,table123!$CF$10:$CY$410,18,FALSE)/VLOOKUP($A182,table100!$CE$10:$CK$462,7,FALSE)*1000,"")</f>
        <v>0.1154951131130264</v>
      </c>
      <c r="BB182">
        <f>IFERROR(VLOOKUP($A182,table123!$DF$10:$DY$410,18,FALSE)/VLOOKUP($A182,table100!$DE$10:$DK$462,7,FALSE)*1000,"")</f>
        <v>0</v>
      </c>
      <c r="BC182">
        <f>IFERROR(VLOOKUP($A182,table123!$EF$10:$EZ$410,19,FALSE)/VLOOKUP($A182,table100!$EE$10:$EK$462,7,FALSE)*1000,"")</f>
        <v>0</v>
      </c>
      <c r="BD182">
        <f>IFERROR(VLOOKUP($A182,table123!$FF$10:$FZ$410,19,FALSE)/VLOOKUP($A182,table100!$FE$10:$FK$462,7,FALSE)*1000,"")</f>
        <v>5.6835943050385064E-2</v>
      </c>
      <c r="BE182">
        <f>IFERROR(VLOOKUP($A182,table123!$GF$10:$GZ$410,19,FALSE)/VLOOKUP($A182,table100!$GE$10:$GK$462,7,FALSE)*1000,"")</f>
        <v>0.11310937676733401</v>
      </c>
      <c r="BG182">
        <f>IFERROR(VLOOKUP($A182,table123!$F$10:$R$410,13,FALSE)/VLOOKUP($A182,table100!$E$10:$K$462,7,FALSE)*1000,"")</f>
        <v>6.2621273593226316</v>
      </c>
      <c r="BH182">
        <f>IFERROR(VLOOKUP($A182,table123!$AF$10:$AR$410,13,FALSE)/VLOOKUP($A182,table100!$AE$10:$AK$462,7,FALSE)*1000,"")</f>
        <v>4.4555467905454762</v>
      </c>
      <c r="BI182">
        <f>IFERROR(VLOOKUP($A182,table123!$BF$10:$BR$410,13,FALSE)/VLOOKUP($A182,table100!$BE$10:$BK$462,7,FALSE)*1000,"")</f>
        <v>7.3881237365290362</v>
      </c>
      <c r="BJ182">
        <f>IFERROR(VLOOKUP($A182,table123!$CF$10:$CY$410,20,FALSE)/VLOOKUP($A182,table100!$CE$10:$CK$462,7,FALSE)*1000,"")</f>
        <v>6.0201827710165015</v>
      </c>
      <c r="BK182">
        <f>IFERROR(VLOOKUP($A182,table123!$DF$10:$DY$410,20,FALSE)/VLOOKUP($A182,table100!$DE$10:$DK$462,7,FALSE)*1000,"")</f>
        <v>4.6065093852247285</v>
      </c>
      <c r="BL182">
        <f>IFERROR(VLOOKUP($A182,table123!$EF$10:$EZ$410,21,FALSE)/VLOOKUP($A182,table100!$EE$10:$EK$462,7,FALSE)*1000,"")</f>
        <v>5.3281908435111776</v>
      </c>
      <c r="BM182">
        <f>IFERROR(VLOOKUP($A182,table123!$FF$10:$FZ$410,21,FALSE)/VLOOKUP($A182,table100!$FE$10:$FK$462,7,FALSE)*1000,"")</f>
        <v>4.9731450169086928</v>
      </c>
      <c r="BN182">
        <f>IFERROR(VLOOKUP($A182,table123!$GF$10:$GZ$410,21,FALSE)/VLOOKUP($A182,table100!$GE$10:$GK$462,7,FALSE)*1000,"")</f>
        <v>3.5770840402669379</v>
      </c>
    </row>
    <row r="183" spans="1:66" x14ac:dyDescent="0.3">
      <c r="A183" t="s">
        <v>1094</v>
      </c>
      <c r="B183" t="str">
        <f>VLOOKUP($A183,class!$A$1:$B$455,2,FALSE)</f>
        <v>Unitary Authority</v>
      </c>
      <c r="C183" t="str">
        <f>IFERROR(VLOOKUP($A183,classifications!A$3:C$334,3,FALSE),VLOOKUP($A183,classifications!I$2:K$28,3,FALSE))</f>
        <v>Predominantly Rural</v>
      </c>
      <c r="E183" t="b">
        <f>IF(VLOOKUP(A183,table123!$F$10:$F$410,1,FALSE)=VLOOKUP(calculations!A183,table100!$E$10:$E$462,1,FALSE),TRUE,FALSE)</f>
        <v>1</v>
      </c>
      <c r="F183" t="b">
        <f>IF(VLOOKUP($A183,table123!$AF$10:$AF$410,1,FALSE)=VLOOKUP(calculations!$A183,table100!$AE$10:$AE$462,1,FALSE),TRUE,FALSE)</f>
        <v>1</v>
      </c>
      <c r="G183" t="b">
        <f>IF(VLOOKUP($A183,table123!$BF$10:$BF$410,1,FALSE)=VLOOKUP(calculations!$A183,table100!$BE$10:$BE$462,1,FALSE),TRUE,FALSE)</f>
        <v>1</v>
      </c>
      <c r="H183" t="b">
        <f>IF(VLOOKUP($A183,table123!$CF$10:$CF$410,1,FALSE)=VLOOKUP(calculations!$A183,table100!$CE$10:$CE$462,1,FALSE),TRUE,FALSE)</f>
        <v>1</v>
      </c>
      <c r="I183" t="b">
        <f>IF(VLOOKUP($A183,table123!$DF$10:$DF$410,1,FALSE)=VLOOKUP(calculations!$A183,table100!$DE$10:$DE$462,1,FALSE),TRUE,FALSE)</f>
        <v>1</v>
      </c>
      <c r="J183" t="b">
        <f>IF(VLOOKUP($A183,table123!$EF$10:$EF$410,1,FALSE)=VLOOKUP(calculations!$A183,table100!$EE$10:$EE$462,1,FALSE),TRUE,FALSE)</f>
        <v>1</v>
      </c>
      <c r="K183" t="b">
        <f>IF(VLOOKUP($A183,table123!$FF$10:$FF$410,1,FALSE)=VLOOKUP(calculations!$A183,table100!$FE$10:$FE$462,1,FALSE),TRUE,FALSE)</f>
        <v>1</v>
      </c>
      <c r="L183" t="b">
        <f>IF(VLOOKUP($A183,table123!$GF$10:$GF$408,1,FALSE)=VLOOKUP(calculations!$A183,table100!$GE$10:$GE$462,1,FALSE),TRUE,FALSE)</f>
        <v>1</v>
      </c>
      <c r="N183">
        <f>IFERROR(VLOOKUP($A183,table123!$F$10:$R$410,3,FALSE)/VLOOKUP($A183,table100!$E$10:$K$462,7,FALSE)*1000,"")</f>
        <v>0</v>
      </c>
      <c r="O183">
        <f>IFERROR(VLOOKUP($A183,table123!$AF$10:$AR$410,3,FALSE)/VLOOKUP($A183,table100!$AE$10:$AK$462,7,FALSE)*1000,"")</f>
        <v>0</v>
      </c>
      <c r="P183">
        <f>IFERROR(VLOOKUP($A183,table123!$BF$10:$BR$410,3,FALSE)/VLOOKUP($A183,table100!$BE$10:$BK$462,7,FALSE)*1000,"")</f>
        <v>0</v>
      </c>
      <c r="Q183">
        <f>IFERROR(VLOOKUP($A183,table123!$CF$10:$CY$410,3,FALSE)/VLOOKUP($A183,table100!$CE$10:$CK$462,7,FALSE)*1000,"")</f>
        <v>1.4255167498218104</v>
      </c>
      <c r="R183">
        <f>IFERROR(VLOOKUP($A183,table123!$DF$10:$DY$410,3,FALSE)/VLOOKUP($A183,table100!$DE$10:$DK$462,7,FALSE)*1000,"")</f>
        <v>0.71174377224199292</v>
      </c>
      <c r="S183">
        <f>IFERROR(VLOOKUP($A183,table123!$EF$10:$EZ$410,3,FALSE)/VLOOKUP($A183,table100!$EE$10:$EK$462,7,FALSE)*1000,"")</f>
        <v>0</v>
      </c>
      <c r="T183">
        <f>IFERROR(VLOOKUP($A183,table123!$FF$10:$FZ$410,3,FALSE)/VLOOKUP($A183,table100!$FE$10:$FK$462,7,FALSE)*1000,"")</f>
        <v>0</v>
      </c>
      <c r="U183">
        <f>IFERROR(VLOOKUP($A183,table123!$GF$10:$GZ$410,3,FALSE)/VLOOKUP($A183,table100!$GE$10:$GK$462,7,FALSE)*1000,"")</f>
        <v>0</v>
      </c>
      <c r="W183">
        <f>IFERROR(VLOOKUP($A183,table123!$F$10:$R$410,5,FALSE)/VLOOKUP($A183,table100!$E$10:$K$462,7,FALSE)*1000,"")</f>
        <v>0.71326676176890158</v>
      </c>
      <c r="X183">
        <f>IFERROR(VLOOKUP($A183,table123!$AF$10:$AR$410,5,FALSE)/VLOOKUP($A183,table100!$AE$10:$AK$462,7,FALSE)*1000,"")</f>
        <v>0</v>
      </c>
      <c r="Y183">
        <f>IFERROR(VLOOKUP($A183,table123!$BF$10:$BR$410,5,FALSE)/VLOOKUP($A183,table100!$BE$10:$BK$462,7,FALSE)*1000,"")</f>
        <v>0</v>
      </c>
      <c r="Z183">
        <f>IFERROR(VLOOKUP($A183,table123!$CF$10:$CY$410,5,FALSE)/VLOOKUP($A183,table100!$CE$10:$CK$462,7,FALSE)*1000,"")</f>
        <v>0</v>
      </c>
      <c r="AA183">
        <f>IFERROR(VLOOKUP($A183,table123!$DF$10:$DY$410,5,FALSE)/VLOOKUP($A183,table100!$DE$10:$DK$462,7,FALSE)*1000,"")</f>
        <v>0</v>
      </c>
      <c r="AB183">
        <f>IFERROR(VLOOKUP($A183,table123!$EF$10:$EZ$410,5,FALSE)/VLOOKUP($A183,table100!$EE$10:$EK$462,7,FALSE)*1000,"")</f>
        <v>0</v>
      </c>
      <c r="AC183">
        <f>IFERROR(VLOOKUP($A183,table123!$FF$10:$FZ$410,5,FALSE)/VLOOKUP($A183,table100!$FE$10:$FK$462,7,FALSE)*1000,"")</f>
        <v>0</v>
      </c>
      <c r="AD183">
        <f>IFERROR(VLOOKUP($A183,table123!$GF$10:$GZ$410,5,FALSE)/VLOOKUP($A183,table100!$GE$10:$GK$462,7,FALSE)*1000,"")</f>
        <v>0</v>
      </c>
      <c r="AF183">
        <f>IFERROR(VLOOKUP($A183,table123!$F$10:$R$410,7,FALSE)/VLOOKUP($A183,table100!$E$10:$K$462,7,FALSE)*1000,"")</f>
        <v>0</v>
      </c>
      <c r="AG183">
        <f>IFERROR(VLOOKUP($A183,table123!$AF$10:$AR$410,7,FALSE)/VLOOKUP($A183,table100!$AE$10:$AK$462,7,FALSE)*1000,"")</f>
        <v>0</v>
      </c>
      <c r="AH183">
        <f>IFERROR(VLOOKUP($A183,table123!$BF$10:$BR$410,7,FALSE)/VLOOKUP($A183,table100!$BE$10:$BK$462,7,FALSE)*1000,"")</f>
        <v>0</v>
      </c>
      <c r="AI183">
        <f>IFERROR(VLOOKUP($A183,table123!$CF$10:$CY$410,7,FALSE)/VLOOKUP($A183,table100!$CE$10:$CK$462,7,FALSE)*1000,"")</f>
        <v>0</v>
      </c>
      <c r="AJ183">
        <f>IFERROR(VLOOKUP($A183,table123!$DF$10:$DY$410,7,FALSE)/VLOOKUP($A183,table100!$DE$10:$DK$462,7,FALSE)*1000,"")</f>
        <v>0</v>
      </c>
      <c r="AK183">
        <f>IFERROR(VLOOKUP($A183,table123!$EF$10:$EZ$410,7,FALSE)/VLOOKUP($A183,table100!$EE$10:$EK$462,7,FALSE)*1000,"")</f>
        <v>0</v>
      </c>
      <c r="AL183">
        <f>IFERROR(VLOOKUP($A183,table123!$FF$10:$FZ$410,7,FALSE)/VLOOKUP($A183,table100!$FE$10:$FK$462,7,FALSE)*1000,"")</f>
        <v>0</v>
      </c>
      <c r="AM183">
        <f>IFERROR(VLOOKUP($A183,table123!$GF$10:$GZ$410,7,FALSE)/VLOOKUP($A183,table100!$GE$10:$GK$462,7,FALSE)*1000,"")</f>
        <v>0</v>
      </c>
      <c r="AO183">
        <f>IFERROR(VLOOKUP($A183,table123!$F$10:$R$410,9,FALSE)/VLOOKUP($A183,table100!$E$10:$K$462,7,FALSE)*1000,"")</f>
        <v>0</v>
      </c>
      <c r="AP183">
        <f>IFERROR(VLOOKUP($A183,table123!$AF$10:$AR$410,9,FALSE)/VLOOKUP($A183,table100!$AE$10:$AK$462,7,FALSE)*1000,"")</f>
        <v>0</v>
      </c>
      <c r="AQ183">
        <f>IFERROR(VLOOKUP($A183,table123!$BF$10:$BR$410,9,FALSE)/VLOOKUP($A183,table100!$BE$10:$BK$462,7,FALSE)*1000,"")</f>
        <v>0</v>
      </c>
      <c r="AR183">
        <f>IFERROR(VLOOKUP($A183,table123!$CF$10:$CY$410,16,FALSE)/VLOOKUP($A183,table100!$CE$10:$CK$462,7,FALSE)*1000,"")</f>
        <v>0</v>
      </c>
      <c r="AS183">
        <f>IFERROR(VLOOKUP($A183,table123!$DF$10:$DY$410,16,FALSE)/VLOOKUP($A183,table100!$DE$10:$DK$462,7,FALSE)*1000,"")</f>
        <v>0</v>
      </c>
      <c r="AT183">
        <f>IFERROR(VLOOKUP($A183,table123!$EF$10:$EZ$410,17,FALSE)/VLOOKUP($A183,table100!$EE$10:$EK$462,7,FALSE)*1000,"")</f>
        <v>0</v>
      </c>
      <c r="AU183">
        <f>IFERROR(VLOOKUP($A183,table123!$FF$10:$FZ$410,17,FALSE)/VLOOKUP($A183,table100!$FE$10:$FK$462,7,FALSE)*1000,"")</f>
        <v>0</v>
      </c>
      <c r="AV183">
        <f>IFERROR(VLOOKUP($A183,table123!$GF$10:$GZ$410,17,FALSE)/VLOOKUP($A183,table100!$GE$10:$GK$462,7,FALSE)*1000,"")</f>
        <v>0</v>
      </c>
      <c r="AX183">
        <f>IFERROR(VLOOKUP($A183,table123!$F$10:$R$410,11,FALSE)/VLOOKUP($A183,table100!$E$10:$K$462,7,FALSE)*1000,"")</f>
        <v>0</v>
      </c>
      <c r="AY183">
        <f>IFERROR(VLOOKUP($A183,table123!$AF$10:$AR$410,11,FALSE)/VLOOKUP($A183,table100!$AE$10:$AK$462,7,FALSE)*1000,"")</f>
        <v>0</v>
      </c>
      <c r="AZ183">
        <f>IFERROR(VLOOKUP($A183,table123!$BF$10:$BR$410,11,FALSE)/VLOOKUP($A183,table100!$BE$10:$BK$462,7,FALSE)*1000,"")</f>
        <v>0</v>
      </c>
      <c r="BA183">
        <f>IFERROR(VLOOKUP($A183,table123!$CF$10:$CY$410,18,FALSE)/VLOOKUP($A183,table100!$CE$10:$CK$462,7,FALSE)*1000,"")</f>
        <v>0</v>
      </c>
      <c r="BB183">
        <f>IFERROR(VLOOKUP($A183,table123!$DF$10:$DY$410,18,FALSE)/VLOOKUP($A183,table100!$DE$10:$DK$462,7,FALSE)*1000,"")</f>
        <v>0</v>
      </c>
      <c r="BC183">
        <f>IFERROR(VLOOKUP($A183,table123!$EF$10:$EZ$410,19,FALSE)/VLOOKUP($A183,table100!$EE$10:$EK$462,7,FALSE)*1000,"")</f>
        <v>0</v>
      </c>
      <c r="BD183">
        <f>IFERROR(VLOOKUP($A183,table123!$FF$10:$FZ$410,19,FALSE)/VLOOKUP($A183,table100!$FE$10:$FK$462,7,FALSE)*1000,"")</f>
        <v>0</v>
      </c>
      <c r="BE183">
        <f>IFERROR(VLOOKUP($A183,table123!$GF$10:$GZ$410,19,FALSE)/VLOOKUP($A183,table100!$GE$10:$GK$462,7,FALSE)*1000,"")</f>
        <v>0</v>
      </c>
      <c r="BG183">
        <f>IFERROR(VLOOKUP($A183,table123!$F$10:$R$410,13,FALSE)/VLOOKUP($A183,table100!$E$10:$K$462,7,FALSE)*1000,"")</f>
        <v>0.71326676176890158</v>
      </c>
      <c r="BH183">
        <f>IFERROR(VLOOKUP($A183,table123!$AF$10:$AR$410,13,FALSE)/VLOOKUP($A183,table100!$AE$10:$AK$462,7,FALSE)*1000,"")</f>
        <v>0</v>
      </c>
      <c r="BI183">
        <f>IFERROR(VLOOKUP($A183,table123!$BF$10:$BR$410,13,FALSE)/VLOOKUP($A183,table100!$BE$10:$BK$462,7,FALSE)*1000,"")</f>
        <v>0</v>
      </c>
      <c r="BJ183">
        <f>IFERROR(VLOOKUP($A183,table123!$CF$10:$CY$410,20,FALSE)/VLOOKUP($A183,table100!$CE$10:$CK$462,7,FALSE)*1000,"")</f>
        <v>1.4255167498218104</v>
      </c>
      <c r="BK183">
        <f>IFERROR(VLOOKUP($A183,table123!$DF$10:$DY$410,20,FALSE)/VLOOKUP($A183,table100!$DE$10:$DK$462,7,FALSE)*1000,"")</f>
        <v>0.71174377224199292</v>
      </c>
      <c r="BL183">
        <f>IFERROR(VLOOKUP($A183,table123!$EF$10:$EZ$410,21,FALSE)/VLOOKUP($A183,table100!$EE$10:$EK$462,7,FALSE)*1000,"")</f>
        <v>0</v>
      </c>
      <c r="BM183">
        <f>IFERROR(VLOOKUP($A183,table123!$FF$10:$FZ$410,21,FALSE)/VLOOKUP($A183,table100!$FE$10:$FK$462,7,FALSE)*1000,"")</f>
        <v>0</v>
      </c>
      <c r="BN183">
        <f>IFERROR(VLOOKUP($A183,table123!$GF$10:$GZ$410,21,FALSE)/VLOOKUP($A183,table100!$GE$10:$GK$462,7,FALSE)*1000,"")</f>
        <v>0</v>
      </c>
    </row>
    <row r="184" spans="1:66" x14ac:dyDescent="0.3">
      <c r="A184" t="s">
        <v>191</v>
      </c>
      <c r="B184" t="str">
        <f>VLOOKUP($A184,class!$A$1:$B$455,2,FALSE)</f>
        <v>London Borough</v>
      </c>
      <c r="C184" t="str">
        <f>IFERROR(VLOOKUP($A184,classifications!A$3:C$334,3,FALSE),VLOOKUP($A184,classifications!I$2:K$28,3,FALSE))</f>
        <v>Predominantly Urban</v>
      </c>
      <c r="E184" t="b">
        <f>IF(VLOOKUP(A184,table123!$F$10:$F$410,1,FALSE)=VLOOKUP(calculations!A184,table100!$E$10:$E$462,1,FALSE),TRUE,FALSE)</f>
        <v>1</v>
      </c>
      <c r="F184" t="b">
        <f>IF(VLOOKUP($A184,table123!$AF$10:$AF$410,1,FALSE)=VLOOKUP(calculations!$A184,table100!$AE$10:$AE$462,1,FALSE),TRUE,FALSE)</f>
        <v>1</v>
      </c>
      <c r="G184" t="b">
        <f>IF(VLOOKUP($A184,table123!$BF$10:$BF$410,1,FALSE)=VLOOKUP(calculations!$A184,table100!$BE$10:$BE$462,1,FALSE),TRUE,FALSE)</f>
        <v>1</v>
      </c>
      <c r="H184" t="b">
        <f>IF(VLOOKUP($A184,table123!$CF$10:$CF$410,1,FALSE)=VLOOKUP(calculations!$A184,table100!$CE$10:$CE$462,1,FALSE),TRUE,FALSE)</f>
        <v>1</v>
      </c>
      <c r="I184" t="b">
        <f>IF(VLOOKUP($A184,table123!$DF$10:$DF$410,1,FALSE)=VLOOKUP(calculations!$A184,table100!$DE$10:$DE$462,1,FALSE),TRUE,FALSE)</f>
        <v>1</v>
      </c>
      <c r="J184" t="b">
        <f>IF(VLOOKUP($A184,table123!$EF$10:$EF$410,1,FALSE)=VLOOKUP(calculations!$A184,table100!$EE$10:$EE$462,1,FALSE),TRUE,FALSE)</f>
        <v>1</v>
      </c>
      <c r="K184" t="b">
        <f>IF(VLOOKUP($A184,table123!$FF$10:$FF$410,1,FALSE)=VLOOKUP(calculations!$A184,table100!$FE$10:$FE$462,1,FALSE),TRUE,FALSE)</f>
        <v>1</v>
      </c>
      <c r="L184" t="b">
        <f>IF(VLOOKUP($A184,table123!$GF$10:$GF$408,1,FALSE)=VLOOKUP(calculations!$A184,table100!$GE$10:$GE$462,1,FALSE),TRUE,FALSE)</f>
        <v>1</v>
      </c>
      <c r="N184">
        <f>IFERROR(VLOOKUP($A184,table123!$F$10:$R$410,3,FALSE)/VLOOKUP($A184,table100!$E$10:$K$462,7,FALSE)*1000,"")</f>
        <v>8.1145000815527641</v>
      </c>
      <c r="O184">
        <f>IFERROR(VLOOKUP($A184,table123!$AF$10:$AR$410,3,FALSE)/VLOOKUP($A184,table100!$AE$10:$AK$462,7,FALSE)*1000,"")</f>
        <v>11.402312780891785</v>
      </c>
      <c r="P184">
        <f>IFERROR(VLOOKUP($A184,table123!$BF$10:$BR$410,3,FALSE)/VLOOKUP($A184,table100!$BE$10:$BK$462,7,FALSE)*1000,"")</f>
        <v>1.256757565481059</v>
      </c>
      <c r="Q184">
        <f>IFERROR(VLOOKUP($A184,table123!$CF$10:$CY$410,3,FALSE)/VLOOKUP($A184,table100!$CE$10:$CK$462,7,FALSE)*1000,"")</f>
        <v>8.0689983723053711</v>
      </c>
      <c r="R184">
        <f>IFERROR(VLOOKUP($A184,table123!$DF$10:$DY$410,3,FALSE)/VLOOKUP($A184,table100!$DE$10:$DK$462,7,FALSE)*1000,"")</f>
        <v>3.6253598341569813</v>
      </c>
      <c r="S184">
        <f>IFERROR(VLOOKUP($A184,table123!$EF$10:$EZ$410,3,FALSE)/VLOOKUP($A184,table100!$EE$10:$EK$462,7,FALSE)*1000,"")</f>
        <v>1.4445084279258615</v>
      </c>
      <c r="T184">
        <f>IFERROR(VLOOKUP($A184,table123!$FF$10:$FZ$410,3,FALSE)/VLOOKUP($A184,table100!$FE$10:$FK$462,7,FALSE)*1000,"")</f>
        <v>8.2665525558235426</v>
      </c>
      <c r="U184">
        <f>IFERROR(VLOOKUP($A184,table123!$GF$10:$GZ$410,3,FALSE)/VLOOKUP($A184,table100!$GE$10:$GK$462,7,FALSE)*1000,"")</f>
        <v>17.688451898978215</v>
      </c>
      <c r="W184">
        <f>IFERROR(VLOOKUP($A184,table123!$F$10:$R$410,5,FALSE)/VLOOKUP($A184,table100!$E$10:$K$462,7,FALSE)*1000,"")</f>
        <v>0.55048116131136848</v>
      </c>
      <c r="X184">
        <f>IFERROR(VLOOKUP($A184,table123!$AF$10:$AR$410,5,FALSE)/VLOOKUP($A184,table100!$AE$10:$AK$462,7,FALSE)*1000,"")</f>
        <v>0.99984850780184809</v>
      </c>
      <c r="Y184">
        <f>IFERROR(VLOOKUP($A184,table123!$BF$10:$BR$410,5,FALSE)/VLOOKUP($A184,table100!$BE$10:$BK$462,7,FALSE)*1000,"")</f>
        <v>1.0971693031977496</v>
      </c>
      <c r="Z184">
        <f>IFERROR(VLOOKUP($A184,table123!$CF$10:$CY$410,5,FALSE)/VLOOKUP($A184,table100!$CE$10:$CK$462,7,FALSE)*1000,"")</f>
        <v>0.8833220850371194</v>
      </c>
      <c r="AA184">
        <f>IFERROR(VLOOKUP($A184,table123!$DF$10:$DY$410,5,FALSE)/VLOOKUP($A184,table100!$DE$10:$DK$462,7,FALSE)*1000,"")</f>
        <v>0.2849198785651828</v>
      </c>
      <c r="AB184">
        <f>IFERROR(VLOOKUP($A184,table123!$EF$10:$EZ$410,5,FALSE)/VLOOKUP($A184,table100!$EE$10:$EK$462,7,FALSE)*1000,"")</f>
        <v>0.31232614657856467</v>
      </c>
      <c r="AC184">
        <f>IFERROR(VLOOKUP($A184,table123!$FF$10:$FZ$410,5,FALSE)/VLOOKUP($A184,table100!$FE$10:$FK$462,7,FALSE)*1000,"")</f>
        <v>0.18478176301252625</v>
      </c>
      <c r="AD184">
        <f>IFERROR(VLOOKUP($A184,table123!$GF$10:$GZ$410,5,FALSE)/VLOOKUP($A184,table100!$GE$10:$GK$462,7,FALSE)*1000,"")</f>
        <v>-5.7836899942163102E-2</v>
      </c>
      <c r="AF184">
        <f>IFERROR(VLOOKUP($A184,table123!$F$10:$R$410,7,FALSE)/VLOOKUP($A184,table100!$E$10:$K$462,7,FALSE)*1000,"")</f>
        <v>0.85630402870657318</v>
      </c>
      <c r="AG184">
        <f>IFERROR(VLOOKUP($A184,table123!$AF$10:$AR$410,7,FALSE)/VLOOKUP($A184,table100!$AE$10:$AK$462,7,FALSE)*1000,"")</f>
        <v>1.0301469474322071</v>
      </c>
      <c r="AH184">
        <f>IFERROR(VLOOKUP($A184,table123!$BF$10:$BR$410,7,FALSE)/VLOOKUP($A184,table100!$BE$10:$BK$462,7,FALSE)*1000,"")</f>
        <v>2.613257794889186</v>
      </c>
      <c r="AI184">
        <f>IFERROR(VLOOKUP($A184,table123!$CF$10:$CY$410,7,FALSE)/VLOOKUP($A184,table100!$CE$10:$CK$462,7,FALSE)*1000,"")</f>
        <v>1.5879947596172932</v>
      </c>
      <c r="AJ184">
        <f>IFERROR(VLOOKUP($A184,table123!$DF$10:$DY$410,7,FALSE)/VLOOKUP($A184,table100!$DE$10:$DK$462,7,FALSE)*1000,"")</f>
        <v>2.8688484324494268</v>
      </c>
      <c r="AK184">
        <f>IFERROR(VLOOKUP($A184,table123!$EF$10:$EZ$410,7,FALSE)/VLOOKUP($A184,table100!$EE$10:$EK$462,7,FALSE)*1000,"")</f>
        <v>1.9227578398742888</v>
      </c>
      <c r="AL184">
        <f>IFERROR(VLOOKUP($A184,table123!$FF$10:$FZ$410,7,FALSE)/VLOOKUP($A184,table100!$FE$10:$FK$462,7,FALSE)*1000,"")</f>
        <v>0.55434528903757874</v>
      </c>
      <c r="AM184">
        <f>IFERROR(VLOOKUP($A184,table123!$GF$10:$GZ$410,7,FALSE)/VLOOKUP($A184,table100!$GE$10:$GK$462,7,FALSE)*1000,"")</f>
        <v>1.9857335646809331</v>
      </c>
      <c r="AO184">
        <f>IFERROR(VLOOKUP($A184,table123!$F$10:$R$410,9,FALSE)/VLOOKUP($A184,table100!$E$10:$K$462,7,FALSE)*1000,"")</f>
        <v>0</v>
      </c>
      <c r="AP184">
        <f>IFERROR(VLOOKUP($A184,table123!$AF$10:$AR$410,9,FALSE)/VLOOKUP($A184,table100!$AE$10:$AK$462,7,FALSE)*1000,"")</f>
        <v>0</v>
      </c>
      <c r="AQ184">
        <f>IFERROR(VLOOKUP($A184,table123!$BF$10:$BR$410,9,FALSE)/VLOOKUP($A184,table100!$BE$10:$BK$462,7,FALSE)*1000,"")</f>
        <v>0</v>
      </c>
      <c r="AR184">
        <f>IFERROR(VLOOKUP($A184,table123!$CF$10:$CY$410,16,FALSE)/VLOOKUP($A184,table100!$CE$10:$CK$462,7,FALSE)*1000,"")</f>
        <v>0</v>
      </c>
      <c r="AS184">
        <f>IFERROR(VLOOKUP($A184,table123!$DF$10:$DY$410,16,FALSE)/VLOOKUP($A184,table100!$DE$10:$DK$462,7,FALSE)*1000,"")</f>
        <v>0</v>
      </c>
      <c r="AT184">
        <f>IFERROR(VLOOKUP($A184,table123!$EF$10:$EZ$410,17,FALSE)/VLOOKUP($A184,table100!$EE$10:$EK$462,7,FALSE)*1000,"")</f>
        <v>0</v>
      </c>
      <c r="AU184">
        <f>IFERROR(VLOOKUP($A184,table123!$FF$10:$FZ$410,17,FALSE)/VLOOKUP($A184,table100!$FE$10:$FK$462,7,FALSE)*1000,"")</f>
        <v>0</v>
      </c>
      <c r="AV184">
        <f>IFERROR(VLOOKUP($A184,table123!$GF$10:$GZ$410,17,FALSE)/VLOOKUP($A184,table100!$GE$10:$GK$462,7,FALSE)*1000,"")</f>
        <v>0</v>
      </c>
      <c r="AX184">
        <f>IFERROR(VLOOKUP($A184,table123!$F$10:$R$410,11,FALSE)/VLOOKUP($A184,table100!$E$10:$K$462,7,FALSE)*1000,"")</f>
        <v>0.15291143369760235</v>
      </c>
      <c r="AY184">
        <f>IFERROR(VLOOKUP($A184,table123!$AF$10:$AR$410,11,FALSE)/VLOOKUP($A184,table100!$AE$10:$AK$462,7,FALSE)*1000,"")</f>
        <v>0.8786547492804121</v>
      </c>
      <c r="AZ184">
        <f>IFERROR(VLOOKUP($A184,table123!$BF$10:$BR$410,11,FALSE)/VLOOKUP($A184,table100!$BE$10:$BK$462,7,FALSE)*1000,"")</f>
        <v>0</v>
      </c>
      <c r="BA184">
        <f>IFERROR(VLOOKUP($A184,table123!$CF$10:$CY$410,18,FALSE)/VLOOKUP($A184,table100!$CE$10:$CK$462,7,FALSE)*1000,"")</f>
        <v>0.34737385366628287</v>
      </c>
      <c r="BB184">
        <f>IFERROR(VLOOKUP($A184,table123!$DF$10:$DY$410,18,FALSE)/VLOOKUP($A184,table100!$DE$10:$DK$462,7,FALSE)*1000,"")</f>
        <v>0.15719717438079051</v>
      </c>
      <c r="BC184">
        <f>IFERROR(VLOOKUP($A184,table123!$EF$10:$EZ$410,19,FALSE)/VLOOKUP($A184,table100!$EE$10:$EK$462,7,FALSE)*1000,"")</f>
        <v>9.7601920805801462E-2</v>
      </c>
      <c r="BD184">
        <f>IFERROR(VLOOKUP($A184,table123!$FF$10:$FZ$410,19,FALSE)/VLOOKUP($A184,table100!$FE$10:$FK$462,7,FALSE)*1000,"")</f>
        <v>9.7253559480276974E-2</v>
      </c>
      <c r="BE184">
        <f>IFERROR(VLOOKUP($A184,table123!$GF$10:$GZ$410,19,FALSE)/VLOOKUP($A184,table100!$GE$10:$GK$462,7,FALSE)*1000,"")</f>
        <v>2.7568922305764412</v>
      </c>
      <c r="BG184">
        <f>IFERROR(VLOOKUP($A184,table123!$F$10:$R$410,13,FALSE)/VLOOKUP($A184,table100!$E$10:$K$462,7,FALSE)*1000,"")</f>
        <v>9.3683738378731043</v>
      </c>
      <c r="BH184">
        <f>IFERROR(VLOOKUP($A184,table123!$AF$10:$AR$410,13,FALSE)/VLOOKUP($A184,table100!$AE$10:$AK$462,7,FALSE)*1000,"")</f>
        <v>12.553653486845429</v>
      </c>
      <c r="BI184">
        <f>IFERROR(VLOOKUP($A184,table123!$BF$10:$BR$410,13,FALSE)/VLOOKUP($A184,table100!$BE$10:$BK$462,7,FALSE)*1000,"")</f>
        <v>4.9671846635679939</v>
      </c>
      <c r="BJ184">
        <f>IFERROR(VLOOKUP($A184,table123!$CF$10:$CY$410,20,FALSE)/VLOOKUP($A184,table100!$CE$10:$CK$462,7,FALSE)*1000,"")</f>
        <v>10.192941363293501</v>
      </c>
      <c r="BK184">
        <f>IFERROR(VLOOKUP($A184,table123!$DF$10:$DY$410,20,FALSE)/VLOOKUP($A184,table100!$DE$10:$DK$462,7,FALSE)*1000,"")</f>
        <v>6.6219309707907996</v>
      </c>
      <c r="BL184">
        <f>IFERROR(VLOOKUP($A184,table123!$EF$10:$EZ$410,21,FALSE)/VLOOKUP($A184,table100!$EE$10:$EK$462,7,FALSE)*1000,"")</f>
        <v>3.5819904935729134</v>
      </c>
      <c r="BM184">
        <f>IFERROR(VLOOKUP($A184,table123!$FF$10:$FZ$410,21,FALSE)/VLOOKUP($A184,table100!$FE$10:$FK$462,7,FALSE)*1000,"")</f>
        <v>8.9084260483933715</v>
      </c>
      <c r="BN184">
        <f>IFERROR(VLOOKUP($A184,table123!$GF$10:$GZ$410,21,FALSE)/VLOOKUP($A184,table100!$GE$10:$GK$462,7,FALSE)*1000,"")</f>
        <v>16.859456333140546</v>
      </c>
    </row>
    <row r="185" spans="1:66" x14ac:dyDescent="0.3">
      <c r="A185" t="s">
        <v>194</v>
      </c>
      <c r="B185" t="str">
        <f>VLOOKUP($A185,class!$A$1:$B$455,2,FALSE)</f>
        <v>London Borough</v>
      </c>
      <c r="C185" t="str">
        <f>IFERROR(VLOOKUP($A185,classifications!A$3:C$334,3,FALSE),VLOOKUP($A185,classifications!I$2:K$28,3,FALSE))</f>
        <v>Predominantly Urban</v>
      </c>
      <c r="E185" t="b">
        <f>IF(VLOOKUP(A185,table123!$F$10:$F$410,1,FALSE)=VLOOKUP(calculations!A185,table100!$E$10:$E$462,1,FALSE),TRUE,FALSE)</f>
        <v>1</v>
      </c>
      <c r="F185" t="b">
        <f>IF(VLOOKUP($A185,table123!$AF$10:$AF$410,1,FALSE)=VLOOKUP(calculations!$A185,table100!$AE$10:$AE$462,1,FALSE),TRUE,FALSE)</f>
        <v>1</v>
      </c>
      <c r="G185" t="b">
        <f>IF(VLOOKUP($A185,table123!$BF$10:$BF$410,1,FALSE)=VLOOKUP(calculations!$A185,table100!$BE$10:$BE$462,1,FALSE),TRUE,FALSE)</f>
        <v>1</v>
      </c>
      <c r="H185" t="b">
        <f>IF(VLOOKUP($A185,table123!$CF$10:$CF$410,1,FALSE)=VLOOKUP(calculations!$A185,table100!$CE$10:$CE$462,1,FALSE),TRUE,FALSE)</f>
        <v>1</v>
      </c>
      <c r="I185" t="b">
        <f>IF(VLOOKUP($A185,table123!$DF$10:$DF$410,1,FALSE)=VLOOKUP(calculations!$A185,table100!$DE$10:$DE$462,1,FALSE),TRUE,FALSE)</f>
        <v>1</v>
      </c>
      <c r="J185" t="b">
        <f>IF(VLOOKUP($A185,table123!$EF$10:$EF$410,1,FALSE)=VLOOKUP(calculations!$A185,table100!$EE$10:$EE$462,1,FALSE),TRUE,FALSE)</f>
        <v>1</v>
      </c>
      <c r="K185" t="b">
        <f>IF(VLOOKUP($A185,table123!$FF$10:$FF$410,1,FALSE)=VLOOKUP(calculations!$A185,table100!$FE$10:$FE$462,1,FALSE),TRUE,FALSE)</f>
        <v>1</v>
      </c>
      <c r="L185" t="b">
        <f>IF(VLOOKUP($A185,table123!$GF$10:$GF$408,1,FALSE)=VLOOKUP(calculations!$A185,table100!$GE$10:$GE$462,1,FALSE),TRUE,FALSE)</f>
        <v>1</v>
      </c>
      <c r="N185">
        <f>IFERROR(VLOOKUP($A185,table123!$F$10:$R$410,3,FALSE)/VLOOKUP($A185,table100!$E$10:$K$462,7,FALSE)*1000,"")</f>
        <v>0.4004711425206125</v>
      </c>
      <c r="O185">
        <f>IFERROR(VLOOKUP($A185,table123!$AF$10:$AR$410,3,FALSE)/VLOOKUP($A185,table100!$AE$10:$AK$462,7,FALSE)*1000,"")</f>
        <v>7.7333239168049719</v>
      </c>
      <c r="P185">
        <f>IFERROR(VLOOKUP($A185,table123!$BF$10:$BR$410,3,FALSE)/VLOOKUP($A185,table100!$BE$10:$BK$462,7,FALSE)*1000,"")</f>
        <v>11.758792795109464</v>
      </c>
      <c r="Q185">
        <f>IFERROR(VLOOKUP($A185,table123!$CF$10:$CY$410,3,FALSE)/VLOOKUP($A185,table100!$CE$10:$CK$462,7,FALSE)*1000,"")</f>
        <v>5.9165443683048871</v>
      </c>
      <c r="R185">
        <f>IFERROR(VLOOKUP($A185,table123!$DF$10:$DY$410,3,FALSE)/VLOOKUP($A185,table100!$DE$10:$DK$462,7,FALSE)*1000,"")</f>
        <v>3.7965508910389891</v>
      </c>
      <c r="S185">
        <f>IFERROR(VLOOKUP($A185,table123!$EF$10:$EZ$410,3,FALSE)/VLOOKUP($A185,table100!$EE$10:$EK$462,7,FALSE)*1000,"")</f>
        <v>3.8613135340758058</v>
      </c>
      <c r="T185">
        <f>IFERROR(VLOOKUP($A185,table123!$FF$10:$FZ$410,3,FALSE)/VLOOKUP($A185,table100!$FE$10:$FK$462,7,FALSE)*1000,"")</f>
        <v>0.53646231637579755</v>
      </c>
      <c r="U185">
        <f>IFERROR(VLOOKUP($A185,table123!$GF$10:$GZ$410,3,FALSE)/VLOOKUP($A185,table100!$GE$10:$GK$462,7,FALSE)*1000,"")</f>
        <v>10.122426646604199</v>
      </c>
      <c r="W185">
        <f>IFERROR(VLOOKUP($A185,table123!$F$10:$R$410,5,FALSE)/VLOOKUP($A185,table100!$E$10:$K$462,7,FALSE)*1000,"")</f>
        <v>-0.24734982332155475</v>
      </c>
      <c r="X185">
        <f>IFERROR(VLOOKUP($A185,table123!$AF$10:$AR$410,5,FALSE)/VLOOKUP($A185,table100!$AE$10:$AK$462,7,FALSE)*1000,"")</f>
        <v>-0.49436773897383385</v>
      </c>
      <c r="Y185">
        <f>IFERROR(VLOOKUP($A185,table123!$BF$10:$BR$410,5,FALSE)/VLOOKUP($A185,table100!$BE$10:$BK$462,7,FALSE)*1000,"")</f>
        <v>-0.58443304150643471</v>
      </c>
      <c r="Z185">
        <f>IFERROR(VLOOKUP($A185,table123!$CF$10:$CY$410,5,FALSE)/VLOOKUP($A185,table100!$CE$10:$CK$462,7,FALSE)*1000,"")</f>
        <v>-0.15022475935149127</v>
      </c>
      <c r="AA185">
        <f>IFERROR(VLOOKUP($A185,table123!$DF$10:$DY$410,5,FALSE)/VLOOKUP($A185,table100!$DE$10:$DK$462,7,FALSE)*1000,"")</f>
        <v>8.0532897688705835E-2</v>
      </c>
      <c r="AB185">
        <f>IFERROR(VLOOKUP($A185,table123!$EF$10:$EZ$410,5,FALSE)/VLOOKUP($A185,table100!$EE$10:$EK$462,7,FALSE)*1000,"")</f>
        <v>-0.12603694028140611</v>
      </c>
      <c r="AC185">
        <f>IFERROR(VLOOKUP($A185,table123!$FF$10:$FZ$410,5,FALSE)/VLOOKUP($A185,table100!$FE$10:$FK$462,7,FALSE)*1000,"")</f>
        <v>3.4242275513348776E-2</v>
      </c>
      <c r="AD185">
        <f>IFERROR(VLOOKUP($A185,table123!$GF$10:$GZ$410,5,FALSE)/VLOOKUP($A185,table100!$GE$10:$GK$462,7,FALSE)*1000,"")</f>
        <v>0</v>
      </c>
      <c r="AF185">
        <f>IFERROR(VLOOKUP($A185,table123!$F$10:$R$410,7,FALSE)/VLOOKUP($A185,table100!$E$10:$K$462,7,FALSE)*1000,"")</f>
        <v>0.69493521790341573</v>
      </c>
      <c r="AG185">
        <f>IFERROR(VLOOKUP($A185,table123!$AF$10:$AR$410,7,FALSE)/VLOOKUP($A185,table100!$AE$10:$AK$462,7,FALSE)*1000,"")</f>
        <v>0.23541320903515897</v>
      </c>
      <c r="AH185">
        <f>IFERROR(VLOOKUP($A185,table123!$BF$10:$BR$410,7,FALSE)/VLOOKUP($A185,table100!$BE$10:$BK$462,7,FALSE)*1000,"")</f>
        <v>0.81820625810900849</v>
      </c>
      <c r="AI185">
        <f>IFERROR(VLOOKUP($A185,table123!$CF$10:$CY$410,7,FALSE)/VLOOKUP($A185,table100!$CE$10:$CK$462,7,FALSE)*1000,"")</f>
        <v>0.56623178524792872</v>
      </c>
      <c r="AJ185">
        <f>IFERROR(VLOOKUP($A185,table123!$DF$10:$DY$410,7,FALSE)/VLOOKUP($A185,table100!$DE$10:$DK$462,7,FALSE)*1000,"")</f>
        <v>0.56373028382094081</v>
      </c>
      <c r="AK185">
        <f>IFERROR(VLOOKUP($A185,table123!$EF$10:$EZ$410,7,FALSE)/VLOOKUP($A185,table100!$EE$10:$EK$462,7,FALSE)*1000,"")</f>
        <v>0.84788487098400478</v>
      </c>
      <c r="AL185">
        <f>IFERROR(VLOOKUP($A185,table123!$FF$10:$FZ$410,7,FALSE)/VLOOKUP($A185,table100!$FE$10:$FK$462,7,FALSE)*1000,"")</f>
        <v>0.99302598988711455</v>
      </c>
      <c r="AM185">
        <f>IFERROR(VLOOKUP($A185,table123!$GF$10:$GZ$410,7,FALSE)/VLOOKUP($A185,table100!$GE$10:$GK$462,7,FALSE)*1000,"")</f>
        <v>0.75234252103139321</v>
      </c>
      <c r="AO185">
        <f>IFERROR(VLOOKUP($A185,table123!$F$10:$R$410,9,FALSE)/VLOOKUP($A185,table100!$E$10:$K$462,7,FALSE)*1000,"")</f>
        <v>0</v>
      </c>
      <c r="AP185">
        <f>IFERROR(VLOOKUP($A185,table123!$AF$10:$AR$410,9,FALSE)/VLOOKUP($A185,table100!$AE$10:$AK$462,7,FALSE)*1000,"")</f>
        <v>0</v>
      </c>
      <c r="AQ185">
        <f>IFERROR(VLOOKUP($A185,table123!$BF$10:$BR$410,9,FALSE)/VLOOKUP($A185,table100!$BE$10:$BK$462,7,FALSE)*1000,"")</f>
        <v>0</v>
      </c>
      <c r="AR185">
        <f>IFERROR(VLOOKUP($A185,table123!$CF$10:$CY$410,16,FALSE)/VLOOKUP($A185,table100!$CE$10:$CK$462,7,FALSE)*1000,"")</f>
        <v>0</v>
      </c>
      <c r="AS185">
        <f>IFERROR(VLOOKUP($A185,table123!$DF$10:$DY$410,16,FALSE)/VLOOKUP($A185,table100!$DE$10:$DK$462,7,FALSE)*1000,"")</f>
        <v>0</v>
      </c>
      <c r="AT185">
        <f>IFERROR(VLOOKUP($A185,table123!$EF$10:$EZ$410,17,FALSE)/VLOOKUP($A185,table100!$EE$10:$EK$462,7,FALSE)*1000,"")</f>
        <v>0</v>
      </c>
      <c r="AU185">
        <f>IFERROR(VLOOKUP($A185,table123!$FF$10:$FZ$410,17,FALSE)/VLOOKUP($A185,table100!$FE$10:$FK$462,7,FALSE)*1000,"")</f>
        <v>0</v>
      </c>
      <c r="AV185">
        <f>IFERROR(VLOOKUP($A185,table123!$GF$10:$GZ$410,17,FALSE)/VLOOKUP($A185,table100!$GE$10:$GK$462,7,FALSE)*1000,"")</f>
        <v>0</v>
      </c>
      <c r="AX185">
        <f>IFERROR(VLOOKUP($A185,table123!$F$10:$R$410,11,FALSE)/VLOOKUP($A185,table100!$E$10:$K$462,7,FALSE)*1000,"")</f>
        <v>0.17667844522968196</v>
      </c>
      <c r="AY185">
        <f>IFERROR(VLOOKUP($A185,table123!$AF$10:$AR$410,11,FALSE)/VLOOKUP($A185,table100!$AE$10:$AK$462,7,FALSE)*1000,"")</f>
        <v>0.45905575761855999</v>
      </c>
      <c r="AZ185">
        <f>IFERROR(VLOOKUP($A185,table123!$BF$10:$BR$410,11,FALSE)/VLOOKUP($A185,table100!$BE$10:$BK$462,7,FALSE)*1000,"")</f>
        <v>0.49092375486540507</v>
      </c>
      <c r="BA185">
        <f>IFERROR(VLOOKUP($A185,table123!$CF$10:$CY$410,18,FALSE)/VLOOKUP($A185,table100!$CE$10:$CK$462,7,FALSE)*1000,"")</f>
        <v>1.8951431179726592</v>
      </c>
      <c r="BB185">
        <f>IFERROR(VLOOKUP($A185,table123!$DF$10:$DY$410,18,FALSE)/VLOOKUP($A185,table100!$DE$10:$DK$462,7,FALSE)*1000,"")</f>
        <v>0.35664568976426869</v>
      </c>
      <c r="BC185">
        <f>IFERROR(VLOOKUP($A185,table123!$EF$10:$EZ$410,19,FALSE)/VLOOKUP($A185,table100!$EE$10:$EK$462,7,FALSE)*1000,"")</f>
        <v>0.74476373802649065</v>
      </c>
      <c r="BD185">
        <f>IFERROR(VLOOKUP($A185,table123!$FF$10:$FZ$410,19,FALSE)/VLOOKUP($A185,table100!$FE$10:$FK$462,7,FALSE)*1000,"")</f>
        <v>0.25111002043122438</v>
      </c>
      <c r="BE185">
        <f>IFERROR(VLOOKUP($A185,table123!$GF$10:$GZ$410,19,FALSE)/VLOOKUP($A185,table100!$GE$10:$GK$462,7,FALSE)*1000,"")</f>
        <v>5.0498141941955641</v>
      </c>
      <c r="BG185">
        <f>IFERROR(VLOOKUP($A185,table123!$F$10:$R$410,13,FALSE)/VLOOKUP($A185,table100!$E$10:$K$462,7,FALSE)*1000,"")</f>
        <v>0.67137809187279152</v>
      </c>
      <c r="BH185">
        <f>IFERROR(VLOOKUP($A185,table123!$AF$10:$AR$410,13,FALSE)/VLOOKUP($A185,table100!$AE$10:$AK$462,7,FALSE)*1000,"")</f>
        <v>7.0153136292477365</v>
      </c>
      <c r="BI185">
        <f>IFERROR(VLOOKUP($A185,table123!$BF$10:$BR$410,13,FALSE)/VLOOKUP($A185,table100!$BE$10:$BK$462,7,FALSE)*1000,"")</f>
        <v>11.501642256846633</v>
      </c>
      <c r="BJ185">
        <f>IFERROR(VLOOKUP($A185,table123!$CF$10:$CY$410,20,FALSE)/VLOOKUP($A185,table100!$CE$10:$CK$462,7,FALSE)*1000,"")</f>
        <v>4.4374082762286653</v>
      </c>
      <c r="BK185">
        <f>IFERROR(VLOOKUP($A185,table123!$DF$10:$DY$410,20,FALSE)/VLOOKUP($A185,table100!$DE$10:$DK$462,7,FALSE)*1000,"")</f>
        <v>4.0841683827843678</v>
      </c>
      <c r="BL185">
        <f>IFERROR(VLOOKUP($A185,table123!$EF$10:$EZ$410,21,FALSE)/VLOOKUP($A185,table100!$EE$10:$EK$462,7,FALSE)*1000,"")</f>
        <v>3.8383977267519134</v>
      </c>
      <c r="BM185">
        <f>IFERROR(VLOOKUP($A185,table123!$FF$10:$FZ$410,21,FALSE)/VLOOKUP($A185,table100!$FE$10:$FK$462,7,FALSE)*1000,"")</f>
        <v>1.3126205613450366</v>
      </c>
      <c r="BN185">
        <f>IFERROR(VLOOKUP($A185,table123!$GF$10:$GZ$410,21,FALSE)/VLOOKUP($A185,table100!$GE$10:$GK$462,7,FALSE)*1000,"")</f>
        <v>5.824954973440029</v>
      </c>
    </row>
    <row r="186" spans="1:66" x14ac:dyDescent="0.3">
      <c r="A186" t="s">
        <v>616</v>
      </c>
      <c r="B186" t="str">
        <f>VLOOKUP($A186,class!$A$1:$B$455,2,FALSE)</f>
        <v>Shire County</v>
      </c>
      <c r="C186" t="str">
        <f>IFERROR(VLOOKUP($A186,classifications!A$3:C$334,3,FALSE),VLOOKUP($A186,classifications!I$2:K$28,3,FALSE))</f>
        <v>Urban with Significant Rural</v>
      </c>
      <c r="E186" t="b">
        <f>IF(VLOOKUP(A186,table123!$F$10:$F$410,1,FALSE)=VLOOKUP(calculations!A186,table100!$E$10:$E$462,1,FALSE),TRUE,FALSE)</f>
        <v>1</v>
      </c>
      <c r="F186" t="b">
        <f>IF(VLOOKUP($A186,table123!$AF$10:$AF$410,1,FALSE)=VLOOKUP(calculations!$A186,table100!$AE$10:$AE$462,1,FALSE),TRUE,FALSE)</f>
        <v>1</v>
      </c>
      <c r="G186" t="b">
        <f>IF(VLOOKUP($A186,table123!$BF$10:$BF$410,1,FALSE)=VLOOKUP(calculations!$A186,table100!$BE$10:$BE$462,1,FALSE),TRUE,FALSE)</f>
        <v>1</v>
      </c>
      <c r="H186" t="b">
        <f>IF(VLOOKUP($A186,table123!$CF$10:$CF$410,1,FALSE)=VLOOKUP(calculations!$A186,table100!$CE$10:$CE$462,1,FALSE),TRUE,FALSE)</f>
        <v>1</v>
      </c>
      <c r="I186" t="b">
        <f>IF(VLOOKUP($A186,table123!$DF$10:$DF$410,1,FALSE)=VLOOKUP(calculations!$A186,table100!$DE$10:$DE$462,1,FALSE),TRUE,FALSE)</f>
        <v>1</v>
      </c>
      <c r="J186" t="b">
        <f>IF(VLOOKUP($A186,table123!$EF$10:$EF$410,1,FALSE)=VLOOKUP(calculations!$A186,table100!$EE$10:$EE$462,1,FALSE),TRUE,FALSE)</f>
        <v>1</v>
      </c>
      <c r="K186" t="b">
        <f>IF(VLOOKUP($A186,table123!$FF$10:$FF$410,1,FALSE)=VLOOKUP(calculations!$A186,table100!$FE$10:$FE$462,1,FALSE),TRUE,FALSE)</f>
        <v>1</v>
      </c>
      <c r="L186" t="b">
        <f>IF(VLOOKUP($A186,table123!$GF$10:$GF$408,1,FALSE)=VLOOKUP(calculations!$A186,table100!$GE$10:$GE$462,1,FALSE),TRUE,FALSE)</f>
        <v>1</v>
      </c>
      <c r="N186">
        <f>IFERROR(VLOOKUP($A186,table123!$F$10:$R$410,3,FALSE)/VLOOKUP($A186,table100!$E$10:$K$462,7,FALSE)*1000,"")</f>
        <v>5.415700043889899</v>
      </c>
      <c r="O186">
        <f>IFERROR(VLOOKUP($A186,table123!$AF$10:$AR$410,3,FALSE)/VLOOKUP($A186,table100!$AE$10:$AK$462,7,FALSE)*1000,"")</f>
        <v>5.1865473927001835</v>
      </c>
      <c r="P186">
        <f>IFERROR(VLOOKUP($A186,table123!$BF$10:$BR$410,3,FALSE)/VLOOKUP($A186,table100!$BE$10:$BK$462,7,FALSE)*1000,"")</f>
        <v>6.5694550560317646</v>
      </c>
      <c r="Q186">
        <f>IFERROR(VLOOKUP($A186,table123!$CF$10:$CY$410,3,FALSE)/VLOOKUP($A186,table100!$CE$10:$CK$462,7,FALSE)*1000,"")</f>
        <v>8.7400537849463689</v>
      </c>
      <c r="R186">
        <f>IFERROR(VLOOKUP($A186,table123!$DF$10:$DY$410,3,FALSE)/VLOOKUP($A186,table100!$DE$10:$DK$462,7,FALSE)*1000,"")</f>
        <v>8.9743453097854466</v>
      </c>
      <c r="S186">
        <f>IFERROR(VLOOKUP($A186,table123!$EF$10:$EZ$410,3,FALSE)/VLOOKUP($A186,table100!$EE$10:$EK$462,7,FALSE)*1000,"")</f>
        <v>10.739878368731306</v>
      </c>
      <c r="T186">
        <f>IFERROR(VLOOKUP($A186,table123!$FF$10:$FZ$410,3,FALSE)/VLOOKUP($A186,table100!$FE$10:$FK$462,7,FALSE)*1000,"")</f>
        <v>8.6249101571858624</v>
      </c>
      <c r="U186">
        <f>IFERROR(VLOOKUP($A186,table123!$GF$10:$GZ$410,3,FALSE)/VLOOKUP($A186,table100!$GE$10:$GK$462,7,FALSE)*1000,"")</f>
        <v>8.817749809238455</v>
      </c>
      <c r="W186">
        <f>IFERROR(VLOOKUP($A186,table123!$F$10:$R$410,5,FALSE)/VLOOKUP($A186,table100!$E$10:$K$462,7,FALSE)*1000,"")</f>
        <v>0.14577716471252117</v>
      </c>
      <c r="X186">
        <f>IFERROR(VLOOKUP($A186,table123!$AF$10:$AR$410,5,FALSE)/VLOOKUP($A186,table100!$AE$10:$AK$462,7,FALSE)*1000,"")</f>
        <v>0.13870273976872485</v>
      </c>
      <c r="Y186">
        <f>IFERROR(VLOOKUP($A186,table123!$BF$10:$BR$410,5,FALSE)/VLOOKUP($A186,table100!$BE$10:$BK$462,7,FALSE)*1000,"")</f>
        <v>0.10848357016329878</v>
      </c>
      <c r="Z186">
        <f>IFERROR(VLOOKUP($A186,table123!$CF$10:$CY$410,5,FALSE)/VLOOKUP($A186,table100!$CE$10:$CK$462,7,FALSE)*1000,"")</f>
        <v>0.25230924497996915</v>
      </c>
      <c r="AA186">
        <f>IFERROR(VLOOKUP($A186,table123!$DF$10:$DY$410,5,FALSE)/VLOOKUP($A186,table100!$DE$10:$DK$462,7,FALSE)*1000,"")</f>
        <v>0.16292075808399098</v>
      </c>
      <c r="AB186">
        <f>IFERROR(VLOOKUP($A186,table123!$EF$10:$EZ$410,5,FALSE)/VLOOKUP($A186,table100!$EE$10:$EK$462,7,FALSE)*1000,"")</f>
        <v>0.1972968821068295</v>
      </c>
      <c r="AC186">
        <f>IFERROR(VLOOKUP($A186,table123!$FF$10:$FZ$410,5,FALSE)/VLOOKUP($A186,table100!$FE$10:$FK$462,7,FALSE)*1000,"")</f>
        <v>0.17410532925996308</v>
      </c>
      <c r="AD186">
        <f>IFERROR(VLOOKUP($A186,table123!$GF$10:$GZ$410,5,FALSE)/VLOOKUP($A186,table100!$GE$10:$GK$462,7,FALSE)*1000,"")</f>
        <v>0.13846783863488388</v>
      </c>
      <c r="AF186">
        <f>IFERROR(VLOOKUP($A186,table123!$F$10:$R$410,7,FALSE)/VLOOKUP($A186,table100!$E$10:$K$462,7,FALSE)*1000,"")</f>
        <v>0.78218070098438774</v>
      </c>
      <c r="AG186">
        <f>IFERROR(VLOOKUP($A186,table123!$AF$10:$AR$410,7,FALSE)/VLOOKUP($A186,table100!$AE$10:$AK$462,7,FALSE)*1000,"")</f>
        <v>0.6810460368419412</v>
      </c>
      <c r="AH186">
        <f>IFERROR(VLOOKUP($A186,table123!$BF$10:$BR$410,7,FALSE)/VLOOKUP($A186,table100!$BE$10:$BK$462,7,FALSE)*1000,"")</f>
        <v>0.92056058109999239</v>
      </c>
      <c r="AI186">
        <f>IFERROR(VLOOKUP($A186,table123!$CF$10:$CY$410,7,FALSE)/VLOOKUP($A186,table100!$CE$10:$CK$462,7,FALSE)*1000,"")</f>
        <v>1.8061649610151447</v>
      </c>
      <c r="AJ186">
        <f>IFERROR(VLOOKUP($A186,table123!$DF$10:$DY$410,7,FALSE)/VLOOKUP($A186,table100!$DE$10:$DK$462,7,FALSE)*1000,"")</f>
        <v>2.306775219600433</v>
      </c>
      <c r="AK186">
        <f>IFERROR(VLOOKUP($A186,table123!$EF$10:$EZ$410,7,FALSE)/VLOOKUP($A186,table100!$EE$10:$EK$462,7,FALSE)*1000,"")</f>
        <v>1.3389078488013084</v>
      </c>
      <c r="AL186">
        <f>IFERROR(VLOOKUP($A186,table123!$FF$10:$FZ$410,7,FALSE)/VLOOKUP($A186,table100!$FE$10:$FK$462,7,FALSE)*1000,"")</f>
        <v>1.5937333986104312</v>
      </c>
      <c r="AM186">
        <f>IFERROR(VLOOKUP($A186,table123!$GF$10:$GZ$410,7,FALSE)/VLOOKUP($A186,table100!$GE$10:$GK$462,7,FALSE)*1000,"")</f>
        <v>1.0385087897616292</v>
      </c>
      <c r="AO186">
        <f>IFERROR(VLOOKUP($A186,table123!$F$10:$R$410,9,FALSE)/VLOOKUP($A186,table100!$E$10:$K$462,7,FALSE)*1000,"")</f>
        <v>7.99423161326729E-2</v>
      </c>
      <c r="AP186">
        <f>IFERROR(VLOOKUP($A186,table123!$AF$10:$AR$410,9,FALSE)/VLOOKUP($A186,table100!$AE$10:$AK$462,7,FALSE)*1000,"")</f>
        <v>0.17143035252314309</v>
      </c>
      <c r="AQ186">
        <f>IFERROR(VLOOKUP($A186,table123!$BF$10:$BR$410,9,FALSE)/VLOOKUP($A186,table100!$BE$10:$BK$462,7,FALSE)*1000,"")</f>
        <v>6.6639907386026376E-2</v>
      </c>
      <c r="AR186">
        <f>IFERROR(VLOOKUP($A186,table123!$CF$10:$CY$410,16,FALSE)/VLOOKUP($A186,table100!$CE$10:$CK$462,7,FALSE)*1000,"")</f>
        <v>9.0769789352549854E-2</v>
      </c>
      <c r="AS186">
        <f>IFERROR(VLOOKUP($A186,table123!$DF$10:$DY$410,16,FALSE)/VLOOKUP($A186,table100!$DE$10:$DK$462,7,FALSE)*1000,"")</f>
        <v>0.20859947530380155</v>
      </c>
      <c r="AT186">
        <f>IFERROR(VLOOKUP($A186,table123!$EF$10:$EZ$410,17,FALSE)/VLOOKUP($A186,table100!$EE$10:$EK$462,7,FALSE)*1000,"")</f>
        <v>0.16566913764695604</v>
      </c>
      <c r="AU186">
        <f>IFERROR(VLOOKUP($A186,table123!$FF$10:$FZ$410,17,FALSE)/VLOOKUP($A186,table100!$FE$10:$FK$462,7,FALSE)*1000,"")</f>
        <v>0.19940268479346199</v>
      </c>
      <c r="AV186">
        <f>IFERROR(VLOOKUP($A186,table123!$GF$10:$GZ$410,17,FALSE)/VLOOKUP($A186,table100!$GE$10:$GK$462,7,FALSE)*1000,"")</f>
        <v>0.16203683244507688</v>
      </c>
      <c r="AX186">
        <f>IFERROR(VLOOKUP($A186,table123!$F$10:$R$410,11,FALSE)/VLOOKUP($A186,table100!$E$10:$K$462,7,FALSE)*1000,"")</f>
        <v>0.62386356511380026</v>
      </c>
      <c r="AY186">
        <f>IFERROR(VLOOKUP($A186,table123!$AF$10:$AR$410,11,FALSE)/VLOOKUP($A186,table100!$AE$10:$AK$462,7,FALSE)*1000,"")</f>
        <v>0.56883707882679291</v>
      </c>
      <c r="AZ186">
        <f>IFERROR(VLOOKUP($A186,table123!$BF$10:$BR$410,11,FALSE)/VLOOKUP($A186,table100!$BE$10:$BK$462,7,FALSE)*1000,"")</f>
        <v>0.3239009452018492</v>
      </c>
      <c r="BA186">
        <f>IFERROR(VLOOKUP($A186,table123!$CF$10:$CY$410,18,FALSE)/VLOOKUP($A186,table100!$CE$10:$CK$462,7,FALSE)*1000,"")</f>
        <v>0.48154142487030688</v>
      </c>
      <c r="BB186">
        <f>IFERROR(VLOOKUP($A186,table123!$DF$10:$DY$410,18,FALSE)/VLOOKUP($A186,table100!$DE$10:$DK$462,7,FALSE)*1000,"")</f>
        <v>0.66995451922388816</v>
      </c>
      <c r="BC186">
        <f>IFERROR(VLOOKUP($A186,table123!$EF$10:$EZ$410,19,FALSE)/VLOOKUP($A186,table100!$EE$10:$EK$462,7,FALSE)*1000,"")</f>
        <v>0.34338693985005436</v>
      </c>
      <c r="BD186">
        <f>IFERROR(VLOOKUP($A186,table123!$FF$10:$FZ$410,19,FALSE)/VLOOKUP($A186,table100!$FE$10:$FK$462,7,FALSE)*1000,"")</f>
        <v>0.39731728984965931</v>
      </c>
      <c r="BE186">
        <f>IFERROR(VLOOKUP($A186,table123!$GF$10:$GZ$410,19,FALSE)/VLOOKUP($A186,table100!$GE$10:$GK$462,7,FALSE)*1000,"")</f>
        <v>0.16645601878448807</v>
      </c>
      <c r="BG186">
        <f>IFERROR(VLOOKUP($A186,table123!$F$10:$R$410,13,FALSE)/VLOOKUP($A186,table100!$E$10:$K$462,7,FALSE)*1000,"")</f>
        <v>5.7997366606056806</v>
      </c>
      <c r="BH186">
        <f>IFERROR(VLOOKUP($A186,table123!$AF$10:$AR$410,13,FALSE)/VLOOKUP($A186,table100!$AE$10:$AK$462,7,FALSE)*1000,"")</f>
        <v>5.6088894430072003</v>
      </c>
      <c r="BI186">
        <f>IFERROR(VLOOKUP($A186,table123!$BF$10:$BR$410,13,FALSE)/VLOOKUP($A186,table100!$BE$10:$BK$462,7,FALSE)*1000,"")</f>
        <v>7.341238169479233</v>
      </c>
      <c r="BJ186">
        <f>IFERROR(VLOOKUP($A186,table123!$CF$10:$CY$410,20,FALSE)/VLOOKUP($A186,table100!$CE$10:$CK$462,7,FALSE)*1000,"")</f>
        <v>10.407756355423725</v>
      </c>
      <c r="BK186">
        <f>IFERROR(VLOOKUP($A186,table123!$DF$10:$DY$410,20,FALSE)/VLOOKUP($A186,table100!$DE$10:$DK$462,7,FALSE)*1000,"")</f>
        <v>10.982686243549784</v>
      </c>
      <c r="BL186">
        <f>IFERROR(VLOOKUP($A186,table123!$EF$10:$EZ$410,21,FALSE)/VLOOKUP($A186,table100!$EE$10:$EK$462,7,FALSE)*1000,"")</f>
        <v>12.098365297436347</v>
      </c>
      <c r="BM186">
        <f>IFERROR(VLOOKUP($A186,table123!$FF$10:$FZ$410,21,FALSE)/VLOOKUP($A186,table100!$FE$10:$FK$462,7,FALSE)*1000,"")</f>
        <v>10.194834280000059</v>
      </c>
      <c r="BN186">
        <f>IFERROR(VLOOKUP($A186,table123!$GF$10:$GZ$410,21,FALSE)/VLOOKUP($A186,table100!$GE$10:$GK$462,7,FALSE)*1000,"")</f>
        <v>9.9903072512955582</v>
      </c>
    </row>
    <row r="187" spans="1:66" x14ac:dyDescent="0.3">
      <c r="A187" t="s">
        <v>767</v>
      </c>
      <c r="B187" t="str">
        <f>VLOOKUP($A187,class!$A$1:$B$455,2,FALSE)</f>
        <v>Shire District</v>
      </c>
      <c r="C187" t="str">
        <f>IFERROR(VLOOKUP($A187,classifications!A$3:C$334,3,FALSE),VLOOKUP($A187,classifications!I$2:K$28,3,FALSE))</f>
        <v>Predominantly Urban</v>
      </c>
      <c r="E187" t="b">
        <f>IF(VLOOKUP(A187,table123!$F$10:$F$410,1,FALSE)=VLOOKUP(calculations!A187,table100!$E$10:$E$462,1,FALSE),TRUE,FALSE)</f>
        <v>1</v>
      </c>
      <c r="F187" t="b">
        <f>IF(VLOOKUP($A187,table123!$AF$10:$AF$410,1,FALSE)=VLOOKUP(calculations!$A187,table100!$AE$10:$AE$462,1,FALSE),TRUE,FALSE)</f>
        <v>1</v>
      </c>
      <c r="G187" t="b">
        <f>IF(VLOOKUP($A187,table123!$BF$10:$BF$410,1,FALSE)=VLOOKUP(calculations!$A187,table100!$BE$10:$BE$462,1,FALSE),TRUE,FALSE)</f>
        <v>1</v>
      </c>
      <c r="H187" t="b">
        <f>IF(VLOOKUP($A187,table123!$CF$10:$CF$410,1,FALSE)=VLOOKUP(calculations!$A187,table100!$CE$10:$CE$462,1,FALSE),TRUE,FALSE)</f>
        <v>1</v>
      </c>
      <c r="I187" t="b">
        <f>IF(VLOOKUP($A187,table123!$DF$10:$DF$410,1,FALSE)=VLOOKUP(calculations!$A187,table100!$DE$10:$DE$462,1,FALSE),TRUE,FALSE)</f>
        <v>1</v>
      </c>
      <c r="J187" t="b">
        <f>IF(VLOOKUP($A187,table123!$EF$10:$EF$410,1,FALSE)=VLOOKUP(calculations!$A187,table100!$EE$10:$EE$462,1,FALSE),TRUE,FALSE)</f>
        <v>1</v>
      </c>
      <c r="K187" t="b">
        <f>IF(VLOOKUP($A187,table123!$FF$10:$FF$410,1,FALSE)=VLOOKUP(calculations!$A187,table100!$FE$10:$FE$462,1,FALSE),TRUE,FALSE)</f>
        <v>1</v>
      </c>
      <c r="L187" t="b">
        <f>IF(VLOOKUP($A187,table123!$GF$10:$GF$408,1,FALSE)=VLOOKUP(calculations!$A187,table100!$GE$10:$GE$462,1,FALSE),TRUE,FALSE)</f>
        <v>1</v>
      </c>
      <c r="N187">
        <f>IFERROR(VLOOKUP($A187,table123!$F$10:$R$410,3,FALSE)/VLOOKUP($A187,table100!$E$10:$K$462,7,FALSE)*1000,"")</f>
        <v>8.1388390185517654</v>
      </c>
      <c r="O187">
        <f>IFERROR(VLOOKUP($A187,table123!$AF$10:$AR$410,3,FALSE)/VLOOKUP($A187,table100!$AE$10:$AK$462,7,FALSE)*1000,"")</f>
        <v>12.011584294734844</v>
      </c>
      <c r="P187">
        <f>IFERROR(VLOOKUP($A187,table123!$BF$10:$BR$410,3,FALSE)/VLOOKUP($A187,table100!$BE$10:$BK$462,7,FALSE)*1000,"")</f>
        <v>5.929780152814887</v>
      </c>
      <c r="Q187">
        <f>IFERROR(VLOOKUP($A187,table123!$CF$10:$CY$410,3,FALSE)/VLOOKUP($A187,table100!$CE$10:$CK$462,7,FALSE)*1000,"")</f>
        <v>12.410356710440531</v>
      </c>
      <c r="R187">
        <f>IFERROR(VLOOKUP($A187,table123!$DF$10:$DY$410,3,FALSE)/VLOOKUP($A187,table100!$DE$10:$DK$462,7,FALSE)*1000,"")</f>
        <v>15.450051730083919</v>
      </c>
      <c r="S187">
        <f>IFERROR(VLOOKUP($A187,table123!$EF$10:$EZ$410,3,FALSE)/VLOOKUP($A187,table100!$EE$10:$EK$462,7,FALSE)*1000,"")</f>
        <v>10.768987126988076</v>
      </c>
      <c r="T187">
        <f>IFERROR(VLOOKUP($A187,table123!$FF$10:$FZ$410,3,FALSE)/VLOOKUP($A187,table100!$FE$10:$FK$462,7,FALSE)*1000,"")</f>
        <v>12.171111508859854</v>
      </c>
      <c r="U187">
        <f>IFERROR(VLOOKUP($A187,table123!$GF$10:$GZ$410,3,FALSE)/VLOOKUP($A187,table100!$GE$10:$GK$462,7,FALSE)*1000,"")</f>
        <v>7.0577856197617992</v>
      </c>
      <c r="W187">
        <f>IFERROR(VLOOKUP($A187,table123!$F$10:$R$410,5,FALSE)/VLOOKUP($A187,table100!$E$10:$K$462,7,FALSE)*1000,"")</f>
        <v>9.5751047277079587E-2</v>
      </c>
      <c r="X187">
        <f>IFERROR(VLOOKUP($A187,table123!$AF$10:$AR$410,5,FALSE)/VLOOKUP($A187,table100!$AE$10:$AK$462,7,FALSE)*1000,"")</f>
        <v>0.11869154441437592</v>
      </c>
      <c r="Y187">
        <f>IFERROR(VLOOKUP($A187,table123!$BF$10:$BR$410,5,FALSE)/VLOOKUP($A187,table100!$BE$10:$BK$462,7,FALSE)*1000,"")</f>
        <v>0.56250878919983127</v>
      </c>
      <c r="Z187">
        <f>IFERROR(VLOOKUP($A187,table123!$CF$10:$CY$410,5,FALSE)/VLOOKUP($A187,table100!$CE$10:$CK$462,7,FALSE)*1000,"")</f>
        <v>0.39582751234050478</v>
      </c>
      <c r="AA187">
        <f>IFERROR(VLOOKUP($A187,table123!$DF$10:$DY$410,5,FALSE)/VLOOKUP($A187,table100!$DE$10:$DK$462,7,FALSE)*1000,"")</f>
        <v>6.8973445223588919E-2</v>
      </c>
      <c r="AB187">
        <f>IFERROR(VLOOKUP($A187,table123!$EF$10:$EZ$410,5,FALSE)/VLOOKUP($A187,table100!$EE$10:$EK$462,7,FALSE)*1000,"")</f>
        <v>0.27148707042827086</v>
      </c>
      <c r="AC187">
        <f>IFERROR(VLOOKUP($A187,table123!$FF$10:$FZ$410,5,FALSE)/VLOOKUP($A187,table100!$FE$10:$FK$462,7,FALSE)*1000,"")</f>
        <v>0.4922140683730088</v>
      </c>
      <c r="AD187">
        <f>IFERROR(VLOOKUP($A187,table123!$GF$10:$GZ$410,5,FALSE)/VLOOKUP($A187,table100!$GE$10:$GK$462,7,FALSE)*1000,"")</f>
        <v>0.63961182179091314</v>
      </c>
      <c r="AF187">
        <f>IFERROR(VLOOKUP($A187,table123!$F$10:$R$410,7,FALSE)/VLOOKUP($A187,table100!$E$10:$K$462,7,FALSE)*1000,"")</f>
        <v>0.1675643327348893</v>
      </c>
      <c r="AG187">
        <f>IFERROR(VLOOKUP($A187,table123!$AF$10:$AR$410,7,FALSE)/VLOOKUP($A187,table100!$AE$10:$AK$462,7,FALSE)*1000,"")</f>
        <v>0.68841095760338034</v>
      </c>
      <c r="AH187">
        <f>IFERROR(VLOOKUP($A187,table123!$BF$10:$BR$410,7,FALSE)/VLOOKUP($A187,table100!$BE$10:$BK$462,7,FALSE)*1000,"")</f>
        <v>0.11718933108329818</v>
      </c>
      <c r="AI187">
        <f>IFERROR(VLOOKUP($A187,table123!$CF$10:$CY$410,7,FALSE)/VLOOKUP($A187,table100!$CE$10:$CK$462,7,FALSE)*1000,"")</f>
        <v>-6.9851913942442029E-2</v>
      </c>
      <c r="AJ187">
        <f>IFERROR(VLOOKUP($A187,table123!$DF$10:$DY$410,7,FALSE)/VLOOKUP($A187,table100!$DE$10:$DK$462,7,FALSE)*1000,"")</f>
        <v>0.71272560064375212</v>
      </c>
      <c r="AK187">
        <f>IFERROR(VLOOKUP($A187,table123!$EF$10:$EZ$410,7,FALSE)/VLOOKUP($A187,table100!$EE$10:$EK$462,7,FALSE)*1000,"")</f>
        <v>0.1809913802855139</v>
      </c>
      <c r="AL187">
        <f>IFERROR(VLOOKUP($A187,table123!$FF$10:$FZ$410,7,FALSE)/VLOOKUP($A187,table100!$FE$10:$FK$462,7,FALSE)*1000,"")</f>
        <v>1.7451226060497584</v>
      </c>
      <c r="AM187">
        <f>IFERROR(VLOOKUP($A187,table123!$GF$10:$GZ$410,7,FALSE)/VLOOKUP($A187,table100!$GE$10:$GK$462,7,FALSE)*1000,"")</f>
        <v>2.2055580061755627E-2</v>
      </c>
      <c r="AO187">
        <f>IFERROR(VLOOKUP($A187,table123!$F$10:$R$410,9,FALSE)/VLOOKUP($A187,table100!$E$10:$K$462,7,FALSE)*1000,"")</f>
        <v>0</v>
      </c>
      <c r="AP187">
        <f>IFERROR(VLOOKUP($A187,table123!$AF$10:$AR$410,9,FALSE)/VLOOKUP($A187,table100!$AE$10:$AK$462,7,FALSE)*1000,"")</f>
        <v>0</v>
      </c>
      <c r="AQ187">
        <f>IFERROR(VLOOKUP($A187,table123!$BF$10:$BR$410,9,FALSE)/VLOOKUP($A187,table100!$BE$10:$BK$462,7,FALSE)*1000,"")</f>
        <v>0</v>
      </c>
      <c r="AR187">
        <f>IFERROR(VLOOKUP($A187,table123!$CF$10:$CY$410,16,FALSE)/VLOOKUP($A187,table100!$CE$10:$CK$462,7,FALSE)*1000,"")</f>
        <v>0</v>
      </c>
      <c r="AS187">
        <f>IFERROR(VLOOKUP($A187,table123!$DF$10:$DY$410,16,FALSE)/VLOOKUP($A187,table100!$DE$10:$DK$462,7,FALSE)*1000,"")</f>
        <v>0</v>
      </c>
      <c r="AT187">
        <f>IFERROR(VLOOKUP($A187,table123!$EF$10:$EZ$410,17,FALSE)/VLOOKUP($A187,table100!$EE$10:$EK$462,7,FALSE)*1000,"")</f>
        <v>0</v>
      </c>
      <c r="AU187">
        <f>IFERROR(VLOOKUP($A187,table123!$FF$10:$FZ$410,17,FALSE)/VLOOKUP($A187,table100!$FE$10:$FK$462,7,FALSE)*1000,"")</f>
        <v>0</v>
      </c>
      <c r="AV187">
        <f>IFERROR(VLOOKUP($A187,table123!$GF$10:$GZ$410,17,FALSE)/VLOOKUP($A187,table100!$GE$10:$GK$462,7,FALSE)*1000,"")</f>
        <v>0</v>
      </c>
      <c r="AX187">
        <f>IFERROR(VLOOKUP($A187,table123!$F$10:$R$410,11,FALSE)/VLOOKUP($A187,table100!$E$10:$K$462,7,FALSE)*1000,"")</f>
        <v>0</v>
      </c>
      <c r="AY187">
        <f>IFERROR(VLOOKUP($A187,table123!$AF$10:$AR$410,11,FALSE)/VLOOKUP($A187,table100!$AE$10:$AK$462,7,FALSE)*1000,"")</f>
        <v>0</v>
      </c>
      <c r="AZ187">
        <f>IFERROR(VLOOKUP($A187,table123!$BF$10:$BR$410,11,FALSE)/VLOOKUP($A187,table100!$BE$10:$BK$462,7,FALSE)*1000,"")</f>
        <v>0</v>
      </c>
      <c r="BA187">
        <f>IFERROR(VLOOKUP($A187,table123!$CF$10:$CY$410,18,FALSE)/VLOOKUP($A187,table100!$CE$10:$CK$462,7,FALSE)*1000,"")</f>
        <v>0</v>
      </c>
      <c r="BB187">
        <f>IFERROR(VLOOKUP($A187,table123!$DF$10:$DY$410,18,FALSE)/VLOOKUP($A187,table100!$DE$10:$DK$462,7,FALSE)*1000,"")</f>
        <v>0</v>
      </c>
      <c r="BC187">
        <f>IFERROR(VLOOKUP($A187,table123!$EF$10:$EZ$410,19,FALSE)/VLOOKUP($A187,table100!$EE$10:$EK$462,7,FALSE)*1000,"")</f>
        <v>2.2623922535689237E-2</v>
      </c>
      <c r="BD187">
        <f>IFERROR(VLOOKUP($A187,table123!$FF$10:$FZ$410,19,FALSE)/VLOOKUP($A187,table100!$FE$10:$FK$462,7,FALSE)*1000,"")</f>
        <v>0</v>
      </c>
      <c r="BE187">
        <f>IFERROR(VLOOKUP($A187,table123!$GF$10:$GZ$410,19,FALSE)/VLOOKUP($A187,table100!$GE$10:$GK$462,7,FALSE)*1000,"")</f>
        <v>0</v>
      </c>
      <c r="BG187">
        <f>IFERROR(VLOOKUP($A187,table123!$F$10:$R$410,13,FALSE)/VLOOKUP($A187,table100!$E$10:$K$462,7,FALSE)*1000,"")</f>
        <v>8.4021543985637344</v>
      </c>
      <c r="BH187">
        <f>IFERROR(VLOOKUP($A187,table123!$AF$10:$AR$410,13,FALSE)/VLOOKUP($A187,table100!$AE$10:$AK$462,7,FALSE)*1000,"")</f>
        <v>12.818686796752599</v>
      </c>
      <c r="BI187">
        <f>IFERROR(VLOOKUP($A187,table123!$BF$10:$BR$410,13,FALSE)/VLOOKUP($A187,table100!$BE$10:$BK$462,7,FALSE)*1000,"")</f>
        <v>6.6094782730980173</v>
      </c>
      <c r="BJ187">
        <f>IFERROR(VLOOKUP($A187,table123!$CF$10:$CY$410,20,FALSE)/VLOOKUP($A187,table100!$CE$10:$CK$462,7,FALSE)*1000,"")</f>
        <v>12.736332308838595</v>
      </c>
      <c r="BK187">
        <f>IFERROR(VLOOKUP($A187,table123!$DF$10:$DY$410,20,FALSE)/VLOOKUP($A187,table100!$DE$10:$DK$462,7,FALSE)*1000,"")</f>
        <v>16.231750775951259</v>
      </c>
      <c r="BL187">
        <f>IFERROR(VLOOKUP($A187,table123!$EF$10:$EZ$410,21,FALSE)/VLOOKUP($A187,table100!$EE$10:$EK$462,7,FALSE)*1000,"")</f>
        <v>11.198841655166172</v>
      </c>
      <c r="BM187">
        <f>IFERROR(VLOOKUP($A187,table123!$FF$10:$FZ$410,21,FALSE)/VLOOKUP($A187,table100!$FE$10:$FK$462,7,FALSE)*1000,"")</f>
        <v>14.408448183282621</v>
      </c>
      <c r="BN187">
        <f>IFERROR(VLOOKUP($A187,table123!$GF$10:$GZ$410,21,FALSE)/VLOOKUP($A187,table100!$GE$10:$GK$462,7,FALSE)*1000,"")</f>
        <v>7.7194530216144681</v>
      </c>
    </row>
    <row r="188" spans="1:66" x14ac:dyDescent="0.3">
      <c r="A188" t="s">
        <v>745</v>
      </c>
      <c r="B188" t="str">
        <f>VLOOKUP($A188,class!$A$1:$B$455,2,FALSE)</f>
        <v>Shire District</v>
      </c>
      <c r="C188" t="str">
        <f>IFERROR(VLOOKUP($A188,classifications!A$3:C$334,3,FALSE),VLOOKUP($A188,classifications!I$2:K$28,3,FALSE))</f>
        <v>Predominantly Rural</v>
      </c>
      <c r="E188" t="b">
        <f>IF(VLOOKUP(A188,table123!$F$10:$F$410,1,FALSE)=VLOOKUP(calculations!A188,table100!$E$10:$E$462,1,FALSE),TRUE,FALSE)</f>
        <v>1</v>
      </c>
      <c r="F188" t="b">
        <f>IF(VLOOKUP($A188,table123!$AF$10:$AF$410,1,FALSE)=VLOOKUP(calculations!$A188,table100!$AE$10:$AE$462,1,FALSE),TRUE,FALSE)</f>
        <v>1</v>
      </c>
      <c r="G188" t="b">
        <f>IF(VLOOKUP($A188,table123!$BF$10:$BF$410,1,FALSE)=VLOOKUP(calculations!$A188,table100!$BE$10:$BE$462,1,FALSE),TRUE,FALSE)</f>
        <v>1</v>
      </c>
      <c r="H188" t="b">
        <f>IF(VLOOKUP($A188,table123!$CF$10:$CF$410,1,FALSE)=VLOOKUP(calculations!$A188,table100!$CE$10:$CE$462,1,FALSE),TRUE,FALSE)</f>
        <v>1</v>
      </c>
      <c r="I188" t="b">
        <f>IF(VLOOKUP($A188,table123!$DF$10:$DF$410,1,FALSE)=VLOOKUP(calculations!$A188,table100!$DE$10:$DE$462,1,FALSE),TRUE,FALSE)</f>
        <v>1</v>
      </c>
      <c r="J188" t="b">
        <f>IF(VLOOKUP($A188,table123!$EF$10:$EF$410,1,FALSE)=VLOOKUP(calculations!$A188,table100!$EE$10:$EE$462,1,FALSE),TRUE,FALSE)</f>
        <v>1</v>
      </c>
      <c r="K188" t="b">
        <f>IF(VLOOKUP($A188,table123!$FF$10:$FF$410,1,FALSE)=VLOOKUP(calculations!$A188,table100!$FE$10:$FE$462,1,FALSE),TRUE,FALSE)</f>
        <v>1</v>
      </c>
      <c r="L188" t="b">
        <f>IF(VLOOKUP($A188,table123!$GF$10:$GF$408,1,FALSE)=VLOOKUP(calculations!$A188,table100!$GE$10:$GE$462,1,FALSE),TRUE,FALSE)</f>
        <v>1</v>
      </c>
      <c r="N188">
        <f>IFERROR(VLOOKUP($A188,table123!$F$10:$R$410,3,FALSE)/VLOOKUP($A188,table100!$E$10:$K$462,7,FALSE)*1000,"")</f>
        <v>2.0647306465020243</v>
      </c>
      <c r="O188">
        <f>IFERROR(VLOOKUP($A188,table123!$AF$10:$AR$410,3,FALSE)/VLOOKUP($A188,table100!$AE$10:$AK$462,7,FALSE)*1000,"")</f>
        <v>5.9806696214022539</v>
      </c>
      <c r="P188">
        <f>IFERROR(VLOOKUP($A188,table123!$BF$10:$BR$410,3,FALSE)/VLOOKUP($A188,table100!$BE$10:$BK$462,7,FALSE)*1000,"")</f>
        <v>3.8521824606147552</v>
      </c>
      <c r="Q188">
        <f>IFERROR(VLOOKUP($A188,table123!$CF$10:$CY$410,3,FALSE)/VLOOKUP($A188,table100!$CE$10:$CK$462,7,FALSE)*1000,"")</f>
        <v>6.2064128521709208</v>
      </c>
      <c r="R188">
        <f>IFERROR(VLOOKUP($A188,table123!$DF$10:$DY$410,3,FALSE)/VLOOKUP($A188,table100!$DE$10:$DK$462,7,FALSE)*1000,"")</f>
        <v>4.8769586707329902</v>
      </c>
      <c r="S188">
        <f>IFERROR(VLOOKUP($A188,table123!$EF$10:$EZ$410,3,FALSE)/VLOOKUP($A188,table100!$EE$10:$EK$462,7,FALSE)*1000,"")</f>
        <v>4.9956190252004138</v>
      </c>
      <c r="T188">
        <f>IFERROR(VLOOKUP($A188,table123!$FF$10:$FZ$410,3,FALSE)/VLOOKUP($A188,table100!$FE$10:$FK$462,7,FALSE)*1000,"")</f>
        <v>5.4911452030552628</v>
      </c>
      <c r="U188">
        <f>IFERROR(VLOOKUP($A188,table123!$GF$10:$GZ$410,3,FALSE)/VLOOKUP($A188,table100!$GE$10:$GK$462,7,FALSE)*1000,"")</f>
        <v>7.9060077895526835</v>
      </c>
      <c r="W188">
        <f>IFERROR(VLOOKUP($A188,table123!$F$10:$R$410,5,FALSE)/VLOOKUP($A188,table100!$E$10:$K$462,7,FALSE)*1000,"")</f>
        <v>0.58992304185772126</v>
      </c>
      <c r="X188">
        <f>IFERROR(VLOOKUP($A188,table123!$AF$10:$AR$410,5,FALSE)/VLOOKUP($A188,table100!$AE$10:$AK$462,7,FALSE)*1000,"")</f>
        <v>0.82768195653334753</v>
      </c>
      <c r="Y188">
        <f>IFERROR(VLOOKUP($A188,table123!$BF$10:$BR$410,5,FALSE)/VLOOKUP($A188,table100!$BE$10:$BK$462,7,FALSE)*1000,"")</f>
        <v>3.9850163385669879E-2</v>
      </c>
      <c r="Z188">
        <f>IFERROR(VLOOKUP($A188,table123!$CF$10:$CY$410,5,FALSE)/VLOOKUP($A188,table100!$CE$10:$CK$462,7,FALSE)*1000,"")</f>
        <v>0.119099606971297</v>
      </c>
      <c r="AA188">
        <f>IFERROR(VLOOKUP($A188,table123!$DF$10:$DY$410,5,FALSE)/VLOOKUP($A188,table100!$DE$10:$DK$462,7,FALSE)*1000,"")</f>
        <v>9.2018088127037545E-2</v>
      </c>
      <c r="AB188">
        <f>IFERROR(VLOOKUP($A188,table123!$EF$10:$EZ$410,5,FALSE)/VLOOKUP($A188,table100!$EE$10:$EK$462,7,FALSE)*1000,"")</f>
        <v>0.26155073430368658</v>
      </c>
      <c r="AC188">
        <f>IFERROR(VLOOKUP($A188,table123!$FF$10:$FZ$410,5,FALSE)/VLOOKUP($A188,table100!$FE$10:$FK$462,7,FALSE)*1000,"")</f>
        <v>0.22120727121312669</v>
      </c>
      <c r="AD188">
        <f>IFERROR(VLOOKUP($A188,table123!$GF$10:$GZ$410,5,FALSE)/VLOOKUP($A188,table100!$GE$10:$GK$462,7,FALSE)*1000,"")</f>
        <v>9.0576193988328613E-2</v>
      </c>
      <c r="AF188">
        <f>IFERROR(VLOOKUP($A188,table123!$F$10:$R$410,7,FALSE)/VLOOKUP($A188,table100!$E$10:$K$462,7,FALSE)*1000,"")</f>
        <v>1.6759177325503445</v>
      </c>
      <c r="AG188">
        <f>IFERROR(VLOOKUP($A188,table123!$AF$10:$AR$410,7,FALSE)/VLOOKUP($A188,table100!$AE$10:$AK$462,7,FALSE)*1000,"")</f>
        <v>9.3447962834410217E-2</v>
      </c>
      <c r="AH188">
        <f>IFERROR(VLOOKUP($A188,table123!$BF$10:$BR$410,7,FALSE)/VLOOKUP($A188,table100!$BE$10:$BK$462,7,FALSE)*1000,"")</f>
        <v>0.71730294094205782</v>
      </c>
      <c r="AI188">
        <f>IFERROR(VLOOKUP($A188,table123!$CF$10:$CY$410,7,FALSE)/VLOOKUP($A188,table100!$CE$10:$CK$462,7,FALSE)*1000,"")</f>
        <v>0.97926343509733071</v>
      </c>
      <c r="AJ188">
        <f>IFERROR(VLOOKUP($A188,table123!$DF$10:$DY$410,7,FALSE)/VLOOKUP($A188,table100!$DE$10:$DK$462,7,FALSE)*1000,"")</f>
        <v>0.28919970554211799</v>
      </c>
      <c r="AK188">
        <f>IFERROR(VLOOKUP($A188,table123!$EF$10:$EZ$410,7,FALSE)/VLOOKUP($A188,table100!$EE$10:$EK$462,7,FALSE)*1000,"")</f>
        <v>0</v>
      </c>
      <c r="AL188">
        <f>IFERROR(VLOOKUP($A188,table123!$FF$10:$FZ$410,7,FALSE)/VLOOKUP($A188,table100!$FE$10:$FK$462,7,FALSE)*1000,"")</f>
        <v>0</v>
      </c>
      <c r="AM188">
        <f>IFERROR(VLOOKUP($A188,table123!$GF$10:$GZ$410,7,FALSE)/VLOOKUP($A188,table100!$GE$10:$GK$462,7,FALSE)*1000,"")</f>
        <v>0</v>
      </c>
      <c r="AO188">
        <f>IFERROR(VLOOKUP($A188,table123!$F$10:$R$410,9,FALSE)/VLOOKUP($A188,table100!$E$10:$K$462,7,FALSE)*1000,"")</f>
        <v>0</v>
      </c>
      <c r="AP188">
        <f>IFERROR(VLOOKUP($A188,table123!$AF$10:$AR$410,9,FALSE)/VLOOKUP($A188,table100!$AE$10:$AK$462,7,FALSE)*1000,"")</f>
        <v>0</v>
      </c>
      <c r="AQ188">
        <f>IFERROR(VLOOKUP($A188,table123!$BF$10:$BR$410,9,FALSE)/VLOOKUP($A188,table100!$BE$10:$BK$462,7,FALSE)*1000,"")</f>
        <v>0</v>
      </c>
      <c r="AR188">
        <f>IFERROR(VLOOKUP($A188,table123!$CF$10:$CY$410,16,FALSE)/VLOOKUP($A188,table100!$CE$10:$CK$462,7,FALSE)*1000,"")</f>
        <v>0</v>
      </c>
      <c r="AS188">
        <f>IFERROR(VLOOKUP($A188,table123!$DF$10:$DY$410,16,FALSE)/VLOOKUP($A188,table100!$DE$10:$DK$462,7,FALSE)*1000,"")</f>
        <v>0</v>
      </c>
      <c r="AT188">
        <f>IFERROR(VLOOKUP($A188,table123!$EF$10:$EZ$410,17,FALSE)/VLOOKUP($A188,table100!$EE$10:$EK$462,7,FALSE)*1000,"")</f>
        <v>0</v>
      </c>
      <c r="AU188">
        <f>IFERROR(VLOOKUP($A188,table123!$FF$10:$FZ$410,17,FALSE)/VLOOKUP($A188,table100!$FE$10:$FK$462,7,FALSE)*1000,"")</f>
        <v>0</v>
      </c>
      <c r="AV188">
        <f>IFERROR(VLOOKUP($A188,table123!$GF$10:$GZ$410,17,FALSE)/VLOOKUP($A188,table100!$GE$10:$GK$462,7,FALSE)*1000,"")</f>
        <v>0</v>
      </c>
      <c r="AX188">
        <f>IFERROR(VLOOKUP($A188,table123!$F$10:$R$410,11,FALSE)/VLOOKUP($A188,table100!$E$10:$K$462,7,FALSE)*1000,"")</f>
        <v>1.3407341860402756E-2</v>
      </c>
      <c r="AY188">
        <f>IFERROR(VLOOKUP($A188,table123!$AF$10:$AR$410,11,FALSE)/VLOOKUP($A188,table100!$AE$10:$AK$462,7,FALSE)*1000,"")</f>
        <v>1.9090083836172371</v>
      </c>
      <c r="AZ188">
        <f>IFERROR(VLOOKUP($A188,table123!$BF$10:$BR$410,11,FALSE)/VLOOKUP($A188,table100!$BE$10:$BK$462,7,FALSE)*1000,"")</f>
        <v>0.82357004330384431</v>
      </c>
      <c r="BA188">
        <f>IFERROR(VLOOKUP($A188,table123!$CF$10:$CY$410,18,FALSE)/VLOOKUP($A188,table100!$CE$10:$CK$462,7,FALSE)*1000,"")</f>
        <v>0.62196461418343985</v>
      </c>
      <c r="BB188">
        <f>IFERROR(VLOOKUP($A188,table123!$DF$10:$DY$410,18,FALSE)/VLOOKUP($A188,table100!$DE$10:$DK$462,7,FALSE)*1000,"")</f>
        <v>6.572720580502682E-2</v>
      </c>
      <c r="BC188">
        <f>IFERROR(VLOOKUP($A188,table123!$EF$10:$EZ$410,19,FALSE)/VLOOKUP($A188,table100!$EE$10:$EK$462,7,FALSE)*1000,"")</f>
        <v>0.2353956608733179</v>
      </c>
      <c r="BD188">
        <f>IFERROR(VLOOKUP($A188,table123!$FF$10:$FZ$410,19,FALSE)/VLOOKUP($A188,table100!$FE$10:$FK$462,7,FALSE)*1000,"")</f>
        <v>9.1085346970110989E-2</v>
      </c>
      <c r="BE188">
        <f>IFERROR(VLOOKUP($A188,table123!$GF$10:$GZ$410,19,FALSE)/VLOOKUP($A188,table100!$GE$10:$GK$462,7,FALSE)*1000,"")</f>
        <v>0.34936531966926748</v>
      </c>
      <c r="BG188">
        <f>IFERROR(VLOOKUP($A188,table123!$F$10:$R$410,13,FALSE)/VLOOKUP($A188,table100!$E$10:$K$462,7,FALSE)*1000,"")</f>
        <v>4.3171640790496877</v>
      </c>
      <c r="BH188">
        <f>IFERROR(VLOOKUP($A188,table123!$AF$10:$AR$410,13,FALSE)/VLOOKUP($A188,table100!$AE$10:$AK$462,7,FALSE)*1000,"")</f>
        <v>4.9927911571527739</v>
      </c>
      <c r="BI188">
        <f>IFERROR(VLOOKUP($A188,table123!$BF$10:$BR$410,13,FALSE)/VLOOKUP($A188,table100!$BE$10:$BK$462,7,FALSE)*1000,"")</f>
        <v>3.785765521638639</v>
      </c>
      <c r="BJ188">
        <f>IFERROR(VLOOKUP($A188,table123!$CF$10:$CY$410,20,FALSE)/VLOOKUP($A188,table100!$CE$10:$CK$462,7,FALSE)*1000,"")</f>
        <v>6.682811280056109</v>
      </c>
      <c r="BK188">
        <f>IFERROR(VLOOKUP($A188,table123!$DF$10:$DY$410,20,FALSE)/VLOOKUP($A188,table100!$DE$10:$DK$462,7,FALSE)*1000,"")</f>
        <v>5.1924492585971187</v>
      </c>
      <c r="BL188">
        <f>IFERROR(VLOOKUP($A188,table123!$EF$10:$EZ$410,21,FALSE)/VLOOKUP($A188,table100!$EE$10:$EK$462,7,FALSE)*1000,"")</f>
        <v>5.0217740986307824</v>
      </c>
      <c r="BM188">
        <f>IFERROR(VLOOKUP($A188,table123!$FF$10:$FZ$410,21,FALSE)/VLOOKUP($A188,table100!$FE$10:$FK$462,7,FALSE)*1000,"")</f>
        <v>5.621267127298279</v>
      </c>
      <c r="BN188">
        <f>IFERROR(VLOOKUP($A188,table123!$GF$10:$GZ$410,21,FALSE)/VLOOKUP($A188,table100!$GE$10:$GK$462,7,FALSE)*1000,"")</f>
        <v>7.6472186638717439</v>
      </c>
    </row>
    <row r="189" spans="1:66" x14ac:dyDescent="0.3">
      <c r="A189" t="s">
        <v>1267</v>
      </c>
      <c r="B189" t="str">
        <f>VLOOKUP($A189,class!$A$1:$B$455,2,FALSE)</f>
        <v>Unitary Authority</v>
      </c>
      <c r="C189" t="str">
        <f>IFERROR(VLOOKUP($A189,classifications!A$3:C$334,3,FALSE),VLOOKUP($A189,classifications!I$2:K$28,3,FALSE))</f>
        <v>Predominantly Urban</v>
      </c>
      <c r="E189" t="b">
        <f>IF(VLOOKUP(A189,table123!$F$10:$F$410,1,FALSE)=VLOOKUP(calculations!A189,table100!$E$10:$E$462,1,FALSE),TRUE,FALSE)</f>
        <v>1</v>
      </c>
      <c r="F189" t="b">
        <f>IF(VLOOKUP($A189,table123!$AF$10:$AF$410,1,FALSE)=VLOOKUP(calculations!$A189,table100!$AE$10:$AE$462,1,FALSE),TRUE,FALSE)</f>
        <v>1</v>
      </c>
      <c r="G189" t="b">
        <f>IF(VLOOKUP($A189,table123!$BF$10:$BF$410,1,FALSE)=VLOOKUP(calculations!$A189,table100!$BE$10:$BE$462,1,FALSE),TRUE,FALSE)</f>
        <v>1</v>
      </c>
      <c r="H189" t="b">
        <f>IF(VLOOKUP($A189,table123!$CF$10:$CF$410,1,FALSE)=VLOOKUP(calculations!$A189,table100!$CE$10:$CE$462,1,FALSE),TRUE,FALSE)</f>
        <v>1</v>
      </c>
      <c r="I189" t="b">
        <f>IF(VLOOKUP($A189,table123!$DF$10:$DF$410,1,FALSE)=VLOOKUP(calculations!$A189,table100!$DE$10:$DE$462,1,FALSE),TRUE,FALSE)</f>
        <v>1</v>
      </c>
      <c r="J189" t="b">
        <f>IF(VLOOKUP($A189,table123!$EF$10:$EF$410,1,FALSE)=VLOOKUP(calculations!$A189,table100!$EE$10:$EE$462,1,FALSE),TRUE,FALSE)</f>
        <v>1</v>
      </c>
      <c r="K189" t="b">
        <f>IF(VLOOKUP($A189,table123!$FF$10:$FF$410,1,FALSE)=VLOOKUP(calculations!$A189,table100!$FE$10:$FE$462,1,FALSE),TRUE,FALSE)</f>
        <v>1</v>
      </c>
      <c r="L189" t="b">
        <f>IF(VLOOKUP($A189,table123!$GF$10:$GF$408,1,FALSE)=VLOOKUP(calculations!$A189,table100!$GE$10:$GE$462,1,FALSE),TRUE,FALSE)</f>
        <v>1</v>
      </c>
      <c r="N189">
        <f>IFERROR(VLOOKUP($A189,table123!$F$10:$R$410,3,FALSE)/VLOOKUP($A189,table100!$E$10:$K$462,7,FALSE)*1000,"")</f>
        <v>4.0214591907455102</v>
      </c>
      <c r="O189">
        <f>IFERROR(VLOOKUP($A189,table123!$AF$10:$AR$410,3,FALSE)/VLOOKUP($A189,table100!$AE$10:$AK$462,7,FALSE)*1000,"")</f>
        <v>4.5941676273429826</v>
      </c>
      <c r="P189">
        <f>IFERROR(VLOOKUP($A189,table123!$BF$10:$BR$410,3,FALSE)/VLOOKUP($A189,table100!$BE$10:$BK$462,7,FALSE)*1000,"")</f>
        <v>7.2943562474968262</v>
      </c>
      <c r="Q189">
        <f>IFERROR(VLOOKUP($A189,table123!$CF$10:$CY$410,3,FALSE)/VLOOKUP($A189,table100!$CE$10:$CK$462,7,FALSE)*1000,"")</f>
        <v>5.3322048243757934</v>
      </c>
      <c r="R189">
        <f>IFERROR(VLOOKUP($A189,table123!$DF$10:$DY$410,3,FALSE)/VLOOKUP($A189,table100!$DE$10:$DK$462,7,FALSE)*1000,"")</f>
        <v>6.0910369927295092</v>
      </c>
      <c r="S189">
        <f>IFERROR(VLOOKUP($A189,table123!$EF$10:$EZ$410,3,FALSE)/VLOOKUP($A189,table100!$EE$10:$EK$462,7,FALSE)*1000,"")</f>
        <v>10.727185873637103</v>
      </c>
      <c r="T189">
        <f>IFERROR(VLOOKUP($A189,table123!$FF$10:$FZ$410,3,FALSE)/VLOOKUP($A189,table100!$FE$10:$FK$462,7,FALSE)*1000,"")</f>
        <v>6.0830073592786578</v>
      </c>
      <c r="U189">
        <f>IFERROR(VLOOKUP($A189,table123!$GF$10:$GZ$410,3,FALSE)/VLOOKUP($A189,table100!$GE$10:$GK$462,7,FALSE)*1000,"")</f>
        <v>7.0211293140389621</v>
      </c>
      <c r="W189">
        <f>IFERROR(VLOOKUP($A189,table123!$F$10:$R$410,5,FALSE)/VLOOKUP($A189,table100!$E$10:$K$462,7,FALSE)*1000,"")</f>
        <v>-3.4225184602089447E-2</v>
      </c>
      <c r="X189">
        <f>IFERROR(VLOOKUP($A189,table123!$AF$10:$AR$410,5,FALSE)/VLOOKUP($A189,table100!$AE$10:$AK$462,7,FALSE)*1000,"")</f>
        <v>4.2696725161180143E-2</v>
      </c>
      <c r="Y189">
        <f>IFERROR(VLOOKUP($A189,table123!$BF$10:$BR$410,5,FALSE)/VLOOKUP($A189,table100!$BE$10:$BK$462,7,FALSE)*1000,"")</f>
        <v>0</v>
      </c>
      <c r="Z189">
        <f>IFERROR(VLOOKUP($A189,table123!$CF$10:$CY$410,5,FALSE)/VLOOKUP($A189,table100!$CE$10:$CK$462,7,FALSE)*1000,"")</f>
        <v>7.6174354633939914E-2</v>
      </c>
      <c r="AA189">
        <f>IFERROR(VLOOKUP($A189,table123!$DF$10:$DY$410,5,FALSE)/VLOOKUP($A189,table100!$DE$10:$DK$462,7,FALSE)*1000,"")</f>
        <v>-1.6849341611976511E-2</v>
      </c>
      <c r="AB189">
        <f>IFERROR(VLOOKUP($A189,table123!$EF$10:$EZ$410,5,FALSE)/VLOOKUP($A189,table100!$EE$10:$EK$462,7,FALSE)*1000,"")</f>
        <v>-8.3806139637789864E-2</v>
      </c>
      <c r="AC189">
        <f>IFERROR(VLOOKUP($A189,table123!$FF$10:$FZ$410,5,FALSE)/VLOOKUP($A189,table100!$FE$10:$FK$462,7,FALSE)*1000,"")</f>
        <v>4.1437379831598488E-2</v>
      </c>
      <c r="AD189">
        <f>IFERROR(VLOOKUP($A189,table123!$GF$10:$GZ$410,5,FALSE)/VLOOKUP($A189,table100!$GE$10:$GK$462,7,FALSE)*1000,"")</f>
        <v>9.0648383162474866E-2</v>
      </c>
      <c r="AF189">
        <f>IFERROR(VLOOKUP($A189,table123!$F$10:$R$410,7,FALSE)/VLOOKUP($A189,table100!$E$10:$K$462,7,FALSE)*1000,"")</f>
        <v>0.51337776903134169</v>
      </c>
      <c r="AG189">
        <f>IFERROR(VLOOKUP($A189,table123!$AF$10:$AR$410,7,FALSE)/VLOOKUP($A189,table100!$AE$10:$AK$462,7,FALSE)*1000,"")</f>
        <v>0.42696725161180138</v>
      </c>
      <c r="AH189">
        <f>IFERROR(VLOOKUP($A189,table123!$BF$10:$BR$410,7,FALSE)/VLOOKUP($A189,table100!$BE$10:$BK$462,7,FALSE)*1000,"")</f>
        <v>1.1589164131537013</v>
      </c>
      <c r="AI189">
        <f>IFERROR(VLOOKUP($A189,table123!$CF$10:$CY$410,7,FALSE)/VLOOKUP($A189,table100!$CE$10:$CK$462,7,FALSE)*1000,"")</f>
        <v>1.1256876851460009</v>
      </c>
      <c r="AJ189">
        <f>IFERROR(VLOOKUP($A189,table123!$DF$10:$DY$410,7,FALSE)/VLOOKUP($A189,table100!$DE$10:$DK$462,7,FALSE)*1000,"")</f>
        <v>0.66554899367307219</v>
      </c>
      <c r="AK189">
        <f>IFERROR(VLOOKUP($A189,table123!$EF$10:$EZ$410,7,FALSE)/VLOOKUP($A189,table100!$EE$10:$EK$462,7,FALSE)*1000,"")</f>
        <v>1.7766901603211451</v>
      </c>
      <c r="AL189">
        <f>IFERROR(VLOOKUP($A189,table123!$FF$10:$FZ$410,7,FALSE)/VLOOKUP($A189,table100!$FE$10:$FK$462,7,FALSE)*1000,"")</f>
        <v>1.4088709142743485</v>
      </c>
      <c r="AM189">
        <f>IFERROR(VLOOKUP($A189,table123!$GF$10:$GZ$410,7,FALSE)/VLOOKUP($A189,table100!$GE$10:$GK$462,7,FALSE)*1000,"")</f>
        <v>1.0630583116326597</v>
      </c>
      <c r="AO189">
        <f>IFERROR(VLOOKUP($A189,table123!$F$10:$R$410,9,FALSE)/VLOOKUP($A189,table100!$E$10:$K$462,7,FALSE)*1000,"")</f>
        <v>0</v>
      </c>
      <c r="AP189">
        <f>IFERROR(VLOOKUP($A189,table123!$AF$10:$AR$410,9,FALSE)/VLOOKUP($A189,table100!$AE$10:$AK$462,7,FALSE)*1000,"")</f>
        <v>0</v>
      </c>
      <c r="AQ189">
        <f>IFERROR(VLOOKUP($A189,table123!$BF$10:$BR$410,9,FALSE)/VLOOKUP($A189,table100!$BE$10:$BK$462,7,FALSE)*1000,"")</f>
        <v>0</v>
      </c>
      <c r="AR189">
        <f>IFERROR(VLOOKUP($A189,table123!$CF$10:$CY$410,16,FALSE)/VLOOKUP($A189,table100!$CE$10:$CK$462,7,FALSE)*1000,"")</f>
        <v>0</v>
      </c>
      <c r="AS189">
        <f>IFERROR(VLOOKUP($A189,table123!$DF$10:$DY$410,16,FALSE)/VLOOKUP($A189,table100!$DE$10:$DK$462,7,FALSE)*1000,"")</f>
        <v>0</v>
      </c>
      <c r="AT189">
        <f>IFERROR(VLOOKUP($A189,table123!$EF$10:$EZ$410,17,FALSE)/VLOOKUP($A189,table100!$EE$10:$EK$462,7,FALSE)*1000,"")</f>
        <v>0</v>
      </c>
      <c r="AU189">
        <f>IFERROR(VLOOKUP($A189,table123!$FF$10:$FZ$410,17,FALSE)/VLOOKUP($A189,table100!$FE$10:$FK$462,7,FALSE)*1000,"")</f>
        <v>0</v>
      </c>
      <c r="AV189">
        <f>IFERROR(VLOOKUP($A189,table123!$GF$10:$GZ$410,17,FALSE)/VLOOKUP($A189,table100!$GE$10:$GK$462,7,FALSE)*1000,"")</f>
        <v>0</v>
      </c>
      <c r="AX189">
        <f>IFERROR(VLOOKUP($A189,table123!$F$10:$R$410,11,FALSE)/VLOOKUP($A189,table100!$E$10:$K$462,7,FALSE)*1000,"")</f>
        <v>2.5155510682535742</v>
      </c>
      <c r="AY189">
        <f>IFERROR(VLOOKUP($A189,table123!$AF$10:$AR$410,11,FALSE)/VLOOKUP($A189,table100!$AE$10:$AK$462,7,FALSE)*1000,"")</f>
        <v>2.9631527261859016</v>
      </c>
      <c r="AZ189">
        <f>IFERROR(VLOOKUP($A189,table123!$BF$10:$BR$410,11,FALSE)/VLOOKUP($A189,table100!$BE$10:$BK$462,7,FALSE)*1000,"")</f>
        <v>1.6446387333725319</v>
      </c>
      <c r="BA189">
        <f>IFERROR(VLOOKUP($A189,table123!$CF$10:$CY$410,18,FALSE)/VLOOKUP($A189,table100!$CE$10:$CK$462,7,FALSE)*1000,"")</f>
        <v>1.8874312314853998</v>
      </c>
      <c r="BB189">
        <f>IFERROR(VLOOKUP($A189,table123!$DF$10:$DY$410,18,FALSE)/VLOOKUP($A189,table100!$DE$10:$DK$462,7,FALSE)*1000,"")</f>
        <v>1.4827420618539331</v>
      </c>
      <c r="BC189">
        <f>IFERROR(VLOOKUP($A189,table123!$EF$10:$EZ$410,19,FALSE)/VLOOKUP($A189,table100!$EE$10:$EK$462,7,FALSE)*1000,"")</f>
        <v>1.1816665688928372</v>
      </c>
      <c r="BD189">
        <f>IFERROR(VLOOKUP($A189,table123!$FF$10:$FZ$410,19,FALSE)/VLOOKUP($A189,table100!$FE$10:$FK$462,7,FALSE)*1000,"")</f>
        <v>1.8646820924219321</v>
      </c>
      <c r="BE189">
        <f>IFERROR(VLOOKUP($A189,table123!$GF$10:$GZ$410,19,FALSE)/VLOOKUP($A189,table100!$GE$10:$GK$462,7,FALSE)*1000,"")</f>
        <v>1.6316708969245477</v>
      </c>
      <c r="BG189">
        <f>IFERROR(VLOOKUP($A189,table123!$F$10:$R$410,13,FALSE)/VLOOKUP($A189,table100!$E$10:$K$462,7,FALSE)*1000,"")</f>
        <v>1.9850607069211881</v>
      </c>
      <c r="BH189">
        <f>IFERROR(VLOOKUP($A189,table123!$AF$10:$AR$410,13,FALSE)/VLOOKUP($A189,table100!$AE$10:$AK$462,7,FALSE)*1000,"")</f>
        <v>2.1006788779300627</v>
      </c>
      <c r="BI189">
        <f>IFERROR(VLOOKUP($A189,table123!$BF$10:$BR$410,13,FALSE)/VLOOKUP($A189,table100!$BE$10:$BK$462,7,FALSE)*1000,"")</f>
        <v>6.8086339272779952</v>
      </c>
      <c r="BJ189">
        <f>IFERROR(VLOOKUP($A189,table123!$CF$10:$CY$410,20,FALSE)/VLOOKUP($A189,table100!$CE$10:$CK$462,7,FALSE)*1000,"")</f>
        <v>4.6466356326703337</v>
      </c>
      <c r="BK189">
        <f>IFERROR(VLOOKUP($A189,table123!$DF$10:$DY$410,20,FALSE)/VLOOKUP($A189,table100!$DE$10:$DK$462,7,FALSE)*1000,"")</f>
        <v>5.256994582936672</v>
      </c>
      <c r="BL189">
        <f>IFERROR(VLOOKUP($A189,table123!$EF$10:$EZ$410,21,FALSE)/VLOOKUP($A189,table100!$EE$10:$EK$462,7,FALSE)*1000,"")</f>
        <v>11.238403325427621</v>
      </c>
      <c r="BM189">
        <f>IFERROR(VLOOKUP($A189,table123!$FF$10:$FZ$410,21,FALSE)/VLOOKUP($A189,table100!$FE$10:$FK$462,7,FALSE)*1000,"")</f>
        <v>5.6686335609626735</v>
      </c>
      <c r="BN189">
        <f>IFERROR(VLOOKUP($A189,table123!$GF$10:$GZ$410,21,FALSE)/VLOOKUP($A189,table100!$GE$10:$GK$462,7,FALSE)*1000,"")</f>
        <v>6.5431651119095493</v>
      </c>
    </row>
    <row r="190" spans="1:66" x14ac:dyDescent="0.3">
      <c r="A190" t="s">
        <v>197</v>
      </c>
      <c r="B190" t="str">
        <f>VLOOKUP($A190,class!$A$1:$B$455,2,FALSE)</f>
        <v>London Borough</v>
      </c>
      <c r="C190" t="str">
        <f>IFERROR(VLOOKUP($A190,classifications!A$3:C$334,3,FALSE),VLOOKUP($A190,classifications!I$2:K$28,3,FALSE))</f>
        <v>Predominantly Urban</v>
      </c>
      <c r="E190" t="b">
        <f>IF(VLOOKUP(A190,table123!$F$10:$F$410,1,FALSE)=VLOOKUP(calculations!A190,table100!$E$10:$E$462,1,FALSE),TRUE,FALSE)</f>
        <v>1</v>
      </c>
      <c r="F190" t="b">
        <f>IF(VLOOKUP($A190,table123!$AF$10:$AF$410,1,FALSE)=VLOOKUP(calculations!$A190,table100!$AE$10:$AE$462,1,FALSE),TRUE,FALSE)</f>
        <v>1</v>
      </c>
      <c r="G190" t="b">
        <f>IF(VLOOKUP($A190,table123!$BF$10:$BF$410,1,FALSE)=VLOOKUP(calculations!$A190,table100!$BE$10:$BE$462,1,FALSE),TRUE,FALSE)</f>
        <v>1</v>
      </c>
      <c r="H190" t="b">
        <f>IF(VLOOKUP($A190,table123!$CF$10:$CF$410,1,FALSE)=VLOOKUP(calculations!$A190,table100!$CE$10:$CE$462,1,FALSE),TRUE,FALSE)</f>
        <v>1</v>
      </c>
      <c r="I190" t="b">
        <f>IF(VLOOKUP($A190,table123!$DF$10:$DF$410,1,FALSE)=VLOOKUP(calculations!$A190,table100!$DE$10:$DE$462,1,FALSE),TRUE,FALSE)</f>
        <v>1</v>
      </c>
      <c r="J190" t="b">
        <f>IF(VLOOKUP($A190,table123!$EF$10:$EF$410,1,FALSE)=VLOOKUP(calculations!$A190,table100!$EE$10:$EE$462,1,FALSE),TRUE,FALSE)</f>
        <v>1</v>
      </c>
      <c r="K190" t="b">
        <f>IF(VLOOKUP($A190,table123!$FF$10:$FF$410,1,FALSE)=VLOOKUP(calculations!$A190,table100!$FE$10:$FE$462,1,FALSE),TRUE,FALSE)</f>
        <v>1</v>
      </c>
      <c r="L190" t="b">
        <f>IF(VLOOKUP($A190,table123!$GF$10:$GF$408,1,FALSE)=VLOOKUP(calculations!$A190,table100!$GE$10:$GE$462,1,FALSE),TRUE,FALSE)</f>
        <v>1</v>
      </c>
      <c r="N190">
        <f>IFERROR(VLOOKUP($A190,table123!$F$10:$R$410,3,FALSE)/VLOOKUP($A190,table100!$E$10:$K$462,7,FALSE)*1000,"")</f>
        <v>2.7513680413316624</v>
      </c>
      <c r="O190">
        <f>IFERROR(VLOOKUP($A190,table123!$AF$10:$AR$410,3,FALSE)/VLOOKUP($A190,table100!$AE$10:$AK$462,7,FALSE)*1000,"")</f>
        <v>3.4438095238095241</v>
      </c>
      <c r="P190">
        <f>IFERROR(VLOOKUP($A190,table123!$BF$10:$BR$410,3,FALSE)/VLOOKUP($A190,table100!$BE$10:$BK$462,7,FALSE)*1000,"")</f>
        <v>5.9952038369304557</v>
      </c>
      <c r="Q190">
        <f>IFERROR(VLOOKUP($A190,table123!$CF$10:$CY$410,3,FALSE)/VLOOKUP($A190,table100!$CE$10:$CK$462,7,FALSE)*1000,"")</f>
        <v>2.8308137083659579</v>
      </c>
      <c r="R190">
        <f>IFERROR(VLOOKUP($A190,table123!$DF$10:$DY$410,3,FALSE)/VLOOKUP($A190,table100!$DE$10:$DK$462,7,FALSE)*1000,"")</f>
        <v>1.8904442543997839</v>
      </c>
      <c r="S190">
        <f>IFERROR(VLOOKUP($A190,table123!$EF$10:$EZ$410,3,FALSE)/VLOOKUP($A190,table100!$EE$10:$EK$462,7,FALSE)*1000,"")</f>
        <v>1.733309425617118</v>
      </c>
      <c r="T190">
        <f>IFERROR(VLOOKUP($A190,table123!$FF$10:$FZ$410,3,FALSE)/VLOOKUP($A190,table100!$FE$10:$FK$462,7,FALSE)*1000,"")</f>
        <v>5.4958966950149684</v>
      </c>
      <c r="U190">
        <f>IFERROR(VLOOKUP($A190,table123!$GF$10:$GZ$410,3,FALSE)/VLOOKUP($A190,table100!$GE$10:$GK$462,7,FALSE)*1000,"")</f>
        <v>6.637887702906478</v>
      </c>
      <c r="W190">
        <f>IFERROR(VLOOKUP($A190,table123!$F$10:$R$410,5,FALSE)/VLOOKUP($A190,table100!$E$10:$K$462,7,FALSE)*1000,"")</f>
        <v>0.13756840206658311</v>
      </c>
      <c r="X190">
        <f>IFERROR(VLOOKUP($A190,table123!$AF$10:$AR$410,5,FALSE)/VLOOKUP($A190,table100!$AE$10:$AK$462,7,FALSE)*1000,"")</f>
        <v>0.15238095238095237</v>
      </c>
      <c r="Y190">
        <f>IFERROR(VLOOKUP($A190,table123!$BF$10:$BR$410,5,FALSE)/VLOOKUP($A190,table100!$BE$10:$BK$462,7,FALSE)*1000,"")</f>
        <v>9.1066387396411985E-2</v>
      </c>
      <c r="Z190">
        <f>IFERROR(VLOOKUP($A190,table123!$CF$10:$CY$410,5,FALSE)/VLOOKUP($A190,table100!$CE$10:$CK$462,7,FALSE)*1000,"")</f>
        <v>-0.12046015780280672</v>
      </c>
      <c r="AA190">
        <f>IFERROR(VLOOKUP($A190,table123!$DF$10:$DY$410,5,FALSE)/VLOOKUP($A190,table100!$DE$10:$DK$462,7,FALSE)*1000,"")</f>
        <v>0.34508109405710341</v>
      </c>
      <c r="AB190">
        <f>IFERROR(VLOOKUP($A190,table123!$EF$10:$EZ$410,5,FALSE)/VLOOKUP($A190,table100!$EE$10:$EK$462,7,FALSE)*1000,"")</f>
        <v>1.4942322634630327E-2</v>
      </c>
      <c r="AC190">
        <f>IFERROR(VLOOKUP($A190,table123!$FF$10:$FZ$410,5,FALSE)/VLOOKUP($A190,table100!$FE$10:$FK$462,7,FALSE)*1000,"")</f>
        <v>0.28298655069182765</v>
      </c>
      <c r="AD190">
        <f>IFERROR(VLOOKUP($A190,table123!$GF$10:$GZ$410,5,FALSE)/VLOOKUP($A190,table100!$GE$10:$GK$462,7,FALSE)*1000,"")</f>
        <v>0.25132314242630321</v>
      </c>
      <c r="AF190">
        <f>IFERROR(VLOOKUP($A190,table123!$F$10:$R$410,7,FALSE)/VLOOKUP($A190,table100!$E$10:$K$462,7,FALSE)*1000,"")</f>
        <v>0.42799058420714747</v>
      </c>
      <c r="AG190">
        <f>IFERROR(VLOOKUP($A190,table123!$AF$10:$AR$410,7,FALSE)/VLOOKUP($A190,table100!$AE$10:$AK$462,7,FALSE)*1000,"")</f>
        <v>0.80761904761904757</v>
      </c>
      <c r="AH190">
        <f>IFERROR(VLOOKUP($A190,table123!$BF$10:$BR$410,7,FALSE)/VLOOKUP($A190,table100!$BE$10:$BK$462,7,FALSE)*1000,"")</f>
        <v>2.1400601038156819</v>
      </c>
      <c r="AI190">
        <f>IFERROR(VLOOKUP($A190,table123!$CF$10:$CY$410,7,FALSE)/VLOOKUP($A190,table100!$CE$10:$CK$462,7,FALSE)*1000,"")</f>
        <v>1.7316147684153467</v>
      </c>
      <c r="AJ190">
        <f>IFERROR(VLOOKUP($A190,table123!$DF$10:$DY$410,7,FALSE)/VLOOKUP($A190,table100!$DE$10:$DK$462,7,FALSE)*1000,"")</f>
        <v>2.1305006676568996</v>
      </c>
      <c r="AK190">
        <f>IFERROR(VLOOKUP($A190,table123!$EF$10:$EZ$410,7,FALSE)/VLOOKUP($A190,table100!$EE$10:$EK$462,7,FALSE)*1000,"")</f>
        <v>1.7631940708863787</v>
      </c>
      <c r="AL190">
        <f>IFERROR(VLOOKUP($A190,table123!$FF$10:$FZ$410,7,FALSE)/VLOOKUP($A190,table100!$FE$10:$FK$462,7,FALSE)*1000,"")</f>
        <v>2.1447401736643781</v>
      </c>
      <c r="AM190">
        <f>IFERROR(VLOOKUP($A190,table123!$GF$10:$GZ$410,7,FALSE)/VLOOKUP($A190,table100!$GE$10:$GK$462,7,FALSE)*1000,"")</f>
        <v>2.4836639957422904</v>
      </c>
      <c r="AO190">
        <f>IFERROR(VLOOKUP($A190,table123!$F$10:$R$410,9,FALSE)/VLOOKUP($A190,table100!$E$10:$K$462,7,FALSE)*1000,"")</f>
        <v>0</v>
      </c>
      <c r="AP190">
        <f>IFERROR(VLOOKUP($A190,table123!$AF$10:$AR$410,9,FALSE)/VLOOKUP($A190,table100!$AE$10:$AK$462,7,FALSE)*1000,"")</f>
        <v>0</v>
      </c>
      <c r="AQ190">
        <f>IFERROR(VLOOKUP($A190,table123!$BF$10:$BR$410,9,FALSE)/VLOOKUP($A190,table100!$BE$10:$BK$462,7,FALSE)*1000,"")</f>
        <v>0</v>
      </c>
      <c r="AR190">
        <f>IFERROR(VLOOKUP($A190,table123!$CF$10:$CY$410,16,FALSE)/VLOOKUP($A190,table100!$CE$10:$CK$462,7,FALSE)*1000,"")</f>
        <v>0</v>
      </c>
      <c r="AS190">
        <f>IFERROR(VLOOKUP($A190,table123!$DF$10:$DY$410,16,FALSE)/VLOOKUP($A190,table100!$DE$10:$DK$462,7,FALSE)*1000,"")</f>
        <v>0</v>
      </c>
      <c r="AT190">
        <f>IFERROR(VLOOKUP($A190,table123!$EF$10:$EZ$410,17,FALSE)/VLOOKUP($A190,table100!$EE$10:$EK$462,7,FALSE)*1000,"")</f>
        <v>1.4942322634630327E-2</v>
      </c>
      <c r="AU190">
        <f>IFERROR(VLOOKUP($A190,table123!$FF$10:$FZ$410,17,FALSE)/VLOOKUP($A190,table100!$FE$10:$FK$462,7,FALSE)*1000,"")</f>
        <v>0</v>
      </c>
      <c r="AV190">
        <f>IFERROR(VLOOKUP($A190,table123!$GF$10:$GZ$410,17,FALSE)/VLOOKUP($A190,table100!$GE$10:$GK$462,7,FALSE)*1000,"")</f>
        <v>0</v>
      </c>
      <c r="AX190">
        <f>IFERROR(VLOOKUP($A190,table123!$F$10:$R$410,11,FALSE)/VLOOKUP($A190,table100!$E$10:$K$462,7,FALSE)*1000,"")</f>
        <v>0.21399529210357374</v>
      </c>
      <c r="AY190">
        <f>IFERROR(VLOOKUP($A190,table123!$AF$10:$AR$410,11,FALSE)/VLOOKUP($A190,table100!$AE$10:$AK$462,7,FALSE)*1000,"")</f>
        <v>0.42666666666666664</v>
      </c>
      <c r="AZ190">
        <f>IFERROR(VLOOKUP($A190,table123!$BF$10:$BR$410,11,FALSE)/VLOOKUP($A190,table100!$BE$10:$BK$462,7,FALSE)*1000,"")</f>
        <v>0.24284369972376529</v>
      </c>
      <c r="BA190">
        <f>IFERROR(VLOOKUP($A190,table123!$CF$10:$CY$410,18,FALSE)/VLOOKUP($A190,table100!$CE$10:$CK$462,7,FALSE)*1000,"")</f>
        <v>0.84322110461964705</v>
      </c>
      <c r="BB190">
        <f>IFERROR(VLOOKUP($A190,table123!$DF$10:$DY$410,18,FALSE)/VLOOKUP($A190,table100!$DE$10:$DK$462,7,FALSE)*1000,"")</f>
        <v>0.27006346491425487</v>
      </c>
      <c r="BC190">
        <f>IFERROR(VLOOKUP($A190,table123!$EF$10:$EZ$410,19,FALSE)/VLOOKUP($A190,table100!$EE$10:$EK$462,7,FALSE)*1000,"")</f>
        <v>0.28390413005797621</v>
      </c>
      <c r="BD190">
        <f>IFERROR(VLOOKUP($A190,table123!$FF$10:$FZ$410,19,FALSE)/VLOOKUP($A190,table100!$FE$10:$FK$462,7,FALSE)*1000,"")</f>
        <v>0.46171489849719244</v>
      </c>
      <c r="BE190">
        <f>IFERROR(VLOOKUP($A190,table123!$GF$10:$GZ$410,19,FALSE)/VLOOKUP($A190,table100!$GE$10:$GK$462,7,FALSE)*1000,"")</f>
        <v>0.31045799946778629</v>
      </c>
      <c r="BG190">
        <f>IFERROR(VLOOKUP($A190,table123!$F$10:$R$410,13,FALSE)/VLOOKUP($A190,table100!$E$10:$K$462,7,FALSE)*1000,"")</f>
        <v>3.1029317355018189</v>
      </c>
      <c r="BH190">
        <f>IFERROR(VLOOKUP($A190,table123!$AF$10:$AR$410,13,FALSE)/VLOOKUP($A190,table100!$AE$10:$AK$462,7,FALSE)*1000,"")</f>
        <v>3.9771428571428569</v>
      </c>
      <c r="BI190">
        <f>IFERROR(VLOOKUP($A190,table123!$BF$10:$BR$410,13,FALSE)/VLOOKUP($A190,table100!$BE$10:$BK$462,7,FALSE)*1000,"")</f>
        <v>7.9834866284187838</v>
      </c>
      <c r="BJ190">
        <f>IFERROR(VLOOKUP($A190,table123!$CF$10:$CY$410,20,FALSE)/VLOOKUP($A190,table100!$CE$10:$CK$462,7,FALSE)*1000,"")</f>
        <v>3.5987472143588506</v>
      </c>
      <c r="BK190">
        <f>IFERROR(VLOOKUP($A190,table123!$DF$10:$DY$410,20,FALSE)/VLOOKUP($A190,table100!$DE$10:$DK$462,7,FALSE)*1000,"")</f>
        <v>4.0959625511995323</v>
      </c>
      <c r="BL190">
        <f>IFERROR(VLOOKUP($A190,table123!$EF$10:$EZ$410,21,FALSE)/VLOOKUP($A190,table100!$EE$10:$EK$462,7,FALSE)*1000,"")</f>
        <v>3.2424840117147808</v>
      </c>
      <c r="BM190">
        <f>IFERROR(VLOOKUP($A190,table123!$FF$10:$FZ$410,21,FALSE)/VLOOKUP($A190,table100!$FE$10:$FK$462,7,FALSE)*1000,"")</f>
        <v>7.4619085208739815</v>
      </c>
      <c r="BN190">
        <f>IFERROR(VLOOKUP($A190,table123!$GF$10:$GZ$410,21,FALSE)/VLOOKUP($A190,table100!$GE$10:$GK$462,7,FALSE)*1000,"")</f>
        <v>9.0624168416072859</v>
      </c>
    </row>
    <row r="191" spans="1:66" x14ac:dyDescent="0.3">
      <c r="A191" t="s">
        <v>347</v>
      </c>
      <c r="B191" t="str">
        <f>VLOOKUP($A191,class!$A$1:$B$455,2,FALSE)</f>
        <v>Metropolitan District</v>
      </c>
      <c r="C191" t="str">
        <f>IFERROR(VLOOKUP($A191,classifications!A$3:C$334,3,FALSE),VLOOKUP($A191,classifications!I$2:K$28,3,FALSE))</f>
        <v>Predominantly Urban</v>
      </c>
      <c r="E191" t="b">
        <f>IF(VLOOKUP(A191,table123!$F$10:$F$410,1,FALSE)=VLOOKUP(calculations!A191,table100!$E$10:$E$462,1,FALSE),TRUE,FALSE)</f>
        <v>1</v>
      </c>
      <c r="F191" t="b">
        <f>IF(VLOOKUP($A191,table123!$AF$10:$AF$410,1,FALSE)=VLOOKUP(calculations!$A191,table100!$AE$10:$AE$462,1,FALSE),TRUE,FALSE)</f>
        <v>1</v>
      </c>
      <c r="G191" t="b">
        <f>IF(VLOOKUP($A191,table123!$BF$10:$BF$410,1,FALSE)=VLOOKUP(calculations!$A191,table100!$BE$10:$BE$462,1,FALSE),TRUE,FALSE)</f>
        <v>1</v>
      </c>
      <c r="H191" t="b">
        <f>IF(VLOOKUP($A191,table123!$CF$10:$CF$410,1,FALSE)=VLOOKUP(calculations!$A191,table100!$CE$10:$CE$462,1,FALSE),TRUE,FALSE)</f>
        <v>1</v>
      </c>
      <c r="I191" t="b">
        <f>IF(VLOOKUP($A191,table123!$DF$10:$DF$410,1,FALSE)=VLOOKUP(calculations!$A191,table100!$DE$10:$DE$462,1,FALSE),TRUE,FALSE)</f>
        <v>1</v>
      </c>
      <c r="J191" t="b">
        <f>IF(VLOOKUP($A191,table123!$EF$10:$EF$410,1,FALSE)=VLOOKUP(calculations!$A191,table100!$EE$10:$EE$462,1,FALSE),TRUE,FALSE)</f>
        <v>1</v>
      </c>
      <c r="K191" t="b">
        <f>IF(VLOOKUP($A191,table123!$FF$10:$FF$410,1,FALSE)=VLOOKUP(calculations!$A191,table100!$FE$10:$FE$462,1,FALSE),TRUE,FALSE)</f>
        <v>1</v>
      </c>
      <c r="L191" t="b">
        <f>IF(VLOOKUP($A191,table123!$GF$10:$GF$408,1,FALSE)=VLOOKUP(calculations!$A191,table100!$GE$10:$GE$462,1,FALSE),TRUE,FALSE)</f>
        <v>1</v>
      </c>
      <c r="N191">
        <f>IFERROR(VLOOKUP($A191,table123!$F$10:$R$410,3,FALSE)/VLOOKUP($A191,table100!$E$10:$K$462,7,FALSE)*1000,"")</f>
        <v>2.8893637357385731</v>
      </c>
      <c r="O191">
        <f>IFERROR(VLOOKUP($A191,table123!$AF$10:$AR$410,3,FALSE)/VLOOKUP($A191,table100!$AE$10:$AK$462,7,FALSE)*1000,"")</f>
        <v>5.152550539895306</v>
      </c>
      <c r="P191">
        <f>IFERROR(VLOOKUP($A191,table123!$BF$10:$BR$410,3,FALSE)/VLOOKUP($A191,table100!$BE$10:$BK$462,7,FALSE)*1000,"")</f>
        <v>2.4773499433748585</v>
      </c>
      <c r="Q191">
        <f>IFERROR(VLOOKUP($A191,table123!$CF$10:$CY$410,3,FALSE)/VLOOKUP($A191,table100!$CE$10:$CK$462,7,FALSE)*1000,"")</f>
        <v>3.4747672177430298</v>
      </c>
      <c r="R191">
        <f>IFERROR(VLOOKUP($A191,table123!$DF$10:$DY$410,3,FALSE)/VLOOKUP($A191,table100!$DE$10:$DK$462,7,FALSE)*1000,"")</f>
        <v>4.4787636453898418</v>
      </c>
      <c r="S191">
        <f>IFERROR(VLOOKUP($A191,table123!$EF$10:$EZ$410,3,FALSE)/VLOOKUP($A191,table100!$EE$10:$EK$462,7,FALSE)*1000,"")</f>
        <v>5.5662311730416203</v>
      </c>
      <c r="T191">
        <f>IFERROR(VLOOKUP($A191,table123!$FF$10:$FZ$410,3,FALSE)/VLOOKUP($A191,table100!$FE$10:$FK$462,7,FALSE)*1000,"")</f>
        <v>6.8485119808987802</v>
      </c>
      <c r="U191">
        <f>IFERROR(VLOOKUP($A191,table123!$GF$10:$GZ$410,3,FALSE)/VLOOKUP($A191,table100!$GE$10:$GK$462,7,FALSE)*1000,"")</f>
        <v>5.5872123140679344</v>
      </c>
      <c r="W191">
        <f>IFERROR(VLOOKUP($A191,table123!$F$10:$R$410,5,FALSE)/VLOOKUP($A191,table100!$E$10:$K$462,7,FALSE)*1000,"")</f>
        <v>0.30761286920410663</v>
      </c>
      <c r="X191">
        <f>IFERROR(VLOOKUP($A191,table123!$AF$10:$AR$410,5,FALSE)/VLOOKUP($A191,table100!$AE$10:$AK$462,7,FALSE)*1000,"")</f>
        <v>-6.5707339509823243E-2</v>
      </c>
      <c r="Y191">
        <f>IFERROR(VLOOKUP($A191,table123!$BF$10:$BR$410,5,FALSE)/VLOOKUP($A191,table100!$BE$10:$BK$462,7,FALSE)*1000,"")</f>
        <v>0.19056538025960451</v>
      </c>
      <c r="Z191">
        <f>IFERROR(VLOOKUP($A191,table123!$CF$10:$CY$410,5,FALSE)/VLOOKUP($A191,table100!$CE$10:$CK$462,7,FALSE)*1000,"")</f>
        <v>6.5151885332681819E-2</v>
      </c>
      <c r="AA191">
        <f>IFERROR(VLOOKUP($A191,table123!$DF$10:$DY$410,5,FALSE)/VLOOKUP($A191,table100!$DE$10:$DK$462,7,FALSE)*1000,"")</f>
        <v>8.0941511663671833E-2</v>
      </c>
      <c r="AB191">
        <f>IFERROR(VLOOKUP($A191,table123!$EF$10:$EZ$410,5,FALSE)/VLOOKUP($A191,table100!$EE$10:$EK$462,7,FALSE)*1000,"")</f>
        <v>3.2205773421648723E-2</v>
      </c>
      <c r="AC191">
        <f>IFERROR(VLOOKUP($A191,table123!$FF$10:$FZ$410,5,FALSE)/VLOOKUP($A191,table100!$FE$10:$FK$462,7,FALSE)*1000,"")</f>
        <v>1.5988743924277311E-2</v>
      </c>
      <c r="AD191">
        <f>IFERROR(VLOOKUP($A191,table123!$GF$10:$GZ$410,5,FALSE)/VLOOKUP($A191,table100!$GE$10:$GK$462,7,FALSE)*1000,"")</f>
        <v>3.7001406053430032E-2</v>
      </c>
      <c r="AF191">
        <f>IFERROR(VLOOKUP($A191,table123!$F$10:$R$410,7,FALSE)/VLOOKUP($A191,table100!$E$10:$K$462,7,FALSE)*1000,"")</f>
        <v>0.43395386905579331</v>
      </c>
      <c r="AG191">
        <f>IFERROR(VLOOKUP($A191,table123!$AF$10:$AR$410,7,FALSE)/VLOOKUP($A191,table100!$AE$10:$AK$462,7,FALSE)*1000,"")</f>
        <v>0.87609786013097657</v>
      </c>
      <c r="AH191">
        <f>IFERROR(VLOOKUP($A191,table123!$BF$10:$BR$410,7,FALSE)/VLOOKUP($A191,table100!$BE$10:$BK$462,7,FALSE)*1000,"")</f>
        <v>0.29945988326509276</v>
      </c>
      <c r="AI191">
        <f>IFERROR(VLOOKUP($A191,table123!$CF$10:$CY$410,7,FALSE)/VLOOKUP($A191,table100!$CE$10:$CK$462,7,FALSE)*1000,"")</f>
        <v>2.7635258028612539</v>
      </c>
      <c r="AJ191">
        <f>IFERROR(VLOOKUP($A191,table123!$DF$10:$DY$410,7,FALSE)/VLOOKUP($A191,table100!$DE$10:$DK$462,7,FALSE)*1000,"")</f>
        <v>0.7932268143039839</v>
      </c>
      <c r="AK191">
        <f>IFERROR(VLOOKUP($A191,table123!$EF$10:$EZ$410,7,FALSE)/VLOOKUP($A191,table100!$EE$10:$EK$462,7,FALSE)*1000,"")</f>
        <v>1.6961707335401659</v>
      </c>
      <c r="AL191">
        <f>IFERROR(VLOOKUP($A191,table123!$FF$10:$FZ$410,7,FALSE)/VLOOKUP($A191,table100!$FE$10:$FK$462,7,FALSE)*1000,"")</f>
        <v>1.5349194167306217</v>
      </c>
      <c r="AM191">
        <f>IFERROR(VLOOKUP($A191,table123!$GF$10:$GZ$410,7,FALSE)/VLOOKUP($A191,table100!$GE$10:$GK$462,7,FALSE)*1000,"")</f>
        <v>0.4651605332431204</v>
      </c>
      <c r="AO191">
        <f>IFERROR(VLOOKUP($A191,table123!$F$10:$R$410,9,FALSE)/VLOOKUP($A191,table100!$E$10:$K$462,7,FALSE)*1000,"")</f>
        <v>-5.4930869500733328E-3</v>
      </c>
      <c r="AP191">
        <f>IFERROR(VLOOKUP($A191,table123!$AF$10:$AR$410,9,FALSE)/VLOOKUP($A191,table100!$AE$10:$AK$462,7,FALSE)*1000,"")</f>
        <v>-0.12046345576800929</v>
      </c>
      <c r="AQ191">
        <f>IFERROR(VLOOKUP($A191,table123!$BF$10:$BR$410,9,FALSE)/VLOOKUP($A191,table100!$BE$10:$BK$462,7,FALSE)*1000,"")</f>
        <v>1.0889450300548827E-2</v>
      </c>
      <c r="AR191">
        <f>IFERROR(VLOOKUP($A191,table123!$CF$10:$CY$410,16,FALSE)/VLOOKUP($A191,table100!$CE$10:$CK$462,7,FALSE)*1000,"")</f>
        <v>0</v>
      </c>
      <c r="AS191">
        <f>IFERROR(VLOOKUP($A191,table123!$DF$10:$DY$410,16,FALSE)/VLOOKUP($A191,table100!$DE$10:$DK$462,7,FALSE)*1000,"")</f>
        <v>0</v>
      </c>
      <c r="AT191">
        <f>IFERROR(VLOOKUP($A191,table123!$EF$10:$EZ$410,17,FALSE)/VLOOKUP($A191,table100!$EE$10:$EK$462,7,FALSE)*1000,"")</f>
        <v>0</v>
      </c>
      <c r="AU191">
        <f>IFERROR(VLOOKUP($A191,table123!$FF$10:$FZ$410,17,FALSE)/VLOOKUP($A191,table100!$FE$10:$FK$462,7,FALSE)*1000,"")</f>
        <v>0</v>
      </c>
      <c r="AV191">
        <f>IFERROR(VLOOKUP($A191,table123!$GF$10:$GZ$410,17,FALSE)/VLOOKUP($A191,table100!$GE$10:$GK$462,7,FALSE)*1000,"")</f>
        <v>0</v>
      </c>
      <c r="AX191">
        <f>IFERROR(VLOOKUP($A191,table123!$F$10:$R$410,11,FALSE)/VLOOKUP($A191,table100!$E$10:$K$462,7,FALSE)*1000,"")</f>
        <v>0.43395386905579331</v>
      </c>
      <c r="AY191">
        <f>IFERROR(VLOOKUP($A191,table123!$AF$10:$AR$410,11,FALSE)/VLOOKUP($A191,table100!$AE$10:$AK$462,7,FALSE)*1000,"")</f>
        <v>0.1697439604003767</v>
      </c>
      <c r="AZ191">
        <f>IFERROR(VLOOKUP($A191,table123!$BF$10:$BR$410,11,FALSE)/VLOOKUP($A191,table100!$BE$10:$BK$462,7,FALSE)*1000,"")</f>
        <v>0.14156285390713477</v>
      </c>
      <c r="BA191">
        <f>IFERROR(VLOOKUP($A191,table123!$CF$10:$CY$410,18,FALSE)/VLOOKUP($A191,table100!$CE$10:$CK$462,7,FALSE)*1000,"")</f>
        <v>0.14659174199853409</v>
      </c>
      <c r="BB191">
        <f>IFERROR(VLOOKUP($A191,table123!$DF$10:$DY$410,18,FALSE)/VLOOKUP($A191,table100!$DE$10:$DK$462,7,FALSE)*1000,"")</f>
        <v>4.8564906998203095E-2</v>
      </c>
      <c r="BC191">
        <f>IFERROR(VLOOKUP($A191,table123!$EF$10:$EZ$410,19,FALSE)/VLOOKUP($A191,table100!$EE$10:$EK$462,7,FALSE)*1000,"")</f>
        <v>0.15566123820463548</v>
      </c>
      <c r="BD191">
        <f>IFERROR(VLOOKUP($A191,table123!$FF$10:$FZ$410,19,FALSE)/VLOOKUP($A191,table100!$FE$10:$FK$462,7,FALSE)*1000,"")</f>
        <v>0.13856911401040334</v>
      </c>
      <c r="BE191">
        <f>IFERROR(VLOOKUP($A191,table123!$GF$10:$GZ$410,19,FALSE)/VLOOKUP($A191,table100!$GE$10:$GK$462,7,FALSE)*1000,"")</f>
        <v>0.11100421816029009</v>
      </c>
      <c r="BG191">
        <f>IFERROR(VLOOKUP($A191,table123!$F$10:$R$410,13,FALSE)/VLOOKUP($A191,table100!$E$10:$K$462,7,FALSE)*1000,"")</f>
        <v>3.1914835179926064</v>
      </c>
      <c r="BH191">
        <f>IFERROR(VLOOKUP($A191,table123!$AF$10:$AR$410,13,FALSE)/VLOOKUP($A191,table100!$AE$10:$AK$462,7,FALSE)*1000,"")</f>
        <v>5.6727336443480736</v>
      </c>
      <c r="BI191">
        <f>IFERROR(VLOOKUP($A191,table123!$BF$10:$BR$410,13,FALSE)/VLOOKUP($A191,table100!$BE$10:$BK$462,7,FALSE)*1000,"")</f>
        <v>2.8367018032929701</v>
      </c>
      <c r="BJ191">
        <f>IFERROR(VLOOKUP($A191,table123!$CF$10:$CY$410,20,FALSE)/VLOOKUP($A191,table100!$CE$10:$CK$462,7,FALSE)*1000,"")</f>
        <v>6.1568531639384316</v>
      </c>
      <c r="BK191">
        <f>IFERROR(VLOOKUP($A191,table123!$DF$10:$DY$410,20,FALSE)/VLOOKUP($A191,table100!$DE$10:$DK$462,7,FALSE)*1000,"")</f>
        <v>5.3043670643592939</v>
      </c>
      <c r="BL191">
        <f>IFERROR(VLOOKUP($A191,table123!$EF$10:$EZ$410,21,FALSE)/VLOOKUP($A191,table100!$EE$10:$EK$462,7,FALSE)*1000,"")</f>
        <v>7.1389464417988</v>
      </c>
      <c r="BM191">
        <f>IFERROR(VLOOKUP($A191,table123!$FF$10:$FZ$410,21,FALSE)/VLOOKUP($A191,table100!$FE$10:$FK$462,7,FALSE)*1000,"")</f>
        <v>8.2608510275432767</v>
      </c>
      <c r="BN191">
        <f>IFERROR(VLOOKUP($A191,table123!$GF$10:$GZ$410,21,FALSE)/VLOOKUP($A191,table100!$GE$10:$GK$462,7,FALSE)*1000,"")</f>
        <v>5.9783700352041951</v>
      </c>
    </row>
    <row r="192" spans="1:66" x14ac:dyDescent="0.3">
      <c r="A192" t="s">
        <v>271</v>
      </c>
      <c r="B192" t="str">
        <f>VLOOKUP($A192,class!$A$1:$B$455,2,FALSE)</f>
        <v>Metropolitan District</v>
      </c>
      <c r="C192" t="str">
        <f>IFERROR(VLOOKUP($A192,classifications!A$3:C$334,3,FALSE),VLOOKUP($A192,classifications!I$2:K$28,3,FALSE))</f>
        <v>Predominantly Urban</v>
      </c>
      <c r="E192" t="b">
        <f>IF(VLOOKUP(A192,table123!$F$10:$F$410,1,FALSE)=VLOOKUP(calculations!A192,table100!$E$10:$E$462,1,FALSE),TRUE,FALSE)</f>
        <v>1</v>
      </c>
      <c r="F192" t="b">
        <f>IF(VLOOKUP($A192,table123!$AF$10:$AF$410,1,FALSE)=VLOOKUP(calculations!$A192,table100!$AE$10:$AE$462,1,FALSE),TRUE,FALSE)</f>
        <v>1</v>
      </c>
      <c r="G192" t="b">
        <f>IF(VLOOKUP($A192,table123!$BF$10:$BF$410,1,FALSE)=VLOOKUP(calculations!$A192,table100!$BE$10:$BE$462,1,FALSE),TRUE,FALSE)</f>
        <v>1</v>
      </c>
      <c r="H192" t="b">
        <f>IF(VLOOKUP($A192,table123!$CF$10:$CF$410,1,FALSE)=VLOOKUP(calculations!$A192,table100!$CE$10:$CE$462,1,FALSE),TRUE,FALSE)</f>
        <v>1</v>
      </c>
      <c r="I192" t="b">
        <f>IF(VLOOKUP($A192,table123!$DF$10:$DF$410,1,FALSE)=VLOOKUP(calculations!$A192,table100!$DE$10:$DE$462,1,FALSE),TRUE,FALSE)</f>
        <v>1</v>
      </c>
      <c r="J192" t="b">
        <f>IF(VLOOKUP($A192,table123!$EF$10:$EF$410,1,FALSE)=VLOOKUP(calculations!$A192,table100!$EE$10:$EE$462,1,FALSE),TRUE,FALSE)</f>
        <v>1</v>
      </c>
      <c r="K192" t="b">
        <f>IF(VLOOKUP($A192,table123!$FF$10:$FF$410,1,FALSE)=VLOOKUP(calculations!$A192,table100!$FE$10:$FE$462,1,FALSE),TRUE,FALSE)</f>
        <v>1</v>
      </c>
      <c r="L192" t="b">
        <f>IF(VLOOKUP($A192,table123!$GF$10:$GF$408,1,FALSE)=VLOOKUP(calculations!$A192,table100!$GE$10:$GE$462,1,FALSE),TRUE,FALSE)</f>
        <v>1</v>
      </c>
      <c r="N192">
        <f>IFERROR(VLOOKUP($A192,table123!$F$10:$R$410,3,FALSE)/VLOOKUP($A192,table100!$E$10:$K$462,7,FALSE)*1000,"")</f>
        <v>4.0350016614712727</v>
      </c>
      <c r="O192">
        <f>IFERROR(VLOOKUP($A192,table123!$AF$10:$AR$410,3,FALSE)/VLOOKUP($A192,table100!$AE$10:$AK$462,7,FALSE)*1000,"")</f>
        <v>5.647400302877335</v>
      </c>
      <c r="P192">
        <f>IFERROR(VLOOKUP($A192,table123!$BF$10:$BR$410,3,FALSE)/VLOOKUP($A192,table100!$BE$10:$BK$462,7,FALSE)*1000,"")</f>
        <v>9.474212573723177</v>
      </c>
      <c r="Q192">
        <f>IFERROR(VLOOKUP($A192,table123!$CF$10:$CY$410,3,FALSE)/VLOOKUP($A192,table100!$CE$10:$CK$462,7,FALSE)*1000,"")</f>
        <v>4.7289414326825856</v>
      </c>
      <c r="R192">
        <f>IFERROR(VLOOKUP($A192,table123!$DF$10:$DY$410,3,FALSE)/VLOOKUP($A192,table100!$DE$10:$DK$462,7,FALSE)*1000,"")</f>
        <v>8.6252284059586852</v>
      </c>
      <c r="S192">
        <f>IFERROR(VLOOKUP($A192,table123!$EF$10:$EZ$410,3,FALSE)/VLOOKUP($A192,table100!$EE$10:$EK$462,7,FALSE)*1000,"")</f>
        <v>10.514503558636804</v>
      </c>
      <c r="T192">
        <f>IFERROR(VLOOKUP($A192,table123!$FF$10:$FZ$410,3,FALSE)/VLOOKUP($A192,table100!$FE$10:$FK$462,7,FALSE)*1000,"")</f>
        <v>12.759024954703937</v>
      </c>
      <c r="U192">
        <f>IFERROR(VLOOKUP($A192,table123!$GF$10:$GZ$410,3,FALSE)/VLOOKUP($A192,table100!$GE$10:$GK$462,7,FALSE)*1000,"")</f>
        <v>16.386295644853352</v>
      </c>
      <c r="W192">
        <f>IFERROR(VLOOKUP($A192,table123!$F$10:$R$410,5,FALSE)/VLOOKUP($A192,table100!$E$10:$K$462,7,FALSE)*1000,"")</f>
        <v>4.7470607782014965E-2</v>
      </c>
      <c r="X192">
        <f>IFERROR(VLOOKUP($A192,table123!$AF$10:$AR$410,5,FALSE)/VLOOKUP($A192,table100!$AE$10:$AK$462,7,FALSE)*1000,"")</f>
        <v>1.5774861181221605E-2</v>
      </c>
      <c r="Y192">
        <f>IFERROR(VLOOKUP($A192,table123!$BF$10:$BR$410,5,FALSE)/VLOOKUP($A192,table100!$BE$10:$BK$462,7,FALSE)*1000,"")</f>
        <v>0</v>
      </c>
      <c r="Z192">
        <f>IFERROR(VLOOKUP($A192,table123!$CF$10:$CY$410,5,FALSE)/VLOOKUP($A192,table100!$CE$10:$CK$462,7,FALSE)*1000,"")</f>
        <v>9.3334370381893142E-2</v>
      </c>
      <c r="AA192">
        <f>IFERROR(VLOOKUP($A192,table123!$DF$10:$DY$410,5,FALSE)/VLOOKUP($A192,table100!$DE$10:$DK$462,7,FALSE)*1000,"")</f>
        <v>0</v>
      </c>
      <c r="AB192">
        <f>IFERROR(VLOOKUP($A192,table123!$EF$10:$EZ$410,5,FALSE)/VLOOKUP($A192,table100!$EE$10:$EK$462,7,FALSE)*1000,"")</f>
        <v>0</v>
      </c>
      <c r="AC192">
        <f>IFERROR(VLOOKUP($A192,table123!$FF$10:$FZ$410,5,FALSE)/VLOOKUP($A192,table100!$FE$10:$FK$462,7,FALSE)*1000,"")</f>
        <v>1.5225566771723077E-2</v>
      </c>
      <c r="AD192">
        <f>IFERROR(VLOOKUP($A192,table123!$GF$10:$GZ$410,5,FALSE)/VLOOKUP($A192,table100!$GE$10:$GK$462,7,FALSE)*1000,"")</f>
        <v>0</v>
      </c>
      <c r="AF192">
        <f>IFERROR(VLOOKUP($A192,table123!$F$10:$R$410,7,FALSE)/VLOOKUP($A192,table100!$E$10:$K$462,7,FALSE)*1000,"")</f>
        <v>0</v>
      </c>
      <c r="AG192">
        <f>IFERROR(VLOOKUP($A192,table123!$AF$10:$AR$410,7,FALSE)/VLOOKUP($A192,table100!$AE$10:$AK$462,7,FALSE)*1000,"")</f>
        <v>7.8874305906108028E-2</v>
      </c>
      <c r="AH192">
        <f>IFERROR(VLOOKUP($A192,table123!$BF$10:$BR$410,7,FALSE)/VLOOKUP($A192,table100!$BE$10:$BK$462,7,FALSE)*1000,"")</f>
        <v>9.4114694440958713E-2</v>
      </c>
      <c r="AI192">
        <f>IFERROR(VLOOKUP($A192,table123!$CF$10:$CY$410,7,FALSE)/VLOOKUP($A192,table100!$CE$10:$CK$462,7,FALSE)*1000,"")</f>
        <v>0</v>
      </c>
      <c r="AJ192">
        <f>IFERROR(VLOOKUP($A192,table123!$DF$10:$DY$410,7,FALSE)/VLOOKUP($A192,table100!$DE$10:$DK$462,7,FALSE)*1000,"")</f>
        <v>0</v>
      </c>
      <c r="AK192">
        <f>IFERROR(VLOOKUP($A192,table123!$EF$10:$EZ$410,7,FALSE)/VLOOKUP($A192,table100!$EE$10:$EK$462,7,FALSE)*1000,"")</f>
        <v>9.2232487356463194E-2</v>
      </c>
      <c r="AL192">
        <f>IFERROR(VLOOKUP($A192,table123!$FF$10:$FZ$410,7,FALSE)/VLOOKUP($A192,table100!$FE$10:$FK$462,7,FALSE)*1000,"")</f>
        <v>0.15225566771723079</v>
      </c>
      <c r="AM192">
        <f>IFERROR(VLOOKUP($A192,table123!$GF$10:$GZ$410,7,FALSE)/VLOOKUP($A192,table100!$GE$10:$GK$462,7,FALSE)*1000,"")</f>
        <v>0.13529968881071575</v>
      </c>
      <c r="AO192">
        <f>IFERROR(VLOOKUP($A192,table123!$F$10:$R$410,9,FALSE)/VLOOKUP($A192,table100!$E$10:$K$462,7,FALSE)*1000,"")</f>
        <v>0</v>
      </c>
      <c r="AP192">
        <f>IFERROR(VLOOKUP($A192,table123!$AF$10:$AR$410,9,FALSE)/VLOOKUP($A192,table100!$AE$10:$AK$462,7,FALSE)*1000,"")</f>
        <v>0</v>
      </c>
      <c r="AQ192">
        <f>IFERROR(VLOOKUP($A192,table123!$BF$10:$BR$410,9,FALSE)/VLOOKUP($A192,table100!$BE$10:$BK$462,7,FALSE)*1000,"")</f>
        <v>0</v>
      </c>
      <c r="AR192">
        <f>IFERROR(VLOOKUP($A192,table123!$CF$10:$CY$410,16,FALSE)/VLOOKUP($A192,table100!$CE$10:$CK$462,7,FALSE)*1000,"")</f>
        <v>0</v>
      </c>
      <c r="AS192">
        <f>IFERROR(VLOOKUP($A192,table123!$DF$10:$DY$410,16,FALSE)/VLOOKUP($A192,table100!$DE$10:$DK$462,7,FALSE)*1000,"")</f>
        <v>0</v>
      </c>
      <c r="AT192">
        <f>IFERROR(VLOOKUP($A192,table123!$EF$10:$EZ$410,17,FALSE)/VLOOKUP($A192,table100!$EE$10:$EK$462,7,FALSE)*1000,"")</f>
        <v>0</v>
      </c>
      <c r="AU192">
        <f>IFERROR(VLOOKUP($A192,table123!$FF$10:$FZ$410,17,FALSE)/VLOOKUP($A192,table100!$FE$10:$FK$462,7,FALSE)*1000,"")</f>
        <v>0</v>
      </c>
      <c r="AV192">
        <f>IFERROR(VLOOKUP($A192,table123!$GF$10:$GZ$410,17,FALSE)/VLOOKUP($A192,table100!$GE$10:$GK$462,7,FALSE)*1000,"")</f>
        <v>0</v>
      </c>
      <c r="AX192">
        <f>IFERROR(VLOOKUP($A192,table123!$F$10:$R$410,11,FALSE)/VLOOKUP($A192,table100!$E$10:$K$462,7,FALSE)*1000,"")</f>
        <v>0.99688276342231441</v>
      </c>
      <c r="AY192">
        <f>IFERROR(VLOOKUP($A192,table123!$AF$10:$AR$410,11,FALSE)/VLOOKUP($A192,table100!$AE$10:$AK$462,7,FALSE)*1000,"")</f>
        <v>6.3099444724886419E-2</v>
      </c>
      <c r="AZ192">
        <f>IFERROR(VLOOKUP($A192,table123!$BF$10:$BR$410,11,FALSE)/VLOOKUP($A192,table100!$BE$10:$BK$462,7,FALSE)*1000,"")</f>
        <v>1.2078052453256369</v>
      </c>
      <c r="BA192">
        <f>IFERROR(VLOOKUP($A192,table123!$CF$10:$CY$410,18,FALSE)/VLOOKUP($A192,table100!$CE$10:$CK$462,7,FALSE)*1000,"")</f>
        <v>0.26444738274869722</v>
      </c>
      <c r="BB192">
        <f>IFERROR(VLOOKUP($A192,table123!$DF$10:$DY$410,18,FALSE)/VLOOKUP($A192,table100!$DE$10:$DK$462,7,FALSE)*1000,"")</f>
        <v>1.269782278794636</v>
      </c>
      <c r="BC192">
        <f>IFERROR(VLOOKUP($A192,table123!$EF$10:$EZ$410,19,FALSE)/VLOOKUP($A192,table100!$EE$10:$EK$462,7,FALSE)*1000,"")</f>
        <v>0.98381319846894077</v>
      </c>
      <c r="BD192">
        <f>IFERROR(VLOOKUP($A192,table123!$FF$10:$FZ$410,19,FALSE)/VLOOKUP($A192,table100!$FE$10:$FK$462,7,FALSE)*1000,"")</f>
        <v>0.13703010094550769</v>
      </c>
      <c r="BE192">
        <f>IFERROR(VLOOKUP($A192,table123!$GF$10:$GZ$410,19,FALSE)/VLOOKUP($A192,table100!$GE$10:$GK$462,7,FALSE)*1000,"")</f>
        <v>3.0066597513492384E-2</v>
      </c>
      <c r="BG192">
        <f>IFERROR(VLOOKUP($A192,table123!$F$10:$R$410,13,FALSE)/VLOOKUP($A192,table100!$E$10:$K$462,7,FALSE)*1000,"")</f>
        <v>3.0855895058309732</v>
      </c>
      <c r="BH192">
        <f>IFERROR(VLOOKUP($A192,table123!$AF$10:$AR$410,13,FALSE)/VLOOKUP($A192,table100!$AE$10:$AK$462,7,FALSE)*1000,"")</f>
        <v>5.6789500252397778</v>
      </c>
      <c r="BI192">
        <f>IFERROR(VLOOKUP($A192,table123!$BF$10:$BR$410,13,FALSE)/VLOOKUP($A192,table100!$BE$10:$BK$462,7,FALSE)*1000,"")</f>
        <v>8.3605220228384987</v>
      </c>
      <c r="BJ192">
        <f>IFERROR(VLOOKUP($A192,table123!$CF$10:$CY$410,20,FALSE)/VLOOKUP($A192,table100!$CE$10:$CK$462,7,FALSE)*1000,"")</f>
        <v>4.5578284203157811</v>
      </c>
      <c r="BK192">
        <f>IFERROR(VLOOKUP($A192,table123!$DF$10:$DY$410,20,FALSE)/VLOOKUP($A192,table100!$DE$10:$DK$462,7,FALSE)*1000,"")</f>
        <v>7.3554461271640497</v>
      </c>
      <c r="BL192">
        <f>IFERROR(VLOOKUP($A192,table123!$EF$10:$EZ$410,21,FALSE)/VLOOKUP($A192,table100!$EE$10:$EK$462,7,FALSE)*1000,"")</f>
        <v>9.6229228475243254</v>
      </c>
      <c r="BM192">
        <f>IFERROR(VLOOKUP($A192,table123!$FF$10:$FZ$410,21,FALSE)/VLOOKUP($A192,table100!$FE$10:$FK$462,7,FALSE)*1000,"")</f>
        <v>12.789476088247385</v>
      </c>
      <c r="BN192">
        <f>IFERROR(VLOOKUP($A192,table123!$GF$10:$GZ$410,21,FALSE)/VLOOKUP($A192,table100!$GE$10:$GK$462,7,FALSE)*1000,"")</f>
        <v>16.491528736150574</v>
      </c>
    </row>
    <row r="193" spans="1:66" x14ac:dyDescent="0.3">
      <c r="A193" t="s">
        <v>200</v>
      </c>
      <c r="B193" t="str">
        <f>VLOOKUP($A193,class!$A$1:$B$455,2,FALSE)</f>
        <v>London Borough</v>
      </c>
      <c r="C193" t="str">
        <f>IFERROR(VLOOKUP($A193,classifications!A$3:C$334,3,FALSE),VLOOKUP($A193,classifications!I$2:K$28,3,FALSE))</f>
        <v>Predominantly Urban</v>
      </c>
      <c r="E193" t="b">
        <f>IF(VLOOKUP(A193,table123!$F$10:$F$410,1,FALSE)=VLOOKUP(calculations!A193,table100!$E$10:$E$462,1,FALSE),TRUE,FALSE)</f>
        <v>1</v>
      </c>
      <c r="F193" t="b">
        <f>IF(VLOOKUP($A193,table123!$AF$10:$AF$410,1,FALSE)=VLOOKUP(calculations!$A193,table100!$AE$10:$AE$462,1,FALSE),TRUE,FALSE)</f>
        <v>1</v>
      </c>
      <c r="G193" t="b">
        <f>IF(VLOOKUP($A193,table123!$BF$10:$BF$410,1,FALSE)=VLOOKUP(calculations!$A193,table100!$BE$10:$BE$462,1,FALSE),TRUE,FALSE)</f>
        <v>1</v>
      </c>
      <c r="H193" t="b">
        <f>IF(VLOOKUP($A193,table123!$CF$10:$CF$410,1,FALSE)=VLOOKUP(calculations!$A193,table100!$CE$10:$CE$462,1,FALSE),TRUE,FALSE)</f>
        <v>1</v>
      </c>
      <c r="I193" t="b">
        <f>IF(VLOOKUP($A193,table123!$DF$10:$DF$410,1,FALSE)=VLOOKUP(calculations!$A193,table100!$DE$10:$DE$462,1,FALSE),TRUE,FALSE)</f>
        <v>1</v>
      </c>
      <c r="J193" t="b">
        <f>IF(VLOOKUP($A193,table123!$EF$10:$EF$410,1,FALSE)=VLOOKUP(calculations!$A193,table100!$EE$10:$EE$462,1,FALSE),TRUE,FALSE)</f>
        <v>1</v>
      </c>
      <c r="K193" t="b">
        <f>IF(VLOOKUP($A193,table123!$FF$10:$FF$410,1,FALSE)=VLOOKUP(calculations!$A193,table100!$FE$10:$FE$462,1,FALSE),TRUE,FALSE)</f>
        <v>1</v>
      </c>
      <c r="L193" t="b">
        <f>IF(VLOOKUP($A193,table123!$GF$10:$GF$408,1,FALSE)=VLOOKUP(calculations!$A193,table100!$GE$10:$GE$462,1,FALSE),TRUE,FALSE)</f>
        <v>1</v>
      </c>
      <c r="N193">
        <f>IFERROR(VLOOKUP($A193,table123!$F$10:$R$410,3,FALSE)/VLOOKUP($A193,table100!$E$10:$K$462,7,FALSE)*1000,"")</f>
        <v>3.772649045940645</v>
      </c>
      <c r="O193">
        <f>IFERROR(VLOOKUP($A193,table123!$AF$10:$AR$410,3,FALSE)/VLOOKUP($A193,table100!$AE$10:$AK$462,7,FALSE)*1000,"")</f>
        <v>8.009101932663663</v>
      </c>
      <c r="P193">
        <f>IFERROR(VLOOKUP($A193,table123!$BF$10:$BR$410,3,FALSE)/VLOOKUP($A193,table100!$BE$10:$BK$462,7,FALSE)*1000,"")</f>
        <v>8.1793373476107138</v>
      </c>
      <c r="Q193">
        <f>IFERROR(VLOOKUP($A193,table123!$CF$10:$CY$410,3,FALSE)/VLOOKUP($A193,table100!$CE$10:$CK$462,7,FALSE)*1000,"")</f>
        <v>7.4708468182852279</v>
      </c>
      <c r="R193">
        <f>IFERROR(VLOOKUP($A193,table123!$DF$10:$DY$410,3,FALSE)/VLOOKUP($A193,table100!$DE$10:$DK$462,7,FALSE)*1000,"")</f>
        <v>7.9064021510064677</v>
      </c>
      <c r="S193">
        <f>IFERROR(VLOOKUP($A193,table123!$EF$10:$EZ$410,3,FALSE)/VLOOKUP($A193,table100!$EE$10:$EK$462,7,FALSE)*1000,"")</f>
        <v>9.8309849003567695</v>
      </c>
      <c r="T193">
        <f>IFERROR(VLOOKUP($A193,table123!$FF$10:$FZ$410,3,FALSE)/VLOOKUP($A193,table100!$FE$10:$FK$462,7,FALSE)*1000,"")</f>
        <v>7.5915260036496344</v>
      </c>
      <c r="U193">
        <f>IFERROR(VLOOKUP($A193,table123!$GF$10:$GZ$410,3,FALSE)/VLOOKUP($A193,table100!$GE$10:$GK$462,7,FALSE)*1000,"")</f>
        <v>11.243260050739538</v>
      </c>
      <c r="W193">
        <f>IFERROR(VLOOKUP($A193,table123!$F$10:$R$410,5,FALSE)/VLOOKUP($A193,table100!$E$10:$K$462,7,FALSE)*1000,"")</f>
        <v>0.5561275486047963</v>
      </c>
      <c r="X193">
        <f>IFERROR(VLOOKUP($A193,table123!$AF$10:$AR$410,5,FALSE)/VLOOKUP($A193,table100!$AE$10:$AK$462,7,FALSE)*1000,"")</f>
        <v>1.0778604470126798</v>
      </c>
      <c r="Y193">
        <f>IFERROR(VLOOKUP($A193,table123!$BF$10:$BR$410,5,FALSE)/VLOOKUP($A193,table100!$BE$10:$BK$462,7,FALSE)*1000,"")</f>
        <v>0.84537122178388158</v>
      </c>
      <c r="Z193">
        <f>IFERROR(VLOOKUP($A193,table123!$CF$10:$CY$410,5,FALSE)/VLOOKUP($A193,table100!$CE$10:$CK$462,7,FALSE)*1000,"")</f>
        <v>0.5650836984361125</v>
      </c>
      <c r="AA193">
        <f>IFERROR(VLOOKUP($A193,table123!$DF$10:$DY$410,5,FALSE)/VLOOKUP($A193,table100!$DE$10:$DK$462,7,FALSE)*1000,"")</f>
        <v>0.51595087566310582</v>
      </c>
      <c r="AB193">
        <f>IFERROR(VLOOKUP($A193,table123!$EF$10:$EZ$410,5,FALSE)/VLOOKUP($A193,table100!$EE$10:$EK$462,7,FALSE)*1000,"")</f>
        <v>0.56218242098814375</v>
      </c>
      <c r="AC193">
        <f>IFERROR(VLOOKUP($A193,table123!$FF$10:$FZ$410,5,FALSE)/VLOOKUP($A193,table100!$FE$10:$FK$462,7,FALSE)*1000,"")</f>
        <v>0.64866560218978098</v>
      </c>
      <c r="AD193">
        <f>IFERROR(VLOOKUP($A193,table123!$GF$10:$GZ$410,5,FALSE)/VLOOKUP($A193,table100!$GE$10:$GK$462,7,FALSE)*1000,"")</f>
        <v>0.81974743298918074</v>
      </c>
      <c r="AF193">
        <f>IFERROR(VLOOKUP($A193,table123!$F$10:$R$410,7,FALSE)/VLOOKUP($A193,table100!$E$10:$K$462,7,FALSE)*1000,"")</f>
        <v>0.3156399600189384</v>
      </c>
      <c r="AG193">
        <f>IFERROR(VLOOKUP($A193,table123!$AF$10:$AR$410,7,FALSE)/VLOOKUP($A193,table100!$AE$10:$AK$462,7,FALSE)*1000,"")</f>
        <v>0.78593990928007895</v>
      </c>
      <c r="AH193">
        <f>IFERROR(VLOOKUP($A193,table123!$BF$10:$BR$410,7,FALSE)/VLOOKUP($A193,table100!$BE$10:$BK$462,7,FALSE)*1000,"")</f>
        <v>1.7723133509328746</v>
      </c>
      <c r="AI193">
        <f>IFERROR(VLOOKUP($A193,table123!$CF$10:$CY$410,7,FALSE)/VLOOKUP($A193,table100!$CE$10:$CK$462,7,FALSE)*1000,"")</f>
        <v>3.7794559051246486</v>
      </c>
      <c r="AJ193">
        <f>IFERROR(VLOOKUP($A193,table123!$DF$10:$DY$410,7,FALSE)/VLOOKUP($A193,table100!$DE$10:$DK$462,7,FALSE)*1000,"")</f>
        <v>2.6451566019911343</v>
      </c>
      <c r="AK193">
        <f>IFERROR(VLOOKUP($A193,table123!$EF$10:$EZ$410,7,FALSE)/VLOOKUP($A193,table100!$EE$10:$EK$462,7,FALSE)*1000,"")</f>
        <v>1.0667051064903239</v>
      </c>
      <c r="AL193">
        <f>IFERROR(VLOOKUP($A193,table123!$FF$10:$FZ$410,7,FALSE)/VLOOKUP($A193,table100!$FE$10:$FK$462,7,FALSE)*1000,"")</f>
        <v>0.53461450729927007</v>
      </c>
      <c r="AM193">
        <f>IFERROR(VLOOKUP($A193,table123!$GF$10:$GZ$410,7,FALSE)/VLOOKUP($A193,table100!$GE$10:$GK$462,7,FALSE)*1000,"")</f>
        <v>0.73494597440409304</v>
      </c>
      <c r="AO193">
        <f>IFERROR(VLOOKUP($A193,table123!$F$10:$R$410,9,FALSE)/VLOOKUP($A193,table100!$E$10:$K$462,7,FALSE)*1000,"")</f>
        <v>0</v>
      </c>
      <c r="AP193">
        <f>IFERROR(VLOOKUP($A193,table123!$AF$10:$AR$410,9,FALSE)/VLOOKUP($A193,table100!$AE$10:$AK$462,7,FALSE)*1000,"")</f>
        <v>0</v>
      </c>
      <c r="AQ193">
        <f>IFERROR(VLOOKUP($A193,table123!$BF$10:$BR$410,9,FALSE)/VLOOKUP($A193,table100!$BE$10:$BK$462,7,FALSE)*1000,"")</f>
        <v>0</v>
      </c>
      <c r="AR193">
        <f>IFERROR(VLOOKUP($A193,table123!$CF$10:$CY$410,16,FALSE)/VLOOKUP($A193,table100!$CE$10:$CK$462,7,FALSE)*1000,"")</f>
        <v>0</v>
      </c>
      <c r="AS193">
        <f>IFERROR(VLOOKUP($A193,table123!$DF$10:$DY$410,16,FALSE)/VLOOKUP($A193,table100!$DE$10:$DK$462,7,FALSE)*1000,"")</f>
        <v>0</v>
      </c>
      <c r="AT193">
        <f>IFERROR(VLOOKUP($A193,table123!$EF$10:$EZ$410,17,FALSE)/VLOOKUP($A193,table100!$EE$10:$EK$462,7,FALSE)*1000,"")</f>
        <v>0</v>
      </c>
      <c r="AU193">
        <f>IFERROR(VLOOKUP($A193,table123!$FF$10:$FZ$410,17,FALSE)/VLOOKUP($A193,table100!$FE$10:$FK$462,7,FALSE)*1000,"")</f>
        <v>0</v>
      </c>
      <c r="AV193">
        <f>IFERROR(VLOOKUP($A193,table123!$GF$10:$GZ$410,17,FALSE)/VLOOKUP($A193,table100!$GE$10:$GK$462,7,FALSE)*1000,"")</f>
        <v>0</v>
      </c>
      <c r="AX193">
        <f>IFERROR(VLOOKUP($A193,table123!$F$10:$R$410,11,FALSE)/VLOOKUP($A193,table100!$E$10:$K$462,7,FALSE)*1000,"")</f>
        <v>0.62376468289456877</v>
      </c>
      <c r="AY193">
        <f>IFERROR(VLOOKUP($A193,table123!$AF$10:$AR$410,11,FALSE)/VLOOKUP($A193,table100!$AE$10:$AK$462,7,FALSE)*1000,"")</f>
        <v>0.48653422955433462</v>
      </c>
      <c r="AZ193">
        <f>IFERROR(VLOOKUP($A193,table123!$BF$10:$BR$410,11,FALSE)/VLOOKUP($A193,table100!$BE$10:$BK$462,7,FALSE)*1000,"")</f>
        <v>0.33369916649363746</v>
      </c>
      <c r="BA193">
        <f>IFERROR(VLOOKUP($A193,table123!$CF$10:$CY$410,18,FALSE)/VLOOKUP($A193,table100!$CE$10:$CK$462,7,FALSE)*1000,"")</f>
        <v>1.9300910738791894</v>
      </c>
      <c r="BB193">
        <f>IFERROR(VLOOKUP($A193,table123!$DF$10:$DY$410,18,FALSE)/VLOOKUP($A193,table100!$DE$10:$DK$462,7,FALSE)*1000,"")</f>
        <v>2.8195625317927475</v>
      </c>
      <c r="BC193">
        <f>IFERROR(VLOOKUP($A193,table123!$EF$10:$EZ$410,19,FALSE)/VLOOKUP($A193,table100!$EE$10:$EK$462,7,FALSE)*1000,"")</f>
        <v>0.3387509459800353</v>
      </c>
      <c r="BD193">
        <f>IFERROR(VLOOKUP($A193,table123!$FF$10:$FZ$410,19,FALSE)/VLOOKUP($A193,table100!$FE$10:$FK$462,7,FALSE)*1000,"")</f>
        <v>8.5538321167883222E-2</v>
      </c>
      <c r="BE193">
        <f>IFERROR(VLOOKUP($A193,table123!$GF$10:$GZ$410,19,FALSE)/VLOOKUP($A193,table100!$GE$10:$GK$462,7,FALSE)*1000,"")</f>
        <v>2.0776357353346477</v>
      </c>
      <c r="BG193">
        <f>IFERROR(VLOOKUP($A193,table123!$F$10:$R$410,13,FALSE)/VLOOKUP($A193,table100!$E$10:$K$462,7,FALSE)*1000,"")</f>
        <v>4.0206518716698101</v>
      </c>
      <c r="BH193">
        <f>IFERROR(VLOOKUP($A193,table123!$AF$10:$AR$410,13,FALSE)/VLOOKUP($A193,table100!$AE$10:$AK$462,7,FALSE)*1000,"")</f>
        <v>9.386368059402086</v>
      </c>
      <c r="BI193">
        <f>IFERROR(VLOOKUP($A193,table123!$BF$10:$BR$410,13,FALSE)/VLOOKUP($A193,table100!$BE$10:$BK$462,7,FALSE)*1000,"")</f>
        <v>10.463322753833832</v>
      </c>
      <c r="BJ193">
        <f>IFERROR(VLOOKUP($A193,table123!$CF$10:$CY$410,20,FALSE)/VLOOKUP($A193,table100!$CE$10:$CK$462,7,FALSE)*1000,"")</f>
        <v>9.8852953479667995</v>
      </c>
      <c r="BK193">
        <f>IFERROR(VLOOKUP($A193,table123!$DF$10:$DY$410,20,FALSE)/VLOOKUP($A193,table100!$DE$10:$DK$462,7,FALSE)*1000,"")</f>
        <v>8.2479470968679607</v>
      </c>
      <c r="BL193">
        <f>IFERROR(VLOOKUP($A193,table123!$EF$10:$EZ$410,21,FALSE)/VLOOKUP($A193,table100!$EE$10:$EK$462,7,FALSE)*1000,"")</f>
        <v>11.121121481855203</v>
      </c>
      <c r="BM193">
        <f>IFERROR(VLOOKUP($A193,table123!$FF$10:$FZ$410,21,FALSE)/VLOOKUP($A193,table100!$FE$10:$FK$462,7,FALSE)*1000,"")</f>
        <v>8.6892677919708046</v>
      </c>
      <c r="BN193">
        <f>IFERROR(VLOOKUP($A193,table123!$GF$10:$GZ$410,21,FALSE)/VLOOKUP($A193,table100!$GE$10:$GK$462,7,FALSE)*1000,"")</f>
        <v>10.720317722798166</v>
      </c>
    </row>
    <row r="194" spans="1:66" x14ac:dyDescent="0.3">
      <c r="A194" t="s">
        <v>652</v>
      </c>
      <c r="B194" t="str">
        <f>VLOOKUP($A194,class!$A$1:$B$455,2,FALSE)</f>
        <v>Shire County</v>
      </c>
      <c r="C194" t="str">
        <f>IFERROR(VLOOKUP($A194,classifications!A$3:C$334,3,FALSE),VLOOKUP($A194,classifications!I$2:K$28,3,FALSE))</f>
        <v>Predominantly Urban</v>
      </c>
      <c r="E194" t="b">
        <f>IF(VLOOKUP(A194,table123!$F$10:$F$410,1,FALSE)=VLOOKUP(calculations!A194,table100!$E$10:$E$462,1,FALSE),TRUE,FALSE)</f>
        <v>1</v>
      </c>
      <c r="F194" t="b">
        <f>IF(VLOOKUP($A194,table123!$AF$10:$AF$410,1,FALSE)=VLOOKUP(calculations!$A194,table100!$AE$10:$AE$462,1,FALSE),TRUE,FALSE)</f>
        <v>1</v>
      </c>
      <c r="G194" t="b">
        <f>IF(VLOOKUP($A194,table123!$BF$10:$BF$410,1,FALSE)=VLOOKUP(calculations!$A194,table100!$BE$10:$BE$462,1,FALSE),TRUE,FALSE)</f>
        <v>1</v>
      </c>
      <c r="H194" t="b">
        <f>IF(VLOOKUP($A194,table123!$CF$10:$CF$410,1,FALSE)=VLOOKUP(calculations!$A194,table100!$CE$10:$CE$462,1,FALSE),TRUE,FALSE)</f>
        <v>1</v>
      </c>
      <c r="I194" t="b">
        <f>IF(VLOOKUP($A194,table123!$DF$10:$DF$410,1,FALSE)=VLOOKUP(calculations!$A194,table100!$DE$10:$DE$462,1,FALSE),TRUE,FALSE)</f>
        <v>1</v>
      </c>
      <c r="J194" t="b">
        <f>IF(VLOOKUP($A194,table123!$EF$10:$EF$410,1,FALSE)=VLOOKUP(calculations!$A194,table100!$EE$10:$EE$462,1,FALSE),TRUE,FALSE)</f>
        <v>1</v>
      </c>
      <c r="K194" t="b">
        <f>IF(VLOOKUP($A194,table123!$FF$10:$FF$410,1,FALSE)=VLOOKUP(calculations!$A194,table100!$FE$10:$FE$462,1,FALSE),TRUE,FALSE)</f>
        <v>1</v>
      </c>
      <c r="L194" t="b">
        <f>IF(VLOOKUP($A194,table123!$GF$10:$GF$408,1,FALSE)=VLOOKUP(calculations!$A194,table100!$GE$10:$GE$462,1,FALSE),TRUE,FALSE)</f>
        <v>1</v>
      </c>
      <c r="N194">
        <f>IFERROR(VLOOKUP($A194,table123!$F$10:$R$410,3,FALSE)/VLOOKUP($A194,table100!$E$10:$K$462,7,FALSE)*1000,"")</f>
        <v>3.4084619935494951</v>
      </c>
      <c r="O194">
        <f>IFERROR(VLOOKUP($A194,table123!$AF$10:$AR$410,3,FALSE)/VLOOKUP($A194,table100!$AE$10:$AK$462,7,FALSE)*1000,"")</f>
        <v>5.1757708513971918</v>
      </c>
      <c r="P194">
        <f>IFERROR(VLOOKUP($A194,table123!$BF$10:$BR$410,3,FALSE)/VLOOKUP($A194,table100!$BE$10:$BK$462,7,FALSE)*1000,"")</f>
        <v>6.5585368806561943</v>
      </c>
      <c r="Q194">
        <f>IFERROR(VLOOKUP($A194,table123!$CF$10:$CY$410,3,FALSE)/VLOOKUP($A194,table100!$CE$10:$CK$462,7,FALSE)*1000,"")</f>
        <v>5.932828883242153</v>
      </c>
      <c r="R194">
        <f>IFERROR(VLOOKUP($A194,table123!$DF$10:$DY$410,3,FALSE)/VLOOKUP($A194,table100!$DE$10:$DK$462,7,FALSE)*1000,"")</f>
        <v>7.1647959002896124</v>
      </c>
      <c r="S194">
        <f>IFERROR(VLOOKUP($A194,table123!$EF$10:$EZ$410,3,FALSE)/VLOOKUP($A194,table100!$EE$10:$EK$462,7,FALSE)*1000,"")</f>
        <v>7.5116085974817066</v>
      </c>
      <c r="T194">
        <f>IFERROR(VLOOKUP($A194,table123!$FF$10:$FZ$410,3,FALSE)/VLOOKUP($A194,table100!$FE$10:$FK$462,7,FALSE)*1000,"")</f>
        <v>7.8438997903279368</v>
      </c>
      <c r="U194">
        <f>IFERROR(VLOOKUP($A194,table123!$GF$10:$GZ$410,3,FALSE)/VLOOKUP($A194,table100!$GE$10:$GK$462,7,FALSE)*1000,"")</f>
        <v>8.4413670648420691</v>
      </c>
      <c r="W194">
        <f>IFERROR(VLOOKUP($A194,table123!$F$10:$R$410,5,FALSE)/VLOOKUP($A194,table100!$E$10:$K$462,7,FALSE)*1000,"")</f>
        <v>7.4428901314910589E-2</v>
      </c>
      <c r="X194">
        <f>IFERROR(VLOOKUP($A194,table123!$AF$10:$AR$410,5,FALSE)/VLOOKUP($A194,table100!$AE$10:$AK$462,7,FALSE)*1000,"")</f>
        <v>0.10838315155387214</v>
      </c>
      <c r="Y194">
        <f>IFERROR(VLOOKUP($A194,table123!$BF$10:$BR$410,5,FALSE)/VLOOKUP($A194,table100!$BE$10:$BK$462,7,FALSE)*1000,"")</f>
        <v>0.10593540966736281</v>
      </c>
      <c r="Z194">
        <f>IFERROR(VLOOKUP($A194,table123!$CF$10:$CY$410,5,FALSE)/VLOOKUP($A194,table100!$CE$10:$CK$462,7,FALSE)*1000,"")</f>
        <v>0.13897731477047146</v>
      </c>
      <c r="AA194">
        <f>IFERROR(VLOOKUP($A194,table123!$DF$10:$DY$410,5,FALSE)/VLOOKUP($A194,table100!$DE$10:$DK$462,7,FALSE)*1000,"")</f>
        <v>0.18275637642591933</v>
      </c>
      <c r="AB194">
        <f>IFERROR(VLOOKUP($A194,table123!$EF$10:$EZ$410,5,FALSE)/VLOOKUP($A194,table100!$EE$10:$EK$462,7,FALSE)*1000,"")</f>
        <v>8.8763469394170832E-2</v>
      </c>
      <c r="AC194">
        <f>IFERROR(VLOOKUP($A194,table123!$FF$10:$FZ$410,5,FALSE)/VLOOKUP($A194,table100!$FE$10:$FK$462,7,FALSE)*1000,"")</f>
        <v>8.0713655466424047E-2</v>
      </c>
      <c r="AD194">
        <f>IFERROR(VLOOKUP($A194,table123!$GF$10:$GZ$410,5,FALSE)/VLOOKUP($A194,table100!$GE$10:$GK$462,7,FALSE)*1000,"")</f>
        <v>0.18738379475834768</v>
      </c>
      <c r="AF194">
        <f>IFERROR(VLOOKUP($A194,table123!$F$10:$R$410,7,FALSE)/VLOOKUP($A194,table100!$E$10:$K$462,7,FALSE)*1000,"")</f>
        <v>0.49046737533159029</v>
      </c>
      <c r="AG194">
        <f>IFERROR(VLOOKUP($A194,table123!$AF$10:$AR$410,7,FALSE)/VLOOKUP($A194,table100!$AE$10:$AK$462,7,FALSE)*1000,"")</f>
        <v>0.40501072422762746</v>
      </c>
      <c r="AH194">
        <f>IFERROR(VLOOKUP($A194,table123!$BF$10:$BR$410,7,FALSE)/VLOOKUP($A194,table100!$BE$10:$BK$462,7,FALSE)*1000,"")</f>
        <v>0.90801779714882414</v>
      </c>
      <c r="AI194">
        <f>IFERROR(VLOOKUP($A194,table123!$CF$10:$CY$410,7,FALSE)/VLOOKUP($A194,table100!$CE$10:$CK$462,7,FALSE)*1000,"")</f>
        <v>0.93903591061129355</v>
      </c>
      <c r="AJ194">
        <f>IFERROR(VLOOKUP($A194,table123!$DF$10:$DY$410,7,FALSE)/VLOOKUP($A194,table100!$DE$10:$DK$462,7,FALSE)*1000,"")</f>
        <v>1.1692678369290963</v>
      </c>
      <c r="AK194">
        <f>IFERROR(VLOOKUP($A194,table123!$EF$10:$EZ$410,7,FALSE)/VLOOKUP($A194,table100!$EE$10:$EK$462,7,FALSE)*1000,"")</f>
        <v>0.65093210889058617</v>
      </c>
      <c r="AL194">
        <f>IFERROR(VLOOKUP($A194,table123!$FF$10:$FZ$410,7,FALSE)/VLOOKUP($A194,table100!$FE$10:$FK$462,7,FALSE)*1000,"")</f>
        <v>0.78695814079763438</v>
      </c>
      <c r="AM194">
        <f>IFERROR(VLOOKUP($A194,table123!$GF$10:$GZ$410,7,FALSE)/VLOOKUP($A194,table100!$GE$10:$GK$462,7,FALSE)*1000,"")</f>
        <v>1.1716035322754943</v>
      </c>
      <c r="AO194">
        <f>IFERROR(VLOOKUP($A194,table123!$F$10:$R$410,9,FALSE)/VLOOKUP($A194,table100!$E$10:$K$462,7,FALSE)*1000,"")</f>
        <v>-1.1450600202293937E-2</v>
      </c>
      <c r="AP194">
        <f>IFERROR(VLOOKUP($A194,table123!$AF$10:$AR$410,9,FALSE)/VLOOKUP($A194,table100!$AE$10:$AK$462,7,FALSE)*1000,"")</f>
        <v>2.2817505590288868E-2</v>
      </c>
      <c r="AQ194">
        <f>IFERROR(VLOOKUP($A194,table123!$BF$10:$BR$410,9,FALSE)/VLOOKUP($A194,table100!$BE$10:$BK$462,7,FALSE)*1000,"")</f>
        <v>0</v>
      </c>
      <c r="AR194">
        <f>IFERROR(VLOOKUP($A194,table123!$CF$10:$CY$410,16,FALSE)/VLOOKUP($A194,table100!$CE$10:$CK$462,7,FALSE)*1000,"")</f>
        <v>0.18405103847981355</v>
      </c>
      <c r="AS194">
        <f>IFERROR(VLOOKUP($A194,table123!$DF$10:$DY$410,16,FALSE)/VLOOKUP($A194,table100!$DE$10:$DK$462,7,FALSE)*1000,"")</f>
        <v>5.9675551486014472E-2</v>
      </c>
      <c r="AT194">
        <f>IFERROR(VLOOKUP($A194,table123!$EF$10:$EZ$410,17,FALSE)/VLOOKUP($A194,table100!$EE$10:$EK$462,7,FALSE)*1000,"")</f>
        <v>3.1437062077102174E-2</v>
      </c>
      <c r="AU194">
        <f>IFERROR(VLOOKUP($A194,table123!$FF$10:$FZ$410,17,FALSE)/VLOOKUP($A194,table100!$FE$10:$FK$462,7,FALSE)*1000,"")</f>
        <v>-4.4025630254413112E-2</v>
      </c>
      <c r="AV194">
        <f>IFERROR(VLOOKUP($A194,table123!$GF$10:$GZ$410,17,FALSE)/VLOOKUP($A194,table100!$GE$10:$GK$462,7,FALSE)*1000,"")</f>
        <v>-8.5505226734391648E-2</v>
      </c>
      <c r="AX194">
        <f>IFERROR(VLOOKUP($A194,table123!$F$10:$R$410,11,FALSE)/VLOOKUP($A194,table100!$E$10:$K$462,7,FALSE)*1000,"")</f>
        <v>0.29389873852554438</v>
      </c>
      <c r="AY194">
        <f>IFERROR(VLOOKUP($A194,table123!$AF$10:$AR$410,11,FALSE)/VLOOKUP($A194,table100!$AE$10:$AK$462,7,FALSE)*1000,"")</f>
        <v>0.55522596936369584</v>
      </c>
      <c r="AZ194">
        <f>IFERROR(VLOOKUP($A194,table123!$BF$10:$BR$410,11,FALSE)/VLOOKUP($A194,table100!$BE$10:$BK$462,7,FALSE)*1000,"")</f>
        <v>0.31402282151396838</v>
      </c>
      <c r="BA194">
        <f>IFERROR(VLOOKUP($A194,table123!$CF$10:$CY$410,18,FALSE)/VLOOKUP($A194,table100!$CE$10:$CK$462,7,FALSE)*1000,"")</f>
        <v>0.11080623745213265</v>
      </c>
      <c r="BB194">
        <f>IFERROR(VLOOKUP($A194,table123!$DF$10:$DY$410,18,FALSE)/VLOOKUP($A194,table100!$DE$10:$DK$462,7,FALSE)*1000,"")</f>
        <v>0.12867540789171872</v>
      </c>
      <c r="BC194">
        <f>IFERROR(VLOOKUP($A194,table123!$EF$10:$EZ$410,19,FALSE)/VLOOKUP($A194,table100!$EE$10:$EK$462,7,FALSE)*1000,"")</f>
        <v>0.19417008929974869</v>
      </c>
      <c r="BD194">
        <f>IFERROR(VLOOKUP($A194,table123!$FF$10:$FZ$410,19,FALSE)/VLOOKUP($A194,table100!$FE$10:$FK$462,7,FALSE)*1000,"")</f>
        <v>0.34486743699290268</v>
      </c>
      <c r="BE194">
        <f>IFERROR(VLOOKUP($A194,table123!$GF$10:$GZ$410,19,FALSE)/VLOOKUP($A194,table100!$GE$10:$GK$462,7,FALSE)*1000,"")</f>
        <v>8.0047446304536862E-2</v>
      </c>
      <c r="BG194">
        <f>IFERROR(VLOOKUP($A194,table123!$F$10:$R$410,13,FALSE)/VLOOKUP($A194,table100!$E$10:$K$462,7,FALSE)*1000,"")</f>
        <v>3.6680089314681577</v>
      </c>
      <c r="BH194">
        <f>IFERROR(VLOOKUP($A194,table123!$AF$10:$AR$410,13,FALSE)/VLOOKUP($A194,table100!$AE$10:$AK$462,7,FALSE)*1000,"")</f>
        <v>5.1567562634052848</v>
      </c>
      <c r="BI194">
        <f>IFERROR(VLOOKUP($A194,table123!$BF$10:$BR$410,13,FALSE)/VLOOKUP($A194,table100!$BE$10:$BK$462,7,FALSE)*1000,"")</f>
        <v>7.2584672659584122</v>
      </c>
      <c r="BJ194">
        <f>IFERROR(VLOOKUP($A194,table123!$CF$10:$CY$410,20,FALSE)/VLOOKUP($A194,table100!$CE$10:$CK$462,7,FALSE)*1000,"")</f>
        <v>7.0840869096515986</v>
      </c>
      <c r="BK194">
        <f>IFERROR(VLOOKUP($A194,table123!$DF$10:$DY$410,20,FALSE)/VLOOKUP($A194,table100!$DE$10:$DK$462,7,FALSE)*1000,"")</f>
        <v>8.4478202572389254</v>
      </c>
      <c r="BL194">
        <f>IFERROR(VLOOKUP($A194,table123!$EF$10:$EZ$410,21,FALSE)/VLOOKUP($A194,table100!$EE$10:$EK$462,7,FALSE)*1000,"")</f>
        <v>8.0885711485438172</v>
      </c>
      <c r="BM194">
        <f>IFERROR(VLOOKUP($A194,table123!$FF$10:$FZ$410,21,FALSE)/VLOOKUP($A194,table100!$FE$10:$FK$462,7,FALSE)*1000,"")</f>
        <v>8.3226785193446791</v>
      </c>
      <c r="BN194">
        <f>IFERROR(VLOOKUP($A194,table123!$GF$10:$GZ$410,21,FALSE)/VLOOKUP($A194,table100!$GE$10:$GK$462,7,FALSE)*1000,"")</f>
        <v>9.6348017188369823</v>
      </c>
    </row>
    <row r="195" spans="1:66" x14ac:dyDescent="0.3">
      <c r="A195" t="s">
        <v>667</v>
      </c>
      <c r="B195" t="str">
        <f>VLOOKUP($A195,class!$A$1:$B$455,2,FALSE)</f>
        <v>Shire District</v>
      </c>
      <c r="C195" t="str">
        <f>IFERROR(VLOOKUP($A195,classifications!A$3:C$334,3,FALSE),VLOOKUP($A195,classifications!I$2:K$28,3,FALSE))</f>
        <v>Urban with Significant Rural</v>
      </c>
      <c r="E195" t="b">
        <f>IF(VLOOKUP(A195,table123!$F$10:$F$410,1,FALSE)=VLOOKUP(calculations!A195,table100!$E$10:$E$462,1,FALSE),TRUE,FALSE)</f>
        <v>1</v>
      </c>
      <c r="F195" t="b">
        <f>IF(VLOOKUP($A195,table123!$AF$10:$AF$410,1,FALSE)=VLOOKUP(calculations!$A195,table100!$AE$10:$AE$462,1,FALSE),TRUE,FALSE)</f>
        <v>1</v>
      </c>
      <c r="G195" t="b">
        <f>IF(VLOOKUP($A195,table123!$BF$10:$BF$410,1,FALSE)=VLOOKUP(calculations!$A195,table100!$BE$10:$BE$462,1,FALSE),TRUE,FALSE)</f>
        <v>1</v>
      </c>
      <c r="H195" t="b">
        <f>IF(VLOOKUP($A195,table123!$CF$10:$CF$410,1,FALSE)=VLOOKUP(calculations!$A195,table100!$CE$10:$CE$462,1,FALSE),TRUE,FALSE)</f>
        <v>1</v>
      </c>
      <c r="I195" t="b">
        <f>IF(VLOOKUP($A195,table123!$DF$10:$DF$410,1,FALSE)=VLOOKUP(calculations!$A195,table100!$DE$10:$DE$462,1,FALSE),TRUE,FALSE)</f>
        <v>1</v>
      </c>
      <c r="J195" t="b">
        <f>IF(VLOOKUP($A195,table123!$EF$10:$EF$410,1,FALSE)=VLOOKUP(calculations!$A195,table100!$EE$10:$EE$462,1,FALSE),TRUE,FALSE)</f>
        <v>1</v>
      </c>
      <c r="K195" t="b">
        <f>IF(VLOOKUP($A195,table123!$FF$10:$FF$410,1,FALSE)=VLOOKUP(calculations!$A195,table100!$FE$10:$FE$462,1,FALSE),TRUE,FALSE)</f>
        <v>1</v>
      </c>
      <c r="L195" t="b">
        <f>IF(VLOOKUP($A195,table123!$GF$10:$GF$408,1,FALSE)=VLOOKUP(calculations!$A195,table100!$GE$10:$GE$462,1,FALSE),TRUE,FALSE)</f>
        <v>1</v>
      </c>
      <c r="N195">
        <f>IFERROR(VLOOKUP($A195,table123!$F$10:$R$410,3,FALSE)/VLOOKUP($A195,table100!$E$10:$K$462,7,FALSE)*1000,"")</f>
        <v>2.4976994873143155</v>
      </c>
      <c r="O195">
        <f>IFERROR(VLOOKUP($A195,table123!$AF$10:$AR$410,3,FALSE)/VLOOKUP($A195,table100!$AE$10:$AK$462,7,FALSE)*1000,"")</f>
        <v>2.1795418045950639</v>
      </c>
      <c r="P195">
        <f>IFERROR(VLOOKUP($A195,table123!$BF$10:$BR$410,3,FALSE)/VLOOKUP($A195,table100!$BE$10:$BK$462,7,FALSE)*1000,"")</f>
        <v>5.87023350121002</v>
      </c>
      <c r="Q195">
        <f>IFERROR(VLOOKUP($A195,table123!$CF$10:$CY$410,3,FALSE)/VLOOKUP($A195,table100!$CE$10:$CK$462,7,FALSE)*1000,"")</f>
        <v>6.2681671294717525</v>
      </c>
      <c r="R195">
        <f>IFERROR(VLOOKUP($A195,table123!$DF$10:$DY$410,3,FALSE)/VLOOKUP($A195,table100!$DE$10:$DK$462,7,FALSE)*1000,"")</f>
        <v>8.1700399639035695</v>
      </c>
      <c r="S195">
        <f>IFERROR(VLOOKUP($A195,table123!$EF$10:$EZ$410,3,FALSE)/VLOOKUP($A195,table100!$EE$10:$EK$462,7,FALSE)*1000,"")</f>
        <v>7.7372216195520389</v>
      </c>
      <c r="T195">
        <f>IFERROR(VLOOKUP($A195,table123!$FF$10:$FZ$410,3,FALSE)/VLOOKUP($A195,table100!$FE$10:$FK$462,7,FALSE)*1000,"")</f>
        <v>3.7495846978973848</v>
      </c>
      <c r="U195">
        <f>IFERROR(VLOOKUP($A195,table123!$GF$10:$GZ$410,3,FALSE)/VLOOKUP($A195,table100!$GE$10:$GK$462,7,FALSE)*1000,"")</f>
        <v>7.66808376633601</v>
      </c>
      <c r="W195">
        <f>IFERROR(VLOOKUP($A195,table123!$F$10:$R$410,5,FALSE)/VLOOKUP($A195,table100!$E$10:$K$462,7,FALSE)*1000,"")</f>
        <v>9.859340081503877E-2</v>
      </c>
      <c r="X195">
        <f>IFERROR(VLOOKUP($A195,table123!$AF$10:$AR$410,5,FALSE)/VLOOKUP($A195,table100!$AE$10:$AK$462,7,FALSE)*1000,"")</f>
        <v>0</v>
      </c>
      <c r="Y195">
        <f>IFERROR(VLOOKUP($A195,table123!$BF$10:$BR$410,5,FALSE)/VLOOKUP($A195,table100!$BE$10:$BK$462,7,FALSE)*1000,"")</f>
        <v>4.9054876054679834E-2</v>
      </c>
      <c r="Z195">
        <f>IFERROR(VLOOKUP($A195,table123!$CF$10:$CY$410,5,FALSE)/VLOOKUP($A195,table100!$CE$10:$CK$462,7,FALSE)*1000,"")</f>
        <v>1.6238774946818014E-2</v>
      </c>
      <c r="AA195">
        <f>IFERROR(VLOOKUP($A195,table123!$DF$10:$DY$410,5,FALSE)/VLOOKUP($A195,table100!$DE$10:$DK$462,7,FALSE)*1000,"")</f>
        <v>8.0572386231790638E-2</v>
      </c>
      <c r="AB195">
        <f>IFERROR(VLOOKUP($A195,table123!$EF$10:$EZ$410,5,FALSE)/VLOOKUP($A195,table100!$EE$10:$EK$462,7,FALSE)*1000,"")</f>
        <v>0</v>
      </c>
      <c r="AC195">
        <f>IFERROR(VLOOKUP($A195,table123!$FF$10:$FZ$410,5,FALSE)/VLOOKUP($A195,table100!$FE$10:$FK$462,7,FALSE)*1000,"")</f>
        <v>0.14238929232521716</v>
      </c>
      <c r="AD195">
        <f>IFERROR(VLOOKUP($A195,table123!$GF$10:$GZ$410,5,FALSE)/VLOOKUP($A195,table100!$GE$10:$GK$462,7,FALSE)*1000,"")</f>
        <v>1.5745551881593451E-2</v>
      </c>
      <c r="AF195">
        <f>IFERROR(VLOOKUP($A195,table123!$F$10:$R$410,7,FALSE)/VLOOKUP($A195,table100!$E$10:$K$462,7,FALSE)*1000,"")</f>
        <v>0.24648350203759697</v>
      </c>
      <c r="AG195">
        <f>IFERROR(VLOOKUP($A195,table123!$AF$10:$AR$410,7,FALSE)/VLOOKUP($A195,table100!$AE$10:$AK$462,7,FALSE)*1000,"")</f>
        <v>0.18026285601914063</v>
      </c>
      <c r="AH195">
        <f>IFERROR(VLOOKUP($A195,table123!$BF$10:$BR$410,7,FALSE)/VLOOKUP($A195,table100!$BE$10:$BK$462,7,FALSE)*1000,"")</f>
        <v>1.0301523971482767</v>
      </c>
      <c r="AI195">
        <f>IFERROR(VLOOKUP($A195,table123!$CF$10:$CY$410,7,FALSE)/VLOOKUP($A195,table100!$CE$10:$CK$462,7,FALSE)*1000,"")</f>
        <v>1.5751611698413472</v>
      </c>
      <c r="AJ195">
        <f>IFERROR(VLOOKUP($A195,table123!$DF$10:$DY$410,7,FALSE)/VLOOKUP($A195,table100!$DE$10:$DK$462,7,FALSE)*1000,"")</f>
        <v>1.8692793605775428</v>
      </c>
      <c r="AK195">
        <f>IFERROR(VLOOKUP($A195,table123!$EF$10:$EZ$410,7,FALSE)/VLOOKUP($A195,table100!$EE$10:$EK$462,7,FALSE)*1000,"")</f>
        <v>0.60621530215046904</v>
      </c>
      <c r="AL195">
        <f>IFERROR(VLOOKUP($A195,table123!$FF$10:$FZ$410,7,FALSE)/VLOOKUP($A195,table100!$FE$10:$FK$462,7,FALSE)*1000,"")</f>
        <v>0.90179885139304183</v>
      </c>
      <c r="AM195">
        <f>IFERROR(VLOOKUP($A195,table123!$GF$10:$GZ$410,7,FALSE)/VLOOKUP($A195,table100!$GE$10:$GK$462,7,FALSE)*1000,"")</f>
        <v>3.3538025507794047</v>
      </c>
      <c r="AO195">
        <f>IFERROR(VLOOKUP($A195,table123!$F$10:$R$410,9,FALSE)/VLOOKUP($A195,table100!$E$10:$K$462,7,FALSE)*1000,"")</f>
        <v>-0.11502563428421191</v>
      </c>
      <c r="AP195">
        <f>IFERROR(VLOOKUP($A195,table123!$AF$10:$AR$410,9,FALSE)/VLOOKUP($A195,table100!$AE$10:$AK$462,7,FALSE)*1000,"")</f>
        <v>-0.16387532365376423</v>
      </c>
      <c r="AQ195">
        <f>IFERROR(VLOOKUP($A195,table123!$BF$10:$BR$410,9,FALSE)/VLOOKUP($A195,table100!$BE$10:$BK$462,7,FALSE)*1000,"")</f>
        <v>0</v>
      </c>
      <c r="AR195">
        <f>IFERROR(VLOOKUP($A195,table123!$CF$10:$CY$410,16,FALSE)/VLOOKUP($A195,table100!$CE$10:$CK$462,7,FALSE)*1000,"")</f>
        <v>-8.1193874734090066E-2</v>
      </c>
      <c r="AS195">
        <f>IFERROR(VLOOKUP($A195,table123!$DF$10:$DY$410,16,FALSE)/VLOOKUP($A195,table100!$DE$10:$DK$462,7,FALSE)*1000,"")</f>
        <v>0</v>
      </c>
      <c r="AT195">
        <f>IFERROR(VLOOKUP($A195,table123!$EF$10:$EZ$410,17,FALSE)/VLOOKUP($A195,table100!$EE$10:$EK$462,7,FALSE)*1000,"")</f>
        <v>0</v>
      </c>
      <c r="AU195">
        <f>IFERROR(VLOOKUP($A195,table123!$FF$10:$FZ$410,17,FALSE)/VLOOKUP($A195,table100!$FE$10:$FK$462,7,FALSE)*1000,"")</f>
        <v>0</v>
      </c>
      <c r="AV195">
        <f>IFERROR(VLOOKUP($A195,table123!$GF$10:$GZ$410,17,FALSE)/VLOOKUP($A195,table100!$GE$10:$GK$462,7,FALSE)*1000,"")</f>
        <v>0</v>
      </c>
      <c r="AX195">
        <f>IFERROR(VLOOKUP($A195,table123!$F$10:$R$410,11,FALSE)/VLOOKUP($A195,table100!$E$10:$K$462,7,FALSE)*1000,"")</f>
        <v>0</v>
      </c>
      <c r="AY195">
        <f>IFERROR(VLOOKUP($A195,table123!$AF$10:$AR$410,11,FALSE)/VLOOKUP($A195,table100!$AE$10:$AK$462,7,FALSE)*1000,"")</f>
        <v>0</v>
      </c>
      <c r="AZ195">
        <f>IFERROR(VLOOKUP($A195,table123!$BF$10:$BR$410,11,FALSE)/VLOOKUP($A195,table100!$BE$10:$BK$462,7,FALSE)*1000,"")</f>
        <v>0</v>
      </c>
      <c r="BA195">
        <f>IFERROR(VLOOKUP($A195,table123!$CF$10:$CY$410,18,FALSE)/VLOOKUP($A195,table100!$CE$10:$CK$462,7,FALSE)*1000,"")</f>
        <v>6.4955099787272055E-2</v>
      </c>
      <c r="BB195">
        <f>IFERROR(VLOOKUP($A195,table123!$DF$10:$DY$410,18,FALSE)/VLOOKUP($A195,table100!$DE$10:$DK$462,7,FALSE)*1000,"")</f>
        <v>0</v>
      </c>
      <c r="BC195">
        <f>IFERROR(VLOOKUP($A195,table123!$EF$10:$EZ$410,19,FALSE)/VLOOKUP($A195,table100!$EE$10:$EK$462,7,FALSE)*1000,"")</f>
        <v>0</v>
      </c>
      <c r="BD195">
        <f>IFERROR(VLOOKUP($A195,table123!$FF$10:$FZ$410,19,FALSE)/VLOOKUP($A195,table100!$FE$10:$FK$462,7,FALSE)*1000,"")</f>
        <v>0</v>
      </c>
      <c r="BE195">
        <f>IFERROR(VLOOKUP($A195,table123!$GF$10:$GZ$410,19,FALSE)/VLOOKUP($A195,table100!$GE$10:$GK$462,7,FALSE)*1000,"")</f>
        <v>0</v>
      </c>
      <c r="BG195">
        <f>IFERROR(VLOOKUP($A195,table123!$F$10:$R$410,13,FALSE)/VLOOKUP($A195,table100!$E$10:$K$462,7,FALSE)*1000,"")</f>
        <v>2.7277507558827399</v>
      </c>
      <c r="BH195">
        <f>IFERROR(VLOOKUP($A195,table123!$AF$10:$AR$410,13,FALSE)/VLOOKUP($A195,table100!$AE$10:$AK$462,7,FALSE)*1000,"")</f>
        <v>2.1959293369604405</v>
      </c>
      <c r="BI195">
        <f>IFERROR(VLOOKUP($A195,table123!$BF$10:$BR$410,13,FALSE)/VLOOKUP($A195,table100!$BE$10:$BK$462,7,FALSE)*1000,"")</f>
        <v>6.9494407744129765</v>
      </c>
      <c r="BJ195">
        <f>IFERROR(VLOOKUP($A195,table123!$CF$10:$CY$410,20,FALSE)/VLOOKUP($A195,table100!$CE$10:$CK$462,7,FALSE)*1000,"")</f>
        <v>7.713418099738556</v>
      </c>
      <c r="BK195">
        <f>IFERROR(VLOOKUP($A195,table123!$DF$10:$DY$410,20,FALSE)/VLOOKUP($A195,table100!$DE$10:$DK$462,7,FALSE)*1000,"")</f>
        <v>10.119891710712904</v>
      </c>
      <c r="BL195">
        <f>IFERROR(VLOOKUP($A195,table123!$EF$10:$EZ$410,21,FALSE)/VLOOKUP($A195,table100!$EE$10:$EK$462,7,FALSE)*1000,"")</f>
        <v>8.3434369217025086</v>
      </c>
      <c r="BM195">
        <f>IFERROR(VLOOKUP($A195,table123!$FF$10:$FZ$410,21,FALSE)/VLOOKUP($A195,table100!$FE$10:$FK$462,7,FALSE)*1000,"")</f>
        <v>4.7937728416156435</v>
      </c>
      <c r="BN195">
        <f>IFERROR(VLOOKUP($A195,table123!$GF$10:$GZ$410,21,FALSE)/VLOOKUP($A195,table100!$GE$10:$GK$462,7,FALSE)*1000,"")</f>
        <v>11.037631868997009</v>
      </c>
    </row>
    <row r="196" spans="1:66" x14ac:dyDescent="0.3">
      <c r="A196" t="s">
        <v>350</v>
      </c>
      <c r="B196" t="str">
        <f>VLOOKUP($A196,class!$A$1:$B$455,2,FALSE)</f>
        <v>Metropolitan District</v>
      </c>
      <c r="C196" t="str">
        <f>IFERROR(VLOOKUP($A196,classifications!A$3:C$334,3,FALSE),VLOOKUP($A196,classifications!I$2:K$28,3,FALSE))</f>
        <v>Predominantly Urban</v>
      </c>
      <c r="E196" t="b">
        <f>IF(VLOOKUP(A196,table123!$F$10:$F$410,1,FALSE)=VLOOKUP(calculations!A196,table100!$E$10:$E$462,1,FALSE),TRUE,FALSE)</f>
        <v>1</v>
      </c>
      <c r="F196" t="b">
        <f>IF(VLOOKUP($A196,table123!$AF$10:$AF$410,1,FALSE)=VLOOKUP(calculations!$A196,table100!$AE$10:$AE$462,1,FALSE),TRUE,FALSE)</f>
        <v>1</v>
      </c>
      <c r="G196" t="b">
        <f>IF(VLOOKUP($A196,table123!$BF$10:$BF$410,1,FALSE)=VLOOKUP(calculations!$A196,table100!$BE$10:$BE$462,1,FALSE),TRUE,FALSE)</f>
        <v>1</v>
      </c>
      <c r="H196" t="b">
        <f>IF(VLOOKUP($A196,table123!$CF$10:$CF$410,1,FALSE)=VLOOKUP(calculations!$A196,table100!$CE$10:$CE$462,1,FALSE),TRUE,FALSE)</f>
        <v>1</v>
      </c>
      <c r="I196" t="b">
        <f>IF(VLOOKUP($A196,table123!$DF$10:$DF$410,1,FALSE)=VLOOKUP(calculations!$A196,table100!$DE$10:$DE$462,1,FALSE),TRUE,FALSE)</f>
        <v>1</v>
      </c>
      <c r="J196" t="b">
        <f>IF(VLOOKUP($A196,table123!$EF$10:$EF$410,1,FALSE)=VLOOKUP(calculations!$A196,table100!$EE$10:$EE$462,1,FALSE),TRUE,FALSE)</f>
        <v>1</v>
      </c>
      <c r="K196" t="b">
        <f>IF(VLOOKUP($A196,table123!$FF$10:$FF$410,1,FALSE)=VLOOKUP(calculations!$A196,table100!$FE$10:$FE$462,1,FALSE),TRUE,FALSE)</f>
        <v>1</v>
      </c>
      <c r="L196" t="b">
        <f>IF(VLOOKUP($A196,table123!$GF$10:$GF$408,1,FALSE)=VLOOKUP(calculations!$A196,table100!$GE$10:$GE$462,1,FALSE),TRUE,FALSE)</f>
        <v>1</v>
      </c>
      <c r="N196">
        <f>IFERROR(VLOOKUP($A196,table123!$F$10:$R$410,3,FALSE)/VLOOKUP($A196,table100!$E$10:$K$462,7,FALSE)*1000,"")</f>
        <v>3.1730337078651685</v>
      </c>
      <c r="O196">
        <f>IFERROR(VLOOKUP($A196,table123!$AF$10:$AR$410,3,FALSE)/VLOOKUP($A196,table100!$AE$10:$AK$462,7,FALSE)*1000,"")</f>
        <v>4.9685662137497468</v>
      </c>
      <c r="P196">
        <f>IFERROR(VLOOKUP($A196,table123!$BF$10:$BR$410,3,FALSE)/VLOOKUP($A196,table100!$BE$10:$BK$462,7,FALSE)*1000,"")</f>
        <v>4.1654692670729432</v>
      </c>
      <c r="Q196">
        <f>IFERROR(VLOOKUP($A196,table123!$CF$10:$CY$410,3,FALSE)/VLOOKUP($A196,table100!$CE$10:$CK$462,7,FALSE)*1000,"")</f>
        <v>5.8612848878992452</v>
      </c>
      <c r="R196">
        <f>IFERROR(VLOOKUP($A196,table123!$DF$10:$DY$410,3,FALSE)/VLOOKUP($A196,table100!$DE$10:$DK$462,7,FALSE)*1000,"")</f>
        <v>7.0002046843474961</v>
      </c>
      <c r="S196">
        <f>IFERROR(VLOOKUP($A196,table123!$EF$10:$EZ$410,3,FALSE)/VLOOKUP($A196,table100!$EE$10:$EK$462,7,FALSE)*1000,"")</f>
        <v>5.0810001914075409</v>
      </c>
      <c r="T196">
        <f>IFERROR(VLOOKUP($A196,table123!$FF$10:$FZ$410,3,FALSE)/VLOOKUP($A196,table100!$FE$10:$FK$462,7,FALSE)*1000,"")</f>
        <v>8.8073362777552102</v>
      </c>
      <c r="U196">
        <f>IFERROR(VLOOKUP($A196,table123!$GF$10:$GZ$410,3,FALSE)/VLOOKUP($A196,table100!$GE$10:$GK$462,7,FALSE)*1000,"")</f>
        <v>8.7868448380139448</v>
      </c>
      <c r="W196">
        <f>IFERROR(VLOOKUP($A196,table123!$F$10:$R$410,5,FALSE)/VLOOKUP($A196,table100!$E$10:$K$462,7,FALSE)*1000,"")</f>
        <v>1.5760299625468164</v>
      </c>
      <c r="X196">
        <f>IFERROR(VLOOKUP($A196,table123!$AF$10:$AR$410,5,FALSE)/VLOOKUP($A196,table100!$AE$10:$AK$462,7,FALSE)*1000,"")</f>
        <v>1.6790532883199925</v>
      </c>
      <c r="Y196">
        <f>IFERROR(VLOOKUP($A196,table123!$BF$10:$BR$410,5,FALSE)/VLOOKUP($A196,table100!$BE$10:$BK$462,7,FALSE)*1000,"")</f>
        <v>1.9849675739252288</v>
      </c>
      <c r="Z196">
        <f>IFERROR(VLOOKUP($A196,table123!$CF$10:$CY$410,5,FALSE)/VLOOKUP($A196,table100!$CE$10:$CK$462,7,FALSE)*1000,"")</f>
        <v>1.0043709280269559</v>
      </c>
      <c r="AA196">
        <f>IFERROR(VLOOKUP($A196,table123!$DF$10:$DY$410,5,FALSE)/VLOOKUP($A196,table100!$DE$10:$DK$462,7,FALSE)*1000,"")</f>
        <v>0.53217930348840614</v>
      </c>
      <c r="AB196">
        <f>IFERROR(VLOOKUP($A196,table123!$EF$10:$EZ$410,5,FALSE)/VLOOKUP($A196,table100!$EE$10:$EK$462,7,FALSE)*1000,"")</f>
        <v>6.9602742348048516E-2</v>
      </c>
      <c r="AC196">
        <f>IFERROR(VLOOKUP($A196,table123!$FF$10:$FZ$410,5,FALSE)/VLOOKUP($A196,table100!$FE$10:$FK$462,7,FALSE)*1000,"")</f>
        <v>8.6431170537342589E-2</v>
      </c>
      <c r="AD196">
        <f>IFERROR(VLOOKUP($A196,table123!$GF$10:$GZ$410,5,FALSE)/VLOOKUP($A196,table100!$GE$10:$GK$462,7,FALSE)*1000,"")</f>
        <v>5.9910305713731446E-2</v>
      </c>
      <c r="AF196">
        <f>IFERROR(VLOOKUP($A196,table123!$F$10:$R$410,7,FALSE)/VLOOKUP($A196,table100!$E$10:$K$462,7,FALSE)*1000,"")</f>
        <v>0</v>
      </c>
      <c r="AG196">
        <f>IFERROR(VLOOKUP($A196,table123!$AF$10:$AR$410,7,FALSE)/VLOOKUP($A196,table100!$AE$10:$AK$462,7,FALSE)*1000,"")</f>
        <v>0</v>
      </c>
      <c r="AH196">
        <f>IFERROR(VLOOKUP($A196,table123!$BF$10:$BR$410,7,FALSE)/VLOOKUP($A196,table100!$BE$10:$BK$462,7,FALSE)*1000,"")</f>
        <v>-5.9252763400753109E-3</v>
      </c>
      <c r="AI196">
        <f>IFERROR(VLOOKUP($A196,table123!$CF$10:$CY$410,7,FALSE)/VLOOKUP($A196,table100!$CE$10:$CK$462,7,FALSE)*1000,"")</f>
        <v>0.54489331872430169</v>
      </c>
      <c r="AJ196">
        <f>IFERROR(VLOOKUP($A196,table123!$DF$10:$DY$410,7,FALSE)/VLOOKUP($A196,table100!$DE$10:$DK$462,7,FALSE)*1000,"")</f>
        <v>0.88306675633790455</v>
      </c>
      <c r="AK196">
        <f>IFERROR(VLOOKUP($A196,table123!$EF$10:$EZ$410,7,FALSE)/VLOOKUP($A196,table100!$EE$10:$EK$462,7,FALSE)*1000,"")</f>
        <v>1.487758617689537</v>
      </c>
      <c r="AL196">
        <f>IFERROR(VLOOKUP($A196,table123!$FF$10:$FZ$410,7,FALSE)/VLOOKUP($A196,table100!$FE$10:$FK$462,7,FALSE)*1000,"")</f>
        <v>0.97955326608988269</v>
      </c>
      <c r="AM196">
        <f>IFERROR(VLOOKUP($A196,table123!$GF$10:$GZ$410,7,FALSE)/VLOOKUP($A196,table100!$GE$10:$GK$462,7,FALSE)*1000,"")</f>
        <v>0.67613059305496914</v>
      </c>
      <c r="AO196">
        <f>IFERROR(VLOOKUP($A196,table123!$F$10:$R$410,9,FALSE)/VLOOKUP($A196,table100!$E$10:$K$462,7,FALSE)*1000,"")</f>
        <v>0</v>
      </c>
      <c r="AP196">
        <f>IFERROR(VLOOKUP($A196,table123!$AF$10:$AR$410,9,FALSE)/VLOOKUP($A196,table100!$AE$10:$AK$462,7,FALSE)*1000,"")</f>
        <v>0</v>
      </c>
      <c r="AQ196">
        <f>IFERROR(VLOOKUP($A196,table123!$BF$10:$BR$410,9,FALSE)/VLOOKUP($A196,table100!$BE$10:$BK$462,7,FALSE)*1000,"")</f>
        <v>0</v>
      </c>
      <c r="AR196">
        <f>IFERROR(VLOOKUP($A196,table123!$CF$10:$CY$410,16,FALSE)/VLOOKUP($A196,table100!$CE$10:$CK$462,7,FALSE)*1000,"")</f>
        <v>0</v>
      </c>
      <c r="AS196">
        <f>IFERROR(VLOOKUP($A196,table123!$DF$10:$DY$410,16,FALSE)/VLOOKUP($A196,table100!$DE$10:$DK$462,7,FALSE)*1000,"")</f>
        <v>0</v>
      </c>
      <c r="AT196">
        <f>IFERROR(VLOOKUP($A196,table123!$EF$10:$EZ$410,17,FALSE)/VLOOKUP($A196,table100!$EE$10:$EK$462,7,FALSE)*1000,"")</f>
        <v>0</v>
      </c>
      <c r="AU196">
        <f>IFERROR(VLOOKUP($A196,table123!$FF$10:$FZ$410,17,FALSE)/VLOOKUP($A196,table100!$FE$10:$FK$462,7,FALSE)*1000,"")</f>
        <v>0</v>
      </c>
      <c r="AV196">
        <f>IFERROR(VLOOKUP($A196,table123!$GF$10:$GZ$410,17,FALSE)/VLOOKUP($A196,table100!$GE$10:$GK$462,7,FALSE)*1000,"")</f>
        <v>0</v>
      </c>
      <c r="AX196">
        <f>IFERROR(VLOOKUP($A196,table123!$F$10:$R$410,11,FALSE)/VLOOKUP($A196,table100!$E$10:$K$462,7,FALSE)*1000,"")</f>
        <v>8.0898876404494377E-2</v>
      </c>
      <c r="AY196">
        <f>IFERROR(VLOOKUP($A196,table123!$AF$10:$AR$410,11,FALSE)/VLOOKUP($A196,table100!$AE$10:$AK$462,7,FALSE)*1000,"")</f>
        <v>0</v>
      </c>
      <c r="AZ196">
        <f>IFERROR(VLOOKUP($A196,table123!$BF$10:$BR$410,11,FALSE)/VLOOKUP($A196,table100!$BE$10:$BK$462,7,FALSE)*1000,"")</f>
        <v>0.28145062615357719</v>
      </c>
      <c r="BA196">
        <f>IFERROR(VLOOKUP($A196,table123!$CF$10:$CY$410,18,FALSE)/VLOOKUP($A196,table100!$CE$10:$CK$462,7,FALSE)*1000,"")</f>
        <v>0.12370551019686847</v>
      </c>
      <c r="BB196">
        <f>IFERROR(VLOOKUP($A196,table123!$DF$10:$DY$410,18,FALSE)/VLOOKUP($A196,table100!$DE$10:$DK$462,7,FALSE)*1000,"")</f>
        <v>0.15789935378227435</v>
      </c>
      <c r="BC196">
        <f>IFERROR(VLOOKUP($A196,table123!$EF$10:$EZ$410,19,FALSE)/VLOOKUP($A196,table100!$EE$10:$EK$462,7,FALSE)*1000,"")</f>
        <v>1.7400685587012129E-2</v>
      </c>
      <c r="BD196">
        <f>IFERROR(VLOOKUP($A196,table123!$FF$10:$FZ$410,19,FALSE)/VLOOKUP($A196,table100!$FE$10:$FK$462,7,FALSE)*1000,"")</f>
        <v>0</v>
      </c>
      <c r="BE196">
        <f>IFERROR(VLOOKUP($A196,table123!$GF$10:$GZ$410,19,FALSE)/VLOOKUP($A196,table100!$GE$10:$GK$462,7,FALSE)*1000,"")</f>
        <v>1.4264358503269391E-2</v>
      </c>
      <c r="BG196">
        <f>IFERROR(VLOOKUP($A196,table123!$F$10:$R$410,13,FALSE)/VLOOKUP($A196,table100!$E$10:$K$462,7,FALSE)*1000,"")</f>
        <v>4.6681647940074908</v>
      </c>
      <c r="BH196">
        <f>IFERROR(VLOOKUP($A196,table123!$AF$10:$AR$410,13,FALSE)/VLOOKUP($A196,table100!$AE$10:$AK$462,7,FALSE)*1000,"")</f>
        <v>6.6476195020697384</v>
      </c>
      <c r="BI196">
        <f>IFERROR(VLOOKUP($A196,table123!$BF$10:$BR$410,13,FALSE)/VLOOKUP($A196,table100!$BE$10:$BK$462,7,FALSE)*1000,"")</f>
        <v>5.8630609385045194</v>
      </c>
      <c r="BJ196">
        <f>IFERROR(VLOOKUP($A196,table123!$CF$10:$CY$410,20,FALSE)/VLOOKUP($A196,table100!$CE$10:$CK$462,7,FALSE)*1000,"")</f>
        <v>7.2868436244536339</v>
      </c>
      <c r="BK196">
        <f>IFERROR(VLOOKUP($A196,table123!$DF$10:$DY$410,20,FALSE)/VLOOKUP($A196,table100!$DE$10:$DK$462,7,FALSE)*1000,"")</f>
        <v>8.2575513903915319</v>
      </c>
      <c r="BL196">
        <f>IFERROR(VLOOKUP($A196,table123!$EF$10:$EZ$410,21,FALSE)/VLOOKUP($A196,table100!$EE$10:$EK$462,7,FALSE)*1000,"")</f>
        <v>6.6209608658581152</v>
      </c>
      <c r="BM196">
        <f>IFERROR(VLOOKUP($A196,table123!$FF$10:$FZ$410,21,FALSE)/VLOOKUP($A196,table100!$FE$10:$FK$462,7,FALSE)*1000,"")</f>
        <v>9.8733207143824355</v>
      </c>
      <c r="BN196">
        <f>IFERROR(VLOOKUP($A196,table123!$GF$10:$GZ$410,21,FALSE)/VLOOKUP($A196,table100!$GE$10:$GK$462,7,FALSE)*1000,"")</f>
        <v>9.5086213782793774</v>
      </c>
    </row>
    <row r="197" spans="1:66" x14ac:dyDescent="0.3">
      <c r="A197" t="s">
        <v>1268</v>
      </c>
      <c r="B197" t="str">
        <f>VLOOKUP($A197,class!$A$1:$B$455,2,FALSE)</f>
        <v>Unitary Authority</v>
      </c>
      <c r="C197" t="str">
        <f>IFERROR(VLOOKUP($A197,classifications!A$3:C$334,3,FALSE),VLOOKUP($A197,classifications!I$2:K$28,3,FALSE))</f>
        <v>Predominantly Urban</v>
      </c>
      <c r="E197" t="b">
        <f>IF(VLOOKUP(A197,table123!$F$10:$F$410,1,FALSE)=VLOOKUP(calculations!A197,table100!$E$10:$E$462,1,FALSE),TRUE,FALSE)</f>
        <v>1</v>
      </c>
      <c r="F197" t="b">
        <f>IF(VLOOKUP($A197,table123!$AF$10:$AF$410,1,FALSE)=VLOOKUP(calculations!$A197,table100!$AE$10:$AE$462,1,FALSE),TRUE,FALSE)</f>
        <v>1</v>
      </c>
      <c r="G197" t="b">
        <f>IF(VLOOKUP($A197,table123!$BF$10:$BF$410,1,FALSE)=VLOOKUP(calculations!$A197,table100!$BE$10:$BE$462,1,FALSE),TRUE,FALSE)</f>
        <v>1</v>
      </c>
      <c r="H197" t="b">
        <f>IF(VLOOKUP($A197,table123!$CF$10:$CF$410,1,FALSE)=VLOOKUP(calculations!$A197,table100!$CE$10:$CE$462,1,FALSE),TRUE,FALSE)</f>
        <v>1</v>
      </c>
      <c r="I197" t="b">
        <f>IF(VLOOKUP($A197,table123!$DF$10:$DF$410,1,FALSE)=VLOOKUP(calculations!$A197,table100!$DE$10:$DE$462,1,FALSE),TRUE,FALSE)</f>
        <v>1</v>
      </c>
      <c r="J197" t="b">
        <f>IF(VLOOKUP($A197,table123!$EF$10:$EF$410,1,FALSE)=VLOOKUP(calculations!$A197,table100!$EE$10:$EE$462,1,FALSE),TRUE,FALSE)</f>
        <v>1</v>
      </c>
      <c r="K197" t="b">
        <f>IF(VLOOKUP($A197,table123!$FF$10:$FF$410,1,FALSE)=VLOOKUP(calculations!$A197,table100!$FE$10:$FE$462,1,FALSE),TRUE,FALSE)</f>
        <v>1</v>
      </c>
      <c r="L197" t="b">
        <f>IF(VLOOKUP($A197,table123!$GF$10:$GF$408,1,FALSE)=VLOOKUP(calculations!$A197,table100!$GE$10:$GE$462,1,FALSE),TRUE,FALSE)</f>
        <v>1</v>
      </c>
      <c r="N197">
        <f>IFERROR(VLOOKUP($A197,table123!$F$10:$R$410,3,FALSE)/VLOOKUP($A197,table100!$E$10:$K$462,7,FALSE)*1000,"")</f>
        <v>8.1191222570532915</v>
      </c>
      <c r="O197">
        <f>IFERROR(VLOOKUP($A197,table123!$AF$10:$AR$410,3,FALSE)/VLOOKUP($A197,table100!$AE$10:$AK$462,7,FALSE)*1000,"")</f>
        <v>5.6389663448468701</v>
      </c>
      <c r="P197">
        <f>IFERROR(VLOOKUP($A197,table123!$BF$10:$BR$410,3,FALSE)/VLOOKUP($A197,table100!$BE$10:$BK$462,7,FALSE)*1000,"")</f>
        <v>7.291738852571358</v>
      </c>
      <c r="Q197">
        <f>IFERROR(VLOOKUP($A197,table123!$CF$10:$CY$410,3,FALSE)/VLOOKUP($A197,table100!$CE$10:$CK$462,7,FALSE)*1000,"")</f>
        <v>4.8308072713952104</v>
      </c>
      <c r="R197">
        <f>IFERROR(VLOOKUP($A197,table123!$DF$10:$DY$410,3,FALSE)/VLOOKUP($A197,table100!$DE$10:$DK$462,7,FALSE)*1000,"")</f>
        <v>6.9307305262361441</v>
      </c>
      <c r="S197">
        <f>IFERROR(VLOOKUP($A197,table123!$EF$10:$EZ$410,3,FALSE)/VLOOKUP($A197,table100!$EE$10:$EK$462,7,FALSE)*1000,"")</f>
        <v>9.6017947279865385</v>
      </c>
      <c r="T197">
        <f>IFERROR(VLOOKUP($A197,table123!$FF$10:$FZ$410,3,FALSE)/VLOOKUP($A197,table100!$FE$10:$FK$462,7,FALSE)*1000,"")</f>
        <v>6.53748922088164</v>
      </c>
      <c r="U197">
        <f>IFERROR(VLOOKUP($A197,table123!$GF$10:$GZ$410,3,FALSE)/VLOOKUP($A197,table100!$GE$10:$GK$462,7,FALSE)*1000,"")</f>
        <v>8.0880422416056472</v>
      </c>
      <c r="W197">
        <f>IFERROR(VLOOKUP($A197,table123!$F$10:$R$410,5,FALSE)/VLOOKUP($A197,table100!$E$10:$K$462,7,FALSE)*1000,"")</f>
        <v>-4.7021943573667707E-2</v>
      </c>
      <c r="X197">
        <f>IFERROR(VLOOKUP($A197,table123!$AF$10:$AR$410,5,FALSE)/VLOOKUP($A197,table100!$AE$10:$AK$462,7,FALSE)*1000,"")</f>
        <v>0.51263330407698815</v>
      </c>
      <c r="Y197">
        <f>IFERROR(VLOOKUP($A197,table123!$BF$10:$BR$410,5,FALSE)/VLOOKUP($A197,table100!$BE$10:$BK$462,7,FALSE)*1000,"")</f>
        <v>0.11549744750641011</v>
      </c>
      <c r="Z197">
        <f>IFERROR(VLOOKUP($A197,table123!$CF$10:$CY$410,5,FALSE)/VLOOKUP($A197,table100!$CE$10:$CK$462,7,FALSE)*1000,"")</f>
        <v>0.22894821191446496</v>
      </c>
      <c r="AA197">
        <f>IFERROR(VLOOKUP($A197,table123!$DF$10:$DY$410,5,FALSE)/VLOOKUP($A197,table100!$DE$10:$DK$462,7,FALSE)*1000,"")</f>
        <v>0.57503877728596831</v>
      </c>
      <c r="AB197">
        <f>IFERROR(VLOOKUP($A197,table123!$EF$10:$EZ$410,5,FALSE)/VLOOKUP($A197,table100!$EE$10:$EK$462,7,FALSE)*1000,"")</f>
        <v>0.69545709478407181</v>
      </c>
      <c r="AC197">
        <f>IFERROR(VLOOKUP($A197,table123!$FF$10:$FZ$410,5,FALSE)/VLOOKUP($A197,table100!$FE$10:$FK$462,7,FALSE)*1000,"")</f>
        <v>0.58962698722720541</v>
      </c>
      <c r="AD197">
        <f>IFERROR(VLOOKUP($A197,table123!$GF$10:$GZ$410,5,FALSE)/VLOOKUP($A197,table100!$GE$10:$GK$462,7,FALSE)*1000,"")</f>
        <v>0.53968902243355987</v>
      </c>
      <c r="AF197">
        <f>IFERROR(VLOOKUP($A197,table123!$F$10:$R$410,7,FALSE)/VLOOKUP($A197,table100!$E$10:$K$462,7,FALSE)*1000,"")</f>
        <v>0.92476489028213171</v>
      </c>
      <c r="AG197">
        <f>IFERROR(VLOOKUP($A197,table123!$AF$10:$AR$410,7,FALSE)/VLOOKUP($A197,table100!$AE$10:$AK$462,7,FALSE)*1000,"")</f>
        <v>2.702975603315029</v>
      </c>
      <c r="AH197">
        <f>IFERROR(VLOOKUP($A197,table123!$BF$10:$BR$410,7,FALSE)/VLOOKUP($A197,table100!$BE$10:$BK$462,7,FALSE)*1000,"")</f>
        <v>1.5399659667521348</v>
      </c>
      <c r="AI197">
        <f>IFERROR(VLOOKUP($A197,table123!$CF$10:$CY$410,7,FALSE)/VLOOKUP($A197,table100!$CE$10:$CK$462,7,FALSE)*1000,"")</f>
        <v>3.602118534120915</v>
      </c>
      <c r="AJ197">
        <f>IFERROR(VLOOKUP($A197,table123!$DF$10:$DY$410,7,FALSE)/VLOOKUP($A197,table100!$DE$10:$DK$462,7,FALSE)*1000,"")</f>
        <v>4.3127908296447623</v>
      </c>
      <c r="AK197">
        <f>IFERROR(VLOOKUP($A197,table123!$EF$10:$EZ$410,7,FALSE)/VLOOKUP($A197,table100!$EE$10:$EK$462,7,FALSE)*1000,"")</f>
        <v>4.337259300803888</v>
      </c>
      <c r="AL197">
        <f>IFERROR(VLOOKUP($A197,table123!$FF$10:$FZ$410,7,FALSE)/VLOOKUP($A197,table100!$FE$10:$FK$462,7,FALSE)*1000,"")</f>
        <v>3.4787992246405119</v>
      </c>
      <c r="AM197">
        <f>IFERROR(VLOOKUP($A197,table123!$GF$10:$GZ$410,7,FALSE)/VLOOKUP($A197,table100!$GE$10:$GK$462,7,FALSE)*1000,"")</f>
        <v>1.8889115785174597</v>
      </c>
      <c r="AO197">
        <f>IFERROR(VLOOKUP($A197,table123!$F$10:$R$410,9,FALSE)/VLOOKUP($A197,table100!$E$10:$K$462,7,FALSE)*1000,"")</f>
        <v>0</v>
      </c>
      <c r="AP197">
        <f>IFERROR(VLOOKUP($A197,table123!$AF$10:$AR$410,9,FALSE)/VLOOKUP($A197,table100!$AE$10:$AK$462,7,FALSE)*1000,"")</f>
        <v>0</v>
      </c>
      <c r="AQ197">
        <f>IFERROR(VLOOKUP($A197,table123!$BF$10:$BR$410,9,FALSE)/VLOOKUP($A197,table100!$BE$10:$BK$462,7,FALSE)*1000,"")</f>
        <v>0</v>
      </c>
      <c r="AR197">
        <f>IFERROR(VLOOKUP($A197,table123!$CF$10:$CY$410,16,FALSE)/VLOOKUP($A197,table100!$CE$10:$CK$462,7,FALSE)*1000,"")</f>
        <v>0</v>
      </c>
      <c r="AS197">
        <f>IFERROR(VLOOKUP($A197,table123!$DF$10:$DY$410,16,FALSE)/VLOOKUP($A197,table100!$DE$10:$DK$462,7,FALSE)*1000,"")</f>
        <v>0</v>
      </c>
      <c r="AT197">
        <f>IFERROR(VLOOKUP($A197,table123!$EF$10:$EZ$410,17,FALSE)/VLOOKUP($A197,table100!$EE$10:$EK$462,7,FALSE)*1000,"")</f>
        <v>0</v>
      </c>
      <c r="AU197">
        <f>IFERROR(VLOOKUP($A197,table123!$FF$10:$FZ$410,17,FALSE)/VLOOKUP($A197,table100!$FE$10:$FK$462,7,FALSE)*1000,"")</f>
        <v>0</v>
      </c>
      <c r="AV197">
        <f>IFERROR(VLOOKUP($A197,table123!$GF$10:$GZ$410,17,FALSE)/VLOOKUP($A197,table100!$GE$10:$GK$462,7,FALSE)*1000,"")</f>
        <v>0</v>
      </c>
      <c r="AX197">
        <f>IFERROR(VLOOKUP($A197,table123!$F$10:$R$410,11,FALSE)/VLOOKUP($A197,table100!$E$10:$K$462,7,FALSE)*1000,"")</f>
        <v>7.8369905956112863E-3</v>
      </c>
      <c r="AY197">
        <f>IFERROR(VLOOKUP($A197,table123!$AF$10:$AR$410,11,FALSE)/VLOOKUP($A197,table100!$AE$10:$AK$462,7,FALSE)*1000,"")</f>
        <v>0.10874039783451266</v>
      </c>
      <c r="AZ197">
        <f>IFERROR(VLOOKUP($A197,table123!$BF$10:$BR$410,11,FALSE)/VLOOKUP($A197,table100!$BE$10:$BK$462,7,FALSE)*1000,"")</f>
        <v>7.6998298337606743E-3</v>
      </c>
      <c r="BA197">
        <f>IFERROR(VLOOKUP($A197,table123!$CF$10:$CY$410,18,FALSE)/VLOOKUP($A197,table100!$CE$10:$CK$462,7,FALSE)*1000,"")</f>
        <v>3.0526428255261993E-2</v>
      </c>
      <c r="BB197">
        <f>IFERROR(VLOOKUP($A197,table123!$DF$10:$DY$410,18,FALSE)/VLOOKUP($A197,table100!$DE$10:$DK$462,7,FALSE)*1000,"")</f>
        <v>1.5132599402262324E-2</v>
      </c>
      <c r="BC197">
        <f>IFERROR(VLOOKUP($A197,table123!$EF$10:$EZ$410,19,FALSE)/VLOOKUP($A197,table100!$EE$10:$EK$462,7,FALSE)*1000,"")</f>
        <v>2.2434099831744249E-2</v>
      </c>
      <c r="BD197">
        <f>IFERROR(VLOOKUP($A197,table123!$FF$10:$FZ$410,19,FALSE)/VLOOKUP($A197,table100!$FE$10:$FK$462,7,FALSE)*1000,"")</f>
        <v>1.4740674680680134E-2</v>
      </c>
      <c r="BE197">
        <f>IFERROR(VLOOKUP($A197,table123!$GF$10:$GZ$410,19,FALSE)/VLOOKUP($A197,table100!$GE$10:$GK$462,7,FALSE)*1000,"")</f>
        <v>2.6401003529857934</v>
      </c>
      <c r="BG197">
        <f>IFERROR(VLOOKUP($A197,table123!$F$10:$R$410,13,FALSE)/VLOOKUP($A197,table100!$E$10:$K$462,7,FALSE)*1000,"")</f>
        <v>8.9890282131661436</v>
      </c>
      <c r="BH197">
        <f>IFERROR(VLOOKUP($A197,table123!$AF$10:$AR$410,13,FALSE)/VLOOKUP($A197,table100!$AE$10:$AK$462,7,FALSE)*1000,"")</f>
        <v>8.7458348544043751</v>
      </c>
      <c r="BI197">
        <f>IFERROR(VLOOKUP($A197,table123!$BF$10:$BR$410,13,FALSE)/VLOOKUP($A197,table100!$BE$10:$BK$462,7,FALSE)*1000,"")</f>
        <v>8.9395024369961433</v>
      </c>
      <c r="BJ197">
        <f>IFERROR(VLOOKUP($A197,table123!$CF$10:$CY$410,20,FALSE)/VLOOKUP($A197,table100!$CE$10:$CK$462,7,FALSE)*1000,"")</f>
        <v>8.6313475891753288</v>
      </c>
      <c r="BK197">
        <f>IFERROR(VLOOKUP($A197,table123!$DF$10:$DY$410,20,FALSE)/VLOOKUP($A197,table100!$DE$10:$DK$462,7,FALSE)*1000,"")</f>
        <v>11.803427533764612</v>
      </c>
      <c r="BL197">
        <f>IFERROR(VLOOKUP($A197,table123!$EF$10:$EZ$410,21,FALSE)/VLOOKUP($A197,table100!$EE$10:$EK$462,7,FALSE)*1000,"")</f>
        <v>14.612077023742755</v>
      </c>
      <c r="BM197">
        <f>IFERROR(VLOOKUP($A197,table123!$FF$10:$FZ$410,21,FALSE)/VLOOKUP($A197,table100!$FE$10:$FK$462,7,FALSE)*1000,"")</f>
        <v>10.591174758068677</v>
      </c>
      <c r="BN197">
        <f>IFERROR(VLOOKUP($A197,table123!$GF$10:$GZ$410,21,FALSE)/VLOOKUP($A197,table100!$GE$10:$GK$462,7,FALSE)*1000,"")</f>
        <v>7.8765424895708733</v>
      </c>
    </row>
    <row r="198" spans="1:66" x14ac:dyDescent="0.3">
      <c r="A198" t="s">
        <v>689</v>
      </c>
      <c r="B198" t="str">
        <f>VLOOKUP($A198,class!$A$1:$B$455,2,FALSE)</f>
        <v>Shire County</v>
      </c>
      <c r="C198" t="str">
        <f>IFERROR(VLOOKUP($A198,classifications!A$3:C$334,3,FALSE),VLOOKUP($A198,classifications!I$2:K$28,3,FALSE))</f>
        <v>Urban with Significant Rural</v>
      </c>
      <c r="E198" t="b">
        <f>IF(VLOOKUP(A198,table123!$F$10:$F$410,1,FALSE)=VLOOKUP(calculations!A198,table100!$E$10:$E$462,1,FALSE),TRUE,FALSE)</f>
        <v>1</v>
      </c>
      <c r="F198" t="b">
        <f>IF(VLOOKUP($A198,table123!$AF$10:$AF$410,1,FALSE)=VLOOKUP(calculations!$A198,table100!$AE$10:$AE$462,1,FALSE),TRUE,FALSE)</f>
        <v>1</v>
      </c>
      <c r="G198" t="b">
        <f>IF(VLOOKUP($A198,table123!$BF$10:$BF$410,1,FALSE)=VLOOKUP(calculations!$A198,table100!$BE$10:$BE$462,1,FALSE),TRUE,FALSE)</f>
        <v>1</v>
      </c>
      <c r="H198" t="b">
        <f>IF(VLOOKUP($A198,table123!$CF$10:$CF$410,1,FALSE)=VLOOKUP(calculations!$A198,table100!$CE$10:$CE$462,1,FALSE),TRUE,FALSE)</f>
        <v>1</v>
      </c>
      <c r="I198" t="b">
        <f>IF(VLOOKUP($A198,table123!$DF$10:$DF$410,1,FALSE)=VLOOKUP(calculations!$A198,table100!$DE$10:$DE$462,1,FALSE),TRUE,FALSE)</f>
        <v>1</v>
      </c>
      <c r="J198" t="b">
        <f>IF(VLOOKUP($A198,table123!$EF$10:$EF$410,1,FALSE)=VLOOKUP(calculations!$A198,table100!$EE$10:$EE$462,1,FALSE),TRUE,FALSE)</f>
        <v>1</v>
      </c>
      <c r="K198" t="b">
        <f>IF(VLOOKUP($A198,table123!$FF$10:$FF$410,1,FALSE)=VLOOKUP(calculations!$A198,table100!$FE$10:$FE$462,1,FALSE),TRUE,FALSE)</f>
        <v>1</v>
      </c>
      <c r="L198" t="b">
        <f>IF(VLOOKUP($A198,table123!$GF$10:$GF$408,1,FALSE)=VLOOKUP(calculations!$A198,table100!$GE$10:$GE$462,1,FALSE),TRUE,FALSE)</f>
        <v>1</v>
      </c>
      <c r="N198">
        <f>IFERROR(VLOOKUP($A198,table123!$F$10:$R$410,3,FALSE)/VLOOKUP($A198,table100!$E$10:$K$462,7,FALSE)*1000,"")</f>
        <v>6.0808244408293142</v>
      </c>
      <c r="O198">
        <f>IFERROR(VLOOKUP($A198,table123!$AF$10:$AR$410,3,FALSE)/VLOOKUP($A198,table100!$AE$10:$AK$462,7,FALSE)*1000,"")</f>
        <v>7.8806331570606973</v>
      </c>
      <c r="P198">
        <f>IFERROR(VLOOKUP($A198,table123!$BF$10:$BR$410,3,FALSE)/VLOOKUP($A198,table100!$BE$10:$BK$462,7,FALSE)*1000,"")</f>
        <v>11.300772225323056</v>
      </c>
      <c r="Q198">
        <f>IFERROR(VLOOKUP($A198,table123!$CF$10:$CY$410,3,FALSE)/VLOOKUP($A198,table100!$CE$10:$CK$462,7,FALSE)*1000,"")</f>
        <v>12.903789069320762</v>
      </c>
      <c r="R198">
        <f>IFERROR(VLOOKUP($A198,table123!$DF$10:$DY$410,3,FALSE)/VLOOKUP($A198,table100!$DE$10:$DK$462,7,FALSE)*1000,"")</f>
        <v>12.530879297691934</v>
      </c>
      <c r="S198">
        <f>IFERROR(VLOOKUP($A198,table123!$EF$10:$EZ$410,3,FALSE)/VLOOKUP($A198,table100!$EE$10:$EK$462,7,FALSE)*1000,"")</f>
        <v>12.85281486846266</v>
      </c>
      <c r="T198">
        <f>IFERROR(VLOOKUP($A198,table123!$FF$10:$FZ$410,3,FALSE)/VLOOKUP($A198,table100!$FE$10:$FK$462,7,FALSE)*1000,"")</f>
        <v>11.645233173141461</v>
      </c>
      <c r="U198">
        <f>IFERROR(VLOOKUP($A198,table123!$GF$10:$GZ$410,3,FALSE)/VLOOKUP($A198,table100!$GE$10:$GK$462,7,FALSE)*1000,"")</f>
        <v>11.918650898870446</v>
      </c>
      <c r="W198">
        <f>IFERROR(VLOOKUP($A198,table123!$F$10:$R$410,5,FALSE)/VLOOKUP($A198,table100!$E$10:$K$462,7,FALSE)*1000,"")</f>
        <v>0.10749836960806095</v>
      </c>
      <c r="X198">
        <f>IFERROR(VLOOKUP($A198,table123!$AF$10:$AR$410,5,FALSE)/VLOOKUP($A198,table100!$AE$10:$AK$462,7,FALSE)*1000,"")</f>
        <v>7.4782330003739114E-2</v>
      </c>
      <c r="Y198">
        <f>IFERROR(VLOOKUP($A198,table123!$BF$10:$BR$410,5,FALSE)/VLOOKUP($A198,table100!$BE$10:$BK$462,7,FALSE)*1000,"")</f>
        <v>0.12364083397508813</v>
      </c>
      <c r="Z198">
        <f>IFERROR(VLOOKUP($A198,table123!$CF$10:$CY$410,5,FALSE)/VLOOKUP($A198,table100!$CE$10:$CK$462,7,FALSE)*1000,"")</f>
        <v>0.23048716605552647</v>
      </c>
      <c r="AA198">
        <f>IFERROR(VLOOKUP($A198,table123!$DF$10:$DY$410,5,FALSE)/VLOOKUP($A198,table100!$DE$10:$DK$462,7,FALSE)*1000,"")</f>
        <v>6.8907777276282292E-2</v>
      </c>
      <c r="AB198">
        <f>IFERROR(VLOOKUP($A198,table123!$EF$10:$EZ$410,5,FALSE)/VLOOKUP($A198,table100!$EE$10:$EK$462,7,FALSE)*1000,"")</f>
        <v>6.8004311473347401E-2</v>
      </c>
      <c r="AC198">
        <f>IFERROR(VLOOKUP($A198,table123!$FF$10:$FZ$410,5,FALSE)/VLOOKUP($A198,table100!$FE$10:$FK$462,7,FALSE)*1000,"")</f>
        <v>9.7323274357666384E-2</v>
      </c>
      <c r="AD198">
        <f>IFERROR(VLOOKUP($A198,table123!$GF$10:$GZ$410,5,FALSE)/VLOOKUP($A198,table100!$GE$10:$GK$462,7,FALSE)*1000,"")</f>
        <v>2.6515352389033249E-2</v>
      </c>
      <c r="AF198">
        <f>IFERROR(VLOOKUP($A198,table123!$F$10:$R$410,7,FALSE)/VLOOKUP($A198,table100!$E$10:$K$462,7,FALSE)*1000,"")</f>
        <v>0.1827472283337036</v>
      </c>
      <c r="AG198">
        <f>IFERROR(VLOOKUP($A198,table123!$AF$10:$AR$410,7,FALSE)/VLOOKUP($A198,table100!$AE$10:$AK$462,7,FALSE)*1000,"")</f>
        <v>0.23859124334526291</v>
      </c>
      <c r="AH198">
        <f>IFERROR(VLOOKUP($A198,table123!$BF$10:$BR$410,7,FALSE)/VLOOKUP($A198,table100!$BE$10:$BK$462,7,FALSE)*1000,"")</f>
        <v>0.20842312012943429</v>
      </c>
      <c r="AI198">
        <f>IFERROR(VLOOKUP($A198,table123!$CF$10:$CY$410,7,FALSE)/VLOOKUP($A198,table100!$CE$10:$CK$462,7,FALSE)*1000,"")</f>
        <v>0.34223851929456955</v>
      </c>
      <c r="AJ198">
        <f>IFERROR(VLOOKUP($A198,table123!$DF$10:$DY$410,7,FALSE)/VLOOKUP($A198,table100!$DE$10:$DK$462,7,FALSE)*1000,"")</f>
        <v>0.3514296641090397</v>
      </c>
      <c r="AK198">
        <f>IFERROR(VLOOKUP($A198,table123!$EF$10:$EZ$410,7,FALSE)/VLOOKUP($A198,table100!$EE$10:$EK$462,7,FALSE)*1000,"")</f>
        <v>0.35702263523507388</v>
      </c>
      <c r="AL198">
        <f>IFERROR(VLOOKUP($A198,table123!$FF$10:$FZ$410,7,FALSE)/VLOOKUP($A198,table100!$FE$10:$FK$462,7,FALSE)*1000,"")</f>
        <v>0.8389937444626413</v>
      </c>
      <c r="AM198">
        <f>IFERROR(VLOOKUP($A198,table123!$GF$10:$GZ$410,7,FALSE)/VLOOKUP($A198,table100!$GE$10:$GK$462,7,FALSE)*1000,"")</f>
        <v>0.39441586678686963</v>
      </c>
      <c r="AO198">
        <f>IFERROR(VLOOKUP($A198,table123!$F$10:$R$410,9,FALSE)/VLOOKUP($A198,table100!$E$10:$K$462,7,FALSE)*1000,"")</f>
        <v>1.0749836960806095E-2</v>
      </c>
      <c r="AP198">
        <f>IFERROR(VLOOKUP($A198,table123!$AF$10:$AR$410,9,FALSE)/VLOOKUP($A198,table100!$AE$10:$AK$462,7,FALSE)*1000,"")</f>
        <v>1.068319000053416E-2</v>
      </c>
      <c r="AQ198">
        <f>IFERROR(VLOOKUP($A198,table123!$BF$10:$BR$410,9,FALSE)/VLOOKUP($A198,table100!$BE$10:$BK$462,7,FALSE)*1000,"")</f>
        <v>1.0597785769293268E-2</v>
      </c>
      <c r="AR198">
        <f>IFERROR(VLOOKUP($A198,table123!$CF$10:$CY$410,16,FALSE)/VLOOKUP($A198,table100!$CE$10:$CK$462,7,FALSE)*1000,"")</f>
        <v>0.23397939584424657</v>
      </c>
      <c r="AS198">
        <f>IFERROR(VLOOKUP($A198,table123!$DF$10:$DY$410,16,FALSE)/VLOOKUP($A198,table100!$DE$10:$DK$462,7,FALSE)*1000,"")</f>
        <v>0.4961359963892325</v>
      </c>
      <c r="AT198">
        <f>IFERROR(VLOOKUP($A198,table123!$EF$10:$EZ$410,17,FALSE)/VLOOKUP($A198,table100!$EE$10:$EK$462,7,FALSE)*1000,"")</f>
        <v>0</v>
      </c>
      <c r="AU198">
        <f>IFERROR(VLOOKUP($A198,table123!$FF$10:$FZ$410,17,FALSE)/VLOOKUP($A198,table100!$FE$10:$FK$462,7,FALSE)*1000,"")</f>
        <v>3.3559749778505651E-3</v>
      </c>
      <c r="AV198">
        <f>IFERROR(VLOOKUP($A198,table123!$GF$10:$GZ$410,17,FALSE)/VLOOKUP($A198,table100!$GE$10:$GK$462,7,FALSE)*1000,"")</f>
        <v>0</v>
      </c>
      <c r="AX198">
        <f>IFERROR(VLOOKUP($A198,table123!$F$10:$R$410,11,FALSE)/VLOOKUP($A198,table100!$E$10:$K$462,7,FALSE)*1000,"")</f>
        <v>0.14333115947741459</v>
      </c>
      <c r="AY198">
        <f>IFERROR(VLOOKUP($A198,table123!$AF$10:$AR$410,11,FALSE)/VLOOKUP($A198,table100!$AE$10:$AK$462,7,FALSE)*1000,"")</f>
        <v>0.14600359667396684</v>
      </c>
      <c r="AZ198">
        <f>IFERROR(VLOOKUP($A198,table123!$BF$10:$BR$410,11,FALSE)/VLOOKUP($A198,table100!$BE$10:$BK$462,7,FALSE)*1000,"")</f>
        <v>8.4782286154346145E-2</v>
      </c>
      <c r="BA198">
        <f>IFERROR(VLOOKUP($A198,table123!$CF$10:$CY$410,18,FALSE)/VLOOKUP($A198,table100!$CE$10:$CK$462,7,FALSE)*1000,"")</f>
        <v>0.11524358302776323</v>
      </c>
      <c r="BB198">
        <f>IFERROR(VLOOKUP($A198,table123!$DF$10:$DY$410,18,FALSE)/VLOOKUP($A198,table100!$DE$10:$DK$462,7,FALSE)*1000,"")</f>
        <v>0.16193327659926338</v>
      </c>
      <c r="BC198">
        <f>IFERROR(VLOOKUP($A198,table123!$EF$10:$EZ$410,19,FALSE)/VLOOKUP($A198,table100!$EE$10:$EK$462,7,FALSE)*1000,"")</f>
        <v>9.5206036062686378E-2</v>
      </c>
      <c r="BD198">
        <f>IFERROR(VLOOKUP($A198,table123!$FF$10:$FZ$410,19,FALSE)/VLOOKUP($A198,table100!$FE$10:$FK$462,7,FALSE)*1000,"")</f>
        <v>4.6983649689907911E-2</v>
      </c>
      <c r="BE198">
        <f>IFERROR(VLOOKUP($A198,table123!$GF$10:$GZ$410,19,FALSE)/VLOOKUP($A198,table100!$GE$10:$GK$462,7,FALSE)*1000,"")</f>
        <v>4.6401866680808188E-2</v>
      </c>
      <c r="BG198">
        <f>IFERROR(VLOOKUP($A198,table123!$F$10:$R$410,13,FALSE)/VLOOKUP($A198,table100!$E$10:$K$462,7,FALSE)*1000,"")</f>
        <v>6.2384887162544702</v>
      </c>
      <c r="BH198">
        <f>IFERROR(VLOOKUP($A198,table123!$AF$10:$AR$410,13,FALSE)/VLOOKUP($A198,table100!$AE$10:$AK$462,7,FALSE)*1000,"")</f>
        <v>8.0586863237362678</v>
      </c>
      <c r="BI198">
        <f>IFERROR(VLOOKUP($A198,table123!$BF$10:$BR$410,13,FALSE)/VLOOKUP($A198,table100!$BE$10:$BK$462,7,FALSE)*1000,"")</f>
        <v>11.558651679042525</v>
      </c>
      <c r="BJ198">
        <f>IFERROR(VLOOKUP($A198,table123!$CF$10:$CY$410,20,FALSE)/VLOOKUP($A198,table100!$CE$10:$CK$462,7,FALSE)*1000,"")</f>
        <v>13.595250567487339</v>
      </c>
      <c r="BK198">
        <f>IFERROR(VLOOKUP($A198,table123!$DF$10:$DY$410,20,FALSE)/VLOOKUP($A198,table100!$DE$10:$DK$462,7,FALSE)*1000,"")</f>
        <v>13.285419458867224</v>
      </c>
      <c r="BL198">
        <f>IFERROR(VLOOKUP($A198,table123!$EF$10:$EZ$410,21,FALSE)/VLOOKUP($A198,table100!$EE$10:$EK$462,7,FALSE)*1000,"")</f>
        <v>13.182635779108395</v>
      </c>
      <c r="BM198">
        <f>IFERROR(VLOOKUP($A198,table123!$FF$10:$FZ$410,21,FALSE)/VLOOKUP($A198,table100!$FE$10:$FK$462,7,FALSE)*1000,"")</f>
        <v>12.537922517249712</v>
      </c>
      <c r="BN198">
        <f>IFERROR(VLOOKUP($A198,table123!$GF$10:$GZ$410,21,FALSE)/VLOOKUP($A198,table100!$GE$10:$GK$462,7,FALSE)*1000,"")</f>
        <v>12.293180251365539</v>
      </c>
    </row>
    <row r="199" spans="1:66" x14ac:dyDescent="0.3">
      <c r="A199" t="s">
        <v>488</v>
      </c>
      <c r="B199" t="str">
        <f>VLOOKUP($A199,class!$A$1:$B$455,2,FALSE)</f>
        <v>Shire District</v>
      </c>
      <c r="C199" t="str">
        <f>IFERROR(VLOOKUP($A199,classifications!A$3:C$334,3,FALSE),VLOOKUP($A199,classifications!I$2:K$28,3,FALSE))</f>
        <v>Urban with Significant Rural</v>
      </c>
      <c r="E199" t="b">
        <f>IF(VLOOKUP(A199,table123!$F$10:$F$410,1,FALSE)=VLOOKUP(calculations!A199,table100!$E$10:$E$462,1,FALSE),TRUE,FALSE)</f>
        <v>1</v>
      </c>
      <c r="F199" t="b">
        <f>IF(VLOOKUP($A199,table123!$AF$10:$AF$410,1,FALSE)=VLOOKUP(calculations!$A199,table100!$AE$10:$AE$462,1,FALSE),TRUE,FALSE)</f>
        <v>1</v>
      </c>
      <c r="G199" t="b">
        <f>IF(VLOOKUP($A199,table123!$BF$10:$BF$410,1,FALSE)=VLOOKUP(calculations!$A199,table100!$BE$10:$BE$462,1,FALSE),TRUE,FALSE)</f>
        <v>1</v>
      </c>
      <c r="H199" t="b">
        <f>IF(VLOOKUP($A199,table123!$CF$10:$CF$410,1,FALSE)=VLOOKUP(calculations!$A199,table100!$CE$10:$CE$462,1,FALSE),TRUE,FALSE)</f>
        <v>1</v>
      </c>
      <c r="I199" t="b">
        <f>IF(VLOOKUP($A199,table123!$DF$10:$DF$410,1,FALSE)=VLOOKUP(calculations!$A199,table100!$DE$10:$DE$462,1,FALSE),TRUE,FALSE)</f>
        <v>1</v>
      </c>
      <c r="J199" t="b">
        <f>IF(VLOOKUP($A199,table123!$EF$10:$EF$410,1,FALSE)=VLOOKUP(calculations!$A199,table100!$EE$10:$EE$462,1,FALSE),TRUE,FALSE)</f>
        <v>1</v>
      </c>
      <c r="K199" t="b">
        <f>IF(VLOOKUP($A199,table123!$FF$10:$FF$410,1,FALSE)=VLOOKUP(calculations!$A199,table100!$FE$10:$FE$462,1,FALSE),TRUE,FALSE)</f>
        <v>1</v>
      </c>
      <c r="L199" t="b">
        <f>IF(VLOOKUP($A199,table123!$GF$10:$GF$408,1,FALSE)=VLOOKUP(calculations!$A199,table100!$GE$10:$GE$462,1,FALSE),TRUE,FALSE)</f>
        <v>1</v>
      </c>
      <c r="N199">
        <f>IFERROR(VLOOKUP($A199,table123!$F$10:$R$410,3,FALSE)/VLOOKUP($A199,table100!$E$10:$K$462,7,FALSE)*1000,"")</f>
        <v>2.3585975416156395</v>
      </c>
      <c r="O199">
        <f>IFERROR(VLOOKUP($A199,table123!$AF$10:$AR$410,3,FALSE)/VLOOKUP($A199,table100!$AE$10:$AK$462,7,FALSE)*1000,"")</f>
        <v>1.6473721029946067</v>
      </c>
      <c r="P199">
        <f>IFERROR(VLOOKUP($A199,table123!$BF$10:$BR$410,3,FALSE)/VLOOKUP($A199,table100!$BE$10:$BK$462,7,FALSE)*1000,"")</f>
        <v>4.5468869580876063</v>
      </c>
      <c r="Q199">
        <f>IFERROR(VLOOKUP($A199,table123!$CF$10:$CY$410,3,FALSE)/VLOOKUP($A199,table100!$CE$10:$CK$462,7,FALSE)*1000,"")</f>
        <v>4.4068630740666181</v>
      </c>
      <c r="R199">
        <f>IFERROR(VLOOKUP($A199,table123!$DF$10:$DY$410,3,FALSE)/VLOOKUP($A199,table100!$DE$10:$DK$462,7,FALSE)*1000,"")</f>
        <v>2.9785058569872636</v>
      </c>
      <c r="S199">
        <f>IFERROR(VLOOKUP($A199,table123!$EF$10:$EZ$410,3,FALSE)/VLOOKUP($A199,table100!$EE$10:$EK$462,7,FALSE)*1000,"")</f>
        <v>6.6824508220299599</v>
      </c>
      <c r="T199">
        <f>IFERROR(VLOOKUP($A199,table123!$FF$10:$FZ$410,3,FALSE)/VLOOKUP($A199,table100!$FE$10:$FK$462,7,FALSE)*1000,"")</f>
        <v>6.4170182841068915</v>
      </c>
      <c r="U199">
        <f>IFERROR(VLOOKUP($A199,table123!$GF$10:$GZ$410,3,FALSE)/VLOOKUP($A199,table100!$GE$10:$GK$462,7,FALSE)*1000,"")</f>
        <v>5.3643857124165901</v>
      </c>
      <c r="W199">
        <f>IFERROR(VLOOKUP($A199,table123!$F$10:$R$410,5,FALSE)/VLOOKUP($A199,table100!$E$10:$K$462,7,FALSE)*1000,"")</f>
        <v>0.13607293509320997</v>
      </c>
      <c r="X199">
        <f>IFERROR(VLOOKUP($A199,table123!$AF$10:$AR$410,5,FALSE)/VLOOKUP($A199,table100!$AE$10:$AK$462,7,FALSE)*1000,"")</f>
        <v>0.49646830501207323</v>
      </c>
      <c r="Y199">
        <f>IFERROR(VLOOKUP($A199,table123!$BF$10:$BR$410,5,FALSE)/VLOOKUP($A199,table100!$BE$10:$BK$462,7,FALSE)*1000,"")</f>
        <v>0.99041102057353791</v>
      </c>
      <c r="Z199">
        <f>IFERROR(VLOOKUP($A199,table123!$CF$10:$CY$410,5,FALSE)/VLOOKUP($A199,table100!$CE$10:$CK$462,7,FALSE)*1000,"")</f>
        <v>0.33554794980202668</v>
      </c>
      <c r="AA199">
        <f>IFERROR(VLOOKUP($A199,table123!$DF$10:$DY$410,5,FALSE)/VLOOKUP($A199,table100!$DE$10:$DK$462,7,FALSE)*1000,"")</f>
        <v>0.17782124519326947</v>
      </c>
      <c r="AB199">
        <f>IFERROR(VLOOKUP($A199,table123!$EF$10:$EZ$410,5,FALSE)/VLOOKUP($A199,table100!$EE$10:$EK$462,7,FALSE)*1000,"")</f>
        <v>0.13276392361648928</v>
      </c>
      <c r="AC199">
        <f>IFERROR(VLOOKUP($A199,table123!$FF$10:$FZ$410,5,FALSE)/VLOOKUP($A199,table100!$FE$10:$FK$462,7,FALSE)*1000,"")</f>
        <v>0.39556962025316456</v>
      </c>
      <c r="AD199">
        <f>IFERROR(VLOOKUP($A199,table123!$GF$10:$GZ$410,5,FALSE)/VLOOKUP($A199,table100!$GE$10:$GK$462,7,FALSE)*1000,"")</f>
        <v>8.7225783941733179E-2</v>
      </c>
      <c r="AF199">
        <f>IFERROR(VLOOKUP($A199,table123!$F$10:$R$410,7,FALSE)/VLOOKUP($A199,table100!$E$10:$K$462,7,FALSE)*1000,"")</f>
        <v>2.4719916541933142</v>
      </c>
      <c r="AG199">
        <f>IFERROR(VLOOKUP($A199,table123!$AF$10:$AR$410,7,FALSE)/VLOOKUP($A199,table100!$AE$10:$AK$462,7,FALSE)*1000,"")</f>
        <v>0.40620134046442358</v>
      </c>
      <c r="AH199">
        <f>IFERROR(VLOOKUP($A199,table123!$BF$10:$BR$410,7,FALSE)/VLOOKUP($A199,table100!$BE$10:$BK$462,7,FALSE)*1000,"")</f>
        <v>0.92288299644352401</v>
      </c>
      <c r="AI199">
        <f>IFERROR(VLOOKUP($A199,table123!$CF$10:$CY$410,7,FALSE)/VLOOKUP($A199,table100!$CE$10:$CK$462,7,FALSE)*1000,"")</f>
        <v>1.7672192022906741</v>
      </c>
      <c r="AJ199">
        <f>IFERROR(VLOOKUP($A199,table123!$DF$10:$DY$410,7,FALSE)/VLOOKUP($A199,table100!$DE$10:$DK$462,7,FALSE)*1000,"")</f>
        <v>1.4225699615461558</v>
      </c>
      <c r="AK199">
        <f>IFERROR(VLOOKUP($A199,table123!$EF$10:$EZ$410,7,FALSE)/VLOOKUP($A199,table100!$EE$10:$EK$462,7,FALSE)*1000,"")</f>
        <v>0.42041909145221601</v>
      </c>
      <c r="AL199">
        <f>IFERROR(VLOOKUP($A199,table123!$FF$10:$FZ$410,7,FALSE)/VLOOKUP($A199,table100!$FE$10:$FK$462,7,FALSE)*1000,"")</f>
        <v>1.5603023909985936</v>
      </c>
      <c r="AM199">
        <f>IFERROR(VLOOKUP($A199,table123!$GF$10:$GZ$410,7,FALSE)/VLOOKUP($A199,table100!$GE$10:$GK$462,7,FALSE)*1000,"")</f>
        <v>0.10903222992716646</v>
      </c>
      <c r="AO199">
        <f>IFERROR(VLOOKUP($A199,table123!$F$10:$R$410,9,FALSE)/VLOOKUP($A199,table100!$E$10:$K$462,7,FALSE)*1000,"")</f>
        <v>0</v>
      </c>
      <c r="AP199">
        <f>IFERROR(VLOOKUP($A199,table123!$AF$10:$AR$410,9,FALSE)/VLOOKUP($A199,table100!$AE$10:$AK$462,7,FALSE)*1000,"")</f>
        <v>0</v>
      </c>
      <c r="AQ199">
        <f>IFERROR(VLOOKUP($A199,table123!$BF$10:$BR$410,9,FALSE)/VLOOKUP($A199,table100!$BE$10:$BK$462,7,FALSE)*1000,"")</f>
        <v>0</v>
      </c>
      <c r="AR199">
        <f>IFERROR(VLOOKUP($A199,table123!$CF$10:$CY$410,16,FALSE)/VLOOKUP($A199,table100!$CE$10:$CK$462,7,FALSE)*1000,"")</f>
        <v>0</v>
      </c>
      <c r="AS199">
        <f>IFERROR(VLOOKUP($A199,table123!$DF$10:$DY$410,16,FALSE)/VLOOKUP($A199,table100!$DE$10:$DK$462,7,FALSE)*1000,"")</f>
        <v>0</v>
      </c>
      <c r="AT199">
        <f>IFERROR(VLOOKUP($A199,table123!$EF$10:$EZ$410,17,FALSE)/VLOOKUP($A199,table100!$EE$10:$EK$462,7,FALSE)*1000,"")</f>
        <v>0</v>
      </c>
      <c r="AU199">
        <f>IFERROR(VLOOKUP($A199,table123!$FF$10:$FZ$410,17,FALSE)/VLOOKUP($A199,table100!$FE$10:$FK$462,7,FALSE)*1000,"")</f>
        <v>0</v>
      </c>
      <c r="AV199">
        <f>IFERROR(VLOOKUP($A199,table123!$GF$10:$GZ$410,17,FALSE)/VLOOKUP($A199,table100!$GE$10:$GK$462,7,FALSE)*1000,"")</f>
        <v>-4.3612891970866589E-2</v>
      </c>
      <c r="AX199">
        <f>IFERROR(VLOOKUP($A199,table123!$F$10:$R$410,11,FALSE)/VLOOKUP($A199,table100!$E$10:$K$462,7,FALSE)*1000,"")</f>
        <v>0</v>
      </c>
      <c r="AY199">
        <f>IFERROR(VLOOKUP($A199,table123!$AF$10:$AR$410,11,FALSE)/VLOOKUP($A199,table100!$AE$10:$AK$462,7,FALSE)*1000,"")</f>
        <v>0</v>
      </c>
      <c r="AZ199">
        <f>IFERROR(VLOOKUP($A199,table123!$BF$10:$BR$410,11,FALSE)/VLOOKUP($A199,table100!$BE$10:$BK$462,7,FALSE)*1000,"")</f>
        <v>0.22509341376671319</v>
      </c>
      <c r="BA199">
        <f>IFERROR(VLOOKUP($A199,table123!$CF$10:$CY$410,18,FALSE)/VLOOKUP($A199,table100!$CE$10:$CK$462,7,FALSE)*1000,"")</f>
        <v>0.11184931660067557</v>
      </c>
      <c r="BB199">
        <f>IFERROR(VLOOKUP($A199,table123!$DF$10:$DY$410,18,FALSE)/VLOOKUP($A199,table100!$DE$10:$DK$462,7,FALSE)*1000,"")</f>
        <v>4.4455311298317368E-2</v>
      </c>
      <c r="BC199">
        <f>IFERROR(VLOOKUP($A199,table123!$EF$10:$EZ$410,19,FALSE)/VLOOKUP($A199,table100!$EE$10:$EK$462,7,FALSE)*1000,"")</f>
        <v>0.35403712964397144</v>
      </c>
      <c r="BD199">
        <f>IFERROR(VLOOKUP($A199,table123!$FF$10:$FZ$410,19,FALSE)/VLOOKUP($A199,table100!$FE$10:$FK$462,7,FALSE)*1000,"")</f>
        <v>0.59335443037974689</v>
      </c>
      <c r="BE199">
        <f>IFERROR(VLOOKUP($A199,table123!$GF$10:$GZ$410,19,FALSE)/VLOOKUP($A199,table100!$GE$10:$GK$462,7,FALSE)*1000,"")</f>
        <v>0.23987090583976622</v>
      </c>
      <c r="BG199">
        <f>IFERROR(VLOOKUP($A199,table123!$F$10:$R$410,13,FALSE)/VLOOKUP($A199,table100!$E$10:$K$462,7,FALSE)*1000,"")</f>
        <v>4.9666621309021632</v>
      </c>
      <c r="BH199">
        <f>IFERROR(VLOOKUP($A199,table123!$AF$10:$AR$410,13,FALSE)/VLOOKUP($A199,table100!$AE$10:$AK$462,7,FALSE)*1000,"")</f>
        <v>2.5500417484711031</v>
      </c>
      <c r="BI199">
        <f>IFERROR(VLOOKUP($A199,table123!$BF$10:$BR$410,13,FALSE)/VLOOKUP($A199,table100!$BE$10:$BK$462,7,FALSE)*1000,"")</f>
        <v>6.2350875613379557</v>
      </c>
      <c r="BJ199">
        <f>IFERROR(VLOOKUP($A199,table123!$CF$10:$CY$410,20,FALSE)/VLOOKUP($A199,table100!$CE$10:$CK$462,7,FALSE)*1000,"")</f>
        <v>6.3977809095586426</v>
      </c>
      <c r="BK199">
        <f>IFERROR(VLOOKUP($A199,table123!$DF$10:$DY$410,20,FALSE)/VLOOKUP($A199,table100!$DE$10:$DK$462,7,FALSE)*1000,"")</f>
        <v>4.5344417524283713</v>
      </c>
      <c r="BL199">
        <f>IFERROR(VLOOKUP($A199,table123!$EF$10:$EZ$410,21,FALSE)/VLOOKUP($A199,table100!$EE$10:$EK$462,7,FALSE)*1000,"")</f>
        <v>6.881596707454694</v>
      </c>
      <c r="BM199">
        <f>IFERROR(VLOOKUP($A199,table123!$FF$10:$FZ$410,21,FALSE)/VLOOKUP($A199,table100!$FE$10:$FK$462,7,FALSE)*1000,"")</f>
        <v>7.7795358649789037</v>
      </c>
      <c r="BN199">
        <f>IFERROR(VLOOKUP($A199,table123!$GF$10:$GZ$410,21,FALSE)/VLOOKUP($A199,table100!$GE$10:$GK$462,7,FALSE)*1000,"")</f>
        <v>5.2771599284748572</v>
      </c>
    </row>
    <row r="200" spans="1:66" x14ac:dyDescent="0.3">
      <c r="A200" t="s">
        <v>203</v>
      </c>
      <c r="B200" t="str">
        <f>VLOOKUP($A200,class!$A$1:$B$455,2,FALSE)</f>
        <v>London Borough</v>
      </c>
      <c r="C200" t="str">
        <f>IFERROR(VLOOKUP($A200,classifications!A$3:C$334,3,FALSE),VLOOKUP($A200,classifications!I$2:K$28,3,FALSE))</f>
        <v>Predominantly Urban</v>
      </c>
      <c r="E200" t="b">
        <f>IF(VLOOKUP(A200,table123!$F$10:$F$410,1,FALSE)=VLOOKUP(calculations!A200,table100!$E$10:$E$462,1,FALSE),TRUE,FALSE)</f>
        <v>1</v>
      </c>
      <c r="F200" t="b">
        <f>IF(VLOOKUP($A200,table123!$AF$10:$AF$410,1,FALSE)=VLOOKUP(calculations!$A200,table100!$AE$10:$AE$462,1,FALSE),TRUE,FALSE)</f>
        <v>1</v>
      </c>
      <c r="G200" t="b">
        <f>IF(VLOOKUP($A200,table123!$BF$10:$BF$410,1,FALSE)=VLOOKUP(calculations!$A200,table100!$BE$10:$BE$462,1,FALSE),TRUE,FALSE)</f>
        <v>1</v>
      </c>
      <c r="H200" t="b">
        <f>IF(VLOOKUP($A200,table123!$CF$10:$CF$410,1,FALSE)=VLOOKUP(calculations!$A200,table100!$CE$10:$CE$462,1,FALSE),TRUE,FALSE)</f>
        <v>1</v>
      </c>
      <c r="I200" t="b">
        <f>IF(VLOOKUP($A200,table123!$DF$10:$DF$410,1,FALSE)=VLOOKUP(calculations!$A200,table100!$DE$10:$DE$462,1,FALSE),TRUE,FALSE)</f>
        <v>1</v>
      </c>
      <c r="J200" t="b">
        <f>IF(VLOOKUP($A200,table123!$EF$10:$EF$410,1,FALSE)=VLOOKUP(calculations!$A200,table100!$EE$10:$EE$462,1,FALSE),TRUE,FALSE)</f>
        <v>1</v>
      </c>
      <c r="K200" t="b">
        <f>IF(VLOOKUP($A200,table123!$FF$10:$FF$410,1,FALSE)=VLOOKUP(calculations!$A200,table100!$FE$10:$FE$462,1,FALSE),TRUE,FALSE)</f>
        <v>1</v>
      </c>
      <c r="L200" t="b">
        <f>IF(VLOOKUP($A200,table123!$GF$10:$GF$408,1,FALSE)=VLOOKUP(calculations!$A200,table100!$GE$10:$GE$462,1,FALSE),TRUE,FALSE)</f>
        <v>1</v>
      </c>
      <c r="N200">
        <f>IFERROR(VLOOKUP($A200,table123!$F$10:$R$410,3,FALSE)/VLOOKUP($A200,table100!$E$10:$K$462,7,FALSE)*1000,"")</f>
        <v>14.473363121534176</v>
      </c>
      <c r="O200">
        <f>IFERROR(VLOOKUP($A200,table123!$AF$10:$AR$410,3,FALSE)/VLOOKUP($A200,table100!$AE$10:$AK$462,7,FALSE)*1000,"")</f>
        <v>5.4543796679294081</v>
      </c>
      <c r="P200">
        <f>IFERROR(VLOOKUP($A200,table123!$BF$10:$BR$410,3,FALSE)/VLOOKUP($A200,table100!$BE$10:$BK$462,7,FALSE)*1000,"")</f>
        <v>11.454470539761022</v>
      </c>
      <c r="Q200">
        <f>IFERROR(VLOOKUP($A200,table123!$CF$10:$CY$410,3,FALSE)/VLOOKUP($A200,table100!$CE$10:$CK$462,7,FALSE)*1000,"")</f>
        <v>9.8682603527170283</v>
      </c>
      <c r="R200">
        <f>IFERROR(VLOOKUP($A200,table123!$DF$10:$DY$410,3,FALSE)/VLOOKUP($A200,table100!$DE$10:$DK$462,7,FALSE)*1000,"")</f>
        <v>11.032752478750693</v>
      </c>
      <c r="S200">
        <f>IFERROR(VLOOKUP($A200,table123!$EF$10:$EZ$410,3,FALSE)/VLOOKUP($A200,table100!$EE$10:$EK$462,7,FALSE)*1000,"")</f>
        <v>3.6757409039305817</v>
      </c>
      <c r="T200">
        <f>IFERROR(VLOOKUP($A200,table123!$FF$10:$FZ$410,3,FALSE)/VLOOKUP($A200,table100!$FE$10:$FK$462,7,FALSE)*1000,"")</f>
        <v>11.819396459715227</v>
      </c>
      <c r="U200">
        <f>IFERROR(VLOOKUP($A200,table123!$GF$10:$GZ$410,3,FALSE)/VLOOKUP($A200,table100!$GE$10:$GK$462,7,FALSE)*1000,"")</f>
        <v>9.116809116809117</v>
      </c>
      <c r="W200">
        <f>IFERROR(VLOOKUP($A200,table123!$F$10:$R$410,5,FALSE)/VLOOKUP($A200,table100!$E$10:$K$462,7,FALSE)*1000,"")</f>
        <v>0.85830409209098024</v>
      </c>
      <c r="X200">
        <f>IFERROR(VLOOKUP($A200,table123!$AF$10:$AR$410,5,FALSE)/VLOOKUP($A200,table100!$AE$10:$AK$462,7,FALSE)*1000,"")</f>
        <v>0.33986256289529743</v>
      </c>
      <c r="Y200">
        <f>IFERROR(VLOOKUP($A200,table123!$BF$10:$BR$410,5,FALSE)/VLOOKUP($A200,table100!$BE$10:$BK$462,7,FALSE)*1000,"")</f>
        <v>0.53564070869386071</v>
      </c>
      <c r="Z200">
        <f>IFERROR(VLOOKUP($A200,table123!$CF$10:$CY$410,5,FALSE)/VLOOKUP($A200,table100!$CE$10:$CK$462,7,FALSE)*1000,"")</f>
        <v>0.4071064501945969</v>
      </c>
      <c r="AA200">
        <f>IFERROR(VLOOKUP($A200,table123!$DF$10:$DY$410,5,FALSE)/VLOOKUP($A200,table100!$DE$10:$DK$462,7,FALSE)*1000,"")</f>
        <v>0.45031642770410996</v>
      </c>
      <c r="AB200">
        <f>IFERROR(VLOOKUP($A200,table123!$EF$10:$EZ$410,5,FALSE)/VLOOKUP($A200,table100!$EE$10:$EK$462,7,FALSE)*1000,"")</f>
        <v>0.26992481799922197</v>
      </c>
      <c r="AC200">
        <f>IFERROR(VLOOKUP($A200,table123!$FF$10:$FZ$410,5,FALSE)/VLOOKUP($A200,table100!$FE$10:$FK$462,7,FALSE)*1000,"")</f>
        <v>0.22136662265687385</v>
      </c>
      <c r="AD200">
        <f>IFERROR(VLOOKUP($A200,table123!$GF$10:$GZ$410,5,FALSE)/VLOOKUP($A200,table100!$GE$10:$GK$462,7,FALSE)*1000,"")</f>
        <v>0.32002497755922416</v>
      </c>
      <c r="AF200">
        <f>IFERROR(VLOOKUP($A200,table123!$F$10:$R$410,7,FALSE)/VLOOKUP($A200,table100!$E$10:$K$462,7,FALSE)*1000,"")</f>
        <v>1.2958708841373623</v>
      </c>
      <c r="AG200">
        <f>IFERROR(VLOOKUP($A200,table123!$AF$10:$AR$410,7,FALSE)/VLOOKUP($A200,table100!$AE$10:$AK$462,7,FALSE)*1000,"")</f>
        <v>0.46420252493016234</v>
      </c>
      <c r="AH200">
        <f>IFERROR(VLOOKUP($A200,table123!$BF$10:$BR$410,7,FALSE)/VLOOKUP($A200,table100!$BE$10:$BK$462,7,FALSE)*1000,"")</f>
        <v>0.44499381953028433</v>
      </c>
      <c r="AI200">
        <f>IFERROR(VLOOKUP($A200,table123!$CF$10:$CY$410,7,FALSE)/VLOOKUP($A200,table100!$CE$10:$CK$462,7,FALSE)*1000,"")</f>
        <v>2.3205067661092023</v>
      </c>
      <c r="AJ200">
        <f>IFERROR(VLOOKUP($A200,table123!$DF$10:$DY$410,7,FALSE)/VLOOKUP($A200,table100!$DE$10:$DK$462,7,FALSE)*1000,"")</f>
        <v>1.6163143208665376</v>
      </c>
      <c r="AK200">
        <f>IFERROR(VLOOKUP($A200,table123!$EF$10:$EZ$410,7,FALSE)/VLOOKUP($A200,table100!$EE$10:$EK$462,7,FALSE)*1000,"")</f>
        <v>0.26992481799922197</v>
      </c>
      <c r="AL200">
        <f>IFERROR(VLOOKUP($A200,table123!$FF$10:$FZ$410,7,FALSE)/VLOOKUP($A200,table100!$FE$10:$FK$462,7,FALSE)*1000,"")</f>
        <v>1.1700807197577616</v>
      </c>
      <c r="AM200">
        <f>IFERROR(VLOOKUP($A200,table123!$GF$10:$GZ$410,7,FALSE)/VLOOKUP($A200,table100!$GE$10:$GK$462,7,FALSE)*1000,"")</f>
        <v>0.52296764625531755</v>
      </c>
      <c r="AO200">
        <f>IFERROR(VLOOKUP($A200,table123!$F$10:$R$410,9,FALSE)/VLOOKUP($A200,table100!$E$10:$K$462,7,FALSE)*1000,"")</f>
        <v>0</v>
      </c>
      <c r="AP200">
        <f>IFERROR(VLOOKUP($A200,table123!$AF$10:$AR$410,9,FALSE)/VLOOKUP($A200,table100!$AE$10:$AK$462,7,FALSE)*1000,"")</f>
        <v>0</v>
      </c>
      <c r="AQ200">
        <f>IFERROR(VLOOKUP($A200,table123!$BF$10:$BR$410,9,FALSE)/VLOOKUP($A200,table100!$BE$10:$BK$462,7,FALSE)*1000,"")</f>
        <v>0</v>
      </c>
      <c r="AR200">
        <f>IFERROR(VLOOKUP($A200,table123!$CF$10:$CY$410,16,FALSE)/VLOOKUP($A200,table100!$CE$10:$CK$462,7,FALSE)*1000,"")</f>
        <v>0</v>
      </c>
      <c r="AS200">
        <f>IFERROR(VLOOKUP($A200,table123!$DF$10:$DY$410,16,FALSE)/VLOOKUP($A200,table100!$DE$10:$DK$462,7,FALSE)*1000,"")</f>
        <v>0</v>
      </c>
      <c r="AT200">
        <f>IFERROR(VLOOKUP($A200,table123!$EF$10:$EZ$410,17,FALSE)/VLOOKUP($A200,table100!$EE$10:$EK$462,7,FALSE)*1000,"")</f>
        <v>0</v>
      </c>
      <c r="AU200">
        <f>IFERROR(VLOOKUP($A200,table123!$FF$10:$FZ$410,17,FALSE)/VLOOKUP($A200,table100!$FE$10:$FK$462,7,FALSE)*1000,"")</f>
        <v>3.1623803236696266E-2</v>
      </c>
      <c r="AV200">
        <f>IFERROR(VLOOKUP($A200,table123!$GF$10:$GZ$410,17,FALSE)/VLOOKUP($A200,table100!$GE$10:$GK$462,7,FALSE)*1000,"")</f>
        <v>0</v>
      </c>
      <c r="AX200">
        <f>IFERROR(VLOOKUP($A200,table123!$F$10:$R$410,11,FALSE)/VLOOKUP($A200,table100!$E$10:$K$462,7,FALSE)*1000,"")</f>
        <v>1.4978247881587694</v>
      </c>
      <c r="AY200">
        <f>IFERROR(VLOOKUP($A200,table123!$AF$10:$AR$410,11,FALSE)/VLOOKUP($A200,table100!$AE$10:$AK$462,7,FALSE)*1000,"")</f>
        <v>0.34815189369762184</v>
      </c>
      <c r="AZ200">
        <f>IFERROR(VLOOKUP($A200,table123!$BF$10:$BR$410,11,FALSE)/VLOOKUP($A200,table100!$BE$10:$BK$462,7,FALSE)*1000,"")</f>
        <v>0.33786567779151216</v>
      </c>
      <c r="BA200">
        <f>IFERROR(VLOOKUP($A200,table123!$CF$10:$CY$410,18,FALSE)/VLOOKUP($A200,table100!$CE$10:$CK$462,7,FALSE)*1000,"")</f>
        <v>6.5137032031135494E-2</v>
      </c>
      <c r="BB200">
        <f>IFERROR(VLOOKUP($A200,table123!$DF$10:$DY$410,18,FALSE)/VLOOKUP($A200,table100!$DE$10:$DK$462,7,FALSE)*1000,"")</f>
        <v>0.20103411951076339</v>
      </c>
      <c r="BC200">
        <f>IFERROR(VLOOKUP($A200,table123!$EF$10:$EZ$410,19,FALSE)/VLOOKUP($A200,table100!$EE$10:$EK$462,7,FALSE)*1000,"")</f>
        <v>3.9694826176356175E-2</v>
      </c>
      <c r="BD200">
        <f>IFERROR(VLOOKUP($A200,table123!$FF$10:$FZ$410,19,FALSE)/VLOOKUP($A200,table100!$FE$10:$FK$462,7,FALSE)*1000,"")</f>
        <v>0.37157968803118102</v>
      </c>
      <c r="BE200">
        <f>IFERROR(VLOOKUP($A200,table123!$GF$10:$GZ$410,19,FALSE)/VLOOKUP($A200,table100!$GE$10:$GK$462,7,FALSE)*1000,"")</f>
        <v>0.1951371814385513</v>
      </c>
      <c r="BG200">
        <f>IFERROR(VLOOKUP($A200,table123!$F$10:$R$410,13,FALSE)/VLOOKUP($A200,table100!$E$10:$K$462,7,FALSE)*1000,"")</f>
        <v>15.129713309603749</v>
      </c>
      <c r="BH200">
        <f>IFERROR(VLOOKUP($A200,table123!$AF$10:$AR$410,13,FALSE)/VLOOKUP($A200,table100!$AE$10:$AK$462,7,FALSE)*1000,"")</f>
        <v>5.9102928620572461</v>
      </c>
      <c r="BI200">
        <f>IFERROR(VLOOKUP($A200,table123!$BF$10:$BR$410,13,FALSE)/VLOOKUP($A200,table100!$BE$10:$BK$462,7,FALSE)*1000,"")</f>
        <v>12.097239390193655</v>
      </c>
      <c r="BJ200">
        <f>IFERROR(VLOOKUP($A200,table123!$CF$10:$CY$410,20,FALSE)/VLOOKUP($A200,table100!$CE$10:$CK$462,7,FALSE)*1000,"")</f>
        <v>12.530736536989691</v>
      </c>
      <c r="BK200">
        <f>IFERROR(VLOOKUP($A200,table123!$DF$10:$DY$410,20,FALSE)/VLOOKUP($A200,table100!$DE$10:$DK$462,7,FALSE)*1000,"")</f>
        <v>12.898349107810578</v>
      </c>
      <c r="BL200">
        <f>IFERROR(VLOOKUP($A200,table123!$EF$10:$EZ$410,21,FALSE)/VLOOKUP($A200,table100!$EE$10:$EK$462,7,FALSE)*1000,"")</f>
        <v>4.17589571375267</v>
      </c>
      <c r="BM200">
        <f>IFERROR(VLOOKUP($A200,table123!$FF$10:$FZ$410,21,FALSE)/VLOOKUP($A200,table100!$FE$10:$FK$462,7,FALSE)*1000,"")</f>
        <v>12.870887917335379</v>
      </c>
      <c r="BN200">
        <f>IFERROR(VLOOKUP($A200,table123!$GF$10:$GZ$410,21,FALSE)/VLOOKUP($A200,table100!$GE$10:$GK$462,7,FALSE)*1000,"")</f>
        <v>9.7646645591851069</v>
      </c>
    </row>
    <row r="201" spans="1:66" x14ac:dyDescent="0.3">
      <c r="A201" t="s">
        <v>864</v>
      </c>
      <c r="B201" t="str">
        <f>VLOOKUP($A201,class!$A$1:$B$455,2,FALSE)</f>
        <v>Shire District</v>
      </c>
      <c r="C201" t="str">
        <f>IFERROR(VLOOKUP($A201,classifications!A$3:C$334,3,FALSE),VLOOKUP($A201,classifications!I$2:K$28,3,FALSE))</f>
        <v>Urban with Significant Rural</v>
      </c>
      <c r="E201" t="b">
        <f>IF(VLOOKUP(A201,table123!$F$10:$F$410,1,FALSE)=VLOOKUP(calculations!A201,table100!$E$10:$E$462,1,FALSE),TRUE,FALSE)</f>
        <v>1</v>
      </c>
      <c r="F201" t="b">
        <f>IF(VLOOKUP($A201,table123!$AF$10:$AF$410,1,FALSE)=VLOOKUP(calculations!$A201,table100!$AE$10:$AE$462,1,FALSE),TRUE,FALSE)</f>
        <v>1</v>
      </c>
      <c r="G201" t="b">
        <f>IF(VLOOKUP($A201,table123!$BF$10:$BF$410,1,FALSE)=VLOOKUP(calculations!$A201,table100!$BE$10:$BE$462,1,FALSE),TRUE,FALSE)</f>
        <v>1</v>
      </c>
      <c r="H201" t="b">
        <f>IF(VLOOKUP($A201,table123!$CF$10:$CF$410,1,FALSE)=VLOOKUP(calculations!$A201,table100!$CE$10:$CE$462,1,FALSE),TRUE,FALSE)</f>
        <v>1</v>
      </c>
      <c r="I201" t="b">
        <f>IF(VLOOKUP($A201,table123!$DF$10:$DF$410,1,FALSE)=VLOOKUP(calculations!$A201,table100!$DE$10:$DE$462,1,FALSE),TRUE,FALSE)</f>
        <v>1</v>
      </c>
      <c r="J201" t="b">
        <f>IF(VLOOKUP($A201,table123!$EF$10:$EF$410,1,FALSE)=VLOOKUP(calculations!$A201,table100!$EE$10:$EE$462,1,FALSE),TRUE,FALSE)</f>
        <v>1</v>
      </c>
      <c r="K201" t="b">
        <f>IF(VLOOKUP($A201,table123!$FF$10:$FF$410,1,FALSE)=VLOOKUP(calculations!$A201,table100!$FE$10:$FE$462,1,FALSE),TRUE,FALSE)</f>
        <v>1</v>
      </c>
      <c r="L201" t="b">
        <f>IF(VLOOKUP($A201,table123!$GF$10:$GF$408,1,FALSE)=VLOOKUP(calculations!$A201,table100!$GE$10:$GE$462,1,FALSE),TRUE,FALSE)</f>
        <v>1</v>
      </c>
      <c r="N201">
        <f>IFERROR(VLOOKUP($A201,table123!$F$10:$R$410,3,FALSE)/VLOOKUP($A201,table100!$E$10:$K$462,7,FALSE)*1000,"")</f>
        <v>4.865226313726394</v>
      </c>
      <c r="O201">
        <f>IFERROR(VLOOKUP($A201,table123!$AF$10:$AR$410,3,FALSE)/VLOOKUP($A201,table100!$AE$10:$AK$462,7,FALSE)*1000,"")</f>
        <v>6.5125665015593466</v>
      </c>
      <c r="P201">
        <f>IFERROR(VLOOKUP($A201,table123!$BF$10:$BR$410,3,FALSE)/VLOOKUP($A201,table100!$BE$10:$BK$462,7,FALSE)*1000,"")</f>
        <v>5.2583655816071015</v>
      </c>
      <c r="Q201">
        <f>IFERROR(VLOOKUP($A201,table123!$CF$10:$CY$410,3,FALSE)/VLOOKUP($A201,table100!$CE$10:$CK$462,7,FALSE)*1000,"")</f>
        <v>4.6246967876493388</v>
      </c>
      <c r="R201">
        <f>IFERROR(VLOOKUP($A201,table123!$DF$10:$DY$410,3,FALSE)/VLOOKUP($A201,table100!$DE$10:$DK$462,7,FALSE)*1000,"")</f>
        <v>8.8916973212069248</v>
      </c>
      <c r="S201">
        <f>IFERROR(VLOOKUP($A201,table123!$EF$10:$EZ$410,3,FALSE)/VLOOKUP($A201,table100!$EE$10:$EK$462,7,FALSE)*1000,"")</f>
        <v>11.224878453162457</v>
      </c>
      <c r="T201">
        <f>IFERROR(VLOOKUP($A201,table123!$FF$10:$FZ$410,3,FALSE)/VLOOKUP($A201,table100!$FE$10:$FK$462,7,FALSE)*1000,"")</f>
        <v>16.95252849396924</v>
      </c>
      <c r="U201">
        <f>IFERROR(VLOOKUP($A201,table123!$GF$10:$GZ$410,3,FALSE)/VLOOKUP($A201,table100!$GE$10:$GK$462,7,FALSE)*1000,"")</f>
        <v>13.609145345672292</v>
      </c>
      <c r="W201">
        <f>IFERROR(VLOOKUP($A201,table123!$F$10:$R$410,5,FALSE)/VLOOKUP($A201,table100!$E$10:$K$462,7,FALSE)*1000,"")</f>
        <v>0</v>
      </c>
      <c r="X201">
        <f>IFERROR(VLOOKUP($A201,table123!$AF$10:$AR$410,5,FALSE)/VLOOKUP($A201,table100!$AE$10:$AK$462,7,FALSE)*1000,"")</f>
        <v>9.1726288754356997E-2</v>
      </c>
      <c r="Y201">
        <f>IFERROR(VLOOKUP($A201,table123!$BF$10:$BR$410,5,FALSE)/VLOOKUP($A201,table100!$BE$10:$BK$462,7,FALSE)*1000,"")</f>
        <v>0</v>
      </c>
      <c r="Z201">
        <f>IFERROR(VLOOKUP($A201,table123!$CF$10:$CY$410,5,FALSE)/VLOOKUP($A201,table100!$CE$10:$CK$462,7,FALSE)*1000,"")</f>
        <v>0</v>
      </c>
      <c r="AA201">
        <f>IFERROR(VLOOKUP($A201,table123!$DF$10:$DY$410,5,FALSE)/VLOOKUP($A201,table100!$DE$10:$DK$462,7,FALSE)*1000,"")</f>
        <v>-0.27081311638193678</v>
      </c>
      <c r="AB201">
        <f>IFERROR(VLOOKUP($A201,table123!$EF$10:$EZ$410,5,FALSE)/VLOOKUP($A201,table100!$EE$10:$EK$462,7,FALSE)*1000,"")</f>
        <v>2.2404947012300315E-2</v>
      </c>
      <c r="AC201">
        <f>IFERROR(VLOOKUP($A201,table123!$FF$10:$FZ$410,5,FALSE)/VLOOKUP($A201,table100!$FE$10:$FK$462,7,FALSE)*1000,"")</f>
        <v>0</v>
      </c>
      <c r="AD201">
        <f>IFERROR(VLOOKUP($A201,table123!$GF$10:$GZ$410,5,FALSE)/VLOOKUP($A201,table100!$GE$10:$GK$462,7,FALSE)*1000,"")</f>
        <v>0</v>
      </c>
      <c r="AF201">
        <f>IFERROR(VLOOKUP($A201,table123!$F$10:$R$410,7,FALSE)/VLOOKUP($A201,table100!$E$10:$K$462,7,FALSE)*1000,"")</f>
        <v>0.85314395074823024</v>
      </c>
      <c r="AG201">
        <f>IFERROR(VLOOKUP($A201,table123!$AF$10:$AR$410,7,FALSE)/VLOOKUP($A201,table100!$AE$10:$AK$462,7,FALSE)*1000,"")</f>
        <v>0.87139974316639146</v>
      </c>
      <c r="AH201">
        <f>IFERROR(VLOOKUP($A201,table123!$BF$10:$BR$410,7,FALSE)/VLOOKUP($A201,table100!$BE$10:$BK$462,7,FALSE)*1000,"")</f>
        <v>0</v>
      </c>
      <c r="AI201">
        <f>IFERROR(VLOOKUP($A201,table123!$CF$10:$CY$410,7,FALSE)/VLOOKUP($A201,table100!$CE$10:$CK$462,7,FALSE)*1000,"")</f>
        <v>0</v>
      </c>
      <c r="AJ201">
        <f>IFERROR(VLOOKUP($A201,table123!$DF$10:$DY$410,7,FALSE)/VLOOKUP($A201,table100!$DE$10:$DK$462,7,FALSE)*1000,"")</f>
        <v>0</v>
      </c>
      <c r="AK201">
        <f>IFERROR(VLOOKUP($A201,table123!$EF$10:$EZ$410,7,FALSE)/VLOOKUP($A201,table100!$EE$10:$EK$462,7,FALSE)*1000,"")</f>
        <v>1.6579660789102233</v>
      </c>
      <c r="AL201">
        <f>IFERROR(VLOOKUP($A201,table123!$FF$10:$FZ$410,7,FALSE)/VLOOKUP($A201,table100!$FE$10:$FK$462,7,FALSE)*1000,"")</f>
        <v>0</v>
      </c>
      <c r="AM201">
        <f>IFERROR(VLOOKUP($A201,table123!$GF$10:$GZ$410,7,FALSE)/VLOOKUP($A201,table100!$GE$10:$GK$462,7,FALSE)*1000,"")</f>
        <v>0</v>
      </c>
      <c r="AO201">
        <f>IFERROR(VLOOKUP($A201,table123!$F$10:$R$410,9,FALSE)/VLOOKUP($A201,table100!$E$10:$K$462,7,FALSE)*1000,"")</f>
        <v>0</v>
      </c>
      <c r="AP201">
        <f>IFERROR(VLOOKUP($A201,table123!$AF$10:$AR$410,9,FALSE)/VLOOKUP($A201,table100!$AE$10:$AK$462,7,FALSE)*1000,"")</f>
        <v>0</v>
      </c>
      <c r="AQ201">
        <f>IFERROR(VLOOKUP($A201,table123!$BF$10:$BR$410,9,FALSE)/VLOOKUP($A201,table100!$BE$10:$BK$462,7,FALSE)*1000,"")</f>
        <v>0</v>
      </c>
      <c r="AR201">
        <f>IFERROR(VLOOKUP($A201,table123!$CF$10:$CY$410,16,FALSE)/VLOOKUP($A201,table100!$CE$10:$CK$462,7,FALSE)*1000,"")</f>
        <v>0</v>
      </c>
      <c r="AS201">
        <f>IFERROR(VLOOKUP($A201,table123!$DF$10:$DY$410,16,FALSE)/VLOOKUP($A201,table100!$DE$10:$DK$462,7,FALSE)*1000,"")</f>
        <v>0</v>
      </c>
      <c r="AT201">
        <f>IFERROR(VLOOKUP($A201,table123!$EF$10:$EZ$410,17,FALSE)/VLOOKUP($A201,table100!$EE$10:$EK$462,7,FALSE)*1000,"")</f>
        <v>0</v>
      </c>
      <c r="AU201">
        <f>IFERROR(VLOOKUP($A201,table123!$FF$10:$FZ$410,17,FALSE)/VLOOKUP($A201,table100!$FE$10:$FK$462,7,FALSE)*1000,"")</f>
        <v>0</v>
      </c>
      <c r="AV201">
        <f>IFERROR(VLOOKUP($A201,table123!$GF$10:$GZ$410,17,FALSE)/VLOOKUP($A201,table100!$GE$10:$GK$462,7,FALSE)*1000,"")</f>
        <v>0</v>
      </c>
      <c r="AX201">
        <f>IFERROR(VLOOKUP($A201,table123!$F$10:$R$410,11,FALSE)/VLOOKUP($A201,table100!$E$10:$K$462,7,FALSE)*1000,"")</f>
        <v>0.20752150153335333</v>
      </c>
      <c r="AY201">
        <f>IFERROR(VLOOKUP($A201,table123!$AF$10:$AR$410,11,FALSE)/VLOOKUP($A201,table100!$AE$10:$AK$462,7,FALSE)*1000,"")</f>
        <v>9.1726288754356997E-2</v>
      </c>
      <c r="AZ201">
        <f>IFERROR(VLOOKUP($A201,table123!$BF$10:$BR$410,11,FALSE)/VLOOKUP($A201,table100!$BE$10:$BK$462,7,FALSE)*1000,"")</f>
        <v>1.1381743683132257</v>
      </c>
      <c r="BA201">
        <f>IFERROR(VLOOKUP($A201,table123!$CF$10:$CY$410,18,FALSE)/VLOOKUP($A201,table100!$CE$10:$CK$462,7,FALSE)*1000,"")</f>
        <v>9.0680329169594884E-2</v>
      </c>
      <c r="BB201">
        <f>IFERROR(VLOOKUP($A201,table123!$DF$10:$DY$410,18,FALSE)/VLOOKUP($A201,table100!$DE$10:$DK$462,7,FALSE)*1000,"")</f>
        <v>1.3540655819096838</v>
      </c>
      <c r="BC201">
        <f>IFERROR(VLOOKUP($A201,table123!$EF$10:$EZ$410,19,FALSE)/VLOOKUP($A201,table100!$EE$10:$EK$462,7,FALSE)*1000,"")</f>
        <v>0.53771872829520762</v>
      </c>
      <c r="BD201">
        <f>IFERROR(VLOOKUP($A201,table123!$FF$10:$FZ$410,19,FALSE)/VLOOKUP($A201,table100!$FE$10:$FK$462,7,FALSE)*1000,"")</f>
        <v>0.57541219431227175</v>
      </c>
      <c r="BE201">
        <f>IFERROR(VLOOKUP($A201,table123!$GF$10:$GZ$410,19,FALSE)/VLOOKUP($A201,table100!$GE$10:$GK$462,7,FALSE)*1000,"")</f>
        <v>0.95808383233532934</v>
      </c>
      <c r="BG201">
        <f>IFERROR(VLOOKUP($A201,table123!$F$10:$R$410,13,FALSE)/VLOOKUP($A201,table100!$E$10:$K$462,7,FALSE)*1000,"")</f>
        <v>5.5108487629412712</v>
      </c>
      <c r="BH201">
        <f>IFERROR(VLOOKUP($A201,table123!$AF$10:$AR$410,13,FALSE)/VLOOKUP($A201,table100!$AE$10:$AK$462,7,FALSE)*1000,"")</f>
        <v>7.3839662447257384</v>
      </c>
      <c r="BI201">
        <f>IFERROR(VLOOKUP($A201,table123!$BF$10:$BR$410,13,FALSE)/VLOOKUP($A201,table100!$BE$10:$BK$462,7,FALSE)*1000,"")</f>
        <v>4.1201912132938769</v>
      </c>
      <c r="BJ201">
        <f>IFERROR(VLOOKUP($A201,table123!$CF$10:$CY$410,20,FALSE)/VLOOKUP($A201,table100!$CE$10:$CK$462,7,FALSE)*1000,"")</f>
        <v>4.5340164584797451</v>
      </c>
      <c r="BK201">
        <f>IFERROR(VLOOKUP($A201,table123!$DF$10:$DY$410,20,FALSE)/VLOOKUP($A201,table100!$DE$10:$DK$462,7,FALSE)*1000,"")</f>
        <v>7.2668186229153031</v>
      </c>
      <c r="BL201">
        <f>IFERROR(VLOOKUP($A201,table123!$EF$10:$EZ$410,21,FALSE)/VLOOKUP($A201,table100!$EE$10:$EK$462,7,FALSE)*1000,"")</f>
        <v>12.367530750789774</v>
      </c>
      <c r="BM201">
        <f>IFERROR(VLOOKUP($A201,table123!$FF$10:$FZ$410,21,FALSE)/VLOOKUP($A201,table100!$FE$10:$FK$462,7,FALSE)*1000,"")</f>
        <v>16.377116299656965</v>
      </c>
      <c r="BN201">
        <f>IFERROR(VLOOKUP($A201,table123!$GF$10:$GZ$410,21,FALSE)/VLOOKUP($A201,table100!$GE$10:$GK$462,7,FALSE)*1000,"")</f>
        <v>12.651061513336963</v>
      </c>
    </row>
    <row r="202" spans="1:66" x14ac:dyDescent="0.3">
      <c r="A202" t="s">
        <v>720</v>
      </c>
      <c r="B202" t="str">
        <f>VLOOKUP($A202,class!$A$1:$B$455,2,FALSE)</f>
        <v>Shire District</v>
      </c>
      <c r="C202" t="str">
        <f>IFERROR(VLOOKUP($A202,classifications!A$3:C$334,3,FALSE),VLOOKUP($A202,classifications!I$2:K$28,3,FALSE))</f>
        <v>Predominantly Urban</v>
      </c>
      <c r="E202" t="b">
        <f>IF(VLOOKUP(A202,table123!$F$10:$F$410,1,FALSE)=VLOOKUP(calculations!A202,table100!$E$10:$E$462,1,FALSE),TRUE,FALSE)</f>
        <v>1</v>
      </c>
      <c r="F202" t="b">
        <f>IF(VLOOKUP($A202,table123!$AF$10:$AF$410,1,FALSE)=VLOOKUP(calculations!$A202,table100!$AE$10:$AE$462,1,FALSE),TRUE,FALSE)</f>
        <v>1</v>
      </c>
      <c r="G202" t="b">
        <f>IF(VLOOKUP($A202,table123!$BF$10:$BF$410,1,FALSE)=VLOOKUP(calculations!$A202,table100!$BE$10:$BE$462,1,FALSE),TRUE,FALSE)</f>
        <v>1</v>
      </c>
      <c r="H202" t="b">
        <f>IF(VLOOKUP($A202,table123!$CF$10:$CF$410,1,FALSE)=VLOOKUP(calculations!$A202,table100!$CE$10:$CE$462,1,FALSE),TRUE,FALSE)</f>
        <v>1</v>
      </c>
      <c r="I202" t="b">
        <f>IF(VLOOKUP($A202,table123!$DF$10:$DF$410,1,FALSE)=VLOOKUP(calculations!$A202,table100!$DE$10:$DE$462,1,FALSE),TRUE,FALSE)</f>
        <v>1</v>
      </c>
      <c r="J202" t="b">
        <f>IF(VLOOKUP($A202,table123!$EF$10:$EF$410,1,FALSE)=VLOOKUP(calculations!$A202,table100!$EE$10:$EE$462,1,FALSE),TRUE,FALSE)</f>
        <v>1</v>
      </c>
      <c r="K202" t="b">
        <f>IF(VLOOKUP($A202,table123!$FF$10:$FF$410,1,FALSE)=VLOOKUP(calculations!$A202,table100!$FE$10:$FE$462,1,FALSE),TRUE,FALSE)</f>
        <v>1</v>
      </c>
      <c r="L202" t="b">
        <f>IF(VLOOKUP($A202,table123!$GF$10:$GF$408,1,FALSE)=VLOOKUP(calculations!$A202,table100!$GE$10:$GE$462,1,FALSE),TRUE,FALSE)</f>
        <v>1</v>
      </c>
      <c r="N202">
        <f>IFERROR(VLOOKUP($A202,table123!$F$10:$R$410,3,FALSE)/VLOOKUP($A202,table100!$E$10:$K$462,7,FALSE)*1000,"")</f>
        <v>4.6986578586215719</v>
      </c>
      <c r="O202">
        <f>IFERROR(VLOOKUP($A202,table123!$AF$10:$AR$410,3,FALSE)/VLOOKUP($A202,table100!$AE$10:$AK$462,7,FALSE)*1000,"")</f>
        <v>4.9533597203897877</v>
      </c>
      <c r="P202">
        <f>IFERROR(VLOOKUP($A202,table123!$BF$10:$BR$410,3,FALSE)/VLOOKUP($A202,table100!$BE$10:$BK$462,7,FALSE)*1000,"")</f>
        <v>3.1761375405648002</v>
      </c>
      <c r="Q202">
        <f>IFERROR(VLOOKUP($A202,table123!$CF$10:$CY$410,3,FALSE)/VLOOKUP($A202,table100!$CE$10:$CK$462,7,FALSE)*1000,"")</f>
        <v>2.5220680958385877</v>
      </c>
      <c r="R202">
        <f>IFERROR(VLOOKUP($A202,table123!$DF$10:$DY$410,3,FALSE)/VLOOKUP($A202,table100!$DE$10:$DK$462,7,FALSE)*1000,"")</f>
        <v>2.1943860290756145</v>
      </c>
      <c r="S202">
        <f>IFERROR(VLOOKUP($A202,table123!$EF$10:$EZ$410,3,FALSE)/VLOOKUP($A202,table100!$EE$10:$EK$462,7,FALSE)*1000,"")</f>
        <v>5.6292447240074752</v>
      </c>
      <c r="T202">
        <f>IFERROR(VLOOKUP($A202,table123!$FF$10:$FZ$410,3,FALSE)/VLOOKUP($A202,table100!$FE$10:$FK$462,7,FALSE)*1000,"")</f>
        <v>7.8381623360442196</v>
      </c>
      <c r="U202">
        <f>IFERROR(VLOOKUP($A202,table123!$GF$10:$GZ$410,3,FALSE)/VLOOKUP($A202,table100!$GE$10:$GK$462,7,FALSE)*1000,"")</f>
        <v>4.6058100608865624</v>
      </c>
      <c r="W202">
        <f>IFERROR(VLOOKUP($A202,table123!$F$10:$R$410,5,FALSE)/VLOOKUP($A202,table100!$E$10:$K$462,7,FALSE)*1000,"")</f>
        <v>0.16282477727896535</v>
      </c>
      <c r="X202">
        <f>IFERROR(VLOOKUP($A202,table123!$AF$10:$AR$410,5,FALSE)/VLOOKUP($A202,table100!$AE$10:$AK$462,7,FALSE)*1000,"")</f>
        <v>0.27775848899381983</v>
      </c>
      <c r="Y202">
        <f>IFERROR(VLOOKUP($A202,table123!$BF$10:$BR$410,5,FALSE)/VLOOKUP($A202,table100!$BE$10:$BK$462,7,FALSE)*1000,"")</f>
        <v>4.6030978848765218E-2</v>
      </c>
      <c r="Z202">
        <f>IFERROR(VLOOKUP($A202,table123!$CF$10:$CY$410,5,FALSE)/VLOOKUP($A202,table100!$CE$10:$CK$462,7,FALSE)*1000,"")</f>
        <v>0.16049524246245558</v>
      </c>
      <c r="AA202">
        <f>IFERROR(VLOOKUP($A202,table123!$DF$10:$DY$410,5,FALSE)/VLOOKUP($A202,table100!$DE$10:$DK$462,7,FALSE)*1000,"")</f>
        <v>0.52573831946603267</v>
      </c>
      <c r="AB202">
        <f>IFERROR(VLOOKUP($A202,table123!$EF$10:$EZ$410,5,FALSE)/VLOOKUP($A202,table100!$EE$10:$EK$462,7,FALSE)*1000,"")</f>
        <v>0.11395232234832946</v>
      </c>
      <c r="AC202">
        <f>IFERROR(VLOOKUP($A202,table123!$FF$10:$FZ$410,5,FALSE)/VLOOKUP($A202,table100!$FE$10:$FK$462,7,FALSE)*1000,"")</f>
        <v>-4.5307296740140002E-2</v>
      </c>
      <c r="AD202">
        <f>IFERROR(VLOOKUP($A202,table123!$GF$10:$GZ$410,5,FALSE)/VLOOKUP($A202,table100!$GE$10:$GK$462,7,FALSE)*1000,"")</f>
        <v>0.33701049225999236</v>
      </c>
      <c r="AF202">
        <f>IFERROR(VLOOKUP($A202,table123!$F$10:$R$410,7,FALSE)/VLOOKUP($A202,table100!$E$10:$K$462,7,FALSE)*1000,"")</f>
        <v>0.11630341234211812</v>
      </c>
      <c r="AG202">
        <f>IFERROR(VLOOKUP($A202,table123!$AF$10:$AR$410,7,FALSE)/VLOOKUP($A202,table100!$AE$10:$AK$462,7,FALSE)*1000,"")</f>
        <v>0.48607735573918476</v>
      </c>
      <c r="AH202">
        <f>IFERROR(VLOOKUP($A202,table123!$BF$10:$BR$410,7,FALSE)/VLOOKUP($A202,table100!$BE$10:$BK$462,7,FALSE)*1000,"")</f>
        <v>0.59840272503394787</v>
      </c>
      <c r="AI202">
        <f>IFERROR(VLOOKUP($A202,table123!$CF$10:$CY$410,7,FALSE)/VLOOKUP($A202,table100!$CE$10:$CK$462,7,FALSE)*1000,"")</f>
        <v>0.41270205204631433</v>
      </c>
      <c r="AJ202">
        <f>IFERROR(VLOOKUP($A202,table123!$DF$10:$DY$410,7,FALSE)/VLOOKUP($A202,table100!$DE$10:$DK$462,7,FALSE)*1000,"")</f>
        <v>0.29715644143732284</v>
      </c>
      <c r="AK202">
        <f>IFERROR(VLOOKUP($A202,table123!$EF$10:$EZ$410,7,FALSE)/VLOOKUP($A202,table100!$EE$10:$EK$462,7,FALSE)*1000,"")</f>
        <v>0.4330188249236519</v>
      </c>
      <c r="AL202">
        <f>IFERROR(VLOOKUP($A202,table123!$FF$10:$FZ$410,7,FALSE)/VLOOKUP($A202,table100!$FE$10:$FK$462,7,FALSE)*1000,"")</f>
        <v>0.54368756088168002</v>
      </c>
      <c r="AM202">
        <f>IFERROR(VLOOKUP($A202,table123!$GF$10:$GZ$410,7,FALSE)/VLOOKUP($A202,table100!$GE$10:$GK$462,7,FALSE)*1000,"")</f>
        <v>0.49428205531465547</v>
      </c>
      <c r="AO202">
        <f>IFERROR(VLOOKUP($A202,table123!$F$10:$R$410,9,FALSE)/VLOOKUP($A202,table100!$E$10:$K$462,7,FALSE)*1000,"")</f>
        <v>0</v>
      </c>
      <c r="AP202">
        <f>IFERROR(VLOOKUP($A202,table123!$AF$10:$AR$410,9,FALSE)/VLOOKUP($A202,table100!$AE$10:$AK$462,7,FALSE)*1000,"")</f>
        <v>0</v>
      </c>
      <c r="AQ202">
        <f>IFERROR(VLOOKUP($A202,table123!$BF$10:$BR$410,9,FALSE)/VLOOKUP($A202,table100!$BE$10:$BK$462,7,FALSE)*1000,"")</f>
        <v>0</v>
      </c>
      <c r="AR202">
        <f>IFERROR(VLOOKUP($A202,table123!$CF$10:$CY$410,16,FALSE)/VLOOKUP($A202,table100!$CE$10:$CK$462,7,FALSE)*1000,"")</f>
        <v>0</v>
      </c>
      <c r="AS202">
        <f>IFERROR(VLOOKUP($A202,table123!$DF$10:$DY$410,16,FALSE)/VLOOKUP($A202,table100!$DE$10:$DK$462,7,FALSE)*1000,"")</f>
        <v>0</v>
      </c>
      <c r="AT202">
        <f>IFERROR(VLOOKUP($A202,table123!$EF$10:$EZ$410,17,FALSE)/VLOOKUP($A202,table100!$EE$10:$EK$462,7,FALSE)*1000,"")</f>
        <v>0</v>
      </c>
      <c r="AU202">
        <f>IFERROR(VLOOKUP($A202,table123!$FF$10:$FZ$410,17,FALSE)/VLOOKUP($A202,table100!$FE$10:$FK$462,7,FALSE)*1000,"")</f>
        <v>0</v>
      </c>
      <c r="AV202">
        <f>IFERROR(VLOOKUP($A202,table123!$GF$10:$GZ$410,17,FALSE)/VLOOKUP($A202,table100!$GE$10:$GK$462,7,FALSE)*1000,"")</f>
        <v>0</v>
      </c>
      <c r="AX202">
        <f>IFERROR(VLOOKUP($A202,table123!$F$10:$R$410,11,FALSE)/VLOOKUP($A202,table100!$E$10:$K$462,7,FALSE)*1000,"")</f>
        <v>4.6521364936847248E-2</v>
      </c>
      <c r="AY202">
        <f>IFERROR(VLOOKUP($A202,table123!$AF$10:$AR$410,11,FALSE)/VLOOKUP($A202,table100!$AE$10:$AK$462,7,FALSE)*1000,"")</f>
        <v>2.3146540749484988E-2</v>
      </c>
      <c r="AZ202">
        <f>IFERROR(VLOOKUP($A202,table123!$BF$10:$BR$410,11,FALSE)/VLOOKUP($A202,table100!$BE$10:$BK$462,7,FALSE)*1000,"")</f>
        <v>0</v>
      </c>
      <c r="BA202">
        <f>IFERROR(VLOOKUP($A202,table123!$CF$10:$CY$410,18,FALSE)/VLOOKUP($A202,table100!$CE$10:$CK$462,7,FALSE)*1000,"")</f>
        <v>4.5855783560701593E-2</v>
      </c>
      <c r="BB202">
        <f>IFERROR(VLOOKUP($A202,table123!$DF$10:$DY$410,18,FALSE)/VLOOKUP($A202,table100!$DE$10:$DK$462,7,FALSE)*1000,"")</f>
        <v>4.5716375605741981E-2</v>
      </c>
      <c r="BC202">
        <f>IFERROR(VLOOKUP($A202,table123!$EF$10:$EZ$410,19,FALSE)/VLOOKUP($A202,table100!$EE$10:$EK$462,7,FALSE)*1000,"")</f>
        <v>0.13674278681799537</v>
      </c>
      <c r="BD202">
        <f>IFERROR(VLOOKUP($A202,table123!$FF$10:$FZ$410,19,FALSE)/VLOOKUP($A202,table100!$FE$10:$FK$462,7,FALSE)*1000,"")</f>
        <v>4.5307296740140002E-2</v>
      </c>
      <c r="BE202">
        <f>IFERROR(VLOOKUP($A202,table123!$GF$10:$GZ$410,19,FALSE)/VLOOKUP($A202,table100!$GE$10:$GK$462,7,FALSE)*1000,"")</f>
        <v>0.49428205531465547</v>
      </c>
      <c r="BG202">
        <f>IFERROR(VLOOKUP($A202,table123!$F$10:$R$410,13,FALSE)/VLOOKUP($A202,table100!$E$10:$K$462,7,FALSE)*1000,"")</f>
        <v>4.931264683305808</v>
      </c>
      <c r="BH202">
        <f>IFERROR(VLOOKUP($A202,table123!$AF$10:$AR$410,13,FALSE)/VLOOKUP($A202,table100!$AE$10:$AK$462,7,FALSE)*1000,"")</f>
        <v>5.6940490243733075</v>
      </c>
      <c r="BI202">
        <f>IFERROR(VLOOKUP($A202,table123!$BF$10:$BR$410,13,FALSE)/VLOOKUP($A202,table100!$BE$10:$BK$462,7,FALSE)*1000,"")</f>
        <v>3.8205712444475131</v>
      </c>
      <c r="BJ202">
        <f>IFERROR(VLOOKUP($A202,table123!$CF$10:$CY$410,20,FALSE)/VLOOKUP($A202,table100!$CE$10:$CK$462,7,FALSE)*1000,"")</f>
        <v>3.0494096067866558</v>
      </c>
      <c r="BK202">
        <f>IFERROR(VLOOKUP($A202,table123!$DF$10:$DY$410,20,FALSE)/VLOOKUP($A202,table100!$DE$10:$DK$462,7,FALSE)*1000,"")</f>
        <v>2.9715644143732285</v>
      </c>
      <c r="BL202">
        <f>IFERROR(VLOOKUP($A202,table123!$EF$10:$EZ$410,21,FALSE)/VLOOKUP($A202,table100!$EE$10:$EK$462,7,FALSE)*1000,"")</f>
        <v>6.039473084461461</v>
      </c>
      <c r="BM202">
        <f>IFERROR(VLOOKUP($A202,table123!$FF$10:$FZ$410,21,FALSE)/VLOOKUP($A202,table100!$FE$10:$FK$462,7,FALSE)*1000,"")</f>
        <v>8.291235303445621</v>
      </c>
      <c r="BN202">
        <f>IFERROR(VLOOKUP($A202,table123!$GF$10:$GZ$410,21,FALSE)/VLOOKUP($A202,table100!$GE$10:$GK$462,7,FALSE)*1000,"")</f>
        <v>4.9428205531465546</v>
      </c>
    </row>
    <row r="203" spans="1:66" x14ac:dyDescent="0.3">
      <c r="A203" t="s">
        <v>711</v>
      </c>
      <c r="B203" t="str">
        <f>VLOOKUP($A203,class!$A$1:$B$455,2,FALSE)</f>
        <v>Shire County</v>
      </c>
      <c r="C203" t="str">
        <f>IFERROR(VLOOKUP($A203,classifications!A$3:C$334,3,FALSE),VLOOKUP($A203,classifications!I$2:K$28,3,FALSE))</f>
        <v>Predominantly Rural</v>
      </c>
      <c r="E203" t="b">
        <f>IF(VLOOKUP(A203,table123!$F$10:$F$410,1,FALSE)=VLOOKUP(calculations!A203,table100!$E$10:$E$462,1,FALSE),TRUE,FALSE)</f>
        <v>1</v>
      </c>
      <c r="F203" t="b">
        <f>IF(VLOOKUP($A203,table123!$AF$10:$AF$410,1,FALSE)=VLOOKUP(calculations!$A203,table100!$AE$10:$AE$462,1,FALSE),TRUE,FALSE)</f>
        <v>1</v>
      </c>
      <c r="G203" t="b">
        <f>IF(VLOOKUP($A203,table123!$BF$10:$BF$410,1,FALSE)=VLOOKUP(calculations!$A203,table100!$BE$10:$BE$462,1,FALSE),TRUE,FALSE)</f>
        <v>1</v>
      </c>
      <c r="H203" t="b">
        <f>IF(VLOOKUP($A203,table123!$CF$10:$CF$410,1,FALSE)=VLOOKUP(calculations!$A203,table100!$CE$10:$CE$462,1,FALSE),TRUE,FALSE)</f>
        <v>1</v>
      </c>
      <c r="I203" t="b">
        <f>IF(VLOOKUP($A203,table123!$DF$10:$DF$410,1,FALSE)=VLOOKUP(calculations!$A203,table100!$DE$10:$DE$462,1,FALSE),TRUE,FALSE)</f>
        <v>1</v>
      </c>
      <c r="J203" t="b">
        <f>IF(VLOOKUP($A203,table123!$EF$10:$EF$410,1,FALSE)=VLOOKUP(calculations!$A203,table100!$EE$10:$EE$462,1,FALSE),TRUE,FALSE)</f>
        <v>1</v>
      </c>
      <c r="K203" t="b">
        <f>IF(VLOOKUP($A203,table123!$FF$10:$FF$410,1,FALSE)=VLOOKUP(calculations!$A203,table100!$FE$10:$FE$462,1,FALSE),TRUE,FALSE)</f>
        <v>1</v>
      </c>
      <c r="L203" t="b">
        <f>IF(VLOOKUP($A203,table123!$GF$10:$GF$408,1,FALSE)=VLOOKUP(calculations!$A203,table100!$GE$10:$GE$462,1,FALSE),TRUE,FALSE)</f>
        <v>1</v>
      </c>
      <c r="N203">
        <f>IFERROR(VLOOKUP($A203,table123!$F$10:$R$410,3,FALSE)/VLOOKUP($A203,table100!$E$10:$K$462,7,FALSE)*1000,"")</f>
        <v>5.2657393782910873</v>
      </c>
      <c r="O203">
        <f>IFERROR(VLOOKUP($A203,table123!$AF$10:$AR$410,3,FALSE)/VLOOKUP($A203,table100!$AE$10:$AK$462,7,FALSE)*1000,"")</f>
        <v>6.3604370384234219</v>
      </c>
      <c r="P203">
        <f>IFERROR(VLOOKUP($A203,table123!$BF$10:$BR$410,3,FALSE)/VLOOKUP($A203,table100!$BE$10:$BK$462,7,FALSE)*1000,"")</f>
        <v>7.2311341174175219</v>
      </c>
      <c r="Q203">
        <f>IFERROR(VLOOKUP($A203,table123!$CF$10:$CY$410,3,FALSE)/VLOOKUP($A203,table100!$CE$10:$CK$462,7,FALSE)*1000,"")</f>
        <v>6.2446675259135542</v>
      </c>
      <c r="R203">
        <f>IFERROR(VLOOKUP($A203,table123!$DF$10:$DY$410,3,FALSE)/VLOOKUP($A203,table100!$DE$10:$DK$462,7,FALSE)*1000,"")</f>
        <v>6.6717556334260966</v>
      </c>
      <c r="S203">
        <f>IFERROR(VLOOKUP($A203,table123!$EF$10:$EZ$410,3,FALSE)/VLOOKUP($A203,table100!$EE$10:$EK$462,7,FALSE)*1000,"")</f>
        <v>7.6690549158045194</v>
      </c>
      <c r="T203">
        <f>IFERROR(VLOOKUP($A203,table123!$FF$10:$FZ$410,3,FALSE)/VLOOKUP($A203,table100!$FE$10:$FK$462,7,FALSE)*1000,"")</f>
        <v>11.210642857988656</v>
      </c>
      <c r="U203">
        <f>IFERROR(VLOOKUP($A203,table123!$GF$10:$GZ$410,3,FALSE)/VLOOKUP($A203,table100!$GE$10:$GK$462,7,FALSE)*1000,"")</f>
        <v>10.281399534659116</v>
      </c>
      <c r="W203">
        <f>IFERROR(VLOOKUP($A203,table123!$F$10:$R$410,5,FALSE)/VLOOKUP($A203,table100!$E$10:$K$462,7,FALSE)*1000,"")</f>
        <v>4.9356666697514581E-2</v>
      </c>
      <c r="X203">
        <f>IFERROR(VLOOKUP($A203,table123!$AF$10:$AR$410,5,FALSE)/VLOOKUP($A203,table100!$AE$10:$AK$462,7,FALSE)*1000,"")</f>
        <v>7.6705704756674167E-2</v>
      </c>
      <c r="Y203">
        <f>IFERROR(VLOOKUP($A203,table123!$BF$10:$BR$410,5,FALSE)/VLOOKUP($A203,table100!$BE$10:$BK$462,7,FALSE)*1000,"")</f>
        <v>9.1456165060086705E-2</v>
      </c>
      <c r="Z203">
        <f>IFERROR(VLOOKUP($A203,table123!$CF$10:$CY$410,5,FALSE)/VLOOKUP($A203,table100!$CE$10:$CK$462,7,FALSE)*1000,"")</f>
        <v>0.16035241224487326</v>
      </c>
      <c r="AA203">
        <f>IFERROR(VLOOKUP($A203,table123!$DF$10:$DY$410,5,FALSE)/VLOOKUP($A203,table100!$DE$10:$DK$462,7,FALSE)*1000,"")</f>
        <v>0.11420122255414041</v>
      </c>
      <c r="AB203">
        <f>IFERROR(VLOOKUP($A203,table123!$EF$10:$EZ$410,5,FALSE)/VLOOKUP($A203,table100!$EE$10:$EK$462,7,FALSE)*1000,"")</f>
        <v>4.7745088969989233E-2</v>
      </c>
      <c r="AC203">
        <f>IFERROR(VLOOKUP($A203,table123!$FF$10:$FZ$410,5,FALSE)/VLOOKUP($A203,table100!$FE$10:$FK$462,7,FALSE)*1000,"")</f>
        <v>1.7761779019786622E-2</v>
      </c>
      <c r="AD203">
        <f>IFERROR(VLOOKUP($A203,table123!$GF$10:$GZ$410,5,FALSE)/VLOOKUP($A203,table100!$GE$10:$GK$462,7,FALSE)*1000,"")</f>
        <v>8.1946822365629154E-2</v>
      </c>
      <c r="AF203">
        <f>IFERROR(VLOOKUP($A203,table123!$F$10:$R$410,7,FALSE)/VLOOKUP($A203,table100!$E$10:$K$462,7,FALSE)*1000,"")</f>
        <v>0.16657875010411172</v>
      </c>
      <c r="AG203">
        <f>IFERROR(VLOOKUP($A203,table123!$AF$10:$AR$410,7,FALSE)/VLOOKUP($A203,table100!$AE$10:$AK$462,7,FALSE)*1000,"")</f>
        <v>0.21477597331868767</v>
      </c>
      <c r="AH203">
        <f>IFERROR(VLOOKUP($A203,table123!$BF$10:$BR$410,7,FALSE)/VLOOKUP($A203,table100!$BE$10:$BK$462,7,FALSE)*1000,"")</f>
        <v>0.38716443208770035</v>
      </c>
      <c r="AI203">
        <f>IFERROR(VLOOKUP($A203,table123!$CF$10:$CY$410,7,FALSE)/VLOOKUP($A203,table100!$CE$10:$CK$462,7,FALSE)*1000,"")</f>
        <v>0.55064413261447054</v>
      </c>
      <c r="AJ203">
        <f>IFERROR(VLOOKUP($A203,table123!$DF$10:$DY$410,7,FALSE)/VLOOKUP($A203,table100!$DE$10:$DK$462,7,FALSE)*1000,"")</f>
        <v>0.45079429955581735</v>
      </c>
      <c r="AK203">
        <f>IFERROR(VLOOKUP($A203,table123!$EF$10:$EZ$410,7,FALSE)/VLOOKUP($A203,table100!$EE$10:$EK$462,7,FALSE)*1000,"")</f>
        <v>0.45954648133614628</v>
      </c>
      <c r="AL203">
        <f>IFERROR(VLOOKUP($A203,table123!$FF$10:$FZ$410,7,FALSE)/VLOOKUP($A203,table100!$FE$10:$FK$462,7,FALSE)*1000,"")</f>
        <v>0.38187824892541239</v>
      </c>
      <c r="AM203">
        <f>IFERROR(VLOOKUP($A203,table123!$GF$10:$GZ$410,7,FALSE)/VLOOKUP($A203,table100!$GE$10:$GK$462,7,FALSE)*1000,"")</f>
        <v>0.52094765646721397</v>
      </c>
      <c r="AO203">
        <f>IFERROR(VLOOKUP($A203,table123!$F$10:$R$410,9,FALSE)/VLOOKUP($A203,table100!$E$10:$K$462,7,FALSE)*1000,"")</f>
        <v>2.1593541680162628E-2</v>
      </c>
      <c r="AP203">
        <f>IFERROR(VLOOKUP($A203,table123!$AF$10:$AR$410,9,FALSE)/VLOOKUP($A203,table100!$AE$10:$AK$462,7,FALSE)*1000,"")</f>
        <v>-6.1364563805339336E-3</v>
      </c>
      <c r="AQ203">
        <f>IFERROR(VLOOKUP($A203,table123!$BF$10:$BR$410,9,FALSE)/VLOOKUP($A203,table100!$BE$10:$BK$462,7,FALSE)*1000,"")</f>
        <v>0</v>
      </c>
      <c r="AR203">
        <f>IFERROR(VLOOKUP($A203,table123!$CF$10:$CY$410,16,FALSE)/VLOOKUP($A203,table100!$CE$10:$CK$462,7,FALSE)*1000,"")</f>
        <v>0</v>
      </c>
      <c r="AS203">
        <f>IFERROR(VLOOKUP($A203,table123!$DF$10:$DY$410,16,FALSE)/VLOOKUP($A203,table100!$DE$10:$DK$462,7,FALSE)*1000,"")</f>
        <v>3.0052953303721158E-3</v>
      </c>
      <c r="AT203">
        <f>IFERROR(VLOOKUP($A203,table123!$EF$10:$EZ$410,17,FALSE)/VLOOKUP($A203,table100!$EE$10:$EK$462,7,FALSE)*1000,"")</f>
        <v>5.9681361212486541E-3</v>
      </c>
      <c r="AU203">
        <f>IFERROR(VLOOKUP($A203,table123!$FF$10:$FZ$410,17,FALSE)/VLOOKUP($A203,table100!$FE$10:$FK$462,7,FALSE)*1000,"")</f>
        <v>-1.4801482516488851E-2</v>
      </c>
      <c r="AV203">
        <f>IFERROR(VLOOKUP($A203,table123!$GF$10:$GZ$410,17,FALSE)/VLOOKUP($A203,table100!$GE$10:$GK$462,7,FALSE)*1000,"")</f>
        <v>5.8533444546877977E-3</v>
      </c>
      <c r="AX203">
        <f>IFERROR(VLOOKUP($A203,table123!$F$10:$R$410,11,FALSE)/VLOOKUP($A203,table100!$E$10:$K$462,7,FALSE)*1000,"")</f>
        <v>0.10488291673221849</v>
      </c>
      <c r="AY203">
        <f>IFERROR(VLOOKUP($A203,table123!$AF$10:$AR$410,11,FALSE)/VLOOKUP($A203,table100!$AE$10:$AK$462,7,FALSE)*1000,"")</f>
        <v>0.18716191960628495</v>
      </c>
      <c r="AZ203">
        <f>IFERROR(VLOOKUP($A203,table123!$BF$10:$BR$410,11,FALSE)/VLOOKUP($A203,table100!$BE$10:$BK$462,7,FALSE)*1000,"")</f>
        <v>0.10060178156609537</v>
      </c>
      <c r="BA203">
        <f>IFERROR(VLOOKUP($A203,table123!$CF$10:$CY$410,18,FALSE)/VLOOKUP($A203,table100!$CE$10:$CK$462,7,FALSE)*1000,"")</f>
        <v>0.22691379091255651</v>
      </c>
      <c r="BB203">
        <f>IFERROR(VLOOKUP($A203,table123!$DF$10:$DY$410,18,FALSE)/VLOOKUP($A203,table100!$DE$10:$DK$462,7,FALSE)*1000,"")</f>
        <v>0.12622240387562886</v>
      </c>
      <c r="BC203">
        <f>IFERROR(VLOOKUP($A203,table123!$EF$10:$EZ$410,19,FALSE)/VLOOKUP($A203,table100!$EE$10:$EK$462,7,FALSE)*1000,"")</f>
        <v>0.15218747109184066</v>
      </c>
      <c r="BD203">
        <f>IFERROR(VLOOKUP($A203,table123!$FF$10:$FZ$410,19,FALSE)/VLOOKUP($A203,table100!$FE$10:$FK$462,7,FALSE)*1000,"")</f>
        <v>0.10657067411871973</v>
      </c>
      <c r="BE203">
        <f>IFERROR(VLOOKUP($A203,table123!$GF$10:$GZ$410,19,FALSE)/VLOOKUP($A203,table100!$GE$10:$GK$462,7,FALSE)*1000,"")</f>
        <v>0.19608703923204121</v>
      </c>
      <c r="BG203">
        <f>IFERROR(VLOOKUP($A203,table123!$F$10:$R$410,13,FALSE)/VLOOKUP($A203,table100!$E$10:$K$462,7,FALSE)*1000,"")</f>
        <v>5.3983854200406576</v>
      </c>
      <c r="BH203">
        <f>IFERROR(VLOOKUP($A203,table123!$AF$10:$AR$410,13,FALSE)/VLOOKUP($A203,table100!$AE$10:$AK$462,7,FALSE)*1000,"")</f>
        <v>6.4586203405119651</v>
      </c>
      <c r="BI203">
        <f>IFERROR(VLOOKUP($A203,table123!$BF$10:$BR$410,13,FALSE)/VLOOKUP($A203,table100!$BE$10:$BK$462,7,FALSE)*1000,"")</f>
        <v>7.6091529329992138</v>
      </c>
      <c r="BJ203">
        <f>IFERROR(VLOOKUP($A203,table123!$CF$10:$CY$410,20,FALSE)/VLOOKUP($A203,table100!$CE$10:$CK$462,7,FALSE)*1000,"")</f>
        <v>6.7287502798603418</v>
      </c>
      <c r="BK203">
        <f>IFERROR(VLOOKUP($A203,table123!$DF$10:$DY$410,20,FALSE)/VLOOKUP($A203,table100!$DE$10:$DK$462,7,FALSE)*1000,"")</f>
        <v>7.1135340469907975</v>
      </c>
      <c r="BL203">
        <f>IFERROR(VLOOKUP($A203,table123!$EF$10:$EZ$410,21,FALSE)/VLOOKUP($A203,table100!$EE$10:$EK$462,7,FALSE)*1000,"")</f>
        <v>8.0301271511400643</v>
      </c>
      <c r="BM203">
        <f>IFERROR(VLOOKUP($A203,table123!$FF$10:$FZ$410,21,FALSE)/VLOOKUP($A203,table100!$FE$10:$FK$462,7,FALSE)*1000,"")</f>
        <v>11.488910729298647</v>
      </c>
      <c r="BN203">
        <f>IFERROR(VLOOKUP($A203,table123!$GF$10:$GZ$410,21,FALSE)/VLOOKUP($A203,table100!$GE$10:$GK$462,7,FALSE)*1000,"")</f>
        <v>10.694060318714605</v>
      </c>
    </row>
    <row r="204" spans="1:66" x14ac:dyDescent="0.3">
      <c r="A204" t="s">
        <v>274</v>
      </c>
      <c r="B204" t="str">
        <f>VLOOKUP($A204,class!$A$1:$B$455,2,FALSE)</f>
        <v>Metropolitan District</v>
      </c>
      <c r="C204" t="str">
        <f>IFERROR(VLOOKUP($A204,classifications!A$3:C$334,3,FALSE),VLOOKUP($A204,classifications!I$2:K$28,3,FALSE))</f>
        <v>Predominantly Urban</v>
      </c>
      <c r="E204" t="b">
        <f>IF(VLOOKUP(A204,table123!$F$10:$F$410,1,FALSE)=VLOOKUP(calculations!A204,table100!$E$10:$E$462,1,FALSE),TRUE,FALSE)</f>
        <v>1</v>
      </c>
      <c r="F204" t="b">
        <f>IF(VLOOKUP($A204,table123!$AF$10:$AF$410,1,FALSE)=VLOOKUP(calculations!$A204,table100!$AE$10:$AE$462,1,FALSE),TRUE,FALSE)</f>
        <v>1</v>
      </c>
      <c r="G204" t="b">
        <f>IF(VLOOKUP($A204,table123!$BF$10:$BF$410,1,FALSE)=VLOOKUP(calculations!$A204,table100!$BE$10:$BE$462,1,FALSE),TRUE,FALSE)</f>
        <v>1</v>
      </c>
      <c r="H204" t="b">
        <f>IF(VLOOKUP($A204,table123!$CF$10:$CF$410,1,FALSE)=VLOOKUP(calculations!$A204,table100!$CE$10:$CE$462,1,FALSE),TRUE,FALSE)</f>
        <v>1</v>
      </c>
      <c r="I204" t="b">
        <f>IF(VLOOKUP($A204,table123!$DF$10:$DF$410,1,FALSE)=VLOOKUP(calculations!$A204,table100!$DE$10:$DE$462,1,FALSE),TRUE,FALSE)</f>
        <v>1</v>
      </c>
      <c r="J204" t="b">
        <f>IF(VLOOKUP($A204,table123!$EF$10:$EF$410,1,FALSE)=VLOOKUP(calculations!$A204,table100!$EE$10:$EE$462,1,FALSE),TRUE,FALSE)</f>
        <v>1</v>
      </c>
      <c r="K204" t="b">
        <f>IF(VLOOKUP($A204,table123!$FF$10:$FF$410,1,FALSE)=VLOOKUP(calculations!$A204,table100!$FE$10:$FE$462,1,FALSE),TRUE,FALSE)</f>
        <v>1</v>
      </c>
      <c r="L204" t="b">
        <f>IF(VLOOKUP($A204,table123!$GF$10:$GF$408,1,FALSE)=VLOOKUP(calculations!$A204,table100!$GE$10:$GE$462,1,FALSE),TRUE,FALSE)</f>
        <v>1</v>
      </c>
      <c r="N204">
        <f>IFERROR(VLOOKUP($A204,table123!$F$10:$R$410,3,FALSE)/VLOOKUP($A204,table100!$E$10:$K$462,7,FALSE)*1000,"")</f>
        <v>4.2819085875280694</v>
      </c>
      <c r="O204">
        <f>IFERROR(VLOOKUP($A204,table123!$AF$10:$AR$410,3,FALSE)/VLOOKUP($A204,table100!$AE$10:$AK$462,7,FALSE)*1000,"")</f>
        <v>5.7596059022070776</v>
      </c>
      <c r="P204">
        <f>IFERROR(VLOOKUP($A204,table123!$BF$10:$BR$410,3,FALSE)/VLOOKUP($A204,table100!$BE$10:$BK$462,7,FALSE)*1000,"")</f>
        <v>6.7514943153800431</v>
      </c>
      <c r="Q204">
        <f>IFERROR(VLOOKUP($A204,table123!$CF$10:$CY$410,3,FALSE)/VLOOKUP($A204,table100!$CE$10:$CK$462,7,FALSE)*1000,"")</f>
        <v>5.7941033785206271</v>
      </c>
      <c r="R204">
        <f>IFERROR(VLOOKUP($A204,table123!$DF$10:$DY$410,3,FALSE)/VLOOKUP($A204,table100!$DE$10:$DK$462,7,FALSE)*1000,"")</f>
        <v>11.454847223355916</v>
      </c>
      <c r="S204">
        <f>IFERROR(VLOOKUP($A204,table123!$EF$10:$EZ$410,3,FALSE)/VLOOKUP($A204,table100!$EE$10:$EK$462,7,FALSE)*1000,"")</f>
        <v>9.9418311361901406</v>
      </c>
      <c r="T204">
        <f>IFERROR(VLOOKUP($A204,table123!$FF$10:$FZ$410,3,FALSE)/VLOOKUP($A204,table100!$FE$10:$FK$462,7,FALSE)*1000,"")</f>
        <v>6.9856362265216028</v>
      </c>
      <c r="U204">
        <f>IFERROR(VLOOKUP($A204,table123!$GF$10:$GZ$410,3,FALSE)/VLOOKUP($A204,table100!$GE$10:$GK$462,7,FALSE)*1000,"")</f>
        <v>9.4729394500541559</v>
      </c>
      <c r="W204">
        <f>IFERROR(VLOOKUP($A204,table123!$F$10:$R$410,5,FALSE)/VLOOKUP($A204,table100!$E$10:$K$462,7,FALSE)*1000,"")</f>
        <v>0.61369373892910439</v>
      </c>
      <c r="X204">
        <f>IFERROR(VLOOKUP($A204,table123!$AF$10:$AR$410,5,FALSE)/VLOOKUP($A204,table100!$AE$10:$AK$462,7,FALSE)*1000,"")</f>
        <v>0.18519633126067775</v>
      </c>
      <c r="Y204">
        <f>IFERROR(VLOOKUP($A204,table123!$BF$10:$BR$410,5,FALSE)/VLOOKUP($A204,table100!$BE$10:$BK$462,7,FALSE)*1000,"")</f>
        <v>0.24886054131776264</v>
      </c>
      <c r="Z204">
        <f>IFERROR(VLOOKUP($A204,table123!$CF$10:$CY$410,5,FALSE)/VLOOKUP($A204,table100!$CE$10:$CK$462,7,FALSE)*1000,"")</f>
        <v>0.25171855119955328</v>
      </c>
      <c r="AA204">
        <f>IFERROR(VLOOKUP($A204,table123!$DF$10:$DY$410,5,FALSE)/VLOOKUP($A204,table100!$DE$10:$DK$462,7,FALSE)*1000,"")</f>
        <v>0.36731695371806383</v>
      </c>
      <c r="AB204">
        <f>IFERROR(VLOOKUP($A204,table123!$EF$10:$EZ$410,5,FALSE)/VLOOKUP($A204,table100!$EE$10:$EK$462,7,FALSE)*1000,"")</f>
        <v>-0.16517635924518867</v>
      </c>
      <c r="AC204">
        <f>IFERROR(VLOOKUP($A204,table123!$FF$10:$FZ$410,5,FALSE)/VLOOKUP($A204,table100!$FE$10:$FK$462,7,FALSE)*1000,"")</f>
        <v>4.4101238803798001E-2</v>
      </c>
      <c r="AD204">
        <f>IFERROR(VLOOKUP($A204,table123!$GF$10:$GZ$410,5,FALSE)/VLOOKUP($A204,table100!$GE$10:$GK$462,7,FALSE)*1000,"")</f>
        <v>-0.10918556304811153</v>
      </c>
      <c r="AF204">
        <f>IFERROR(VLOOKUP($A204,table123!$F$10:$R$410,7,FALSE)/VLOOKUP($A204,table100!$E$10:$K$462,7,FALSE)*1000,"")</f>
        <v>0.85545187850723647</v>
      </c>
      <c r="AG204">
        <f>IFERROR(VLOOKUP($A204,table123!$AF$10:$AR$410,7,FALSE)/VLOOKUP($A204,table100!$AE$10:$AK$462,7,FALSE)*1000,"")</f>
        <v>0.49077027784079602</v>
      </c>
      <c r="AH204">
        <f>IFERROR(VLOOKUP($A204,table123!$BF$10:$BR$410,7,FALSE)/VLOOKUP($A204,table100!$BE$10:$BK$462,7,FALSE)*1000,"")</f>
        <v>0.66362811018070034</v>
      </c>
      <c r="AI204">
        <f>IFERROR(VLOOKUP($A204,table123!$CF$10:$CY$410,7,FALSE)/VLOOKUP($A204,table100!$CE$10:$CK$462,7,FALSE)*1000,"")</f>
        <v>3.5149063149319444</v>
      </c>
      <c r="AJ204">
        <f>IFERROR(VLOOKUP($A204,table123!$DF$10:$DY$410,7,FALSE)/VLOOKUP($A204,table100!$DE$10:$DK$462,7,FALSE)*1000,"")</f>
        <v>4.1447863666458069</v>
      </c>
      <c r="AK204">
        <f>IFERROR(VLOOKUP($A204,table123!$EF$10:$EZ$410,7,FALSE)/VLOOKUP($A204,table100!$EE$10:$EK$462,7,FALSE)*1000,"")</f>
        <v>2.6963924590295667</v>
      </c>
      <c r="AL204">
        <f>IFERROR(VLOOKUP($A204,table123!$FF$10:$FZ$410,7,FALSE)/VLOOKUP($A204,table100!$FE$10:$FK$462,7,FALSE)*1000,"")</f>
        <v>2.8665805222468701</v>
      </c>
      <c r="AM204">
        <f>IFERROR(VLOOKUP($A204,table123!$GF$10:$GZ$410,7,FALSE)/VLOOKUP($A204,table100!$GE$10:$GK$462,7,FALSE)*1000,"")</f>
        <v>1.8692568393836693</v>
      </c>
      <c r="AO204">
        <f>IFERROR(VLOOKUP($A204,table123!$F$10:$R$410,9,FALSE)/VLOOKUP($A204,table100!$E$10:$K$462,7,FALSE)*1000,"")</f>
        <v>0</v>
      </c>
      <c r="AP204">
        <f>IFERROR(VLOOKUP($A204,table123!$AF$10:$AR$410,9,FALSE)/VLOOKUP($A204,table100!$AE$10:$AK$462,7,FALSE)*1000,"")</f>
        <v>0</v>
      </c>
      <c r="AQ204">
        <f>IFERROR(VLOOKUP($A204,table123!$BF$10:$BR$410,9,FALSE)/VLOOKUP($A204,table100!$BE$10:$BK$462,7,FALSE)*1000,"")</f>
        <v>0</v>
      </c>
      <c r="AR204">
        <f>IFERROR(VLOOKUP($A204,table123!$CF$10:$CY$410,16,FALSE)/VLOOKUP($A204,table100!$CE$10:$CK$462,7,FALSE)*1000,"")</f>
        <v>0</v>
      </c>
      <c r="AS204">
        <f>IFERROR(VLOOKUP($A204,table123!$DF$10:$DY$410,16,FALSE)/VLOOKUP($A204,table100!$DE$10:$DK$462,7,FALSE)*1000,"")</f>
        <v>0</v>
      </c>
      <c r="AT204">
        <f>IFERROR(VLOOKUP($A204,table123!$EF$10:$EZ$410,17,FALSE)/VLOOKUP($A204,table100!$EE$10:$EK$462,7,FALSE)*1000,"")</f>
        <v>0</v>
      </c>
      <c r="AU204">
        <f>IFERROR(VLOOKUP($A204,table123!$FF$10:$FZ$410,17,FALSE)/VLOOKUP($A204,table100!$FE$10:$FK$462,7,FALSE)*1000,"")</f>
        <v>0</v>
      </c>
      <c r="AV204">
        <f>IFERROR(VLOOKUP($A204,table123!$GF$10:$GZ$410,17,FALSE)/VLOOKUP($A204,table100!$GE$10:$GK$462,7,FALSE)*1000,"")</f>
        <v>0</v>
      </c>
      <c r="AX204">
        <f>IFERROR(VLOOKUP($A204,table123!$F$10:$R$410,11,FALSE)/VLOOKUP($A204,table100!$E$10:$K$462,7,FALSE)*1000,"")</f>
        <v>1.5853754922335197</v>
      </c>
      <c r="AY204">
        <f>IFERROR(VLOOKUP($A204,table123!$AF$10:$AR$410,11,FALSE)/VLOOKUP($A204,table100!$AE$10:$AK$462,7,FALSE)*1000,"")</f>
        <v>1.7964044132285739</v>
      </c>
      <c r="AZ204">
        <f>IFERROR(VLOOKUP($A204,table123!$BF$10:$BR$410,11,FALSE)/VLOOKUP($A204,table100!$BE$10:$BK$462,7,FALSE)*1000,"")</f>
        <v>0.70971339560991575</v>
      </c>
      <c r="BA204">
        <f>IFERROR(VLOOKUP($A204,table123!$CF$10:$CY$410,18,FALSE)/VLOOKUP($A204,table100!$CE$10:$CK$462,7,FALSE)*1000,"")</f>
        <v>0.31579236423216689</v>
      </c>
      <c r="BB204">
        <f>IFERROR(VLOOKUP($A204,table123!$DF$10:$DY$410,18,FALSE)/VLOOKUP($A204,table100!$DE$10:$DK$462,7,FALSE)*1000,"")</f>
        <v>0.16325197943025058</v>
      </c>
      <c r="BC204">
        <f>IFERROR(VLOOKUP($A204,table123!$EF$10:$EZ$410,19,FALSE)/VLOOKUP($A204,table100!$EE$10:$EK$462,7,FALSE)*1000,"")</f>
        <v>0.20535439257509944</v>
      </c>
      <c r="BD204">
        <f>IFERROR(VLOOKUP($A204,table123!$FF$10:$FZ$410,19,FALSE)/VLOOKUP($A204,table100!$FE$10:$FK$462,7,FALSE)*1000,"")</f>
        <v>0.11907334477025459</v>
      </c>
      <c r="BE204">
        <f>IFERROR(VLOOKUP($A204,table123!$GF$10:$GZ$410,19,FALSE)/VLOOKUP($A204,table100!$GE$10:$GK$462,7,FALSE)*1000,"")</f>
        <v>0.15722721078928062</v>
      </c>
      <c r="BG204">
        <f>IFERROR(VLOOKUP($A204,table123!$F$10:$R$410,13,FALSE)/VLOOKUP($A204,table100!$E$10:$K$462,7,FALSE)*1000,"")</f>
        <v>4.165678712730891</v>
      </c>
      <c r="BH204">
        <f>IFERROR(VLOOKUP($A204,table123!$AF$10:$AR$410,13,FALSE)/VLOOKUP($A204,table100!$AE$10:$AK$462,7,FALSE)*1000,"")</f>
        <v>4.6391680980799777</v>
      </c>
      <c r="BI204">
        <f>IFERROR(VLOOKUP($A204,table123!$BF$10:$BR$410,13,FALSE)/VLOOKUP($A204,table100!$BE$10:$BK$462,7,FALSE)*1000,"")</f>
        <v>6.9542695712685898</v>
      </c>
      <c r="BJ204">
        <f>IFERROR(VLOOKUP($A204,table123!$CF$10:$CY$410,20,FALSE)/VLOOKUP($A204,table100!$CE$10:$CK$462,7,FALSE)*1000,"")</f>
        <v>9.2449358804199591</v>
      </c>
      <c r="BK204">
        <f>IFERROR(VLOOKUP($A204,table123!$DF$10:$DY$410,20,FALSE)/VLOOKUP($A204,table100!$DE$10:$DK$462,7,FALSE)*1000,"")</f>
        <v>15.803698564289537</v>
      </c>
      <c r="BL204">
        <f>IFERROR(VLOOKUP($A204,table123!$EF$10:$EZ$410,21,FALSE)/VLOOKUP($A204,table100!$EE$10:$EK$462,7,FALSE)*1000,"")</f>
        <v>12.267692843399418</v>
      </c>
      <c r="BM204">
        <f>IFERROR(VLOOKUP($A204,table123!$FF$10:$FZ$410,21,FALSE)/VLOOKUP($A204,table100!$FE$10:$FK$462,7,FALSE)*1000,"")</f>
        <v>9.7772446428020157</v>
      </c>
      <c r="BN204">
        <f>IFERROR(VLOOKUP($A204,table123!$GF$10:$GZ$410,21,FALSE)/VLOOKUP($A204,table100!$GE$10:$GK$462,7,FALSE)*1000,"")</f>
        <v>11.075783515600433</v>
      </c>
    </row>
    <row r="205" spans="1:66" x14ac:dyDescent="0.3">
      <c r="A205" t="s">
        <v>1269</v>
      </c>
      <c r="B205" t="str">
        <f>VLOOKUP($A205,class!$A$1:$B$455,2,FALSE)</f>
        <v>Unitary Authority</v>
      </c>
      <c r="C205" t="str">
        <f>IFERROR(VLOOKUP($A205,classifications!A$3:C$334,3,FALSE),VLOOKUP($A205,classifications!I$2:K$28,3,FALSE))</f>
        <v>Predominantly Urban</v>
      </c>
      <c r="E205" t="b">
        <f>IF(VLOOKUP(A205,table123!$F$10:$F$410,1,FALSE)=VLOOKUP(calculations!A205,table100!$E$10:$E$462,1,FALSE),TRUE,FALSE)</f>
        <v>1</v>
      </c>
      <c r="F205" t="b">
        <f>IF(VLOOKUP($A205,table123!$AF$10:$AF$410,1,FALSE)=VLOOKUP(calculations!$A205,table100!$AE$10:$AE$462,1,FALSE),TRUE,FALSE)</f>
        <v>1</v>
      </c>
      <c r="G205" t="b">
        <f>IF(VLOOKUP($A205,table123!$BF$10:$BF$410,1,FALSE)=VLOOKUP(calculations!$A205,table100!$BE$10:$BE$462,1,FALSE),TRUE,FALSE)</f>
        <v>1</v>
      </c>
      <c r="H205" t="b">
        <f>IF(VLOOKUP($A205,table123!$CF$10:$CF$410,1,FALSE)=VLOOKUP(calculations!$A205,table100!$CE$10:$CE$462,1,FALSE),TRUE,FALSE)</f>
        <v>1</v>
      </c>
      <c r="I205" t="b">
        <f>IF(VLOOKUP($A205,table123!$DF$10:$DF$410,1,FALSE)=VLOOKUP(calculations!$A205,table100!$DE$10:$DE$462,1,FALSE),TRUE,FALSE)</f>
        <v>1</v>
      </c>
      <c r="J205" t="b">
        <f>IF(VLOOKUP($A205,table123!$EF$10:$EF$410,1,FALSE)=VLOOKUP(calculations!$A205,table100!$EE$10:$EE$462,1,FALSE),TRUE,FALSE)</f>
        <v>1</v>
      </c>
      <c r="K205" t="b">
        <f>IF(VLOOKUP($A205,table123!$FF$10:$FF$410,1,FALSE)=VLOOKUP(calculations!$A205,table100!$FE$10:$FE$462,1,FALSE),TRUE,FALSE)</f>
        <v>1</v>
      </c>
      <c r="L205" t="b">
        <f>IF(VLOOKUP($A205,table123!$GF$10:$GF$408,1,FALSE)=VLOOKUP(calculations!$A205,table100!$GE$10:$GE$462,1,FALSE),TRUE,FALSE)</f>
        <v>1</v>
      </c>
      <c r="N205">
        <f>IFERROR(VLOOKUP($A205,table123!$F$10:$R$410,3,FALSE)/VLOOKUP($A205,table100!$E$10:$K$462,7,FALSE)*1000,"")</f>
        <v>3.7709168041480088</v>
      </c>
      <c r="O205">
        <f>IFERROR(VLOOKUP($A205,table123!$AF$10:$AR$410,3,FALSE)/VLOOKUP($A205,table100!$AE$10:$AK$462,7,FALSE)*1000,"")</f>
        <v>2.2939068100358422</v>
      </c>
      <c r="P205">
        <f>IFERROR(VLOOKUP($A205,table123!$BF$10:$BR$410,3,FALSE)/VLOOKUP($A205,table100!$BE$10:$BK$462,7,FALSE)*1000,"")</f>
        <v>2.1713126690243394</v>
      </c>
      <c r="Q205">
        <f>IFERROR(VLOOKUP($A205,table123!$CF$10:$CY$410,3,FALSE)/VLOOKUP($A205,table100!$CE$10:$CK$462,7,FALSE)*1000,"")</f>
        <v>5.3954501828746331</v>
      </c>
      <c r="R205">
        <f>IFERROR(VLOOKUP($A205,table123!$DF$10:$DY$410,3,FALSE)/VLOOKUP($A205,table100!$DE$10:$DK$462,7,FALSE)*1000,"")</f>
        <v>7.3463191210148473</v>
      </c>
      <c r="S205">
        <f>IFERROR(VLOOKUP($A205,table123!$EF$10:$EZ$410,3,FALSE)/VLOOKUP($A205,table100!$EE$10:$EK$462,7,FALSE)*1000,"")</f>
        <v>7.6155060873108864</v>
      </c>
      <c r="T205">
        <f>IFERROR(VLOOKUP($A205,table123!$FF$10:$FZ$410,3,FALSE)/VLOOKUP($A205,table100!$FE$10:$FK$462,7,FALSE)*1000,"")</f>
        <v>4.44601181404839</v>
      </c>
      <c r="U205">
        <f>IFERROR(VLOOKUP($A205,table123!$GF$10:$GZ$410,3,FALSE)/VLOOKUP($A205,table100!$GE$10:$GK$462,7,FALSE)*1000,"")</f>
        <v>4.186244126761971</v>
      </c>
      <c r="W205">
        <f>IFERROR(VLOOKUP($A205,table123!$F$10:$R$410,5,FALSE)/VLOOKUP($A205,table100!$E$10:$K$462,7,FALSE)*1000,"")</f>
        <v>0.27496268363579229</v>
      </c>
      <c r="X205">
        <f>IFERROR(VLOOKUP($A205,table123!$AF$10:$AR$410,5,FALSE)/VLOOKUP($A205,table100!$AE$10:$AK$462,7,FALSE)*1000,"")</f>
        <v>3.9100684261974585E-2</v>
      </c>
      <c r="Y205">
        <f>IFERROR(VLOOKUP($A205,table123!$BF$10:$BR$410,5,FALSE)/VLOOKUP($A205,table100!$BE$10:$BK$462,7,FALSE)*1000,"")</f>
        <v>3.9005616808820469E-2</v>
      </c>
      <c r="Z205">
        <f>IFERROR(VLOOKUP($A205,table123!$CF$10:$CY$410,5,FALSE)/VLOOKUP($A205,table100!$CE$10:$CK$462,7,FALSE)*1000,"")</f>
        <v>0.12969832170371717</v>
      </c>
      <c r="AA205">
        <f>IFERROR(VLOOKUP($A205,table123!$DF$10:$DY$410,5,FALSE)/VLOOKUP($A205,table100!$DE$10:$DK$462,7,FALSE)*1000,"")</f>
        <v>0.70761392584206051</v>
      </c>
      <c r="AB205">
        <f>IFERROR(VLOOKUP($A205,table123!$EF$10:$EZ$410,5,FALSE)/VLOOKUP($A205,table100!$EE$10:$EK$462,7,FALSE)*1000,"")</f>
        <v>0.54760328052569918</v>
      </c>
      <c r="AC205">
        <f>IFERROR(VLOOKUP($A205,table123!$FF$10:$FZ$410,5,FALSE)/VLOOKUP($A205,table100!$FE$10:$FK$462,7,FALSE)*1000,"")</f>
        <v>0.71791125609279938</v>
      </c>
      <c r="AD205">
        <f>IFERROR(VLOOKUP($A205,table123!$GF$10:$GZ$410,5,FALSE)/VLOOKUP($A205,table100!$GE$10:$GK$462,7,FALSE)*1000,"")</f>
        <v>0.18744376686993902</v>
      </c>
      <c r="AF205">
        <f>IFERROR(VLOOKUP($A205,table123!$F$10:$R$410,7,FALSE)/VLOOKUP($A205,table100!$E$10:$K$462,7,FALSE)*1000,"")</f>
        <v>0.66776651740120985</v>
      </c>
      <c r="AG205">
        <f>IFERROR(VLOOKUP($A205,table123!$AF$10:$AR$410,7,FALSE)/VLOOKUP($A205,table100!$AE$10:$AK$462,7,FALSE)*1000,"")</f>
        <v>0.18246985988921471</v>
      </c>
      <c r="AH205">
        <f>IFERROR(VLOOKUP($A205,table123!$BF$10:$BR$410,7,FALSE)/VLOOKUP($A205,table100!$BE$10:$BK$462,7,FALSE)*1000,"")</f>
        <v>0.29904306220095694</v>
      </c>
      <c r="AI205">
        <f>IFERROR(VLOOKUP($A205,table123!$CF$10:$CY$410,7,FALSE)/VLOOKUP($A205,table100!$CE$10:$CK$462,7,FALSE)*1000,"")</f>
        <v>2.6458457627558296</v>
      </c>
      <c r="AJ205">
        <f>IFERROR(VLOOKUP($A205,table123!$DF$10:$DY$410,7,FALSE)/VLOOKUP($A205,table100!$DE$10:$DK$462,7,FALSE)*1000,"")</f>
        <v>2.7403957491701618</v>
      </c>
      <c r="AK205">
        <f>IFERROR(VLOOKUP($A205,table123!$EF$10:$EZ$410,7,FALSE)/VLOOKUP($A205,table100!$EE$10:$EK$462,7,FALSE)*1000,"")</f>
        <v>3.9223676837654726</v>
      </c>
      <c r="AL205">
        <f>IFERROR(VLOOKUP($A205,table123!$FF$10:$FZ$410,7,FALSE)/VLOOKUP($A205,table100!$FE$10:$FK$462,7,FALSE)*1000,"")</f>
        <v>2.7708855498318576</v>
      </c>
      <c r="AM205">
        <f>IFERROR(VLOOKUP($A205,table123!$GF$10:$GZ$410,7,FALSE)/VLOOKUP($A205,table100!$GE$10:$GK$462,7,FALSE)*1000,"")</f>
        <v>2.6991902429271217</v>
      </c>
      <c r="AO205">
        <f>IFERROR(VLOOKUP($A205,table123!$F$10:$R$410,9,FALSE)/VLOOKUP($A205,table100!$E$10:$K$462,7,FALSE)*1000,"")</f>
        <v>0</v>
      </c>
      <c r="AP205">
        <f>IFERROR(VLOOKUP($A205,table123!$AF$10:$AR$410,9,FALSE)/VLOOKUP($A205,table100!$AE$10:$AK$462,7,FALSE)*1000,"")</f>
        <v>5.2134245682632779E-2</v>
      </c>
      <c r="AQ205">
        <f>IFERROR(VLOOKUP($A205,table123!$BF$10:$BR$410,9,FALSE)/VLOOKUP($A205,table100!$BE$10:$BK$462,7,FALSE)*1000,"")</f>
        <v>3.9005616808820469E-2</v>
      </c>
      <c r="AR205">
        <f>IFERROR(VLOOKUP($A205,table123!$CF$10:$CY$410,16,FALSE)/VLOOKUP($A205,table100!$CE$10:$CK$462,7,FALSE)*1000,"")</f>
        <v>0</v>
      </c>
      <c r="AS205">
        <f>IFERROR(VLOOKUP($A205,table123!$DF$10:$DY$410,16,FALSE)/VLOOKUP($A205,table100!$DE$10:$DK$462,7,FALSE)*1000,"")</f>
        <v>0</v>
      </c>
      <c r="AT205">
        <f>IFERROR(VLOOKUP($A205,table123!$EF$10:$EZ$410,17,FALSE)/VLOOKUP($A205,table100!$EE$10:$EK$462,7,FALSE)*1000,"")</f>
        <v>0</v>
      </c>
      <c r="AU205">
        <f>IFERROR(VLOOKUP($A205,table123!$FF$10:$FZ$410,17,FALSE)/VLOOKUP($A205,table100!$FE$10:$FK$462,7,FALSE)*1000,"")</f>
        <v>0</v>
      </c>
      <c r="AV205">
        <f>IFERROR(VLOOKUP($A205,table123!$GF$10:$GZ$410,17,FALSE)/VLOOKUP($A205,table100!$GE$10:$GK$462,7,FALSE)*1000,"")</f>
        <v>2.4992502249325203E-2</v>
      </c>
      <c r="AX205">
        <f>IFERROR(VLOOKUP($A205,table123!$F$10:$R$410,11,FALSE)/VLOOKUP($A205,table100!$E$10:$K$462,7,FALSE)*1000,"")</f>
        <v>0.11784115012962527</v>
      </c>
      <c r="AY205">
        <f>IFERROR(VLOOKUP($A205,table123!$AF$10:$AR$410,11,FALSE)/VLOOKUP($A205,table100!$AE$10:$AK$462,7,FALSE)*1000,"")</f>
        <v>0.13033561420658196</v>
      </c>
      <c r="AZ205">
        <f>IFERROR(VLOOKUP($A205,table123!$BF$10:$BR$410,11,FALSE)/VLOOKUP($A205,table100!$BE$10:$BK$462,7,FALSE)*1000,"")</f>
        <v>7.8011233617640938E-2</v>
      </c>
      <c r="BA205">
        <f>IFERROR(VLOOKUP($A205,table123!$CF$10:$CY$410,18,FALSE)/VLOOKUP($A205,table100!$CE$10:$CK$462,7,FALSE)*1000,"")</f>
        <v>7.781899302223029E-2</v>
      </c>
      <c r="BB205">
        <f>IFERROR(VLOOKUP($A205,table123!$DF$10:$DY$410,18,FALSE)/VLOOKUP($A205,table100!$DE$10:$DK$462,7,FALSE)*1000,"")</f>
        <v>0.52749401744589974</v>
      </c>
      <c r="BC205">
        <f>IFERROR(VLOOKUP($A205,table123!$EF$10:$EZ$410,19,FALSE)/VLOOKUP($A205,table100!$EE$10:$EK$462,7,FALSE)*1000,"")</f>
        <v>0.96785696092914264</v>
      </c>
      <c r="BD205">
        <f>IFERROR(VLOOKUP($A205,table123!$FF$10:$FZ$410,19,FALSE)/VLOOKUP($A205,table100!$FE$10:$FK$462,7,FALSE)*1000,"")</f>
        <v>3.7784802952252602E-2</v>
      </c>
      <c r="BE205">
        <f>IFERROR(VLOOKUP($A205,table123!$GF$10:$GZ$410,19,FALSE)/VLOOKUP($A205,table100!$GE$10:$GK$462,7,FALSE)*1000,"")</f>
        <v>0</v>
      </c>
      <c r="BG205">
        <f>IFERROR(VLOOKUP($A205,table123!$F$10:$R$410,13,FALSE)/VLOOKUP($A205,table100!$E$10:$K$462,7,FALSE)*1000,"")</f>
        <v>4.5958048550553849</v>
      </c>
      <c r="BH205">
        <f>IFERROR(VLOOKUP($A205,table123!$AF$10:$AR$410,13,FALSE)/VLOOKUP($A205,table100!$AE$10:$AK$462,7,FALSE)*1000,"")</f>
        <v>2.4372759856630823</v>
      </c>
      <c r="BI205">
        <f>IFERROR(VLOOKUP($A205,table123!$BF$10:$BR$410,13,FALSE)/VLOOKUP($A205,table100!$BE$10:$BK$462,7,FALSE)*1000,"")</f>
        <v>2.4703557312252964</v>
      </c>
      <c r="BJ205">
        <f>IFERROR(VLOOKUP($A205,table123!$CF$10:$CY$410,20,FALSE)/VLOOKUP($A205,table100!$CE$10:$CK$462,7,FALSE)*1000,"")</f>
        <v>8.0931752743119514</v>
      </c>
      <c r="BK205">
        <f>IFERROR(VLOOKUP($A205,table123!$DF$10:$DY$410,20,FALSE)/VLOOKUP($A205,table100!$DE$10:$DK$462,7,FALSE)*1000,"")</f>
        <v>10.266834778581169</v>
      </c>
      <c r="BL205">
        <f>IFERROR(VLOOKUP($A205,table123!$EF$10:$EZ$410,21,FALSE)/VLOOKUP($A205,table100!$EE$10:$EK$462,7,FALSE)*1000,"")</f>
        <v>11.117620090672915</v>
      </c>
      <c r="BM205">
        <f>IFERROR(VLOOKUP($A205,table123!$FF$10:$FZ$410,21,FALSE)/VLOOKUP($A205,table100!$FE$10:$FK$462,7,FALSE)*1000,"")</f>
        <v>7.897023817020794</v>
      </c>
      <c r="BN205">
        <f>IFERROR(VLOOKUP($A205,table123!$GF$10:$GZ$410,21,FALSE)/VLOOKUP($A205,table100!$GE$10:$GK$462,7,FALSE)*1000,"")</f>
        <v>7.0978706388083577</v>
      </c>
    </row>
    <row r="206" spans="1:66" x14ac:dyDescent="0.3">
      <c r="A206" t="s">
        <v>634</v>
      </c>
      <c r="B206" t="str">
        <f>VLOOKUP($A206,class!$A$1:$B$455,2,FALSE)</f>
        <v>Shire District</v>
      </c>
      <c r="C206" t="str">
        <f>IFERROR(VLOOKUP($A206,classifications!A$3:C$334,3,FALSE),VLOOKUP($A206,classifications!I$2:K$28,3,FALSE))</f>
        <v>Urban with Significant Rural</v>
      </c>
      <c r="E206" t="b">
        <f>IF(VLOOKUP(A206,table123!$F$10:$F$410,1,FALSE)=VLOOKUP(calculations!A206,table100!$E$10:$E$462,1,FALSE),TRUE,FALSE)</f>
        <v>1</v>
      </c>
      <c r="F206" t="b">
        <f>IF(VLOOKUP($A206,table123!$AF$10:$AF$410,1,FALSE)=VLOOKUP(calculations!$A206,table100!$AE$10:$AE$462,1,FALSE),TRUE,FALSE)</f>
        <v>1</v>
      </c>
      <c r="G206" t="b">
        <f>IF(VLOOKUP($A206,table123!$BF$10:$BF$410,1,FALSE)=VLOOKUP(calculations!$A206,table100!$BE$10:$BE$462,1,FALSE),TRUE,FALSE)</f>
        <v>1</v>
      </c>
      <c r="H206" t="b">
        <f>IF(VLOOKUP($A206,table123!$CF$10:$CF$410,1,FALSE)=VLOOKUP(calculations!$A206,table100!$CE$10:$CE$462,1,FALSE),TRUE,FALSE)</f>
        <v>1</v>
      </c>
      <c r="I206" t="b">
        <f>IF(VLOOKUP($A206,table123!$DF$10:$DF$410,1,FALSE)=VLOOKUP(calculations!$A206,table100!$DE$10:$DE$462,1,FALSE),TRUE,FALSE)</f>
        <v>1</v>
      </c>
      <c r="J206" t="b">
        <f>IF(VLOOKUP($A206,table123!$EF$10:$EF$410,1,FALSE)=VLOOKUP(calculations!$A206,table100!$EE$10:$EE$462,1,FALSE),TRUE,FALSE)</f>
        <v>1</v>
      </c>
      <c r="K206" t="b">
        <f>IF(VLOOKUP($A206,table123!$FF$10:$FF$410,1,FALSE)=VLOOKUP(calculations!$A206,table100!$FE$10:$FE$462,1,FALSE),TRUE,FALSE)</f>
        <v>1</v>
      </c>
      <c r="L206" t="b">
        <f>IF(VLOOKUP($A206,table123!$GF$10:$GF$408,1,FALSE)=VLOOKUP(calculations!$A206,table100!$GE$10:$GE$462,1,FALSE),TRUE,FALSE)</f>
        <v>1</v>
      </c>
      <c r="N206">
        <f>IFERROR(VLOOKUP($A206,table123!$F$10:$R$410,3,FALSE)/VLOOKUP($A206,table100!$E$10:$K$462,7,FALSE)*1000,"")</f>
        <v>8.6748294402024122</v>
      </c>
      <c r="O206">
        <f>IFERROR(VLOOKUP($A206,table123!$AF$10:$AR$410,3,FALSE)/VLOOKUP($A206,table100!$AE$10:$AK$462,7,FALSE)*1000,"")</f>
        <v>5.0575124199973152</v>
      </c>
      <c r="P206">
        <f>IFERROR(VLOOKUP($A206,table123!$BF$10:$BR$410,3,FALSE)/VLOOKUP($A206,table100!$BE$10:$BK$462,7,FALSE)*1000,"")</f>
        <v>7.8868562279479342</v>
      </c>
      <c r="Q206">
        <f>IFERROR(VLOOKUP($A206,table123!$CF$10:$CY$410,3,FALSE)/VLOOKUP($A206,table100!$CE$10:$CK$462,7,FALSE)*1000,"")</f>
        <v>6.5994473514021985</v>
      </c>
      <c r="R206">
        <f>IFERROR(VLOOKUP($A206,table123!$DF$10:$DY$410,3,FALSE)/VLOOKUP($A206,table100!$DE$10:$DK$462,7,FALSE)*1000,"")</f>
        <v>14.863544204092944</v>
      </c>
      <c r="S206">
        <f>IFERROR(VLOOKUP($A206,table123!$EF$10:$EZ$410,3,FALSE)/VLOOKUP($A206,table100!$EE$10:$EK$462,7,FALSE)*1000,"")</f>
        <v>15.738429313362602</v>
      </c>
      <c r="T206">
        <f>IFERROR(VLOOKUP($A206,table123!$FF$10:$FZ$410,3,FALSE)/VLOOKUP($A206,table100!$FE$10:$FK$462,7,FALSE)*1000,"")</f>
        <v>10.072124866174564</v>
      </c>
      <c r="U206">
        <f>IFERROR(VLOOKUP($A206,table123!$GF$10:$GZ$410,3,FALSE)/VLOOKUP($A206,table100!$GE$10:$GK$462,7,FALSE)*1000,"")</f>
        <v>15.998003715307622</v>
      </c>
      <c r="W206">
        <f>IFERROR(VLOOKUP($A206,table123!$F$10:$R$410,5,FALSE)/VLOOKUP($A206,table100!$E$10:$K$462,7,FALSE)*1000,"")</f>
        <v>0.30120935556258377</v>
      </c>
      <c r="X206">
        <f>IFERROR(VLOOKUP($A206,table123!$AF$10:$AR$410,5,FALSE)/VLOOKUP($A206,table100!$AE$10:$AK$462,7,FALSE)*1000,"")</f>
        <v>0.28345939817094096</v>
      </c>
      <c r="Y206">
        <f>IFERROR(VLOOKUP($A206,table123!$BF$10:$BR$410,5,FALSE)/VLOOKUP($A206,table100!$BE$10:$BK$462,7,FALSE)*1000,"")</f>
        <v>0.20754884810389301</v>
      </c>
      <c r="Z206">
        <f>IFERROR(VLOOKUP($A206,table123!$CF$10:$CY$410,5,FALSE)/VLOOKUP($A206,table100!$CE$10:$CK$462,7,FALSE)*1000,"")</f>
        <v>0.17637721206420132</v>
      </c>
      <c r="AA206">
        <f>IFERROR(VLOOKUP($A206,table123!$DF$10:$DY$410,5,FALSE)/VLOOKUP($A206,table100!$DE$10:$DK$462,7,FALSE)*1000,"")</f>
        <v>0.16045042811091501</v>
      </c>
      <c r="AB206">
        <f>IFERROR(VLOOKUP($A206,table123!$EF$10:$EZ$410,5,FALSE)/VLOOKUP($A206,table100!$EE$10:$EK$462,7,FALSE)*1000,"")</f>
        <v>0.32997618432756592</v>
      </c>
      <c r="AC206">
        <f>IFERROR(VLOOKUP($A206,table123!$FF$10:$FZ$410,5,FALSE)/VLOOKUP($A206,table100!$FE$10:$FK$462,7,FALSE)*1000,"")</f>
        <v>0.28173775849439342</v>
      </c>
      <c r="AD206">
        <f>IFERROR(VLOOKUP($A206,table123!$GF$10:$GZ$410,5,FALSE)/VLOOKUP($A206,table100!$GE$10:$GK$462,7,FALSE)*1000,"")</f>
        <v>0.12476779327362963</v>
      </c>
      <c r="AF206">
        <f>IFERROR(VLOOKUP($A206,table123!$F$10:$R$410,7,FALSE)/VLOOKUP($A206,table100!$E$10:$K$462,7,FALSE)*1000,"")</f>
        <v>0.70784198557207179</v>
      </c>
      <c r="AG206">
        <f>IFERROR(VLOOKUP($A206,table123!$AF$10:$AR$410,7,FALSE)/VLOOKUP($A206,table100!$AE$10:$AK$462,7,FALSE)*1000,"")</f>
        <v>0.82054036312640799</v>
      </c>
      <c r="AH206">
        <f>IFERROR(VLOOKUP($A206,table123!$BF$10:$BR$410,7,FALSE)/VLOOKUP($A206,table100!$BE$10:$BK$462,7,FALSE)*1000,"")</f>
        <v>1.2304681709016516</v>
      </c>
      <c r="AI206">
        <f>IFERROR(VLOOKUP($A206,table123!$CF$10:$CY$410,7,FALSE)/VLOOKUP($A206,table100!$CE$10:$CK$462,7,FALSE)*1000,"")</f>
        <v>2.4839790699041684</v>
      </c>
      <c r="AJ206">
        <f>IFERROR(VLOOKUP($A206,table123!$DF$10:$DY$410,7,FALSE)/VLOOKUP($A206,table100!$DE$10:$DK$462,7,FALSE)*1000,"")</f>
        <v>3.5590822235512056</v>
      </c>
      <c r="AK206">
        <f>IFERROR(VLOOKUP($A206,table123!$EF$10:$EZ$410,7,FALSE)/VLOOKUP($A206,table100!$EE$10:$EK$462,7,FALSE)*1000,"")</f>
        <v>2.281139709047086</v>
      </c>
      <c r="AL206">
        <f>IFERROR(VLOOKUP($A206,table123!$FF$10:$FZ$410,7,FALSE)/VLOOKUP($A206,table100!$FE$10:$FK$462,7,FALSE)*1000,"")</f>
        <v>6.0432749197047393</v>
      </c>
      <c r="AM206">
        <f>IFERROR(VLOOKUP($A206,table123!$GF$10:$GZ$410,7,FALSE)/VLOOKUP($A206,table100!$GE$10:$GK$462,7,FALSE)*1000,"")</f>
        <v>1.9546954279535309</v>
      </c>
      <c r="AO206">
        <f>IFERROR(VLOOKUP($A206,table123!$F$10:$R$410,9,FALSE)/VLOOKUP($A206,table100!$E$10:$K$462,7,FALSE)*1000,"")</f>
        <v>0</v>
      </c>
      <c r="AP206">
        <f>IFERROR(VLOOKUP($A206,table123!$AF$10:$AR$410,9,FALSE)/VLOOKUP($A206,table100!$AE$10:$AK$462,7,FALSE)*1000,"")</f>
        <v>0.26854048247773349</v>
      </c>
      <c r="AQ206">
        <f>IFERROR(VLOOKUP($A206,table123!$BF$10:$BR$410,9,FALSE)/VLOOKUP($A206,table100!$BE$10:$BK$462,7,FALSE)*1000,"")</f>
        <v>1.4824917721706644E-2</v>
      </c>
      <c r="AR206">
        <f>IFERROR(VLOOKUP($A206,table123!$CF$10:$CY$410,16,FALSE)/VLOOKUP($A206,table100!$CE$10:$CK$462,7,FALSE)*1000,"")</f>
        <v>0</v>
      </c>
      <c r="AS206">
        <f>IFERROR(VLOOKUP($A206,table123!$DF$10:$DY$410,16,FALSE)/VLOOKUP($A206,table100!$DE$10:$DK$462,7,FALSE)*1000,"")</f>
        <v>0.30631445366629229</v>
      </c>
      <c r="AT206">
        <f>IFERROR(VLOOKUP($A206,table123!$EF$10:$EZ$410,17,FALSE)/VLOOKUP($A206,table100!$EE$10:$EK$462,7,FALSE)*1000,"")</f>
        <v>0.45909729993400478</v>
      </c>
      <c r="AU206">
        <f>IFERROR(VLOOKUP($A206,table123!$FF$10:$FZ$410,17,FALSE)/VLOOKUP($A206,table100!$FE$10:$FK$462,7,FALSE)*1000,"")</f>
        <v>0.54938862906406716</v>
      </c>
      <c r="AV206">
        <f>IFERROR(VLOOKUP($A206,table123!$GF$10:$GZ$410,17,FALSE)/VLOOKUP($A206,table100!$GE$10:$GK$462,7,FALSE)*1000,"")</f>
        <v>0.74860675964177781</v>
      </c>
      <c r="AX206">
        <f>IFERROR(VLOOKUP($A206,table123!$F$10:$R$410,11,FALSE)/VLOOKUP($A206,table100!$E$10:$K$462,7,FALSE)*1000,"")</f>
        <v>0.19578608111567944</v>
      </c>
      <c r="AY206">
        <f>IFERROR(VLOOKUP($A206,table123!$AF$10:$AR$410,11,FALSE)/VLOOKUP($A206,table100!$AE$10:$AK$462,7,FALSE)*1000,"")</f>
        <v>8.9513494159244505E-2</v>
      </c>
      <c r="AZ206">
        <f>IFERROR(VLOOKUP($A206,table123!$BF$10:$BR$410,11,FALSE)/VLOOKUP($A206,table100!$BE$10:$BK$462,7,FALSE)*1000,"")</f>
        <v>0.71159605064191889</v>
      </c>
      <c r="BA206">
        <f>IFERROR(VLOOKUP($A206,table123!$CF$10:$CY$410,18,FALSE)/VLOOKUP($A206,table100!$CE$10:$CK$462,7,FALSE)*1000,"")</f>
        <v>1.6020930095831618</v>
      </c>
      <c r="BB206">
        <f>IFERROR(VLOOKUP($A206,table123!$DF$10:$DY$410,18,FALSE)/VLOOKUP($A206,table100!$DE$10:$DK$462,7,FALSE)*1000,"")</f>
        <v>2.1879603833306591</v>
      </c>
      <c r="BC206">
        <f>IFERROR(VLOOKUP($A206,table123!$EF$10:$EZ$410,19,FALSE)/VLOOKUP($A206,table100!$EE$10:$EK$462,7,FALSE)*1000,"")</f>
        <v>0.35866976557344121</v>
      </c>
      <c r="BD206">
        <f>IFERROR(VLOOKUP($A206,table123!$FF$10:$FZ$410,19,FALSE)/VLOOKUP($A206,table100!$FE$10:$FK$462,7,FALSE)*1000,"")</f>
        <v>0.80295261170902121</v>
      </c>
      <c r="BE206">
        <f>IFERROR(VLOOKUP($A206,table123!$GF$10:$GZ$410,19,FALSE)/VLOOKUP($A206,table100!$GE$10:$GK$462,7,FALSE)*1000,"")</f>
        <v>4.1589264424543214E-2</v>
      </c>
      <c r="BG206">
        <f>IFERROR(VLOOKUP($A206,table123!$F$10:$R$410,13,FALSE)/VLOOKUP($A206,table100!$E$10:$K$462,7,FALSE)*1000,"")</f>
        <v>9.4880947002213887</v>
      </c>
      <c r="BH206">
        <f>IFERROR(VLOOKUP($A206,table123!$AF$10:$AR$410,13,FALSE)/VLOOKUP($A206,table100!$AE$10:$AK$462,7,FALSE)*1000,"")</f>
        <v>6.3405391696131526</v>
      </c>
      <c r="BI206">
        <f>IFERROR(VLOOKUP($A206,table123!$BF$10:$BR$410,13,FALSE)/VLOOKUP($A206,table100!$BE$10:$BK$462,7,FALSE)*1000,"")</f>
        <v>8.6281021140332683</v>
      </c>
      <c r="BJ206">
        <f>IFERROR(VLOOKUP($A206,table123!$CF$10:$CY$410,20,FALSE)/VLOOKUP($A206,table100!$CE$10:$CK$462,7,FALSE)*1000,"")</f>
        <v>7.6577106237874073</v>
      </c>
      <c r="BK206">
        <f>IFERROR(VLOOKUP($A206,table123!$DF$10:$DY$410,20,FALSE)/VLOOKUP($A206,table100!$DE$10:$DK$462,7,FALSE)*1000,"")</f>
        <v>16.701430926090698</v>
      </c>
      <c r="BL206">
        <f>IFERROR(VLOOKUP($A206,table123!$EF$10:$EZ$410,21,FALSE)/VLOOKUP($A206,table100!$EE$10:$EK$462,7,FALSE)*1000,"")</f>
        <v>18.449972741097817</v>
      </c>
      <c r="BM206">
        <f>IFERROR(VLOOKUP($A206,table123!$FF$10:$FZ$410,21,FALSE)/VLOOKUP($A206,table100!$FE$10:$FK$462,7,FALSE)*1000,"")</f>
        <v>16.14357356172874</v>
      </c>
      <c r="BN206">
        <f>IFERROR(VLOOKUP($A206,table123!$GF$10:$GZ$410,21,FALSE)/VLOOKUP($A206,table100!$GE$10:$GK$462,7,FALSE)*1000,"")</f>
        <v>18.784484431752016</v>
      </c>
    </row>
    <row r="207" spans="1:66" x14ac:dyDescent="0.3">
      <c r="A207" t="s">
        <v>522</v>
      </c>
      <c r="B207" t="str">
        <f>VLOOKUP($A207,class!$A$1:$B$455,2,FALSE)</f>
        <v>Shire District</v>
      </c>
      <c r="C207" t="str">
        <f>IFERROR(VLOOKUP($A207,classifications!A$3:C$334,3,FALSE),VLOOKUP($A207,classifications!I$2:K$28,3,FALSE))</f>
        <v>Predominantly Rural</v>
      </c>
      <c r="E207" t="b">
        <f>IF(VLOOKUP(A207,table123!$F$10:$F$410,1,FALSE)=VLOOKUP(calculations!A207,table100!$E$10:$E$462,1,FALSE),TRUE,FALSE)</f>
        <v>1</v>
      </c>
      <c r="F207" t="b">
        <f>IF(VLOOKUP($A207,table123!$AF$10:$AF$410,1,FALSE)=VLOOKUP(calculations!$A207,table100!$AE$10:$AE$462,1,FALSE),TRUE,FALSE)</f>
        <v>1</v>
      </c>
      <c r="G207" t="b">
        <f>IF(VLOOKUP($A207,table123!$BF$10:$BF$410,1,FALSE)=VLOOKUP(calculations!$A207,table100!$BE$10:$BE$462,1,FALSE),TRUE,FALSE)</f>
        <v>1</v>
      </c>
      <c r="H207" t="b">
        <f>IF(VLOOKUP($A207,table123!$CF$10:$CF$410,1,FALSE)=VLOOKUP(calculations!$A207,table100!$CE$10:$CE$462,1,FALSE),TRUE,FALSE)</f>
        <v>1</v>
      </c>
      <c r="I207" t="b">
        <f>IF(VLOOKUP($A207,table123!$DF$10:$DF$410,1,FALSE)=VLOOKUP(calculations!$A207,table100!$DE$10:$DE$462,1,FALSE),TRUE,FALSE)</f>
        <v>1</v>
      </c>
      <c r="J207" t="b">
        <f>IF(VLOOKUP($A207,table123!$EF$10:$EF$410,1,FALSE)=VLOOKUP(calculations!$A207,table100!$EE$10:$EE$462,1,FALSE),TRUE,FALSE)</f>
        <v>1</v>
      </c>
      <c r="K207" t="b">
        <f>IF(VLOOKUP($A207,table123!$FF$10:$FF$410,1,FALSE)=VLOOKUP(calculations!$A207,table100!$FE$10:$FE$462,1,FALSE),TRUE,FALSE)</f>
        <v>1</v>
      </c>
      <c r="L207" t="b">
        <f>IF(VLOOKUP($A207,table123!$GF$10:$GF$408,1,FALSE)=VLOOKUP(calculations!$A207,table100!$GE$10:$GE$462,1,FALSE),TRUE,FALSE)</f>
        <v>1</v>
      </c>
      <c r="N207">
        <f>IFERROR(VLOOKUP($A207,table123!$F$10:$R$410,3,FALSE)/VLOOKUP($A207,table100!$E$10:$K$462,7,FALSE)*1000,"")</f>
        <v>4.7983590344676017</v>
      </c>
      <c r="O207">
        <f>IFERROR(VLOOKUP($A207,table123!$AF$10:$AR$410,3,FALSE)/VLOOKUP($A207,table100!$AE$10:$AK$462,7,FALSE)*1000,"")</f>
        <v>2.9175784099197668</v>
      </c>
      <c r="P207">
        <f>IFERROR(VLOOKUP($A207,table123!$BF$10:$BR$410,3,FALSE)/VLOOKUP($A207,table100!$BE$10:$BK$462,7,FALSE)*1000,"")</f>
        <v>2.2914090346984795</v>
      </c>
      <c r="Q207">
        <f>IFERROR(VLOOKUP($A207,table123!$CF$10:$CY$410,3,FALSE)/VLOOKUP($A207,table100!$CE$10:$CK$462,7,FALSE)*1000,"")</f>
        <v>8.7076409549379576</v>
      </c>
      <c r="R207">
        <f>IFERROR(VLOOKUP($A207,table123!$DF$10:$DY$410,3,FALSE)/VLOOKUP($A207,table100!$DE$10:$DK$462,7,FALSE)*1000,"")</f>
        <v>9.421071556993887</v>
      </c>
      <c r="S207">
        <f>IFERROR(VLOOKUP($A207,table123!$EF$10:$EZ$410,3,FALSE)/VLOOKUP($A207,table100!$EE$10:$EK$462,7,FALSE)*1000,"")</f>
        <v>5.6650158549185878</v>
      </c>
      <c r="T207">
        <f>IFERROR(VLOOKUP($A207,table123!$FF$10:$FZ$410,3,FALSE)/VLOOKUP($A207,table100!$FE$10:$FK$462,7,FALSE)*1000,"")</f>
        <v>10.232986332412718</v>
      </c>
      <c r="U207">
        <f>IFERROR(VLOOKUP($A207,table123!$GF$10:$GZ$410,3,FALSE)/VLOOKUP($A207,table100!$GE$10:$GK$462,7,FALSE)*1000,"")</f>
        <v>15.966945621345284</v>
      </c>
      <c r="W207">
        <f>IFERROR(VLOOKUP($A207,table123!$F$10:$R$410,5,FALSE)/VLOOKUP($A207,table100!$E$10:$K$462,7,FALSE)*1000,"")</f>
        <v>7.3257389839200035E-2</v>
      </c>
      <c r="X207">
        <f>IFERROR(VLOOKUP($A207,table123!$AF$10:$AR$410,5,FALSE)/VLOOKUP($A207,table100!$AE$10:$AK$462,7,FALSE)*1000,"")</f>
        <v>0</v>
      </c>
      <c r="Y207">
        <f>IFERROR(VLOOKUP($A207,table123!$BF$10:$BR$410,5,FALSE)/VLOOKUP($A207,table100!$BE$10:$BK$462,7,FALSE)*1000,"")</f>
        <v>0.10911471593802284</v>
      </c>
      <c r="Z207">
        <f>IFERROR(VLOOKUP($A207,table123!$CF$10:$CY$410,5,FALSE)/VLOOKUP($A207,table100!$CE$10:$CK$462,7,FALSE)*1000,"")</f>
        <v>-7.2563674624482988E-2</v>
      </c>
      <c r="AA207">
        <f>IFERROR(VLOOKUP($A207,table123!$DF$10:$DY$410,5,FALSE)/VLOOKUP($A207,table100!$DE$10:$DK$462,7,FALSE)*1000,"")</f>
        <v>0.32362459546925565</v>
      </c>
      <c r="AB207">
        <f>IFERROR(VLOOKUP($A207,table123!$EF$10:$EZ$410,5,FALSE)/VLOOKUP($A207,table100!$EE$10:$EK$462,7,FALSE)*1000,"")</f>
        <v>3.5629030534079162E-2</v>
      </c>
      <c r="AC207">
        <f>IFERROR(VLOOKUP($A207,table123!$FF$10:$FZ$410,5,FALSE)/VLOOKUP($A207,table100!$FE$10:$FK$462,7,FALSE)*1000,"")</f>
        <v>3.5408257205580343E-2</v>
      </c>
      <c r="AD207">
        <f>IFERROR(VLOOKUP($A207,table123!$GF$10:$GZ$410,5,FALSE)/VLOOKUP($A207,table100!$GE$10:$GK$462,7,FALSE)*1000,"")</f>
        <v>0</v>
      </c>
      <c r="AF207">
        <f>IFERROR(VLOOKUP($A207,table123!$F$10:$R$410,7,FALSE)/VLOOKUP($A207,table100!$E$10:$K$462,7,FALSE)*1000,"")</f>
        <v>0.14651477967840007</v>
      </c>
      <c r="AG207">
        <f>IFERROR(VLOOKUP($A207,table123!$AF$10:$AR$410,7,FALSE)/VLOOKUP($A207,table100!$AE$10:$AK$462,7,FALSE)*1000,"")</f>
        <v>0.14587892049598833</v>
      </c>
      <c r="AH207">
        <f>IFERROR(VLOOKUP($A207,table123!$BF$10:$BR$410,7,FALSE)/VLOOKUP($A207,table100!$BE$10:$BK$462,7,FALSE)*1000,"")</f>
        <v>0.21822943187604568</v>
      </c>
      <c r="AI207">
        <f>IFERROR(VLOOKUP($A207,table123!$CF$10:$CY$410,7,FALSE)/VLOOKUP($A207,table100!$CE$10:$CK$462,7,FALSE)*1000,"")</f>
        <v>1.1973006313039694</v>
      </c>
      <c r="AJ207">
        <f>IFERROR(VLOOKUP($A207,table123!$DF$10:$DY$410,7,FALSE)/VLOOKUP($A207,table100!$DE$10:$DK$462,7,FALSE)*1000,"")</f>
        <v>0.61129090255303853</v>
      </c>
      <c r="AK207">
        <f>IFERROR(VLOOKUP($A207,table123!$EF$10:$EZ$410,7,FALSE)/VLOOKUP($A207,table100!$EE$10:$EK$462,7,FALSE)*1000,"")</f>
        <v>0.64132254961342505</v>
      </c>
      <c r="AL207">
        <f>IFERROR(VLOOKUP($A207,table123!$FF$10:$FZ$410,7,FALSE)/VLOOKUP($A207,table100!$FE$10:$FK$462,7,FALSE)*1000,"")</f>
        <v>1.133064230578571</v>
      </c>
      <c r="AM207">
        <f>IFERROR(VLOOKUP($A207,table123!$GF$10:$GZ$410,7,FALSE)/VLOOKUP($A207,table100!$GE$10:$GK$462,7,FALSE)*1000,"")</f>
        <v>0.21009138975454322</v>
      </c>
      <c r="AO207">
        <f>IFERROR(VLOOKUP($A207,table123!$F$10:$R$410,9,FALSE)/VLOOKUP($A207,table100!$E$10:$K$462,7,FALSE)*1000,"")</f>
        <v>0</v>
      </c>
      <c r="AP207">
        <f>IFERROR(VLOOKUP($A207,table123!$AF$10:$AR$410,9,FALSE)/VLOOKUP($A207,table100!$AE$10:$AK$462,7,FALSE)*1000,"")</f>
        <v>3.6469730123997082E-2</v>
      </c>
      <c r="AQ207">
        <f>IFERROR(VLOOKUP($A207,table123!$BF$10:$BR$410,9,FALSE)/VLOOKUP($A207,table100!$BE$10:$BK$462,7,FALSE)*1000,"")</f>
        <v>0</v>
      </c>
      <c r="AR207">
        <f>IFERROR(VLOOKUP($A207,table123!$CF$10:$CY$410,16,FALSE)/VLOOKUP($A207,table100!$CE$10:$CK$462,7,FALSE)*1000,"")</f>
        <v>0</v>
      </c>
      <c r="AS207">
        <f>IFERROR(VLOOKUP($A207,table123!$DF$10:$DY$410,16,FALSE)/VLOOKUP($A207,table100!$DE$10:$DK$462,7,FALSE)*1000,"")</f>
        <v>0.50341603739661989</v>
      </c>
      <c r="AT207">
        <f>IFERROR(VLOOKUP($A207,table123!$EF$10:$EZ$410,17,FALSE)/VLOOKUP($A207,table100!$EE$10:$EK$462,7,FALSE)*1000,"")</f>
        <v>0.32066127480671253</v>
      </c>
      <c r="AU207">
        <f>IFERROR(VLOOKUP($A207,table123!$FF$10:$FZ$410,17,FALSE)/VLOOKUP($A207,table100!$FE$10:$FK$462,7,FALSE)*1000,"")</f>
        <v>0.38949082926138379</v>
      </c>
      <c r="AV207">
        <f>IFERROR(VLOOKUP($A207,table123!$GF$10:$GZ$410,17,FALSE)/VLOOKUP($A207,table100!$GE$10:$GK$462,7,FALSE)*1000,"")</f>
        <v>0.21009138975454322</v>
      </c>
      <c r="AX207">
        <f>IFERROR(VLOOKUP($A207,table123!$F$10:$R$410,11,FALSE)/VLOOKUP($A207,table100!$E$10:$K$462,7,FALSE)*1000,"")</f>
        <v>0.65931650855280033</v>
      </c>
      <c r="AY207">
        <f>IFERROR(VLOOKUP($A207,table123!$AF$10:$AR$410,11,FALSE)/VLOOKUP($A207,table100!$AE$10:$AK$462,7,FALSE)*1000,"")</f>
        <v>0.40116703136396792</v>
      </c>
      <c r="AZ207">
        <f>IFERROR(VLOOKUP($A207,table123!$BF$10:$BR$410,11,FALSE)/VLOOKUP($A207,table100!$BE$10:$BK$462,7,FALSE)*1000,"")</f>
        <v>0.14548628791736379</v>
      </c>
      <c r="BA207">
        <f>IFERROR(VLOOKUP($A207,table123!$CF$10:$CY$410,18,FALSE)/VLOOKUP($A207,table100!$CE$10:$CK$462,7,FALSE)*1000,"")</f>
        <v>0.83448225818155441</v>
      </c>
      <c r="BB207">
        <f>IFERROR(VLOOKUP($A207,table123!$DF$10:$DY$410,18,FALSE)/VLOOKUP($A207,table100!$DE$10:$DK$462,7,FALSE)*1000,"")</f>
        <v>1.6181229773462784</v>
      </c>
      <c r="BC207">
        <f>IFERROR(VLOOKUP($A207,table123!$EF$10:$EZ$410,19,FALSE)/VLOOKUP($A207,table100!$EE$10:$EK$462,7,FALSE)*1000,"")</f>
        <v>0.42754836640895005</v>
      </c>
      <c r="BD207">
        <f>IFERROR(VLOOKUP($A207,table123!$FF$10:$FZ$410,19,FALSE)/VLOOKUP($A207,table100!$FE$10:$FK$462,7,FALSE)*1000,"")</f>
        <v>0.56653211528928549</v>
      </c>
      <c r="BE207">
        <f>IFERROR(VLOOKUP($A207,table123!$GF$10:$GZ$410,19,FALSE)/VLOOKUP($A207,table100!$GE$10:$GK$462,7,FALSE)*1000,"")</f>
        <v>3.5015231625757204E-2</v>
      </c>
      <c r="BG207">
        <f>IFERROR(VLOOKUP($A207,table123!$F$10:$R$410,13,FALSE)/VLOOKUP($A207,table100!$E$10:$K$462,7,FALSE)*1000,"")</f>
        <v>4.3588146954324021</v>
      </c>
      <c r="BH207">
        <f>IFERROR(VLOOKUP($A207,table123!$AF$10:$AR$410,13,FALSE)/VLOOKUP($A207,table100!$AE$10:$AK$462,7,FALSE)*1000,"")</f>
        <v>2.6987600291757841</v>
      </c>
      <c r="BI207">
        <f>IFERROR(VLOOKUP($A207,table123!$BF$10:$BR$410,13,FALSE)/VLOOKUP($A207,table100!$BE$10:$BK$462,7,FALSE)*1000,"")</f>
        <v>2.4732668945951843</v>
      </c>
      <c r="BJ207">
        <f>IFERROR(VLOOKUP($A207,table123!$CF$10:$CY$410,20,FALSE)/VLOOKUP($A207,table100!$CE$10:$CK$462,7,FALSE)*1000,"")</f>
        <v>8.99789565343589</v>
      </c>
      <c r="BK207">
        <f>IFERROR(VLOOKUP($A207,table123!$DF$10:$DY$410,20,FALSE)/VLOOKUP($A207,table100!$DE$10:$DK$462,7,FALSE)*1000,"")</f>
        <v>9.2412801150665231</v>
      </c>
      <c r="BL207">
        <f>IFERROR(VLOOKUP($A207,table123!$EF$10:$EZ$410,21,FALSE)/VLOOKUP($A207,table100!$EE$10:$EK$462,7,FALSE)*1000,"")</f>
        <v>6.2350803434638538</v>
      </c>
      <c r="BM207">
        <f>IFERROR(VLOOKUP($A207,table123!$FF$10:$FZ$410,21,FALSE)/VLOOKUP($A207,table100!$FE$10:$FK$462,7,FALSE)*1000,"")</f>
        <v>11.224417534168968</v>
      </c>
      <c r="BN207">
        <f>IFERROR(VLOOKUP($A207,table123!$GF$10:$GZ$410,21,FALSE)/VLOOKUP($A207,table100!$GE$10:$GK$462,7,FALSE)*1000,"")</f>
        <v>16.352113169228616</v>
      </c>
    </row>
    <row r="208" spans="1:66" x14ac:dyDescent="0.3">
      <c r="A208" t="s">
        <v>984</v>
      </c>
      <c r="B208" t="str">
        <f>VLOOKUP($A208,class!$A$1:$B$455,2,FALSE)</f>
        <v>Shire District</v>
      </c>
      <c r="C208" t="str">
        <f>IFERROR(VLOOKUP($A208,classifications!A$3:C$334,3,FALSE),VLOOKUP($A208,classifications!I$2:K$28,3,FALSE))</f>
        <v>Predominantly Rural</v>
      </c>
      <c r="E208" t="b">
        <f>IF(VLOOKUP(A208,table123!$F$10:$F$410,1,FALSE)=VLOOKUP(calculations!A208,table100!$E$10:$E$462,1,FALSE),TRUE,FALSE)</f>
        <v>1</v>
      </c>
      <c r="F208" t="b">
        <f>IF(VLOOKUP($A208,table123!$AF$10:$AF$410,1,FALSE)=VLOOKUP(calculations!$A208,table100!$AE$10:$AE$462,1,FALSE),TRUE,FALSE)</f>
        <v>1</v>
      </c>
      <c r="G208" t="b">
        <f>IF(VLOOKUP($A208,table123!$BF$10:$BF$410,1,FALSE)=VLOOKUP(calculations!$A208,table100!$BE$10:$BE$462,1,FALSE),TRUE,FALSE)</f>
        <v>1</v>
      </c>
      <c r="H208" t="b">
        <f>IF(VLOOKUP($A208,table123!$CF$10:$CF$410,1,FALSE)=VLOOKUP(calculations!$A208,table100!$CE$10:$CE$462,1,FALSE),TRUE,FALSE)</f>
        <v>1</v>
      </c>
      <c r="I208" t="b">
        <f>IF(VLOOKUP($A208,table123!$DF$10:$DF$410,1,FALSE)=VLOOKUP(calculations!$A208,table100!$DE$10:$DE$462,1,FALSE),TRUE,FALSE)</f>
        <v>1</v>
      </c>
      <c r="J208" t="b">
        <f>IF(VLOOKUP($A208,table123!$EF$10:$EF$410,1,FALSE)=VLOOKUP(calculations!$A208,table100!$EE$10:$EE$462,1,FALSE),TRUE,FALSE)</f>
        <v>1</v>
      </c>
      <c r="K208" t="b">
        <f>IF(VLOOKUP($A208,table123!$FF$10:$FF$410,1,FALSE)=VLOOKUP(calculations!$A208,table100!$FE$10:$FE$462,1,FALSE),TRUE,FALSE)</f>
        <v>1</v>
      </c>
      <c r="L208" t="b">
        <f>IF(VLOOKUP($A208,table123!$GF$10:$GF$408,1,FALSE)=VLOOKUP(calculations!$A208,table100!$GE$10:$GE$462,1,FALSE),TRUE,FALSE)</f>
        <v>1</v>
      </c>
      <c r="N208">
        <f>IFERROR(VLOOKUP($A208,table123!$F$10:$R$410,3,FALSE)/VLOOKUP($A208,table100!$E$10:$K$462,7,FALSE)*1000,"")</f>
        <v>4.6877764019104902</v>
      </c>
      <c r="O208">
        <f>IFERROR(VLOOKUP($A208,table123!$AF$10:$AR$410,3,FALSE)/VLOOKUP($A208,table100!$AE$10:$AK$462,7,FALSE)*1000,"")</f>
        <v>4.1062943626444532</v>
      </c>
      <c r="P208">
        <f>IFERROR(VLOOKUP($A208,table123!$BF$10:$BR$410,3,FALSE)/VLOOKUP($A208,table100!$BE$10:$BK$462,7,FALSE)*1000,"")</f>
        <v>7.0599218157418751</v>
      </c>
      <c r="Q208">
        <f>IFERROR(VLOOKUP($A208,table123!$CF$10:$CY$410,3,FALSE)/VLOOKUP($A208,table100!$CE$10:$CK$462,7,FALSE)*1000,"")</f>
        <v>8.7734537873523273</v>
      </c>
      <c r="R208">
        <f>IFERROR(VLOOKUP($A208,table123!$DF$10:$DY$410,3,FALSE)/VLOOKUP($A208,table100!$DE$10:$DK$462,7,FALSE)*1000,"")</f>
        <v>9.0937777905275539</v>
      </c>
      <c r="S208">
        <f>IFERROR(VLOOKUP($A208,table123!$EF$10:$EZ$410,3,FALSE)/VLOOKUP($A208,table100!$EE$10:$EK$462,7,FALSE)*1000,"")</f>
        <v>11.526886604962808</v>
      </c>
      <c r="T208">
        <f>IFERROR(VLOOKUP($A208,table123!$FF$10:$FZ$410,3,FALSE)/VLOOKUP($A208,table100!$FE$10:$FK$462,7,FALSE)*1000,"")</f>
        <v>15.163831039605348</v>
      </c>
      <c r="U208">
        <f>IFERROR(VLOOKUP($A208,table123!$GF$10:$GZ$410,3,FALSE)/VLOOKUP($A208,table100!$GE$10:$GK$462,7,FALSE)*1000,"")</f>
        <v>10.123020908037734</v>
      </c>
      <c r="W208">
        <f>IFERROR(VLOOKUP($A208,table123!$F$10:$R$410,5,FALSE)/VLOOKUP($A208,table100!$E$10:$K$462,7,FALSE)*1000,"")</f>
        <v>-2.9482870452267232E-2</v>
      </c>
      <c r="X208">
        <f>IFERROR(VLOOKUP($A208,table123!$AF$10:$AR$410,5,FALSE)/VLOOKUP($A208,table100!$AE$10:$AK$462,7,FALSE)*1000,"")</f>
        <v>0.67460550243444595</v>
      </c>
      <c r="Y208">
        <f>IFERROR(VLOOKUP($A208,table123!$BF$10:$BR$410,5,FALSE)/VLOOKUP($A208,table100!$BE$10:$BK$462,7,FALSE)*1000,"")</f>
        <v>0.70015753544547521</v>
      </c>
      <c r="Z208">
        <f>IFERROR(VLOOKUP($A208,table123!$CF$10:$CY$410,5,FALSE)/VLOOKUP($A208,table100!$CE$10:$CK$462,7,FALSE)*1000,"")</f>
        <v>0.28955293027565443</v>
      </c>
      <c r="AA208">
        <f>IFERROR(VLOOKUP($A208,table123!$DF$10:$DY$410,5,FALSE)/VLOOKUP($A208,table100!$DE$10:$DK$462,7,FALSE)*1000,"")</f>
        <v>0.94667087409277384</v>
      </c>
      <c r="AB208">
        <f>IFERROR(VLOOKUP($A208,table123!$EF$10:$EZ$410,5,FALSE)/VLOOKUP($A208,table100!$EE$10:$EK$462,7,FALSE)*1000,"")</f>
        <v>0.17034807790585429</v>
      </c>
      <c r="AC208">
        <f>IFERROR(VLOOKUP($A208,table123!$FF$10:$FZ$410,5,FALSE)/VLOOKUP($A208,table100!$FE$10:$FK$462,7,FALSE)*1000,"")</f>
        <v>8.408778765030693E-2</v>
      </c>
      <c r="AD208">
        <f>IFERROR(VLOOKUP($A208,table123!$GF$10:$GZ$410,5,FALSE)/VLOOKUP($A208,table100!$GE$10:$GK$462,7,FALSE)*1000,"")</f>
        <v>0.16549897942296021</v>
      </c>
      <c r="AF208">
        <f>IFERROR(VLOOKUP($A208,table123!$F$10:$R$410,7,FALSE)/VLOOKUP($A208,table100!$E$10:$K$462,7,FALSE)*1000,"")</f>
        <v>0.64862314994987913</v>
      </c>
      <c r="AG208">
        <f>IFERROR(VLOOKUP($A208,table123!$AF$10:$AR$410,7,FALSE)/VLOOKUP($A208,table100!$AE$10:$AK$462,7,FALSE)*1000,"")</f>
        <v>0.46929078430222326</v>
      </c>
      <c r="AH208">
        <f>IFERROR(VLOOKUP($A208,table123!$BF$10:$BR$410,7,FALSE)/VLOOKUP($A208,table100!$BE$10:$BK$462,7,FALSE)*1000,"")</f>
        <v>8.7519691930684401E-2</v>
      </c>
      <c r="AI208">
        <f>IFERROR(VLOOKUP($A208,table123!$CF$10:$CY$410,7,FALSE)/VLOOKUP($A208,table100!$CE$10:$CK$462,7,FALSE)*1000,"")</f>
        <v>0.46328468844104703</v>
      </c>
      <c r="AJ208">
        <f>IFERROR(VLOOKUP($A208,table123!$DF$10:$DY$410,7,FALSE)/VLOOKUP($A208,table100!$DE$10:$DK$462,7,FALSE)*1000,"")</f>
        <v>0.43030494276944259</v>
      </c>
      <c r="AK208">
        <f>IFERROR(VLOOKUP($A208,table123!$EF$10:$EZ$410,7,FALSE)/VLOOKUP($A208,table100!$EE$10:$EK$462,7,FALSE)*1000,"")</f>
        <v>1.2208278916586224</v>
      </c>
      <c r="AL208">
        <f>IFERROR(VLOOKUP($A208,table123!$FF$10:$FZ$410,7,FALSE)/VLOOKUP($A208,table100!$FE$10:$FK$462,7,FALSE)*1000,"")</f>
        <v>0.86890713905317152</v>
      </c>
      <c r="AM208">
        <f>IFERROR(VLOOKUP($A208,table123!$GF$10:$GZ$410,7,FALSE)/VLOOKUP($A208,table100!$GE$10:$GK$462,7,FALSE)*1000,"")</f>
        <v>0.52408010150604067</v>
      </c>
      <c r="AO208">
        <f>IFERROR(VLOOKUP($A208,table123!$F$10:$R$410,9,FALSE)/VLOOKUP($A208,table100!$E$10:$K$462,7,FALSE)*1000,"")</f>
        <v>2.9482870452267232E-2</v>
      </c>
      <c r="AP208">
        <f>IFERROR(VLOOKUP($A208,table123!$AF$10:$AR$410,9,FALSE)/VLOOKUP($A208,table100!$AE$10:$AK$462,7,FALSE)*1000,"")</f>
        <v>0.20531471813222266</v>
      </c>
      <c r="AQ208">
        <f>IFERROR(VLOOKUP($A208,table123!$BF$10:$BR$410,9,FALSE)/VLOOKUP($A208,table100!$BE$10:$BK$462,7,FALSE)*1000,"")</f>
        <v>0</v>
      </c>
      <c r="AR208">
        <f>IFERROR(VLOOKUP($A208,table123!$CF$10:$CY$410,16,FALSE)/VLOOKUP($A208,table100!$CE$10:$CK$462,7,FALSE)*1000,"")</f>
        <v>0</v>
      </c>
      <c r="AS208">
        <f>IFERROR(VLOOKUP($A208,table123!$DF$10:$DY$410,16,FALSE)/VLOOKUP($A208,table100!$DE$10:$DK$462,7,FALSE)*1000,"")</f>
        <v>0</v>
      </c>
      <c r="AT208">
        <f>IFERROR(VLOOKUP($A208,table123!$EF$10:$EZ$410,17,FALSE)/VLOOKUP($A208,table100!$EE$10:$EK$462,7,FALSE)*1000,"")</f>
        <v>0</v>
      </c>
      <c r="AU208">
        <f>IFERROR(VLOOKUP($A208,table123!$FF$10:$FZ$410,17,FALSE)/VLOOKUP($A208,table100!$FE$10:$FK$462,7,FALSE)*1000,"")</f>
        <v>5.6058525100204613E-2</v>
      </c>
      <c r="AV208">
        <f>IFERROR(VLOOKUP($A208,table123!$GF$10:$GZ$410,17,FALSE)/VLOOKUP($A208,table100!$GE$10:$GK$462,7,FALSE)*1000,"")</f>
        <v>0</v>
      </c>
      <c r="AX208">
        <f>IFERROR(VLOOKUP($A208,table123!$F$10:$R$410,11,FALSE)/VLOOKUP($A208,table100!$E$10:$K$462,7,FALSE)*1000,"")</f>
        <v>0.14741435226133615</v>
      </c>
      <c r="AY208">
        <f>IFERROR(VLOOKUP($A208,table123!$AF$10:$AR$410,11,FALSE)/VLOOKUP($A208,table100!$AE$10:$AK$462,7,FALSE)*1000,"")</f>
        <v>5.8661348037777908E-2</v>
      </c>
      <c r="AZ208">
        <f>IFERROR(VLOOKUP($A208,table123!$BF$10:$BR$410,11,FALSE)/VLOOKUP($A208,table100!$BE$10:$BK$462,7,FALSE)*1000,"")</f>
        <v>0.32090553707917613</v>
      </c>
      <c r="BA208">
        <f>IFERROR(VLOOKUP($A208,table123!$CF$10:$CY$410,18,FALSE)/VLOOKUP($A208,table100!$CE$10:$CK$462,7,FALSE)*1000,"")</f>
        <v>0.17373175816539263</v>
      </c>
      <c r="BB208">
        <f>IFERROR(VLOOKUP($A208,table123!$DF$10:$DY$410,18,FALSE)/VLOOKUP($A208,table100!$DE$10:$DK$462,7,FALSE)*1000,"")</f>
        <v>5.7373992369259011E-2</v>
      </c>
      <c r="BC208">
        <f>IFERROR(VLOOKUP($A208,table123!$EF$10:$EZ$410,19,FALSE)/VLOOKUP($A208,table100!$EE$10:$EK$462,7,FALSE)*1000,"")</f>
        <v>0</v>
      </c>
      <c r="BD208">
        <f>IFERROR(VLOOKUP($A208,table123!$FF$10:$FZ$410,19,FALSE)/VLOOKUP($A208,table100!$FE$10:$FK$462,7,FALSE)*1000,"")</f>
        <v>0</v>
      </c>
      <c r="BE208">
        <f>IFERROR(VLOOKUP($A208,table123!$GF$10:$GZ$410,19,FALSE)/VLOOKUP($A208,table100!$GE$10:$GK$462,7,FALSE)*1000,"")</f>
        <v>0</v>
      </c>
      <c r="BG208">
        <f>IFERROR(VLOOKUP($A208,table123!$F$10:$R$410,13,FALSE)/VLOOKUP($A208,table100!$E$10:$K$462,7,FALSE)*1000,"")</f>
        <v>5.188985199599033</v>
      </c>
      <c r="BH208">
        <f>IFERROR(VLOOKUP($A208,table123!$AF$10:$AR$410,13,FALSE)/VLOOKUP($A208,table100!$AE$10:$AK$462,7,FALSE)*1000,"")</f>
        <v>5.3968440194755676</v>
      </c>
      <c r="BI208">
        <f>IFERROR(VLOOKUP($A208,table123!$BF$10:$BR$410,13,FALSE)/VLOOKUP($A208,table100!$BE$10:$BK$462,7,FALSE)*1000,"")</f>
        <v>7.5266935060388587</v>
      </c>
      <c r="BJ208">
        <f>IFERROR(VLOOKUP($A208,table123!$CF$10:$CY$410,20,FALSE)/VLOOKUP($A208,table100!$CE$10:$CK$462,7,FALSE)*1000,"")</f>
        <v>9.3525596479036377</v>
      </c>
      <c r="BK208">
        <f>IFERROR(VLOOKUP($A208,table123!$DF$10:$DY$410,20,FALSE)/VLOOKUP($A208,table100!$DE$10:$DK$462,7,FALSE)*1000,"")</f>
        <v>10.41337961502051</v>
      </c>
      <c r="BL208">
        <f>IFERROR(VLOOKUP($A208,table123!$EF$10:$EZ$410,21,FALSE)/VLOOKUP($A208,table100!$EE$10:$EK$462,7,FALSE)*1000,"")</f>
        <v>12.918062574527285</v>
      </c>
      <c r="BM208">
        <f>IFERROR(VLOOKUP($A208,table123!$FF$10:$FZ$410,21,FALSE)/VLOOKUP($A208,table100!$FE$10:$FK$462,7,FALSE)*1000,"")</f>
        <v>16.172884491409029</v>
      </c>
      <c r="BN208">
        <f>IFERROR(VLOOKUP($A208,table123!$GF$10:$GZ$410,21,FALSE)/VLOOKUP($A208,table100!$GE$10:$GK$462,7,FALSE)*1000,"")</f>
        <v>10.812599988966735</v>
      </c>
    </row>
    <row r="209" spans="1:66" x14ac:dyDescent="0.3">
      <c r="A209" t="s">
        <v>245</v>
      </c>
      <c r="B209" t="str">
        <f>VLOOKUP($A209,class!$A$1:$B$455,2,FALSE)</f>
        <v>Metropolitan District</v>
      </c>
      <c r="C209" t="str">
        <f>IFERROR(VLOOKUP($A209,classifications!A$3:C$334,3,FALSE),VLOOKUP($A209,classifications!I$2:K$28,3,FALSE))</f>
        <v>Predominantly Urban</v>
      </c>
      <c r="E209" t="b">
        <f>IF(VLOOKUP(A209,table123!$F$10:$F$410,1,FALSE)=VLOOKUP(calculations!A209,table100!$E$10:$E$462,1,FALSE),TRUE,FALSE)</f>
        <v>1</v>
      </c>
      <c r="F209" t="b">
        <f>IF(VLOOKUP($A209,table123!$AF$10:$AF$410,1,FALSE)=VLOOKUP(calculations!$A209,table100!$AE$10:$AE$462,1,FALSE),TRUE,FALSE)</f>
        <v>1</v>
      </c>
      <c r="G209" t="b">
        <f>IF(VLOOKUP($A209,table123!$BF$10:$BF$410,1,FALSE)=VLOOKUP(calculations!$A209,table100!$BE$10:$BE$462,1,FALSE),TRUE,FALSE)</f>
        <v>1</v>
      </c>
      <c r="H209" t="b">
        <f>IF(VLOOKUP($A209,table123!$CF$10:$CF$410,1,FALSE)=VLOOKUP(calculations!$A209,table100!$CE$10:$CE$462,1,FALSE),TRUE,FALSE)</f>
        <v>1</v>
      </c>
      <c r="I209" t="b">
        <f>IF(VLOOKUP($A209,table123!$DF$10:$DF$410,1,FALSE)=VLOOKUP(calculations!$A209,table100!$DE$10:$DE$462,1,FALSE),TRUE,FALSE)</f>
        <v>1</v>
      </c>
      <c r="J209" t="b">
        <f>IF(VLOOKUP($A209,table123!$EF$10:$EF$410,1,FALSE)=VLOOKUP(calculations!$A209,table100!$EE$10:$EE$462,1,FALSE),TRUE,FALSE)</f>
        <v>1</v>
      </c>
      <c r="K209" t="b">
        <f>IF(VLOOKUP($A209,table123!$FF$10:$FF$410,1,FALSE)=VLOOKUP(calculations!$A209,table100!$FE$10:$FE$462,1,FALSE),TRUE,FALSE)</f>
        <v>1</v>
      </c>
      <c r="L209" t="b">
        <f>IF(VLOOKUP($A209,table123!$GF$10:$GF$408,1,FALSE)=VLOOKUP(calculations!$A209,table100!$GE$10:$GE$462,1,FALSE),TRUE,FALSE)</f>
        <v>1</v>
      </c>
      <c r="N209">
        <f>IFERROR(VLOOKUP($A209,table123!$F$10:$R$410,3,FALSE)/VLOOKUP($A209,table100!$E$10:$K$462,7,FALSE)*1000,"")</f>
        <v>10.615820184051083</v>
      </c>
      <c r="O209">
        <f>IFERROR(VLOOKUP($A209,table123!$AF$10:$AR$410,3,FALSE)/VLOOKUP($A209,table100!$AE$10:$AK$462,7,FALSE)*1000,"")</f>
        <v>4.8423802907274647</v>
      </c>
      <c r="P209">
        <f>IFERROR(VLOOKUP($A209,table123!$BF$10:$BR$410,3,FALSE)/VLOOKUP($A209,table100!$BE$10:$BK$462,7,FALSE)*1000,"")</f>
        <v>6.2925217039062433</v>
      </c>
      <c r="Q209">
        <f>IFERROR(VLOOKUP($A209,table123!$CF$10:$CY$410,3,FALSE)/VLOOKUP($A209,table100!$CE$10:$CK$462,7,FALSE)*1000,"")</f>
        <v>9.0818235164673951</v>
      </c>
      <c r="R209">
        <f>IFERROR(VLOOKUP($A209,table123!$DF$10:$DY$410,3,FALSE)/VLOOKUP($A209,table100!$DE$10:$DK$462,7,FALSE)*1000,"")</f>
        <v>7.8268185642494936</v>
      </c>
      <c r="S209">
        <f>IFERROR(VLOOKUP($A209,table123!$EF$10:$EZ$410,3,FALSE)/VLOOKUP($A209,table100!$EE$10:$EK$462,7,FALSE)*1000,"")</f>
        <v>11.160381997230205</v>
      </c>
      <c r="T209">
        <f>IFERROR(VLOOKUP($A209,table123!$FF$10:$FZ$410,3,FALSE)/VLOOKUP($A209,table100!$FE$10:$FK$462,7,FALSE)*1000,"")</f>
        <v>10.549697085701823</v>
      </c>
      <c r="U209">
        <f>IFERROR(VLOOKUP($A209,table123!$GF$10:$GZ$410,3,FALSE)/VLOOKUP($A209,table100!$GE$10:$GK$462,7,FALSE)*1000,"")</f>
        <v>17.233859776647062</v>
      </c>
      <c r="W209">
        <f>IFERROR(VLOOKUP($A209,table123!$F$10:$R$410,5,FALSE)/VLOOKUP($A209,table100!$E$10:$K$462,7,FALSE)*1000,"")</f>
        <v>0.33582559457455091</v>
      </c>
      <c r="X209">
        <f>IFERROR(VLOOKUP($A209,table123!$AF$10:$AR$410,5,FALSE)/VLOOKUP($A209,table100!$AE$10:$AK$462,7,FALSE)*1000,"")</f>
        <v>0.16618273638340203</v>
      </c>
      <c r="Y209">
        <f>IFERROR(VLOOKUP($A209,table123!$BF$10:$BR$410,5,FALSE)/VLOOKUP($A209,table100!$BE$10:$BK$462,7,FALSE)*1000,"")</f>
        <v>0.17492013514882021</v>
      </c>
      <c r="Z209">
        <f>IFERROR(VLOOKUP($A209,table123!$CF$10:$CY$410,5,FALSE)/VLOOKUP($A209,table100!$CE$10:$CK$462,7,FALSE)*1000,"")</f>
        <v>-9.1689283356561291E-2</v>
      </c>
      <c r="AA209">
        <f>IFERROR(VLOOKUP($A209,table123!$DF$10:$DY$410,5,FALSE)/VLOOKUP($A209,table100!$DE$10:$DK$462,7,FALSE)*1000,"")</f>
        <v>9.0956636423585053E-3</v>
      </c>
      <c r="AB209">
        <f>IFERROR(VLOOKUP($A209,table123!$EF$10:$EZ$410,5,FALSE)/VLOOKUP($A209,table100!$EE$10:$EK$462,7,FALSE)*1000,"")</f>
        <v>4.9621746956156933E-2</v>
      </c>
      <c r="AC209">
        <f>IFERROR(VLOOKUP($A209,table123!$FF$10:$FZ$410,5,FALSE)/VLOOKUP($A209,table100!$FE$10:$FK$462,7,FALSE)*1000,"")</f>
        <v>-8.9026979626175718E-3</v>
      </c>
      <c r="AD209">
        <f>IFERROR(VLOOKUP($A209,table123!$GF$10:$GZ$410,5,FALSE)/VLOOKUP($A209,table100!$GE$10:$GK$462,7,FALSE)*1000,"")</f>
        <v>5.7269983920350667E-2</v>
      </c>
      <c r="AF209">
        <f>IFERROR(VLOOKUP($A209,table123!$F$10:$R$410,7,FALSE)/VLOOKUP($A209,table100!$E$10:$K$462,7,FALSE)*1000,"")</f>
        <v>1.3666236001436587</v>
      </c>
      <c r="AG209">
        <f>IFERROR(VLOOKUP($A209,table123!$AF$10:$AR$410,7,FALSE)/VLOOKUP($A209,table100!$AE$10:$AK$462,7,FALSE)*1000,"")</f>
        <v>-0.4108406538367439</v>
      </c>
      <c r="AH209">
        <f>IFERROR(VLOOKUP($A209,table123!$BF$10:$BR$410,7,FALSE)/VLOOKUP($A209,table100!$BE$10:$BK$462,7,FALSE)*1000,"")</f>
        <v>0.21174542675909813</v>
      </c>
      <c r="AI209">
        <f>IFERROR(VLOOKUP($A209,table123!$CF$10:$CY$410,7,FALSE)/VLOOKUP($A209,table100!$CE$10:$CK$462,7,FALSE)*1000,"")</f>
        <v>-0.37592606176190124</v>
      </c>
      <c r="AJ209">
        <f>IFERROR(VLOOKUP($A209,table123!$DF$10:$DY$410,7,FALSE)/VLOOKUP($A209,table100!$DE$10:$DK$462,7,FALSE)*1000,"")</f>
        <v>0.64124428678627465</v>
      </c>
      <c r="AK209">
        <f>IFERROR(VLOOKUP($A209,table123!$EF$10:$EZ$410,7,FALSE)/VLOOKUP($A209,table100!$EE$10:$EK$462,7,FALSE)*1000,"")</f>
        <v>2.3998881255159534</v>
      </c>
      <c r="AL209">
        <f>IFERROR(VLOOKUP($A209,table123!$FF$10:$FZ$410,7,FALSE)/VLOOKUP($A209,table100!$FE$10:$FK$462,7,FALSE)*1000,"")</f>
        <v>0.52080783081312787</v>
      </c>
      <c r="AM209">
        <f>IFERROR(VLOOKUP($A209,table123!$GF$10:$GZ$410,7,FALSE)/VLOOKUP($A209,table100!$GE$10:$GK$462,7,FALSE)*1000,"")</f>
        <v>0.59472675609594927</v>
      </c>
      <c r="AO209">
        <f>IFERROR(VLOOKUP($A209,table123!$F$10:$R$410,9,FALSE)/VLOOKUP($A209,table100!$E$10:$K$462,7,FALSE)*1000,"")</f>
        <v>0</v>
      </c>
      <c r="AP209">
        <f>IFERROR(VLOOKUP($A209,table123!$AF$10:$AR$410,9,FALSE)/VLOOKUP($A209,table100!$AE$10:$AK$462,7,FALSE)*1000,"")</f>
        <v>0</v>
      </c>
      <c r="AQ209">
        <f>IFERROR(VLOOKUP($A209,table123!$BF$10:$BR$410,9,FALSE)/VLOOKUP($A209,table100!$BE$10:$BK$462,7,FALSE)*1000,"")</f>
        <v>-8.2856906123125365E-2</v>
      </c>
      <c r="AR209">
        <f>IFERROR(VLOOKUP($A209,table123!$CF$10:$CY$410,16,FALSE)/VLOOKUP($A209,table100!$CE$10:$CK$462,7,FALSE)*1000,"")</f>
        <v>-0.26589892173402774</v>
      </c>
      <c r="AS209">
        <f>IFERROR(VLOOKUP($A209,table123!$DF$10:$DY$410,16,FALSE)/VLOOKUP($A209,table100!$DE$10:$DK$462,7,FALSE)*1000,"")</f>
        <v>0</v>
      </c>
      <c r="AT209">
        <f>IFERROR(VLOOKUP($A209,table123!$EF$10:$EZ$410,17,FALSE)/VLOOKUP($A209,table100!$EE$10:$EK$462,7,FALSE)*1000,"")</f>
        <v>0</v>
      </c>
      <c r="AU209">
        <f>IFERROR(VLOOKUP($A209,table123!$FF$10:$FZ$410,17,FALSE)/VLOOKUP($A209,table100!$FE$10:$FK$462,7,FALSE)*1000,"")</f>
        <v>0.40952410628040831</v>
      </c>
      <c r="AV209">
        <f>IFERROR(VLOOKUP($A209,table123!$GF$10:$GZ$410,17,FALSE)/VLOOKUP($A209,table100!$GE$10:$GK$462,7,FALSE)*1000,"")</f>
        <v>0</v>
      </c>
      <c r="AX209">
        <f>IFERROR(VLOOKUP($A209,table123!$F$10:$R$410,11,FALSE)/VLOOKUP($A209,table100!$E$10:$K$462,7,FALSE)*1000,"")</f>
        <v>1.907675946958213</v>
      </c>
      <c r="AY209">
        <f>IFERROR(VLOOKUP($A209,table123!$AF$10:$AR$410,11,FALSE)/VLOOKUP($A209,table100!$AE$10:$AK$462,7,FALSE)*1000,"")</f>
        <v>1.7679996676345273</v>
      </c>
      <c r="AZ209">
        <f>IFERROR(VLOOKUP($A209,table123!$BF$10:$BR$410,11,FALSE)/VLOOKUP($A209,table100!$BE$10:$BK$462,7,FALSE)*1000,"")</f>
        <v>2.5179293138527541</v>
      </c>
      <c r="BA209">
        <f>IFERROR(VLOOKUP($A209,table123!$CF$10:$CY$410,18,FALSE)/VLOOKUP($A209,table100!$CE$10:$CK$462,7,FALSE)*1000,"")</f>
        <v>0.29340570674099614</v>
      </c>
      <c r="BB209">
        <f>IFERROR(VLOOKUP($A209,table123!$DF$10:$DY$410,18,FALSE)/VLOOKUP($A209,table100!$DE$10:$DK$462,7,FALSE)*1000,"")</f>
        <v>0.32744389112490618</v>
      </c>
      <c r="BC209">
        <f>IFERROR(VLOOKUP($A209,table123!$EF$10:$EZ$410,19,FALSE)/VLOOKUP($A209,table100!$EE$10:$EK$462,7,FALSE)*1000,"")</f>
        <v>0.19397591991952254</v>
      </c>
      <c r="BD209">
        <f>IFERROR(VLOOKUP($A209,table123!$FF$10:$FZ$410,19,FALSE)/VLOOKUP($A209,table100!$FE$10:$FK$462,7,FALSE)*1000,"")</f>
        <v>1.037164312644947</v>
      </c>
      <c r="BE209">
        <f>IFERROR(VLOOKUP($A209,table123!$GF$10:$GZ$410,19,FALSE)/VLOOKUP($A209,table100!$GE$10:$GK$462,7,FALSE)*1000,"")</f>
        <v>0.24229608581686821</v>
      </c>
      <c r="BG209">
        <f>IFERROR(VLOOKUP($A209,table123!$F$10:$R$410,13,FALSE)/VLOOKUP($A209,table100!$E$10:$K$462,7,FALSE)*1000,"")</f>
        <v>10.41059343181108</v>
      </c>
      <c r="BH209">
        <f>IFERROR(VLOOKUP($A209,table123!$AF$10:$AR$410,13,FALSE)/VLOOKUP($A209,table100!$AE$10:$AK$462,7,FALSE)*1000,"")</f>
        <v>2.8297227056395955</v>
      </c>
      <c r="BI209">
        <f>IFERROR(VLOOKUP($A209,table123!$BF$10:$BR$410,13,FALSE)/VLOOKUP($A209,table100!$BE$10:$BK$462,7,FALSE)*1000,"")</f>
        <v>4.078401045838282</v>
      </c>
      <c r="BJ209">
        <f>IFERROR(VLOOKUP($A209,table123!$CF$10:$CY$410,20,FALSE)/VLOOKUP($A209,table100!$CE$10:$CK$462,7,FALSE)*1000,"")</f>
        <v>8.0549035428739089</v>
      </c>
      <c r="BK209">
        <f>IFERROR(VLOOKUP($A209,table123!$DF$10:$DY$410,20,FALSE)/VLOOKUP($A209,table100!$DE$10:$DK$462,7,FALSE)*1000,"")</f>
        <v>8.149714623553221</v>
      </c>
      <c r="BL209">
        <f>IFERROR(VLOOKUP($A209,table123!$EF$10:$EZ$410,21,FALSE)/VLOOKUP($A209,table100!$EE$10:$EK$462,7,FALSE)*1000,"")</f>
        <v>13.415915949782793</v>
      </c>
      <c r="BM209">
        <f>IFERROR(VLOOKUP($A209,table123!$FF$10:$FZ$410,21,FALSE)/VLOOKUP($A209,table100!$FE$10:$FK$462,7,FALSE)*1000,"")</f>
        <v>10.433962012187793</v>
      </c>
      <c r="BN209">
        <f>IFERROR(VLOOKUP($A209,table123!$GF$10:$GZ$410,21,FALSE)/VLOOKUP($A209,table100!$GE$10:$GK$462,7,FALSE)*1000,"")</f>
        <v>17.643560430846492</v>
      </c>
    </row>
    <row r="210" spans="1:66" x14ac:dyDescent="0.3">
      <c r="A210" t="s">
        <v>814</v>
      </c>
      <c r="B210" t="str">
        <f>VLOOKUP($A210,class!$A$1:$B$455,2,FALSE)</f>
        <v>Shire District</v>
      </c>
      <c r="C210" t="str">
        <f>IFERROR(VLOOKUP($A210,classifications!A$3:C$334,3,FALSE),VLOOKUP($A210,classifications!I$2:K$28,3,FALSE))</f>
        <v>Predominantly Urban</v>
      </c>
      <c r="E210" t="b">
        <f>IF(VLOOKUP(A210,table123!$F$10:$F$410,1,FALSE)=VLOOKUP(calculations!A210,table100!$E$10:$E$462,1,FALSE),TRUE,FALSE)</f>
        <v>1</v>
      </c>
      <c r="F210" t="b">
        <f>IF(VLOOKUP($A210,table123!$AF$10:$AF$410,1,FALSE)=VLOOKUP(calculations!$A210,table100!$AE$10:$AE$462,1,FALSE),TRUE,FALSE)</f>
        <v>1</v>
      </c>
      <c r="G210" t="b">
        <f>IF(VLOOKUP($A210,table123!$BF$10:$BF$410,1,FALSE)=VLOOKUP(calculations!$A210,table100!$BE$10:$BE$462,1,FALSE),TRUE,FALSE)</f>
        <v>1</v>
      </c>
      <c r="H210" t="b">
        <f>IF(VLOOKUP($A210,table123!$CF$10:$CF$410,1,FALSE)=VLOOKUP(calculations!$A210,table100!$CE$10:$CE$462,1,FALSE),TRUE,FALSE)</f>
        <v>1</v>
      </c>
      <c r="I210" t="b">
        <f>IF(VLOOKUP($A210,table123!$DF$10:$DF$410,1,FALSE)=VLOOKUP(calculations!$A210,table100!$DE$10:$DE$462,1,FALSE),TRUE,FALSE)</f>
        <v>1</v>
      </c>
      <c r="J210" t="b">
        <f>IF(VLOOKUP($A210,table123!$EF$10:$EF$410,1,FALSE)=VLOOKUP(calculations!$A210,table100!$EE$10:$EE$462,1,FALSE),TRUE,FALSE)</f>
        <v>1</v>
      </c>
      <c r="K210" t="b">
        <f>IF(VLOOKUP($A210,table123!$FF$10:$FF$410,1,FALSE)=VLOOKUP(calculations!$A210,table100!$FE$10:$FE$462,1,FALSE),TRUE,FALSE)</f>
        <v>1</v>
      </c>
      <c r="L210" t="b">
        <f>IF(VLOOKUP($A210,table123!$GF$10:$GF$408,1,FALSE)=VLOOKUP(calculations!$A210,table100!$GE$10:$GE$462,1,FALSE),TRUE,FALSE)</f>
        <v>1</v>
      </c>
      <c r="N210">
        <f>IFERROR(VLOOKUP($A210,table123!$F$10:$R$410,3,FALSE)/VLOOKUP($A210,table100!$E$10:$K$462,7,FALSE)*1000,"")</f>
        <v>3.9269794098917425</v>
      </c>
      <c r="O210">
        <f>IFERROR(VLOOKUP($A210,table123!$AF$10:$AR$410,3,FALSE)/VLOOKUP($A210,table100!$AE$10:$AK$462,7,FALSE)*1000,"")</f>
        <v>5.7925669104900424</v>
      </c>
      <c r="P210">
        <f>IFERROR(VLOOKUP($A210,table123!$BF$10:$BR$410,3,FALSE)/VLOOKUP($A210,table100!$BE$10:$BK$462,7,FALSE)*1000,"")</f>
        <v>4.9391538283696592</v>
      </c>
      <c r="Q210">
        <f>IFERROR(VLOOKUP($A210,table123!$CF$10:$CY$410,3,FALSE)/VLOOKUP($A210,table100!$CE$10:$CK$462,7,FALSE)*1000,"")</f>
        <v>7.2545576183308249</v>
      </c>
      <c r="R210">
        <f>IFERROR(VLOOKUP($A210,table123!$DF$10:$DY$410,3,FALSE)/VLOOKUP($A210,table100!$DE$10:$DK$462,7,FALSE)*1000,"")</f>
        <v>4.8320199087515556</v>
      </c>
      <c r="S210">
        <f>IFERROR(VLOOKUP($A210,table123!$EF$10:$EZ$410,3,FALSE)/VLOOKUP($A210,table100!$EE$10:$EK$462,7,FALSE)*1000,"")</f>
        <v>4.5193776053489616</v>
      </c>
      <c r="T210">
        <f>IFERROR(VLOOKUP($A210,table123!$FF$10:$FZ$410,3,FALSE)/VLOOKUP($A210,table100!$FE$10:$FK$462,7,FALSE)*1000,"")</f>
        <v>5.6063250847109556</v>
      </c>
      <c r="U210">
        <f>IFERROR(VLOOKUP($A210,table123!$GF$10:$GZ$410,3,FALSE)/VLOOKUP($A210,table100!$GE$10:$GK$462,7,FALSE)*1000,"")</f>
        <v>8.4341767510084349</v>
      </c>
      <c r="W210">
        <f>IFERROR(VLOOKUP($A210,table123!$F$10:$R$410,5,FALSE)/VLOOKUP($A210,table100!$E$10:$K$462,7,FALSE)*1000,"")</f>
        <v>0.10613457864572277</v>
      </c>
      <c r="X210">
        <f>IFERROR(VLOOKUP($A210,table123!$AF$10:$AR$410,5,FALSE)/VLOOKUP($A210,table100!$AE$10:$AK$462,7,FALSE)*1000,"")</f>
        <v>0</v>
      </c>
      <c r="Y210">
        <f>IFERROR(VLOOKUP($A210,table123!$BF$10:$BR$410,5,FALSE)/VLOOKUP($A210,table100!$BE$10:$BK$462,7,FALSE)*1000,"")</f>
        <v>0.18915908278862523</v>
      </c>
      <c r="Z210">
        <f>IFERROR(VLOOKUP($A210,table123!$CF$10:$CY$410,5,FALSE)/VLOOKUP($A210,table100!$CE$10:$CK$462,7,FALSE)*1000,"")</f>
        <v>0.31359759157049671</v>
      </c>
      <c r="AA210">
        <f>IFERROR(VLOOKUP($A210,table123!$DF$10:$DY$410,5,FALSE)/VLOOKUP($A210,table100!$DE$10:$DK$462,7,FALSE)*1000,"")</f>
        <v>4.1476565740356693E-2</v>
      </c>
      <c r="AB210">
        <f>IFERROR(VLOOKUP($A210,table123!$EF$10:$EZ$410,5,FALSE)/VLOOKUP($A210,table100!$EE$10:$EK$462,7,FALSE)*1000,"")</f>
        <v>0.14445499195179329</v>
      </c>
      <c r="AC210">
        <f>IFERROR(VLOOKUP($A210,table123!$FF$10:$FZ$410,5,FALSE)/VLOOKUP($A210,table100!$FE$10:$FK$462,7,FALSE)*1000,"")</f>
        <v>2.0535989321285555E-2</v>
      </c>
      <c r="AD210">
        <f>IFERROR(VLOOKUP($A210,table123!$GF$10:$GZ$410,5,FALSE)/VLOOKUP($A210,table100!$GE$10:$GK$462,7,FALSE)*1000,"")</f>
        <v>0.16297926088905187</v>
      </c>
      <c r="AF210">
        <f>IFERROR(VLOOKUP($A210,table123!$F$10:$R$410,7,FALSE)/VLOOKUP($A210,table100!$E$10:$K$462,7,FALSE)*1000,"")</f>
        <v>4.2453831458289105E-2</v>
      </c>
      <c r="AG210">
        <f>IFERROR(VLOOKUP($A210,table123!$AF$10:$AR$410,7,FALSE)/VLOOKUP($A210,table100!$AE$10:$AK$462,7,FALSE)*1000,"")</f>
        <v>8.4563020591095522E-2</v>
      </c>
      <c r="AH210">
        <f>IFERROR(VLOOKUP($A210,table123!$BF$10:$BR$410,7,FALSE)/VLOOKUP($A210,table100!$BE$10:$BK$462,7,FALSE)*1000,"")</f>
        <v>0.18915908278862523</v>
      </c>
      <c r="AI210">
        <f>IFERROR(VLOOKUP($A210,table123!$CF$10:$CY$410,7,FALSE)/VLOOKUP($A210,table100!$CE$10:$CK$462,7,FALSE)*1000,"")</f>
        <v>0.54356915872219436</v>
      </c>
      <c r="AJ210">
        <f>IFERROR(VLOOKUP($A210,table123!$DF$10:$DY$410,7,FALSE)/VLOOKUP($A210,table100!$DE$10:$DK$462,7,FALSE)*1000,"")</f>
        <v>0.16590626296142677</v>
      </c>
      <c r="AK210">
        <f>IFERROR(VLOOKUP($A210,table123!$EF$10:$EZ$410,7,FALSE)/VLOOKUP($A210,table100!$EE$10:$EK$462,7,FALSE)*1000,"")</f>
        <v>0.22700070163853234</v>
      </c>
      <c r="AL210">
        <f>IFERROR(VLOOKUP($A210,table123!$FF$10:$FZ$410,7,FALSE)/VLOOKUP($A210,table100!$FE$10:$FK$462,7,FALSE)*1000,"")</f>
        <v>2.4437827292329808</v>
      </c>
      <c r="AM210">
        <f>IFERROR(VLOOKUP($A210,table123!$GF$10:$GZ$410,7,FALSE)/VLOOKUP($A210,table100!$GE$10:$GK$462,7,FALSE)*1000,"")</f>
        <v>0.99824797294544254</v>
      </c>
      <c r="AO210">
        <f>IFERROR(VLOOKUP($A210,table123!$F$10:$R$410,9,FALSE)/VLOOKUP($A210,table100!$E$10:$K$462,7,FALSE)*1000,"")</f>
        <v>0</v>
      </c>
      <c r="AP210">
        <f>IFERROR(VLOOKUP($A210,table123!$AF$10:$AR$410,9,FALSE)/VLOOKUP($A210,table100!$AE$10:$AK$462,7,FALSE)*1000,"")</f>
        <v>0</v>
      </c>
      <c r="AQ210">
        <f>IFERROR(VLOOKUP($A210,table123!$BF$10:$BR$410,9,FALSE)/VLOOKUP($A210,table100!$BE$10:$BK$462,7,FALSE)*1000,"")</f>
        <v>0</v>
      </c>
      <c r="AR210">
        <f>IFERROR(VLOOKUP($A210,table123!$CF$10:$CY$410,16,FALSE)/VLOOKUP($A210,table100!$CE$10:$CK$462,7,FALSE)*1000,"")</f>
        <v>0</v>
      </c>
      <c r="AS210">
        <f>IFERROR(VLOOKUP($A210,table123!$DF$10:$DY$410,16,FALSE)/VLOOKUP($A210,table100!$DE$10:$DK$462,7,FALSE)*1000,"")</f>
        <v>0</v>
      </c>
      <c r="AT210">
        <f>IFERROR(VLOOKUP($A210,table123!$EF$10:$EZ$410,17,FALSE)/VLOOKUP($A210,table100!$EE$10:$EK$462,7,FALSE)*1000,"")</f>
        <v>0</v>
      </c>
      <c r="AU210">
        <f>IFERROR(VLOOKUP($A210,table123!$FF$10:$FZ$410,17,FALSE)/VLOOKUP($A210,table100!$FE$10:$FK$462,7,FALSE)*1000,"")</f>
        <v>0</v>
      </c>
      <c r="AV210">
        <f>IFERROR(VLOOKUP($A210,table123!$GF$10:$GZ$410,17,FALSE)/VLOOKUP($A210,table100!$GE$10:$GK$462,7,FALSE)*1000,"")</f>
        <v>0</v>
      </c>
      <c r="AX210">
        <f>IFERROR(VLOOKUP($A210,table123!$F$10:$R$410,11,FALSE)/VLOOKUP($A210,table100!$E$10:$K$462,7,FALSE)*1000,"")</f>
        <v>0</v>
      </c>
      <c r="AY210">
        <f>IFERROR(VLOOKUP($A210,table123!$AF$10:$AR$410,11,FALSE)/VLOOKUP($A210,table100!$AE$10:$AK$462,7,FALSE)*1000,"")</f>
        <v>2.1140755147773881E-2</v>
      </c>
      <c r="AZ210">
        <f>IFERROR(VLOOKUP($A210,table123!$BF$10:$BR$410,11,FALSE)/VLOOKUP($A210,table100!$BE$10:$BK$462,7,FALSE)*1000,"")</f>
        <v>0</v>
      </c>
      <c r="BA210">
        <f>IFERROR(VLOOKUP($A210,table123!$CF$10:$CY$410,18,FALSE)/VLOOKUP($A210,table100!$CE$10:$CK$462,7,FALSE)*1000,"")</f>
        <v>0</v>
      </c>
      <c r="BB210">
        <f>IFERROR(VLOOKUP($A210,table123!$DF$10:$DY$410,18,FALSE)/VLOOKUP($A210,table100!$DE$10:$DK$462,7,FALSE)*1000,"")</f>
        <v>0.10369141435089174</v>
      </c>
      <c r="BC210">
        <f>IFERROR(VLOOKUP($A210,table123!$EF$10:$EZ$410,19,FALSE)/VLOOKUP($A210,table100!$EE$10:$EK$462,7,FALSE)*1000,"")</f>
        <v>0</v>
      </c>
      <c r="BD210">
        <f>IFERROR(VLOOKUP($A210,table123!$FF$10:$FZ$410,19,FALSE)/VLOOKUP($A210,table100!$FE$10:$FK$462,7,FALSE)*1000,"")</f>
        <v>4.1071978642571109E-2</v>
      </c>
      <c r="BE210">
        <f>IFERROR(VLOOKUP($A210,table123!$GF$10:$GZ$410,19,FALSE)/VLOOKUP($A210,table100!$GE$10:$GK$462,7,FALSE)*1000,"")</f>
        <v>0</v>
      </c>
      <c r="BG210">
        <f>IFERROR(VLOOKUP($A210,table123!$F$10:$R$410,13,FALSE)/VLOOKUP($A210,table100!$E$10:$K$462,7,FALSE)*1000,"")</f>
        <v>4.0755678199957552</v>
      </c>
      <c r="BH210">
        <f>IFERROR(VLOOKUP($A210,table123!$AF$10:$AR$410,13,FALSE)/VLOOKUP($A210,table100!$AE$10:$AK$462,7,FALSE)*1000,"")</f>
        <v>5.855989175933364</v>
      </c>
      <c r="BI210">
        <f>IFERROR(VLOOKUP($A210,table123!$BF$10:$BR$410,13,FALSE)/VLOOKUP($A210,table100!$BE$10:$BK$462,7,FALSE)*1000,"")</f>
        <v>5.3174719939469091</v>
      </c>
      <c r="BJ210">
        <f>IFERROR(VLOOKUP($A210,table123!$CF$10:$CY$410,20,FALSE)/VLOOKUP($A210,table100!$CE$10:$CK$462,7,FALSE)*1000,"")</f>
        <v>8.1117243686235163</v>
      </c>
      <c r="BK210">
        <f>IFERROR(VLOOKUP($A210,table123!$DF$10:$DY$410,20,FALSE)/VLOOKUP($A210,table100!$DE$10:$DK$462,7,FALSE)*1000,"")</f>
        <v>4.9357113231024474</v>
      </c>
      <c r="BL210">
        <f>IFERROR(VLOOKUP($A210,table123!$EF$10:$EZ$410,21,FALSE)/VLOOKUP($A210,table100!$EE$10:$EK$462,7,FALSE)*1000,"")</f>
        <v>4.8908332989392873</v>
      </c>
      <c r="BM210">
        <f>IFERROR(VLOOKUP($A210,table123!$FF$10:$FZ$410,21,FALSE)/VLOOKUP($A210,table100!$FE$10:$FK$462,7,FALSE)*1000,"")</f>
        <v>8.02957182462265</v>
      </c>
      <c r="BN210">
        <f>IFERROR(VLOOKUP($A210,table123!$GF$10:$GZ$410,21,FALSE)/VLOOKUP($A210,table100!$GE$10:$GK$462,7,FALSE)*1000,"")</f>
        <v>9.5954039848429282</v>
      </c>
    </row>
    <row r="211" spans="1:66" x14ac:dyDescent="0.3">
      <c r="A211" t="s">
        <v>1271</v>
      </c>
      <c r="B211" t="str">
        <f>VLOOKUP($A211,class!$A$1:$B$455,2,FALSE)</f>
        <v>Unitary Authority</v>
      </c>
      <c r="C211" t="str">
        <f>IFERROR(VLOOKUP($A211,classifications!A$3:C$334,3,FALSE),VLOOKUP($A211,classifications!I$2:K$28,3,FALSE))</f>
        <v>Predominantly Urban</v>
      </c>
      <c r="E211" t="b">
        <f>IF(VLOOKUP(A211,table123!$F$10:$F$410,1,FALSE)=VLOOKUP(calculations!A211,table100!$E$10:$E$462,1,FALSE),TRUE,FALSE)</f>
        <v>1</v>
      </c>
      <c r="F211" t="b">
        <f>IF(VLOOKUP($A211,table123!$AF$10:$AF$410,1,FALSE)=VLOOKUP(calculations!$A211,table100!$AE$10:$AE$462,1,FALSE),TRUE,FALSE)</f>
        <v>1</v>
      </c>
      <c r="G211" t="b">
        <f>IF(VLOOKUP($A211,table123!$BF$10:$BF$410,1,FALSE)=VLOOKUP(calculations!$A211,table100!$BE$10:$BE$462,1,FALSE),TRUE,FALSE)</f>
        <v>1</v>
      </c>
      <c r="H211" t="b">
        <f>IF(VLOOKUP($A211,table123!$CF$10:$CF$410,1,FALSE)=VLOOKUP(calculations!$A211,table100!$CE$10:$CE$462,1,FALSE),TRUE,FALSE)</f>
        <v>1</v>
      </c>
      <c r="I211" t="b">
        <f>IF(VLOOKUP($A211,table123!$DF$10:$DF$410,1,FALSE)=VLOOKUP(calculations!$A211,table100!$DE$10:$DE$462,1,FALSE),TRUE,FALSE)</f>
        <v>1</v>
      </c>
      <c r="J211" t="b">
        <f>IF(VLOOKUP($A211,table123!$EF$10:$EF$410,1,FALSE)=VLOOKUP(calculations!$A211,table100!$EE$10:$EE$462,1,FALSE),TRUE,FALSE)</f>
        <v>1</v>
      </c>
      <c r="K211" t="b">
        <f>IF(VLOOKUP($A211,table123!$FF$10:$FF$410,1,FALSE)=VLOOKUP(calculations!$A211,table100!$FE$10:$FE$462,1,FALSE),TRUE,FALSE)</f>
        <v>1</v>
      </c>
      <c r="L211" t="b">
        <f>IF(VLOOKUP($A211,table123!$GF$10:$GF$408,1,FALSE)=VLOOKUP(calculations!$A211,table100!$GE$10:$GE$462,1,FALSE),TRUE,FALSE)</f>
        <v>1</v>
      </c>
      <c r="N211">
        <f>IFERROR(VLOOKUP($A211,table123!$F$10:$R$410,3,FALSE)/VLOOKUP($A211,table100!$E$10:$K$462,7,FALSE)*1000,"")</f>
        <v>5.0939449673626882</v>
      </c>
      <c r="O211">
        <f>IFERROR(VLOOKUP($A211,table123!$AF$10:$AR$410,3,FALSE)/VLOOKUP($A211,table100!$AE$10:$AK$462,7,FALSE)*1000,"")</f>
        <v>4.8762560392968863</v>
      </c>
      <c r="P211">
        <f>IFERROR(VLOOKUP($A211,table123!$BF$10:$BR$410,3,FALSE)/VLOOKUP($A211,table100!$BE$10:$BK$462,7,FALSE)*1000,"")</f>
        <v>4.351819649179129</v>
      </c>
      <c r="Q211">
        <f>IFERROR(VLOOKUP($A211,table123!$CF$10:$CY$410,3,FALSE)/VLOOKUP($A211,table100!$CE$10:$CK$462,7,FALSE)*1000,"")</f>
        <v>4.4663470076362994</v>
      </c>
      <c r="R211">
        <f>IFERROR(VLOOKUP($A211,table123!$DF$10:$DY$410,3,FALSE)/VLOOKUP($A211,table100!$DE$10:$DK$462,7,FALSE)*1000,"")</f>
        <v>5.0895531619732619</v>
      </c>
      <c r="S211">
        <f>IFERROR(VLOOKUP($A211,table123!$EF$10:$EZ$410,3,FALSE)/VLOOKUP($A211,table100!$EE$10:$EK$462,7,FALSE)*1000,"")</f>
        <v>5.6405345328987249</v>
      </c>
      <c r="T211">
        <f>IFERROR(VLOOKUP($A211,table123!$FF$10:$FZ$410,3,FALSE)/VLOOKUP($A211,table100!$FE$10:$FK$462,7,FALSE)*1000,"")</f>
        <v>5.0129253126528326</v>
      </c>
      <c r="U211">
        <f>IFERROR(VLOOKUP($A211,table123!$GF$10:$GZ$410,3,FALSE)/VLOOKUP($A211,table100!$GE$10:$GK$462,7,FALSE)*1000,"")</f>
        <v>9.3788264309223379</v>
      </c>
      <c r="W211">
        <f>IFERROR(VLOOKUP($A211,table123!$F$10:$R$410,5,FALSE)/VLOOKUP($A211,table100!$E$10:$K$462,7,FALSE)*1000,"")</f>
        <v>0.11720581340834506</v>
      </c>
      <c r="X211">
        <f>IFERROR(VLOOKUP($A211,table123!$AF$10:$AR$410,5,FALSE)/VLOOKUP($A211,table100!$AE$10:$AK$462,7,FALSE)*1000,"")</f>
        <v>4.4818529772949325E-2</v>
      </c>
      <c r="Y211">
        <f>IFERROR(VLOOKUP($A211,table123!$BF$10:$BR$410,5,FALSE)/VLOOKUP($A211,table100!$BE$10:$BK$462,7,FALSE)*1000,"")</f>
        <v>8.0258968939779018E-2</v>
      </c>
      <c r="Z211">
        <f>IFERROR(VLOOKUP($A211,table123!$CF$10:$CY$410,5,FALSE)/VLOOKUP($A211,table100!$CE$10:$CK$462,7,FALSE)*1000,"")</f>
        <v>5.3276505061267979E-2</v>
      </c>
      <c r="AA211">
        <f>IFERROR(VLOOKUP($A211,table123!$DF$10:$DY$410,5,FALSE)/VLOOKUP($A211,table100!$DE$10:$DK$462,7,FALSE)*1000,"")</f>
        <v>3.5344119180369879E-2</v>
      </c>
      <c r="AB211">
        <f>IFERROR(VLOOKUP($A211,table123!$EF$10:$EZ$410,5,FALSE)/VLOOKUP($A211,table100!$EE$10:$EK$462,7,FALSE)*1000,"")</f>
        <v>1.7571758669466434E-2</v>
      </c>
      <c r="AC211">
        <f>IFERROR(VLOOKUP($A211,table123!$FF$10:$FZ$410,5,FALSE)/VLOOKUP($A211,table100!$FE$10:$FK$462,7,FALSE)*1000,"")</f>
        <v>0.10479983232026829</v>
      </c>
      <c r="AD211">
        <f>IFERROR(VLOOKUP($A211,table123!$GF$10:$GZ$410,5,FALSE)/VLOOKUP($A211,table100!$GE$10:$GK$462,7,FALSE)*1000,"")</f>
        <v>6.9472788377202499E-2</v>
      </c>
      <c r="AF211">
        <f>IFERROR(VLOOKUP($A211,table123!$F$10:$R$410,7,FALSE)/VLOOKUP($A211,table100!$E$10:$K$462,7,FALSE)*1000,"")</f>
        <v>0.61307656244365105</v>
      </c>
      <c r="AG211">
        <f>IFERROR(VLOOKUP($A211,table123!$AF$10:$AR$410,7,FALSE)/VLOOKUP($A211,table100!$AE$10:$AK$462,7,FALSE)*1000,"")</f>
        <v>0.25098376672851619</v>
      </c>
      <c r="AH211">
        <f>IFERROR(VLOOKUP($A211,table123!$BF$10:$BR$410,7,FALSE)/VLOOKUP($A211,table100!$BE$10:$BK$462,7,FALSE)*1000,"")</f>
        <v>0.19618859074168205</v>
      </c>
      <c r="AI211">
        <f>IFERROR(VLOOKUP($A211,table123!$CF$10:$CY$410,7,FALSE)/VLOOKUP($A211,table100!$CE$10:$CK$462,7,FALSE)*1000,"")</f>
        <v>0.70147398330669508</v>
      </c>
      <c r="AJ211">
        <f>IFERROR(VLOOKUP($A211,table123!$DF$10:$DY$410,7,FALSE)/VLOOKUP($A211,table100!$DE$10:$DK$462,7,FALSE)*1000,"")</f>
        <v>0.72455444319758244</v>
      </c>
      <c r="AK211">
        <f>IFERROR(VLOOKUP($A211,table123!$EF$10:$EZ$410,7,FALSE)/VLOOKUP($A211,table100!$EE$10:$EK$462,7,FALSE)*1000,"")</f>
        <v>0.30750577671566254</v>
      </c>
      <c r="AL211">
        <f>IFERROR(VLOOKUP($A211,table123!$FF$10:$FZ$410,7,FALSE)/VLOOKUP($A211,table100!$FE$10:$FK$462,7,FALSE)*1000,"")</f>
        <v>0.82093201984210162</v>
      </c>
      <c r="AM211">
        <f>IFERROR(VLOOKUP($A211,table123!$GF$10:$GZ$410,7,FALSE)/VLOOKUP($A211,table100!$GE$10:$GK$462,7,FALSE)*1000,"")</f>
        <v>0.98998723437513569</v>
      </c>
      <c r="AO211">
        <f>IFERROR(VLOOKUP($A211,table123!$F$10:$R$410,9,FALSE)/VLOOKUP($A211,table100!$E$10:$K$462,7,FALSE)*1000,"")</f>
        <v>0</v>
      </c>
      <c r="AP211">
        <f>IFERROR(VLOOKUP($A211,table123!$AF$10:$AR$410,9,FALSE)/VLOOKUP($A211,table100!$AE$10:$AK$462,7,FALSE)*1000,"")</f>
        <v>0</v>
      </c>
      <c r="AQ211">
        <f>IFERROR(VLOOKUP($A211,table123!$BF$10:$BR$410,9,FALSE)/VLOOKUP($A211,table100!$BE$10:$BK$462,7,FALSE)*1000,"")</f>
        <v>0</v>
      </c>
      <c r="AR211">
        <f>IFERROR(VLOOKUP($A211,table123!$CF$10:$CY$410,16,FALSE)/VLOOKUP($A211,table100!$CE$10:$CK$462,7,FALSE)*1000,"")</f>
        <v>8.8794175102113303E-3</v>
      </c>
      <c r="AS211">
        <f>IFERROR(VLOOKUP($A211,table123!$DF$10:$DY$410,16,FALSE)/VLOOKUP($A211,table100!$DE$10:$DK$462,7,FALSE)*1000,"")</f>
        <v>3.5344119180369879E-2</v>
      </c>
      <c r="AT211">
        <f>IFERROR(VLOOKUP($A211,table123!$EF$10:$EZ$410,17,FALSE)/VLOOKUP($A211,table100!$EE$10:$EK$462,7,FALSE)*1000,"")</f>
        <v>0.12300231068626503</v>
      </c>
      <c r="AU211">
        <f>IFERROR(VLOOKUP($A211,table123!$FF$10:$FZ$410,17,FALSE)/VLOOKUP($A211,table100!$FE$10:$FK$462,7,FALSE)*1000,"")</f>
        <v>9.6066512960245931E-2</v>
      </c>
      <c r="AV211">
        <f>IFERROR(VLOOKUP($A211,table123!$GF$10:$GZ$410,17,FALSE)/VLOOKUP($A211,table100!$GE$10:$GK$462,7,FALSE)*1000,"")</f>
        <v>3.4736394188601249E-2</v>
      </c>
      <c r="AX211">
        <f>IFERROR(VLOOKUP($A211,table123!$F$10:$R$410,11,FALSE)/VLOOKUP($A211,table100!$E$10:$K$462,7,FALSE)*1000,"")</f>
        <v>9.0158318006419279E-3</v>
      </c>
      <c r="AY211">
        <f>IFERROR(VLOOKUP($A211,table123!$AF$10:$AR$410,11,FALSE)/VLOOKUP($A211,table100!$AE$10:$AK$462,7,FALSE)*1000,"")</f>
        <v>8.9637059545898661E-3</v>
      </c>
      <c r="AZ211">
        <f>IFERROR(VLOOKUP($A211,table123!$BF$10:$BR$410,11,FALSE)/VLOOKUP($A211,table100!$BE$10:$BK$462,7,FALSE)*1000,"")</f>
        <v>0.32103587575911607</v>
      </c>
      <c r="BA211">
        <f>IFERROR(VLOOKUP($A211,table123!$CF$10:$CY$410,18,FALSE)/VLOOKUP($A211,table100!$CE$10:$CK$462,7,FALSE)*1000,"")</f>
        <v>0.31965903036760784</v>
      </c>
      <c r="BB211">
        <f>IFERROR(VLOOKUP($A211,table123!$DF$10:$DY$410,18,FALSE)/VLOOKUP($A211,table100!$DE$10:$DK$462,7,FALSE)*1000,"")</f>
        <v>0.17672059590184938</v>
      </c>
      <c r="BC211">
        <f>IFERROR(VLOOKUP($A211,table123!$EF$10:$EZ$410,19,FALSE)/VLOOKUP($A211,table100!$EE$10:$EK$462,7,FALSE)*1000,"")</f>
        <v>7.0287034677865734E-2</v>
      </c>
      <c r="BD211">
        <f>IFERROR(VLOOKUP($A211,table123!$FF$10:$FZ$410,19,FALSE)/VLOOKUP($A211,table100!$FE$10:$FK$462,7,FALSE)*1000,"")</f>
        <v>0.366799413120939</v>
      </c>
      <c r="BE211">
        <f>IFERROR(VLOOKUP($A211,table123!$GF$10:$GZ$410,19,FALSE)/VLOOKUP($A211,table100!$GE$10:$GK$462,7,FALSE)*1000,"")</f>
        <v>0.6252550953948226</v>
      </c>
      <c r="BG211">
        <f>IFERROR(VLOOKUP($A211,table123!$F$10:$R$410,13,FALSE)/VLOOKUP($A211,table100!$E$10:$K$462,7,FALSE)*1000,"")</f>
        <v>5.8152115114140432</v>
      </c>
      <c r="BH211">
        <f>IFERROR(VLOOKUP($A211,table123!$AF$10:$AR$410,13,FALSE)/VLOOKUP($A211,table100!$AE$10:$AK$462,7,FALSE)*1000,"")</f>
        <v>5.1630946298437621</v>
      </c>
      <c r="BI211">
        <f>IFERROR(VLOOKUP($A211,table123!$BF$10:$BR$410,13,FALSE)/VLOOKUP($A211,table100!$BE$10:$BK$462,7,FALSE)*1000,"")</f>
        <v>4.3072313331014742</v>
      </c>
      <c r="BJ211">
        <f>IFERROR(VLOOKUP($A211,table123!$CF$10:$CY$410,20,FALSE)/VLOOKUP($A211,table100!$CE$10:$CK$462,7,FALSE)*1000,"")</f>
        <v>4.9103178831468659</v>
      </c>
      <c r="BK211">
        <f>IFERROR(VLOOKUP($A211,table123!$DF$10:$DY$410,20,FALSE)/VLOOKUP($A211,table100!$DE$10:$DK$462,7,FALSE)*1000,"")</f>
        <v>5.7080752476297354</v>
      </c>
      <c r="BL211">
        <f>IFERROR(VLOOKUP($A211,table123!$EF$10:$EZ$410,21,FALSE)/VLOOKUP($A211,table100!$EE$10:$EK$462,7,FALSE)*1000,"")</f>
        <v>6.0183273442922527</v>
      </c>
      <c r="BM211">
        <f>IFERROR(VLOOKUP($A211,table123!$FF$10:$FZ$410,21,FALSE)/VLOOKUP($A211,table100!$FE$10:$FK$462,7,FALSE)*1000,"")</f>
        <v>5.66792426465451</v>
      </c>
      <c r="BN211">
        <f>IFERROR(VLOOKUP($A211,table123!$GF$10:$GZ$410,21,FALSE)/VLOOKUP($A211,table100!$GE$10:$GK$462,7,FALSE)*1000,"")</f>
        <v>9.8477677524684548</v>
      </c>
    </row>
    <row r="212" spans="1:66" x14ac:dyDescent="0.3">
      <c r="A212" t="s">
        <v>704</v>
      </c>
      <c r="B212" t="str">
        <f>VLOOKUP($A212,class!$A$1:$B$455,2,FALSE)</f>
        <v>Shire District</v>
      </c>
      <c r="C212" t="str">
        <f>IFERROR(VLOOKUP($A212,classifications!A$3:C$334,3,FALSE),VLOOKUP($A212,classifications!I$2:K$28,3,FALSE))</f>
        <v>Predominantly Rural</v>
      </c>
      <c r="E212" t="b">
        <f>IF(VLOOKUP(A212,table123!$F$10:$F$410,1,FALSE)=VLOOKUP(calculations!A212,table100!$E$10:$E$462,1,FALSE),TRUE,FALSE)</f>
        <v>1</v>
      </c>
      <c r="F212" t="b">
        <f>IF(VLOOKUP($A212,table123!$AF$10:$AF$410,1,FALSE)=VLOOKUP(calculations!$A212,table100!$AE$10:$AE$462,1,FALSE),TRUE,FALSE)</f>
        <v>1</v>
      </c>
      <c r="G212" t="b">
        <f>IF(VLOOKUP($A212,table123!$BF$10:$BF$410,1,FALSE)=VLOOKUP(calculations!$A212,table100!$BE$10:$BE$462,1,FALSE),TRUE,FALSE)</f>
        <v>1</v>
      </c>
      <c r="H212" t="b">
        <f>IF(VLOOKUP($A212,table123!$CF$10:$CF$410,1,FALSE)=VLOOKUP(calculations!$A212,table100!$CE$10:$CE$462,1,FALSE),TRUE,FALSE)</f>
        <v>1</v>
      </c>
      <c r="I212" t="b">
        <f>IF(VLOOKUP($A212,table123!$DF$10:$DF$410,1,FALSE)=VLOOKUP(calculations!$A212,table100!$DE$10:$DE$462,1,FALSE),TRUE,FALSE)</f>
        <v>1</v>
      </c>
      <c r="J212" t="b">
        <f>IF(VLOOKUP($A212,table123!$EF$10:$EF$410,1,FALSE)=VLOOKUP(calculations!$A212,table100!$EE$10:$EE$462,1,FALSE),TRUE,FALSE)</f>
        <v>1</v>
      </c>
      <c r="K212" t="b">
        <f>IF(VLOOKUP($A212,table123!$FF$10:$FF$410,1,FALSE)=VLOOKUP(calculations!$A212,table100!$FE$10:$FE$462,1,FALSE),TRUE,FALSE)</f>
        <v>1</v>
      </c>
      <c r="L212" t="b">
        <f>IF(VLOOKUP($A212,table123!$GF$10:$GF$408,1,FALSE)=VLOOKUP(calculations!$A212,table100!$GE$10:$GE$462,1,FALSE),TRUE,FALSE)</f>
        <v>1</v>
      </c>
      <c r="N212">
        <f>IFERROR(VLOOKUP($A212,table123!$F$10:$R$410,3,FALSE)/VLOOKUP($A212,table100!$E$10:$K$462,7,FALSE)*1000,"")</f>
        <v>2.5958913306180906</v>
      </c>
      <c r="O212">
        <f>IFERROR(VLOOKUP($A212,table123!$AF$10:$AR$410,3,FALSE)/VLOOKUP($A212,table100!$AE$10:$AK$462,7,FALSE)*1000,"")</f>
        <v>1.5173829606819298</v>
      </c>
      <c r="P212">
        <f>IFERROR(VLOOKUP($A212,table123!$BF$10:$BR$410,3,FALSE)/VLOOKUP($A212,table100!$BE$10:$BK$462,7,FALSE)*1000,"")</f>
        <v>2.58248363684937</v>
      </c>
      <c r="Q212">
        <f>IFERROR(VLOOKUP($A212,table123!$CF$10:$CY$410,3,FALSE)/VLOOKUP($A212,table100!$CE$10:$CK$462,7,FALSE)*1000,"")</f>
        <v>5.2358344056440522</v>
      </c>
      <c r="R212">
        <f>IFERROR(VLOOKUP($A212,table123!$DF$10:$DY$410,3,FALSE)/VLOOKUP($A212,table100!$DE$10:$DK$462,7,FALSE)*1000,"")</f>
        <v>6.0410970985095691</v>
      </c>
      <c r="S212">
        <f>IFERROR(VLOOKUP($A212,table123!$EF$10:$EZ$410,3,FALSE)/VLOOKUP($A212,table100!$EE$10:$EK$462,7,FALSE)*1000,"")</f>
        <v>5.739320920043812</v>
      </c>
      <c r="T212">
        <f>IFERROR(VLOOKUP($A212,table123!$FF$10:$FZ$410,3,FALSE)/VLOOKUP($A212,table100!$FE$10:$FK$462,7,FALSE)*1000,"")</f>
        <v>7.7516004006445147</v>
      </c>
      <c r="U212">
        <f>IFERROR(VLOOKUP($A212,table123!$GF$10:$GZ$410,3,FALSE)/VLOOKUP($A212,table100!$GE$10:$GK$462,7,FALSE)*1000,"")</f>
        <v>13.413845158507655</v>
      </c>
      <c r="W212">
        <f>IFERROR(VLOOKUP($A212,table123!$F$10:$R$410,5,FALSE)/VLOOKUP($A212,table100!$E$10:$K$462,7,FALSE)*1000,"")</f>
        <v>4.4756747079622253E-2</v>
      </c>
      <c r="X212">
        <f>IFERROR(VLOOKUP($A212,table123!$AF$10:$AR$410,5,FALSE)/VLOOKUP($A212,table100!$AE$10:$AK$462,7,FALSE)*1000,"")</f>
        <v>8.9257821216584099E-2</v>
      </c>
      <c r="Y212">
        <f>IFERROR(VLOOKUP($A212,table123!$BF$10:$BR$410,5,FALSE)/VLOOKUP($A212,table100!$BE$10:$BK$462,7,FALSE)*1000,"")</f>
        <v>0.89051159891357579</v>
      </c>
      <c r="Z212">
        <f>IFERROR(VLOOKUP($A212,table123!$CF$10:$CY$410,5,FALSE)/VLOOKUP($A212,table100!$CE$10:$CK$462,7,FALSE)*1000,"")</f>
        <v>0.84305808226472023</v>
      </c>
      <c r="AA212">
        <f>IFERROR(VLOOKUP($A212,table123!$DF$10:$DY$410,5,FALSE)/VLOOKUP($A212,table100!$DE$10:$DK$462,7,FALSE)*1000,"")</f>
        <v>4.4095599259193936E-2</v>
      </c>
      <c r="AB212">
        <f>IFERROR(VLOOKUP($A212,table123!$EF$10:$EZ$410,5,FALSE)/VLOOKUP($A212,table100!$EE$10:$EK$462,7,FALSE)*1000,"")</f>
        <v>8.7623220153340634E-2</v>
      </c>
      <c r="AC212">
        <f>IFERROR(VLOOKUP($A212,table123!$FF$10:$FZ$410,5,FALSE)/VLOOKUP($A212,table100!$FE$10:$FK$462,7,FALSE)*1000,"")</f>
        <v>0.13064495057266037</v>
      </c>
      <c r="AD212">
        <f>IFERROR(VLOOKUP($A212,table123!$GF$10:$GZ$410,5,FALSE)/VLOOKUP($A212,table100!$GE$10:$GK$462,7,FALSE)*1000,"")</f>
        <v>8.6262669829631225E-2</v>
      </c>
      <c r="AF212">
        <f>IFERROR(VLOOKUP($A212,table123!$F$10:$R$410,7,FALSE)/VLOOKUP($A212,table100!$E$10:$K$462,7,FALSE)*1000,"")</f>
        <v>0.26854048247773349</v>
      </c>
      <c r="AG212">
        <f>IFERROR(VLOOKUP($A212,table123!$AF$10:$AR$410,7,FALSE)/VLOOKUP($A212,table100!$AE$10:$AK$462,7,FALSE)*1000,"")</f>
        <v>0.7586914803409649</v>
      </c>
      <c r="AH212">
        <f>IFERROR(VLOOKUP($A212,table123!$BF$10:$BR$410,7,FALSE)/VLOOKUP($A212,table100!$BE$10:$BK$462,7,FALSE)*1000,"")</f>
        <v>0.13357673983703638</v>
      </c>
      <c r="AI212">
        <f>IFERROR(VLOOKUP($A212,table123!$CF$10:$CY$410,7,FALSE)/VLOOKUP($A212,table100!$CE$10:$CK$462,7,FALSE)*1000,"")</f>
        <v>0.48808625815325907</v>
      </c>
      <c r="AJ212">
        <f>IFERROR(VLOOKUP($A212,table123!$DF$10:$DY$410,7,FALSE)/VLOOKUP($A212,table100!$DE$10:$DK$462,7,FALSE)*1000,"")</f>
        <v>0.70552958814710298</v>
      </c>
      <c r="AK212">
        <f>IFERROR(VLOOKUP($A212,table123!$EF$10:$EZ$410,7,FALSE)/VLOOKUP($A212,table100!$EE$10:$EK$462,7,FALSE)*1000,"")</f>
        <v>0.2190580503833516</v>
      </c>
      <c r="AL212">
        <f>IFERROR(VLOOKUP($A212,table123!$FF$10:$FZ$410,7,FALSE)/VLOOKUP($A212,table100!$FE$10:$FK$462,7,FALSE)*1000,"")</f>
        <v>1.7854809911596918</v>
      </c>
      <c r="AM212">
        <f>IFERROR(VLOOKUP($A212,table123!$GF$10:$GZ$410,7,FALSE)/VLOOKUP($A212,table100!$GE$10:$GK$462,7,FALSE)*1000,"")</f>
        <v>0.90575803321112791</v>
      </c>
      <c r="AO212">
        <f>IFERROR(VLOOKUP($A212,table123!$F$10:$R$410,9,FALSE)/VLOOKUP($A212,table100!$E$10:$K$462,7,FALSE)*1000,"")</f>
        <v>4.4756747079622253E-2</v>
      </c>
      <c r="AP212">
        <f>IFERROR(VLOOKUP($A212,table123!$AF$10:$AR$410,9,FALSE)/VLOOKUP($A212,table100!$AE$10:$AK$462,7,FALSE)*1000,"")</f>
        <v>4.4628910608292049E-2</v>
      </c>
      <c r="AQ212">
        <f>IFERROR(VLOOKUP($A212,table123!$BF$10:$BR$410,9,FALSE)/VLOOKUP($A212,table100!$BE$10:$BK$462,7,FALSE)*1000,"")</f>
        <v>0</v>
      </c>
      <c r="AR212">
        <f>IFERROR(VLOOKUP($A212,table123!$CF$10:$CY$410,16,FALSE)/VLOOKUP($A212,table100!$CE$10:$CK$462,7,FALSE)*1000,"")</f>
        <v>0</v>
      </c>
      <c r="AS212">
        <f>IFERROR(VLOOKUP($A212,table123!$DF$10:$DY$410,16,FALSE)/VLOOKUP($A212,table100!$DE$10:$DK$462,7,FALSE)*1000,"")</f>
        <v>0</v>
      </c>
      <c r="AT212">
        <f>IFERROR(VLOOKUP($A212,table123!$EF$10:$EZ$410,17,FALSE)/VLOOKUP($A212,table100!$EE$10:$EK$462,7,FALSE)*1000,"")</f>
        <v>0</v>
      </c>
      <c r="AU212">
        <f>IFERROR(VLOOKUP($A212,table123!$FF$10:$FZ$410,17,FALSE)/VLOOKUP($A212,table100!$FE$10:$FK$462,7,FALSE)*1000,"")</f>
        <v>0</v>
      </c>
      <c r="AV212">
        <f>IFERROR(VLOOKUP($A212,table123!$GF$10:$GZ$410,17,FALSE)/VLOOKUP($A212,table100!$GE$10:$GK$462,7,FALSE)*1000,"")</f>
        <v>0</v>
      </c>
      <c r="AX212">
        <f>IFERROR(VLOOKUP($A212,table123!$F$10:$R$410,11,FALSE)/VLOOKUP($A212,table100!$E$10:$K$462,7,FALSE)*1000,"")</f>
        <v>8.9513494159244505E-2</v>
      </c>
      <c r="AY212">
        <f>IFERROR(VLOOKUP($A212,table123!$AF$10:$AR$410,11,FALSE)/VLOOKUP($A212,table100!$AE$10:$AK$462,7,FALSE)*1000,"")</f>
        <v>8.9257821216584099E-2</v>
      </c>
      <c r="AZ212">
        <f>IFERROR(VLOOKUP($A212,table123!$BF$10:$BR$410,11,FALSE)/VLOOKUP($A212,table100!$BE$10:$BK$462,7,FALSE)*1000,"")</f>
        <v>0.13357673983703638</v>
      </c>
      <c r="BA212">
        <f>IFERROR(VLOOKUP($A212,table123!$CF$10:$CY$410,18,FALSE)/VLOOKUP($A212,table100!$CE$10:$CK$462,7,FALSE)*1000,"")</f>
        <v>0.31060034609752851</v>
      </c>
      <c r="BB212">
        <f>IFERROR(VLOOKUP($A212,table123!$DF$10:$DY$410,18,FALSE)/VLOOKUP($A212,table100!$DE$10:$DK$462,7,FALSE)*1000,"")</f>
        <v>0.30866919481435756</v>
      </c>
      <c r="BC212">
        <f>IFERROR(VLOOKUP($A212,table123!$EF$10:$EZ$410,19,FALSE)/VLOOKUP($A212,table100!$EE$10:$EK$462,7,FALSE)*1000,"")</f>
        <v>0</v>
      </c>
      <c r="BD212">
        <f>IFERROR(VLOOKUP($A212,table123!$FF$10:$FZ$410,19,FALSE)/VLOOKUP($A212,table100!$FE$10:$FK$462,7,FALSE)*1000,"")</f>
        <v>0</v>
      </c>
      <c r="BE212">
        <f>IFERROR(VLOOKUP($A212,table123!$GF$10:$GZ$410,19,FALSE)/VLOOKUP($A212,table100!$GE$10:$GK$462,7,FALSE)*1000,"")</f>
        <v>0</v>
      </c>
      <c r="BG212">
        <f>IFERROR(VLOOKUP($A212,table123!$F$10:$R$410,13,FALSE)/VLOOKUP($A212,table100!$E$10:$K$462,7,FALSE)*1000,"")</f>
        <v>2.8644318130958242</v>
      </c>
      <c r="BH212">
        <f>IFERROR(VLOOKUP($A212,table123!$AF$10:$AR$410,13,FALSE)/VLOOKUP($A212,table100!$AE$10:$AK$462,7,FALSE)*1000,"")</f>
        <v>2.3207033516311868</v>
      </c>
      <c r="BI212">
        <f>IFERROR(VLOOKUP($A212,table123!$BF$10:$BR$410,13,FALSE)/VLOOKUP($A212,table100!$BE$10:$BK$462,7,FALSE)*1000,"")</f>
        <v>3.4729952357629457</v>
      </c>
      <c r="BJ212">
        <f>IFERROR(VLOOKUP($A212,table123!$CF$10:$CY$410,20,FALSE)/VLOOKUP($A212,table100!$CE$10:$CK$462,7,FALSE)*1000,"")</f>
        <v>6.2563783999645022</v>
      </c>
      <c r="BK212">
        <f>IFERROR(VLOOKUP($A212,table123!$DF$10:$DY$410,20,FALSE)/VLOOKUP($A212,table100!$DE$10:$DK$462,7,FALSE)*1000,"")</f>
        <v>6.4820530911015082</v>
      </c>
      <c r="BL212">
        <f>IFERROR(VLOOKUP($A212,table123!$EF$10:$EZ$410,21,FALSE)/VLOOKUP($A212,table100!$EE$10:$EK$462,7,FALSE)*1000,"")</f>
        <v>6.0460021905805039</v>
      </c>
      <c r="BM212">
        <f>IFERROR(VLOOKUP($A212,table123!$FF$10:$FZ$410,21,FALSE)/VLOOKUP($A212,table100!$FE$10:$FK$462,7,FALSE)*1000,"")</f>
        <v>9.6677263423768682</v>
      </c>
      <c r="BN212">
        <f>IFERROR(VLOOKUP($A212,table123!$GF$10:$GZ$410,21,FALSE)/VLOOKUP($A212,table100!$GE$10:$GK$462,7,FALSE)*1000,"")</f>
        <v>14.405865861548415</v>
      </c>
    </row>
    <row r="213" spans="1:66" x14ac:dyDescent="0.3">
      <c r="A213" t="s">
        <v>840</v>
      </c>
      <c r="B213" t="str">
        <f>VLOOKUP($A213,class!$A$1:$B$455,2,FALSE)</f>
        <v>Shire District</v>
      </c>
      <c r="C213" t="str">
        <f>IFERROR(VLOOKUP($A213,classifications!A$3:C$334,3,FALSE),VLOOKUP($A213,classifications!I$2:K$28,3,FALSE))</f>
        <v>Predominantly Rural</v>
      </c>
      <c r="E213" t="b">
        <f>IF(VLOOKUP(A213,table123!$F$10:$F$410,1,FALSE)=VLOOKUP(calculations!A213,table100!$E$10:$E$462,1,FALSE),TRUE,FALSE)</f>
        <v>1</v>
      </c>
      <c r="F213" t="b">
        <f>IF(VLOOKUP($A213,table123!$AF$10:$AF$410,1,FALSE)=VLOOKUP(calculations!$A213,table100!$AE$10:$AE$462,1,FALSE),TRUE,FALSE)</f>
        <v>1</v>
      </c>
      <c r="G213" t="b">
        <f>IF(VLOOKUP($A213,table123!$BF$10:$BF$410,1,FALSE)=VLOOKUP(calculations!$A213,table100!$BE$10:$BE$462,1,FALSE),TRUE,FALSE)</f>
        <v>1</v>
      </c>
      <c r="H213" t="b">
        <f>IF(VLOOKUP($A213,table123!$CF$10:$CF$410,1,FALSE)=VLOOKUP(calculations!$A213,table100!$CE$10:$CE$462,1,FALSE),TRUE,FALSE)</f>
        <v>1</v>
      </c>
      <c r="I213" t="b">
        <f>IF(VLOOKUP($A213,table123!$DF$10:$DF$410,1,FALSE)=VLOOKUP(calculations!$A213,table100!$DE$10:$DE$462,1,FALSE),TRUE,FALSE)</f>
        <v>1</v>
      </c>
      <c r="J213" t="b">
        <f>IF(VLOOKUP($A213,table123!$EF$10:$EF$410,1,FALSE)=VLOOKUP(calculations!$A213,table100!$EE$10:$EE$462,1,FALSE),TRUE,FALSE)</f>
        <v>1</v>
      </c>
      <c r="K213" t="b">
        <f>IF(VLOOKUP($A213,table123!$FF$10:$FF$410,1,FALSE)=VLOOKUP(calculations!$A213,table100!$FE$10:$FE$462,1,FALSE),TRUE,FALSE)</f>
        <v>1</v>
      </c>
      <c r="L213" t="b">
        <f>IF(VLOOKUP($A213,table123!$GF$10:$GF$408,1,FALSE)=VLOOKUP(calculations!$A213,table100!$GE$10:$GE$462,1,FALSE),TRUE,FALSE)</f>
        <v>1</v>
      </c>
      <c r="N213">
        <f>IFERROR(VLOOKUP($A213,table123!$F$10:$R$410,3,FALSE)/VLOOKUP($A213,table100!$E$10:$K$462,7,FALSE)*1000,"")</f>
        <v>5.4198333299374477</v>
      </c>
      <c r="O213">
        <f>IFERROR(VLOOKUP($A213,table123!$AF$10:$AR$410,3,FALSE)/VLOOKUP($A213,table100!$AE$10:$AK$462,7,FALSE)*1000,"")</f>
        <v>5.9506942476622271</v>
      </c>
      <c r="P213">
        <f>IFERROR(VLOOKUP($A213,table123!$BF$10:$BR$410,3,FALSE)/VLOOKUP($A213,table100!$BE$10:$BK$462,7,FALSE)*1000,"")</f>
        <v>11.687083861364231</v>
      </c>
      <c r="Q213">
        <f>IFERROR(VLOOKUP($A213,table123!$CF$10:$CY$410,3,FALSE)/VLOOKUP($A213,table100!$CE$10:$CK$462,7,FALSE)*1000,"")</f>
        <v>8.2618366698442962</v>
      </c>
      <c r="R213">
        <f>IFERROR(VLOOKUP($A213,table123!$DF$10:$DY$410,3,FALSE)/VLOOKUP($A213,table100!$DE$10:$DK$462,7,FALSE)*1000,"")</f>
        <v>6.9459475413706935</v>
      </c>
      <c r="S213">
        <f>IFERROR(VLOOKUP($A213,table123!$EF$10:$EZ$410,3,FALSE)/VLOOKUP($A213,table100!$EE$10:$EK$462,7,FALSE)*1000,"")</f>
        <v>12.24274612410669</v>
      </c>
      <c r="T213">
        <f>IFERROR(VLOOKUP($A213,table123!$FF$10:$FZ$410,3,FALSE)/VLOOKUP($A213,table100!$FE$10:$FK$462,7,FALSE)*1000,"")</f>
        <v>8.8451236197560359</v>
      </c>
      <c r="U213">
        <f>IFERROR(VLOOKUP($A213,table123!$GF$10:$GZ$410,3,FALSE)/VLOOKUP($A213,table100!$GE$10:$GK$462,7,FALSE)*1000,"")</f>
        <v>7.1558057437267433</v>
      </c>
      <c r="W213">
        <f>IFERROR(VLOOKUP($A213,table123!$F$10:$R$410,5,FALSE)/VLOOKUP($A213,table100!$E$10:$K$462,7,FALSE)*1000,"")</f>
        <v>0.20375313270441534</v>
      </c>
      <c r="X213">
        <f>IFERROR(VLOOKUP($A213,table123!$AF$10:$AR$410,5,FALSE)/VLOOKUP($A213,table100!$AE$10:$AK$462,7,FALSE)*1000,"")</f>
        <v>0.14168319637291019</v>
      </c>
      <c r="Y213">
        <f>IFERROR(VLOOKUP($A213,table123!$BF$10:$BR$410,5,FALSE)/VLOOKUP($A213,table100!$BE$10:$BK$462,7,FALSE)*1000,"")</f>
        <v>0.22127009031842779</v>
      </c>
      <c r="Z213">
        <f>IFERROR(VLOOKUP($A213,table123!$CF$10:$CY$410,5,FALSE)/VLOOKUP($A213,table100!$CE$10:$CK$462,7,FALSE)*1000,"")</f>
        <v>5.9580552907530983E-2</v>
      </c>
      <c r="AA213">
        <f>IFERROR(VLOOKUP($A213,table123!$DF$10:$DY$410,5,FALSE)/VLOOKUP($A213,table100!$DE$10:$DK$462,7,FALSE)*1000,"")</f>
        <v>3.935381043269514E-2</v>
      </c>
      <c r="AB213">
        <f>IFERROR(VLOOKUP($A213,table123!$EF$10:$EZ$410,5,FALSE)/VLOOKUP($A213,table100!$EE$10:$EK$462,7,FALSE)*1000,"")</f>
        <v>0.25383684148865548</v>
      </c>
      <c r="AC213">
        <f>IFERROR(VLOOKUP($A213,table123!$FF$10:$FZ$410,5,FALSE)/VLOOKUP($A213,table100!$FE$10:$FK$462,7,FALSE)*1000,"")</f>
        <v>0.13489295280673694</v>
      </c>
      <c r="AD213">
        <f>IFERROR(VLOOKUP($A213,table123!$GF$10:$GZ$410,5,FALSE)/VLOOKUP($A213,table100!$GE$10:$GK$462,7,FALSE)*1000,"")</f>
        <v>5.724644594981395E-2</v>
      </c>
      <c r="AF213">
        <f>IFERROR(VLOOKUP($A213,table123!$F$10:$R$410,7,FALSE)/VLOOKUP($A213,table100!$E$10:$K$462,7,FALSE)*1000,"")</f>
        <v>0.9372644104403105</v>
      </c>
      <c r="AG213">
        <f>IFERROR(VLOOKUP($A213,table123!$AF$10:$AR$410,7,FALSE)/VLOOKUP($A213,table100!$AE$10:$AK$462,7,FALSE)*1000,"")</f>
        <v>0.46553050236813343</v>
      </c>
      <c r="AH213">
        <f>IFERROR(VLOOKUP($A213,table123!$BF$10:$BR$410,7,FALSE)/VLOOKUP($A213,table100!$BE$10:$BK$462,7,FALSE)*1000,"")</f>
        <v>0.86496489851749037</v>
      </c>
      <c r="AI213">
        <f>IFERROR(VLOOKUP($A213,table123!$CF$10:$CY$410,7,FALSE)/VLOOKUP($A213,table100!$CE$10:$CK$462,7,FALSE)*1000,"")</f>
        <v>1.1916110581506196</v>
      </c>
      <c r="AJ213">
        <f>IFERROR(VLOOKUP($A213,table123!$DF$10:$DY$410,7,FALSE)/VLOOKUP($A213,table100!$DE$10:$DK$462,7,FALSE)*1000,"")</f>
        <v>0.76739930343755536</v>
      </c>
      <c r="AK213">
        <f>IFERROR(VLOOKUP($A213,table123!$EF$10:$EZ$410,7,FALSE)/VLOOKUP($A213,table100!$EE$10:$EK$462,7,FALSE)*1000,"")</f>
        <v>0.68340688093099544</v>
      </c>
      <c r="AL213">
        <f>IFERROR(VLOOKUP($A213,table123!$FF$10:$FZ$410,7,FALSE)/VLOOKUP($A213,table100!$FE$10:$FK$462,7,FALSE)*1000,"")</f>
        <v>0.9057098259880908</v>
      </c>
      <c r="AM213">
        <f>IFERROR(VLOOKUP($A213,table123!$GF$10:$GZ$410,7,FALSE)/VLOOKUP($A213,table100!$GE$10:$GK$462,7,FALSE)*1000,"")</f>
        <v>0.24806793244919378</v>
      </c>
      <c r="AO213">
        <f>IFERROR(VLOOKUP($A213,table123!$F$10:$R$410,9,FALSE)/VLOOKUP($A213,table100!$E$10:$K$462,7,FALSE)*1000,"")</f>
        <v>0.12225187962264919</v>
      </c>
      <c r="AP213">
        <f>IFERROR(VLOOKUP($A213,table123!$AF$10:$AR$410,9,FALSE)/VLOOKUP($A213,table100!$AE$10:$AK$462,7,FALSE)*1000,"")</f>
        <v>0.16192365299761161</v>
      </c>
      <c r="AQ213">
        <f>IFERROR(VLOOKUP($A213,table123!$BF$10:$BR$410,9,FALSE)/VLOOKUP($A213,table100!$BE$10:$BK$462,7,FALSE)*1000,"")</f>
        <v>0.14080823929354494</v>
      </c>
      <c r="AR213">
        <f>IFERROR(VLOOKUP($A213,table123!$CF$10:$CY$410,16,FALSE)/VLOOKUP($A213,table100!$CE$10:$CK$462,7,FALSE)*1000,"")</f>
        <v>1.9860184302510329E-2</v>
      </c>
      <c r="AS213">
        <f>IFERROR(VLOOKUP($A213,table123!$DF$10:$DY$410,16,FALSE)/VLOOKUP($A213,table100!$DE$10:$DK$462,7,FALSE)*1000,"")</f>
        <v>0.11806143129808544</v>
      </c>
      <c r="AT213">
        <f>IFERROR(VLOOKUP($A213,table123!$EF$10:$EZ$410,17,FALSE)/VLOOKUP($A213,table100!$EE$10:$EK$462,7,FALSE)*1000,"")</f>
        <v>0.13668137618619911</v>
      </c>
      <c r="AU213">
        <f>IFERROR(VLOOKUP($A213,table123!$FF$10:$FZ$410,17,FALSE)/VLOOKUP($A213,table100!$FE$10:$FK$462,7,FALSE)*1000,"")</f>
        <v>0.17343379646580465</v>
      </c>
      <c r="AV213">
        <f>IFERROR(VLOOKUP($A213,table123!$GF$10:$GZ$410,17,FALSE)/VLOOKUP($A213,table100!$GE$10:$GK$462,7,FALSE)*1000,"")</f>
        <v>0.1144928918996279</v>
      </c>
      <c r="AX213">
        <f>IFERROR(VLOOKUP($A213,table123!$F$10:$R$410,11,FALSE)/VLOOKUP($A213,table100!$E$10:$K$462,7,FALSE)*1000,"")</f>
        <v>2.0375313270441533E-2</v>
      </c>
      <c r="AY213">
        <f>IFERROR(VLOOKUP($A213,table123!$AF$10:$AR$410,11,FALSE)/VLOOKUP($A213,table100!$AE$10:$AK$462,7,FALSE)*1000,"")</f>
        <v>0.50601141561753638</v>
      </c>
      <c r="AZ213">
        <f>IFERROR(VLOOKUP($A213,table123!$BF$10:$BR$410,11,FALSE)/VLOOKUP($A213,table100!$BE$10:$BK$462,7,FALSE)*1000,"")</f>
        <v>6.0346388268662121E-2</v>
      </c>
      <c r="BA213">
        <f>IFERROR(VLOOKUP($A213,table123!$CF$10:$CY$410,18,FALSE)/VLOOKUP($A213,table100!$CE$10:$CK$462,7,FALSE)*1000,"")</f>
        <v>0.21846202732761361</v>
      </c>
      <c r="BB213">
        <f>IFERROR(VLOOKUP($A213,table123!$DF$10:$DY$410,18,FALSE)/VLOOKUP($A213,table100!$DE$10:$DK$462,7,FALSE)*1000,"")</f>
        <v>0.13773833651443301</v>
      </c>
      <c r="BC213">
        <f>IFERROR(VLOOKUP($A213,table123!$EF$10:$EZ$410,19,FALSE)/VLOOKUP($A213,table100!$EE$10:$EK$462,7,FALSE)*1000,"")</f>
        <v>5.8577732651228176E-2</v>
      </c>
      <c r="BD213">
        <f>IFERROR(VLOOKUP($A213,table123!$FF$10:$FZ$410,19,FALSE)/VLOOKUP($A213,table100!$FE$10:$FK$462,7,FALSE)*1000,"")</f>
        <v>0.19270421829533849</v>
      </c>
      <c r="BE213">
        <f>IFERROR(VLOOKUP($A213,table123!$GF$10:$GZ$410,19,FALSE)/VLOOKUP($A213,table100!$GE$10:$GK$462,7,FALSE)*1000,"")</f>
        <v>0.19082148649937983</v>
      </c>
      <c r="BG213">
        <f>IFERROR(VLOOKUP($A213,table123!$F$10:$R$410,13,FALSE)/VLOOKUP($A213,table100!$E$10:$K$462,7,FALSE)*1000,"")</f>
        <v>6.6627274394343816</v>
      </c>
      <c r="BH213">
        <f>IFERROR(VLOOKUP($A213,table123!$AF$10:$AR$410,13,FALSE)/VLOOKUP($A213,table100!$AE$10:$AK$462,7,FALSE)*1000,"")</f>
        <v>6.213820183783346</v>
      </c>
      <c r="BI213">
        <f>IFERROR(VLOOKUP($A213,table123!$BF$10:$BR$410,13,FALSE)/VLOOKUP($A213,table100!$BE$10:$BK$462,7,FALSE)*1000,"")</f>
        <v>12.853780701225032</v>
      </c>
      <c r="BJ213">
        <f>IFERROR(VLOOKUP($A213,table123!$CF$10:$CY$410,20,FALSE)/VLOOKUP($A213,table100!$CE$10:$CK$462,7,FALSE)*1000,"")</f>
        <v>9.3144264378773425</v>
      </c>
      <c r="BK213">
        <f>IFERROR(VLOOKUP($A213,table123!$DF$10:$DY$410,20,FALSE)/VLOOKUP($A213,table100!$DE$10:$DK$462,7,FALSE)*1000,"")</f>
        <v>7.7330237500245955</v>
      </c>
      <c r="BL213">
        <f>IFERROR(VLOOKUP($A213,table123!$EF$10:$EZ$410,21,FALSE)/VLOOKUP($A213,table100!$EE$10:$EK$462,7,FALSE)*1000,"")</f>
        <v>13.258093490061311</v>
      </c>
      <c r="BM213">
        <f>IFERROR(VLOOKUP($A213,table123!$FF$10:$FZ$410,21,FALSE)/VLOOKUP($A213,table100!$FE$10:$FK$462,7,FALSE)*1000,"")</f>
        <v>9.8664559767213298</v>
      </c>
      <c r="BN213">
        <f>IFERROR(VLOOKUP($A213,table123!$GF$10:$GZ$410,21,FALSE)/VLOOKUP($A213,table100!$GE$10:$GK$462,7,FALSE)*1000,"")</f>
        <v>7.3847915275259997</v>
      </c>
    </row>
    <row r="214" spans="1:66" x14ac:dyDescent="0.3">
      <c r="A214" t="s">
        <v>206</v>
      </c>
      <c r="B214" t="str">
        <f>VLOOKUP($A214,class!$A$1:$B$455,2,FALSE)</f>
        <v>London Borough</v>
      </c>
      <c r="C214" t="str">
        <f>IFERROR(VLOOKUP($A214,classifications!A$3:C$334,3,FALSE),VLOOKUP($A214,classifications!I$2:K$28,3,FALSE))</f>
        <v>Predominantly Urban</v>
      </c>
      <c r="E214" t="b">
        <f>IF(VLOOKUP(A214,table123!$F$10:$F$410,1,FALSE)=VLOOKUP(calculations!A214,table100!$E$10:$E$462,1,FALSE),TRUE,FALSE)</f>
        <v>1</v>
      </c>
      <c r="F214" t="b">
        <f>IF(VLOOKUP($A214,table123!$AF$10:$AF$410,1,FALSE)=VLOOKUP(calculations!$A214,table100!$AE$10:$AE$462,1,FALSE),TRUE,FALSE)</f>
        <v>1</v>
      </c>
      <c r="G214" t="b">
        <f>IF(VLOOKUP($A214,table123!$BF$10:$BF$410,1,FALSE)=VLOOKUP(calculations!$A214,table100!$BE$10:$BE$462,1,FALSE),TRUE,FALSE)</f>
        <v>1</v>
      </c>
      <c r="H214" t="b">
        <f>IF(VLOOKUP($A214,table123!$CF$10:$CF$410,1,FALSE)=VLOOKUP(calculations!$A214,table100!$CE$10:$CE$462,1,FALSE),TRUE,FALSE)</f>
        <v>1</v>
      </c>
      <c r="I214" t="b">
        <f>IF(VLOOKUP($A214,table123!$DF$10:$DF$410,1,FALSE)=VLOOKUP(calculations!$A214,table100!$DE$10:$DE$462,1,FALSE),TRUE,FALSE)</f>
        <v>1</v>
      </c>
      <c r="J214" t="b">
        <f>IF(VLOOKUP($A214,table123!$EF$10:$EF$410,1,FALSE)=VLOOKUP(calculations!$A214,table100!$EE$10:$EE$462,1,FALSE),TRUE,FALSE)</f>
        <v>1</v>
      </c>
      <c r="K214" t="b">
        <f>IF(VLOOKUP($A214,table123!$FF$10:$FF$410,1,FALSE)=VLOOKUP(calculations!$A214,table100!$FE$10:$FE$462,1,FALSE),TRUE,FALSE)</f>
        <v>1</v>
      </c>
      <c r="L214" t="b">
        <f>IF(VLOOKUP($A214,table123!$GF$10:$GF$408,1,FALSE)=VLOOKUP(calculations!$A214,table100!$GE$10:$GE$462,1,FALSE),TRUE,FALSE)</f>
        <v>1</v>
      </c>
      <c r="N214">
        <f>IFERROR(VLOOKUP($A214,table123!$F$10:$R$410,3,FALSE)/VLOOKUP($A214,table100!$E$10:$K$462,7,FALSE)*1000,"")</f>
        <v>5.145586953051124</v>
      </c>
      <c r="O214">
        <f>IFERROR(VLOOKUP($A214,table123!$AF$10:$AR$410,3,FALSE)/VLOOKUP($A214,table100!$AE$10:$AK$462,7,FALSE)*1000,"")</f>
        <v>5.3395567068253458</v>
      </c>
      <c r="P214">
        <f>IFERROR(VLOOKUP($A214,table123!$BF$10:$BR$410,3,FALSE)/VLOOKUP($A214,table100!$BE$10:$BK$462,7,FALSE)*1000,"")</f>
        <v>5.8943632872317151</v>
      </c>
      <c r="Q214">
        <f>IFERROR(VLOOKUP($A214,table123!$CF$10:$CY$410,3,FALSE)/VLOOKUP($A214,table100!$CE$10:$CK$462,7,FALSE)*1000,"")</f>
        <v>3.8569891303033601</v>
      </c>
      <c r="R214">
        <f>IFERROR(VLOOKUP($A214,table123!$DF$10:$DY$410,3,FALSE)/VLOOKUP($A214,table100!$DE$10:$DK$462,7,FALSE)*1000,"")</f>
        <v>2.9321636724148288</v>
      </c>
      <c r="S214">
        <f>IFERROR(VLOOKUP($A214,table123!$EF$10:$EZ$410,3,FALSE)/VLOOKUP($A214,table100!$EE$10:$EK$462,7,FALSE)*1000,"")</f>
        <v>4.7818862150175132</v>
      </c>
      <c r="T214">
        <f>IFERROR(VLOOKUP($A214,table123!$FF$10:$FZ$410,3,FALSE)/VLOOKUP($A214,table100!$FE$10:$FK$462,7,FALSE)*1000,"")</f>
        <v>1.7675599368898063</v>
      </c>
      <c r="U214">
        <f>IFERROR(VLOOKUP($A214,table123!$GF$10:$GZ$410,3,FALSE)/VLOOKUP($A214,table100!$GE$10:$GK$462,7,FALSE)*1000,"")</f>
        <v>3.2280950691734658</v>
      </c>
      <c r="W214">
        <f>IFERROR(VLOOKUP($A214,table123!$F$10:$R$410,5,FALSE)/VLOOKUP($A214,table100!$E$10:$K$462,7,FALSE)*1000,"")</f>
        <v>-7.3683822716722538E-2</v>
      </c>
      <c r="X214">
        <f>IFERROR(VLOOKUP($A214,table123!$AF$10:$AR$410,5,FALSE)/VLOOKUP($A214,table100!$AE$10:$AK$462,7,FALSE)*1000,"")</f>
        <v>0.17106131326213922</v>
      </c>
      <c r="Y214">
        <f>IFERROR(VLOOKUP($A214,table123!$BF$10:$BR$410,5,FALSE)/VLOOKUP($A214,table100!$BE$10:$BK$462,7,FALSE)*1000,"")</f>
        <v>0.2187598745776719</v>
      </c>
      <c r="Z214">
        <f>IFERROR(VLOOKUP($A214,table123!$CF$10:$CY$410,5,FALSE)/VLOOKUP($A214,table100!$CE$10:$CK$462,7,FALSE)*1000,"")</f>
        <v>0</v>
      </c>
      <c r="AA214">
        <f>IFERROR(VLOOKUP($A214,table123!$DF$10:$DY$410,5,FALSE)/VLOOKUP($A214,table100!$DE$10:$DK$462,7,FALSE)*1000,"")</f>
        <v>0.43261431232349939</v>
      </c>
      <c r="AB214">
        <f>IFERROR(VLOOKUP($A214,table123!$EF$10:$EZ$410,5,FALSE)/VLOOKUP($A214,table100!$EE$10:$EK$462,7,FALSE)*1000,"")</f>
        <v>0.37059618166385727</v>
      </c>
      <c r="AC214">
        <f>IFERROR(VLOOKUP($A214,table123!$FF$10:$FZ$410,5,FALSE)/VLOOKUP($A214,table100!$FE$10:$FK$462,7,FALSE)*1000,"")</f>
        <v>0.47451273473551847</v>
      </c>
      <c r="AD214">
        <f>IFERROR(VLOOKUP($A214,table123!$GF$10:$GZ$410,5,FALSE)/VLOOKUP($A214,table100!$GE$10:$GK$462,7,FALSE)*1000,"")</f>
        <v>0.53210358283079107</v>
      </c>
      <c r="AF214">
        <f>IFERROR(VLOOKUP($A214,table123!$F$10:$R$410,7,FALSE)/VLOOKUP($A214,table100!$E$10:$K$462,7,FALSE)*1000,"")</f>
        <v>0.12280637119453758</v>
      </c>
      <c r="AG214">
        <f>IFERROR(VLOOKUP($A214,table123!$AF$10:$AR$410,7,FALSE)/VLOOKUP($A214,table100!$AE$10:$AK$462,7,FALSE)*1000,"")</f>
        <v>0.36655995699029842</v>
      </c>
      <c r="AH214">
        <f>IFERROR(VLOOKUP($A214,table123!$BF$10:$BR$410,7,FALSE)/VLOOKUP($A214,table100!$BE$10:$BK$462,7,FALSE)*1000,"")</f>
        <v>0.69273960282929437</v>
      </c>
      <c r="AI214">
        <f>IFERROR(VLOOKUP($A214,table123!$CF$10:$CY$410,7,FALSE)/VLOOKUP($A214,table100!$CE$10:$CK$462,7,FALSE)*1000,"")</f>
        <v>2.8050830038569892</v>
      </c>
      <c r="AJ214">
        <f>IFERROR(VLOOKUP($A214,table123!$DF$10:$DY$410,7,FALSE)/VLOOKUP($A214,table100!$DE$10:$DK$462,7,FALSE)*1000,"")</f>
        <v>2.2712251396983718</v>
      </c>
      <c r="AK214">
        <f>IFERROR(VLOOKUP($A214,table123!$EF$10:$EZ$410,7,FALSE)/VLOOKUP($A214,table100!$EE$10:$EK$462,7,FALSE)*1000,"")</f>
        <v>3.1082260397613837</v>
      </c>
      <c r="AL214">
        <f>IFERROR(VLOOKUP($A214,table123!$FF$10:$FZ$410,7,FALSE)/VLOOKUP($A214,table100!$FE$10:$FK$462,7,FALSE)*1000,"")</f>
        <v>1.2100074735755721</v>
      </c>
      <c r="AM214">
        <f>IFERROR(VLOOKUP($A214,table123!$GF$10:$GZ$410,7,FALSE)/VLOOKUP($A214,table100!$GE$10:$GK$462,7,FALSE)*1000,"")</f>
        <v>1.111505261913208</v>
      </c>
      <c r="AO214">
        <f>IFERROR(VLOOKUP($A214,table123!$F$10:$R$410,9,FALSE)/VLOOKUP($A214,table100!$E$10:$K$462,7,FALSE)*1000,"")</f>
        <v>0</v>
      </c>
      <c r="AP214">
        <f>IFERROR(VLOOKUP($A214,table123!$AF$10:$AR$410,9,FALSE)/VLOOKUP($A214,table100!$AE$10:$AK$462,7,FALSE)*1000,"")</f>
        <v>0</v>
      </c>
      <c r="AQ214">
        <f>IFERROR(VLOOKUP($A214,table123!$BF$10:$BR$410,9,FALSE)/VLOOKUP($A214,table100!$BE$10:$BK$462,7,FALSE)*1000,"")</f>
        <v>0</v>
      </c>
      <c r="AR214">
        <f>IFERROR(VLOOKUP($A214,table123!$CF$10:$CY$410,16,FALSE)/VLOOKUP($A214,table100!$CE$10:$CK$462,7,FALSE)*1000,"")</f>
        <v>0</v>
      </c>
      <c r="AS214">
        <f>IFERROR(VLOOKUP($A214,table123!$DF$10:$DY$410,16,FALSE)/VLOOKUP($A214,table100!$DE$10:$DK$462,7,FALSE)*1000,"")</f>
        <v>0</v>
      </c>
      <c r="AT214">
        <f>IFERROR(VLOOKUP($A214,table123!$EF$10:$EZ$410,17,FALSE)/VLOOKUP($A214,table100!$EE$10:$EK$462,7,FALSE)*1000,"")</f>
        <v>0</v>
      </c>
      <c r="AU214">
        <f>IFERROR(VLOOKUP($A214,table123!$FF$10:$FZ$410,17,FALSE)/VLOOKUP($A214,table100!$FE$10:$FK$462,7,FALSE)*1000,"")</f>
        <v>0</v>
      </c>
      <c r="AV214">
        <f>IFERROR(VLOOKUP($A214,table123!$GF$10:$GZ$410,17,FALSE)/VLOOKUP($A214,table100!$GE$10:$GK$462,7,FALSE)*1000,"")</f>
        <v>0</v>
      </c>
      <c r="AX214">
        <f>IFERROR(VLOOKUP($A214,table123!$F$10:$R$410,11,FALSE)/VLOOKUP($A214,table100!$E$10:$K$462,7,FALSE)*1000,"")</f>
        <v>0.12280637119453758</v>
      </c>
      <c r="AY214">
        <f>IFERROR(VLOOKUP($A214,table123!$AF$10:$AR$410,11,FALSE)/VLOOKUP($A214,table100!$AE$10:$AK$462,7,FALSE)*1000,"")</f>
        <v>0.50096527455340778</v>
      </c>
      <c r="AZ214">
        <f>IFERROR(VLOOKUP($A214,table123!$BF$10:$BR$410,11,FALSE)/VLOOKUP($A214,table100!$BE$10:$BK$462,7,FALSE)*1000,"")</f>
        <v>1.6406990593325392</v>
      </c>
      <c r="BA214">
        <f>IFERROR(VLOOKUP($A214,table123!$CF$10:$CY$410,18,FALSE)/VLOOKUP($A214,table100!$CE$10:$CK$462,7,FALSE)*1000,"")</f>
        <v>0.51990762571487292</v>
      </c>
      <c r="BB214">
        <f>IFERROR(VLOOKUP($A214,table123!$DF$10:$DY$410,18,FALSE)/VLOOKUP($A214,table100!$DE$10:$DK$462,7,FALSE)*1000,"")</f>
        <v>0.42059724809229104</v>
      </c>
      <c r="BC214">
        <f>IFERROR(VLOOKUP($A214,table123!$EF$10:$EZ$410,19,FALSE)/VLOOKUP($A214,table100!$EE$10:$EK$462,7,FALSE)*1000,"")</f>
        <v>0.51405276811438272</v>
      </c>
      <c r="BD214">
        <f>IFERROR(VLOOKUP($A214,table123!$FF$10:$FZ$410,19,FALSE)/VLOOKUP($A214,table100!$FE$10:$FK$462,7,FALSE)*1000,"")</f>
        <v>0.21353073063098332</v>
      </c>
      <c r="BE214">
        <f>IFERROR(VLOOKUP($A214,table123!$GF$10:$GZ$410,19,FALSE)/VLOOKUP($A214,table100!$GE$10:$GK$462,7,FALSE)*1000,"")</f>
        <v>0.78041858815182685</v>
      </c>
      <c r="BG214">
        <f>IFERROR(VLOOKUP($A214,table123!$F$10:$R$410,13,FALSE)/VLOOKUP($A214,table100!$E$10:$K$462,7,FALSE)*1000,"")</f>
        <v>5.0719031303344018</v>
      </c>
      <c r="BH214">
        <f>IFERROR(VLOOKUP($A214,table123!$AF$10:$AR$410,13,FALSE)/VLOOKUP($A214,table100!$AE$10:$AK$462,7,FALSE)*1000,"")</f>
        <v>5.3762127025243762</v>
      </c>
      <c r="BI214">
        <f>IFERROR(VLOOKUP($A214,table123!$BF$10:$BR$410,13,FALSE)/VLOOKUP($A214,table100!$BE$10:$BK$462,7,FALSE)*1000,"")</f>
        <v>5.1651637053061421</v>
      </c>
      <c r="BJ214">
        <f>IFERROR(VLOOKUP($A214,table123!$CF$10:$CY$410,20,FALSE)/VLOOKUP($A214,table100!$CE$10:$CK$462,7,FALSE)*1000,"")</f>
        <v>6.1421645084454761</v>
      </c>
      <c r="BK214">
        <f>IFERROR(VLOOKUP($A214,table123!$DF$10:$DY$410,20,FALSE)/VLOOKUP($A214,table100!$DE$10:$DK$462,7,FALSE)*1000,"")</f>
        <v>5.2154058763444091</v>
      </c>
      <c r="BL214">
        <f>IFERROR(VLOOKUP($A214,table123!$EF$10:$EZ$410,21,FALSE)/VLOOKUP($A214,table100!$EE$10:$EK$462,7,FALSE)*1000,"")</f>
        <v>7.7466556683283727</v>
      </c>
      <c r="BM214">
        <f>IFERROR(VLOOKUP($A214,table123!$FF$10:$FZ$410,21,FALSE)/VLOOKUP($A214,table100!$FE$10:$FK$462,7,FALSE)*1000,"")</f>
        <v>3.2385494145699134</v>
      </c>
      <c r="BN214">
        <f>IFERROR(VLOOKUP($A214,table123!$GF$10:$GZ$410,21,FALSE)/VLOOKUP($A214,table100!$GE$10:$GK$462,7,FALSE)*1000,"")</f>
        <v>4.0912853257656376</v>
      </c>
    </row>
    <row r="215" spans="1:66" x14ac:dyDescent="0.3">
      <c r="A215" t="s">
        <v>437</v>
      </c>
      <c r="B215" t="str">
        <f>VLOOKUP($A215,class!$A$1:$B$455,2,FALSE)</f>
        <v>Shire District</v>
      </c>
      <c r="C215" t="str">
        <f>IFERROR(VLOOKUP($A215,classifications!A$3:C$334,3,FALSE),VLOOKUP($A215,classifications!I$2:K$28,3,FALSE))</f>
        <v>Predominantly Rural</v>
      </c>
      <c r="E215" t="b">
        <f>IF(VLOOKUP(A215,table123!$F$10:$F$410,1,FALSE)=VLOOKUP(calculations!A215,table100!$E$10:$E$462,1,FALSE),TRUE,FALSE)</f>
        <v>1</v>
      </c>
      <c r="F215" t="b">
        <f>IF(VLOOKUP($A215,table123!$AF$10:$AF$410,1,FALSE)=VLOOKUP(calculations!$A215,table100!$AE$10:$AE$462,1,FALSE),TRUE,FALSE)</f>
        <v>1</v>
      </c>
      <c r="G215" t="b">
        <f>IF(VLOOKUP($A215,table123!$BF$10:$BF$410,1,FALSE)=VLOOKUP(calculations!$A215,table100!$BE$10:$BE$462,1,FALSE),TRUE,FALSE)</f>
        <v>1</v>
      </c>
      <c r="H215" t="b">
        <f>IF(VLOOKUP($A215,table123!$CF$10:$CF$410,1,FALSE)=VLOOKUP(calculations!$A215,table100!$CE$10:$CE$462,1,FALSE),TRUE,FALSE)</f>
        <v>1</v>
      </c>
      <c r="I215" t="b">
        <f>IF(VLOOKUP($A215,table123!$DF$10:$DF$410,1,FALSE)=VLOOKUP(calculations!$A215,table100!$DE$10:$DE$462,1,FALSE),TRUE,FALSE)</f>
        <v>1</v>
      </c>
      <c r="J215" t="b">
        <f>IF(VLOOKUP($A215,table123!$EF$10:$EF$410,1,FALSE)=VLOOKUP(calculations!$A215,table100!$EE$10:$EE$462,1,FALSE),TRUE,FALSE)</f>
        <v>1</v>
      </c>
      <c r="K215" t="b">
        <f>IF(VLOOKUP($A215,table123!$FF$10:$FF$410,1,FALSE)=VLOOKUP(calculations!$A215,table100!$FE$10:$FE$462,1,FALSE),TRUE,FALSE)</f>
        <v>1</v>
      </c>
      <c r="L215" t="b">
        <f>IF(VLOOKUP($A215,table123!$GF$10:$GF$408,1,FALSE)=VLOOKUP(calculations!$A215,table100!$GE$10:$GE$462,1,FALSE),TRUE,FALSE)</f>
        <v>1</v>
      </c>
      <c r="N215">
        <f>IFERROR(VLOOKUP($A215,table123!$F$10:$R$410,3,FALSE)/VLOOKUP($A215,table100!$E$10:$K$462,7,FALSE)*1000,"")</f>
        <v>8.2146928991142154</v>
      </c>
      <c r="O215">
        <f>IFERROR(VLOOKUP($A215,table123!$AF$10:$AR$410,3,FALSE)/VLOOKUP($A215,table100!$AE$10:$AK$462,7,FALSE)*1000,"")</f>
        <v>9.2935726693688476</v>
      </c>
      <c r="P215">
        <f>IFERROR(VLOOKUP($A215,table123!$BF$10:$BR$410,3,FALSE)/VLOOKUP($A215,table100!$BE$10:$BK$462,7,FALSE)*1000,"")</f>
        <v>9.2905889774617201</v>
      </c>
      <c r="Q215">
        <f>IFERROR(VLOOKUP($A215,table123!$CF$10:$CY$410,3,FALSE)/VLOOKUP($A215,table100!$CE$10:$CK$462,7,FALSE)*1000,"")</f>
        <v>8.6351370543956811</v>
      </c>
      <c r="R215">
        <f>IFERROR(VLOOKUP($A215,table123!$DF$10:$DY$410,3,FALSE)/VLOOKUP($A215,table100!$DE$10:$DK$462,7,FALSE)*1000,"")</f>
        <v>6.4966110751750712</v>
      </c>
      <c r="S215">
        <f>IFERROR(VLOOKUP($A215,table123!$EF$10:$EZ$410,3,FALSE)/VLOOKUP($A215,table100!$EE$10:$EK$462,7,FALSE)*1000,"")</f>
        <v>11.119471616085612</v>
      </c>
      <c r="T215">
        <f>IFERROR(VLOOKUP($A215,table123!$FF$10:$FZ$410,3,FALSE)/VLOOKUP($A215,table100!$FE$10:$FK$462,7,FALSE)*1000,"")</f>
        <v>9.4269616600247357</v>
      </c>
      <c r="U215">
        <f>IFERROR(VLOOKUP($A215,table123!$GF$10:$GZ$410,3,FALSE)/VLOOKUP($A215,table100!$GE$10:$GK$462,7,FALSE)*1000,"")</f>
        <v>9.9953825678355095</v>
      </c>
      <c r="W215">
        <f>IFERROR(VLOOKUP($A215,table123!$F$10:$R$410,5,FALSE)/VLOOKUP($A215,table100!$E$10:$K$462,7,FALSE)*1000,"")</f>
        <v>0.1461689127956266</v>
      </c>
      <c r="X215">
        <f>IFERROR(VLOOKUP($A215,table123!$AF$10:$AR$410,5,FALSE)/VLOOKUP($A215,table100!$AE$10:$AK$462,7,FALSE)*1000,"")</f>
        <v>0.17371163867979153</v>
      </c>
      <c r="Y215">
        <f>IFERROR(VLOOKUP($A215,table123!$BF$10:$BR$410,5,FALSE)/VLOOKUP($A215,table100!$BE$10:$BK$462,7,FALSE)*1000,"")</f>
        <v>0.22939725870275851</v>
      </c>
      <c r="Z215">
        <f>IFERROR(VLOOKUP($A215,table123!$CF$10:$CY$410,5,FALSE)/VLOOKUP($A215,table100!$CE$10:$CK$462,7,FALSE)*1000,"")</f>
        <v>0.14202528049992899</v>
      </c>
      <c r="AA215">
        <f>IFERROR(VLOOKUP($A215,table123!$DF$10:$DY$410,5,FALSE)/VLOOKUP($A215,table100!$DE$10:$DK$462,7,FALSE)*1000,"")</f>
        <v>0.1124954298731614</v>
      </c>
      <c r="AB215">
        <f>IFERROR(VLOOKUP($A215,table123!$EF$10:$EZ$410,5,FALSE)/VLOOKUP($A215,table100!$EE$10:$EK$462,7,FALSE)*1000,"")</f>
        <v>8.36050497450046E-2</v>
      </c>
      <c r="AC215">
        <f>IFERROR(VLOOKUP($A215,table123!$FF$10:$FZ$410,5,FALSE)/VLOOKUP($A215,table100!$FE$10:$FK$462,7,FALSE)*1000,"")</f>
        <v>2.7483853236223717E-2</v>
      </c>
      <c r="AD215">
        <f>IFERROR(VLOOKUP($A215,table123!$GF$10:$GZ$410,5,FALSE)/VLOOKUP($A215,table100!$GE$10:$GK$462,7,FALSE)*1000,"")</f>
        <v>-2.7161365673466061E-2</v>
      </c>
      <c r="AF215">
        <f>IFERROR(VLOOKUP($A215,table123!$F$10:$R$410,7,FALSE)/VLOOKUP($A215,table100!$E$10:$K$462,7,FALSE)*1000,"")</f>
        <v>1.2862864326015142</v>
      </c>
      <c r="AG215">
        <f>IFERROR(VLOOKUP($A215,table123!$AF$10:$AR$410,7,FALSE)/VLOOKUP($A215,table100!$AE$10:$AK$462,7,FALSE)*1000,"")</f>
        <v>0.17371163867979153</v>
      </c>
      <c r="AH215">
        <f>IFERROR(VLOOKUP($A215,table123!$BF$10:$BR$410,7,FALSE)/VLOOKUP($A215,table100!$BE$10:$BK$462,7,FALSE)*1000,"")</f>
        <v>2.8674657337844814E-2</v>
      </c>
      <c r="AI215">
        <f>IFERROR(VLOOKUP($A215,table123!$CF$10:$CY$410,7,FALSE)/VLOOKUP($A215,table100!$CE$10:$CK$462,7,FALSE)*1000,"")</f>
        <v>1.2214174122993893</v>
      </c>
      <c r="AJ215">
        <f>IFERROR(VLOOKUP($A215,table123!$DF$10:$DY$410,7,FALSE)/VLOOKUP($A215,table100!$DE$10:$DK$462,7,FALSE)*1000,"")</f>
        <v>2.0530415951851957</v>
      </c>
      <c r="AK215">
        <f>IFERROR(VLOOKUP($A215,table123!$EF$10:$EZ$410,7,FALSE)/VLOOKUP($A215,table100!$EE$10:$EK$462,7,FALSE)*1000,"")</f>
        <v>2.5638881921801411</v>
      </c>
      <c r="AL215">
        <f>IFERROR(VLOOKUP($A215,table123!$FF$10:$FZ$410,7,FALSE)/VLOOKUP($A215,table100!$FE$10:$FK$462,7,FALSE)*1000,"")</f>
        <v>2.5010306444963581</v>
      </c>
      <c r="AM215">
        <f>IFERROR(VLOOKUP($A215,table123!$GF$10:$GZ$410,7,FALSE)/VLOOKUP($A215,table100!$GE$10:$GK$462,7,FALSE)*1000,"")</f>
        <v>1.765488768775294</v>
      </c>
      <c r="AO215">
        <f>IFERROR(VLOOKUP($A215,table123!$F$10:$R$410,9,FALSE)/VLOOKUP($A215,table100!$E$10:$K$462,7,FALSE)*1000,"")</f>
        <v>8.7701347677375974E-2</v>
      </c>
      <c r="AP215">
        <f>IFERROR(VLOOKUP($A215,table123!$AF$10:$AR$410,9,FALSE)/VLOOKUP($A215,table100!$AE$10:$AK$462,7,FALSE)*1000,"")</f>
        <v>5.7903879559930517E-2</v>
      </c>
      <c r="AQ215">
        <f>IFERROR(VLOOKUP($A215,table123!$BF$10:$BR$410,9,FALSE)/VLOOKUP($A215,table100!$BE$10:$BK$462,7,FALSE)*1000,"")</f>
        <v>-2.8674657337844814E-2</v>
      </c>
      <c r="AR215">
        <f>IFERROR(VLOOKUP($A215,table123!$CF$10:$CY$410,16,FALSE)/VLOOKUP($A215,table100!$CE$10:$CK$462,7,FALSE)*1000,"")</f>
        <v>0.22724044879988639</v>
      </c>
      <c r="AS215">
        <f>IFERROR(VLOOKUP($A215,table123!$DF$10:$DY$410,16,FALSE)/VLOOKUP($A215,table100!$DE$10:$DK$462,7,FALSE)*1000,"")</f>
        <v>0.5062294344292263</v>
      </c>
      <c r="AT215">
        <f>IFERROR(VLOOKUP($A215,table123!$EF$10:$EZ$410,17,FALSE)/VLOOKUP($A215,table100!$EE$10:$EK$462,7,FALSE)*1000,"")</f>
        <v>0.22294679932001227</v>
      </c>
      <c r="AU215">
        <f>IFERROR(VLOOKUP($A215,table123!$FF$10:$FZ$410,17,FALSE)/VLOOKUP($A215,table100!$FE$10:$FK$462,7,FALSE)*1000,"")</f>
        <v>0.21987082588978973</v>
      </c>
      <c r="AV215">
        <f>IFERROR(VLOOKUP($A215,table123!$GF$10:$GZ$410,17,FALSE)/VLOOKUP($A215,table100!$GE$10:$GK$462,7,FALSE)*1000,"")</f>
        <v>8.1484097020398175E-2</v>
      </c>
      <c r="AX215">
        <f>IFERROR(VLOOKUP($A215,table123!$F$10:$R$410,11,FALSE)/VLOOKUP($A215,table100!$E$10:$K$462,7,FALSE)*1000,"")</f>
        <v>0</v>
      </c>
      <c r="AY215">
        <f>IFERROR(VLOOKUP($A215,table123!$AF$10:$AR$410,11,FALSE)/VLOOKUP($A215,table100!$AE$10:$AK$462,7,FALSE)*1000,"")</f>
        <v>2.8951939779965258E-2</v>
      </c>
      <c r="AZ215">
        <f>IFERROR(VLOOKUP($A215,table123!$BF$10:$BR$410,11,FALSE)/VLOOKUP($A215,table100!$BE$10:$BK$462,7,FALSE)*1000,"")</f>
        <v>2.8674657337844814E-2</v>
      </c>
      <c r="BA215">
        <f>IFERROR(VLOOKUP($A215,table123!$CF$10:$CY$410,18,FALSE)/VLOOKUP($A215,table100!$CE$10:$CK$462,7,FALSE)*1000,"")</f>
        <v>0.22724044879988639</v>
      </c>
      <c r="BB215">
        <f>IFERROR(VLOOKUP($A215,table123!$DF$10:$DY$410,18,FALSE)/VLOOKUP($A215,table100!$DE$10:$DK$462,7,FALSE)*1000,"")</f>
        <v>0</v>
      </c>
      <c r="BC215">
        <f>IFERROR(VLOOKUP($A215,table123!$EF$10:$EZ$410,19,FALSE)/VLOOKUP($A215,table100!$EE$10:$EK$462,7,FALSE)*1000,"")</f>
        <v>0</v>
      </c>
      <c r="BD215">
        <f>IFERROR(VLOOKUP($A215,table123!$FF$10:$FZ$410,19,FALSE)/VLOOKUP($A215,table100!$FE$10:$FK$462,7,FALSE)*1000,"")</f>
        <v>0.30232238559846092</v>
      </c>
      <c r="BE215">
        <f>IFERROR(VLOOKUP($A215,table123!$GF$10:$GZ$410,19,FALSE)/VLOOKUP($A215,table100!$GE$10:$GK$462,7,FALSE)*1000,"")</f>
        <v>0.27161365673466059</v>
      </c>
      <c r="BG215">
        <f>IFERROR(VLOOKUP($A215,table123!$F$10:$R$410,13,FALSE)/VLOOKUP($A215,table100!$E$10:$K$462,7,FALSE)*1000,"")</f>
        <v>9.7348495921887341</v>
      </c>
      <c r="BH215">
        <f>IFERROR(VLOOKUP($A215,table123!$AF$10:$AR$410,13,FALSE)/VLOOKUP($A215,table100!$AE$10:$AK$462,7,FALSE)*1000,"")</f>
        <v>9.6699478865083961</v>
      </c>
      <c r="BI215">
        <f>IFERROR(VLOOKUP($A215,table123!$BF$10:$BR$410,13,FALSE)/VLOOKUP($A215,table100!$BE$10:$BK$462,7,FALSE)*1000,"")</f>
        <v>9.4913115788266325</v>
      </c>
      <c r="BJ215">
        <f>IFERROR(VLOOKUP($A215,table123!$CF$10:$CY$410,20,FALSE)/VLOOKUP($A215,table100!$CE$10:$CK$462,7,FALSE)*1000,"")</f>
        <v>9.9985797471950004</v>
      </c>
      <c r="BK215">
        <f>IFERROR(VLOOKUP($A215,table123!$DF$10:$DY$410,20,FALSE)/VLOOKUP($A215,table100!$DE$10:$DK$462,7,FALSE)*1000,"")</f>
        <v>9.168377534662655</v>
      </c>
      <c r="BL215">
        <f>IFERROR(VLOOKUP($A215,table123!$EF$10:$EZ$410,21,FALSE)/VLOOKUP($A215,table100!$EE$10:$EK$462,7,FALSE)*1000,"")</f>
        <v>13.989911657330769</v>
      </c>
      <c r="BM215">
        <f>IFERROR(VLOOKUP($A215,table123!$FF$10:$FZ$410,21,FALSE)/VLOOKUP($A215,table100!$FE$10:$FK$462,7,FALSE)*1000,"")</f>
        <v>11.873024598048646</v>
      </c>
      <c r="BN215">
        <f>IFERROR(VLOOKUP($A215,table123!$GF$10:$GZ$410,21,FALSE)/VLOOKUP($A215,table100!$GE$10:$GK$462,7,FALSE)*1000,"")</f>
        <v>11.543580411223076</v>
      </c>
    </row>
    <row r="216" spans="1:66" x14ac:dyDescent="0.3">
      <c r="A216" t="s">
        <v>893</v>
      </c>
      <c r="B216" t="str">
        <f>VLOOKUP($A216,class!$A$1:$B$455,2,FALSE)</f>
        <v>Shire District</v>
      </c>
      <c r="C216" t="str">
        <f>IFERROR(VLOOKUP($A216,classifications!A$3:C$334,3,FALSE),VLOOKUP($A216,classifications!I$2:K$28,3,FALSE))</f>
        <v>Predominantly Rural</v>
      </c>
      <c r="E216" t="b">
        <f>IF(VLOOKUP(A216,table123!$F$10:$F$410,1,FALSE)=VLOOKUP(calculations!A216,table100!$E$10:$E$462,1,FALSE),TRUE,FALSE)</f>
        <v>1</v>
      </c>
      <c r="F216" t="b">
        <f>IF(VLOOKUP($A216,table123!$AF$10:$AF$410,1,FALSE)=VLOOKUP(calculations!$A216,table100!$AE$10:$AE$462,1,FALSE),TRUE,FALSE)</f>
        <v>1</v>
      </c>
      <c r="G216" t="b">
        <f>IF(VLOOKUP($A216,table123!$BF$10:$BF$410,1,FALSE)=VLOOKUP(calculations!$A216,table100!$BE$10:$BE$462,1,FALSE),TRUE,FALSE)</f>
        <v>1</v>
      </c>
      <c r="H216" t="b">
        <f>IF(VLOOKUP($A216,table123!$CF$10:$CF$410,1,FALSE)=VLOOKUP(calculations!$A216,table100!$CE$10:$CE$462,1,FALSE),TRUE,FALSE)</f>
        <v>1</v>
      </c>
      <c r="I216" t="b">
        <f>IF(VLOOKUP($A216,table123!$DF$10:$DF$410,1,FALSE)=VLOOKUP(calculations!$A216,table100!$DE$10:$DE$462,1,FALSE),TRUE,FALSE)</f>
        <v>1</v>
      </c>
      <c r="J216" t="b">
        <f>IF(VLOOKUP($A216,table123!$EF$10:$EF$410,1,FALSE)=VLOOKUP(calculations!$A216,table100!$EE$10:$EE$462,1,FALSE),TRUE,FALSE)</f>
        <v>1</v>
      </c>
      <c r="K216" t="b">
        <f>IF(VLOOKUP($A216,table123!$FF$10:$FF$410,1,FALSE)=VLOOKUP(calculations!$A216,table100!$FE$10:$FE$462,1,FALSE),TRUE,FALSE)</f>
        <v>1</v>
      </c>
      <c r="L216" t="b">
        <f>IF(VLOOKUP($A216,table123!$GF$10:$GF$408,1,FALSE)=VLOOKUP(calculations!$A216,table100!$GE$10:$GE$462,1,FALSE),TRUE,FALSE)</f>
        <v>1</v>
      </c>
      <c r="N216">
        <f>IFERROR(VLOOKUP($A216,table123!$F$10:$R$410,3,FALSE)/VLOOKUP($A216,table100!$E$10:$K$462,7,FALSE)*1000,"")</f>
        <v>6.9959820373434178</v>
      </c>
      <c r="O216">
        <f>IFERROR(VLOOKUP($A216,table123!$AF$10:$AR$410,3,FALSE)/VLOOKUP($A216,table100!$AE$10:$AK$462,7,FALSE)*1000,"")</f>
        <v>12.556032763031284</v>
      </c>
      <c r="P216">
        <f>IFERROR(VLOOKUP($A216,table123!$BF$10:$BR$410,3,FALSE)/VLOOKUP($A216,table100!$BE$10:$BK$462,7,FALSE)*1000,"")</f>
        <v>6.0475462254970109</v>
      </c>
      <c r="Q216">
        <f>IFERROR(VLOOKUP($A216,table123!$CF$10:$CY$410,3,FALSE)/VLOOKUP($A216,table100!$CE$10:$CK$462,7,FALSE)*1000,"")</f>
        <v>3.7866617707807406</v>
      </c>
      <c r="R216">
        <f>IFERROR(VLOOKUP($A216,table123!$DF$10:$DY$410,3,FALSE)/VLOOKUP($A216,table100!$DE$10:$DK$462,7,FALSE)*1000,"")</f>
        <v>2.8488080587082365</v>
      </c>
      <c r="S216">
        <f>IFERROR(VLOOKUP($A216,table123!$EF$10:$EZ$410,3,FALSE)/VLOOKUP($A216,table100!$EE$10:$EK$462,7,FALSE)*1000,"")</f>
        <v>4.820858701310458</v>
      </c>
      <c r="T216">
        <f>IFERROR(VLOOKUP($A216,table123!$FF$10:$FZ$410,3,FALSE)/VLOOKUP($A216,table100!$FE$10:$FK$462,7,FALSE)*1000,"")</f>
        <v>16.140240758591315</v>
      </c>
      <c r="U216">
        <f>IFERROR(VLOOKUP($A216,table123!$GF$10:$GZ$410,3,FALSE)/VLOOKUP($A216,table100!$GE$10:$GK$462,7,FALSE)*1000,"")</f>
        <v>8.8964436301022101</v>
      </c>
      <c r="W216">
        <f>IFERROR(VLOOKUP($A216,table123!$F$10:$R$410,5,FALSE)/VLOOKUP($A216,table100!$E$10:$K$462,7,FALSE)*1000,"")</f>
        <v>0</v>
      </c>
      <c r="X216">
        <f>IFERROR(VLOOKUP($A216,table123!$AF$10:$AR$410,5,FALSE)/VLOOKUP($A216,table100!$AE$10:$AK$462,7,FALSE)*1000,"")</f>
        <v>0</v>
      </c>
      <c r="Y216">
        <f>IFERROR(VLOOKUP($A216,table123!$BF$10:$BR$410,5,FALSE)/VLOOKUP($A216,table100!$BE$10:$BK$462,7,FALSE)*1000,"")</f>
        <v>0.23170675193475138</v>
      </c>
      <c r="Z216">
        <f>IFERROR(VLOOKUP($A216,table123!$CF$10:$CY$410,5,FALSE)/VLOOKUP($A216,table100!$CE$10:$CK$462,7,FALSE)*1000,"")</f>
        <v>0</v>
      </c>
      <c r="AA216">
        <f>IFERROR(VLOOKUP($A216,table123!$DF$10:$DY$410,5,FALSE)/VLOOKUP($A216,table100!$DE$10:$DK$462,7,FALSE)*1000,"")</f>
        <v>0</v>
      </c>
      <c r="AB216">
        <f>IFERROR(VLOOKUP($A216,table123!$EF$10:$EZ$410,5,FALSE)/VLOOKUP($A216,table100!$EE$10:$EK$462,7,FALSE)*1000,"")</f>
        <v>0</v>
      </c>
      <c r="AC216">
        <f>IFERROR(VLOOKUP($A216,table123!$FF$10:$FZ$410,5,FALSE)/VLOOKUP($A216,table100!$FE$10:$FK$462,7,FALSE)*1000,"")</f>
        <v>0</v>
      </c>
      <c r="AD216">
        <f>IFERROR(VLOOKUP($A216,table123!$GF$10:$GZ$410,5,FALSE)/VLOOKUP($A216,table100!$GE$10:$GK$462,7,FALSE)*1000,"")</f>
        <v>0.15452879754519966</v>
      </c>
      <c r="AF216">
        <f>IFERROR(VLOOKUP($A216,table123!$F$10:$R$410,7,FALSE)/VLOOKUP($A216,table100!$E$10:$K$462,7,FALSE)*1000,"")</f>
        <v>0.40179626565823684</v>
      </c>
      <c r="AG216">
        <f>IFERROR(VLOOKUP($A216,table123!$AF$10:$AR$410,7,FALSE)/VLOOKUP($A216,table100!$AE$10:$AK$462,7,FALSE)*1000,"")</f>
        <v>0.32856908164941678</v>
      </c>
      <c r="AH216">
        <f>IFERROR(VLOOKUP($A216,table123!$BF$10:$BR$410,7,FALSE)/VLOOKUP($A216,table100!$BE$10:$BK$462,7,FALSE)*1000,"")</f>
        <v>3.3597479030538948</v>
      </c>
      <c r="AI216">
        <f>IFERROR(VLOOKUP($A216,table123!$CF$10:$CY$410,7,FALSE)/VLOOKUP($A216,table100!$CE$10:$CK$462,7,FALSE)*1000,"")</f>
        <v>3.1899756735668059</v>
      </c>
      <c r="AJ216">
        <f>IFERROR(VLOOKUP($A216,table123!$DF$10:$DY$410,7,FALSE)/VLOOKUP($A216,table100!$DE$10:$DK$462,7,FALSE)*1000,"")</f>
        <v>4.1022836045398607</v>
      </c>
      <c r="AK216">
        <f>IFERROR(VLOOKUP($A216,table123!$EF$10:$EZ$410,7,FALSE)/VLOOKUP($A216,table100!$EE$10:$EK$462,7,FALSE)*1000,"")</f>
        <v>4.820858701310458</v>
      </c>
      <c r="AL216">
        <f>IFERROR(VLOOKUP($A216,table123!$FF$10:$FZ$410,7,FALSE)/VLOOKUP($A216,table100!$FE$10:$FK$462,7,FALSE)*1000,"")</f>
        <v>-8.9668004214396205E-2</v>
      </c>
      <c r="AM216">
        <f>IFERROR(VLOOKUP($A216,table123!$GF$10:$GZ$410,7,FALSE)/VLOOKUP($A216,table100!$GE$10:$GK$462,7,FALSE)*1000,"")</f>
        <v>1.1037771253228548</v>
      </c>
      <c r="AO216">
        <f>IFERROR(VLOOKUP($A216,table123!$F$10:$R$410,9,FALSE)/VLOOKUP($A216,table100!$E$10:$K$462,7,FALSE)*1000,"")</f>
        <v>0</v>
      </c>
      <c r="AP216">
        <f>IFERROR(VLOOKUP($A216,table123!$AF$10:$AR$410,9,FALSE)/VLOOKUP($A216,table100!$AE$10:$AK$462,7,FALSE)*1000,"")</f>
        <v>0</v>
      </c>
      <c r="AQ216">
        <f>IFERROR(VLOOKUP($A216,table123!$BF$10:$BR$410,9,FALSE)/VLOOKUP($A216,table100!$BE$10:$BK$462,7,FALSE)*1000,"")</f>
        <v>0</v>
      </c>
      <c r="AR216">
        <f>IFERROR(VLOOKUP($A216,table123!$CF$10:$CY$410,16,FALSE)/VLOOKUP($A216,table100!$CE$10:$CK$462,7,FALSE)*1000,"")</f>
        <v>0</v>
      </c>
      <c r="AS216">
        <f>IFERROR(VLOOKUP($A216,table123!$DF$10:$DY$410,16,FALSE)/VLOOKUP($A216,table100!$DE$10:$DK$462,7,FALSE)*1000,"")</f>
        <v>0</v>
      </c>
      <c r="AT216">
        <f>IFERROR(VLOOKUP($A216,table123!$EF$10:$EZ$410,17,FALSE)/VLOOKUP($A216,table100!$EE$10:$EK$462,7,FALSE)*1000,"")</f>
        <v>0</v>
      </c>
      <c r="AU216">
        <f>IFERROR(VLOOKUP($A216,table123!$FF$10:$FZ$410,17,FALSE)/VLOOKUP($A216,table100!$FE$10:$FK$462,7,FALSE)*1000,"")</f>
        <v>0</v>
      </c>
      <c r="AV216">
        <f>IFERROR(VLOOKUP($A216,table123!$GF$10:$GZ$410,17,FALSE)/VLOOKUP($A216,table100!$GE$10:$GK$462,7,FALSE)*1000,"")</f>
        <v>0</v>
      </c>
      <c r="AX216">
        <f>IFERROR(VLOOKUP($A216,table123!$F$10:$R$410,11,FALSE)/VLOOKUP($A216,table100!$E$10:$K$462,7,FALSE)*1000,"")</f>
        <v>0.33089104230678329</v>
      </c>
      <c r="AY216">
        <f>IFERROR(VLOOKUP($A216,table123!$AF$10:$AR$410,11,FALSE)/VLOOKUP($A216,table100!$AE$10:$AK$462,7,FALSE)*1000,"")</f>
        <v>0</v>
      </c>
      <c r="AZ216">
        <f>IFERROR(VLOOKUP($A216,table123!$BF$10:$BR$410,11,FALSE)/VLOOKUP($A216,table100!$BE$10:$BK$462,7,FALSE)*1000,"")</f>
        <v>0</v>
      </c>
      <c r="BA216">
        <f>IFERROR(VLOOKUP($A216,table123!$CF$10:$CY$410,18,FALSE)/VLOOKUP($A216,table100!$CE$10:$CK$462,7,FALSE)*1000,"")</f>
        <v>0</v>
      </c>
      <c r="BB216">
        <f>IFERROR(VLOOKUP($A216,table123!$DF$10:$DY$410,18,FALSE)/VLOOKUP($A216,table100!$DE$10:$DK$462,7,FALSE)*1000,"")</f>
        <v>0</v>
      </c>
      <c r="BC216">
        <f>IFERROR(VLOOKUP($A216,table123!$EF$10:$EZ$410,19,FALSE)/VLOOKUP($A216,table100!$EE$10:$EK$462,7,FALSE)*1000,"")</f>
        <v>0</v>
      </c>
      <c r="BD216">
        <f>IFERROR(VLOOKUP($A216,table123!$FF$10:$FZ$410,19,FALSE)/VLOOKUP($A216,table100!$FE$10:$FK$462,7,FALSE)*1000,"")</f>
        <v>0.58284202739357538</v>
      </c>
      <c r="BE216">
        <f>IFERROR(VLOOKUP($A216,table123!$GF$10:$GZ$410,19,FALSE)/VLOOKUP($A216,table100!$GE$10:$GK$462,7,FALSE)*1000,"")</f>
        <v>0.19867988255811386</v>
      </c>
      <c r="BG216">
        <f>IFERROR(VLOOKUP($A216,table123!$F$10:$R$410,13,FALSE)/VLOOKUP($A216,table100!$E$10:$K$462,7,FALSE)*1000,"")</f>
        <v>7.0668872606948714</v>
      </c>
      <c r="BH216">
        <f>IFERROR(VLOOKUP($A216,table123!$AF$10:$AR$410,13,FALSE)/VLOOKUP($A216,table100!$AE$10:$AK$462,7,FALSE)*1000,"")</f>
        <v>12.8846018446807</v>
      </c>
      <c r="BI216">
        <f>IFERROR(VLOOKUP($A216,table123!$BF$10:$BR$410,13,FALSE)/VLOOKUP($A216,table100!$BE$10:$BK$462,7,FALSE)*1000,"")</f>
        <v>9.6390008804856571</v>
      </c>
      <c r="BJ216">
        <f>IFERROR(VLOOKUP($A216,table123!$CF$10:$CY$410,20,FALSE)/VLOOKUP($A216,table100!$CE$10:$CK$462,7,FALSE)*1000,"")</f>
        <v>6.9766374443475465</v>
      </c>
      <c r="BK216">
        <f>IFERROR(VLOOKUP($A216,table123!$DF$10:$DY$410,20,FALSE)/VLOOKUP($A216,table100!$DE$10:$DK$462,7,FALSE)*1000,"")</f>
        <v>6.9510916632480964</v>
      </c>
      <c r="BL216">
        <f>IFERROR(VLOOKUP($A216,table123!$EF$10:$EZ$410,21,FALSE)/VLOOKUP($A216,table100!$EE$10:$EK$462,7,FALSE)*1000,"")</f>
        <v>9.641717402620916</v>
      </c>
      <c r="BM216">
        <f>IFERROR(VLOOKUP($A216,table123!$FF$10:$FZ$410,21,FALSE)/VLOOKUP($A216,table100!$FE$10:$FK$462,7,FALSE)*1000,"")</f>
        <v>15.467730726983344</v>
      </c>
      <c r="BN216">
        <f>IFERROR(VLOOKUP($A216,table123!$GF$10:$GZ$410,21,FALSE)/VLOOKUP($A216,table100!$GE$10:$GK$462,7,FALSE)*1000,"")</f>
        <v>9.9560696704121501</v>
      </c>
    </row>
    <row r="217" spans="1:66" x14ac:dyDescent="0.3">
      <c r="A217" t="s">
        <v>974</v>
      </c>
      <c r="B217" t="str">
        <f>VLOOKUP($A217,class!$A$1:$B$455,2,FALSE)</f>
        <v>Shire District</v>
      </c>
      <c r="C217" t="str">
        <f>IFERROR(VLOOKUP($A217,classifications!A$3:C$334,3,FALSE),VLOOKUP($A217,classifications!I$2:K$28,3,FALSE))</f>
        <v>Predominantly Urban</v>
      </c>
      <c r="E217" t="b">
        <f>IF(VLOOKUP(A217,table123!$F$10:$F$410,1,FALSE)=VLOOKUP(calculations!A217,table100!$E$10:$E$462,1,FALSE),TRUE,FALSE)</f>
        <v>1</v>
      </c>
      <c r="F217" t="b">
        <f>IF(VLOOKUP($A217,table123!$AF$10:$AF$410,1,FALSE)=VLOOKUP(calculations!$A217,table100!$AE$10:$AE$462,1,FALSE),TRUE,FALSE)</f>
        <v>1</v>
      </c>
      <c r="G217" t="b">
        <f>IF(VLOOKUP($A217,table123!$BF$10:$BF$410,1,FALSE)=VLOOKUP(calculations!$A217,table100!$BE$10:$BE$462,1,FALSE),TRUE,FALSE)</f>
        <v>1</v>
      </c>
      <c r="H217" t="b">
        <f>IF(VLOOKUP($A217,table123!$CF$10:$CF$410,1,FALSE)=VLOOKUP(calculations!$A217,table100!$CE$10:$CE$462,1,FALSE),TRUE,FALSE)</f>
        <v>1</v>
      </c>
      <c r="I217" t="b">
        <f>IF(VLOOKUP($A217,table123!$DF$10:$DF$410,1,FALSE)=VLOOKUP(calculations!$A217,table100!$DE$10:$DE$462,1,FALSE),TRUE,FALSE)</f>
        <v>1</v>
      </c>
      <c r="J217" t="b">
        <f>IF(VLOOKUP($A217,table123!$EF$10:$EF$410,1,FALSE)=VLOOKUP(calculations!$A217,table100!$EE$10:$EE$462,1,FALSE),TRUE,FALSE)</f>
        <v>1</v>
      </c>
      <c r="K217" t="b">
        <f>IF(VLOOKUP($A217,table123!$FF$10:$FF$410,1,FALSE)=VLOOKUP(calculations!$A217,table100!$FE$10:$FE$462,1,FALSE),TRUE,FALSE)</f>
        <v>1</v>
      </c>
      <c r="L217" t="b">
        <f>IF(VLOOKUP($A217,table123!$GF$10:$GF$408,1,FALSE)=VLOOKUP(calculations!$A217,table100!$GE$10:$GE$462,1,FALSE),TRUE,FALSE)</f>
        <v>1</v>
      </c>
      <c r="N217">
        <f>IFERROR(VLOOKUP($A217,table123!$F$10:$R$410,3,FALSE)/VLOOKUP($A217,table100!$E$10:$K$462,7,FALSE)*1000,"")</f>
        <v>8.5563474986551906</v>
      </c>
      <c r="O217">
        <f>IFERROR(VLOOKUP($A217,table123!$AF$10:$AR$410,3,FALSE)/VLOOKUP($A217,table100!$AE$10:$AK$462,7,FALSE)*1000,"")</f>
        <v>10.527718550106609</v>
      </c>
      <c r="P217">
        <f>IFERROR(VLOOKUP($A217,table123!$BF$10:$BR$410,3,FALSE)/VLOOKUP($A217,table100!$BE$10:$BK$462,7,FALSE)*1000,"")</f>
        <v>10.89518535001401</v>
      </c>
      <c r="Q217">
        <f>IFERROR(VLOOKUP($A217,table123!$CF$10:$CY$410,3,FALSE)/VLOOKUP($A217,table100!$CE$10:$CK$462,7,FALSE)*1000,"")</f>
        <v>12.644597086032208</v>
      </c>
      <c r="R217">
        <f>IFERROR(VLOOKUP($A217,table123!$DF$10:$DY$410,3,FALSE)/VLOOKUP($A217,table100!$DE$10:$DK$462,7,FALSE)*1000,"")</f>
        <v>13.284868759650026</v>
      </c>
      <c r="S217">
        <f>IFERROR(VLOOKUP($A217,table123!$EF$10:$EZ$410,3,FALSE)/VLOOKUP($A217,table100!$EE$10:$EK$462,7,FALSE)*1000,"")</f>
        <v>8.7849816385969355</v>
      </c>
      <c r="T217">
        <f>IFERROR(VLOOKUP($A217,table123!$FF$10:$FZ$410,3,FALSE)/VLOOKUP($A217,table100!$FE$10:$FK$462,7,FALSE)*1000,"")</f>
        <v>9.2177457281705593</v>
      </c>
      <c r="U217">
        <f>IFERROR(VLOOKUP($A217,table123!$GF$10:$GZ$410,3,FALSE)/VLOOKUP($A217,table100!$GE$10:$GK$462,7,FALSE)*1000,"")</f>
        <v>16.166317585912651</v>
      </c>
      <c r="W217">
        <f>IFERROR(VLOOKUP($A217,table123!$F$10:$R$410,5,FALSE)/VLOOKUP($A217,table100!$E$10:$K$462,7,FALSE)*1000,"")</f>
        <v>3.3620225927918232E-2</v>
      </c>
      <c r="X217">
        <f>IFERROR(VLOOKUP($A217,table123!$AF$10:$AR$410,5,FALSE)/VLOOKUP($A217,table100!$AE$10:$AK$462,7,FALSE)*1000,"")</f>
        <v>4.997334754797441E-2</v>
      </c>
      <c r="Y217">
        <f>IFERROR(VLOOKUP($A217,table123!$BF$10:$BR$410,5,FALSE)/VLOOKUP($A217,table100!$BE$10:$BK$462,7,FALSE)*1000,"")</f>
        <v>0.16482882526496231</v>
      </c>
      <c r="Z217">
        <f>IFERROR(VLOOKUP($A217,table123!$CF$10:$CY$410,5,FALSE)/VLOOKUP($A217,table100!$CE$10:$CK$462,7,FALSE)*1000,"")</f>
        <v>0.16315609143267362</v>
      </c>
      <c r="AA217">
        <f>IFERROR(VLOOKUP($A217,table123!$DF$10:$DY$410,5,FALSE)/VLOOKUP($A217,table100!$DE$10:$DK$462,7,FALSE)*1000,"")</f>
        <v>-1.6083376222336594E-2</v>
      </c>
      <c r="AB217">
        <f>IFERROR(VLOOKUP($A217,table123!$EF$10:$EZ$410,5,FALSE)/VLOOKUP($A217,table100!$EE$10:$EK$462,7,FALSE)*1000,"")</f>
        <v>6.331518298087882E-2</v>
      </c>
      <c r="AC217">
        <f>IFERROR(VLOOKUP($A217,table123!$FF$10:$FZ$410,5,FALSE)/VLOOKUP($A217,table100!$FE$10:$FK$462,7,FALSE)*1000,"")</f>
        <v>0.15676438313215238</v>
      </c>
      <c r="AD217">
        <f>IFERROR(VLOOKUP($A217,table123!$GF$10:$GZ$410,5,FALSE)/VLOOKUP($A217,table100!$GE$10:$GK$462,7,FALSE)*1000,"")</f>
        <v>0.17066170196260957</v>
      </c>
      <c r="AF217">
        <f>IFERROR(VLOOKUP($A217,table123!$F$10:$R$410,7,FALSE)/VLOOKUP($A217,table100!$E$10:$K$462,7,FALSE)*1000,"")</f>
        <v>0.94136632598171055</v>
      </c>
      <c r="AG217">
        <f>IFERROR(VLOOKUP($A217,table123!$AF$10:$AR$410,7,FALSE)/VLOOKUP($A217,table100!$AE$10:$AK$462,7,FALSE)*1000,"")</f>
        <v>0.31649786780383798</v>
      </c>
      <c r="AH217">
        <f>IFERROR(VLOOKUP($A217,table123!$BF$10:$BR$410,7,FALSE)/VLOOKUP($A217,table100!$BE$10:$BK$462,7,FALSE)*1000,"")</f>
        <v>0.60986665348036073</v>
      </c>
      <c r="AI217">
        <f>IFERROR(VLOOKUP($A217,table123!$CF$10:$CY$410,7,FALSE)/VLOOKUP($A217,table100!$CE$10:$CK$462,7,FALSE)*1000,"")</f>
        <v>1.9415574880488162</v>
      </c>
      <c r="AJ217">
        <f>IFERROR(VLOOKUP($A217,table123!$DF$10:$DY$410,7,FALSE)/VLOOKUP($A217,table100!$DE$10:$DK$462,7,FALSE)*1000,"")</f>
        <v>3.0236747297992799</v>
      </c>
      <c r="AK217">
        <f>IFERROR(VLOOKUP($A217,table123!$EF$10:$EZ$410,7,FALSE)/VLOOKUP($A217,table100!$EE$10:$EK$462,7,FALSE)*1000,"")</f>
        <v>1.3929340255793339</v>
      </c>
      <c r="AL217">
        <f>IFERROR(VLOOKUP($A217,table123!$FF$10:$FZ$410,7,FALSE)/VLOOKUP($A217,table100!$FE$10:$FK$462,7,FALSE)*1000,"")</f>
        <v>1.4108794481893714</v>
      </c>
      <c r="AM217">
        <f>IFERROR(VLOOKUP($A217,table123!$GF$10:$GZ$410,7,FALSE)/VLOOKUP($A217,table100!$GE$10:$GK$462,7,FALSE)*1000,"")</f>
        <v>1.3652936157008766</v>
      </c>
      <c r="AO217">
        <f>IFERROR(VLOOKUP($A217,table123!$F$10:$R$410,9,FALSE)/VLOOKUP($A217,table100!$E$10:$K$462,7,FALSE)*1000,"")</f>
        <v>0</v>
      </c>
      <c r="AP217">
        <f>IFERROR(VLOOKUP($A217,table123!$AF$10:$AR$410,9,FALSE)/VLOOKUP($A217,table100!$AE$10:$AK$462,7,FALSE)*1000,"")</f>
        <v>0</v>
      </c>
      <c r="AQ217">
        <f>IFERROR(VLOOKUP($A217,table123!$BF$10:$BR$410,9,FALSE)/VLOOKUP($A217,table100!$BE$10:$BK$462,7,FALSE)*1000,"")</f>
        <v>0</v>
      </c>
      <c r="AR217">
        <f>IFERROR(VLOOKUP($A217,table123!$CF$10:$CY$410,16,FALSE)/VLOOKUP($A217,table100!$CE$10:$CK$462,7,FALSE)*1000,"")</f>
        <v>0</v>
      </c>
      <c r="AS217">
        <f>IFERROR(VLOOKUP($A217,table123!$DF$10:$DY$410,16,FALSE)/VLOOKUP($A217,table100!$DE$10:$DK$462,7,FALSE)*1000,"")</f>
        <v>0</v>
      </c>
      <c r="AT217">
        <f>IFERROR(VLOOKUP($A217,table123!$EF$10:$EZ$410,17,FALSE)/VLOOKUP($A217,table100!$EE$10:$EK$462,7,FALSE)*1000,"")</f>
        <v>1.5828795745219705E-2</v>
      </c>
      <c r="AU217">
        <f>IFERROR(VLOOKUP($A217,table123!$FF$10:$FZ$410,17,FALSE)/VLOOKUP($A217,table100!$FE$10:$FK$462,7,FALSE)*1000,"")</f>
        <v>0</v>
      </c>
      <c r="AV217">
        <f>IFERROR(VLOOKUP($A217,table123!$GF$10:$GZ$410,17,FALSE)/VLOOKUP($A217,table100!$GE$10:$GK$462,7,FALSE)*1000,"")</f>
        <v>0</v>
      </c>
      <c r="AX217">
        <f>IFERROR(VLOOKUP($A217,table123!$F$10:$R$410,11,FALSE)/VLOOKUP($A217,table100!$E$10:$K$462,7,FALSE)*1000,"")</f>
        <v>0.38663259817105972</v>
      </c>
      <c r="AY217">
        <f>IFERROR(VLOOKUP($A217,table123!$AF$10:$AR$410,11,FALSE)/VLOOKUP($A217,table100!$AE$10:$AK$462,7,FALSE)*1000,"")</f>
        <v>0.28318230277185497</v>
      </c>
      <c r="AZ217">
        <f>IFERROR(VLOOKUP($A217,table123!$BF$10:$BR$410,11,FALSE)/VLOOKUP($A217,table100!$BE$10:$BK$462,7,FALSE)*1000,"")</f>
        <v>1.417527897278676</v>
      </c>
      <c r="BA217">
        <f>IFERROR(VLOOKUP($A217,table123!$CF$10:$CY$410,18,FALSE)/VLOOKUP($A217,table100!$CE$10:$CK$462,7,FALSE)*1000,"")</f>
        <v>0.30999657372207995</v>
      </c>
      <c r="BB217">
        <f>IFERROR(VLOOKUP($A217,table123!$DF$10:$DY$410,18,FALSE)/VLOOKUP($A217,table100!$DE$10:$DK$462,7,FALSE)*1000,"")</f>
        <v>0.20908389089037571</v>
      </c>
      <c r="BC217">
        <f>IFERROR(VLOOKUP($A217,table123!$EF$10:$EZ$410,19,FALSE)/VLOOKUP($A217,table100!$EE$10:$EK$462,7,FALSE)*1000,"")</f>
        <v>0.5381790553374699</v>
      </c>
      <c r="BD217">
        <f>IFERROR(VLOOKUP($A217,table123!$FF$10:$FZ$410,19,FALSE)/VLOOKUP($A217,table100!$FE$10:$FK$462,7,FALSE)*1000,"")</f>
        <v>0.36055808120395044</v>
      </c>
      <c r="BE217">
        <f>IFERROR(VLOOKUP($A217,table123!$GF$10:$GZ$410,19,FALSE)/VLOOKUP($A217,table100!$GE$10:$GK$462,7,FALSE)*1000,"")</f>
        <v>1.4428671165929718</v>
      </c>
      <c r="BG217">
        <f>IFERROR(VLOOKUP($A217,table123!$F$10:$R$410,13,FALSE)/VLOOKUP($A217,table100!$E$10:$K$462,7,FALSE)*1000,"")</f>
        <v>9.1447014523937593</v>
      </c>
      <c r="BH217">
        <f>IFERROR(VLOOKUP($A217,table123!$AF$10:$AR$410,13,FALSE)/VLOOKUP($A217,table100!$AE$10:$AK$462,7,FALSE)*1000,"")</f>
        <v>10.611007462686567</v>
      </c>
      <c r="BI217">
        <f>IFERROR(VLOOKUP($A217,table123!$BF$10:$BR$410,13,FALSE)/VLOOKUP($A217,table100!$BE$10:$BK$462,7,FALSE)*1000,"")</f>
        <v>10.252352931480658</v>
      </c>
      <c r="BJ217">
        <f>IFERROR(VLOOKUP($A217,table123!$CF$10:$CY$410,20,FALSE)/VLOOKUP($A217,table100!$CE$10:$CK$462,7,FALSE)*1000,"")</f>
        <v>14.439314091791617</v>
      </c>
      <c r="BK217">
        <f>IFERROR(VLOOKUP($A217,table123!$DF$10:$DY$410,20,FALSE)/VLOOKUP($A217,table100!$DE$10:$DK$462,7,FALSE)*1000,"")</f>
        <v>16.083376222336593</v>
      </c>
      <c r="BL217">
        <f>IFERROR(VLOOKUP($A217,table123!$EF$10:$EZ$410,21,FALSE)/VLOOKUP($A217,table100!$EE$10:$EK$462,7,FALSE)*1000,"")</f>
        <v>9.7188805875648985</v>
      </c>
      <c r="BM217">
        <f>IFERROR(VLOOKUP($A217,table123!$FF$10:$FZ$410,21,FALSE)/VLOOKUP($A217,table100!$FE$10:$FK$462,7,FALSE)*1000,"")</f>
        <v>10.424831478288134</v>
      </c>
      <c r="BN217">
        <f>IFERROR(VLOOKUP($A217,table123!$GF$10:$GZ$410,21,FALSE)/VLOOKUP($A217,table100!$GE$10:$GK$462,7,FALSE)*1000,"")</f>
        <v>16.259405786983166</v>
      </c>
    </row>
    <row r="218" spans="1:66" x14ac:dyDescent="0.3">
      <c r="A218" t="s">
        <v>1272</v>
      </c>
      <c r="B218" t="str">
        <f>VLOOKUP($A218,class!$A$1:$B$455,2,FALSE)</f>
        <v>Unitary Authority</v>
      </c>
      <c r="C218" t="str">
        <f>IFERROR(VLOOKUP($A218,classifications!A$3:C$334,3,FALSE),VLOOKUP($A218,classifications!I$2:K$28,3,FALSE))</f>
        <v>Predominantly Urban</v>
      </c>
      <c r="E218" t="b">
        <f>IF(VLOOKUP(A218,table123!$F$10:$F$410,1,FALSE)=VLOOKUP(calculations!A218,table100!$E$10:$E$462,1,FALSE),TRUE,FALSE)</f>
        <v>1</v>
      </c>
      <c r="F218" t="b">
        <f>IF(VLOOKUP($A218,table123!$AF$10:$AF$410,1,FALSE)=VLOOKUP(calculations!$A218,table100!$AE$10:$AE$462,1,FALSE),TRUE,FALSE)</f>
        <v>1</v>
      </c>
      <c r="G218" t="b">
        <f>IF(VLOOKUP($A218,table123!$BF$10:$BF$410,1,FALSE)=VLOOKUP(calculations!$A218,table100!$BE$10:$BE$462,1,FALSE),TRUE,FALSE)</f>
        <v>1</v>
      </c>
      <c r="H218" t="b">
        <f>IF(VLOOKUP($A218,table123!$CF$10:$CF$410,1,FALSE)=VLOOKUP(calculations!$A218,table100!$CE$10:$CE$462,1,FALSE),TRUE,FALSE)</f>
        <v>1</v>
      </c>
      <c r="I218" t="b">
        <f>IF(VLOOKUP($A218,table123!$DF$10:$DF$410,1,FALSE)=VLOOKUP(calculations!$A218,table100!$DE$10:$DE$462,1,FALSE),TRUE,FALSE)</f>
        <v>1</v>
      </c>
      <c r="J218" t="b">
        <f>IF(VLOOKUP($A218,table123!$EF$10:$EF$410,1,FALSE)=VLOOKUP(calculations!$A218,table100!$EE$10:$EE$462,1,FALSE),TRUE,FALSE)</f>
        <v>1</v>
      </c>
      <c r="K218" t="b">
        <f>IF(VLOOKUP($A218,table123!$FF$10:$FF$410,1,FALSE)=VLOOKUP(calculations!$A218,table100!$FE$10:$FE$462,1,FALSE),TRUE,FALSE)</f>
        <v>1</v>
      </c>
      <c r="L218" t="b">
        <f>IF(VLOOKUP($A218,table123!$GF$10:$GF$408,1,FALSE)=VLOOKUP(calculations!$A218,table100!$GE$10:$GE$462,1,FALSE),TRUE,FALSE)</f>
        <v>1</v>
      </c>
      <c r="N218">
        <f>IFERROR(VLOOKUP($A218,table123!$F$10:$R$410,3,FALSE)/VLOOKUP($A218,table100!$E$10:$K$462,7,FALSE)*1000,"")</f>
        <v>7.473120069238707</v>
      </c>
      <c r="O218">
        <f>IFERROR(VLOOKUP($A218,table123!$AF$10:$AR$410,3,FALSE)/VLOOKUP($A218,table100!$AE$10:$AK$462,7,FALSE)*1000,"")</f>
        <v>3.8265306122448979</v>
      </c>
      <c r="P218">
        <f>IFERROR(VLOOKUP($A218,table123!$BF$10:$BR$410,3,FALSE)/VLOOKUP($A218,table100!$BE$10:$BK$462,7,FALSE)*1000,"")</f>
        <v>7.7139081598942845</v>
      </c>
      <c r="Q218">
        <f>IFERROR(VLOOKUP($A218,table123!$CF$10:$CY$410,3,FALSE)/VLOOKUP($A218,table100!$CE$10:$CK$462,7,FALSE)*1000,"")</f>
        <v>9.9970596883269618</v>
      </c>
      <c r="R218">
        <f>IFERROR(VLOOKUP($A218,table123!$DF$10:$DY$410,3,FALSE)/VLOOKUP($A218,table100!$DE$10:$DK$462,7,FALSE)*1000,"")</f>
        <v>7.0578713071630919</v>
      </c>
      <c r="S218">
        <f>IFERROR(VLOOKUP($A218,table123!$EF$10:$EZ$410,3,FALSE)/VLOOKUP($A218,table100!$EE$10:$EK$462,7,FALSE)*1000,"")</f>
        <v>6.7724799794578807</v>
      </c>
      <c r="T218">
        <f>IFERROR(VLOOKUP($A218,table123!$FF$10:$FZ$410,3,FALSE)/VLOOKUP($A218,table100!$FE$10:$FK$462,7,FALSE)*1000,"")</f>
        <v>7.3822507095251764</v>
      </c>
      <c r="U218">
        <f>IFERROR(VLOOKUP($A218,table123!$GF$10:$GZ$410,3,FALSE)/VLOOKUP($A218,table100!$GE$10:$GK$462,7,FALSE)*1000,"")</f>
        <v>9.2790186686900302</v>
      </c>
      <c r="W218">
        <f>IFERROR(VLOOKUP($A218,table123!$F$10:$R$410,5,FALSE)/VLOOKUP($A218,table100!$E$10:$K$462,7,FALSE)*1000,"")</f>
        <v>0</v>
      </c>
      <c r="X218">
        <f>IFERROR(VLOOKUP($A218,table123!$AF$10:$AR$410,5,FALSE)/VLOOKUP($A218,table100!$AE$10:$AK$462,7,FALSE)*1000,"")</f>
        <v>-0.21534587861118473</v>
      </c>
      <c r="Y218">
        <f>IFERROR(VLOOKUP($A218,table123!$BF$10:$BR$410,5,FALSE)/VLOOKUP($A218,table100!$BE$10:$BK$462,7,FALSE)*1000,"")</f>
        <v>-9.9108027750247768E-2</v>
      </c>
      <c r="Z218">
        <f>IFERROR(VLOOKUP($A218,table123!$CF$10:$CY$410,5,FALSE)/VLOOKUP($A218,table100!$CE$10:$CK$462,7,FALSE)*1000,"")</f>
        <v>0.26136103760331925</v>
      </c>
      <c r="AA218">
        <f>IFERROR(VLOOKUP($A218,table123!$DF$10:$DY$410,5,FALSE)/VLOOKUP($A218,table100!$DE$10:$DK$462,7,FALSE)*1000,"")</f>
        <v>0.27519222986645087</v>
      </c>
      <c r="AB218">
        <f>IFERROR(VLOOKUP($A218,table123!$EF$10:$EZ$410,5,FALSE)/VLOOKUP($A218,table100!$EE$10:$EK$462,7,FALSE)*1000,"")</f>
        <v>0.16048530757009197</v>
      </c>
      <c r="AC218">
        <f>IFERROR(VLOOKUP($A218,table123!$FF$10:$FZ$410,5,FALSE)/VLOOKUP($A218,table100!$FE$10:$FK$462,7,FALSE)*1000,"")</f>
        <v>0.12755508785356676</v>
      </c>
      <c r="AD218">
        <f>IFERROR(VLOOKUP($A218,table123!$GF$10:$GZ$410,5,FALSE)/VLOOKUP($A218,table100!$GE$10:$GK$462,7,FALSE)*1000,"")</f>
        <v>7.9037637723083726E-2</v>
      </c>
      <c r="AF218">
        <f>IFERROR(VLOOKUP($A218,table123!$F$10:$R$410,7,FALSE)/VLOOKUP($A218,table100!$E$10:$K$462,7,FALSE)*1000,"")</f>
        <v>9.9863519856196528E-2</v>
      </c>
      <c r="AG218">
        <f>IFERROR(VLOOKUP($A218,table123!$AF$10:$AR$410,7,FALSE)/VLOOKUP($A218,table100!$AE$10:$AK$462,7,FALSE)*1000,"")</f>
        <v>0.3147362841240392</v>
      </c>
      <c r="AH218">
        <f>IFERROR(VLOOKUP($A218,table123!$BF$10:$BR$410,7,FALSE)/VLOOKUP($A218,table100!$BE$10:$BK$462,7,FALSE)*1000,"")</f>
        <v>5.3518334985133791</v>
      </c>
      <c r="AI218">
        <f>IFERROR(VLOOKUP($A218,table123!$CF$10:$CY$410,7,FALSE)/VLOOKUP($A218,table100!$CE$10:$CK$462,7,FALSE)*1000,"")</f>
        <v>1.6988467444215753</v>
      </c>
      <c r="AJ218">
        <f>IFERROR(VLOOKUP($A218,table123!$DF$10:$DY$410,7,FALSE)/VLOOKUP($A218,table100!$DE$10:$DK$462,7,FALSE)*1000,"")</f>
        <v>1.4730878186968839</v>
      </c>
      <c r="AK218">
        <f>IFERROR(VLOOKUP($A218,table123!$EF$10:$EZ$410,7,FALSE)/VLOOKUP($A218,table100!$EE$10:$EK$462,7,FALSE)*1000,"")</f>
        <v>0.80242653785045981</v>
      </c>
      <c r="AL218">
        <f>IFERROR(VLOOKUP($A218,table123!$FF$10:$FZ$410,7,FALSE)/VLOOKUP($A218,table100!$FE$10:$FK$462,7,FALSE)*1000,"")</f>
        <v>1.3393284224624509</v>
      </c>
      <c r="AM218">
        <f>IFERROR(VLOOKUP($A218,table123!$GF$10:$GZ$410,7,FALSE)/VLOOKUP($A218,table100!$GE$10:$GK$462,7,FALSE)*1000,"")</f>
        <v>0.93264412513238804</v>
      </c>
      <c r="AO218">
        <f>IFERROR(VLOOKUP($A218,table123!$F$10:$R$410,9,FALSE)/VLOOKUP($A218,table100!$E$10:$K$462,7,FALSE)*1000,"")</f>
        <v>0</v>
      </c>
      <c r="AP218">
        <f>IFERROR(VLOOKUP($A218,table123!$AF$10:$AR$410,9,FALSE)/VLOOKUP($A218,table100!$AE$10:$AK$462,7,FALSE)*1000,"")</f>
        <v>0</v>
      </c>
      <c r="AQ218">
        <f>IFERROR(VLOOKUP($A218,table123!$BF$10:$BR$410,9,FALSE)/VLOOKUP($A218,table100!$BE$10:$BK$462,7,FALSE)*1000,"")</f>
        <v>0</v>
      </c>
      <c r="AR218">
        <f>IFERROR(VLOOKUP($A218,table123!$CF$10:$CY$410,16,FALSE)/VLOOKUP($A218,table100!$CE$10:$CK$462,7,FALSE)*1000,"")</f>
        <v>0</v>
      </c>
      <c r="AS218">
        <f>IFERROR(VLOOKUP($A218,table123!$DF$10:$DY$410,16,FALSE)/VLOOKUP($A218,table100!$DE$10:$DK$462,7,FALSE)*1000,"")</f>
        <v>0</v>
      </c>
      <c r="AT218">
        <f>IFERROR(VLOOKUP($A218,table123!$EF$10:$EZ$410,17,FALSE)/VLOOKUP($A218,table100!$EE$10:$EK$462,7,FALSE)*1000,"")</f>
        <v>0</v>
      </c>
      <c r="AU218">
        <f>IFERROR(VLOOKUP($A218,table123!$FF$10:$FZ$410,17,FALSE)/VLOOKUP($A218,table100!$FE$10:$FK$462,7,FALSE)*1000,"")</f>
        <v>0</v>
      </c>
      <c r="AV218">
        <f>IFERROR(VLOOKUP($A218,table123!$GF$10:$GZ$410,17,FALSE)/VLOOKUP($A218,table100!$GE$10:$GK$462,7,FALSE)*1000,"")</f>
        <v>0</v>
      </c>
      <c r="AX218">
        <f>IFERROR(VLOOKUP($A218,table123!$F$10:$R$410,11,FALSE)/VLOOKUP($A218,table100!$E$10:$K$462,7,FALSE)*1000,"")</f>
        <v>2.8128224759495359</v>
      </c>
      <c r="AY218">
        <f>IFERROR(VLOOKUP($A218,table123!$AF$10:$AR$410,11,FALSE)/VLOOKUP($A218,table100!$AE$10:$AK$462,7,FALSE)*1000,"")</f>
        <v>1.0767293930559239</v>
      </c>
      <c r="AZ218">
        <f>IFERROR(VLOOKUP($A218,table123!$BF$10:$BR$410,11,FALSE)/VLOOKUP($A218,table100!$BE$10:$BK$462,7,FALSE)*1000,"")</f>
        <v>1.7674264948794185</v>
      </c>
      <c r="BA218">
        <f>IFERROR(VLOOKUP($A218,table123!$CF$10:$CY$410,18,FALSE)/VLOOKUP($A218,table100!$CE$10:$CK$462,7,FALSE)*1000,"")</f>
        <v>2.8586363487863049</v>
      </c>
      <c r="BB218">
        <f>IFERROR(VLOOKUP($A218,table123!$DF$10:$DY$410,18,FALSE)/VLOOKUP($A218,table100!$DE$10:$DK$462,7,FALSE)*1000,"")</f>
        <v>0.12950222581950627</v>
      </c>
      <c r="BC218">
        <f>IFERROR(VLOOKUP($A218,table123!$EF$10:$EZ$410,19,FALSE)/VLOOKUP($A218,table100!$EE$10:$EK$462,7,FALSE)*1000,"")</f>
        <v>1.2036398067756897</v>
      </c>
      <c r="BD218">
        <f>IFERROR(VLOOKUP($A218,table123!$FF$10:$FZ$410,19,FALSE)/VLOOKUP($A218,table100!$FE$10:$FK$462,7,FALSE)*1000,"")</f>
        <v>0.19133263178035012</v>
      </c>
      <c r="BE218">
        <f>IFERROR(VLOOKUP($A218,table123!$GF$10:$GZ$410,19,FALSE)/VLOOKUP($A218,table100!$GE$10:$GK$462,7,FALSE)*1000,"")</f>
        <v>9.4845165267700482E-2</v>
      </c>
      <c r="BG218">
        <f>IFERROR(VLOOKUP($A218,table123!$F$10:$R$410,13,FALSE)/VLOOKUP($A218,table100!$E$10:$K$462,7,FALSE)*1000,"")</f>
        <v>4.7601611131453678</v>
      </c>
      <c r="BH218">
        <f>IFERROR(VLOOKUP($A218,table123!$AF$10:$AR$410,13,FALSE)/VLOOKUP($A218,table100!$AE$10:$AK$462,7,FALSE)*1000,"")</f>
        <v>2.8491916247018287</v>
      </c>
      <c r="BI218">
        <f>IFERROR(VLOOKUP($A218,table123!$BF$10:$BR$410,13,FALSE)/VLOOKUP($A218,table100!$BE$10:$BK$462,7,FALSE)*1000,"")</f>
        <v>11.199207135777998</v>
      </c>
      <c r="BJ218">
        <f>IFERROR(VLOOKUP($A218,table123!$CF$10:$CY$410,20,FALSE)/VLOOKUP($A218,table100!$CE$10:$CK$462,7,FALSE)*1000,"")</f>
        <v>9.0986311215655515</v>
      </c>
      <c r="BK218">
        <f>IFERROR(VLOOKUP($A218,table123!$DF$10:$DY$410,20,FALSE)/VLOOKUP($A218,table100!$DE$10:$DK$462,7,FALSE)*1000,"")</f>
        <v>8.6766491299069202</v>
      </c>
      <c r="BL218">
        <f>IFERROR(VLOOKUP($A218,table123!$EF$10:$EZ$410,21,FALSE)/VLOOKUP($A218,table100!$EE$10:$EK$462,7,FALSE)*1000,"")</f>
        <v>6.5317520181027424</v>
      </c>
      <c r="BM218">
        <f>IFERROR(VLOOKUP($A218,table123!$FF$10:$FZ$410,21,FALSE)/VLOOKUP($A218,table100!$FE$10:$FK$462,7,FALSE)*1000,"")</f>
        <v>8.6578015880608437</v>
      </c>
      <c r="BN218">
        <f>IFERROR(VLOOKUP($A218,table123!$GF$10:$GZ$410,21,FALSE)/VLOOKUP($A218,table100!$GE$10:$GK$462,7,FALSE)*1000,"")</f>
        <v>10.195855266277801</v>
      </c>
    </row>
    <row r="219" spans="1:66" x14ac:dyDescent="0.3">
      <c r="A219" t="s">
        <v>1273</v>
      </c>
      <c r="B219" t="str">
        <f>VLOOKUP($A219,class!$A$1:$B$455,2,FALSE)</f>
        <v>Unitary Authority</v>
      </c>
      <c r="C219" t="str">
        <f>IFERROR(VLOOKUP($A219,classifications!A$3:C$334,3,FALSE),VLOOKUP($A219,classifications!I$2:K$28,3,FALSE))</f>
        <v>Predominantly Urban</v>
      </c>
      <c r="E219" t="b">
        <f>IF(VLOOKUP(A219,table123!$F$10:$F$410,1,FALSE)=VLOOKUP(calculations!A219,table100!$E$10:$E$462,1,FALSE),TRUE,FALSE)</f>
        <v>1</v>
      </c>
      <c r="F219" t="b">
        <f>IF(VLOOKUP($A219,table123!$AF$10:$AF$410,1,FALSE)=VLOOKUP(calculations!$A219,table100!$AE$10:$AE$462,1,FALSE),TRUE,FALSE)</f>
        <v>1</v>
      </c>
      <c r="G219" t="b">
        <f>IF(VLOOKUP($A219,table123!$BF$10:$BF$410,1,FALSE)=VLOOKUP(calculations!$A219,table100!$BE$10:$BE$462,1,FALSE),TRUE,FALSE)</f>
        <v>1</v>
      </c>
      <c r="H219" t="b">
        <f>IF(VLOOKUP($A219,table123!$CF$10:$CF$410,1,FALSE)=VLOOKUP(calculations!$A219,table100!$CE$10:$CE$462,1,FALSE),TRUE,FALSE)</f>
        <v>1</v>
      </c>
      <c r="I219" t="b">
        <f>IF(VLOOKUP($A219,table123!$DF$10:$DF$410,1,FALSE)=VLOOKUP(calculations!$A219,table100!$DE$10:$DE$462,1,FALSE),TRUE,FALSE)</f>
        <v>1</v>
      </c>
      <c r="J219" t="b">
        <f>IF(VLOOKUP($A219,table123!$EF$10:$EF$410,1,FALSE)=VLOOKUP(calculations!$A219,table100!$EE$10:$EE$462,1,FALSE),TRUE,FALSE)</f>
        <v>1</v>
      </c>
      <c r="K219" t="b">
        <f>IF(VLOOKUP($A219,table123!$FF$10:$FF$410,1,FALSE)=VLOOKUP(calculations!$A219,table100!$FE$10:$FE$462,1,FALSE),TRUE,FALSE)</f>
        <v>1</v>
      </c>
      <c r="L219" t="b">
        <f>IF(VLOOKUP($A219,table123!$GF$10:$GF$408,1,FALSE)=VLOOKUP(calculations!$A219,table100!$GE$10:$GE$462,1,FALSE),TRUE,FALSE)</f>
        <v>1</v>
      </c>
      <c r="N219">
        <f>IFERROR(VLOOKUP($A219,table123!$F$10:$R$410,3,FALSE)/VLOOKUP($A219,table100!$E$10:$K$462,7,FALSE)*1000,"")</f>
        <v>12.201714418101785</v>
      </c>
      <c r="O219">
        <f>IFERROR(VLOOKUP($A219,table123!$AF$10:$AR$410,3,FALSE)/VLOOKUP($A219,table100!$AE$10:$AK$462,7,FALSE)*1000,"")</f>
        <v>11.125517188781055</v>
      </c>
      <c r="P219">
        <f>IFERROR(VLOOKUP($A219,table123!$BF$10:$BR$410,3,FALSE)/VLOOKUP($A219,table100!$BE$10:$BK$462,7,FALSE)*1000,"")</f>
        <v>12.720608327758253</v>
      </c>
      <c r="Q219">
        <f>IFERROR(VLOOKUP($A219,table123!$CF$10:$CY$410,3,FALSE)/VLOOKUP($A219,table100!$CE$10:$CK$462,7,FALSE)*1000,"")</f>
        <v>10.804478000520698</v>
      </c>
      <c r="R219">
        <f>IFERROR(VLOOKUP($A219,table123!$DF$10:$DY$410,3,FALSE)/VLOOKUP($A219,table100!$DE$10:$DK$462,7,FALSE)*1000,"")</f>
        <v>10.860569053355649</v>
      </c>
      <c r="S219">
        <f>IFERROR(VLOOKUP($A219,table123!$EF$10:$EZ$410,3,FALSE)/VLOOKUP($A219,table100!$EE$10:$EK$462,7,FALSE)*1000,"")</f>
        <v>12.885215193096363</v>
      </c>
      <c r="T219">
        <f>IFERROR(VLOOKUP($A219,table123!$FF$10:$FZ$410,3,FALSE)/VLOOKUP($A219,table100!$FE$10:$FK$462,7,FALSE)*1000,"")</f>
        <v>14.94760264140109</v>
      </c>
      <c r="U219">
        <f>IFERROR(VLOOKUP($A219,table123!$GF$10:$GZ$410,3,FALSE)/VLOOKUP($A219,table100!$GE$10:$GK$462,7,FALSE)*1000,"")</f>
        <v>17.688564691752696</v>
      </c>
      <c r="W219">
        <f>IFERROR(VLOOKUP($A219,table123!$F$10:$R$410,5,FALSE)/VLOOKUP($A219,table100!$E$10:$K$462,7,FALSE)*1000,"")</f>
        <v>0.24133137694030427</v>
      </c>
      <c r="X219">
        <f>IFERROR(VLOOKUP($A219,table123!$AF$10:$AR$410,5,FALSE)/VLOOKUP($A219,table100!$AE$10:$AK$462,7,FALSE)*1000,"")</f>
        <v>0.37180391633458537</v>
      </c>
      <c r="Y219">
        <f>IFERROR(VLOOKUP($A219,table123!$BF$10:$BR$410,5,FALSE)/VLOOKUP($A219,table100!$BE$10:$BK$462,7,FALSE)*1000,"")</f>
        <v>8.4804055518388349E-2</v>
      </c>
      <c r="Z219">
        <f>IFERROR(VLOOKUP($A219,table123!$CF$10:$CY$410,5,FALSE)/VLOOKUP($A219,table100!$CE$10:$CK$462,7,FALSE)*1000,"")</f>
        <v>4.6490869193290436E-2</v>
      </c>
      <c r="AA219">
        <f>IFERROR(VLOOKUP($A219,table123!$DF$10:$DY$410,5,FALSE)/VLOOKUP($A219,table100!$DE$10:$DK$462,7,FALSE)*1000,"")</f>
        <v>6.4372551544021633E-2</v>
      </c>
      <c r="AB219">
        <f>IFERROR(VLOOKUP($A219,table123!$EF$10:$EZ$410,5,FALSE)/VLOOKUP($A219,table100!$EE$10:$EK$462,7,FALSE)*1000,"")</f>
        <v>0</v>
      </c>
      <c r="AC219">
        <f>IFERROR(VLOOKUP($A219,table123!$FF$10:$FZ$410,5,FALSE)/VLOOKUP($A219,table100!$FE$10:$FK$462,7,FALSE)*1000,"")</f>
        <v>1.7944300890037325E-2</v>
      </c>
      <c r="AD219">
        <f>IFERROR(VLOOKUP($A219,table123!$GF$10:$GZ$410,5,FALSE)/VLOOKUP($A219,table100!$GE$10:$GK$462,7,FALSE)*1000,"")</f>
        <v>0.12363450109063293</v>
      </c>
      <c r="AF219">
        <f>IFERROR(VLOOKUP($A219,table123!$F$10:$R$410,7,FALSE)/VLOOKUP($A219,table100!$E$10:$K$462,7,FALSE)*1000,"")</f>
        <v>0.2027183566298556</v>
      </c>
      <c r="AG219">
        <f>IFERROR(VLOOKUP($A219,table123!$AF$10:$AR$410,7,FALSE)/VLOOKUP($A219,table100!$AE$10:$AK$462,7,FALSE)*1000,"")</f>
        <v>1.3728144603123154</v>
      </c>
      <c r="AH219">
        <f>IFERROR(VLOOKUP($A219,table123!$BF$10:$BR$410,7,FALSE)/VLOOKUP($A219,table100!$BE$10:$BK$462,7,FALSE)*1000,"")</f>
        <v>0.59362838862871836</v>
      </c>
      <c r="AI219">
        <f>IFERROR(VLOOKUP($A219,table123!$CF$10:$CY$410,7,FALSE)/VLOOKUP($A219,table100!$CE$10:$CK$462,7,FALSE)*1000,"")</f>
        <v>0.28824338899840068</v>
      </c>
      <c r="AJ219">
        <f>IFERROR(VLOOKUP($A219,table123!$DF$10:$DY$410,7,FALSE)/VLOOKUP($A219,table100!$DE$10:$DK$462,7,FALSE)*1000,"")</f>
        <v>0.4873921759761638</v>
      </c>
      <c r="AK219">
        <f>IFERROR(VLOOKUP($A219,table123!$EF$10:$EZ$410,7,FALSE)/VLOOKUP($A219,table100!$EE$10:$EK$462,7,FALSE)*1000,"")</f>
        <v>0.80021096470887776</v>
      </c>
      <c r="AL219">
        <f>IFERROR(VLOOKUP($A219,table123!$FF$10:$FZ$410,7,FALSE)/VLOOKUP($A219,table100!$FE$10:$FK$462,7,FALSE)*1000,"")</f>
        <v>1.0676859029572208</v>
      </c>
      <c r="AM219">
        <f>IFERROR(VLOOKUP($A219,table123!$GF$10:$GZ$410,7,FALSE)/VLOOKUP($A219,table100!$GE$10:$GK$462,7,FALSE)*1000,"")</f>
        <v>0.60051043386878855</v>
      </c>
      <c r="AO219">
        <f>IFERROR(VLOOKUP($A219,table123!$F$10:$R$410,9,FALSE)/VLOOKUP($A219,table100!$E$10:$K$462,7,FALSE)*1000,"")</f>
        <v>0</v>
      </c>
      <c r="AP219">
        <f>IFERROR(VLOOKUP($A219,table123!$AF$10:$AR$410,9,FALSE)/VLOOKUP($A219,table100!$AE$10:$AK$462,7,FALSE)*1000,"")</f>
        <v>8.580090376951971E-2</v>
      </c>
      <c r="AQ219">
        <f>IFERROR(VLOOKUP($A219,table123!$BF$10:$BR$410,9,FALSE)/VLOOKUP($A219,table100!$BE$10:$BK$462,7,FALSE)*1000,"")</f>
        <v>0</v>
      </c>
      <c r="AR219">
        <f>IFERROR(VLOOKUP($A219,table123!$CF$10:$CY$410,16,FALSE)/VLOOKUP($A219,table100!$CE$10:$CK$462,7,FALSE)*1000,"")</f>
        <v>0</v>
      </c>
      <c r="AS219">
        <f>IFERROR(VLOOKUP($A219,table123!$DF$10:$DY$410,16,FALSE)/VLOOKUP($A219,table100!$DE$10:$DK$462,7,FALSE)*1000,"")</f>
        <v>0</v>
      </c>
      <c r="AT219">
        <f>IFERROR(VLOOKUP($A219,table123!$EF$10:$EZ$410,17,FALSE)/VLOOKUP($A219,table100!$EE$10:$EK$462,7,FALSE)*1000,"")</f>
        <v>0</v>
      </c>
      <c r="AU219">
        <f>IFERROR(VLOOKUP($A219,table123!$FF$10:$FZ$410,17,FALSE)/VLOOKUP($A219,table100!$FE$10:$FK$462,7,FALSE)*1000,"")</f>
        <v>0</v>
      </c>
      <c r="AV219">
        <f>IFERROR(VLOOKUP($A219,table123!$GF$10:$GZ$410,17,FALSE)/VLOOKUP($A219,table100!$GE$10:$GK$462,7,FALSE)*1000,"")</f>
        <v>0</v>
      </c>
      <c r="AX219">
        <f>IFERROR(VLOOKUP($A219,table123!$F$10:$R$410,11,FALSE)/VLOOKUP($A219,table100!$E$10:$K$462,7,FALSE)*1000,"")</f>
        <v>7.7226040620897357E-2</v>
      </c>
      <c r="AY219">
        <f>IFERROR(VLOOKUP($A219,table123!$AF$10:$AR$410,11,FALSE)/VLOOKUP($A219,table100!$AE$10:$AK$462,7,FALSE)*1000,"")</f>
        <v>1.2012126527732758</v>
      </c>
      <c r="AZ219">
        <f>IFERROR(VLOOKUP($A219,table123!$BF$10:$BR$410,11,FALSE)/VLOOKUP($A219,table100!$BE$10:$BK$462,7,FALSE)*1000,"")</f>
        <v>9.4226728353764833E-3</v>
      </c>
      <c r="BA219">
        <f>IFERROR(VLOOKUP($A219,table123!$CF$10:$CY$410,18,FALSE)/VLOOKUP($A219,table100!$CE$10:$CK$462,7,FALSE)*1000,"")</f>
        <v>3.7192695354632356E-2</v>
      </c>
      <c r="BB219">
        <f>IFERROR(VLOOKUP($A219,table123!$DF$10:$DY$410,18,FALSE)/VLOOKUP($A219,table100!$DE$10:$DK$462,7,FALSE)*1000,"")</f>
        <v>0.11035294550403707</v>
      </c>
      <c r="BC219">
        <f>IFERROR(VLOOKUP($A219,table123!$EF$10:$EZ$410,19,FALSE)/VLOOKUP($A219,table100!$EE$10:$EK$462,7,FALSE)*1000,"")</f>
        <v>0.18186612834292676</v>
      </c>
      <c r="BD219">
        <f>IFERROR(VLOOKUP($A219,table123!$FF$10:$FZ$410,19,FALSE)/VLOOKUP($A219,table100!$FE$10:$FK$462,7,FALSE)*1000,"")</f>
        <v>5.3832902670111975E-2</v>
      </c>
      <c r="BE219">
        <f>IFERROR(VLOOKUP($A219,table123!$GF$10:$GZ$410,19,FALSE)/VLOOKUP($A219,table100!$GE$10:$GK$462,7,FALSE)*1000,"")</f>
        <v>7.9479322129692595E-2</v>
      </c>
      <c r="BG219">
        <f>IFERROR(VLOOKUP($A219,table123!$F$10:$R$410,13,FALSE)/VLOOKUP($A219,table100!$E$10:$K$462,7,FALSE)*1000,"")</f>
        <v>12.568538111051046</v>
      </c>
      <c r="BH219">
        <f>IFERROR(VLOOKUP($A219,table123!$AF$10:$AR$410,13,FALSE)/VLOOKUP($A219,table100!$AE$10:$AK$462,7,FALSE)*1000,"")</f>
        <v>11.7547238164242</v>
      </c>
      <c r="BI219">
        <f>IFERROR(VLOOKUP($A219,table123!$BF$10:$BR$410,13,FALSE)/VLOOKUP($A219,table100!$BE$10:$BK$462,7,FALSE)*1000,"")</f>
        <v>13.389618099069983</v>
      </c>
      <c r="BJ219">
        <f>IFERROR(VLOOKUP($A219,table123!$CF$10:$CY$410,20,FALSE)/VLOOKUP($A219,table100!$CE$10:$CK$462,7,FALSE)*1000,"")</f>
        <v>11.102019563357755</v>
      </c>
      <c r="BK219">
        <f>IFERROR(VLOOKUP($A219,table123!$DF$10:$DY$410,20,FALSE)/VLOOKUP($A219,table100!$DE$10:$DK$462,7,FALSE)*1000,"")</f>
        <v>11.301980835371797</v>
      </c>
      <c r="BL219">
        <f>IFERROR(VLOOKUP($A219,table123!$EF$10:$EZ$410,21,FALSE)/VLOOKUP($A219,table100!$EE$10:$EK$462,7,FALSE)*1000,"")</f>
        <v>13.503560029462312</v>
      </c>
      <c r="BM219">
        <f>IFERROR(VLOOKUP($A219,table123!$FF$10:$FZ$410,21,FALSE)/VLOOKUP($A219,table100!$FE$10:$FK$462,7,FALSE)*1000,"")</f>
        <v>15.979399942578237</v>
      </c>
      <c r="BN219">
        <f>IFERROR(VLOOKUP($A219,table123!$GF$10:$GZ$410,21,FALSE)/VLOOKUP($A219,table100!$GE$10:$GK$462,7,FALSE)*1000,"")</f>
        <v>18.333230304582425</v>
      </c>
    </row>
    <row r="220" spans="1:66" x14ac:dyDescent="0.3">
      <c r="A220" t="s">
        <v>918</v>
      </c>
      <c r="B220" t="str">
        <f>VLOOKUP($A220,class!$A$1:$B$455,2,FALSE)</f>
        <v>Shire District</v>
      </c>
      <c r="C220" t="str">
        <f>IFERROR(VLOOKUP($A220,classifications!A$3:C$334,3,FALSE),VLOOKUP($A220,classifications!I$2:K$28,3,FALSE))</f>
        <v>Urban with Significant Rural</v>
      </c>
      <c r="E220" t="b">
        <f>IF(VLOOKUP(A220,table123!$F$10:$F$410,1,FALSE)=VLOOKUP(calculations!A220,table100!$E$10:$E$462,1,FALSE),TRUE,FALSE)</f>
        <v>1</v>
      </c>
      <c r="F220" t="b">
        <f>IF(VLOOKUP($A220,table123!$AF$10:$AF$410,1,FALSE)=VLOOKUP(calculations!$A220,table100!$AE$10:$AE$462,1,FALSE),TRUE,FALSE)</f>
        <v>1</v>
      </c>
      <c r="G220" t="b">
        <f>IF(VLOOKUP($A220,table123!$BF$10:$BF$410,1,FALSE)=VLOOKUP(calculations!$A220,table100!$BE$10:$BE$462,1,FALSE),TRUE,FALSE)</f>
        <v>1</v>
      </c>
      <c r="H220" t="b">
        <f>IF(VLOOKUP($A220,table123!$CF$10:$CF$410,1,FALSE)=VLOOKUP(calculations!$A220,table100!$CE$10:$CE$462,1,FALSE),TRUE,FALSE)</f>
        <v>1</v>
      </c>
      <c r="I220" t="b">
        <f>IF(VLOOKUP($A220,table123!$DF$10:$DF$410,1,FALSE)=VLOOKUP(calculations!$A220,table100!$DE$10:$DE$462,1,FALSE),TRUE,FALSE)</f>
        <v>1</v>
      </c>
      <c r="J220" t="b">
        <f>IF(VLOOKUP($A220,table123!$EF$10:$EF$410,1,FALSE)=VLOOKUP(calculations!$A220,table100!$EE$10:$EE$462,1,FALSE),TRUE,FALSE)</f>
        <v>1</v>
      </c>
      <c r="K220" t="b">
        <f>IF(VLOOKUP($A220,table123!$FF$10:$FF$410,1,FALSE)=VLOOKUP(calculations!$A220,table100!$FE$10:$FE$462,1,FALSE),TRUE,FALSE)</f>
        <v>1</v>
      </c>
      <c r="L220" t="b">
        <f>IF(VLOOKUP($A220,table123!$GF$10:$GF$408,1,FALSE)=VLOOKUP(calculations!$A220,table100!$GE$10:$GE$462,1,FALSE),TRUE,FALSE)</f>
        <v>1</v>
      </c>
      <c r="N220">
        <f>IFERROR(VLOOKUP($A220,table123!$F$10:$R$410,3,FALSE)/VLOOKUP($A220,table100!$E$10:$K$462,7,FALSE)*1000,"")</f>
        <v>4.3541364296081273</v>
      </c>
      <c r="O220">
        <f>IFERROR(VLOOKUP($A220,table123!$AF$10:$AR$410,3,FALSE)/VLOOKUP($A220,table100!$AE$10:$AK$462,7,FALSE)*1000,"")</f>
        <v>2.5682182985553772</v>
      </c>
      <c r="P220">
        <f>IFERROR(VLOOKUP($A220,table123!$BF$10:$BR$410,3,FALSE)/VLOOKUP($A220,table100!$BE$10:$BK$462,7,FALSE)*1000,"")</f>
        <v>4.2925320606820065</v>
      </c>
      <c r="Q220">
        <f>IFERROR(VLOOKUP($A220,table123!$CF$10:$CY$410,3,FALSE)/VLOOKUP($A220,table100!$CE$10:$CK$462,7,FALSE)*1000,"")</f>
        <v>3.4750775923813566</v>
      </c>
      <c r="R220">
        <f>IFERROR(VLOOKUP($A220,table123!$DF$10:$DY$410,3,FALSE)/VLOOKUP($A220,table100!$DE$10:$DK$462,7,FALSE)*1000,"")</f>
        <v>4.015321621978603</v>
      </c>
      <c r="S220">
        <f>IFERROR(VLOOKUP($A220,table123!$EF$10:$EZ$410,3,FALSE)/VLOOKUP($A220,table100!$EE$10:$EK$462,7,FALSE)*1000,"")</f>
        <v>5.4384950869633757</v>
      </c>
      <c r="T220">
        <f>IFERROR(VLOOKUP($A220,table123!$FF$10:$FZ$410,3,FALSE)/VLOOKUP($A220,table100!$FE$10:$FK$462,7,FALSE)*1000,"")</f>
        <v>7.9588014981273414</v>
      </c>
      <c r="U220">
        <f>IFERROR(VLOOKUP($A220,table123!$GF$10:$GZ$410,3,FALSE)/VLOOKUP($A220,table100!$GE$10:$GK$462,7,FALSE)*1000,"")</f>
        <v>2.9916954660339403</v>
      </c>
      <c r="W220">
        <f>IFERROR(VLOOKUP($A220,table123!$F$10:$R$410,5,FALSE)/VLOOKUP($A220,table100!$E$10:$K$462,7,FALSE)*1000,"")</f>
        <v>-0.16126431220770843</v>
      </c>
      <c r="X220">
        <f>IFERROR(VLOOKUP($A220,table123!$AF$10:$AR$410,5,FALSE)/VLOOKUP($A220,table100!$AE$10:$AK$462,7,FALSE)*1000,"")</f>
        <v>8.0256821829855537E-2</v>
      </c>
      <c r="Y220">
        <f>IFERROR(VLOOKUP($A220,table123!$BF$10:$BR$410,5,FALSE)/VLOOKUP($A220,table100!$BE$10:$BK$462,7,FALSE)*1000,"")</f>
        <v>0</v>
      </c>
      <c r="Z220">
        <f>IFERROR(VLOOKUP($A220,table123!$CF$10:$CY$410,5,FALSE)/VLOOKUP($A220,table100!$CE$10:$CK$462,7,FALSE)*1000,"")</f>
        <v>7.9581929596519621E-2</v>
      </c>
      <c r="AA220">
        <f>IFERROR(VLOOKUP($A220,table123!$DF$10:$DY$410,5,FALSE)/VLOOKUP($A220,table100!$DE$10:$DK$462,7,FALSE)*1000,"")</f>
        <v>0.23774930656452251</v>
      </c>
      <c r="AB220">
        <f>IFERROR(VLOOKUP($A220,table123!$EF$10:$EZ$410,5,FALSE)/VLOOKUP($A220,table100!$EE$10:$EK$462,7,FALSE)*1000,"")</f>
        <v>0.31527507750512318</v>
      </c>
      <c r="AC220">
        <f>IFERROR(VLOOKUP($A220,table123!$FF$10:$FZ$410,5,FALSE)/VLOOKUP($A220,table100!$FE$10:$FK$462,7,FALSE)*1000,"")</f>
        <v>-7.8027465667915102E-2</v>
      </c>
      <c r="AD220">
        <f>IFERROR(VLOOKUP($A220,table123!$GF$10:$GZ$410,5,FALSE)/VLOOKUP($A220,table100!$GE$10:$GK$462,7,FALSE)*1000,"")</f>
        <v>-5.1580956310930008E-2</v>
      </c>
      <c r="AF220">
        <f>IFERROR(VLOOKUP($A220,table123!$F$10:$R$410,7,FALSE)/VLOOKUP($A220,table100!$E$10:$K$462,7,FALSE)*1000,"")</f>
        <v>0.91383110251034783</v>
      </c>
      <c r="AG220">
        <f>IFERROR(VLOOKUP($A220,table123!$AF$10:$AR$410,7,FALSE)/VLOOKUP($A220,table100!$AE$10:$AK$462,7,FALSE)*1000,"")</f>
        <v>1.0968432316746923</v>
      </c>
      <c r="AH220">
        <f>IFERROR(VLOOKUP($A220,table123!$BF$10:$BR$410,7,FALSE)/VLOOKUP($A220,table100!$BE$10:$BK$462,7,FALSE)*1000,"")</f>
        <v>1.1464526621697284</v>
      </c>
      <c r="AI220">
        <f>IFERROR(VLOOKUP($A220,table123!$CF$10:$CY$410,7,FALSE)/VLOOKUP($A220,table100!$CE$10:$CK$462,7,FALSE)*1000,"")</f>
        <v>1.9895482399129905</v>
      </c>
      <c r="AJ220">
        <f>IFERROR(VLOOKUP($A220,table123!$DF$10:$DY$410,7,FALSE)/VLOOKUP($A220,table100!$DE$10:$DK$462,7,FALSE)*1000,"")</f>
        <v>2.509576013736627</v>
      </c>
      <c r="AK220">
        <f>IFERROR(VLOOKUP($A220,table123!$EF$10:$EZ$410,7,FALSE)/VLOOKUP($A220,table100!$EE$10:$EK$462,7,FALSE)*1000,"")</f>
        <v>5.2808575482108147</v>
      </c>
      <c r="AL220">
        <f>IFERROR(VLOOKUP($A220,table123!$FF$10:$FZ$410,7,FALSE)/VLOOKUP($A220,table100!$FE$10:$FK$462,7,FALSE)*1000,"")</f>
        <v>1.5605493133583019</v>
      </c>
      <c r="AM220">
        <f>IFERROR(VLOOKUP($A220,table123!$GF$10:$GZ$410,7,FALSE)/VLOOKUP($A220,table100!$GE$10:$GK$462,7,FALSE)*1000,"")</f>
        <v>1.7537525145716202</v>
      </c>
      <c r="AO220">
        <f>IFERROR(VLOOKUP($A220,table123!$F$10:$R$410,9,FALSE)/VLOOKUP($A220,table100!$E$10:$K$462,7,FALSE)*1000,"")</f>
        <v>0.21501908294361124</v>
      </c>
      <c r="AP220">
        <f>IFERROR(VLOOKUP($A220,table123!$AF$10:$AR$410,9,FALSE)/VLOOKUP($A220,table100!$AE$10:$AK$462,7,FALSE)*1000,"")</f>
        <v>5.3504547886570358E-2</v>
      </c>
      <c r="AQ220">
        <f>IFERROR(VLOOKUP($A220,table123!$BF$10:$BR$410,9,FALSE)/VLOOKUP($A220,table100!$BE$10:$BK$462,7,FALSE)*1000,"")</f>
        <v>0</v>
      </c>
      <c r="AR220">
        <f>IFERROR(VLOOKUP($A220,table123!$CF$10:$CY$410,16,FALSE)/VLOOKUP($A220,table100!$CE$10:$CK$462,7,FALSE)*1000,"")</f>
        <v>0</v>
      </c>
      <c r="AS220">
        <f>IFERROR(VLOOKUP($A220,table123!$DF$10:$DY$410,16,FALSE)/VLOOKUP($A220,table100!$DE$10:$DK$462,7,FALSE)*1000,"")</f>
        <v>2.6416589618280278E-2</v>
      </c>
      <c r="AT220">
        <f>IFERROR(VLOOKUP($A220,table123!$EF$10:$EZ$410,17,FALSE)/VLOOKUP($A220,table100!$EE$10:$EK$462,7,FALSE)*1000,"")</f>
        <v>7.8818769376280795E-2</v>
      </c>
      <c r="AU220">
        <f>IFERROR(VLOOKUP($A220,table123!$FF$10:$FZ$410,17,FALSE)/VLOOKUP($A220,table100!$FE$10:$FK$462,7,FALSE)*1000,"")</f>
        <v>7.8027465667915102E-2</v>
      </c>
      <c r="AV220">
        <f>IFERROR(VLOOKUP($A220,table123!$GF$10:$GZ$410,17,FALSE)/VLOOKUP($A220,table100!$GE$10:$GK$462,7,FALSE)*1000,"")</f>
        <v>0</v>
      </c>
      <c r="AX220">
        <f>IFERROR(VLOOKUP($A220,table123!$F$10:$R$410,11,FALSE)/VLOOKUP($A220,table100!$E$10:$K$462,7,FALSE)*1000,"")</f>
        <v>0.64505724883083371</v>
      </c>
      <c r="AY220">
        <f>IFERROR(VLOOKUP($A220,table123!$AF$10:$AR$410,11,FALSE)/VLOOKUP($A220,table100!$AE$10:$AK$462,7,FALSE)*1000,"")</f>
        <v>0.4012841091492777</v>
      </c>
      <c r="AZ220">
        <f>IFERROR(VLOOKUP($A220,table123!$BF$10:$BR$410,11,FALSE)/VLOOKUP($A220,table100!$BE$10:$BK$462,7,FALSE)*1000,"")</f>
        <v>0.37326365745060924</v>
      </c>
      <c r="BA220">
        <f>IFERROR(VLOOKUP($A220,table123!$CF$10:$CY$410,18,FALSE)/VLOOKUP($A220,table100!$CE$10:$CK$462,7,FALSE)*1000,"")</f>
        <v>1.3528928031408334</v>
      </c>
      <c r="BB220">
        <f>IFERROR(VLOOKUP($A220,table123!$DF$10:$DY$410,18,FALSE)/VLOOKUP($A220,table100!$DE$10:$DK$462,7,FALSE)*1000,"")</f>
        <v>1.320829480914014</v>
      </c>
      <c r="BC220">
        <f>IFERROR(VLOOKUP($A220,table123!$EF$10:$EZ$410,19,FALSE)/VLOOKUP($A220,table100!$EE$10:$EK$462,7,FALSE)*1000,"")</f>
        <v>0.9720981556407966</v>
      </c>
      <c r="BD220">
        <f>IFERROR(VLOOKUP($A220,table123!$FF$10:$FZ$410,19,FALSE)/VLOOKUP($A220,table100!$FE$10:$FK$462,7,FALSE)*1000,"")</f>
        <v>1.0403662089055348</v>
      </c>
      <c r="BE220">
        <f>IFERROR(VLOOKUP($A220,table123!$GF$10:$GZ$410,19,FALSE)/VLOOKUP($A220,table100!$GE$10:$GK$462,7,FALSE)*1000,"")</f>
        <v>0.74792386650848508</v>
      </c>
      <c r="BG220">
        <f>IFERROR(VLOOKUP($A220,table123!$F$10:$R$410,13,FALSE)/VLOOKUP($A220,table100!$E$10:$K$462,7,FALSE)*1000,"")</f>
        <v>4.6766650540235446</v>
      </c>
      <c r="BH220">
        <f>IFERROR(VLOOKUP($A220,table123!$AF$10:$AR$410,13,FALSE)/VLOOKUP($A220,table100!$AE$10:$AK$462,7,FALSE)*1000,"")</f>
        <v>3.3975387907972179</v>
      </c>
      <c r="BI220">
        <f>IFERROR(VLOOKUP($A220,table123!$BF$10:$BR$410,13,FALSE)/VLOOKUP($A220,table100!$BE$10:$BK$462,7,FALSE)*1000,"")</f>
        <v>5.0657210654011253</v>
      </c>
      <c r="BJ220">
        <f>IFERROR(VLOOKUP($A220,table123!$CF$10:$CY$410,20,FALSE)/VLOOKUP($A220,table100!$CE$10:$CK$462,7,FALSE)*1000,"")</f>
        <v>4.1913149587500333</v>
      </c>
      <c r="BK220">
        <f>IFERROR(VLOOKUP($A220,table123!$DF$10:$DY$410,20,FALSE)/VLOOKUP($A220,table100!$DE$10:$DK$462,7,FALSE)*1000,"")</f>
        <v>5.4682340509840177</v>
      </c>
      <c r="BL220">
        <f>IFERROR(VLOOKUP($A220,table123!$EF$10:$EZ$410,21,FALSE)/VLOOKUP($A220,table100!$EE$10:$EK$462,7,FALSE)*1000,"")</f>
        <v>10.141348326414798</v>
      </c>
      <c r="BM220">
        <f>IFERROR(VLOOKUP($A220,table123!$FF$10:$FZ$410,21,FALSE)/VLOOKUP($A220,table100!$FE$10:$FK$462,7,FALSE)*1000,"")</f>
        <v>8.4789846025801072</v>
      </c>
      <c r="BN220">
        <f>IFERROR(VLOOKUP($A220,table123!$GF$10:$GZ$410,21,FALSE)/VLOOKUP($A220,table100!$GE$10:$GK$462,7,FALSE)*1000,"")</f>
        <v>3.9459431577861457</v>
      </c>
    </row>
    <row r="221" spans="1:66" x14ac:dyDescent="0.3">
      <c r="A221" t="s">
        <v>575</v>
      </c>
      <c r="B221" t="str">
        <f>VLOOKUP($A221,class!$A$1:$B$455,2,FALSE)</f>
        <v>Shire District</v>
      </c>
      <c r="C221" t="str">
        <f>IFERROR(VLOOKUP($A221,classifications!A$3:C$334,3,FALSE),VLOOKUP($A221,classifications!I$2:K$28,3,FALSE))</f>
        <v>Urban with Significant Rural</v>
      </c>
      <c r="E221" t="b">
        <f>IF(VLOOKUP(A221,table123!$F$10:$F$410,1,FALSE)=VLOOKUP(calculations!A221,table100!$E$10:$E$462,1,FALSE),TRUE,FALSE)</f>
        <v>1</v>
      </c>
      <c r="F221" t="b">
        <f>IF(VLOOKUP($A221,table123!$AF$10:$AF$410,1,FALSE)=VLOOKUP(calculations!$A221,table100!$AE$10:$AE$462,1,FALSE),TRUE,FALSE)</f>
        <v>1</v>
      </c>
      <c r="G221" t="b">
        <f>IF(VLOOKUP($A221,table123!$BF$10:$BF$410,1,FALSE)=VLOOKUP(calculations!$A221,table100!$BE$10:$BE$462,1,FALSE),TRUE,FALSE)</f>
        <v>1</v>
      </c>
      <c r="H221" t="b">
        <f>IF(VLOOKUP($A221,table123!$CF$10:$CF$410,1,FALSE)=VLOOKUP(calculations!$A221,table100!$CE$10:$CE$462,1,FALSE),TRUE,FALSE)</f>
        <v>1</v>
      </c>
      <c r="I221" t="b">
        <f>IF(VLOOKUP($A221,table123!$DF$10:$DF$410,1,FALSE)=VLOOKUP(calculations!$A221,table100!$DE$10:$DE$462,1,FALSE),TRUE,FALSE)</f>
        <v>1</v>
      </c>
      <c r="J221" t="b">
        <f>IF(VLOOKUP($A221,table123!$EF$10:$EF$410,1,FALSE)=VLOOKUP(calculations!$A221,table100!$EE$10:$EE$462,1,FALSE),TRUE,FALSE)</f>
        <v>1</v>
      </c>
      <c r="K221" t="b">
        <f>IF(VLOOKUP($A221,table123!$FF$10:$FF$410,1,FALSE)=VLOOKUP(calculations!$A221,table100!$FE$10:$FE$462,1,FALSE),TRUE,FALSE)</f>
        <v>1</v>
      </c>
      <c r="L221" t="b">
        <f>IF(VLOOKUP($A221,table123!$GF$10:$GF$408,1,FALSE)=VLOOKUP(calculations!$A221,table100!$GE$10:$GE$462,1,FALSE),TRUE,FALSE)</f>
        <v>1</v>
      </c>
      <c r="N221">
        <f>IFERROR(VLOOKUP($A221,table123!$F$10:$R$410,3,FALSE)/VLOOKUP($A221,table100!$E$10:$K$462,7,FALSE)*1000,"")</f>
        <v>2.9184570676336898</v>
      </c>
      <c r="O221">
        <f>IFERROR(VLOOKUP($A221,table123!$AF$10:$AR$410,3,FALSE)/VLOOKUP($A221,table100!$AE$10:$AK$462,7,FALSE)*1000,"")</f>
        <v>1.7467789890981171</v>
      </c>
      <c r="P221">
        <f>IFERROR(VLOOKUP($A221,table123!$BF$10:$BR$410,3,FALSE)/VLOOKUP($A221,table100!$BE$10:$BK$462,7,FALSE)*1000,"")</f>
        <v>1.8060589566916958</v>
      </c>
      <c r="Q221">
        <f>IFERROR(VLOOKUP($A221,table123!$CF$10:$CY$410,3,FALSE)/VLOOKUP($A221,table100!$CE$10:$CK$462,7,FALSE)*1000,"")</f>
        <v>2.2595661139167049</v>
      </c>
      <c r="R221">
        <f>IFERROR(VLOOKUP($A221,table123!$DF$10:$DY$410,3,FALSE)/VLOOKUP($A221,table100!$DE$10:$DK$462,7,FALSE)*1000,"")</f>
        <v>3.757360731268633</v>
      </c>
      <c r="S221">
        <f>IFERROR(VLOOKUP($A221,table123!$EF$10:$EZ$410,3,FALSE)/VLOOKUP($A221,table100!$EE$10:$EK$462,7,FALSE)*1000,"")</f>
        <v>3.4219273177731715</v>
      </c>
      <c r="T221">
        <f>IFERROR(VLOOKUP($A221,table123!$FF$10:$FZ$410,3,FALSE)/VLOOKUP($A221,table100!$FE$10:$FK$462,7,FALSE)*1000,"")</f>
        <v>4.4607393828292086</v>
      </c>
      <c r="U221">
        <f>IFERROR(VLOOKUP($A221,table123!$GF$10:$GZ$410,3,FALSE)/VLOOKUP($A221,table100!$GE$10:$GK$462,7,FALSE)*1000,"")</f>
        <v>4.4154138082031826</v>
      </c>
      <c r="W221">
        <f>IFERROR(VLOOKUP($A221,table123!$F$10:$R$410,5,FALSE)/VLOOKUP($A221,table100!$E$10:$K$462,7,FALSE)*1000,"")</f>
        <v>3.7256898735749236E-2</v>
      </c>
      <c r="X221">
        <f>IFERROR(VLOOKUP($A221,table123!$AF$10:$AR$410,5,FALSE)/VLOOKUP($A221,table100!$AE$10:$AK$462,7,FALSE)*1000,"")</f>
        <v>6.1942517343904852E-2</v>
      </c>
      <c r="Y221">
        <f>IFERROR(VLOOKUP($A221,table123!$BF$10:$BR$410,5,FALSE)/VLOOKUP($A221,table100!$BE$10:$BK$462,7,FALSE)*1000,"")</f>
        <v>1.2370266826655452E-2</v>
      </c>
      <c r="Z221">
        <f>IFERROR(VLOOKUP($A221,table123!$CF$10:$CY$410,5,FALSE)/VLOOKUP($A221,table100!$CE$10:$CK$462,7,FALSE)*1000,"")</f>
        <v>8.6431490696267391E-2</v>
      </c>
      <c r="AA221">
        <f>IFERROR(VLOOKUP($A221,table123!$DF$10:$DY$410,5,FALSE)/VLOOKUP($A221,table100!$DE$10:$DK$462,7,FALSE)*1000,"")</f>
        <v>3.6957646537068518E-2</v>
      </c>
      <c r="AB221">
        <f>IFERROR(VLOOKUP($A221,table123!$EF$10:$EZ$410,5,FALSE)/VLOOKUP($A221,table100!$EE$10:$EK$462,7,FALSE)*1000,"")</f>
        <v>0.11038475218623134</v>
      </c>
      <c r="AC221">
        <f>IFERROR(VLOOKUP($A221,table123!$FF$10:$FZ$410,5,FALSE)/VLOOKUP($A221,table100!$FE$10:$FK$462,7,FALSE)*1000,"")</f>
        <v>6.1106018942865881E-2</v>
      </c>
      <c r="AD221">
        <f>IFERROR(VLOOKUP($A221,table123!$GF$10:$GZ$410,5,FALSE)/VLOOKUP($A221,table100!$GE$10:$GK$462,7,FALSE)*1000,"")</f>
        <v>0</v>
      </c>
      <c r="AF221">
        <f>IFERROR(VLOOKUP($A221,table123!$F$10:$R$410,7,FALSE)/VLOOKUP($A221,table100!$E$10:$K$462,7,FALSE)*1000,"")</f>
        <v>0.12418966245249745</v>
      </c>
      <c r="AG221">
        <f>IFERROR(VLOOKUP($A221,table123!$AF$10:$AR$410,7,FALSE)/VLOOKUP($A221,table100!$AE$10:$AK$462,7,FALSE)*1000,"")</f>
        <v>0.11149653121902875</v>
      </c>
      <c r="AH221">
        <f>IFERROR(VLOOKUP($A221,table123!$BF$10:$BR$410,7,FALSE)/VLOOKUP($A221,table100!$BE$10:$BK$462,7,FALSE)*1000,"")</f>
        <v>0.28451613701307538</v>
      </c>
      <c r="AI221">
        <f>IFERROR(VLOOKUP($A221,table123!$CF$10:$CY$410,7,FALSE)/VLOOKUP($A221,table100!$CE$10:$CK$462,7,FALSE)*1000,"")</f>
        <v>0.28398918371630716</v>
      </c>
      <c r="AJ221">
        <f>IFERROR(VLOOKUP($A221,table123!$DF$10:$DY$410,7,FALSE)/VLOOKUP($A221,table100!$DE$10:$DK$462,7,FALSE)*1000,"")</f>
        <v>1.0471333185502747</v>
      </c>
      <c r="AK221">
        <f>IFERROR(VLOOKUP($A221,table123!$EF$10:$EZ$410,7,FALSE)/VLOOKUP($A221,table100!$EE$10:$EK$462,7,FALSE)*1000,"")</f>
        <v>0.35568420148896762</v>
      </c>
      <c r="AL221">
        <f>IFERROR(VLOOKUP($A221,table123!$FF$10:$FZ$410,7,FALSE)/VLOOKUP($A221,table100!$FE$10:$FK$462,7,FALSE)*1000,"")</f>
        <v>0.62328139321723197</v>
      </c>
      <c r="AM221">
        <f>IFERROR(VLOOKUP($A221,table123!$GF$10:$GZ$410,7,FALSE)/VLOOKUP($A221,table100!$GE$10:$GK$462,7,FALSE)*1000,"")</f>
        <v>0.54736534812436144</v>
      </c>
      <c r="AO221">
        <f>IFERROR(VLOOKUP($A221,table123!$F$10:$R$410,9,FALSE)/VLOOKUP($A221,table100!$E$10:$K$462,7,FALSE)*1000,"")</f>
        <v>0</v>
      </c>
      <c r="AP221">
        <f>IFERROR(VLOOKUP($A221,table123!$AF$10:$AR$410,9,FALSE)/VLOOKUP($A221,table100!$AE$10:$AK$462,7,FALSE)*1000,"")</f>
        <v>0</v>
      </c>
      <c r="AQ221">
        <f>IFERROR(VLOOKUP($A221,table123!$BF$10:$BR$410,9,FALSE)/VLOOKUP($A221,table100!$BE$10:$BK$462,7,FALSE)*1000,"")</f>
        <v>0</v>
      </c>
      <c r="AR221">
        <f>IFERROR(VLOOKUP($A221,table123!$CF$10:$CY$410,16,FALSE)/VLOOKUP($A221,table100!$CE$10:$CK$462,7,FALSE)*1000,"")</f>
        <v>0</v>
      </c>
      <c r="AS221">
        <f>IFERROR(VLOOKUP($A221,table123!$DF$10:$DY$410,16,FALSE)/VLOOKUP($A221,table100!$DE$10:$DK$462,7,FALSE)*1000,"")</f>
        <v>1.2319215512356173E-2</v>
      </c>
      <c r="AT221">
        <f>IFERROR(VLOOKUP($A221,table123!$EF$10:$EZ$410,17,FALSE)/VLOOKUP($A221,table100!$EE$10:$EK$462,7,FALSE)*1000,"")</f>
        <v>0</v>
      </c>
      <c r="AU221">
        <f>IFERROR(VLOOKUP($A221,table123!$FF$10:$FZ$410,17,FALSE)/VLOOKUP($A221,table100!$FE$10:$FK$462,7,FALSE)*1000,"")</f>
        <v>0</v>
      </c>
      <c r="AV221">
        <f>IFERROR(VLOOKUP($A221,table123!$GF$10:$GZ$410,17,FALSE)/VLOOKUP($A221,table100!$GE$10:$GK$462,7,FALSE)*1000,"")</f>
        <v>0</v>
      </c>
      <c r="AX221">
        <f>IFERROR(VLOOKUP($A221,table123!$F$10:$R$410,11,FALSE)/VLOOKUP($A221,table100!$E$10:$K$462,7,FALSE)*1000,"")</f>
        <v>0.62094831226248737</v>
      </c>
      <c r="AY221">
        <f>IFERROR(VLOOKUP($A221,table123!$AF$10:$AR$410,11,FALSE)/VLOOKUP($A221,table100!$AE$10:$AK$462,7,FALSE)*1000,"")</f>
        <v>0.445986124876115</v>
      </c>
      <c r="AZ221">
        <f>IFERROR(VLOOKUP($A221,table123!$BF$10:$BR$410,11,FALSE)/VLOOKUP($A221,table100!$BE$10:$BK$462,7,FALSE)*1000,"")</f>
        <v>0.247405336533109</v>
      </c>
      <c r="BA221">
        <f>IFERROR(VLOOKUP($A221,table123!$CF$10:$CY$410,18,FALSE)/VLOOKUP($A221,table100!$CE$10:$CK$462,7,FALSE)*1000,"")</f>
        <v>0.34572596278506956</v>
      </c>
      <c r="BB221">
        <f>IFERROR(VLOOKUP($A221,table123!$DF$10:$DY$410,18,FALSE)/VLOOKUP($A221,table100!$DE$10:$DK$462,7,FALSE)*1000,"")</f>
        <v>0.4311725429324661</v>
      </c>
      <c r="BC221">
        <f>IFERROR(VLOOKUP($A221,table123!$EF$10:$EZ$410,19,FALSE)/VLOOKUP($A221,table100!$EE$10:$EK$462,7,FALSE)*1000,"")</f>
        <v>0.30662431162842041</v>
      </c>
      <c r="BD221">
        <f>IFERROR(VLOOKUP($A221,table123!$FF$10:$FZ$410,19,FALSE)/VLOOKUP($A221,table100!$FE$10:$FK$462,7,FALSE)*1000,"")</f>
        <v>0.41552092881148789</v>
      </c>
      <c r="BE221">
        <f>IFERROR(VLOOKUP($A221,table123!$GF$10:$GZ$410,19,FALSE)/VLOOKUP($A221,table100!$GE$10:$GK$462,7,FALSE)*1000,"")</f>
        <v>0.6203473945409429</v>
      </c>
      <c r="BG221">
        <f>IFERROR(VLOOKUP($A221,table123!$F$10:$R$410,13,FALSE)/VLOOKUP($A221,table100!$E$10:$K$462,7,FALSE)*1000,"")</f>
        <v>2.4589553165594498</v>
      </c>
      <c r="BH221">
        <f>IFERROR(VLOOKUP($A221,table123!$AF$10:$AR$410,13,FALSE)/VLOOKUP($A221,table100!$AE$10:$AK$462,7,FALSE)*1000,"")</f>
        <v>1.4742319127849357</v>
      </c>
      <c r="BI221">
        <f>IFERROR(VLOOKUP($A221,table123!$BF$10:$BR$410,13,FALSE)/VLOOKUP($A221,table100!$BE$10:$BK$462,7,FALSE)*1000,"")</f>
        <v>1.8555400239983175</v>
      </c>
      <c r="BJ221">
        <f>IFERROR(VLOOKUP($A221,table123!$CF$10:$CY$410,20,FALSE)/VLOOKUP($A221,table100!$CE$10:$CK$462,7,FALSE)*1000,"")</f>
        <v>2.2842608255442096</v>
      </c>
      <c r="BK221">
        <f>IFERROR(VLOOKUP($A221,table123!$DF$10:$DY$410,20,FALSE)/VLOOKUP($A221,table100!$DE$10:$DK$462,7,FALSE)*1000,"")</f>
        <v>4.4225983689358657</v>
      </c>
      <c r="BL221">
        <f>IFERROR(VLOOKUP($A221,table123!$EF$10:$EZ$410,21,FALSE)/VLOOKUP($A221,table100!$EE$10:$EK$462,7,FALSE)*1000,"")</f>
        <v>3.5813719598199505</v>
      </c>
      <c r="BM221">
        <f>IFERROR(VLOOKUP($A221,table123!$FF$10:$FZ$410,21,FALSE)/VLOOKUP($A221,table100!$FE$10:$FK$462,7,FALSE)*1000,"")</f>
        <v>4.7296058661778186</v>
      </c>
      <c r="BN221">
        <f>IFERROR(VLOOKUP($A221,table123!$GF$10:$GZ$410,21,FALSE)/VLOOKUP($A221,table100!$GE$10:$GK$462,7,FALSE)*1000,"")</f>
        <v>4.3424317617866004</v>
      </c>
    </row>
    <row r="222" spans="1:66" x14ac:dyDescent="0.3">
      <c r="A222" t="s">
        <v>817</v>
      </c>
      <c r="B222" t="str">
        <f>VLOOKUP($A222,class!$A$1:$B$455,2,FALSE)</f>
        <v>Shire District</v>
      </c>
      <c r="C222" t="str">
        <f>IFERROR(VLOOKUP($A222,classifications!A$3:C$334,3,FALSE),VLOOKUP($A222,classifications!I$2:K$28,3,FALSE))</f>
        <v>Predominantly Rural</v>
      </c>
      <c r="E222" t="b">
        <f>IF(VLOOKUP(A222,table123!$F$10:$F$410,1,FALSE)=VLOOKUP(calculations!A222,table100!$E$10:$E$462,1,FALSE),TRUE,FALSE)</f>
        <v>1</v>
      </c>
      <c r="F222" t="b">
        <f>IF(VLOOKUP($A222,table123!$AF$10:$AF$410,1,FALSE)=VLOOKUP(calculations!$A222,table100!$AE$10:$AE$462,1,FALSE),TRUE,FALSE)</f>
        <v>1</v>
      </c>
      <c r="G222" t="b">
        <f>IF(VLOOKUP($A222,table123!$BF$10:$BF$410,1,FALSE)=VLOOKUP(calculations!$A222,table100!$BE$10:$BE$462,1,FALSE),TRUE,FALSE)</f>
        <v>1</v>
      </c>
      <c r="H222" t="b">
        <f>IF(VLOOKUP($A222,table123!$CF$10:$CF$410,1,FALSE)=VLOOKUP(calculations!$A222,table100!$CE$10:$CE$462,1,FALSE),TRUE,FALSE)</f>
        <v>1</v>
      </c>
      <c r="I222" t="b">
        <f>IF(VLOOKUP($A222,table123!$DF$10:$DF$410,1,FALSE)=VLOOKUP(calculations!$A222,table100!$DE$10:$DE$462,1,FALSE),TRUE,FALSE)</f>
        <v>1</v>
      </c>
      <c r="J222" t="b">
        <f>IF(VLOOKUP($A222,table123!$EF$10:$EF$410,1,FALSE)=VLOOKUP(calculations!$A222,table100!$EE$10:$EE$462,1,FALSE),TRUE,FALSE)</f>
        <v>1</v>
      </c>
      <c r="K222" t="b">
        <f>IF(VLOOKUP($A222,table123!$FF$10:$FF$410,1,FALSE)=VLOOKUP(calculations!$A222,table100!$FE$10:$FE$462,1,FALSE),TRUE,FALSE)</f>
        <v>1</v>
      </c>
      <c r="L222" t="b">
        <f>IF(VLOOKUP($A222,table123!$GF$10:$GF$408,1,FALSE)=VLOOKUP(calculations!$A222,table100!$GE$10:$GE$462,1,FALSE),TRUE,FALSE)</f>
        <v>1</v>
      </c>
      <c r="N222">
        <f>IFERROR(VLOOKUP($A222,table123!$F$10:$R$410,3,FALSE)/VLOOKUP($A222,table100!$E$10:$K$462,7,FALSE)*1000,"")</f>
        <v>6.3245427394639755</v>
      </c>
      <c r="O222">
        <f>IFERROR(VLOOKUP($A222,table123!$AF$10:$AR$410,3,FALSE)/VLOOKUP($A222,table100!$AE$10:$AK$462,7,FALSE)*1000,"")</f>
        <v>5.2136834964628358</v>
      </c>
      <c r="P222">
        <f>IFERROR(VLOOKUP($A222,table123!$BF$10:$BR$410,3,FALSE)/VLOOKUP($A222,table100!$BE$10:$BK$462,7,FALSE)*1000,"")</f>
        <v>7.1911931982494366</v>
      </c>
      <c r="Q222">
        <f>IFERROR(VLOOKUP($A222,table123!$CF$10:$CY$410,3,FALSE)/VLOOKUP($A222,table100!$CE$10:$CK$462,7,FALSE)*1000,"")</f>
        <v>6.8799449604403167</v>
      </c>
      <c r="R222">
        <f>IFERROR(VLOOKUP($A222,table123!$DF$10:$DY$410,3,FALSE)/VLOOKUP($A222,table100!$DE$10:$DK$462,7,FALSE)*1000,"")</f>
        <v>10.29930579264823</v>
      </c>
      <c r="S222">
        <f>IFERROR(VLOOKUP($A222,table123!$EF$10:$EZ$410,3,FALSE)/VLOOKUP($A222,table100!$EE$10:$EK$462,7,FALSE)*1000,"")</f>
        <v>8.0686018801718795</v>
      </c>
      <c r="T222">
        <f>IFERROR(VLOOKUP($A222,table123!$FF$10:$FZ$410,3,FALSE)/VLOOKUP($A222,table100!$FE$10:$FK$462,7,FALSE)*1000,"")</f>
        <v>11.100161761151293</v>
      </c>
      <c r="U222">
        <f>IFERROR(VLOOKUP($A222,table123!$GF$10:$GZ$410,3,FALSE)/VLOOKUP($A222,table100!$GE$10:$GK$462,7,FALSE)*1000,"")</f>
        <v>9.8646141411172543</v>
      </c>
      <c r="W222">
        <f>IFERROR(VLOOKUP($A222,table123!$F$10:$R$410,5,FALSE)/VLOOKUP($A222,table100!$E$10:$K$462,7,FALSE)*1000,"")</f>
        <v>0.19520193640320913</v>
      </c>
      <c r="X222">
        <f>IFERROR(VLOOKUP($A222,table123!$AF$10:$AR$410,5,FALSE)/VLOOKUP($A222,table100!$AE$10:$AK$462,7,FALSE)*1000,"")</f>
        <v>-5.8145169105533481E-2</v>
      </c>
      <c r="Y222">
        <f>IFERROR(VLOOKUP($A222,table123!$BF$10:$BR$410,5,FALSE)/VLOOKUP($A222,table100!$BE$10:$BK$462,7,FALSE)*1000,"")</f>
        <v>0.50126279666081863</v>
      </c>
      <c r="Z222">
        <f>IFERROR(VLOOKUP($A222,table123!$CF$10:$CY$410,5,FALSE)/VLOOKUP($A222,table100!$CE$10:$CK$462,7,FALSE)*1000,"")</f>
        <v>9.5554791117226617E-2</v>
      </c>
      <c r="AA222">
        <f>IFERROR(VLOOKUP($A222,table123!$DF$10:$DY$410,5,FALSE)/VLOOKUP($A222,table100!$DE$10:$DK$462,7,FALSE)*1000,"")</f>
        <v>-5.6902241948332766E-2</v>
      </c>
      <c r="AB222">
        <f>IFERROR(VLOOKUP($A222,table123!$EF$10:$EZ$410,5,FALSE)/VLOOKUP($A222,table100!$EE$10:$EK$462,7,FALSE)*1000,"")</f>
        <v>3.7528380838008746E-2</v>
      </c>
      <c r="AC222">
        <f>IFERROR(VLOOKUP($A222,table123!$FF$10:$FZ$410,5,FALSE)/VLOOKUP($A222,table100!$FE$10:$FK$462,7,FALSE)*1000,"")</f>
        <v>5.5779707342468808E-2</v>
      </c>
      <c r="AD222">
        <f>IFERROR(VLOOKUP($A222,table123!$GF$10:$GZ$410,5,FALSE)/VLOOKUP($A222,table100!$GE$10:$GK$462,7,FALSE)*1000,"")</f>
        <v>1.836985873578632E-2</v>
      </c>
      <c r="AF222">
        <f>IFERROR(VLOOKUP($A222,table123!$F$10:$R$410,7,FALSE)/VLOOKUP($A222,table100!$E$10:$K$462,7,FALSE)*1000,"")</f>
        <v>0.7027269710515528</v>
      </c>
      <c r="AG222">
        <f>IFERROR(VLOOKUP($A222,table123!$AF$10:$AR$410,7,FALSE)/VLOOKUP($A222,table100!$AE$10:$AK$462,7,FALSE)*1000,"")</f>
        <v>0.15505378428142264</v>
      </c>
      <c r="AH222">
        <f>IFERROR(VLOOKUP($A222,table123!$BF$10:$BR$410,7,FALSE)/VLOOKUP($A222,table100!$BE$10:$BK$462,7,FALSE)*1000,"")</f>
        <v>1.041084269987854</v>
      </c>
      <c r="AI222">
        <f>IFERROR(VLOOKUP($A222,table123!$CF$10:$CY$410,7,FALSE)/VLOOKUP($A222,table100!$CE$10:$CK$462,7,FALSE)*1000,"")</f>
        <v>1.2231013263005006</v>
      </c>
      <c r="AJ222">
        <f>IFERROR(VLOOKUP($A222,table123!$DF$10:$DY$410,7,FALSE)/VLOOKUP($A222,table100!$DE$10:$DK$462,7,FALSE)*1000,"")</f>
        <v>0.77766397329388104</v>
      </c>
      <c r="AK222">
        <f>IFERROR(VLOOKUP($A222,table123!$EF$10:$EZ$410,7,FALSE)/VLOOKUP($A222,table100!$EE$10:$EK$462,7,FALSE)*1000,"")</f>
        <v>1.2947291389113016</v>
      </c>
      <c r="AL222">
        <f>IFERROR(VLOOKUP($A222,table123!$FF$10:$FZ$410,7,FALSE)/VLOOKUP($A222,table100!$FE$10:$FK$462,7,FALSE)*1000,"")</f>
        <v>1.1155941468493762</v>
      </c>
      <c r="AM222">
        <f>IFERROR(VLOOKUP($A222,table123!$GF$10:$GZ$410,7,FALSE)/VLOOKUP($A222,table100!$GE$10:$GK$462,7,FALSE)*1000,"")</f>
        <v>0.49598618586623072</v>
      </c>
      <c r="AO222">
        <f>IFERROR(VLOOKUP($A222,table123!$F$10:$R$410,9,FALSE)/VLOOKUP($A222,table100!$E$10:$K$462,7,FALSE)*1000,"")</f>
        <v>0</v>
      </c>
      <c r="AP222">
        <f>IFERROR(VLOOKUP($A222,table123!$AF$10:$AR$410,9,FALSE)/VLOOKUP($A222,table100!$AE$10:$AK$462,7,FALSE)*1000,"")</f>
        <v>0</v>
      </c>
      <c r="AQ222">
        <f>IFERROR(VLOOKUP($A222,table123!$BF$10:$BR$410,9,FALSE)/VLOOKUP($A222,table100!$BE$10:$BK$462,7,FALSE)*1000,"")</f>
        <v>0.19279338333108406</v>
      </c>
      <c r="AR222">
        <f>IFERROR(VLOOKUP($A222,table123!$CF$10:$CY$410,16,FALSE)/VLOOKUP($A222,table100!$CE$10:$CK$462,7,FALSE)*1000,"")</f>
        <v>0</v>
      </c>
      <c r="AS222">
        <f>IFERROR(VLOOKUP($A222,table123!$DF$10:$DY$410,16,FALSE)/VLOOKUP($A222,table100!$DE$10:$DK$462,7,FALSE)*1000,"")</f>
        <v>0</v>
      </c>
      <c r="AT222">
        <f>IFERROR(VLOOKUP($A222,table123!$EF$10:$EZ$410,17,FALSE)/VLOOKUP($A222,table100!$EE$10:$EK$462,7,FALSE)*1000,"")</f>
        <v>0</v>
      </c>
      <c r="AU222">
        <f>IFERROR(VLOOKUP($A222,table123!$FF$10:$FZ$410,17,FALSE)/VLOOKUP($A222,table100!$FE$10:$FK$462,7,FALSE)*1000,"")</f>
        <v>0</v>
      </c>
      <c r="AV222">
        <f>IFERROR(VLOOKUP($A222,table123!$GF$10:$GZ$410,17,FALSE)/VLOOKUP($A222,table100!$GE$10:$GK$462,7,FALSE)*1000,"")</f>
        <v>0</v>
      </c>
      <c r="AX222">
        <f>IFERROR(VLOOKUP($A222,table123!$F$10:$R$410,11,FALSE)/VLOOKUP($A222,table100!$E$10:$K$462,7,FALSE)*1000,"")</f>
        <v>7.808077456128365E-2</v>
      </c>
      <c r="AY222">
        <f>IFERROR(VLOOKUP($A222,table123!$AF$10:$AR$410,11,FALSE)/VLOOKUP($A222,table100!$AE$10:$AK$462,7,FALSE)*1000,"")</f>
        <v>0</v>
      </c>
      <c r="AZ222">
        <f>IFERROR(VLOOKUP($A222,table123!$BF$10:$BR$410,11,FALSE)/VLOOKUP($A222,table100!$BE$10:$BK$462,7,FALSE)*1000,"")</f>
        <v>0.11567602999865045</v>
      </c>
      <c r="BA222">
        <f>IFERROR(VLOOKUP($A222,table123!$CF$10:$CY$410,18,FALSE)/VLOOKUP($A222,table100!$CE$10:$CK$462,7,FALSE)*1000,"")</f>
        <v>0.63066162137369564</v>
      </c>
      <c r="BB222">
        <f>IFERROR(VLOOKUP($A222,table123!$DF$10:$DY$410,18,FALSE)/VLOOKUP($A222,table100!$DE$10:$DK$462,7,FALSE)*1000,"")</f>
        <v>0.18967413982777587</v>
      </c>
      <c r="BC222">
        <f>IFERROR(VLOOKUP($A222,table123!$EF$10:$EZ$410,19,FALSE)/VLOOKUP($A222,table100!$EE$10:$EK$462,7,FALSE)*1000,"")</f>
        <v>0.2064060946090481</v>
      </c>
      <c r="BD222">
        <f>IFERROR(VLOOKUP($A222,table123!$FF$10:$FZ$410,19,FALSE)/VLOOKUP($A222,table100!$FE$10:$FK$462,7,FALSE)*1000,"")</f>
        <v>0.11155941468493762</v>
      </c>
      <c r="BE222">
        <f>IFERROR(VLOOKUP($A222,table123!$GF$10:$GZ$410,19,FALSE)/VLOOKUP($A222,table100!$GE$10:$GK$462,7,FALSE)*1000,"")</f>
        <v>0.18369858735786321</v>
      </c>
      <c r="BG222">
        <f>IFERROR(VLOOKUP($A222,table123!$F$10:$R$410,13,FALSE)/VLOOKUP($A222,table100!$E$10:$K$462,7,FALSE)*1000,"")</f>
        <v>7.1443908723574543</v>
      </c>
      <c r="BH222">
        <f>IFERROR(VLOOKUP($A222,table123!$AF$10:$AR$410,13,FALSE)/VLOOKUP($A222,table100!$AE$10:$AK$462,7,FALSE)*1000,"")</f>
        <v>5.3105921116387247</v>
      </c>
      <c r="BI222">
        <f>IFERROR(VLOOKUP($A222,table123!$BF$10:$BR$410,13,FALSE)/VLOOKUP($A222,table100!$BE$10:$BK$462,7,FALSE)*1000,"")</f>
        <v>8.8106576182305432</v>
      </c>
      <c r="BJ222">
        <f>IFERROR(VLOOKUP($A222,table123!$CF$10:$CY$410,20,FALSE)/VLOOKUP($A222,table100!$CE$10:$CK$462,7,FALSE)*1000,"")</f>
        <v>7.5679394564843481</v>
      </c>
      <c r="BK222">
        <f>IFERROR(VLOOKUP($A222,table123!$DF$10:$DY$410,20,FALSE)/VLOOKUP($A222,table100!$DE$10:$DK$462,7,FALSE)*1000,"")</f>
        <v>10.830393384166003</v>
      </c>
      <c r="BL222">
        <f>IFERROR(VLOOKUP($A222,table123!$EF$10:$EZ$410,21,FALSE)/VLOOKUP($A222,table100!$EE$10:$EK$462,7,FALSE)*1000,"")</f>
        <v>9.1944533053121411</v>
      </c>
      <c r="BM222">
        <f>IFERROR(VLOOKUP($A222,table123!$FF$10:$FZ$410,21,FALSE)/VLOOKUP($A222,table100!$FE$10:$FK$462,7,FALSE)*1000,"")</f>
        <v>12.159976200658202</v>
      </c>
      <c r="BN222">
        <f>IFERROR(VLOOKUP($A222,table123!$GF$10:$GZ$410,21,FALSE)/VLOOKUP($A222,table100!$GE$10:$GK$462,7,FALSE)*1000,"")</f>
        <v>10.195271598361408</v>
      </c>
    </row>
    <row r="223" spans="1:66" x14ac:dyDescent="0.3">
      <c r="A223" t="s">
        <v>304</v>
      </c>
      <c r="B223" t="str">
        <f>VLOOKUP($A223,class!$A$1:$B$455,2,FALSE)</f>
        <v>Metropolitan District</v>
      </c>
      <c r="C223" t="str">
        <f>IFERROR(VLOOKUP($A223,classifications!A$3:C$334,3,FALSE),VLOOKUP($A223,classifications!I$2:K$28,3,FALSE))</f>
        <v>Predominantly Urban</v>
      </c>
      <c r="E223" t="b">
        <f>IF(VLOOKUP(A223,table123!$F$10:$F$410,1,FALSE)=VLOOKUP(calculations!A223,table100!$E$10:$E$462,1,FALSE),TRUE,FALSE)</f>
        <v>1</v>
      </c>
      <c r="F223" t="b">
        <f>IF(VLOOKUP($A223,table123!$AF$10:$AF$410,1,FALSE)=VLOOKUP(calculations!$A223,table100!$AE$10:$AE$462,1,FALSE),TRUE,FALSE)</f>
        <v>1</v>
      </c>
      <c r="G223" t="b">
        <f>IF(VLOOKUP($A223,table123!$BF$10:$BF$410,1,FALSE)=VLOOKUP(calculations!$A223,table100!$BE$10:$BE$462,1,FALSE),TRUE,FALSE)</f>
        <v>1</v>
      </c>
      <c r="H223" t="b">
        <f>IF(VLOOKUP($A223,table123!$CF$10:$CF$410,1,FALSE)=VLOOKUP(calculations!$A223,table100!$CE$10:$CE$462,1,FALSE),TRUE,FALSE)</f>
        <v>1</v>
      </c>
      <c r="I223" t="b">
        <f>IF(VLOOKUP($A223,table123!$DF$10:$DF$410,1,FALSE)=VLOOKUP(calculations!$A223,table100!$DE$10:$DE$462,1,FALSE),TRUE,FALSE)</f>
        <v>1</v>
      </c>
      <c r="J223" t="b">
        <f>IF(VLOOKUP($A223,table123!$EF$10:$EF$410,1,FALSE)=VLOOKUP(calculations!$A223,table100!$EE$10:$EE$462,1,FALSE),TRUE,FALSE)</f>
        <v>1</v>
      </c>
      <c r="K223" t="b">
        <f>IF(VLOOKUP($A223,table123!$FF$10:$FF$410,1,FALSE)=VLOOKUP(calculations!$A223,table100!$FE$10:$FE$462,1,FALSE),TRUE,FALSE)</f>
        <v>1</v>
      </c>
      <c r="L223" t="b">
        <f>IF(VLOOKUP($A223,table123!$GF$10:$GF$408,1,FALSE)=VLOOKUP(calculations!$A223,table100!$GE$10:$GE$462,1,FALSE),TRUE,FALSE)</f>
        <v>1</v>
      </c>
      <c r="N223">
        <f>IFERROR(VLOOKUP($A223,table123!$F$10:$R$410,3,FALSE)/VLOOKUP($A223,table100!$E$10:$K$462,7,FALSE)*1000,"")</f>
        <v>4.5434701324660187</v>
      </c>
      <c r="O223">
        <f>IFERROR(VLOOKUP($A223,table123!$AF$10:$AR$410,3,FALSE)/VLOOKUP($A223,table100!$AE$10:$AK$462,7,FALSE)*1000,"")</f>
        <v>3.8701232906913741</v>
      </c>
      <c r="P223">
        <f>IFERROR(VLOOKUP($A223,table123!$BF$10:$BR$410,3,FALSE)/VLOOKUP($A223,table100!$BE$10:$BK$462,7,FALSE)*1000,"")</f>
        <v>5.4434927381219156</v>
      </c>
      <c r="Q223">
        <f>IFERROR(VLOOKUP($A223,table123!$CF$10:$CY$410,3,FALSE)/VLOOKUP($A223,table100!$CE$10:$CK$462,7,FALSE)*1000,"")</f>
        <v>8.7482452874518373</v>
      </c>
      <c r="R223">
        <f>IFERROR(VLOOKUP($A223,table123!$DF$10:$DY$410,3,FALSE)/VLOOKUP($A223,table100!$DE$10:$DK$462,7,FALSE)*1000,"")</f>
        <v>18.381537895033464</v>
      </c>
      <c r="S223">
        <f>IFERROR(VLOOKUP($A223,table123!$EF$10:$EZ$410,3,FALSE)/VLOOKUP($A223,table100!$EE$10:$EK$462,7,FALSE)*1000,"")</f>
        <v>18.296319449956371</v>
      </c>
      <c r="T223">
        <f>IFERROR(VLOOKUP($A223,table123!$FF$10:$FZ$410,3,FALSE)/VLOOKUP($A223,table100!$FE$10:$FK$462,7,FALSE)*1000,"")</f>
        <v>11.565429985372939</v>
      </c>
      <c r="U223">
        <f>IFERROR(VLOOKUP($A223,table123!$GF$10:$GZ$410,3,FALSE)/VLOOKUP($A223,table100!$GE$10:$GK$462,7,FALSE)*1000,"")</f>
        <v>10.871603966787321</v>
      </c>
      <c r="W223">
        <f>IFERROR(VLOOKUP($A223,table123!$F$10:$R$410,5,FALSE)/VLOOKUP($A223,table100!$E$10:$K$462,7,FALSE)*1000,"")</f>
        <v>0.18010151876441877</v>
      </c>
      <c r="X223">
        <f>IFERROR(VLOOKUP($A223,table123!$AF$10:$AR$410,5,FALSE)/VLOOKUP($A223,table100!$AE$10:$AK$462,7,FALSE)*1000,"")</f>
        <v>0.72820501664171744</v>
      </c>
      <c r="Y223">
        <f>IFERROR(VLOOKUP($A223,table123!$BF$10:$BR$410,5,FALSE)/VLOOKUP($A223,table100!$BE$10:$BK$462,7,FALSE)*1000,"")</f>
        <v>2.4446823674200223E-2</v>
      </c>
      <c r="Z223">
        <f>IFERROR(VLOOKUP($A223,table123!$CF$10:$CY$410,5,FALSE)/VLOOKUP($A223,table100!$CE$10:$CK$462,7,FALSE)*1000,"")</f>
        <v>-9.7202725416131508E-2</v>
      </c>
      <c r="AA223">
        <f>IFERROR(VLOOKUP($A223,table123!$DF$10:$DY$410,5,FALSE)/VLOOKUP($A223,table100!$DE$10:$DK$462,7,FALSE)*1000,"")</f>
        <v>0.73782787362263469</v>
      </c>
      <c r="AB223">
        <f>IFERROR(VLOOKUP($A223,table123!$EF$10:$EZ$410,5,FALSE)/VLOOKUP($A223,table100!$EE$10:$EK$462,7,FALSE)*1000,"")</f>
        <v>-0.15691526114885396</v>
      </c>
      <c r="AC223">
        <f>IFERROR(VLOOKUP($A223,table123!$FF$10:$FZ$410,5,FALSE)/VLOOKUP($A223,table100!$FE$10:$FK$462,7,FALSE)*1000,"")</f>
        <v>-0.1386926980257914</v>
      </c>
      <c r="AD223">
        <f>IFERROR(VLOOKUP($A223,table123!$GF$10:$GZ$410,5,FALSE)/VLOOKUP($A223,table100!$GE$10:$GK$462,7,FALSE)*1000,"")</f>
        <v>-0.11403780384741946</v>
      </c>
      <c r="AF223">
        <f>IFERROR(VLOOKUP($A223,table123!$F$10:$R$410,7,FALSE)/VLOOKUP($A223,table100!$E$10:$K$462,7,FALSE)*1000,"")</f>
        <v>0.40113520088438726</v>
      </c>
      <c r="AG223">
        <f>IFERROR(VLOOKUP($A223,table123!$AF$10:$AR$410,7,FALSE)/VLOOKUP($A223,table100!$AE$10:$AK$462,7,FALSE)*1000,"")</f>
        <v>0</v>
      </c>
      <c r="AH223">
        <f>IFERROR(VLOOKUP($A223,table123!$BF$10:$BR$410,7,FALSE)/VLOOKUP($A223,table100!$BE$10:$BK$462,7,FALSE)*1000,"")</f>
        <v>0.61931953307973886</v>
      </c>
      <c r="AI223">
        <f>IFERROR(VLOOKUP($A223,table123!$CF$10:$CY$410,7,FALSE)/VLOOKUP($A223,table100!$CE$10:$CK$462,7,FALSE)*1000,"")</f>
        <v>2.5191706337014086</v>
      </c>
      <c r="AJ223">
        <f>IFERROR(VLOOKUP($A223,table123!$DF$10:$DY$410,7,FALSE)/VLOOKUP($A223,table100!$DE$10:$DK$462,7,FALSE)*1000,"")</f>
        <v>3.5447817406652669</v>
      </c>
      <c r="AK223">
        <f>IFERROR(VLOOKUP($A223,table123!$EF$10:$EZ$410,7,FALSE)/VLOOKUP($A223,table100!$EE$10:$EK$462,7,FALSE)*1000,"")</f>
        <v>0.53351188790610349</v>
      </c>
      <c r="AL223">
        <f>IFERROR(VLOOKUP($A223,table123!$FF$10:$FZ$410,7,FALSE)/VLOOKUP($A223,table100!$FE$10:$FK$462,7,FALSE)*1000,"")</f>
        <v>2.4348273653416714</v>
      </c>
      <c r="AM223">
        <f>IFERROR(VLOOKUP($A223,table123!$GF$10:$GZ$410,7,FALSE)/VLOOKUP($A223,table100!$GE$10:$GK$462,7,FALSE)*1000,"")</f>
        <v>0.91230243077935569</v>
      </c>
      <c r="AO223">
        <f>IFERROR(VLOOKUP($A223,table123!$F$10:$R$410,9,FALSE)/VLOOKUP($A223,table100!$E$10:$K$462,7,FALSE)*1000,"")</f>
        <v>0</v>
      </c>
      <c r="AP223">
        <f>IFERROR(VLOOKUP($A223,table123!$AF$10:$AR$410,9,FALSE)/VLOOKUP($A223,table100!$AE$10:$AK$462,7,FALSE)*1000,"")</f>
        <v>0</v>
      </c>
      <c r="AQ223">
        <f>IFERROR(VLOOKUP($A223,table123!$BF$10:$BR$410,9,FALSE)/VLOOKUP($A223,table100!$BE$10:$BK$462,7,FALSE)*1000,"")</f>
        <v>0</v>
      </c>
      <c r="AR223">
        <f>IFERROR(VLOOKUP($A223,table123!$CF$10:$CY$410,16,FALSE)/VLOOKUP($A223,table100!$CE$10:$CK$462,7,FALSE)*1000,"")</f>
        <v>0</v>
      </c>
      <c r="AS223">
        <f>IFERROR(VLOOKUP($A223,table123!$DF$10:$DY$410,16,FALSE)/VLOOKUP($A223,table100!$DE$10:$DK$462,7,FALSE)*1000,"")</f>
        <v>0</v>
      </c>
      <c r="AT223">
        <f>IFERROR(VLOOKUP($A223,table123!$EF$10:$EZ$410,17,FALSE)/VLOOKUP($A223,table100!$EE$10:$EK$462,7,FALSE)*1000,"")</f>
        <v>0</v>
      </c>
      <c r="AU223">
        <f>IFERROR(VLOOKUP($A223,table123!$FF$10:$FZ$410,17,FALSE)/VLOOKUP($A223,table100!$FE$10:$FK$462,7,FALSE)*1000,"")</f>
        <v>0</v>
      </c>
      <c r="AV223">
        <f>IFERROR(VLOOKUP($A223,table123!$GF$10:$GZ$410,17,FALSE)/VLOOKUP($A223,table100!$GE$10:$GK$462,7,FALSE)*1000,"")</f>
        <v>0</v>
      </c>
      <c r="AX223">
        <f>IFERROR(VLOOKUP($A223,table123!$F$10:$R$410,11,FALSE)/VLOOKUP($A223,table100!$E$10:$K$462,7,FALSE)*1000,"")</f>
        <v>4.5925887284926787</v>
      </c>
      <c r="AY223">
        <f>IFERROR(VLOOKUP($A223,table123!$AF$10:$AR$410,11,FALSE)/VLOOKUP($A223,table100!$AE$10:$AK$462,7,FALSE)*1000,"")</f>
        <v>0.53183512451361381</v>
      </c>
      <c r="AZ223">
        <f>IFERROR(VLOOKUP($A223,table123!$BF$10:$BR$410,11,FALSE)/VLOOKUP($A223,table100!$BE$10:$BK$462,7,FALSE)*1000,"")</f>
        <v>7.3340471022600662E-2</v>
      </c>
      <c r="BA223">
        <f>IFERROR(VLOOKUP($A223,table123!$CF$10:$CY$410,18,FALSE)/VLOOKUP($A223,table100!$CE$10:$CK$462,7,FALSE)*1000,"")</f>
        <v>1.1502322507575562</v>
      </c>
      <c r="BB223">
        <f>IFERROR(VLOOKUP($A223,table123!$DF$10:$DY$410,18,FALSE)/VLOOKUP($A223,table100!$DE$10:$DK$462,7,FALSE)*1000,"")</f>
        <v>0.47317222330147224</v>
      </c>
      <c r="BC223">
        <f>IFERROR(VLOOKUP($A223,table123!$EF$10:$EZ$410,19,FALSE)/VLOOKUP($A223,table100!$EE$10:$EK$462,7,FALSE)*1000,"")</f>
        <v>0.4236712051019057</v>
      </c>
      <c r="BD223">
        <f>IFERROR(VLOOKUP($A223,table123!$FF$10:$FZ$410,19,FALSE)/VLOOKUP($A223,table100!$FE$10:$FK$462,7,FALSE)*1000,"")</f>
        <v>0.36214204484512202</v>
      </c>
      <c r="BE223">
        <f>IFERROR(VLOOKUP($A223,table123!$GF$10:$GZ$410,19,FALSE)/VLOOKUP($A223,table100!$GE$10:$GK$462,7,FALSE)*1000,"")</f>
        <v>9.8832763334430196E-2</v>
      </c>
      <c r="BG223">
        <f>IFERROR(VLOOKUP($A223,table123!$F$10:$R$410,13,FALSE)/VLOOKUP($A223,table100!$E$10:$K$462,7,FALSE)*1000,"")</f>
        <v>0.53211812362214628</v>
      </c>
      <c r="BH223">
        <f>IFERROR(VLOOKUP($A223,table123!$AF$10:$AR$410,13,FALSE)/VLOOKUP($A223,table100!$AE$10:$AK$462,7,FALSE)*1000,"")</f>
        <v>4.0664931828194781</v>
      </c>
      <c r="BI223">
        <f>IFERROR(VLOOKUP($A223,table123!$BF$10:$BR$410,13,FALSE)/VLOOKUP($A223,table100!$BE$10:$BK$462,7,FALSE)*1000,"")</f>
        <v>6.0139186238532547</v>
      </c>
      <c r="BJ223">
        <f>IFERROR(VLOOKUP($A223,table123!$CF$10:$CY$410,20,FALSE)/VLOOKUP($A223,table100!$CE$10:$CK$462,7,FALSE)*1000,"")</f>
        <v>10.019980944979558</v>
      </c>
      <c r="BK223">
        <f>IFERROR(VLOOKUP($A223,table123!$DF$10:$DY$410,20,FALSE)/VLOOKUP($A223,table100!$DE$10:$DK$462,7,FALSE)*1000,"")</f>
        <v>22.190975286019892</v>
      </c>
      <c r="BL223">
        <f>IFERROR(VLOOKUP($A223,table123!$EF$10:$EZ$410,21,FALSE)/VLOOKUP($A223,table100!$EE$10:$EK$462,7,FALSE)*1000,"")</f>
        <v>18.249244871611715</v>
      </c>
      <c r="BM223">
        <f>IFERROR(VLOOKUP($A223,table123!$FF$10:$FZ$410,21,FALSE)/VLOOKUP($A223,table100!$FE$10:$FK$462,7,FALSE)*1000,"")</f>
        <v>13.499422607843696</v>
      </c>
      <c r="BN223">
        <f>IFERROR(VLOOKUP($A223,table123!$GF$10:$GZ$410,21,FALSE)/VLOOKUP($A223,table100!$GE$10:$GK$462,7,FALSE)*1000,"")</f>
        <v>11.571035830384828</v>
      </c>
    </row>
    <row r="224" spans="1:66" x14ac:dyDescent="0.3">
      <c r="A224" t="s">
        <v>867</v>
      </c>
      <c r="B224" t="str">
        <f>VLOOKUP($A224,class!$A$1:$B$455,2,FALSE)</f>
        <v>Shire District</v>
      </c>
      <c r="C224" t="str">
        <f>IFERROR(VLOOKUP($A224,classifications!A$3:C$334,3,FALSE),VLOOKUP($A224,classifications!I$2:K$28,3,FALSE))</f>
        <v>Predominantly Urban</v>
      </c>
      <c r="E224" t="b">
        <f>IF(VLOOKUP(A224,table123!$F$10:$F$410,1,FALSE)=VLOOKUP(calculations!A224,table100!$E$10:$E$462,1,FALSE),TRUE,FALSE)</f>
        <v>1</v>
      </c>
      <c r="F224" t="b">
        <f>IF(VLOOKUP($A224,table123!$AF$10:$AF$410,1,FALSE)=VLOOKUP(calculations!$A224,table100!$AE$10:$AE$462,1,FALSE),TRUE,FALSE)</f>
        <v>1</v>
      </c>
      <c r="G224" t="b">
        <f>IF(VLOOKUP($A224,table123!$BF$10:$BF$410,1,FALSE)=VLOOKUP(calculations!$A224,table100!$BE$10:$BE$462,1,FALSE),TRUE,FALSE)</f>
        <v>1</v>
      </c>
      <c r="H224" t="b">
        <f>IF(VLOOKUP($A224,table123!$CF$10:$CF$410,1,FALSE)=VLOOKUP(calculations!$A224,table100!$CE$10:$CE$462,1,FALSE),TRUE,FALSE)</f>
        <v>1</v>
      </c>
      <c r="I224" t="b">
        <f>IF(VLOOKUP($A224,table123!$DF$10:$DF$410,1,FALSE)=VLOOKUP(calculations!$A224,table100!$DE$10:$DE$462,1,FALSE),TRUE,FALSE)</f>
        <v>1</v>
      </c>
      <c r="J224" t="b">
        <f>IF(VLOOKUP($A224,table123!$EF$10:$EF$410,1,FALSE)=VLOOKUP(calculations!$A224,table100!$EE$10:$EE$462,1,FALSE),TRUE,FALSE)</f>
        <v>1</v>
      </c>
      <c r="K224" t="b">
        <f>IF(VLOOKUP($A224,table123!$FF$10:$FF$410,1,FALSE)=VLOOKUP(calculations!$A224,table100!$FE$10:$FE$462,1,FALSE),TRUE,FALSE)</f>
        <v>1</v>
      </c>
      <c r="L224" t="b">
        <f>IF(VLOOKUP($A224,table123!$GF$10:$GF$408,1,FALSE)=VLOOKUP(calculations!$A224,table100!$GE$10:$GE$462,1,FALSE),TRUE,FALSE)</f>
        <v>1</v>
      </c>
      <c r="N224">
        <f>IFERROR(VLOOKUP($A224,table123!$F$10:$R$410,3,FALSE)/VLOOKUP($A224,table100!$E$10:$K$462,7,FALSE)*1000,"")</f>
        <v>4.2731125258618397</v>
      </c>
      <c r="O224">
        <f>IFERROR(VLOOKUP($A224,table123!$AF$10:$AR$410,3,FALSE)/VLOOKUP($A224,table100!$AE$10:$AK$462,7,FALSE)*1000,"")</f>
        <v>5.6763220518180013</v>
      </c>
      <c r="P224">
        <f>IFERROR(VLOOKUP($A224,table123!$BF$10:$BR$410,3,FALSE)/VLOOKUP($A224,table100!$BE$10:$BK$462,7,FALSE)*1000,"")</f>
        <v>9.691822120420774</v>
      </c>
      <c r="Q224">
        <f>IFERROR(VLOOKUP($A224,table123!$CF$10:$CY$410,3,FALSE)/VLOOKUP($A224,table100!$CE$10:$CK$462,7,FALSE)*1000,"")</f>
        <v>1.5448732201881041</v>
      </c>
      <c r="R224">
        <f>IFERROR(VLOOKUP($A224,table123!$DF$10:$DY$410,3,FALSE)/VLOOKUP($A224,table100!$DE$10:$DK$462,7,FALSE)*1000,"")</f>
        <v>3.2797463150468342</v>
      </c>
      <c r="S224">
        <f>IFERROR(VLOOKUP($A224,table123!$EF$10:$EZ$410,3,FALSE)/VLOOKUP($A224,table100!$EE$10:$EK$462,7,FALSE)*1000,"")</f>
        <v>4.4835072239163214</v>
      </c>
      <c r="T224">
        <f>IFERROR(VLOOKUP($A224,table123!$FF$10:$FZ$410,3,FALSE)/VLOOKUP($A224,table100!$FE$10:$FK$462,7,FALSE)*1000,"")</f>
        <v>3.9490695105237235</v>
      </c>
      <c r="U224">
        <f>IFERROR(VLOOKUP($A224,table123!$GF$10:$GZ$410,3,FALSE)/VLOOKUP($A224,table100!$GE$10:$GK$462,7,FALSE)*1000,"")</f>
        <v>5.4314283688647009</v>
      </c>
      <c r="W224">
        <f>IFERROR(VLOOKUP($A224,table123!$F$10:$R$410,5,FALSE)/VLOOKUP($A224,table100!$E$10:$K$462,7,FALSE)*1000,"")</f>
        <v>5.5018616212813391E-2</v>
      </c>
      <c r="X224">
        <f>IFERROR(VLOOKUP($A224,table123!$AF$10:$AR$410,5,FALSE)/VLOOKUP($A224,table100!$AE$10:$AK$462,7,FALSE)*1000,"")</f>
        <v>7.3007357579652751E-2</v>
      </c>
      <c r="Y224">
        <f>IFERROR(VLOOKUP($A224,table123!$BF$10:$BR$410,5,FALSE)/VLOOKUP($A224,table100!$BE$10:$BK$462,7,FALSE)*1000,"")</f>
        <v>0.21779375551507354</v>
      </c>
      <c r="Z224">
        <f>IFERROR(VLOOKUP($A224,table123!$CF$10:$CY$410,5,FALSE)/VLOOKUP($A224,table100!$CE$10:$CK$462,7,FALSE)*1000,"")</f>
        <v>5.3890926285631538E-2</v>
      </c>
      <c r="AA224">
        <f>IFERROR(VLOOKUP($A224,table123!$DF$10:$DY$410,5,FALSE)/VLOOKUP($A224,table100!$DE$10:$DK$462,7,FALSE)*1000,"")</f>
        <v>5.3766333033554659E-2</v>
      </c>
      <c r="AB224">
        <f>IFERROR(VLOOKUP($A224,table123!$EF$10:$EZ$410,5,FALSE)/VLOOKUP($A224,table100!$EE$10:$EK$462,7,FALSE)*1000,"")</f>
        <v>0</v>
      </c>
      <c r="AC224">
        <f>IFERROR(VLOOKUP($A224,table123!$FF$10:$FZ$410,5,FALSE)/VLOOKUP($A224,table100!$FE$10:$FK$462,7,FALSE)*1000,"")</f>
        <v>3.5417663771513216E-2</v>
      </c>
      <c r="AD224">
        <f>IFERROR(VLOOKUP($A224,table123!$GF$10:$GZ$410,5,FALSE)/VLOOKUP($A224,table100!$GE$10:$GK$462,7,FALSE)*1000,"")</f>
        <v>5.2903523073357481E-2</v>
      </c>
      <c r="AF224">
        <f>IFERROR(VLOOKUP($A224,table123!$F$10:$R$410,7,FALSE)/VLOOKUP($A224,table100!$E$10:$K$462,7,FALSE)*1000,"")</f>
        <v>0.78860016571699187</v>
      </c>
      <c r="AG224">
        <f>IFERROR(VLOOKUP($A224,table123!$AF$10:$AR$410,7,FALSE)/VLOOKUP($A224,table100!$AE$10:$AK$462,7,FALSE)*1000,"")</f>
        <v>0.38328862729317698</v>
      </c>
      <c r="AH224">
        <f>IFERROR(VLOOKUP($A224,table123!$BF$10:$BR$410,7,FALSE)/VLOOKUP($A224,table100!$BE$10:$BK$462,7,FALSE)*1000,"")</f>
        <v>0.90747398131280643</v>
      </c>
      <c r="AI224">
        <f>IFERROR(VLOOKUP($A224,table123!$CF$10:$CY$410,7,FALSE)/VLOOKUP($A224,table100!$CE$10:$CK$462,7,FALSE)*1000,"")</f>
        <v>0.75447296799884156</v>
      </c>
      <c r="AJ224">
        <f>IFERROR(VLOOKUP($A224,table123!$DF$10:$DY$410,7,FALSE)/VLOOKUP($A224,table100!$DE$10:$DK$462,7,FALSE)*1000,"")</f>
        <v>4.0145528665054142</v>
      </c>
      <c r="AK224">
        <f>IFERROR(VLOOKUP($A224,table123!$EF$10:$EZ$410,7,FALSE)/VLOOKUP($A224,table100!$EE$10:$EK$462,7,FALSE)*1000,"")</f>
        <v>0.19570864866301405</v>
      </c>
      <c r="AL224">
        <f>IFERROR(VLOOKUP($A224,table123!$FF$10:$FZ$410,7,FALSE)/VLOOKUP($A224,table100!$FE$10:$FK$462,7,FALSE)*1000,"")</f>
        <v>0.15937948697180945</v>
      </c>
      <c r="AM224">
        <f>IFERROR(VLOOKUP($A224,table123!$GF$10:$GZ$410,7,FALSE)/VLOOKUP($A224,table100!$GE$10:$GK$462,7,FALSE)*1000,"")</f>
        <v>0.15871056922007243</v>
      </c>
      <c r="AO224">
        <f>IFERROR(VLOOKUP($A224,table123!$F$10:$R$410,9,FALSE)/VLOOKUP($A224,table100!$E$10:$K$462,7,FALSE)*1000,"")</f>
        <v>1.8339538737604463E-2</v>
      </c>
      <c r="AP224">
        <f>IFERROR(VLOOKUP($A224,table123!$AF$10:$AR$410,9,FALSE)/VLOOKUP($A224,table100!$AE$10:$AK$462,7,FALSE)*1000,"")</f>
        <v>0</v>
      </c>
      <c r="AQ224">
        <f>IFERROR(VLOOKUP($A224,table123!$BF$10:$BR$410,9,FALSE)/VLOOKUP($A224,table100!$BE$10:$BK$462,7,FALSE)*1000,"")</f>
        <v>3.629895925251226E-2</v>
      </c>
      <c r="AR224">
        <f>IFERROR(VLOOKUP($A224,table123!$CF$10:$CY$410,16,FALSE)/VLOOKUP($A224,table100!$CE$10:$CK$462,7,FALSE)*1000,"")</f>
        <v>0</v>
      </c>
      <c r="AS224">
        <f>IFERROR(VLOOKUP($A224,table123!$DF$10:$DY$410,16,FALSE)/VLOOKUP($A224,table100!$DE$10:$DK$462,7,FALSE)*1000,"")</f>
        <v>0</v>
      </c>
      <c r="AT224">
        <f>IFERROR(VLOOKUP($A224,table123!$EF$10:$EZ$410,17,FALSE)/VLOOKUP($A224,table100!$EE$10:$EK$462,7,FALSE)*1000,"")</f>
        <v>0</v>
      </c>
      <c r="AU224">
        <f>IFERROR(VLOOKUP($A224,table123!$FF$10:$FZ$410,17,FALSE)/VLOOKUP($A224,table100!$FE$10:$FK$462,7,FALSE)*1000,"")</f>
        <v>0.12396182320029625</v>
      </c>
      <c r="AV224">
        <f>IFERROR(VLOOKUP($A224,table123!$GF$10:$GZ$410,17,FALSE)/VLOOKUP($A224,table100!$GE$10:$GK$462,7,FALSE)*1000,"")</f>
        <v>0</v>
      </c>
      <c r="AX224">
        <f>IFERROR(VLOOKUP($A224,table123!$F$10:$R$410,11,FALSE)/VLOOKUP($A224,table100!$E$10:$K$462,7,FALSE)*1000,"")</f>
        <v>0.33011169727688033</v>
      </c>
      <c r="AY224">
        <f>IFERROR(VLOOKUP($A224,table123!$AF$10:$AR$410,11,FALSE)/VLOOKUP($A224,table100!$AE$10:$AK$462,7,FALSE)*1000,"")</f>
        <v>0.4927996636626561</v>
      </c>
      <c r="AZ224">
        <f>IFERROR(VLOOKUP($A224,table123!$BF$10:$BR$410,11,FALSE)/VLOOKUP($A224,table100!$BE$10:$BK$462,7,FALSE)*1000,"")</f>
        <v>0.50818542953517165</v>
      </c>
      <c r="BA224">
        <f>IFERROR(VLOOKUP($A224,table123!$CF$10:$CY$410,18,FALSE)/VLOOKUP($A224,table100!$CE$10:$CK$462,7,FALSE)*1000,"")</f>
        <v>3.5927284190421023E-2</v>
      </c>
      <c r="BB224">
        <f>IFERROR(VLOOKUP($A224,table123!$DF$10:$DY$410,18,FALSE)/VLOOKUP($A224,table100!$DE$10:$DK$462,7,FALSE)*1000,"")</f>
        <v>1.7922111011184887E-2</v>
      </c>
      <c r="BC224">
        <f>IFERROR(VLOOKUP($A224,table123!$EF$10:$EZ$410,19,FALSE)/VLOOKUP($A224,table100!$EE$10:$EK$462,7,FALSE)*1000,"")</f>
        <v>0</v>
      </c>
      <c r="BD224">
        <f>IFERROR(VLOOKUP($A224,table123!$FF$10:$FZ$410,19,FALSE)/VLOOKUP($A224,table100!$FE$10:$FK$462,7,FALSE)*1000,"")</f>
        <v>5.3126495657269818E-2</v>
      </c>
      <c r="BE224">
        <f>IFERROR(VLOOKUP($A224,table123!$GF$10:$GZ$410,19,FALSE)/VLOOKUP($A224,table100!$GE$10:$GK$462,7,FALSE)*1000,"")</f>
        <v>0</v>
      </c>
      <c r="BG224">
        <f>IFERROR(VLOOKUP($A224,table123!$F$10:$R$410,13,FALSE)/VLOOKUP($A224,table100!$E$10:$K$462,7,FALSE)*1000,"")</f>
        <v>4.8049591492523689</v>
      </c>
      <c r="BH224">
        <f>IFERROR(VLOOKUP($A224,table123!$AF$10:$AR$410,13,FALSE)/VLOOKUP($A224,table100!$AE$10:$AK$462,7,FALSE)*1000,"")</f>
        <v>5.6398183730281755</v>
      </c>
      <c r="BI224">
        <f>IFERROR(VLOOKUP($A224,table123!$BF$10:$BR$410,13,FALSE)/VLOOKUP($A224,table100!$BE$10:$BK$462,7,FALSE)*1000,"")</f>
        <v>10.345203386965993</v>
      </c>
      <c r="BJ224">
        <f>IFERROR(VLOOKUP($A224,table123!$CF$10:$CY$410,20,FALSE)/VLOOKUP($A224,table100!$CE$10:$CK$462,7,FALSE)*1000,"")</f>
        <v>2.3173098302821562</v>
      </c>
      <c r="BK224">
        <f>IFERROR(VLOOKUP($A224,table123!$DF$10:$DY$410,20,FALSE)/VLOOKUP($A224,table100!$DE$10:$DK$462,7,FALSE)*1000,"")</f>
        <v>7.3301434035746178</v>
      </c>
      <c r="BL224">
        <f>IFERROR(VLOOKUP($A224,table123!$EF$10:$EZ$410,21,FALSE)/VLOOKUP($A224,table100!$EE$10:$EK$462,7,FALSE)*1000,"")</f>
        <v>4.679215872579336</v>
      </c>
      <c r="BM224">
        <f>IFERROR(VLOOKUP($A224,table123!$FF$10:$FZ$410,21,FALSE)/VLOOKUP($A224,table100!$FE$10:$FK$462,7,FALSE)*1000,"")</f>
        <v>4.2147019888100727</v>
      </c>
      <c r="BN224">
        <f>IFERROR(VLOOKUP($A224,table123!$GF$10:$GZ$410,21,FALSE)/VLOOKUP($A224,table100!$GE$10:$GK$462,7,FALSE)*1000,"")</f>
        <v>5.6430424611581307</v>
      </c>
    </row>
    <row r="225" spans="1:66" x14ac:dyDescent="0.3">
      <c r="A225" t="s">
        <v>209</v>
      </c>
      <c r="B225" t="str">
        <f>VLOOKUP($A225,class!$A$1:$B$455,2,FALSE)</f>
        <v>London Borough</v>
      </c>
      <c r="C225" t="str">
        <f>IFERROR(VLOOKUP($A225,classifications!A$3:C$334,3,FALSE),VLOOKUP($A225,classifications!I$2:K$28,3,FALSE))</f>
        <v>Predominantly Urban</v>
      </c>
      <c r="E225" t="b">
        <f>IF(VLOOKUP(A225,table123!$F$10:$F$410,1,FALSE)=VLOOKUP(calculations!A225,table100!$E$10:$E$462,1,FALSE),TRUE,FALSE)</f>
        <v>1</v>
      </c>
      <c r="F225" t="b">
        <f>IF(VLOOKUP($A225,table123!$AF$10:$AF$410,1,FALSE)=VLOOKUP(calculations!$A225,table100!$AE$10:$AE$462,1,FALSE),TRUE,FALSE)</f>
        <v>1</v>
      </c>
      <c r="G225" t="b">
        <f>IF(VLOOKUP($A225,table123!$BF$10:$BF$410,1,FALSE)=VLOOKUP(calculations!$A225,table100!$BE$10:$BE$462,1,FALSE),TRUE,FALSE)</f>
        <v>1</v>
      </c>
      <c r="H225" t="b">
        <f>IF(VLOOKUP($A225,table123!$CF$10:$CF$410,1,FALSE)=VLOOKUP(calculations!$A225,table100!$CE$10:$CE$462,1,FALSE),TRUE,FALSE)</f>
        <v>1</v>
      </c>
      <c r="I225" t="b">
        <f>IF(VLOOKUP($A225,table123!$DF$10:$DF$410,1,FALSE)=VLOOKUP(calculations!$A225,table100!$DE$10:$DE$462,1,FALSE),TRUE,FALSE)</f>
        <v>1</v>
      </c>
      <c r="J225" t="b">
        <f>IF(VLOOKUP($A225,table123!$EF$10:$EF$410,1,FALSE)=VLOOKUP(calculations!$A225,table100!$EE$10:$EE$462,1,FALSE),TRUE,FALSE)</f>
        <v>1</v>
      </c>
      <c r="K225" t="b">
        <f>IF(VLOOKUP($A225,table123!$FF$10:$FF$410,1,FALSE)=VLOOKUP(calculations!$A225,table100!$FE$10:$FE$462,1,FALSE),TRUE,FALSE)</f>
        <v>1</v>
      </c>
      <c r="L225" t="b">
        <f>IF(VLOOKUP($A225,table123!$GF$10:$GF$408,1,FALSE)=VLOOKUP(calculations!$A225,table100!$GE$10:$GE$462,1,FALSE),TRUE,FALSE)</f>
        <v>1</v>
      </c>
      <c r="N225">
        <f>IFERROR(VLOOKUP($A225,table123!$F$10:$R$410,3,FALSE)/VLOOKUP($A225,table100!$E$10:$K$462,7,FALSE)*1000,"")</f>
        <v>4.8213136639102583</v>
      </c>
      <c r="O225">
        <f>IFERROR(VLOOKUP($A225,table123!$AF$10:$AR$410,3,FALSE)/VLOOKUP($A225,table100!$AE$10:$AK$462,7,FALSE)*1000,"")</f>
        <v>18.131328072067259</v>
      </c>
      <c r="P225">
        <f>IFERROR(VLOOKUP($A225,table123!$BF$10:$BR$410,3,FALSE)/VLOOKUP($A225,table100!$BE$10:$BK$462,7,FALSE)*1000,"")</f>
        <v>17.684526039715248</v>
      </c>
      <c r="Q225">
        <f>IFERROR(VLOOKUP($A225,table123!$CF$10:$CY$410,3,FALSE)/VLOOKUP($A225,table100!$CE$10:$CK$462,7,FALSE)*1000,"")</f>
        <v>11.010017461630365</v>
      </c>
      <c r="R225">
        <f>IFERROR(VLOOKUP($A225,table123!$DF$10:$DY$410,3,FALSE)/VLOOKUP($A225,table100!$DE$10:$DK$462,7,FALSE)*1000,"")</f>
        <v>20.017959020779855</v>
      </c>
      <c r="S225">
        <f>IFERROR(VLOOKUP($A225,table123!$EF$10:$EZ$410,3,FALSE)/VLOOKUP($A225,table100!$EE$10:$EK$462,7,FALSE)*1000,"")</f>
        <v>18.929573463082004</v>
      </c>
      <c r="T225">
        <f>IFERROR(VLOOKUP($A225,table123!$FF$10:$FZ$410,3,FALSE)/VLOOKUP($A225,table100!$FE$10:$FK$462,7,FALSE)*1000,"")</f>
        <v>20.616035082202075</v>
      </c>
      <c r="U225">
        <f>IFERROR(VLOOKUP($A225,table123!$GF$10:$GZ$410,3,FALSE)/VLOOKUP($A225,table100!$GE$10:$GK$462,7,FALSE)*1000,"")</f>
        <v>28.321322630557624</v>
      </c>
      <c r="W225">
        <f>IFERROR(VLOOKUP($A225,table123!$F$10:$R$410,5,FALSE)/VLOOKUP($A225,table100!$E$10:$K$462,7,FALSE)*1000,"")</f>
        <v>0.56664841866674354</v>
      </c>
      <c r="X225">
        <f>IFERROR(VLOOKUP($A225,table123!$AF$10:$AR$410,5,FALSE)/VLOOKUP($A225,table100!$AE$10:$AK$462,7,FALSE)*1000,"")</f>
        <v>0.52485423366510475</v>
      </c>
      <c r="Y225">
        <f>IFERROR(VLOOKUP($A225,table123!$BF$10:$BR$410,5,FALSE)/VLOOKUP($A225,table100!$BE$10:$BK$462,7,FALSE)*1000,"")</f>
        <v>1.2457849381790933</v>
      </c>
      <c r="Z225">
        <f>IFERROR(VLOOKUP($A225,table123!$CF$10:$CY$410,5,FALSE)/VLOOKUP($A225,table100!$CE$10:$CK$462,7,FALSE)*1000,"")</f>
        <v>0.86389118647183172</v>
      </c>
      <c r="AA225">
        <f>IFERROR(VLOOKUP($A225,table123!$DF$10:$DY$410,5,FALSE)/VLOOKUP($A225,table100!$DE$10:$DK$462,7,FALSE)*1000,"")</f>
        <v>0.67119572611586298</v>
      </c>
      <c r="AB225">
        <f>IFERROR(VLOOKUP($A225,table123!$EF$10:$EZ$410,5,FALSE)/VLOOKUP($A225,table100!$EE$10:$EK$462,7,FALSE)*1000,"")</f>
        <v>0.39954540611570832</v>
      </c>
      <c r="AC225">
        <f>IFERROR(VLOOKUP($A225,table123!$FF$10:$FZ$410,5,FALSE)/VLOOKUP($A225,table100!$FE$10:$FK$462,7,FALSE)*1000,"")</f>
        <v>0.55907891748344607</v>
      </c>
      <c r="AD225">
        <f>IFERROR(VLOOKUP($A225,table123!$GF$10:$GZ$410,5,FALSE)/VLOOKUP($A225,table100!$GE$10:$GK$462,7,FALSE)*1000,"")</f>
        <v>0.2137135725215637</v>
      </c>
      <c r="AF225">
        <f>IFERROR(VLOOKUP($A225,table123!$F$10:$R$410,7,FALSE)/VLOOKUP($A225,table100!$E$10:$K$462,7,FALSE)*1000,"")</f>
        <v>1.0660673639323479</v>
      </c>
      <c r="AG225">
        <f>IFERROR(VLOOKUP($A225,table123!$AF$10:$AR$410,7,FALSE)/VLOOKUP($A225,table100!$AE$10:$AK$462,7,FALSE)*1000,"")</f>
        <v>0.23857010621141128</v>
      </c>
      <c r="AH225">
        <f>IFERROR(VLOOKUP($A225,table123!$BF$10:$BR$410,7,FALSE)/VLOOKUP($A225,table100!$BE$10:$BK$462,7,FALSE)*1000,"")</f>
        <v>0.36530535781191453</v>
      </c>
      <c r="AI225">
        <f>IFERROR(VLOOKUP($A225,table123!$CF$10:$CY$410,7,FALSE)/VLOOKUP($A225,table100!$CE$10:$CK$462,7,FALSE)*1000,"")</f>
        <v>1.3877400974175167</v>
      </c>
      <c r="AJ225">
        <f>IFERROR(VLOOKUP($A225,table123!$DF$10:$DY$410,7,FALSE)/VLOOKUP($A225,table100!$DE$10:$DK$462,7,FALSE)*1000,"")</f>
        <v>0.89795103899284356</v>
      </c>
      <c r="AK225">
        <f>IFERROR(VLOOKUP($A225,table123!$EF$10:$EZ$410,7,FALSE)/VLOOKUP($A225,table100!$EE$10:$EK$462,7,FALSE)*1000,"")</f>
        <v>-0.67478779699541858</v>
      </c>
      <c r="AL225">
        <f>IFERROR(VLOOKUP($A225,table123!$FF$10:$FZ$410,7,FALSE)/VLOOKUP($A225,table100!$FE$10:$FK$462,7,FALSE)*1000,"")</f>
        <v>0.80367594388245367</v>
      </c>
      <c r="AM225">
        <f>IFERROR(VLOOKUP($A225,table123!$GF$10:$GZ$410,7,FALSE)/VLOOKUP($A225,table100!$GE$10:$GK$462,7,FALSE)*1000,"")</f>
        <v>0.26500482992673896</v>
      </c>
      <c r="AO225">
        <f>IFERROR(VLOOKUP($A225,table123!$F$10:$R$410,9,FALSE)/VLOOKUP($A225,table100!$E$10:$K$462,7,FALSE)*1000,"")</f>
        <v>0</v>
      </c>
      <c r="AP225">
        <f>IFERROR(VLOOKUP($A225,table123!$AF$10:$AR$410,9,FALSE)/VLOOKUP($A225,table100!$AE$10:$AK$462,7,FALSE)*1000,"")</f>
        <v>0</v>
      </c>
      <c r="AQ225">
        <f>IFERROR(VLOOKUP($A225,table123!$BF$10:$BR$410,9,FALSE)/VLOOKUP($A225,table100!$BE$10:$BK$462,7,FALSE)*1000,"")</f>
        <v>0</v>
      </c>
      <c r="AR225">
        <f>IFERROR(VLOOKUP($A225,table123!$CF$10:$CY$410,16,FALSE)/VLOOKUP($A225,table100!$CE$10:$CK$462,7,FALSE)*1000,"")</f>
        <v>0</v>
      </c>
      <c r="AS225">
        <f>IFERROR(VLOOKUP($A225,table123!$DF$10:$DY$410,16,FALSE)/VLOOKUP($A225,table100!$DE$10:$DK$462,7,FALSE)*1000,"")</f>
        <v>0</v>
      </c>
      <c r="AT225">
        <f>IFERROR(VLOOKUP($A225,table123!$EF$10:$EZ$410,17,FALSE)/VLOOKUP($A225,table100!$EE$10:$EK$462,7,FALSE)*1000,"")</f>
        <v>0</v>
      </c>
      <c r="AU225">
        <f>IFERROR(VLOOKUP($A225,table123!$FF$10:$FZ$410,17,FALSE)/VLOOKUP($A225,table100!$FE$10:$FK$462,7,FALSE)*1000,"")</f>
        <v>0</v>
      </c>
      <c r="AV225">
        <f>IFERROR(VLOOKUP($A225,table123!$GF$10:$GZ$410,17,FALSE)/VLOOKUP($A225,table100!$GE$10:$GK$462,7,FALSE)*1000,"")</f>
        <v>0</v>
      </c>
      <c r="AX225">
        <f>IFERROR(VLOOKUP($A225,table123!$F$10:$R$410,11,FALSE)/VLOOKUP($A225,table100!$E$10:$K$462,7,FALSE)*1000,"")</f>
        <v>1.9208420971754018E-2</v>
      </c>
      <c r="AY225">
        <f>IFERROR(VLOOKUP($A225,table123!$AF$10:$AR$410,11,FALSE)/VLOOKUP($A225,table100!$AE$10:$AK$462,7,FALSE)*1000,"")</f>
        <v>0.10497084673302097</v>
      </c>
      <c r="AZ225">
        <f>IFERROR(VLOOKUP($A225,table123!$BF$10:$BR$410,11,FALSE)/VLOOKUP($A225,table100!$BE$10:$BK$462,7,FALSE)*1000,"")</f>
        <v>9.3668040464593483E-2</v>
      </c>
      <c r="BA225">
        <f>IFERROR(VLOOKUP($A225,table123!$CF$10:$CY$410,18,FALSE)/VLOOKUP($A225,table100!$CE$10:$CK$462,7,FALSE)*1000,"")</f>
        <v>1.8380663541953866E-2</v>
      </c>
      <c r="BB225">
        <f>IFERROR(VLOOKUP($A225,table123!$DF$10:$DY$410,18,FALSE)/VLOOKUP($A225,table100!$DE$10:$DK$462,7,FALSE)*1000,"")</f>
        <v>2.7210637545237684E-2</v>
      </c>
      <c r="BC225">
        <f>IFERROR(VLOOKUP($A225,table123!$EF$10:$EZ$410,19,FALSE)/VLOOKUP($A225,table100!$EE$10:$EK$462,7,FALSE)*1000,"")</f>
        <v>2.2640906346556808</v>
      </c>
      <c r="BD225">
        <f>IFERROR(VLOOKUP($A225,table123!$FF$10:$FZ$410,19,FALSE)/VLOOKUP($A225,table100!$FE$10:$FK$462,7,FALSE)*1000,"")</f>
        <v>9.6091688942467279E-2</v>
      </c>
      <c r="BE225">
        <f>IFERROR(VLOOKUP($A225,table123!$GF$10:$GZ$410,19,FALSE)/VLOOKUP($A225,table100!$GE$10:$GK$462,7,FALSE)*1000,"")</f>
        <v>8.548542900862547E-3</v>
      </c>
      <c r="BG225">
        <f>IFERROR(VLOOKUP($A225,table123!$F$10:$R$410,13,FALSE)/VLOOKUP($A225,table100!$E$10:$K$462,7,FALSE)*1000,"")</f>
        <v>6.4348210255375955</v>
      </c>
      <c r="BH225">
        <f>IFERROR(VLOOKUP($A225,table123!$AF$10:$AR$410,13,FALSE)/VLOOKUP($A225,table100!$AE$10:$AK$462,7,FALSE)*1000,"")</f>
        <v>18.789781565210752</v>
      </c>
      <c r="BI225">
        <f>IFERROR(VLOOKUP($A225,table123!$BF$10:$BR$410,13,FALSE)/VLOOKUP($A225,table100!$BE$10:$BK$462,7,FALSE)*1000,"")</f>
        <v>19.201948295241664</v>
      </c>
      <c r="BJ225">
        <f>IFERROR(VLOOKUP($A225,table123!$CF$10:$CY$410,20,FALSE)/VLOOKUP($A225,table100!$CE$10:$CK$462,7,FALSE)*1000,"")</f>
        <v>13.243268081977758</v>
      </c>
      <c r="BK225">
        <f>IFERROR(VLOOKUP($A225,table123!$DF$10:$DY$410,20,FALSE)/VLOOKUP($A225,table100!$DE$10:$DK$462,7,FALSE)*1000,"")</f>
        <v>21.559895148343326</v>
      </c>
      <c r="BL225">
        <f>IFERROR(VLOOKUP($A225,table123!$EF$10:$EZ$410,21,FALSE)/VLOOKUP($A225,table100!$EE$10:$EK$462,7,FALSE)*1000,"")</f>
        <v>16.390240437546613</v>
      </c>
      <c r="BM225">
        <f>IFERROR(VLOOKUP($A225,table123!$FF$10:$FZ$410,21,FALSE)/VLOOKUP($A225,table100!$FE$10:$FK$462,7,FALSE)*1000,"")</f>
        <v>21.882698254625502</v>
      </c>
      <c r="BN225">
        <f>IFERROR(VLOOKUP($A225,table123!$GF$10:$GZ$410,21,FALSE)/VLOOKUP($A225,table100!$GE$10:$GK$462,7,FALSE)*1000,"")</f>
        <v>28.791492490105064</v>
      </c>
    </row>
    <row r="226" spans="1:66" x14ac:dyDescent="0.3">
      <c r="A226" t="s">
        <v>733</v>
      </c>
      <c r="B226" t="str">
        <f>VLOOKUP($A226,class!$A$1:$B$455,2,FALSE)</f>
        <v>Shire County</v>
      </c>
      <c r="C226" t="str">
        <f>IFERROR(VLOOKUP($A226,classifications!A$3:C$334,3,FALSE),VLOOKUP($A226,classifications!I$2:K$28,3,FALSE))</f>
        <v>Predominantly Rural</v>
      </c>
      <c r="E226" t="b">
        <f>IF(VLOOKUP(A226,table123!$F$10:$F$410,1,FALSE)=VLOOKUP(calculations!A226,table100!$E$10:$E$462,1,FALSE),TRUE,FALSE)</f>
        <v>1</v>
      </c>
      <c r="F226" t="b">
        <f>IF(VLOOKUP($A226,table123!$AF$10:$AF$410,1,FALSE)=VLOOKUP(calculations!$A226,table100!$AE$10:$AE$462,1,FALSE),TRUE,FALSE)</f>
        <v>1</v>
      </c>
      <c r="G226" t="b">
        <f>IF(VLOOKUP($A226,table123!$BF$10:$BF$410,1,FALSE)=VLOOKUP(calculations!$A226,table100!$BE$10:$BE$462,1,FALSE),TRUE,FALSE)</f>
        <v>1</v>
      </c>
      <c r="H226" t="b">
        <f>IF(VLOOKUP($A226,table123!$CF$10:$CF$410,1,FALSE)=VLOOKUP(calculations!$A226,table100!$CE$10:$CE$462,1,FALSE),TRUE,FALSE)</f>
        <v>1</v>
      </c>
      <c r="I226" t="b">
        <f>IF(VLOOKUP($A226,table123!$DF$10:$DF$410,1,FALSE)=VLOOKUP(calculations!$A226,table100!$DE$10:$DE$462,1,FALSE),TRUE,FALSE)</f>
        <v>1</v>
      </c>
      <c r="J226" t="b">
        <f>IF(VLOOKUP($A226,table123!$EF$10:$EF$410,1,FALSE)=VLOOKUP(calculations!$A226,table100!$EE$10:$EE$462,1,FALSE),TRUE,FALSE)</f>
        <v>1</v>
      </c>
      <c r="K226" t="b">
        <f>IF(VLOOKUP($A226,table123!$FF$10:$FF$410,1,FALSE)=VLOOKUP(calculations!$A226,table100!$FE$10:$FE$462,1,FALSE),TRUE,FALSE)</f>
        <v>1</v>
      </c>
      <c r="L226" t="b">
        <f>IF(VLOOKUP($A226,table123!$GF$10:$GF$408,1,FALSE)=VLOOKUP(calculations!$A226,table100!$GE$10:$GE$462,1,FALSE),TRUE,FALSE)</f>
        <v>1</v>
      </c>
      <c r="N226">
        <f>IFERROR(VLOOKUP($A226,table123!$F$10:$R$410,3,FALSE)/VLOOKUP($A226,table100!$E$10:$K$462,7,FALSE)*1000,"")</f>
        <v>4.4680056672213553</v>
      </c>
      <c r="O226">
        <f>IFERROR(VLOOKUP($A226,table123!$AF$10:$AR$410,3,FALSE)/VLOOKUP($A226,table100!$AE$10:$AK$462,7,FALSE)*1000,"")</f>
        <v>6.0359007014429613</v>
      </c>
      <c r="P226">
        <f>IFERROR(VLOOKUP($A226,table123!$BF$10:$BR$410,3,FALSE)/VLOOKUP($A226,table100!$BE$10:$BK$462,7,FALSE)*1000,"")</f>
        <v>6.5964833414364215</v>
      </c>
      <c r="Q226">
        <f>IFERROR(VLOOKUP($A226,table123!$CF$10:$CY$410,3,FALSE)/VLOOKUP($A226,table100!$CE$10:$CK$462,7,FALSE)*1000,"")</f>
        <v>7.9613665234719697</v>
      </c>
      <c r="R226">
        <f>IFERROR(VLOOKUP($A226,table123!$DF$10:$DY$410,3,FALSE)/VLOOKUP($A226,table100!$DE$10:$DK$462,7,FALSE)*1000,"")</f>
        <v>8.6735270020590622</v>
      </c>
      <c r="S226">
        <f>IFERROR(VLOOKUP($A226,table123!$EF$10:$EZ$410,3,FALSE)/VLOOKUP($A226,table100!$EE$10:$EK$462,7,FALSE)*1000,"")</f>
        <v>8.1407381855812346</v>
      </c>
      <c r="T226">
        <f>IFERROR(VLOOKUP($A226,table123!$FF$10:$FZ$410,3,FALSE)/VLOOKUP($A226,table100!$FE$10:$FK$462,7,FALSE)*1000,"")</f>
        <v>9.5695359553264439</v>
      </c>
      <c r="U226">
        <f>IFERROR(VLOOKUP($A226,table123!$GF$10:$GZ$410,3,FALSE)/VLOOKUP($A226,table100!$GE$10:$GK$462,7,FALSE)*1000,"")</f>
        <v>8.8304904921243779</v>
      </c>
      <c r="W226">
        <f>IFERROR(VLOOKUP($A226,table123!$F$10:$R$410,5,FALSE)/VLOOKUP($A226,table100!$E$10:$K$462,7,FALSE)*1000,"")</f>
        <v>0.28435011163832646</v>
      </c>
      <c r="X226">
        <f>IFERROR(VLOOKUP($A226,table123!$AF$10:$AR$410,5,FALSE)/VLOOKUP($A226,table100!$AE$10:$AK$462,7,FALSE)*1000,"")</f>
        <v>0.30240968891139886</v>
      </c>
      <c r="Y226">
        <f>IFERROR(VLOOKUP($A226,table123!$BF$10:$BR$410,5,FALSE)/VLOOKUP($A226,table100!$BE$10:$BK$462,7,FALSE)*1000,"")</f>
        <v>0.23698477189604919</v>
      </c>
      <c r="Z226">
        <f>IFERROR(VLOOKUP($A226,table123!$CF$10:$CY$410,5,FALSE)/VLOOKUP($A226,table100!$CE$10:$CK$462,7,FALSE)*1000,"")</f>
        <v>0.13818449812359998</v>
      </c>
      <c r="AA226">
        <f>IFERROR(VLOOKUP($A226,table123!$DF$10:$DY$410,5,FALSE)/VLOOKUP($A226,table100!$DE$10:$DK$462,7,FALSE)*1000,"")</f>
        <v>0.14896362164201157</v>
      </c>
      <c r="AB226">
        <f>IFERROR(VLOOKUP($A226,table123!$EF$10:$EZ$410,5,FALSE)/VLOOKUP($A226,table100!$EE$10:$EK$462,7,FALSE)*1000,"")</f>
        <v>0.11418919722615409</v>
      </c>
      <c r="AC226">
        <f>IFERROR(VLOOKUP($A226,table123!$FF$10:$FZ$410,5,FALSE)/VLOOKUP($A226,table100!$FE$10:$FK$462,7,FALSE)*1000,"")</f>
        <v>0.12970046267692323</v>
      </c>
      <c r="AD226">
        <f>IFERROR(VLOOKUP($A226,table123!$GF$10:$GZ$410,5,FALSE)/VLOOKUP($A226,table100!$GE$10:$GK$462,7,FALSE)*1000,"")</f>
        <v>5.5962971167410898E-2</v>
      </c>
      <c r="AF226">
        <f>IFERROR(VLOOKUP($A226,table123!$F$10:$R$410,7,FALSE)/VLOOKUP($A226,table100!$E$10:$K$462,7,FALSE)*1000,"")</f>
        <v>0.89013947991128273</v>
      </c>
      <c r="AG226">
        <f>IFERROR(VLOOKUP($A226,table123!$AF$10:$AR$410,7,FALSE)/VLOOKUP($A226,table100!$AE$10:$AK$462,7,FALSE)*1000,"")</f>
        <v>0.4179646106905513</v>
      </c>
      <c r="AH226">
        <f>IFERROR(VLOOKUP($A226,table123!$BF$10:$BR$410,7,FALSE)/VLOOKUP($A226,table100!$BE$10:$BK$462,7,FALSE)*1000,"")</f>
        <v>1.1727081495886971</v>
      </c>
      <c r="AI226">
        <f>IFERROR(VLOOKUP($A226,table123!$CF$10:$CY$410,7,FALSE)/VLOOKUP($A226,table100!$CE$10:$CK$462,7,FALSE)*1000,"")</f>
        <v>1.1636589315671577</v>
      </c>
      <c r="AJ226">
        <f>IFERROR(VLOOKUP($A226,table123!$DF$10:$DY$410,7,FALSE)/VLOOKUP($A226,table100!$DE$10:$DK$462,7,FALSE)*1000,"")</f>
        <v>1.2397617543109352</v>
      </c>
      <c r="AK226">
        <f>IFERROR(VLOOKUP($A226,table123!$EF$10:$EZ$410,7,FALSE)/VLOOKUP($A226,table100!$EE$10:$EK$462,7,FALSE)*1000,"")</f>
        <v>0.56380916130413583</v>
      </c>
      <c r="AL226">
        <f>IFERROR(VLOOKUP($A226,table123!$FF$10:$FZ$410,7,FALSE)/VLOOKUP($A226,table100!$FE$10:$FK$462,7,FALSE)*1000,"")</f>
        <v>1.6247930688072745</v>
      </c>
      <c r="AM226">
        <f>IFERROR(VLOOKUP($A226,table123!$GF$10:$GZ$410,7,FALSE)/VLOOKUP($A226,table100!$GE$10:$GK$462,7,FALSE)*1000,"")</f>
        <v>0.65756491121707805</v>
      </c>
      <c r="AO226">
        <f>IFERROR(VLOOKUP($A226,table123!$F$10:$R$410,9,FALSE)/VLOOKUP($A226,table100!$E$10:$K$462,7,FALSE)*1000,"")</f>
        <v>0.13599353165311265</v>
      </c>
      <c r="AP226">
        <f>IFERROR(VLOOKUP($A226,table123!$AF$10:$AR$410,9,FALSE)/VLOOKUP($A226,table100!$AE$10:$AK$462,7,FALSE)*1000,"")</f>
        <v>1.4751692142019457E-2</v>
      </c>
      <c r="AQ226">
        <f>IFERROR(VLOOKUP($A226,table123!$BF$10:$BR$410,9,FALSE)/VLOOKUP($A226,table100!$BE$10:$BK$462,7,FALSE)*1000,"")</f>
        <v>-7.3294259349293567E-3</v>
      </c>
      <c r="AR226">
        <f>IFERROR(VLOOKUP($A226,table123!$CF$10:$CY$410,16,FALSE)/VLOOKUP($A226,table100!$CE$10:$CK$462,7,FALSE)*1000,"")</f>
        <v>1.9394315526119296E-2</v>
      </c>
      <c r="AS226">
        <f>IFERROR(VLOOKUP($A226,table123!$DF$10:$DY$410,16,FALSE)/VLOOKUP($A226,table100!$DE$10:$DK$462,7,FALSE)*1000,"")</f>
        <v>2.4026390587421225E-3</v>
      </c>
      <c r="AT226">
        <f>IFERROR(VLOOKUP($A226,table123!$EF$10:$EZ$410,17,FALSE)/VLOOKUP($A226,table100!$EE$10:$EK$462,7,FALSE)*1000,"")</f>
        <v>8.5641897919615559E-2</v>
      </c>
      <c r="AU226">
        <f>IFERROR(VLOOKUP($A226,table123!$FF$10:$FZ$410,17,FALSE)/VLOOKUP($A226,table100!$FE$10:$FK$462,7,FALSE)*1000,"")</f>
        <v>5.6596565531748314E-2</v>
      </c>
      <c r="AV226">
        <f>IFERROR(VLOOKUP($A226,table123!$GF$10:$GZ$410,17,FALSE)/VLOOKUP($A226,table100!$GE$10:$GK$462,7,FALSE)*1000,"")</f>
        <v>6.0626552098028474E-2</v>
      </c>
      <c r="AX226">
        <f>IFERROR(VLOOKUP($A226,table123!$F$10:$R$410,11,FALSE)/VLOOKUP($A226,table100!$E$10:$K$462,7,FALSE)*1000,"")</f>
        <v>8.6541338324708048E-2</v>
      </c>
      <c r="AY226">
        <f>IFERROR(VLOOKUP($A226,table123!$AF$10:$AR$410,11,FALSE)/VLOOKUP($A226,table100!$AE$10:$AK$462,7,FALSE)*1000,"")</f>
        <v>0.43763353354657725</v>
      </c>
      <c r="AZ226">
        <f>IFERROR(VLOOKUP($A226,table123!$BF$10:$BR$410,11,FALSE)/VLOOKUP($A226,table100!$BE$10:$BK$462,7,FALSE)*1000,"")</f>
        <v>0.22232592002619048</v>
      </c>
      <c r="BA226">
        <f>IFERROR(VLOOKUP($A226,table123!$CF$10:$CY$410,18,FALSE)/VLOOKUP($A226,table100!$CE$10:$CK$462,7,FALSE)*1000,"")</f>
        <v>0.27152041736567012</v>
      </c>
      <c r="BB226">
        <f>IFERROR(VLOOKUP($A226,table123!$DF$10:$DY$410,18,FALSE)/VLOOKUP($A226,table100!$DE$10:$DK$462,7,FALSE)*1000,"")</f>
        <v>0.10331347952591127</v>
      </c>
      <c r="BC226">
        <f>IFERROR(VLOOKUP($A226,table123!$EF$10:$EZ$410,19,FALSE)/VLOOKUP($A226,table100!$EE$10:$EK$462,7,FALSE)*1000,"")</f>
        <v>0.10467343079064124</v>
      </c>
      <c r="BD226">
        <f>IFERROR(VLOOKUP($A226,table123!$FF$10:$FZ$410,19,FALSE)/VLOOKUP($A226,table100!$FE$10:$FK$462,7,FALSE)*1000,"")</f>
        <v>5.8954755762237833E-2</v>
      </c>
      <c r="BE226">
        <f>IFERROR(VLOOKUP($A226,table123!$GF$10:$GZ$410,19,FALSE)/VLOOKUP($A226,table100!$GE$10:$GK$462,7,FALSE)*1000,"")</f>
        <v>0.14457100884914484</v>
      </c>
      <c r="BG226">
        <f>IFERROR(VLOOKUP($A226,table123!$F$10:$R$410,13,FALSE)/VLOOKUP($A226,table100!$E$10:$K$462,7,FALSE)*1000,"")</f>
        <v>5.6919474520993694</v>
      </c>
      <c r="BH226">
        <f>IFERROR(VLOOKUP($A226,table123!$AF$10:$AR$410,13,FALSE)/VLOOKUP($A226,table100!$AE$10:$AK$462,7,FALSE)*1000,"")</f>
        <v>6.3333931596403534</v>
      </c>
      <c r="BI226">
        <f>IFERROR(VLOOKUP($A226,table123!$BF$10:$BR$410,13,FALSE)/VLOOKUP($A226,table100!$BE$10:$BK$462,7,FALSE)*1000,"")</f>
        <v>7.7765209169600471</v>
      </c>
      <c r="BJ226">
        <f>IFERROR(VLOOKUP($A226,table123!$CF$10:$CY$410,20,FALSE)/VLOOKUP($A226,table100!$CE$10:$CK$462,7,FALSE)*1000,"")</f>
        <v>9.0110838513231766</v>
      </c>
      <c r="BK226">
        <f>IFERROR(VLOOKUP($A226,table123!$DF$10:$DY$410,20,FALSE)/VLOOKUP($A226,table100!$DE$10:$DK$462,7,FALSE)*1000,"")</f>
        <v>9.961341537544838</v>
      </c>
      <c r="BL226">
        <f>IFERROR(VLOOKUP($A226,table123!$EF$10:$EZ$410,21,FALSE)/VLOOKUP($A226,table100!$EE$10:$EK$462,7,FALSE)*1000,"")</f>
        <v>8.7997050112404995</v>
      </c>
      <c r="BM226">
        <f>IFERROR(VLOOKUP($A226,table123!$FF$10:$FZ$410,21,FALSE)/VLOOKUP($A226,table100!$FE$10:$FK$462,7,FALSE)*1000,"")</f>
        <v>11.321671296580153</v>
      </c>
      <c r="BN226">
        <f>IFERROR(VLOOKUP($A226,table123!$GF$10:$GZ$410,21,FALSE)/VLOOKUP($A226,table100!$GE$10:$GK$462,7,FALSE)*1000,"")</f>
        <v>9.460073917757752</v>
      </c>
    </row>
    <row r="227" spans="1:66" x14ac:dyDescent="0.3">
      <c r="A227" t="s">
        <v>440</v>
      </c>
      <c r="B227" t="str">
        <f>VLOOKUP($A227,class!$A$1:$B$455,2,FALSE)</f>
        <v>Shire District</v>
      </c>
      <c r="C227" t="str">
        <f>IFERROR(VLOOKUP($A227,classifications!A$3:C$334,3,FALSE),VLOOKUP($A227,classifications!I$2:K$28,3,FALSE))</f>
        <v>Predominantly Rural</v>
      </c>
      <c r="E227" t="b">
        <f>IF(VLOOKUP(A227,table123!$F$10:$F$410,1,FALSE)=VLOOKUP(calculations!A227,table100!$E$10:$E$462,1,FALSE),TRUE,FALSE)</f>
        <v>1</v>
      </c>
      <c r="F227" t="b">
        <f>IF(VLOOKUP($A227,table123!$AF$10:$AF$410,1,FALSE)=VLOOKUP(calculations!$A227,table100!$AE$10:$AE$462,1,FALSE),TRUE,FALSE)</f>
        <v>1</v>
      </c>
      <c r="G227" t="b">
        <f>IF(VLOOKUP($A227,table123!$BF$10:$BF$410,1,FALSE)=VLOOKUP(calculations!$A227,table100!$BE$10:$BE$462,1,FALSE),TRUE,FALSE)</f>
        <v>1</v>
      </c>
      <c r="H227" t="b">
        <f>IF(VLOOKUP($A227,table123!$CF$10:$CF$410,1,FALSE)=VLOOKUP(calculations!$A227,table100!$CE$10:$CE$462,1,FALSE),TRUE,FALSE)</f>
        <v>1</v>
      </c>
      <c r="I227" t="b">
        <f>IF(VLOOKUP($A227,table123!$DF$10:$DF$410,1,FALSE)=VLOOKUP(calculations!$A227,table100!$DE$10:$DE$462,1,FALSE),TRUE,FALSE)</f>
        <v>1</v>
      </c>
      <c r="J227" t="b">
        <f>IF(VLOOKUP($A227,table123!$EF$10:$EF$410,1,FALSE)=VLOOKUP(calculations!$A227,table100!$EE$10:$EE$462,1,FALSE),TRUE,FALSE)</f>
        <v>1</v>
      </c>
      <c r="K227" t="b">
        <f>IF(VLOOKUP($A227,table123!$FF$10:$FF$410,1,FALSE)=VLOOKUP(calculations!$A227,table100!$FE$10:$FE$462,1,FALSE),TRUE,FALSE)</f>
        <v>1</v>
      </c>
      <c r="L227" t="b">
        <f>IF(VLOOKUP($A227,table123!$GF$10:$GF$408,1,FALSE)=VLOOKUP(calculations!$A227,table100!$GE$10:$GE$462,1,FALSE),TRUE,FALSE)</f>
        <v>1</v>
      </c>
      <c r="N227">
        <f>IFERROR(VLOOKUP($A227,table123!$F$10:$R$410,3,FALSE)/VLOOKUP($A227,table100!$E$10:$K$462,7,FALSE)*1000,"")</f>
        <v>6.0312549045985513</v>
      </c>
      <c r="O227">
        <f>IFERROR(VLOOKUP($A227,table123!$AF$10:$AR$410,3,FALSE)/VLOOKUP($A227,table100!$AE$10:$AK$462,7,FALSE)*1000,"")</f>
        <v>8.6172344689378768</v>
      </c>
      <c r="P227">
        <f>IFERROR(VLOOKUP($A227,table123!$BF$10:$BR$410,3,FALSE)/VLOOKUP($A227,table100!$BE$10:$BK$462,7,FALSE)*1000,"")</f>
        <v>6.2425552565403448</v>
      </c>
      <c r="Q227">
        <f>IFERROR(VLOOKUP($A227,table123!$CF$10:$CY$410,3,FALSE)/VLOOKUP($A227,table100!$CE$10:$CK$462,7,FALSE)*1000,"")</f>
        <v>4.0939641395012805</v>
      </c>
      <c r="R227">
        <f>IFERROR(VLOOKUP($A227,table123!$DF$10:$DY$410,3,FALSE)/VLOOKUP($A227,table100!$DE$10:$DK$462,7,FALSE)*1000,"")</f>
        <v>9.1639276463289878</v>
      </c>
      <c r="S227">
        <f>IFERROR(VLOOKUP($A227,table123!$EF$10:$EZ$410,3,FALSE)/VLOOKUP($A227,table100!$EE$10:$EK$462,7,FALSE)*1000,"")</f>
        <v>10.945445143497372</v>
      </c>
      <c r="T227">
        <f>IFERROR(VLOOKUP($A227,table123!$FF$10:$FZ$410,3,FALSE)/VLOOKUP($A227,table100!$FE$10:$FK$462,7,FALSE)*1000,"")</f>
        <v>11.690685711856482</v>
      </c>
      <c r="U227">
        <f>IFERROR(VLOOKUP($A227,table123!$GF$10:$GZ$410,3,FALSE)/VLOOKUP($A227,table100!$GE$10:$GK$462,7,FALSE)*1000,"")</f>
        <v>15.354322461718931</v>
      </c>
      <c r="W227">
        <f>IFERROR(VLOOKUP($A227,table123!$F$10:$R$410,5,FALSE)/VLOOKUP($A227,table100!$E$10:$K$462,7,FALSE)*1000,"")</f>
        <v>0.65020963655523423</v>
      </c>
      <c r="X227">
        <f>IFERROR(VLOOKUP($A227,table123!$AF$10:$AR$410,5,FALSE)/VLOOKUP($A227,table100!$AE$10:$AK$462,7,FALSE)*1000,"")</f>
        <v>0.31173458027165446</v>
      </c>
      <c r="Y227">
        <f>IFERROR(VLOOKUP($A227,table123!$BF$10:$BR$410,5,FALSE)/VLOOKUP($A227,table100!$BE$10:$BK$462,7,FALSE)*1000,"")</f>
        <v>0.83822296730930423</v>
      </c>
      <c r="Z227">
        <f>IFERROR(VLOOKUP($A227,table123!$CF$10:$CY$410,5,FALSE)/VLOOKUP($A227,table100!$CE$10:$CK$462,7,FALSE)*1000,"")</f>
        <v>0.10946428180484709</v>
      </c>
      <c r="AA227">
        <f>IFERROR(VLOOKUP($A227,table123!$DF$10:$DY$410,5,FALSE)/VLOOKUP($A227,table100!$DE$10:$DK$462,7,FALSE)*1000,"")</f>
        <v>0.10883524520580745</v>
      </c>
      <c r="AB227">
        <f>IFERROR(VLOOKUP($A227,table123!$EF$10:$EZ$410,5,FALSE)/VLOOKUP($A227,table100!$EE$10:$EK$462,7,FALSE)*1000,"")</f>
        <v>0.56019994828923558</v>
      </c>
      <c r="AC227">
        <f>IFERROR(VLOOKUP($A227,table123!$FF$10:$FZ$410,5,FALSE)/VLOOKUP($A227,table100!$FE$10:$FK$462,7,FALSE)*1000,"")</f>
        <v>0.42511584406750835</v>
      </c>
      <c r="AD227">
        <f>IFERROR(VLOOKUP($A227,table123!$GF$10:$GZ$410,5,FALSE)/VLOOKUP($A227,table100!$GE$10:$GK$462,7,FALSE)*1000,"")</f>
        <v>0.16757787134208926</v>
      </c>
      <c r="AF227">
        <f>IFERROR(VLOOKUP($A227,table123!$F$10:$R$410,7,FALSE)/VLOOKUP($A227,table100!$E$10:$K$462,7,FALSE)*1000,"")</f>
        <v>0.60536759265487317</v>
      </c>
      <c r="AG227">
        <f>IFERROR(VLOOKUP($A227,table123!$AF$10:$AR$410,7,FALSE)/VLOOKUP($A227,table100!$AE$10:$AK$462,7,FALSE)*1000,"")</f>
        <v>0.51213538187486085</v>
      </c>
      <c r="AH227">
        <f>IFERROR(VLOOKUP($A227,table123!$BF$10:$BR$410,7,FALSE)/VLOOKUP($A227,table100!$BE$10:$BK$462,7,FALSE)*1000,"")</f>
        <v>0.57352097763268184</v>
      </c>
      <c r="AI227">
        <f>IFERROR(VLOOKUP($A227,table123!$CF$10:$CY$410,7,FALSE)/VLOOKUP($A227,table100!$CE$10:$CK$462,7,FALSE)*1000,"")</f>
        <v>1.1822142434923484</v>
      </c>
      <c r="AJ227">
        <f>IFERROR(VLOOKUP($A227,table123!$DF$10:$DY$410,7,FALSE)/VLOOKUP($A227,table100!$DE$10:$DK$462,7,FALSE)*1000,"")</f>
        <v>1.1754206482227205</v>
      </c>
      <c r="AK227">
        <f>IFERROR(VLOOKUP($A227,table123!$EF$10:$EZ$410,7,FALSE)/VLOOKUP($A227,table100!$EE$10:$EK$462,7,FALSE)*1000,"")</f>
        <v>2.3054382487287772</v>
      </c>
      <c r="AL227">
        <f>IFERROR(VLOOKUP($A227,table123!$FF$10:$FZ$410,7,FALSE)/VLOOKUP($A227,table100!$FE$10:$FK$462,7,FALSE)*1000,"")</f>
        <v>2.380648726778047</v>
      </c>
      <c r="AM227">
        <f>IFERROR(VLOOKUP($A227,table123!$GF$10:$GZ$410,7,FALSE)/VLOOKUP($A227,table100!$GE$10:$GK$462,7,FALSE)*1000,"")</f>
        <v>2.9326127484865623</v>
      </c>
      <c r="AO227">
        <f>IFERROR(VLOOKUP($A227,table123!$F$10:$R$410,9,FALSE)/VLOOKUP($A227,table100!$E$10:$K$462,7,FALSE)*1000,"")</f>
        <v>0</v>
      </c>
      <c r="AP227">
        <f>IFERROR(VLOOKUP($A227,table123!$AF$10:$AR$410,9,FALSE)/VLOOKUP($A227,table100!$AE$10:$AK$462,7,FALSE)*1000,"")</f>
        <v>0</v>
      </c>
      <c r="AQ227">
        <f>IFERROR(VLOOKUP($A227,table123!$BF$10:$BR$410,9,FALSE)/VLOOKUP($A227,table100!$BE$10:$BK$462,7,FALSE)*1000,"")</f>
        <v>4.4116998279437068E-2</v>
      </c>
      <c r="AR227">
        <f>IFERROR(VLOOKUP($A227,table123!$CF$10:$CY$410,16,FALSE)/VLOOKUP($A227,table100!$CE$10:$CK$462,7,FALSE)*1000,"")</f>
        <v>0.39407141449744953</v>
      </c>
      <c r="AS227">
        <f>IFERROR(VLOOKUP($A227,table123!$DF$10:$DY$410,16,FALSE)/VLOOKUP($A227,table100!$DE$10:$DK$462,7,FALSE)*1000,"")</f>
        <v>6.5301147123484476E-2</v>
      </c>
      <c r="AT227">
        <f>IFERROR(VLOOKUP($A227,table123!$EF$10:$EZ$410,17,FALSE)/VLOOKUP($A227,table100!$EE$10:$EK$462,7,FALSE)*1000,"")</f>
        <v>0</v>
      </c>
      <c r="AU227">
        <f>IFERROR(VLOOKUP($A227,table123!$FF$10:$FZ$410,17,FALSE)/VLOOKUP($A227,table100!$FE$10:$FK$462,7,FALSE)*1000,"")</f>
        <v>0.23381371423712963</v>
      </c>
      <c r="AV227">
        <f>IFERROR(VLOOKUP($A227,table123!$GF$10:$GZ$410,17,FALSE)/VLOOKUP($A227,table100!$GE$10:$GK$462,7,FALSE)*1000,"")</f>
        <v>0.14663063742432811</v>
      </c>
      <c r="AX227">
        <f>IFERROR(VLOOKUP($A227,table123!$F$10:$R$410,11,FALSE)/VLOOKUP($A227,table100!$E$10:$K$462,7,FALSE)*1000,"")</f>
        <v>0.35873635120288783</v>
      </c>
      <c r="AY227">
        <f>IFERROR(VLOOKUP($A227,table123!$AF$10:$AR$410,11,FALSE)/VLOOKUP($A227,table100!$AE$10:$AK$462,7,FALSE)*1000,"")</f>
        <v>0</v>
      </c>
      <c r="AZ227">
        <f>IFERROR(VLOOKUP($A227,table123!$BF$10:$BR$410,11,FALSE)/VLOOKUP($A227,table100!$BE$10:$BK$462,7,FALSE)*1000,"")</f>
        <v>0.1323509948383112</v>
      </c>
      <c r="BA227">
        <f>IFERROR(VLOOKUP($A227,table123!$CF$10:$CY$410,18,FALSE)/VLOOKUP($A227,table100!$CE$10:$CK$462,7,FALSE)*1000,"")</f>
        <v>0</v>
      </c>
      <c r="BB227">
        <f>IFERROR(VLOOKUP($A227,table123!$DF$10:$DY$410,18,FALSE)/VLOOKUP($A227,table100!$DE$10:$DK$462,7,FALSE)*1000,"")</f>
        <v>0.26120458849393791</v>
      </c>
      <c r="BC227">
        <f>IFERROR(VLOOKUP($A227,table123!$EF$10:$EZ$410,19,FALSE)/VLOOKUP($A227,table100!$EE$10:$EK$462,7,FALSE)*1000,"")</f>
        <v>0.15082306300094803</v>
      </c>
      <c r="BD227">
        <f>IFERROR(VLOOKUP($A227,table123!$FF$10:$FZ$410,19,FALSE)/VLOOKUP($A227,table100!$FE$10:$FK$462,7,FALSE)*1000,"")</f>
        <v>0</v>
      </c>
      <c r="BE227">
        <f>IFERROR(VLOOKUP($A227,table123!$GF$10:$GZ$410,19,FALSE)/VLOOKUP($A227,table100!$GE$10:$GK$462,7,FALSE)*1000,"")</f>
        <v>2.0947233917761158E-2</v>
      </c>
      <c r="BG227">
        <f>IFERROR(VLOOKUP($A227,table123!$F$10:$R$410,13,FALSE)/VLOOKUP($A227,table100!$E$10:$K$462,7,FALSE)*1000,"")</f>
        <v>6.9280957826057712</v>
      </c>
      <c r="BH227">
        <f>IFERROR(VLOOKUP($A227,table123!$AF$10:$AR$410,13,FALSE)/VLOOKUP($A227,table100!$AE$10:$AK$462,7,FALSE)*1000,"")</f>
        <v>9.4411044310843906</v>
      </c>
      <c r="BI227">
        <f>IFERROR(VLOOKUP($A227,table123!$BF$10:$BR$410,13,FALSE)/VLOOKUP($A227,table100!$BE$10:$BK$462,7,FALSE)*1000,"")</f>
        <v>7.5660652049234569</v>
      </c>
      <c r="BJ227">
        <f>IFERROR(VLOOKUP($A227,table123!$CF$10:$CY$410,20,FALSE)/VLOOKUP($A227,table100!$CE$10:$CK$462,7,FALSE)*1000,"")</f>
        <v>5.7797140792959256</v>
      </c>
      <c r="BK227">
        <f>IFERROR(VLOOKUP($A227,table123!$DF$10:$DY$410,20,FALSE)/VLOOKUP($A227,table100!$DE$10:$DK$462,7,FALSE)*1000,"")</f>
        <v>10.252280098387061</v>
      </c>
      <c r="BL227">
        <f>IFERROR(VLOOKUP($A227,table123!$EF$10:$EZ$410,21,FALSE)/VLOOKUP($A227,table100!$EE$10:$EK$462,7,FALSE)*1000,"")</f>
        <v>13.660260277514436</v>
      </c>
      <c r="BM227">
        <f>IFERROR(VLOOKUP($A227,table123!$FF$10:$FZ$410,21,FALSE)/VLOOKUP($A227,table100!$FE$10:$FK$462,7,FALSE)*1000,"")</f>
        <v>14.730263996939165</v>
      </c>
      <c r="BN227">
        <f>IFERROR(VLOOKUP($A227,table123!$GF$10:$GZ$410,21,FALSE)/VLOOKUP($A227,table100!$GE$10:$GK$462,7,FALSE)*1000,"")</f>
        <v>18.580196485054149</v>
      </c>
    </row>
    <row r="228" spans="1:66" x14ac:dyDescent="0.3">
      <c r="A228" t="s">
        <v>466</v>
      </c>
      <c r="B228" t="str">
        <f>VLOOKUP($A228,class!$A$1:$B$455,2,FALSE)</f>
        <v>Shire District</v>
      </c>
      <c r="C228" t="str">
        <f>IFERROR(VLOOKUP($A228,classifications!A$3:C$334,3,FALSE),VLOOKUP($A228,classifications!I$2:K$28,3,FALSE))</f>
        <v>Predominantly Rural</v>
      </c>
      <c r="E228" t="b">
        <f>IF(VLOOKUP(A228,table123!$F$10:$F$410,1,FALSE)=VLOOKUP(calculations!A228,table100!$E$10:$E$462,1,FALSE),TRUE,FALSE)</f>
        <v>1</v>
      </c>
      <c r="F228" t="b">
        <f>IF(VLOOKUP($A228,table123!$AF$10:$AF$410,1,FALSE)=VLOOKUP(calculations!$A228,table100!$AE$10:$AE$462,1,FALSE),TRUE,FALSE)</f>
        <v>1</v>
      </c>
      <c r="G228" t="b">
        <f>IF(VLOOKUP($A228,table123!$BF$10:$BF$410,1,FALSE)=VLOOKUP(calculations!$A228,table100!$BE$10:$BE$462,1,FALSE),TRUE,FALSE)</f>
        <v>1</v>
      </c>
      <c r="H228" t="b">
        <f>IF(VLOOKUP($A228,table123!$CF$10:$CF$410,1,FALSE)=VLOOKUP(calculations!$A228,table100!$CE$10:$CE$462,1,FALSE),TRUE,FALSE)</f>
        <v>1</v>
      </c>
      <c r="I228" t="b">
        <f>IF(VLOOKUP($A228,table123!$DF$10:$DF$410,1,FALSE)=VLOOKUP(calculations!$A228,table100!$DE$10:$DE$462,1,FALSE),TRUE,FALSE)</f>
        <v>1</v>
      </c>
      <c r="J228" t="b">
        <f>IF(VLOOKUP($A228,table123!$EF$10:$EF$410,1,FALSE)=VLOOKUP(calculations!$A228,table100!$EE$10:$EE$462,1,FALSE),TRUE,FALSE)</f>
        <v>1</v>
      </c>
      <c r="K228" t="b">
        <f>IF(VLOOKUP($A228,table123!$FF$10:$FF$410,1,FALSE)=VLOOKUP(calculations!$A228,table100!$FE$10:$FE$462,1,FALSE),TRUE,FALSE)</f>
        <v>1</v>
      </c>
      <c r="L228" t="e">
        <f>IF(VLOOKUP($A228,table123!$GF$10:$GF$408,1,FALSE)=VLOOKUP(calculations!$A228,table100!$GE$10:$GE$462,1,FALSE),TRUE,FALSE)</f>
        <v>#N/A</v>
      </c>
      <c r="N228">
        <f>IFERROR(VLOOKUP($A228,table123!$F$10:$R$410,3,FALSE)/VLOOKUP($A228,table100!$E$10:$K$462,7,FALSE)*1000,"")</f>
        <v>4.3221110100090998</v>
      </c>
      <c r="O228">
        <f>IFERROR(VLOOKUP($A228,table123!$AF$10:$AR$410,3,FALSE)/VLOOKUP($A228,table100!$AE$10:$AK$462,7,FALSE)*1000,"")</f>
        <v>7.2454392547548201</v>
      </c>
      <c r="P228">
        <f>IFERROR(VLOOKUP($A228,table123!$BF$10:$BR$410,3,FALSE)/VLOOKUP($A228,table100!$BE$10:$BK$462,7,FALSE)*1000,"")</f>
        <v>5.9405304733157793</v>
      </c>
      <c r="Q228">
        <f>IFERROR(VLOOKUP($A228,table123!$CF$10:$CY$410,3,FALSE)/VLOOKUP($A228,table100!$CE$10:$CK$462,7,FALSE)*1000,"")</f>
        <v>6.4812745442354975</v>
      </c>
      <c r="R228">
        <f>IFERROR(VLOOKUP($A228,table123!$DF$10:$DY$410,3,FALSE)/VLOOKUP($A228,table100!$DE$10:$DK$462,7,FALSE)*1000,"")</f>
        <v>4.6288957230271714</v>
      </c>
      <c r="S228">
        <f>IFERROR(VLOOKUP($A228,table123!$EF$10:$EZ$410,3,FALSE)/VLOOKUP($A228,table100!$EE$10:$EK$462,7,FALSE)*1000,"")</f>
        <v>4.8922134898841652</v>
      </c>
      <c r="T228">
        <f>IFERROR(VLOOKUP($A228,table123!$FF$10:$FZ$410,3,FALSE)/VLOOKUP($A228,table100!$FE$10:$FK$462,7,FALSE)*1000,"")</f>
        <v>6.3124175617109479</v>
      </c>
      <c r="U228" t="str">
        <f>IFERROR(VLOOKUP($A228,table123!$GF$10:$GZ$410,3,FALSE)/VLOOKUP($A228,table100!$GE$10:$GK$462,7,FALSE)*1000,"")</f>
        <v/>
      </c>
      <c r="W228">
        <f>IFERROR(VLOOKUP($A228,table123!$F$10:$R$410,5,FALSE)/VLOOKUP($A228,table100!$E$10:$K$462,7,FALSE)*1000,"")</f>
        <v>0.22747952684258418</v>
      </c>
      <c r="X228">
        <f>IFERROR(VLOOKUP($A228,table123!$AF$10:$AR$410,5,FALSE)/VLOOKUP($A228,table100!$AE$10:$AK$462,7,FALSE)*1000,"")</f>
        <v>6.4691421917453737E-2</v>
      </c>
      <c r="Y228">
        <f>IFERROR(VLOOKUP($A228,table123!$BF$10:$BR$410,5,FALSE)/VLOOKUP($A228,table100!$BE$10:$BK$462,7,FALSE)*1000,"")</f>
        <v>6.4221951062873289E-2</v>
      </c>
      <c r="Z228">
        <f>IFERROR(VLOOKUP($A228,table123!$CF$10:$CY$410,5,FALSE)/VLOOKUP($A228,table100!$CE$10:$CK$462,7,FALSE)*1000,"")</f>
        <v>6.3854921618083718E-2</v>
      </c>
      <c r="AA228">
        <f>IFERROR(VLOOKUP($A228,table123!$DF$10:$DY$410,5,FALSE)/VLOOKUP($A228,table100!$DE$10:$DK$462,7,FALSE)*1000,"")</f>
        <v>0.2219333565834945</v>
      </c>
      <c r="AB228">
        <f>IFERROR(VLOOKUP($A228,table123!$EF$10:$EZ$410,5,FALSE)/VLOOKUP($A228,table100!$EE$10:$EK$462,7,FALSE)*1000,"")</f>
        <v>9.4688003030016094E-2</v>
      </c>
      <c r="AC228">
        <f>IFERROR(VLOOKUP($A228,table123!$FF$10:$FZ$410,5,FALSE)/VLOOKUP($A228,table100!$FE$10:$FK$462,7,FALSE)*1000,"")</f>
        <v>6.2810124992148733E-2</v>
      </c>
      <c r="AD228" t="str">
        <f>IFERROR(VLOOKUP($A228,table123!$GF$10:$GZ$410,5,FALSE)/VLOOKUP($A228,table100!$GE$10:$GK$462,7,FALSE)*1000,"")</f>
        <v/>
      </c>
      <c r="AF228">
        <f>IFERROR(VLOOKUP($A228,table123!$F$10:$R$410,7,FALSE)/VLOOKUP($A228,table100!$E$10:$K$462,7,FALSE)*1000,"")</f>
        <v>0.42246197842194205</v>
      </c>
      <c r="AG228">
        <f>IFERROR(VLOOKUP($A228,table123!$AF$10:$AR$410,7,FALSE)/VLOOKUP($A228,table100!$AE$10:$AK$462,7,FALSE)*1000,"")</f>
        <v>0.61456850821581055</v>
      </c>
      <c r="AH228">
        <f>IFERROR(VLOOKUP($A228,table123!$BF$10:$BR$410,7,FALSE)/VLOOKUP($A228,table100!$BE$10:$BK$462,7,FALSE)*1000,"")</f>
        <v>0.44955365744011305</v>
      </c>
      <c r="AI228">
        <f>IFERROR(VLOOKUP($A228,table123!$CF$10:$CY$410,7,FALSE)/VLOOKUP($A228,table100!$CE$10:$CK$462,7,FALSE)*1000,"")</f>
        <v>0.79818652022604653</v>
      </c>
      <c r="AJ228">
        <f>IFERROR(VLOOKUP($A228,table123!$DF$10:$DY$410,7,FALSE)/VLOOKUP($A228,table100!$DE$10:$DK$462,7,FALSE)*1000,"")</f>
        <v>0.47557147839320246</v>
      </c>
      <c r="AK228">
        <f>IFERROR(VLOOKUP($A228,table123!$EF$10:$EZ$410,7,FALSE)/VLOOKUP($A228,table100!$EE$10:$EK$462,7,FALSE)*1000,"")</f>
        <v>0.44187734747340845</v>
      </c>
      <c r="AL228">
        <f>IFERROR(VLOOKUP($A228,table123!$FF$10:$FZ$410,7,FALSE)/VLOOKUP($A228,table100!$FE$10:$FK$462,7,FALSE)*1000,"")</f>
        <v>1.0677721248665284</v>
      </c>
      <c r="AM228" t="str">
        <f>IFERROR(VLOOKUP($A228,table123!$GF$10:$GZ$410,7,FALSE)/VLOOKUP($A228,table100!$GE$10:$GK$462,7,FALSE)*1000,"")</f>
        <v/>
      </c>
      <c r="AO228">
        <f>IFERROR(VLOOKUP($A228,table123!$F$10:$R$410,9,FALSE)/VLOOKUP($A228,table100!$E$10:$K$462,7,FALSE)*1000,"")</f>
        <v>0</v>
      </c>
      <c r="AP228">
        <f>IFERROR(VLOOKUP($A228,table123!$AF$10:$AR$410,9,FALSE)/VLOOKUP($A228,table100!$AE$10:$AK$462,7,FALSE)*1000,"")</f>
        <v>3.2345710958726868E-2</v>
      </c>
      <c r="AQ228">
        <f>IFERROR(VLOOKUP($A228,table123!$BF$10:$BR$410,9,FALSE)/VLOOKUP($A228,table100!$BE$10:$BK$462,7,FALSE)*1000,"")</f>
        <v>6.4221951062873289E-2</v>
      </c>
      <c r="AR228">
        <f>IFERROR(VLOOKUP($A228,table123!$CF$10:$CY$410,16,FALSE)/VLOOKUP($A228,table100!$CE$10:$CK$462,7,FALSE)*1000,"")</f>
        <v>0</v>
      </c>
      <c r="AS228">
        <f>IFERROR(VLOOKUP($A228,table123!$DF$10:$DY$410,16,FALSE)/VLOOKUP($A228,table100!$DE$10:$DK$462,7,FALSE)*1000,"")</f>
        <v>0</v>
      </c>
      <c r="AT228">
        <f>IFERROR(VLOOKUP($A228,table123!$EF$10:$EZ$410,17,FALSE)/VLOOKUP($A228,table100!$EE$10:$EK$462,7,FALSE)*1000,"")</f>
        <v>0</v>
      </c>
      <c r="AU228">
        <f>IFERROR(VLOOKUP($A228,table123!$FF$10:$FZ$410,17,FALSE)/VLOOKUP($A228,table100!$FE$10:$FK$462,7,FALSE)*1000,"")</f>
        <v>0</v>
      </c>
      <c r="AV228" t="str">
        <f>IFERROR(VLOOKUP($A228,table123!$GF$10:$GZ$410,17,FALSE)/VLOOKUP($A228,table100!$GE$10:$GK$462,7,FALSE)*1000,"")</f>
        <v/>
      </c>
      <c r="AX228">
        <f>IFERROR(VLOOKUP($A228,table123!$F$10:$R$410,11,FALSE)/VLOOKUP($A228,table100!$E$10:$K$462,7,FALSE)*1000,"")</f>
        <v>0.29247367736903679</v>
      </c>
      <c r="AY228">
        <f>IFERROR(VLOOKUP($A228,table123!$AF$10:$AR$410,11,FALSE)/VLOOKUP($A228,table100!$AE$10:$AK$462,7,FALSE)*1000,"")</f>
        <v>0.6469142191745374</v>
      </c>
      <c r="AZ228">
        <f>IFERROR(VLOOKUP($A228,table123!$BF$10:$BR$410,11,FALSE)/VLOOKUP($A228,table100!$BE$10:$BK$462,7,FALSE)*1000,"")</f>
        <v>0.77066341275447947</v>
      </c>
      <c r="BA228">
        <f>IFERROR(VLOOKUP($A228,table123!$CF$10:$CY$410,18,FALSE)/VLOOKUP($A228,table100!$CE$10:$CK$462,7,FALSE)*1000,"")</f>
        <v>0.31927460809041852</v>
      </c>
      <c r="BB228">
        <f>IFERROR(VLOOKUP($A228,table123!$DF$10:$DY$410,18,FALSE)/VLOOKUP($A228,table100!$DE$10:$DK$462,7,FALSE)*1000,"")</f>
        <v>0.82432389588155097</v>
      </c>
      <c r="BC228">
        <f>IFERROR(VLOOKUP($A228,table123!$EF$10:$EZ$410,19,FALSE)/VLOOKUP($A228,table100!$EE$10:$EK$462,7,FALSE)*1000,"")</f>
        <v>0.41031467979673641</v>
      </c>
      <c r="BD228">
        <f>IFERROR(VLOOKUP($A228,table123!$FF$10:$FZ$410,19,FALSE)/VLOOKUP($A228,table100!$FE$10:$FK$462,7,FALSE)*1000,"")</f>
        <v>0.43967087494504115</v>
      </c>
      <c r="BE228" t="str">
        <f>IFERROR(VLOOKUP($A228,table123!$GF$10:$GZ$410,19,FALSE)/VLOOKUP($A228,table100!$GE$10:$GK$462,7,FALSE)*1000,"")</f>
        <v/>
      </c>
      <c r="BG228">
        <f>IFERROR(VLOOKUP($A228,table123!$F$10:$R$410,13,FALSE)/VLOOKUP($A228,table100!$E$10:$K$462,7,FALSE)*1000,"")</f>
        <v>4.6795788379045886</v>
      </c>
      <c r="BH228">
        <f>IFERROR(VLOOKUP($A228,table123!$AF$10:$AR$410,13,FALSE)/VLOOKUP($A228,table100!$AE$10:$AK$462,7,FALSE)*1000,"")</f>
        <v>7.3101306766722738</v>
      </c>
      <c r="BI228">
        <f>IFERROR(VLOOKUP($A228,table123!$BF$10:$BR$410,13,FALSE)/VLOOKUP($A228,table100!$BE$10:$BK$462,7,FALSE)*1000,"")</f>
        <v>5.7478646201271602</v>
      </c>
      <c r="BJ228">
        <f>IFERROR(VLOOKUP($A228,table123!$CF$10:$CY$410,20,FALSE)/VLOOKUP($A228,table100!$CE$10:$CK$462,7,FALSE)*1000,"")</f>
        <v>7.0240413779892084</v>
      </c>
      <c r="BK228">
        <f>IFERROR(VLOOKUP($A228,table123!$DF$10:$DY$410,20,FALSE)/VLOOKUP($A228,table100!$DE$10:$DK$462,7,FALSE)*1000,"")</f>
        <v>4.5020766621223167</v>
      </c>
      <c r="BL228">
        <f>IFERROR(VLOOKUP($A228,table123!$EF$10:$EZ$410,21,FALSE)/VLOOKUP($A228,table100!$EE$10:$EK$462,7,FALSE)*1000,"")</f>
        <v>5.0184641605908533</v>
      </c>
      <c r="BM228">
        <f>IFERROR(VLOOKUP($A228,table123!$FF$10:$FZ$410,21,FALSE)/VLOOKUP($A228,table100!$FE$10:$FK$462,7,FALSE)*1000,"")</f>
        <v>7.0033289366245839</v>
      </c>
      <c r="BN228" t="str">
        <f>IFERROR(VLOOKUP($A228,table123!$GF$10:$GZ$410,21,FALSE)/VLOOKUP($A228,table100!$GE$10:$GK$462,7,FALSE)*1000,"")</f>
        <v/>
      </c>
    </row>
    <row r="229" spans="1:66" x14ac:dyDescent="0.3">
      <c r="A229" t="s">
        <v>424</v>
      </c>
      <c r="B229" t="str">
        <f>VLOOKUP($A229,class!$A$1:$B$455,2,FALSE)</f>
        <v>Shire District</v>
      </c>
      <c r="C229" t="str">
        <f>IFERROR(VLOOKUP($A229,classifications!A$3:C$334,3,FALSE),VLOOKUP($A229,classifications!I$2:K$28,3,FALSE))</f>
        <v>Predominantly Urban</v>
      </c>
      <c r="E229" t="b">
        <f>IF(VLOOKUP(A229,table123!$F$10:$F$410,1,FALSE)=VLOOKUP(calculations!A229,table100!$E$10:$E$462,1,FALSE),TRUE,FALSE)</f>
        <v>1</v>
      </c>
      <c r="F229" t="b">
        <f>IF(VLOOKUP($A229,table123!$AF$10:$AF$410,1,FALSE)=VLOOKUP(calculations!$A229,table100!$AE$10:$AE$462,1,FALSE),TRUE,FALSE)</f>
        <v>1</v>
      </c>
      <c r="G229" t="b">
        <f>IF(VLOOKUP($A229,table123!$BF$10:$BF$410,1,FALSE)=VLOOKUP(calculations!$A229,table100!$BE$10:$BE$462,1,FALSE),TRUE,FALSE)</f>
        <v>1</v>
      </c>
      <c r="H229" t="b">
        <f>IF(VLOOKUP($A229,table123!$CF$10:$CF$410,1,FALSE)=VLOOKUP(calculations!$A229,table100!$CE$10:$CE$462,1,FALSE),TRUE,FALSE)</f>
        <v>1</v>
      </c>
      <c r="I229" t="b">
        <f>IF(VLOOKUP($A229,table123!$DF$10:$DF$410,1,FALSE)=VLOOKUP(calculations!$A229,table100!$DE$10:$DE$462,1,FALSE),TRUE,FALSE)</f>
        <v>1</v>
      </c>
      <c r="J229" t="b">
        <f>IF(VLOOKUP($A229,table123!$EF$10:$EF$410,1,FALSE)=VLOOKUP(calculations!$A229,table100!$EE$10:$EE$462,1,FALSE),TRUE,FALSE)</f>
        <v>1</v>
      </c>
      <c r="K229" t="b">
        <f>IF(VLOOKUP($A229,table123!$FF$10:$FF$410,1,FALSE)=VLOOKUP(calculations!$A229,table100!$FE$10:$FE$462,1,FALSE),TRUE,FALSE)</f>
        <v>1</v>
      </c>
      <c r="L229" t="b">
        <f>IF(VLOOKUP($A229,table123!$GF$10:$GF$408,1,FALSE)=VLOOKUP(calculations!$A229,table100!$GE$10:$GE$462,1,FALSE),TRUE,FALSE)</f>
        <v>1</v>
      </c>
      <c r="N229">
        <f>IFERROR(VLOOKUP($A229,table123!$F$10:$R$410,3,FALSE)/VLOOKUP($A229,table100!$E$10:$K$462,7,FALSE)*1000,"")</f>
        <v>3.1925010188833038</v>
      </c>
      <c r="O229">
        <f>IFERROR(VLOOKUP($A229,table123!$AF$10:$AR$410,3,FALSE)/VLOOKUP($A229,table100!$AE$10:$AK$462,7,FALSE)*1000,"")</f>
        <v>1.3762295821676744</v>
      </c>
      <c r="P229">
        <f>IFERROR(VLOOKUP($A229,table123!$BF$10:$BR$410,3,FALSE)/VLOOKUP($A229,table100!$BE$10:$BK$462,7,FALSE)*1000,"")</f>
        <v>5.9695440619931519</v>
      </c>
      <c r="Q229">
        <f>IFERROR(VLOOKUP($A229,table123!$CF$10:$CY$410,3,FALSE)/VLOOKUP($A229,table100!$CE$10:$CK$462,7,FALSE)*1000,"")</f>
        <v>9.7863573252116272</v>
      </c>
      <c r="R229">
        <f>IFERROR(VLOOKUP($A229,table123!$DF$10:$DY$410,3,FALSE)/VLOOKUP($A229,table100!$DE$10:$DK$462,7,FALSE)*1000,"")</f>
        <v>4.875886524822695</v>
      </c>
      <c r="S229">
        <f>IFERROR(VLOOKUP($A229,table123!$EF$10:$EZ$410,3,FALSE)/VLOOKUP($A229,table100!$EE$10:$EK$462,7,FALSE)*1000,"")</f>
        <v>8.0833443460640506</v>
      </c>
      <c r="T229">
        <f>IFERROR(VLOOKUP($A229,table123!$FF$10:$FZ$410,3,FALSE)/VLOOKUP($A229,table100!$FE$10:$FK$462,7,FALSE)*1000,"")</f>
        <v>5.0438883794052147</v>
      </c>
      <c r="U229">
        <f>IFERROR(VLOOKUP($A229,table123!$GF$10:$GZ$410,3,FALSE)/VLOOKUP($A229,table100!$GE$10:$GK$462,7,FALSE)*1000,"")</f>
        <v>9.3939591623719743</v>
      </c>
      <c r="W229">
        <f>IFERROR(VLOOKUP($A229,table123!$F$10:$R$410,5,FALSE)/VLOOKUP($A229,table100!$E$10:$K$462,7,FALSE)*1000,"")</f>
        <v>0</v>
      </c>
      <c r="X229">
        <f>IFERROR(VLOOKUP($A229,table123!$AF$10:$AR$410,5,FALSE)/VLOOKUP($A229,table100!$AE$10:$AK$462,7,FALSE)*1000,"")</f>
        <v>-2.2561140691273351E-2</v>
      </c>
      <c r="Y229">
        <f>IFERROR(VLOOKUP($A229,table123!$BF$10:$BR$410,5,FALSE)/VLOOKUP($A229,table100!$BE$10:$BK$462,7,FALSE)*1000,"")</f>
        <v>0.15768606956208325</v>
      </c>
      <c r="Z229">
        <f>IFERROR(VLOOKUP($A229,table123!$CF$10:$CY$410,5,FALSE)/VLOOKUP($A229,table100!$CE$10:$CK$462,7,FALSE)*1000,"")</f>
        <v>0.20154969319657814</v>
      </c>
      <c r="AA229">
        <f>IFERROR(VLOOKUP($A229,table123!$DF$10:$DY$410,5,FALSE)/VLOOKUP($A229,table100!$DE$10:$DK$462,7,FALSE)*1000,"")</f>
        <v>0.13297872340425532</v>
      </c>
      <c r="AB229">
        <f>IFERROR(VLOOKUP($A229,table123!$EF$10:$EZ$410,5,FALSE)/VLOOKUP($A229,table100!$EE$10:$EK$462,7,FALSE)*1000,"")</f>
        <v>2.2025461433417031E-2</v>
      </c>
      <c r="AC229">
        <f>IFERROR(VLOOKUP($A229,table123!$FF$10:$FZ$410,5,FALSE)/VLOOKUP($A229,table100!$FE$10:$FK$462,7,FALSE)*1000,"")</f>
        <v>0</v>
      </c>
      <c r="AD229">
        <f>IFERROR(VLOOKUP($A229,table123!$GF$10:$GZ$410,5,FALSE)/VLOOKUP($A229,table100!$GE$10:$GK$462,7,FALSE)*1000,"")</f>
        <v>0.10872637919412008</v>
      </c>
      <c r="AF229">
        <f>IFERROR(VLOOKUP($A229,table123!$F$10:$R$410,7,FALSE)/VLOOKUP($A229,table100!$E$10:$K$462,7,FALSE)*1000,"")</f>
        <v>0.52076257754834032</v>
      </c>
      <c r="AG229">
        <f>IFERROR(VLOOKUP($A229,table123!$AF$10:$AR$410,7,FALSE)/VLOOKUP($A229,table100!$AE$10:$AK$462,7,FALSE)*1000,"")</f>
        <v>0.22561140691273351</v>
      </c>
      <c r="AH229">
        <f>IFERROR(VLOOKUP($A229,table123!$BF$10:$BR$410,7,FALSE)/VLOOKUP($A229,table100!$BE$10:$BK$462,7,FALSE)*1000,"")</f>
        <v>0.94611641737249952</v>
      </c>
      <c r="AI229">
        <f>IFERROR(VLOOKUP($A229,table123!$CF$10:$CY$410,7,FALSE)/VLOOKUP($A229,table100!$CE$10:$CK$462,7,FALSE)*1000,"")</f>
        <v>0.60464907958973435</v>
      </c>
      <c r="AJ229">
        <f>IFERROR(VLOOKUP($A229,table123!$DF$10:$DY$410,7,FALSE)/VLOOKUP($A229,table100!$DE$10:$DK$462,7,FALSE)*1000,"")</f>
        <v>1.3519503546099292</v>
      </c>
      <c r="AK229">
        <f>IFERROR(VLOOKUP($A229,table123!$EF$10:$EZ$410,7,FALSE)/VLOOKUP($A229,table100!$EE$10:$EK$462,7,FALSE)*1000,"")</f>
        <v>0.77089115016959608</v>
      </c>
      <c r="AL229">
        <f>IFERROR(VLOOKUP($A229,table123!$FF$10:$FZ$410,7,FALSE)/VLOOKUP($A229,table100!$FE$10:$FK$462,7,FALSE)*1000,"")</f>
        <v>0.39303026333027641</v>
      </c>
      <c r="AM229">
        <f>IFERROR(VLOOKUP($A229,table123!$GF$10:$GZ$410,7,FALSE)/VLOOKUP($A229,table100!$GE$10:$GK$462,7,FALSE)*1000,"")</f>
        <v>0.19570748254941614</v>
      </c>
      <c r="AO229">
        <f>IFERROR(VLOOKUP($A229,table123!$F$10:$R$410,9,FALSE)/VLOOKUP($A229,table100!$E$10:$K$462,7,FALSE)*1000,"")</f>
        <v>0</v>
      </c>
      <c r="AP229">
        <f>IFERROR(VLOOKUP($A229,table123!$AF$10:$AR$410,9,FALSE)/VLOOKUP($A229,table100!$AE$10:$AK$462,7,FALSE)*1000,"")</f>
        <v>0</v>
      </c>
      <c r="AQ229">
        <f>IFERROR(VLOOKUP($A229,table123!$BF$10:$BR$410,9,FALSE)/VLOOKUP($A229,table100!$BE$10:$BK$462,7,FALSE)*1000,"")</f>
        <v>0</v>
      </c>
      <c r="AR229">
        <f>IFERROR(VLOOKUP($A229,table123!$CF$10:$CY$410,16,FALSE)/VLOOKUP($A229,table100!$CE$10:$CK$462,7,FALSE)*1000,"")</f>
        <v>2.2394410355175347E-2</v>
      </c>
      <c r="AS229">
        <f>IFERROR(VLOOKUP($A229,table123!$DF$10:$DY$410,16,FALSE)/VLOOKUP($A229,table100!$DE$10:$DK$462,7,FALSE)*1000,"")</f>
        <v>0</v>
      </c>
      <c r="AT229">
        <f>IFERROR(VLOOKUP($A229,table123!$EF$10:$EZ$410,17,FALSE)/VLOOKUP($A229,table100!$EE$10:$EK$462,7,FALSE)*1000,"")</f>
        <v>0</v>
      </c>
      <c r="AU229">
        <f>IFERROR(VLOOKUP($A229,table123!$FF$10:$FZ$410,17,FALSE)/VLOOKUP($A229,table100!$FE$10:$FK$462,7,FALSE)*1000,"")</f>
        <v>0</v>
      </c>
      <c r="AV229">
        <f>IFERROR(VLOOKUP($A229,table123!$GF$10:$GZ$410,17,FALSE)/VLOOKUP($A229,table100!$GE$10:$GK$462,7,FALSE)*1000,"")</f>
        <v>0</v>
      </c>
      <c r="AX229">
        <f>IFERROR(VLOOKUP($A229,table123!$F$10:$R$410,11,FALSE)/VLOOKUP($A229,table100!$E$10:$K$462,7,FALSE)*1000,"")</f>
        <v>0.13585110718652355</v>
      </c>
      <c r="AY229">
        <f>IFERROR(VLOOKUP($A229,table123!$AF$10:$AR$410,11,FALSE)/VLOOKUP($A229,table100!$AE$10:$AK$462,7,FALSE)*1000,"")</f>
        <v>4.5122281382546703E-2</v>
      </c>
      <c r="AZ229">
        <f>IFERROR(VLOOKUP($A229,table123!$BF$10:$BR$410,11,FALSE)/VLOOKUP($A229,table100!$BE$10:$BK$462,7,FALSE)*1000,"")</f>
        <v>1.1713822310326185</v>
      </c>
      <c r="BA229">
        <f>IFERROR(VLOOKUP($A229,table123!$CF$10:$CY$410,18,FALSE)/VLOOKUP($A229,table100!$CE$10:$CK$462,7,FALSE)*1000,"")</f>
        <v>0.17915528284140278</v>
      </c>
      <c r="BB229">
        <f>IFERROR(VLOOKUP($A229,table123!$DF$10:$DY$410,18,FALSE)/VLOOKUP($A229,table100!$DE$10:$DK$462,7,FALSE)*1000,"")</f>
        <v>0.11081560283687943</v>
      </c>
      <c r="BC229">
        <f>IFERROR(VLOOKUP($A229,table123!$EF$10:$EZ$410,19,FALSE)/VLOOKUP($A229,table100!$EE$10:$EK$462,7,FALSE)*1000,"")</f>
        <v>0.1541782300339192</v>
      </c>
      <c r="BD229">
        <f>IFERROR(VLOOKUP($A229,table123!$FF$10:$FZ$410,19,FALSE)/VLOOKUP($A229,table100!$FE$10:$FK$462,7,FALSE)*1000,"")</f>
        <v>1.310100877767588</v>
      </c>
      <c r="BE229">
        <f>IFERROR(VLOOKUP($A229,table123!$GF$10:$GZ$410,19,FALSE)/VLOOKUP($A229,table100!$GE$10:$GK$462,7,FALSE)*1000,"")</f>
        <v>0.21745275838824016</v>
      </c>
      <c r="BG229">
        <f>IFERROR(VLOOKUP($A229,table123!$F$10:$R$410,13,FALSE)/VLOOKUP($A229,table100!$E$10:$K$462,7,FALSE)*1000,"")</f>
        <v>3.5774124892451207</v>
      </c>
      <c r="BH229">
        <f>IFERROR(VLOOKUP($A229,table123!$AF$10:$AR$410,13,FALSE)/VLOOKUP($A229,table100!$AE$10:$AK$462,7,FALSE)*1000,"")</f>
        <v>1.5341575670065879</v>
      </c>
      <c r="BI229">
        <f>IFERROR(VLOOKUP($A229,table123!$BF$10:$BR$410,13,FALSE)/VLOOKUP($A229,table100!$BE$10:$BK$462,7,FALSE)*1000,"")</f>
        <v>5.9019643178951169</v>
      </c>
      <c r="BJ229">
        <f>IFERROR(VLOOKUP($A229,table123!$CF$10:$CY$410,20,FALSE)/VLOOKUP($A229,table100!$CE$10:$CK$462,7,FALSE)*1000,"")</f>
        <v>10.435795225511713</v>
      </c>
      <c r="BK229">
        <f>IFERROR(VLOOKUP($A229,table123!$DF$10:$DY$410,20,FALSE)/VLOOKUP($A229,table100!$DE$10:$DK$462,7,FALSE)*1000,"")</f>
        <v>6.25</v>
      </c>
      <c r="BL229">
        <f>IFERROR(VLOOKUP($A229,table123!$EF$10:$EZ$410,21,FALSE)/VLOOKUP($A229,table100!$EE$10:$EK$462,7,FALSE)*1000,"")</f>
        <v>8.7220827276331434</v>
      </c>
      <c r="BM229">
        <f>IFERROR(VLOOKUP($A229,table123!$FF$10:$FZ$410,21,FALSE)/VLOOKUP($A229,table100!$FE$10:$FK$462,7,FALSE)*1000,"")</f>
        <v>4.1268177649679032</v>
      </c>
      <c r="BN229">
        <f>IFERROR(VLOOKUP($A229,table123!$GF$10:$GZ$410,21,FALSE)/VLOOKUP($A229,table100!$GE$10:$GK$462,7,FALSE)*1000,"")</f>
        <v>9.4809402657272699</v>
      </c>
    </row>
    <row r="230" spans="1:66" x14ac:dyDescent="0.3">
      <c r="A230" t="s">
        <v>1274</v>
      </c>
      <c r="B230" t="str">
        <f>VLOOKUP($A230,class!$A$1:$B$455,2,FALSE)</f>
        <v>Unitary Authority</v>
      </c>
      <c r="C230" t="str">
        <f>IFERROR(VLOOKUP($A230,classifications!A$3:C$334,3,FALSE),VLOOKUP($A230,classifications!I$2:K$28,3,FALSE))</f>
        <v>Predominantly Urban</v>
      </c>
      <c r="E230" t="b">
        <f>IF(VLOOKUP(A230,table123!$F$10:$F$410,1,FALSE)=VLOOKUP(calculations!A230,table100!$E$10:$E$462,1,FALSE),TRUE,FALSE)</f>
        <v>1</v>
      </c>
      <c r="F230" t="b">
        <f>IF(VLOOKUP($A230,table123!$AF$10:$AF$410,1,FALSE)=VLOOKUP(calculations!$A230,table100!$AE$10:$AE$462,1,FALSE),TRUE,FALSE)</f>
        <v>1</v>
      </c>
      <c r="G230" t="b">
        <f>IF(VLOOKUP($A230,table123!$BF$10:$BF$410,1,FALSE)=VLOOKUP(calculations!$A230,table100!$BE$10:$BE$462,1,FALSE),TRUE,FALSE)</f>
        <v>1</v>
      </c>
      <c r="H230" t="b">
        <f>IF(VLOOKUP($A230,table123!$CF$10:$CF$410,1,FALSE)=VLOOKUP(calculations!$A230,table100!$CE$10:$CE$462,1,FALSE),TRUE,FALSE)</f>
        <v>1</v>
      </c>
      <c r="I230" t="b">
        <f>IF(VLOOKUP($A230,table123!$DF$10:$DF$410,1,FALSE)=VLOOKUP(calculations!$A230,table100!$DE$10:$DE$462,1,FALSE),TRUE,FALSE)</f>
        <v>1</v>
      </c>
      <c r="J230" t="b">
        <f>IF(VLOOKUP($A230,table123!$EF$10:$EF$410,1,FALSE)=VLOOKUP(calculations!$A230,table100!$EE$10:$EE$462,1,FALSE),TRUE,FALSE)</f>
        <v>1</v>
      </c>
      <c r="K230" t="b">
        <f>IF(VLOOKUP($A230,table123!$FF$10:$FF$410,1,FALSE)=VLOOKUP(calculations!$A230,table100!$FE$10:$FE$462,1,FALSE),TRUE,FALSE)</f>
        <v>1</v>
      </c>
      <c r="L230" t="b">
        <f>IF(VLOOKUP($A230,table123!$GF$10:$GF$408,1,FALSE)=VLOOKUP(calculations!$A230,table100!$GE$10:$GE$462,1,FALSE),TRUE,FALSE)</f>
        <v>1</v>
      </c>
      <c r="N230">
        <f>IFERROR(VLOOKUP($A230,table123!$F$10:$R$410,3,FALSE)/VLOOKUP($A230,table100!$E$10:$K$462,7,FALSE)*1000,"")</f>
        <v>4.8346999601686651</v>
      </c>
      <c r="O230">
        <f>IFERROR(VLOOKUP($A230,table123!$AF$10:$AR$410,3,FALSE)/VLOOKUP($A230,table100!$AE$10:$AK$462,7,FALSE)*1000,"")</f>
        <v>4.2479374965852594</v>
      </c>
      <c r="P230">
        <f>IFERROR(VLOOKUP($A230,table123!$BF$10:$BR$410,3,FALSE)/VLOOKUP($A230,table100!$BE$10:$BK$462,7,FALSE)*1000,"")</f>
        <v>4.352201942170117</v>
      </c>
      <c r="Q230">
        <f>IFERROR(VLOOKUP($A230,table123!$CF$10:$CY$410,3,FALSE)/VLOOKUP($A230,table100!$CE$10:$CK$462,7,FALSE)*1000,"")</f>
        <v>4.6013100200292314</v>
      </c>
      <c r="R230">
        <f>IFERROR(VLOOKUP($A230,table123!$DF$10:$DY$410,3,FALSE)/VLOOKUP($A230,table100!$DE$10:$DK$462,7,FALSE)*1000,"")</f>
        <v>3.7441581704804108</v>
      </c>
      <c r="S230">
        <f>IFERROR(VLOOKUP($A230,table123!$EF$10:$EZ$410,3,FALSE)/VLOOKUP($A230,table100!$EE$10:$EK$462,7,FALSE)*1000,"")</f>
        <v>2.495806776249581</v>
      </c>
      <c r="T230">
        <f>IFERROR(VLOOKUP($A230,table123!$FF$10:$FZ$410,3,FALSE)/VLOOKUP($A230,table100!$FE$10:$FK$462,7,FALSE)*1000,"")</f>
        <v>6.0365943435370966</v>
      </c>
      <c r="U230">
        <f>IFERROR(VLOOKUP($A230,table123!$GF$10:$GZ$410,3,FALSE)/VLOOKUP($A230,table100!$GE$10:$GK$462,7,FALSE)*1000,"")</f>
        <v>5.7985310388035032</v>
      </c>
      <c r="W230">
        <f>IFERROR(VLOOKUP($A230,table123!$F$10:$R$410,5,FALSE)/VLOOKUP($A230,table100!$E$10:$K$462,7,FALSE)*1000,"")</f>
        <v>0.12361448761794881</v>
      </c>
      <c r="X230">
        <f>IFERROR(VLOOKUP($A230,table123!$AF$10:$AR$410,5,FALSE)/VLOOKUP($A230,table100!$AE$10:$AK$462,7,FALSE)*1000,"")</f>
        <v>8.1953778069168981E-2</v>
      </c>
      <c r="Y230">
        <f>IFERROR(VLOOKUP($A230,table123!$BF$10:$BR$410,5,FALSE)/VLOOKUP($A230,table100!$BE$10:$BK$462,7,FALSE)*1000,"")</f>
        <v>0.55762587384054618</v>
      </c>
      <c r="Z230">
        <f>IFERROR(VLOOKUP($A230,table123!$CF$10:$CY$410,5,FALSE)/VLOOKUP($A230,table100!$CE$10:$CK$462,7,FALSE)*1000,"")</f>
        <v>0.33833161911979648</v>
      </c>
      <c r="AA230">
        <f>IFERROR(VLOOKUP($A230,table123!$DF$10:$DY$410,5,FALSE)/VLOOKUP($A230,table100!$DE$10:$DK$462,7,FALSE)*1000,"")</f>
        <v>0.28283209201470727</v>
      </c>
      <c r="AB230">
        <f>IFERROR(VLOOKUP($A230,table123!$EF$10:$EZ$410,5,FALSE)/VLOOKUP($A230,table100!$EE$10:$EK$462,7,FALSE)*1000,"")</f>
        <v>0</v>
      </c>
      <c r="AC230">
        <f>IFERROR(VLOOKUP($A230,table123!$FF$10:$FZ$410,5,FALSE)/VLOOKUP($A230,table100!$FE$10:$FK$462,7,FALSE)*1000,"")</f>
        <v>0</v>
      </c>
      <c r="AD230">
        <f>IFERROR(VLOOKUP($A230,table123!$GF$10:$GZ$410,5,FALSE)/VLOOKUP($A230,table100!$GE$10:$GK$462,7,FALSE)*1000,"")</f>
        <v>0</v>
      </c>
      <c r="AF230">
        <f>IFERROR(VLOOKUP($A230,table123!$F$10:$R$410,7,FALSE)/VLOOKUP($A230,table100!$E$10:$K$462,7,FALSE)*1000,"")</f>
        <v>0.61807243808974421</v>
      </c>
      <c r="AG230">
        <f>IFERROR(VLOOKUP($A230,table123!$AF$10:$AR$410,7,FALSE)/VLOOKUP($A230,table100!$AE$10:$AK$462,7,FALSE)*1000,"")</f>
        <v>0.25952029721903513</v>
      </c>
      <c r="AH230">
        <f>IFERROR(VLOOKUP($A230,table123!$BF$10:$BR$410,7,FALSE)/VLOOKUP($A230,table100!$BE$10:$BK$462,7,FALSE)*1000,"")</f>
        <v>0.13600631069281616</v>
      </c>
      <c r="AI230">
        <f>IFERROR(VLOOKUP($A230,table123!$CF$10:$CY$410,7,FALSE)/VLOOKUP($A230,table100!$CE$10:$CK$462,7,FALSE)*1000,"")</f>
        <v>0</v>
      </c>
      <c r="AJ230">
        <f>IFERROR(VLOOKUP($A230,table123!$DF$10:$DY$410,7,FALSE)/VLOOKUP($A230,table100!$DE$10:$DK$462,7,FALSE)*1000,"")</f>
        <v>0</v>
      </c>
      <c r="AK230">
        <f>IFERROR(VLOOKUP($A230,table123!$EF$10:$EZ$410,7,FALSE)/VLOOKUP($A230,table100!$EE$10:$EK$462,7,FALSE)*1000,"")</f>
        <v>0</v>
      </c>
      <c r="AL230">
        <f>IFERROR(VLOOKUP($A230,table123!$FF$10:$FZ$410,7,FALSE)/VLOOKUP($A230,table100!$FE$10:$FK$462,7,FALSE)*1000,"")</f>
        <v>0</v>
      </c>
      <c r="AM230">
        <f>IFERROR(VLOOKUP($A230,table123!$GF$10:$GZ$410,7,FALSE)/VLOOKUP($A230,table100!$GE$10:$GK$462,7,FALSE)*1000,"")</f>
        <v>0</v>
      </c>
      <c r="AO230">
        <f>IFERROR(VLOOKUP($A230,table123!$F$10:$R$410,9,FALSE)/VLOOKUP($A230,table100!$E$10:$K$462,7,FALSE)*1000,"")</f>
        <v>0</v>
      </c>
      <c r="AP230">
        <f>IFERROR(VLOOKUP($A230,table123!$AF$10:$AR$410,9,FALSE)/VLOOKUP($A230,table100!$AE$10:$AK$462,7,FALSE)*1000,"")</f>
        <v>0</v>
      </c>
      <c r="AQ230">
        <f>IFERROR(VLOOKUP($A230,table123!$BF$10:$BR$410,9,FALSE)/VLOOKUP($A230,table100!$BE$10:$BK$462,7,FALSE)*1000,"")</f>
        <v>0</v>
      </c>
      <c r="AR230">
        <f>IFERROR(VLOOKUP($A230,table123!$CF$10:$CY$410,16,FALSE)/VLOOKUP($A230,table100!$CE$10:$CK$462,7,FALSE)*1000,"")</f>
        <v>8.1199588588751148E-2</v>
      </c>
      <c r="AS230">
        <f>IFERROR(VLOOKUP($A230,table123!$DF$10:$DY$410,16,FALSE)/VLOOKUP($A230,table100!$DE$10:$DK$462,7,FALSE)*1000,"")</f>
        <v>0</v>
      </c>
      <c r="AT230">
        <f>IFERROR(VLOOKUP($A230,table123!$EF$10:$EZ$410,17,FALSE)/VLOOKUP($A230,table100!$EE$10:$EK$462,7,FALSE)*1000,"")</f>
        <v>0</v>
      </c>
      <c r="AU230">
        <f>IFERROR(VLOOKUP($A230,table123!$FF$10:$FZ$410,17,FALSE)/VLOOKUP($A230,table100!$FE$10:$FK$462,7,FALSE)*1000,"")</f>
        <v>0</v>
      </c>
      <c r="AV230">
        <f>IFERROR(VLOOKUP($A230,table123!$GF$10:$GZ$410,17,FALSE)/VLOOKUP($A230,table100!$GE$10:$GK$462,7,FALSE)*1000,"")</f>
        <v>0</v>
      </c>
      <c r="AX230">
        <f>IFERROR(VLOOKUP($A230,table123!$F$10:$R$410,11,FALSE)/VLOOKUP($A230,table100!$E$10:$K$462,7,FALSE)*1000,"")</f>
        <v>1.3734943068660981E-2</v>
      </c>
      <c r="AY230">
        <f>IFERROR(VLOOKUP($A230,table123!$AF$10:$AR$410,11,FALSE)/VLOOKUP($A230,table100!$AE$10:$AK$462,7,FALSE)*1000,"")</f>
        <v>0.3004971862536196</v>
      </c>
      <c r="AZ230">
        <f>IFERROR(VLOOKUP($A230,table123!$BF$10:$BR$410,11,FALSE)/VLOOKUP($A230,table100!$BE$10:$BK$462,7,FALSE)*1000,"")</f>
        <v>6.8003155346408078E-2</v>
      </c>
      <c r="BA230">
        <f>IFERROR(VLOOKUP($A230,table123!$CF$10:$CY$410,18,FALSE)/VLOOKUP($A230,table100!$CE$10:$CK$462,7,FALSE)*1000,"")</f>
        <v>0.18946570670708601</v>
      </c>
      <c r="BB230">
        <f>IFERROR(VLOOKUP($A230,table123!$DF$10:$DY$410,18,FALSE)/VLOOKUP($A230,table100!$DE$10:$DK$462,7,FALSE)*1000,"")</f>
        <v>0.30976848173039367</v>
      </c>
      <c r="BC230">
        <f>IFERROR(VLOOKUP($A230,table123!$EF$10:$EZ$410,19,FALSE)/VLOOKUP($A230,table100!$EE$10:$EK$462,7,FALSE)*1000,"")</f>
        <v>0</v>
      </c>
      <c r="BD230">
        <f>IFERROR(VLOOKUP($A230,table123!$FF$10:$FZ$410,19,FALSE)/VLOOKUP($A230,table100!$FE$10:$FK$462,7,FALSE)*1000,"")</f>
        <v>1.9140421089263964</v>
      </c>
      <c r="BE230">
        <f>IFERROR(VLOOKUP($A230,table123!$GF$10:$GZ$410,19,FALSE)/VLOOKUP($A230,table100!$GE$10:$GK$462,7,FALSE)*1000,"")</f>
        <v>2.4927018488649546</v>
      </c>
      <c r="BG230">
        <f>IFERROR(VLOOKUP($A230,table123!$F$10:$R$410,13,FALSE)/VLOOKUP($A230,table100!$E$10:$K$462,7,FALSE)*1000,"")</f>
        <v>5.5626519428076975</v>
      </c>
      <c r="BH230">
        <f>IFERROR(VLOOKUP($A230,table123!$AF$10:$AR$410,13,FALSE)/VLOOKUP($A230,table100!$AE$10:$AK$462,7,FALSE)*1000,"")</f>
        <v>4.2889143856198437</v>
      </c>
      <c r="BI230">
        <f>IFERROR(VLOOKUP($A230,table123!$BF$10:$BR$410,13,FALSE)/VLOOKUP($A230,table100!$BE$10:$BK$462,7,FALSE)*1000,"")</f>
        <v>4.9778309713570712</v>
      </c>
      <c r="BJ230">
        <f>IFERROR(VLOOKUP($A230,table123!$CF$10:$CY$410,20,FALSE)/VLOOKUP($A230,table100!$CE$10:$CK$462,7,FALSE)*1000,"")</f>
        <v>4.8313755210306928</v>
      </c>
      <c r="BK230">
        <f>IFERROR(VLOOKUP($A230,table123!$DF$10:$DY$410,20,FALSE)/VLOOKUP($A230,table100!$DE$10:$DK$462,7,FALSE)*1000,"")</f>
        <v>3.7172217807647243</v>
      </c>
      <c r="BL230">
        <f>IFERROR(VLOOKUP($A230,table123!$EF$10:$EZ$410,21,FALSE)/VLOOKUP($A230,table100!$EE$10:$EK$462,7,FALSE)*1000,"")</f>
        <v>2.495806776249581</v>
      </c>
      <c r="BM230">
        <f>IFERROR(VLOOKUP($A230,table123!$FF$10:$FZ$410,21,FALSE)/VLOOKUP($A230,table100!$FE$10:$FK$462,7,FALSE)*1000,"")</f>
        <v>4.1225522346106995</v>
      </c>
      <c r="BN230">
        <f>IFERROR(VLOOKUP($A230,table123!$GF$10:$GZ$410,21,FALSE)/VLOOKUP($A230,table100!$GE$10:$GK$462,7,FALSE)*1000,"")</f>
        <v>3.305829189938549</v>
      </c>
    </row>
    <row r="231" spans="1:66" x14ac:dyDescent="0.3">
      <c r="A231" t="s">
        <v>600</v>
      </c>
      <c r="B231" t="str">
        <f>VLOOKUP($A231,class!$A$1:$B$455,2,FALSE)</f>
        <v>Shire District</v>
      </c>
      <c r="C231" t="str">
        <f>IFERROR(VLOOKUP($A231,classifications!A$3:C$334,3,FALSE),VLOOKUP($A231,classifications!I$2:K$28,3,FALSE))</f>
        <v>Urban with Significant Rural</v>
      </c>
      <c r="E231" t="b">
        <f>IF(VLOOKUP(A231,table123!$F$10:$F$410,1,FALSE)=VLOOKUP(calculations!A231,table100!$E$10:$E$462,1,FALSE),TRUE,FALSE)</f>
        <v>1</v>
      </c>
      <c r="F231" t="b">
        <f>IF(VLOOKUP($A231,table123!$AF$10:$AF$410,1,FALSE)=VLOOKUP(calculations!$A231,table100!$AE$10:$AE$462,1,FALSE),TRUE,FALSE)</f>
        <v>1</v>
      </c>
      <c r="G231" t="b">
        <f>IF(VLOOKUP($A231,table123!$BF$10:$BF$410,1,FALSE)=VLOOKUP(calculations!$A231,table100!$BE$10:$BE$462,1,FALSE),TRUE,FALSE)</f>
        <v>1</v>
      </c>
      <c r="H231" t="b">
        <f>IF(VLOOKUP($A231,table123!$CF$10:$CF$410,1,FALSE)=VLOOKUP(calculations!$A231,table100!$CE$10:$CE$462,1,FALSE),TRUE,FALSE)</f>
        <v>1</v>
      </c>
      <c r="I231" t="b">
        <f>IF(VLOOKUP($A231,table123!$DF$10:$DF$410,1,FALSE)=VLOOKUP(calculations!$A231,table100!$DE$10:$DE$462,1,FALSE),TRUE,FALSE)</f>
        <v>1</v>
      </c>
      <c r="J231" t="b">
        <f>IF(VLOOKUP($A231,table123!$EF$10:$EF$410,1,FALSE)=VLOOKUP(calculations!$A231,table100!$EE$10:$EE$462,1,FALSE),TRUE,FALSE)</f>
        <v>1</v>
      </c>
      <c r="K231" t="b">
        <f>IF(VLOOKUP($A231,table123!$FF$10:$FF$410,1,FALSE)=VLOOKUP(calculations!$A231,table100!$FE$10:$FE$462,1,FALSE),TRUE,FALSE)</f>
        <v>1</v>
      </c>
      <c r="L231" t="b">
        <f>IF(VLOOKUP($A231,table123!$GF$10:$GF$408,1,FALSE)=VLOOKUP(calculations!$A231,table100!$GE$10:$GE$462,1,FALSE),TRUE,FALSE)</f>
        <v>1</v>
      </c>
      <c r="N231">
        <f>IFERROR(VLOOKUP($A231,table123!$F$10:$R$410,3,FALSE)/VLOOKUP($A231,table100!$E$10:$K$462,7,FALSE)*1000,"")</f>
        <v>4.8954080711008352</v>
      </c>
      <c r="O231">
        <f>IFERROR(VLOOKUP($A231,table123!$AF$10:$AR$410,3,FALSE)/VLOOKUP($A231,table100!$AE$10:$AK$462,7,FALSE)*1000,"")</f>
        <v>2.9650128483890095</v>
      </c>
      <c r="P231">
        <f>IFERROR(VLOOKUP($A231,table123!$BF$10:$BR$410,3,FALSE)/VLOOKUP($A231,table100!$BE$10:$BK$462,7,FALSE)*1000,"")</f>
        <v>2.7724118194176146</v>
      </c>
      <c r="Q231">
        <f>IFERROR(VLOOKUP($A231,table123!$CF$10:$CY$410,3,FALSE)/VLOOKUP($A231,table100!$CE$10:$CK$462,7,FALSE)*1000,"")</f>
        <v>4.7782056767936094</v>
      </c>
      <c r="R231">
        <f>IFERROR(VLOOKUP($A231,table123!$DF$10:$DY$410,3,FALSE)/VLOOKUP($A231,table100!$DE$10:$DK$462,7,FALSE)*1000,"")</f>
        <v>8.3467720498325324</v>
      </c>
      <c r="S231">
        <f>IFERROR(VLOOKUP($A231,table123!$EF$10:$EZ$410,3,FALSE)/VLOOKUP($A231,table100!$EE$10:$EK$462,7,FALSE)*1000,"")</f>
        <v>4.4761971633197586</v>
      </c>
      <c r="T231">
        <f>IFERROR(VLOOKUP($A231,table123!$FF$10:$FZ$410,3,FALSE)/VLOOKUP($A231,table100!$FE$10:$FK$462,7,FALSE)*1000,"")</f>
        <v>2.794808642945728</v>
      </c>
      <c r="U231">
        <f>IFERROR(VLOOKUP($A231,table123!$GF$10:$GZ$410,3,FALSE)/VLOOKUP($A231,table100!$GE$10:$GK$462,7,FALSE)*1000,"")</f>
        <v>3.8454176889213691</v>
      </c>
      <c r="W231">
        <f>IFERROR(VLOOKUP($A231,table123!$F$10:$R$410,5,FALSE)/VLOOKUP($A231,table100!$E$10:$K$462,7,FALSE)*1000,"")</f>
        <v>9.0321182123631633E-2</v>
      </c>
      <c r="X231">
        <f>IFERROR(VLOOKUP($A231,table123!$AF$10:$AR$410,5,FALSE)/VLOOKUP($A231,table100!$AE$10:$AK$462,7,FALSE)*1000,"")</f>
        <v>0.19766752322593398</v>
      </c>
      <c r="Y231">
        <f>IFERROR(VLOOKUP($A231,table123!$BF$10:$BR$410,5,FALSE)/VLOOKUP($A231,table100!$BE$10:$BK$462,7,FALSE)*1000,"")</f>
        <v>3.5773055734420835E-2</v>
      </c>
      <c r="Z231">
        <f>IFERROR(VLOOKUP($A231,table123!$CF$10:$CY$410,5,FALSE)/VLOOKUP($A231,table100!$CE$10:$CK$462,7,FALSE)*1000,"")</f>
        <v>0.53487376979032952</v>
      </c>
      <c r="AA231">
        <f>IFERROR(VLOOKUP($A231,table123!$DF$10:$DY$410,5,FALSE)/VLOOKUP($A231,table100!$DE$10:$DK$462,7,FALSE)*1000,"")</f>
        <v>7.0885537578195601E-2</v>
      </c>
      <c r="AB231">
        <f>IFERROR(VLOOKUP($A231,table123!$EF$10:$EZ$410,5,FALSE)/VLOOKUP($A231,table100!$EE$10:$EK$462,7,FALSE)*1000,"")</f>
        <v>0.17553714365959838</v>
      </c>
      <c r="AC231">
        <f>IFERROR(VLOOKUP($A231,table123!$FF$10:$FZ$410,5,FALSE)/VLOOKUP($A231,table100!$FE$10:$FK$462,7,FALSE)*1000,"")</f>
        <v>3.4935108036821608E-2</v>
      </c>
      <c r="AD231">
        <f>IFERROR(VLOOKUP($A231,table123!$GF$10:$GZ$410,5,FALSE)/VLOOKUP($A231,table100!$GE$10:$GK$462,7,FALSE)*1000,"")</f>
        <v>6.9600320161472745E-2</v>
      </c>
      <c r="AF231">
        <f>IFERROR(VLOOKUP($A231,table123!$F$10:$R$410,7,FALSE)/VLOOKUP($A231,table100!$E$10:$K$462,7,FALSE)*1000,"")</f>
        <v>0.27096354637089493</v>
      </c>
      <c r="AG231">
        <f>IFERROR(VLOOKUP($A231,table123!$AF$10:$AR$410,7,FALSE)/VLOOKUP($A231,table100!$AE$10:$AK$462,7,FALSE)*1000,"")</f>
        <v>1.4914913116138655</v>
      </c>
      <c r="AH231">
        <f>IFERROR(VLOOKUP($A231,table123!$BF$10:$BR$410,7,FALSE)/VLOOKUP($A231,table100!$BE$10:$BK$462,7,FALSE)*1000,"")</f>
        <v>1.6455605637833584</v>
      </c>
      <c r="AI231">
        <f>IFERROR(VLOOKUP($A231,table123!$CF$10:$CY$410,7,FALSE)/VLOOKUP($A231,table100!$CE$10:$CK$462,7,FALSE)*1000,"")</f>
        <v>0.76665240336613893</v>
      </c>
      <c r="AJ231">
        <f>IFERROR(VLOOKUP($A231,table123!$DF$10:$DY$410,7,FALSE)/VLOOKUP($A231,table100!$DE$10:$DK$462,7,FALSE)*1000,"")</f>
        <v>1.3468252139857166</v>
      </c>
      <c r="AK231">
        <f>IFERROR(VLOOKUP($A231,table123!$EF$10:$EZ$410,7,FALSE)/VLOOKUP($A231,table100!$EE$10:$EK$462,7,FALSE)*1000,"")</f>
        <v>1.2638674343491083</v>
      </c>
      <c r="AL231">
        <f>IFERROR(VLOOKUP($A231,table123!$FF$10:$FZ$410,7,FALSE)/VLOOKUP($A231,table100!$FE$10:$FK$462,7,FALSE)*1000,"")</f>
        <v>1.414871875491275</v>
      </c>
      <c r="AM231">
        <f>IFERROR(VLOOKUP($A231,table123!$GF$10:$GZ$410,7,FALSE)/VLOOKUP($A231,table100!$GE$10:$GK$462,7,FALSE)*1000,"")</f>
        <v>3.9324180891232099</v>
      </c>
      <c r="AO231">
        <f>IFERROR(VLOOKUP($A231,table123!$F$10:$R$410,9,FALSE)/VLOOKUP($A231,table100!$E$10:$K$462,7,FALSE)*1000,"")</f>
        <v>0</v>
      </c>
      <c r="AP231">
        <f>IFERROR(VLOOKUP($A231,table123!$AF$10:$AR$410,9,FALSE)/VLOOKUP($A231,table100!$AE$10:$AK$462,7,FALSE)*1000,"")</f>
        <v>0</v>
      </c>
      <c r="AQ231">
        <f>IFERROR(VLOOKUP($A231,table123!$BF$10:$BR$410,9,FALSE)/VLOOKUP($A231,table100!$BE$10:$BK$462,7,FALSE)*1000,"")</f>
        <v>0</v>
      </c>
      <c r="AR231">
        <f>IFERROR(VLOOKUP($A231,table123!$CF$10:$CY$410,16,FALSE)/VLOOKUP($A231,table100!$CE$10:$CK$462,7,FALSE)*1000,"")</f>
        <v>0</v>
      </c>
      <c r="AS231">
        <f>IFERROR(VLOOKUP($A231,table123!$DF$10:$DY$410,16,FALSE)/VLOOKUP($A231,table100!$DE$10:$DK$462,7,FALSE)*1000,"")</f>
        <v>1.77213843945489E-2</v>
      </c>
      <c r="AT231">
        <f>IFERROR(VLOOKUP($A231,table123!$EF$10:$EZ$410,17,FALSE)/VLOOKUP($A231,table100!$EE$10:$EK$462,7,FALSE)*1000,"")</f>
        <v>0</v>
      </c>
      <c r="AU231">
        <f>IFERROR(VLOOKUP($A231,table123!$FF$10:$FZ$410,17,FALSE)/VLOOKUP($A231,table100!$FE$10:$FK$462,7,FALSE)*1000,"")</f>
        <v>0</v>
      </c>
      <c r="AV231">
        <f>IFERROR(VLOOKUP($A231,table123!$GF$10:$GZ$410,17,FALSE)/VLOOKUP($A231,table100!$GE$10:$GK$462,7,FALSE)*1000,"")</f>
        <v>0</v>
      </c>
      <c r="AX231">
        <f>IFERROR(VLOOKUP($A231,table123!$F$10:$R$410,11,FALSE)/VLOOKUP($A231,table100!$E$10:$K$462,7,FALSE)*1000,"")</f>
        <v>0</v>
      </c>
      <c r="AY231">
        <f>IFERROR(VLOOKUP($A231,table123!$AF$10:$AR$410,11,FALSE)/VLOOKUP($A231,table100!$AE$10:$AK$462,7,FALSE)*1000,"")</f>
        <v>0</v>
      </c>
      <c r="AZ231">
        <f>IFERROR(VLOOKUP($A231,table123!$BF$10:$BR$410,11,FALSE)/VLOOKUP($A231,table100!$BE$10:$BK$462,7,FALSE)*1000,"")</f>
        <v>1.2341704228375188</v>
      </c>
      <c r="BA231">
        <f>IFERROR(VLOOKUP($A231,table123!$CF$10:$CY$410,18,FALSE)/VLOOKUP($A231,table100!$CE$10:$CK$462,7,FALSE)*1000,"")</f>
        <v>0</v>
      </c>
      <c r="BB231">
        <f>IFERROR(VLOOKUP($A231,table123!$DF$10:$DY$410,18,FALSE)/VLOOKUP($A231,table100!$DE$10:$DK$462,7,FALSE)*1000,"")</f>
        <v>0.23037799712913573</v>
      </c>
      <c r="BC231">
        <f>IFERROR(VLOOKUP($A231,table123!$EF$10:$EZ$410,19,FALSE)/VLOOKUP($A231,table100!$EE$10:$EK$462,7,FALSE)*1000,"")</f>
        <v>0.98300800449375092</v>
      </c>
      <c r="BD231">
        <f>IFERROR(VLOOKUP($A231,table123!$FF$10:$FZ$410,19,FALSE)/VLOOKUP($A231,table100!$FE$10:$FK$462,7,FALSE)*1000,"")</f>
        <v>0.36681863438662682</v>
      </c>
      <c r="BE231">
        <f>IFERROR(VLOOKUP($A231,table123!$GF$10:$GZ$410,19,FALSE)/VLOOKUP($A231,table100!$GE$10:$GK$462,7,FALSE)*1000,"")</f>
        <v>0.31320144072662731</v>
      </c>
      <c r="BG231">
        <f>IFERROR(VLOOKUP($A231,table123!$F$10:$R$410,13,FALSE)/VLOOKUP($A231,table100!$E$10:$K$462,7,FALSE)*1000,"")</f>
        <v>5.2566927995953607</v>
      </c>
      <c r="BH231">
        <f>IFERROR(VLOOKUP($A231,table123!$AF$10:$AR$410,13,FALSE)/VLOOKUP($A231,table100!$AE$10:$AK$462,7,FALSE)*1000,"")</f>
        <v>4.6541716832288094</v>
      </c>
      <c r="BI231">
        <f>IFERROR(VLOOKUP($A231,table123!$BF$10:$BR$410,13,FALSE)/VLOOKUP($A231,table100!$BE$10:$BK$462,7,FALSE)*1000,"")</f>
        <v>3.2195750160978749</v>
      </c>
      <c r="BJ231">
        <f>IFERROR(VLOOKUP($A231,table123!$CF$10:$CY$410,20,FALSE)/VLOOKUP($A231,table100!$CE$10:$CK$462,7,FALSE)*1000,"")</f>
        <v>6.079731849950079</v>
      </c>
      <c r="BK231">
        <f>IFERROR(VLOOKUP($A231,table123!$DF$10:$DY$410,20,FALSE)/VLOOKUP($A231,table100!$DE$10:$DK$462,7,FALSE)*1000,"")</f>
        <v>9.5518261886618578</v>
      </c>
      <c r="BL231">
        <f>IFERROR(VLOOKUP($A231,table123!$EF$10:$EZ$410,21,FALSE)/VLOOKUP($A231,table100!$EE$10:$EK$462,7,FALSE)*1000,"")</f>
        <v>4.9325937368347148</v>
      </c>
      <c r="BM231">
        <f>IFERROR(VLOOKUP($A231,table123!$FF$10:$FZ$410,21,FALSE)/VLOOKUP($A231,table100!$FE$10:$FK$462,7,FALSE)*1000,"")</f>
        <v>3.8777969920871982</v>
      </c>
      <c r="BN231">
        <f>IFERROR(VLOOKUP($A231,table123!$GF$10:$GZ$410,21,FALSE)/VLOOKUP($A231,table100!$GE$10:$GK$462,7,FALSE)*1000,"")</f>
        <v>7.5342346574794243</v>
      </c>
    </row>
    <row r="232" spans="1:66" x14ac:dyDescent="0.3">
      <c r="A232" t="s">
        <v>723</v>
      </c>
      <c r="B232" t="str">
        <f>VLOOKUP($A232,class!$A$1:$B$455,2,FALSE)</f>
        <v>Shire District</v>
      </c>
      <c r="C232" t="str">
        <f>IFERROR(VLOOKUP($A232,classifications!A$3:C$334,3,FALSE),VLOOKUP($A232,classifications!I$2:K$28,3,FALSE))</f>
        <v>Predominantly Rural</v>
      </c>
      <c r="E232" t="b">
        <f>IF(VLOOKUP(A232,table123!$F$10:$F$410,1,FALSE)=VLOOKUP(calculations!A232,table100!$E$10:$E$462,1,FALSE),TRUE,FALSE)</f>
        <v>1</v>
      </c>
      <c r="F232" t="b">
        <f>IF(VLOOKUP($A232,table123!$AF$10:$AF$410,1,FALSE)=VLOOKUP(calculations!$A232,table100!$AE$10:$AE$462,1,FALSE),TRUE,FALSE)</f>
        <v>1</v>
      </c>
      <c r="G232" t="b">
        <f>IF(VLOOKUP($A232,table123!$BF$10:$BF$410,1,FALSE)=VLOOKUP(calculations!$A232,table100!$BE$10:$BE$462,1,FALSE),TRUE,FALSE)</f>
        <v>1</v>
      </c>
      <c r="H232" t="b">
        <f>IF(VLOOKUP($A232,table123!$CF$10:$CF$410,1,FALSE)=VLOOKUP(calculations!$A232,table100!$CE$10:$CE$462,1,FALSE),TRUE,FALSE)</f>
        <v>1</v>
      </c>
      <c r="I232" t="b">
        <f>IF(VLOOKUP($A232,table123!$DF$10:$DF$410,1,FALSE)=VLOOKUP(calculations!$A232,table100!$DE$10:$DE$462,1,FALSE),TRUE,FALSE)</f>
        <v>1</v>
      </c>
      <c r="J232" t="b">
        <f>IF(VLOOKUP($A232,table123!$EF$10:$EF$410,1,FALSE)=VLOOKUP(calculations!$A232,table100!$EE$10:$EE$462,1,FALSE),TRUE,FALSE)</f>
        <v>1</v>
      </c>
      <c r="K232" t="b">
        <f>IF(VLOOKUP($A232,table123!$FF$10:$FF$410,1,FALSE)=VLOOKUP(calculations!$A232,table100!$FE$10:$FE$462,1,FALSE),TRUE,FALSE)</f>
        <v>1</v>
      </c>
      <c r="L232" t="b">
        <f>IF(VLOOKUP($A232,table123!$GF$10:$GF$408,1,FALSE)=VLOOKUP(calculations!$A232,table100!$GE$10:$GE$462,1,FALSE),TRUE,FALSE)</f>
        <v>1</v>
      </c>
      <c r="N232">
        <f>IFERROR(VLOOKUP($A232,table123!$F$10:$R$410,3,FALSE)/VLOOKUP($A232,table100!$E$10:$K$462,7,FALSE)*1000,"")</f>
        <v>6.4211795020988323</v>
      </c>
      <c r="O232">
        <f>IFERROR(VLOOKUP($A232,table123!$AF$10:$AR$410,3,FALSE)/VLOOKUP($A232,table100!$AE$10:$AK$462,7,FALSE)*1000,"")</f>
        <v>4.8099750211597616</v>
      </c>
      <c r="P232">
        <f>IFERROR(VLOOKUP($A232,table123!$BF$10:$BR$410,3,FALSE)/VLOOKUP($A232,table100!$BE$10:$BK$462,7,FALSE)*1000,"")</f>
        <v>8.6281276962899049</v>
      </c>
      <c r="Q232">
        <f>IFERROR(VLOOKUP($A232,table123!$CF$10:$CY$410,3,FALSE)/VLOOKUP($A232,table100!$CE$10:$CK$462,7,FALSE)*1000,"")</f>
        <v>8.937114472425236</v>
      </c>
      <c r="R232">
        <f>IFERROR(VLOOKUP($A232,table123!$DF$10:$DY$410,3,FALSE)/VLOOKUP($A232,table100!$DE$10:$DK$462,7,FALSE)*1000,"")</f>
        <v>9.5174722239025673</v>
      </c>
      <c r="S232">
        <f>IFERROR(VLOOKUP($A232,table123!$EF$10:$EZ$410,3,FALSE)/VLOOKUP($A232,table100!$EE$10:$EK$462,7,FALSE)*1000,"")</f>
        <v>11.201629327902239</v>
      </c>
      <c r="T232">
        <f>IFERROR(VLOOKUP($A232,table123!$FF$10:$FZ$410,3,FALSE)/VLOOKUP($A232,table100!$FE$10:$FK$462,7,FALSE)*1000,"")</f>
        <v>13.600473746545598</v>
      </c>
      <c r="U232">
        <f>IFERROR(VLOOKUP($A232,table123!$GF$10:$GZ$410,3,FALSE)/VLOOKUP($A232,table100!$GE$10:$GK$462,7,FALSE)*1000,"")</f>
        <v>14.234806145697426</v>
      </c>
      <c r="W232">
        <f>IFERROR(VLOOKUP($A232,table123!$F$10:$R$410,5,FALSE)/VLOOKUP($A232,table100!$E$10:$K$462,7,FALSE)*1000,"")</f>
        <v>0</v>
      </c>
      <c r="X232">
        <f>IFERROR(VLOOKUP($A232,table123!$AF$10:$AR$410,5,FALSE)/VLOOKUP($A232,table100!$AE$10:$AK$462,7,FALSE)*1000,"")</f>
        <v>0.12386201771226853</v>
      </c>
      <c r="Y232">
        <f>IFERROR(VLOOKUP($A232,table123!$BF$10:$BR$410,5,FALSE)/VLOOKUP($A232,table100!$BE$10:$BK$462,7,FALSE)*1000,"")</f>
        <v>0.55466535190435107</v>
      </c>
      <c r="Z232">
        <f>IFERROR(VLOOKUP($A232,table123!$CF$10:$CY$410,5,FALSE)/VLOOKUP($A232,table100!$CE$10:$CK$462,7,FALSE)*1000,"")</f>
        <v>0.48858940168156179</v>
      </c>
      <c r="AA232">
        <f>IFERROR(VLOOKUP($A232,table123!$DF$10:$DY$410,5,FALSE)/VLOOKUP($A232,table100!$DE$10:$DK$462,7,FALSE)*1000,"")</f>
        <v>0.16131308854072146</v>
      </c>
      <c r="AB232">
        <f>IFERROR(VLOOKUP($A232,table123!$EF$10:$EZ$410,5,FALSE)/VLOOKUP($A232,table100!$EE$10:$EK$462,7,FALSE)*1000,"")</f>
        <v>0.11980352222355338</v>
      </c>
      <c r="AC232">
        <f>IFERROR(VLOOKUP($A232,table123!$FF$10:$FZ$410,5,FALSE)/VLOOKUP($A232,table100!$FE$10:$FK$462,7,FALSE)*1000,"")</f>
        <v>3.9478878799842083E-2</v>
      </c>
      <c r="AD232">
        <f>IFERROR(VLOOKUP($A232,table123!$GF$10:$GZ$410,5,FALSE)/VLOOKUP($A232,table100!$GE$10:$GK$462,7,FALSE)*1000,"")</f>
        <v>7.7892236091367598E-2</v>
      </c>
      <c r="AF232">
        <f>IFERROR(VLOOKUP($A232,table123!$F$10:$R$410,7,FALSE)/VLOOKUP($A232,table100!$E$10:$K$462,7,FALSE)*1000,"")</f>
        <v>0.2701467104442874</v>
      </c>
      <c r="AG232">
        <f>IFERROR(VLOOKUP($A232,table123!$AF$10:$AR$410,7,FALSE)/VLOOKUP($A232,table100!$AE$10:$AK$462,7,FALSE)*1000,"")</f>
        <v>0</v>
      </c>
      <c r="AH232">
        <f>IFERROR(VLOOKUP($A232,table123!$BF$10:$BR$410,7,FALSE)/VLOOKUP($A232,table100!$BE$10:$BK$462,7,FALSE)*1000,"")</f>
        <v>0</v>
      </c>
      <c r="AI232">
        <f>IFERROR(VLOOKUP($A232,table123!$CF$10:$CY$410,7,FALSE)/VLOOKUP($A232,table100!$CE$10:$CK$462,7,FALSE)*1000,"")</f>
        <v>0.46823150994483009</v>
      </c>
      <c r="AJ232">
        <f>IFERROR(VLOOKUP($A232,table123!$DF$10:$DY$410,7,FALSE)/VLOOKUP($A232,table100!$DE$10:$DK$462,7,FALSE)*1000,"")</f>
        <v>0.24196963281108222</v>
      </c>
      <c r="AK232">
        <f>IFERROR(VLOOKUP($A232,table123!$EF$10:$EZ$410,7,FALSE)/VLOOKUP($A232,table100!$EE$10:$EK$462,7,FALSE)*1000,"")</f>
        <v>0.31947605926280898</v>
      </c>
      <c r="AL232">
        <f>IFERROR(VLOOKUP($A232,table123!$FF$10:$FZ$410,7,FALSE)/VLOOKUP($A232,table100!$FE$10:$FK$462,7,FALSE)*1000,"")</f>
        <v>0.37504934859849981</v>
      </c>
      <c r="AM232">
        <f>IFERROR(VLOOKUP($A232,table123!$GF$10:$GZ$410,7,FALSE)/VLOOKUP($A232,table100!$GE$10:$GK$462,7,FALSE)*1000,"")</f>
        <v>0.6620840067766246</v>
      </c>
      <c r="AO232">
        <f>IFERROR(VLOOKUP($A232,table123!$F$10:$R$410,9,FALSE)/VLOOKUP($A232,table100!$E$10:$K$462,7,FALSE)*1000,"")</f>
        <v>0</v>
      </c>
      <c r="AP232">
        <f>IFERROR(VLOOKUP($A232,table123!$AF$10:$AR$410,9,FALSE)/VLOOKUP($A232,table100!$AE$10:$AK$462,7,FALSE)*1000,"")</f>
        <v>-4.1287339237422845E-2</v>
      </c>
      <c r="AQ232">
        <f>IFERROR(VLOOKUP($A232,table123!$BF$10:$BR$410,9,FALSE)/VLOOKUP($A232,table100!$BE$10:$BK$462,7,FALSE)*1000,"")</f>
        <v>0</v>
      </c>
      <c r="AR232">
        <f>IFERROR(VLOOKUP($A232,table123!$CF$10:$CY$410,16,FALSE)/VLOOKUP($A232,table100!$CE$10:$CK$462,7,FALSE)*1000,"")</f>
        <v>0</v>
      </c>
      <c r="AS232">
        <f>IFERROR(VLOOKUP($A232,table123!$DF$10:$DY$410,16,FALSE)/VLOOKUP($A232,table100!$DE$10:$DK$462,7,FALSE)*1000,"")</f>
        <v>2.0164136067590183E-2</v>
      </c>
      <c r="AT232">
        <f>IFERROR(VLOOKUP($A232,table123!$EF$10:$EZ$410,17,FALSE)/VLOOKUP($A232,table100!$EE$10:$EK$462,7,FALSE)*1000,"")</f>
        <v>1.9967253703925561E-2</v>
      </c>
      <c r="AU232">
        <f>IFERROR(VLOOKUP($A232,table123!$FF$10:$FZ$410,17,FALSE)/VLOOKUP($A232,table100!$FE$10:$FK$462,7,FALSE)*1000,"")</f>
        <v>-9.8697196999605205E-2</v>
      </c>
      <c r="AV232">
        <f>IFERROR(VLOOKUP($A232,table123!$GF$10:$GZ$410,17,FALSE)/VLOOKUP($A232,table100!$GE$10:$GK$462,7,FALSE)*1000,"")</f>
        <v>3.8946118045683799E-2</v>
      </c>
      <c r="AX232">
        <f>IFERROR(VLOOKUP($A232,table123!$F$10:$R$410,11,FALSE)/VLOOKUP($A232,table100!$E$10:$K$462,7,FALSE)*1000,"")</f>
        <v>6.2341548564066325E-2</v>
      </c>
      <c r="AY232">
        <f>IFERROR(VLOOKUP($A232,table123!$AF$10:$AR$410,11,FALSE)/VLOOKUP($A232,table100!$AE$10:$AK$462,7,FALSE)*1000,"")</f>
        <v>0</v>
      </c>
      <c r="AZ232">
        <f>IFERROR(VLOOKUP($A232,table123!$BF$10:$BR$410,11,FALSE)/VLOOKUP($A232,table100!$BE$10:$BK$462,7,FALSE)*1000,"")</f>
        <v>8.2172644726570529E-2</v>
      </c>
      <c r="BA232">
        <f>IFERROR(VLOOKUP($A232,table123!$CF$10:$CY$410,18,FALSE)/VLOOKUP($A232,table100!$CE$10:$CK$462,7,FALSE)*1000,"")</f>
        <v>0.28501048431424442</v>
      </c>
      <c r="BB232">
        <f>IFERROR(VLOOKUP($A232,table123!$DF$10:$DY$410,18,FALSE)/VLOOKUP($A232,table100!$DE$10:$DK$462,7,FALSE)*1000,"")</f>
        <v>8.065654427036073E-2</v>
      </c>
      <c r="BC232">
        <f>IFERROR(VLOOKUP($A232,table123!$EF$10:$EZ$410,19,FALSE)/VLOOKUP($A232,table100!$EE$10:$EK$462,7,FALSE)*1000,"")</f>
        <v>0.11980352222355338</v>
      </c>
      <c r="BD232">
        <f>IFERROR(VLOOKUP($A232,table123!$FF$10:$FZ$410,19,FALSE)/VLOOKUP($A232,table100!$FE$10:$FK$462,7,FALSE)*1000,"")</f>
        <v>0.23687327279905251</v>
      </c>
      <c r="BE232">
        <f>IFERROR(VLOOKUP($A232,table123!$GF$10:$GZ$410,19,FALSE)/VLOOKUP($A232,table100!$GE$10:$GK$462,7,FALSE)*1000,"")</f>
        <v>0.21420364925126087</v>
      </c>
      <c r="BG232">
        <f>IFERROR(VLOOKUP($A232,table123!$F$10:$R$410,13,FALSE)/VLOOKUP($A232,table100!$E$10:$K$462,7,FALSE)*1000,"")</f>
        <v>6.6289846639790531</v>
      </c>
      <c r="BH232">
        <f>IFERROR(VLOOKUP($A232,table123!$AF$10:$AR$410,13,FALSE)/VLOOKUP($A232,table100!$AE$10:$AK$462,7,FALSE)*1000,"")</f>
        <v>4.892549699634607</v>
      </c>
      <c r="BI232">
        <f>IFERROR(VLOOKUP($A232,table123!$BF$10:$BR$410,13,FALSE)/VLOOKUP($A232,table100!$BE$10:$BK$462,7,FALSE)*1000,"")</f>
        <v>9.1006204034676852</v>
      </c>
      <c r="BJ232">
        <f>IFERROR(VLOOKUP($A232,table123!$CF$10:$CY$410,20,FALSE)/VLOOKUP($A232,table100!$CE$10:$CK$462,7,FALSE)*1000,"")</f>
        <v>9.6089248997373833</v>
      </c>
      <c r="BK232">
        <f>IFERROR(VLOOKUP($A232,table123!$DF$10:$DY$410,20,FALSE)/VLOOKUP($A232,table100!$DE$10:$DK$462,7,FALSE)*1000,"")</f>
        <v>9.8602625370515984</v>
      </c>
      <c r="BL232">
        <f>IFERROR(VLOOKUP($A232,table123!$EF$10:$EZ$410,21,FALSE)/VLOOKUP($A232,table100!$EE$10:$EK$462,7,FALSE)*1000,"")</f>
        <v>11.541072640868975</v>
      </c>
      <c r="BM232">
        <f>IFERROR(VLOOKUP($A232,table123!$FF$10:$FZ$410,21,FALSE)/VLOOKUP($A232,table100!$FE$10:$FK$462,7,FALSE)*1000,"")</f>
        <v>13.679431504145281</v>
      </c>
      <c r="BN232">
        <f>IFERROR(VLOOKUP($A232,table123!$GF$10:$GZ$410,21,FALSE)/VLOOKUP($A232,table100!$GE$10:$GK$462,7,FALSE)*1000,"")</f>
        <v>14.799524857359842</v>
      </c>
    </row>
    <row r="233" spans="1:66" x14ac:dyDescent="0.3">
      <c r="A233" t="s">
        <v>1275</v>
      </c>
      <c r="B233" t="str">
        <f>VLOOKUP($A233,class!$A$1:$B$455,2,FALSE)</f>
        <v>Unitary Authority</v>
      </c>
      <c r="C233" t="str">
        <f>IFERROR(VLOOKUP($A233,classifications!A$3:C$334,3,FALSE),VLOOKUP($A233,classifications!I$2:K$28,3,FALSE))</f>
        <v>Urban with Significant Rural</v>
      </c>
      <c r="E233" t="b">
        <f>IF(VLOOKUP(A233,table123!$F$10:$F$410,1,FALSE)=VLOOKUP(calculations!A233,table100!$E$10:$E$462,1,FALSE),TRUE,FALSE)</f>
        <v>1</v>
      </c>
      <c r="F233" t="b">
        <f>IF(VLOOKUP($A233,table123!$AF$10:$AF$410,1,FALSE)=VLOOKUP(calculations!$A233,table100!$AE$10:$AE$462,1,FALSE),TRUE,FALSE)</f>
        <v>1</v>
      </c>
      <c r="G233" t="b">
        <f>IF(VLOOKUP($A233,table123!$BF$10:$BF$410,1,FALSE)=VLOOKUP(calculations!$A233,table100!$BE$10:$BE$462,1,FALSE),TRUE,FALSE)</f>
        <v>1</v>
      </c>
      <c r="H233" t="b">
        <f>IF(VLOOKUP($A233,table123!$CF$10:$CF$410,1,FALSE)=VLOOKUP(calculations!$A233,table100!$CE$10:$CE$462,1,FALSE),TRUE,FALSE)</f>
        <v>1</v>
      </c>
      <c r="I233" t="b">
        <f>IF(VLOOKUP($A233,table123!$DF$10:$DF$410,1,FALSE)=VLOOKUP(calculations!$A233,table100!$DE$10:$DE$462,1,FALSE),TRUE,FALSE)</f>
        <v>1</v>
      </c>
      <c r="J233" t="b">
        <f>IF(VLOOKUP($A233,table123!$EF$10:$EF$410,1,FALSE)=VLOOKUP(calculations!$A233,table100!$EE$10:$EE$462,1,FALSE),TRUE,FALSE)</f>
        <v>1</v>
      </c>
      <c r="K233" t="b">
        <f>IF(VLOOKUP($A233,table123!$FF$10:$FF$410,1,FALSE)=VLOOKUP(calculations!$A233,table100!$FE$10:$FE$462,1,FALSE),TRUE,FALSE)</f>
        <v>1</v>
      </c>
      <c r="L233" t="b">
        <f>IF(VLOOKUP($A233,table123!$GF$10:$GF$408,1,FALSE)=VLOOKUP(calculations!$A233,table100!$GE$10:$GE$462,1,FALSE),TRUE,FALSE)</f>
        <v>1</v>
      </c>
      <c r="N233">
        <f>IFERROR(VLOOKUP($A233,table123!$F$10:$R$410,3,FALSE)/VLOOKUP($A233,table100!$E$10:$K$462,7,FALSE)*1000,"")</f>
        <v>4.0378668179178652</v>
      </c>
      <c r="O233">
        <f>IFERROR(VLOOKUP($A233,table123!$AF$10:$AR$410,3,FALSE)/VLOOKUP($A233,table100!$AE$10:$AK$462,7,FALSE)*1000,"")</f>
        <v>4.1815126050420162</v>
      </c>
      <c r="P233">
        <f>IFERROR(VLOOKUP($A233,table123!$BF$10:$BR$410,3,FALSE)/VLOOKUP($A233,table100!$BE$10:$BK$462,7,FALSE)*1000,"")</f>
        <v>4.1481005713674017</v>
      </c>
      <c r="Q233">
        <f>IFERROR(VLOOKUP($A233,table123!$CF$10:$CY$410,3,FALSE)/VLOOKUP($A233,table100!$CE$10:$CK$462,7,FALSE)*1000,"")</f>
        <v>4.6222293265132146</v>
      </c>
      <c r="R233">
        <f>IFERROR(VLOOKUP($A233,table123!$DF$10:$DY$410,3,FALSE)/VLOOKUP($A233,table100!$DE$10:$DK$462,7,FALSE)*1000,"")</f>
        <v>3.658003207379624</v>
      </c>
      <c r="S233">
        <f>IFERROR(VLOOKUP($A233,table123!$EF$10:$EZ$410,3,FALSE)/VLOOKUP($A233,table100!$EE$10:$EK$462,7,FALSE)*1000,"")</f>
        <v>4.4372251495582589</v>
      </c>
      <c r="T233">
        <f>IFERROR(VLOOKUP($A233,table123!$FF$10:$FZ$410,3,FALSE)/VLOOKUP($A233,table100!$FE$10:$FK$462,7,FALSE)*1000,"")</f>
        <v>3.4700771566398085</v>
      </c>
      <c r="U233">
        <f>IFERROR(VLOOKUP($A233,table123!$GF$10:$GZ$410,3,FALSE)/VLOOKUP($A233,table100!$GE$10:$GK$462,7,FALSE)*1000,"")</f>
        <v>4.8427417771553474</v>
      </c>
      <c r="W233">
        <f>IFERROR(VLOOKUP($A233,table123!$F$10:$R$410,5,FALSE)/VLOOKUP($A233,table100!$E$10:$K$462,7,FALSE)*1000,"")</f>
        <v>0.10803657037907331</v>
      </c>
      <c r="X233">
        <f>IFERROR(VLOOKUP($A233,table123!$AF$10:$AR$410,5,FALSE)/VLOOKUP($A233,table100!$AE$10:$AK$462,7,FALSE)*1000,"")</f>
        <v>9.4117647058823528E-2</v>
      </c>
      <c r="Y233">
        <f>IFERROR(VLOOKUP($A233,table123!$BF$10:$BR$410,5,FALSE)/VLOOKUP($A233,table100!$BE$10:$BK$462,7,FALSE)*1000,"")</f>
        <v>2.6761939170112267E-2</v>
      </c>
      <c r="Z233">
        <f>IFERROR(VLOOKUP($A233,table123!$CF$10:$CY$410,5,FALSE)/VLOOKUP($A233,table100!$CE$10:$CK$462,7,FALSE)*1000,"")</f>
        <v>0</v>
      </c>
      <c r="AA233">
        <f>IFERROR(VLOOKUP($A233,table123!$DF$10:$DY$410,5,FALSE)/VLOOKUP($A233,table100!$DE$10:$DK$462,7,FALSE)*1000,"")</f>
        <v>2.6507269618692927E-2</v>
      </c>
      <c r="AB233">
        <f>IFERROR(VLOOKUP($A233,table123!$EF$10:$EZ$410,5,FALSE)/VLOOKUP($A233,table100!$EE$10:$EK$462,7,FALSE)*1000,"")</f>
        <v>-3.9618081692484451E-2</v>
      </c>
      <c r="AC233">
        <f>IFERROR(VLOOKUP($A233,table123!$FF$10:$FZ$410,5,FALSE)/VLOOKUP($A233,table100!$FE$10:$FK$462,7,FALSE)*1000,"")</f>
        <v>7.8865389923632012E-2</v>
      </c>
      <c r="AD233">
        <f>IFERROR(VLOOKUP($A233,table123!$GF$10:$GZ$410,5,FALSE)/VLOOKUP($A233,table100!$GE$10:$GK$462,7,FALSE)*1000,"")</f>
        <v>9.1619439027263327E-2</v>
      </c>
      <c r="AF233">
        <f>IFERROR(VLOOKUP($A233,table123!$F$10:$R$410,7,FALSE)/VLOOKUP($A233,table100!$E$10:$K$462,7,FALSE)*1000,"")</f>
        <v>0.41864171021890911</v>
      </c>
      <c r="AG233">
        <f>IFERROR(VLOOKUP($A233,table123!$AF$10:$AR$410,7,FALSE)/VLOOKUP($A233,table100!$AE$10:$AK$462,7,FALSE)*1000,"")</f>
        <v>0.67226890756302526</v>
      </c>
      <c r="AH233">
        <f>IFERROR(VLOOKUP($A233,table123!$BF$10:$BR$410,7,FALSE)/VLOOKUP($A233,table100!$BE$10:$BK$462,7,FALSE)*1000,"")</f>
        <v>0.40142908755168399</v>
      </c>
      <c r="AI233">
        <f>IFERROR(VLOOKUP($A233,table123!$CF$10:$CY$410,7,FALSE)/VLOOKUP($A233,table100!$CE$10:$CK$462,7,FALSE)*1000,"")</f>
        <v>0.62606564364876383</v>
      </c>
      <c r="AJ233">
        <f>IFERROR(VLOOKUP($A233,table123!$DF$10:$DY$410,7,FALSE)/VLOOKUP($A233,table100!$DE$10:$DK$462,7,FALSE)*1000,"")</f>
        <v>0.4638772183271262</v>
      </c>
      <c r="AK233">
        <f>IFERROR(VLOOKUP($A233,table123!$EF$10:$EZ$410,7,FALSE)/VLOOKUP($A233,table100!$EE$10:$EK$462,7,FALSE)*1000,"")</f>
        <v>0.35656273523236004</v>
      </c>
      <c r="AL233">
        <f>IFERROR(VLOOKUP($A233,table123!$FF$10:$FZ$410,7,FALSE)/VLOOKUP($A233,table100!$FE$10:$FK$462,7,FALSE)*1000,"")</f>
        <v>0.52576926615754682</v>
      </c>
      <c r="AM233">
        <f>IFERROR(VLOOKUP($A233,table123!$GF$10:$GZ$410,7,FALSE)/VLOOKUP($A233,table100!$GE$10:$GK$462,7,FALSE)*1000,"")</f>
        <v>0.69369003834927945</v>
      </c>
      <c r="AO233">
        <f>IFERROR(VLOOKUP($A233,table123!$F$10:$R$410,9,FALSE)/VLOOKUP($A233,table100!$E$10:$K$462,7,FALSE)*1000,"")</f>
        <v>0.28359599724506745</v>
      </c>
      <c r="AP233">
        <f>IFERROR(VLOOKUP($A233,table123!$AF$10:$AR$410,9,FALSE)/VLOOKUP($A233,table100!$AE$10:$AK$462,7,FALSE)*1000,"")</f>
        <v>0.14789915966386555</v>
      </c>
      <c r="AQ233">
        <f>IFERROR(VLOOKUP($A233,table123!$BF$10:$BR$410,9,FALSE)/VLOOKUP($A233,table100!$BE$10:$BK$462,7,FALSE)*1000,"")</f>
        <v>0.10704775668044907</v>
      </c>
      <c r="AR233">
        <f>IFERROR(VLOOKUP($A233,table123!$CF$10:$CY$410,16,FALSE)/VLOOKUP($A233,table100!$CE$10:$CK$462,7,FALSE)*1000,"")</f>
        <v>0.13320545609548168</v>
      </c>
      <c r="AS233">
        <f>IFERROR(VLOOKUP($A233,table123!$DF$10:$DY$410,16,FALSE)/VLOOKUP($A233,table100!$DE$10:$DK$462,7,FALSE)*1000,"")</f>
        <v>0</v>
      </c>
      <c r="AT233">
        <f>IFERROR(VLOOKUP($A233,table123!$EF$10:$EZ$410,17,FALSE)/VLOOKUP($A233,table100!$EE$10:$EK$462,7,FALSE)*1000,"")</f>
        <v>0.10564821784662519</v>
      </c>
      <c r="AU233">
        <f>IFERROR(VLOOKUP($A233,table123!$FF$10:$FZ$410,17,FALSE)/VLOOKUP($A233,table100!$FE$10:$FK$462,7,FALSE)*1000,"")</f>
        <v>0.30231732804058942</v>
      </c>
      <c r="AV233">
        <f>IFERROR(VLOOKUP($A233,table123!$GF$10:$GZ$410,17,FALSE)/VLOOKUP($A233,table100!$GE$10:$GK$462,7,FALSE)*1000,"")</f>
        <v>0.14397340418569951</v>
      </c>
      <c r="AX233">
        <f>IFERROR(VLOOKUP($A233,table123!$F$10:$R$410,11,FALSE)/VLOOKUP($A233,table100!$E$10:$K$462,7,FALSE)*1000,"")</f>
        <v>0.44565085281367744</v>
      </c>
      <c r="AY233">
        <f>IFERROR(VLOOKUP($A233,table123!$AF$10:$AR$410,11,FALSE)/VLOOKUP($A233,table100!$AE$10:$AK$462,7,FALSE)*1000,"")</f>
        <v>0.28235294117647058</v>
      </c>
      <c r="AZ233">
        <f>IFERROR(VLOOKUP($A233,table123!$BF$10:$BR$410,11,FALSE)/VLOOKUP($A233,table100!$BE$10:$BK$462,7,FALSE)*1000,"")</f>
        <v>0.14719066543561748</v>
      </c>
      <c r="BA233">
        <f>IFERROR(VLOOKUP($A233,table123!$CF$10:$CY$410,18,FALSE)/VLOOKUP($A233,table100!$CE$10:$CK$462,7,FALSE)*1000,"")</f>
        <v>0.33301364023870417</v>
      </c>
      <c r="BB233">
        <f>IFERROR(VLOOKUP($A233,table123!$DF$10:$DY$410,18,FALSE)/VLOOKUP($A233,table100!$DE$10:$DK$462,7,FALSE)*1000,"")</f>
        <v>0.54339902718320499</v>
      </c>
      <c r="BC233">
        <f>IFERROR(VLOOKUP($A233,table123!$EF$10:$EZ$410,19,FALSE)/VLOOKUP($A233,table100!$EE$10:$EK$462,7,FALSE)*1000,"")</f>
        <v>0.1584723267699378</v>
      </c>
      <c r="BD233">
        <f>IFERROR(VLOOKUP($A233,table123!$FF$10:$FZ$410,19,FALSE)/VLOOKUP($A233,table100!$FE$10:$FK$462,7,FALSE)*1000,"")</f>
        <v>0.11829808488544802</v>
      </c>
      <c r="BE233">
        <f>IFERROR(VLOOKUP($A233,table123!$GF$10:$GZ$410,19,FALSE)/VLOOKUP($A233,table100!$GE$10:$GK$462,7,FALSE)*1000,"")</f>
        <v>0.30103529966100812</v>
      </c>
      <c r="BG233">
        <f>IFERROR(VLOOKUP($A233,table123!$F$10:$R$410,13,FALSE)/VLOOKUP($A233,table100!$E$10:$K$462,7,FALSE)*1000,"")</f>
        <v>4.4024902429472377</v>
      </c>
      <c r="BH233">
        <f>IFERROR(VLOOKUP($A233,table123!$AF$10:$AR$410,13,FALSE)/VLOOKUP($A233,table100!$AE$10:$AK$462,7,FALSE)*1000,"")</f>
        <v>4.8134453781512603</v>
      </c>
      <c r="BI233">
        <f>IFERROR(VLOOKUP($A233,table123!$BF$10:$BR$410,13,FALSE)/VLOOKUP($A233,table100!$BE$10:$BK$462,7,FALSE)*1000,"")</f>
        <v>4.5361486893340297</v>
      </c>
      <c r="BJ233">
        <f>IFERROR(VLOOKUP($A233,table123!$CF$10:$CY$410,20,FALSE)/VLOOKUP($A233,table100!$CE$10:$CK$462,7,FALSE)*1000,"")</f>
        <v>5.0484867860187554</v>
      </c>
      <c r="BK233">
        <f>IFERROR(VLOOKUP($A233,table123!$DF$10:$DY$410,20,FALSE)/VLOOKUP($A233,table100!$DE$10:$DK$462,7,FALSE)*1000,"")</f>
        <v>3.6049886681422381</v>
      </c>
      <c r="BL233">
        <f>IFERROR(VLOOKUP($A233,table123!$EF$10:$EZ$410,21,FALSE)/VLOOKUP($A233,table100!$EE$10:$EK$462,7,FALSE)*1000,"")</f>
        <v>4.7013456941748215</v>
      </c>
      <c r="BM233">
        <f>IFERROR(VLOOKUP($A233,table123!$FF$10:$FZ$410,21,FALSE)/VLOOKUP($A233,table100!$FE$10:$FK$462,7,FALSE)*1000,"")</f>
        <v>4.2587310558761287</v>
      </c>
      <c r="BN233">
        <f>IFERROR(VLOOKUP($A233,table123!$GF$10:$GZ$410,21,FALSE)/VLOOKUP($A233,table100!$GE$10:$GK$462,7,FALSE)*1000,"")</f>
        <v>5.4709893590565812</v>
      </c>
    </row>
    <row r="234" spans="1:66" x14ac:dyDescent="0.3">
      <c r="A234" t="s">
        <v>748</v>
      </c>
      <c r="B234" t="str">
        <f>VLOOKUP($A234,class!$A$1:$B$455,2,FALSE)</f>
        <v>Shire District</v>
      </c>
      <c r="C234" t="str">
        <f>IFERROR(VLOOKUP($A234,classifications!A$3:C$334,3,FALSE),VLOOKUP($A234,classifications!I$2:K$28,3,FALSE))</f>
        <v>Predominantly Rural</v>
      </c>
      <c r="E234" t="b">
        <f>IF(VLOOKUP(A234,table123!$F$10:$F$410,1,FALSE)=VLOOKUP(calculations!A234,table100!$E$10:$E$462,1,FALSE),TRUE,FALSE)</f>
        <v>1</v>
      </c>
      <c r="F234" t="b">
        <f>IF(VLOOKUP($A234,table123!$AF$10:$AF$410,1,FALSE)=VLOOKUP(calculations!$A234,table100!$AE$10:$AE$462,1,FALSE),TRUE,FALSE)</f>
        <v>1</v>
      </c>
      <c r="G234" t="b">
        <f>IF(VLOOKUP($A234,table123!$BF$10:$BF$410,1,FALSE)=VLOOKUP(calculations!$A234,table100!$BE$10:$BE$462,1,FALSE),TRUE,FALSE)</f>
        <v>1</v>
      </c>
      <c r="H234" t="b">
        <f>IF(VLOOKUP($A234,table123!$CF$10:$CF$410,1,FALSE)=VLOOKUP(calculations!$A234,table100!$CE$10:$CE$462,1,FALSE),TRUE,FALSE)</f>
        <v>1</v>
      </c>
      <c r="I234" t="b">
        <f>IF(VLOOKUP($A234,table123!$DF$10:$DF$410,1,FALSE)=VLOOKUP(calculations!$A234,table100!$DE$10:$DE$462,1,FALSE),TRUE,FALSE)</f>
        <v>1</v>
      </c>
      <c r="J234" t="b">
        <f>IF(VLOOKUP($A234,table123!$EF$10:$EF$410,1,FALSE)=VLOOKUP(calculations!$A234,table100!$EE$10:$EE$462,1,FALSE),TRUE,FALSE)</f>
        <v>1</v>
      </c>
      <c r="K234" t="b">
        <f>IF(VLOOKUP($A234,table123!$FF$10:$FF$410,1,FALSE)=VLOOKUP(calculations!$A234,table100!$FE$10:$FE$462,1,FALSE),TRUE,FALSE)</f>
        <v>1</v>
      </c>
      <c r="L234" t="b">
        <f>IF(VLOOKUP($A234,table123!$GF$10:$GF$408,1,FALSE)=VLOOKUP(calculations!$A234,table100!$GE$10:$GE$462,1,FALSE),TRUE,FALSE)</f>
        <v>1</v>
      </c>
      <c r="N234">
        <f>IFERROR(VLOOKUP($A234,table123!$F$10:$R$410,3,FALSE)/VLOOKUP($A234,table100!$E$10:$K$462,7,FALSE)*1000,"")</f>
        <v>2.1844252347790372</v>
      </c>
      <c r="O234">
        <f>IFERROR(VLOOKUP($A234,table123!$AF$10:$AR$410,3,FALSE)/VLOOKUP($A234,table100!$AE$10:$AK$462,7,FALSE)*1000,"")</f>
        <v>5.3156887162425885</v>
      </c>
      <c r="P234">
        <f>IFERROR(VLOOKUP($A234,table123!$BF$10:$BR$410,3,FALSE)/VLOOKUP($A234,table100!$BE$10:$BK$462,7,FALSE)*1000,"")</f>
        <v>5.8383371824480363</v>
      </c>
      <c r="Q234">
        <f>IFERROR(VLOOKUP($A234,table123!$CF$10:$CY$410,3,FALSE)/VLOOKUP($A234,table100!$CE$10:$CK$462,7,FALSE)*1000,"")</f>
        <v>6.4618876766493374</v>
      </c>
      <c r="R234">
        <f>IFERROR(VLOOKUP($A234,table123!$DF$10:$DY$410,3,FALSE)/VLOOKUP($A234,table100!$DE$10:$DK$462,7,FALSE)*1000,"")</f>
        <v>5.2443428239606584</v>
      </c>
      <c r="S234">
        <f>IFERROR(VLOOKUP($A234,table123!$EF$10:$EZ$410,3,FALSE)/VLOOKUP($A234,table100!$EE$10:$EK$462,7,FALSE)*1000,"")</f>
        <v>7.8129219247871244</v>
      </c>
      <c r="T234">
        <f>IFERROR(VLOOKUP($A234,table123!$FF$10:$FZ$410,3,FALSE)/VLOOKUP($A234,table100!$FE$10:$FK$462,7,FALSE)*1000,"")</f>
        <v>8.0581901162376095</v>
      </c>
      <c r="U234">
        <f>IFERROR(VLOOKUP($A234,table123!$GF$10:$GZ$410,3,FALSE)/VLOOKUP($A234,table100!$GE$10:$GK$462,7,FALSE)*1000,"")</f>
        <v>5.863341751585045</v>
      </c>
      <c r="W234">
        <f>IFERROR(VLOOKUP($A234,table123!$F$10:$R$410,5,FALSE)/VLOOKUP($A234,table100!$E$10:$K$462,7,FALSE)*1000,"")</f>
        <v>0.84016355183809122</v>
      </c>
      <c r="X234">
        <f>IFERROR(VLOOKUP($A234,table123!$AF$10:$AR$410,5,FALSE)/VLOOKUP($A234,table100!$AE$10:$AK$462,7,FALSE)*1000,"")</f>
        <v>0.42748545620132705</v>
      </c>
      <c r="Y234">
        <f>IFERROR(VLOOKUP($A234,table123!$BF$10:$BR$410,5,FALSE)/VLOOKUP($A234,table100!$BE$10:$BK$462,7,FALSE)*1000,"")</f>
        <v>0.29561200923787528</v>
      </c>
      <c r="Z234">
        <f>IFERROR(VLOOKUP($A234,table123!$CF$10:$CY$410,5,FALSE)/VLOOKUP($A234,table100!$CE$10:$CK$462,7,FALSE)*1000,"")</f>
        <v>0.49425203192502015</v>
      </c>
      <c r="AA234">
        <f>IFERROR(VLOOKUP($A234,table123!$DF$10:$DY$410,5,FALSE)/VLOOKUP($A234,table100!$DE$10:$DK$462,7,FALSE)*1000,"")</f>
        <v>0.39922332915963493</v>
      </c>
      <c r="AB234">
        <f>IFERROR(VLOOKUP($A234,table123!$EF$10:$EZ$410,5,FALSE)/VLOOKUP($A234,table100!$EE$10:$EK$462,7,FALSE)*1000,"")</f>
        <v>0.18002124250661578</v>
      </c>
      <c r="AC234">
        <f>IFERROR(VLOOKUP($A234,table123!$FF$10:$FZ$410,5,FALSE)/VLOOKUP($A234,table100!$FE$10:$FK$462,7,FALSE)*1000,"")</f>
        <v>0</v>
      </c>
      <c r="AD234">
        <f>IFERROR(VLOOKUP($A234,table123!$GF$10:$GZ$410,5,FALSE)/VLOOKUP($A234,table100!$GE$10:$GK$462,7,FALSE)*1000,"")</f>
        <v>8.8303339632304884E-2</v>
      </c>
      <c r="AF234">
        <f>IFERROR(VLOOKUP($A234,table123!$F$10:$R$410,7,FALSE)/VLOOKUP($A234,table100!$E$10:$K$462,7,FALSE)*1000,"")</f>
        <v>0.69080114262243042</v>
      </c>
      <c r="AG234">
        <f>IFERROR(VLOOKUP($A234,table123!$AF$10:$AR$410,7,FALSE)/VLOOKUP($A234,table100!$AE$10:$AK$462,7,FALSE)*1000,"")</f>
        <v>0.22303589019199674</v>
      </c>
      <c r="AH234">
        <f>IFERROR(VLOOKUP($A234,table123!$BF$10:$BR$410,7,FALSE)/VLOOKUP($A234,table100!$BE$10:$BK$462,7,FALSE)*1000,"")</f>
        <v>3.1039260969976907</v>
      </c>
      <c r="AI234">
        <f>IFERROR(VLOOKUP($A234,table123!$CF$10:$CY$410,7,FALSE)/VLOOKUP($A234,table100!$CE$10:$CK$462,7,FALSE)*1000,"")</f>
        <v>2.4895657904371387</v>
      </c>
      <c r="AJ234">
        <f>IFERROR(VLOOKUP($A234,table123!$DF$10:$DY$410,7,FALSE)/VLOOKUP($A234,table100!$DE$10:$DK$462,7,FALSE)*1000,"")</f>
        <v>2.3771934599960081</v>
      </c>
      <c r="AK234">
        <f>IFERROR(VLOOKUP($A234,table123!$EF$10:$EZ$410,7,FALSE)/VLOOKUP($A234,table100!$EE$10:$EK$462,7,FALSE)*1000,"")</f>
        <v>1.36816144305028</v>
      </c>
      <c r="AL234">
        <f>IFERROR(VLOOKUP($A234,table123!$FF$10:$FZ$410,7,FALSE)/VLOOKUP($A234,table100!$FE$10:$FK$462,7,FALSE)*1000,"")</f>
        <v>1.0518434001283605</v>
      </c>
      <c r="AM234">
        <f>IFERROR(VLOOKUP($A234,table123!$GF$10:$GZ$410,7,FALSE)/VLOOKUP($A234,table100!$GE$10:$GK$462,7,FALSE)*1000,"")</f>
        <v>0.88303339632304889</v>
      </c>
      <c r="AO234">
        <f>IFERROR(VLOOKUP($A234,table123!$F$10:$R$410,9,FALSE)/VLOOKUP($A234,table100!$E$10:$K$462,7,FALSE)*1000,"")</f>
        <v>1.026866563357667</v>
      </c>
      <c r="AP234">
        <f>IFERROR(VLOOKUP($A234,table123!$AF$10:$AR$410,9,FALSE)/VLOOKUP($A234,table100!$AE$10:$AK$462,7,FALSE)*1000,"")</f>
        <v>1.8586324182666394E-2</v>
      </c>
      <c r="AQ234">
        <f>IFERROR(VLOOKUP($A234,table123!$BF$10:$BR$410,9,FALSE)/VLOOKUP($A234,table100!$BE$10:$BK$462,7,FALSE)*1000,"")</f>
        <v>5.5427251732101619E-2</v>
      </c>
      <c r="AR234">
        <f>IFERROR(VLOOKUP($A234,table123!$CF$10:$CY$410,16,FALSE)/VLOOKUP($A234,table100!$CE$10:$CK$462,7,FALSE)*1000,"")</f>
        <v>0</v>
      </c>
      <c r="AS234">
        <f>IFERROR(VLOOKUP($A234,table123!$DF$10:$DY$410,16,FALSE)/VLOOKUP($A234,table100!$DE$10:$DK$462,7,FALSE)*1000,"")</f>
        <v>0</v>
      </c>
      <c r="AT234">
        <f>IFERROR(VLOOKUP($A234,table123!$EF$10:$EZ$410,17,FALSE)/VLOOKUP($A234,table100!$EE$10:$EK$462,7,FALSE)*1000,"")</f>
        <v>0.46805523051720099</v>
      </c>
      <c r="AU234">
        <f>IFERROR(VLOOKUP($A234,table123!$FF$10:$FZ$410,17,FALSE)/VLOOKUP($A234,table100!$FE$10:$FK$462,7,FALSE)*1000,"")</f>
        <v>0.37438493902873854</v>
      </c>
      <c r="AV234">
        <f>IFERROR(VLOOKUP($A234,table123!$GF$10:$GZ$410,17,FALSE)/VLOOKUP($A234,table100!$GE$10:$GK$462,7,FALSE)*1000,"")</f>
        <v>0.40619536230860254</v>
      </c>
      <c r="AX234">
        <f>IFERROR(VLOOKUP($A234,table123!$F$10:$R$410,11,FALSE)/VLOOKUP($A234,table100!$E$10:$K$462,7,FALSE)*1000,"")</f>
        <v>0.22404361382349097</v>
      </c>
      <c r="AY234">
        <f>IFERROR(VLOOKUP($A234,table123!$AF$10:$AR$410,11,FALSE)/VLOOKUP($A234,table100!$AE$10:$AK$462,7,FALSE)*1000,"")</f>
        <v>0</v>
      </c>
      <c r="AZ234">
        <f>IFERROR(VLOOKUP($A234,table123!$BF$10:$BR$410,11,FALSE)/VLOOKUP($A234,table100!$BE$10:$BK$462,7,FALSE)*1000,"")</f>
        <v>0</v>
      </c>
      <c r="BA234">
        <f>IFERROR(VLOOKUP($A234,table123!$CF$10:$CY$410,18,FALSE)/VLOOKUP($A234,table100!$CE$10:$CK$462,7,FALSE)*1000,"")</f>
        <v>0.67730834004539797</v>
      </c>
      <c r="BB234">
        <f>IFERROR(VLOOKUP($A234,table123!$DF$10:$DY$410,18,FALSE)/VLOOKUP($A234,table100!$DE$10:$DK$462,7,FALSE)*1000,"")</f>
        <v>0</v>
      </c>
      <c r="BC234">
        <f>IFERROR(VLOOKUP($A234,table123!$EF$10:$EZ$410,19,FALSE)/VLOOKUP($A234,table100!$EE$10:$EK$462,7,FALSE)*1000,"")</f>
        <v>5.4006372751984735E-2</v>
      </c>
      <c r="BD234">
        <f>IFERROR(VLOOKUP($A234,table123!$FF$10:$FZ$410,19,FALSE)/VLOOKUP($A234,table100!$FE$10:$FK$462,7,FALSE)*1000,"")</f>
        <v>1.7827854239463738E-2</v>
      </c>
      <c r="BE234">
        <f>IFERROR(VLOOKUP($A234,table123!$GF$10:$GZ$410,19,FALSE)/VLOOKUP($A234,table100!$GE$10:$GK$462,7,FALSE)*1000,"")</f>
        <v>3.5321335852921958E-2</v>
      </c>
      <c r="BG234">
        <f>IFERROR(VLOOKUP($A234,table123!$F$10:$R$410,13,FALSE)/VLOOKUP($A234,table100!$E$10:$K$462,7,FALSE)*1000,"")</f>
        <v>4.5182128787737348</v>
      </c>
      <c r="BH234">
        <f>IFERROR(VLOOKUP($A234,table123!$AF$10:$AR$410,13,FALSE)/VLOOKUP($A234,table100!$AE$10:$AK$462,7,FALSE)*1000,"")</f>
        <v>5.9847963868185783</v>
      </c>
      <c r="BI234">
        <f>IFERROR(VLOOKUP($A234,table123!$BF$10:$BR$410,13,FALSE)/VLOOKUP($A234,table100!$BE$10:$BK$462,7,FALSE)*1000,"")</f>
        <v>9.2933025404157057</v>
      </c>
      <c r="BJ234">
        <f>IFERROR(VLOOKUP($A234,table123!$CF$10:$CY$410,20,FALSE)/VLOOKUP($A234,table100!$CE$10:$CK$462,7,FALSE)*1000,"")</f>
        <v>8.7683971589660974</v>
      </c>
      <c r="BK234">
        <f>IFERROR(VLOOKUP($A234,table123!$DF$10:$DY$410,20,FALSE)/VLOOKUP($A234,table100!$DE$10:$DK$462,7,FALSE)*1000,"")</f>
        <v>8.0207596131163008</v>
      </c>
      <c r="BL234">
        <f>IFERROR(VLOOKUP($A234,table123!$EF$10:$EZ$410,21,FALSE)/VLOOKUP($A234,table100!$EE$10:$EK$462,7,FALSE)*1000,"")</f>
        <v>9.7751534681092362</v>
      </c>
      <c r="BM234">
        <f>IFERROR(VLOOKUP($A234,table123!$FF$10:$FZ$410,21,FALSE)/VLOOKUP($A234,table100!$FE$10:$FK$462,7,FALSE)*1000,"")</f>
        <v>9.4665906011552465</v>
      </c>
      <c r="BN234">
        <f>IFERROR(VLOOKUP($A234,table123!$GF$10:$GZ$410,21,FALSE)/VLOOKUP($A234,table100!$GE$10:$GK$462,7,FALSE)*1000,"")</f>
        <v>7.2055525139960794</v>
      </c>
    </row>
    <row r="235" spans="1:66" x14ac:dyDescent="0.3">
      <c r="A235" t="s">
        <v>1276</v>
      </c>
      <c r="B235" t="str">
        <f>VLOOKUP($A235,class!$A$1:$B$455,2,FALSE)</f>
        <v>Unitary Authority</v>
      </c>
      <c r="C235" t="str">
        <f>IFERROR(VLOOKUP($A235,classifications!A$3:C$334,3,FALSE),VLOOKUP($A235,classifications!I$2:K$28,3,FALSE))</f>
        <v>Urban with Significant Rural</v>
      </c>
      <c r="E235" t="b">
        <f>IF(VLOOKUP(A235,table123!$F$10:$F$410,1,FALSE)=VLOOKUP(calculations!A235,table100!$E$10:$E$462,1,FALSE),TRUE,FALSE)</f>
        <v>1</v>
      </c>
      <c r="F235" t="b">
        <f>IF(VLOOKUP($A235,table123!$AF$10:$AF$410,1,FALSE)=VLOOKUP(calculations!$A235,table100!$AE$10:$AE$462,1,FALSE),TRUE,FALSE)</f>
        <v>1</v>
      </c>
      <c r="G235" t="b">
        <f>IF(VLOOKUP($A235,table123!$BF$10:$BF$410,1,FALSE)=VLOOKUP(calculations!$A235,table100!$BE$10:$BE$462,1,FALSE),TRUE,FALSE)</f>
        <v>1</v>
      </c>
      <c r="H235" t="b">
        <f>IF(VLOOKUP($A235,table123!$CF$10:$CF$410,1,FALSE)=VLOOKUP(calculations!$A235,table100!$CE$10:$CE$462,1,FALSE),TRUE,FALSE)</f>
        <v>1</v>
      </c>
      <c r="I235" t="b">
        <f>IF(VLOOKUP($A235,table123!$DF$10:$DF$410,1,FALSE)=VLOOKUP(calculations!$A235,table100!$DE$10:$DE$462,1,FALSE),TRUE,FALSE)</f>
        <v>1</v>
      </c>
      <c r="J235" t="b">
        <f>IF(VLOOKUP($A235,table123!$EF$10:$EF$410,1,FALSE)=VLOOKUP(calculations!$A235,table100!$EE$10:$EE$462,1,FALSE),TRUE,FALSE)</f>
        <v>1</v>
      </c>
      <c r="K235" t="b">
        <f>IF(VLOOKUP($A235,table123!$FF$10:$FF$410,1,FALSE)=VLOOKUP(calculations!$A235,table100!$FE$10:$FE$462,1,FALSE),TRUE,FALSE)</f>
        <v>1</v>
      </c>
      <c r="L235" t="b">
        <f>IF(VLOOKUP($A235,table123!$GF$10:$GF$408,1,FALSE)=VLOOKUP(calculations!$A235,table100!$GE$10:$GE$462,1,FALSE),TRUE,FALSE)</f>
        <v>1</v>
      </c>
      <c r="N235">
        <f>IFERROR(VLOOKUP($A235,table123!$F$10:$R$410,3,FALSE)/VLOOKUP($A235,table100!$E$10:$K$462,7,FALSE)*1000,"")</f>
        <v>5.1513409753928574</v>
      </c>
      <c r="O235">
        <f>IFERROR(VLOOKUP($A235,table123!$AF$10:$AR$410,3,FALSE)/VLOOKUP($A235,table100!$AE$10:$AK$462,7,FALSE)*1000,"")</f>
        <v>7.408126293995859</v>
      </c>
      <c r="P235">
        <f>IFERROR(VLOOKUP($A235,table123!$BF$10:$BR$410,3,FALSE)/VLOOKUP($A235,table100!$BE$10:$BK$462,7,FALSE)*1000,"")</f>
        <v>6.4065541508909281</v>
      </c>
      <c r="Q235">
        <f>IFERROR(VLOOKUP($A235,table123!$CF$10:$CY$410,3,FALSE)/VLOOKUP($A235,table100!$CE$10:$CK$462,7,FALSE)*1000,"")</f>
        <v>3.71660366138555</v>
      </c>
      <c r="R235">
        <f>IFERROR(VLOOKUP($A235,table123!$DF$10:$DY$410,3,FALSE)/VLOOKUP($A235,table100!$DE$10:$DK$462,7,FALSE)*1000,"")</f>
        <v>6.2802799210479092</v>
      </c>
      <c r="S235">
        <f>IFERROR(VLOOKUP($A235,table123!$EF$10:$EZ$410,3,FALSE)/VLOOKUP($A235,table100!$EE$10:$EK$462,7,FALSE)*1000,"")</f>
        <v>7.6470034416745998</v>
      </c>
      <c r="T235">
        <f>IFERROR(VLOOKUP($A235,table123!$FF$10:$FZ$410,3,FALSE)/VLOOKUP($A235,table100!$FE$10:$FK$462,7,FALSE)*1000,"")</f>
        <v>6.0545741063282748</v>
      </c>
      <c r="U235">
        <f>IFERROR(VLOOKUP($A235,table123!$GF$10:$GZ$410,3,FALSE)/VLOOKUP($A235,table100!$GE$10:$GK$462,7,FALSE)*1000,"")</f>
        <v>6.3075577506816893</v>
      </c>
      <c r="W235">
        <f>IFERROR(VLOOKUP($A235,table123!$F$10:$R$410,5,FALSE)/VLOOKUP($A235,table100!$E$10:$K$462,7,FALSE)*1000,"")</f>
        <v>0.2060536390157143</v>
      </c>
      <c r="X235">
        <f>IFERROR(VLOOKUP($A235,table123!$AF$10:$AR$410,5,FALSE)/VLOOKUP($A235,table100!$AE$10:$AK$462,7,FALSE)*1000,"")</f>
        <v>0.17253278122843341</v>
      </c>
      <c r="Y235">
        <f>IFERROR(VLOOKUP($A235,table123!$BF$10:$BR$410,5,FALSE)/VLOOKUP($A235,table100!$BE$10:$BK$462,7,FALSE)*1000,"")</f>
        <v>0.14973582322616527</v>
      </c>
      <c r="Z235">
        <f>IFERROR(VLOOKUP($A235,table123!$CF$10:$CY$410,5,FALSE)/VLOOKUP($A235,table100!$CE$10:$CK$462,7,FALSE)*1000,"")</f>
        <v>8.4950940831669708E-2</v>
      </c>
      <c r="AA235">
        <f>IFERROR(VLOOKUP($A235,table123!$DF$10:$DY$410,5,FALSE)/VLOOKUP($A235,table100!$DE$10:$DK$462,7,FALSE)*1000,"")</f>
        <v>0.1161060153471042</v>
      </c>
      <c r="AB235">
        <f>IFERROR(VLOOKUP($A235,table123!$EF$10:$EZ$410,5,FALSE)/VLOOKUP($A235,table100!$EE$10:$EK$462,7,FALSE)*1000,"")</f>
        <v>8.3688136160597532E-2</v>
      </c>
      <c r="AC235">
        <f>IFERROR(VLOOKUP($A235,table123!$FF$10:$FZ$410,5,FALSE)/VLOOKUP($A235,table100!$FE$10:$FK$462,7,FALSE)*1000,"")</f>
        <v>0.34212490669320722</v>
      </c>
      <c r="AD235">
        <f>IFERROR(VLOOKUP($A235,table123!$GF$10:$GZ$410,5,FALSE)/VLOOKUP($A235,table100!$GE$10:$GK$462,7,FALSE)*1000,"")</f>
        <v>0.25724134382878017</v>
      </c>
      <c r="AF235">
        <f>IFERROR(VLOOKUP($A235,table123!$F$10:$R$410,7,FALSE)/VLOOKUP($A235,table100!$E$10:$K$462,7,FALSE)*1000,"")</f>
        <v>0.48802177661616547</v>
      </c>
      <c r="AG235">
        <f>IFERROR(VLOOKUP($A235,table123!$AF$10:$AR$410,7,FALSE)/VLOOKUP($A235,table100!$AE$10:$AK$462,7,FALSE)*1000,"")</f>
        <v>0.60386473429951693</v>
      </c>
      <c r="AH235">
        <f>IFERROR(VLOOKUP($A235,table123!$BF$10:$BR$410,7,FALSE)/VLOOKUP($A235,table100!$BE$10:$BK$462,7,FALSE)*1000,"")</f>
        <v>0.66311578857301756</v>
      </c>
      <c r="AI235">
        <f>IFERROR(VLOOKUP($A235,table123!$CF$10:$CY$410,7,FALSE)/VLOOKUP($A235,table100!$CE$10:$CK$462,7,FALSE)*1000,"")</f>
        <v>1.1255999660196236</v>
      </c>
      <c r="AJ235">
        <f>IFERROR(VLOOKUP($A235,table123!$DF$10:$DY$410,7,FALSE)/VLOOKUP($A235,table100!$DE$10:$DK$462,7,FALSE)*1000,"")</f>
        <v>2.6282179837662683</v>
      </c>
      <c r="AK235">
        <f>IFERROR(VLOOKUP($A235,table123!$EF$10:$EZ$410,7,FALSE)/VLOOKUP($A235,table100!$EE$10:$EK$462,7,FALSE)*1000,"")</f>
        <v>1.2448610253888883</v>
      </c>
      <c r="AL235">
        <f>IFERROR(VLOOKUP($A235,table123!$FF$10:$FZ$410,7,FALSE)/VLOOKUP($A235,table100!$FE$10:$FK$462,7,FALSE)*1000,"")</f>
        <v>1.1922534627187524</v>
      </c>
      <c r="AM235">
        <f>IFERROR(VLOOKUP($A235,table123!$GF$10:$GZ$410,7,FALSE)/VLOOKUP($A235,table100!$GE$10:$GK$462,7,FALSE)*1000,"")</f>
        <v>2.1916962494212071</v>
      </c>
      <c r="AO235">
        <f>IFERROR(VLOOKUP($A235,table123!$F$10:$R$410,9,FALSE)/VLOOKUP($A235,table100!$E$10:$K$462,7,FALSE)*1000,"")</f>
        <v>6.5069570215488731E-2</v>
      </c>
      <c r="AP235">
        <f>IFERROR(VLOOKUP($A235,table123!$AF$10:$AR$410,9,FALSE)/VLOOKUP($A235,table100!$AE$10:$AK$462,7,FALSE)*1000,"")</f>
        <v>6.4699792960662528E-2</v>
      </c>
      <c r="AQ235">
        <f>IFERROR(VLOOKUP($A235,table123!$BF$10:$BR$410,9,FALSE)/VLOOKUP($A235,table100!$BE$10:$BK$462,7,FALSE)*1000,"")</f>
        <v>0</v>
      </c>
      <c r="AR235">
        <f>IFERROR(VLOOKUP($A235,table123!$CF$10:$CY$410,16,FALSE)/VLOOKUP($A235,table100!$CE$10:$CK$462,7,FALSE)*1000,"")</f>
        <v>1.1362188336235823</v>
      </c>
      <c r="AS235">
        <f>IFERROR(VLOOKUP($A235,table123!$DF$10:$DY$410,16,FALSE)/VLOOKUP($A235,table100!$DE$10:$DK$462,7,FALSE)*1000,"")</f>
        <v>0</v>
      </c>
      <c r="AT235">
        <f>IFERROR(VLOOKUP($A235,table123!$EF$10:$EZ$410,17,FALSE)/VLOOKUP($A235,table100!$EE$10:$EK$462,7,FALSE)*1000,"")</f>
        <v>7.3227119140522837E-2</v>
      </c>
      <c r="AU235">
        <f>IFERROR(VLOOKUP($A235,table123!$FF$10:$FZ$410,17,FALSE)/VLOOKUP($A235,table100!$FE$10:$FK$462,7,FALSE)*1000,"")</f>
        <v>1.0367421414945675E-2</v>
      </c>
      <c r="AV235">
        <f>IFERROR(VLOOKUP($A235,table123!$GF$10:$GZ$410,17,FALSE)/VLOOKUP($A235,table100!$GE$10:$GK$462,7,FALSE)*1000,"")</f>
        <v>0.22637238256932654</v>
      </c>
      <c r="AX235">
        <f>IFERROR(VLOOKUP($A235,table123!$F$10:$R$410,11,FALSE)/VLOOKUP($A235,table100!$E$10:$K$462,7,FALSE)*1000,"")</f>
        <v>0.19520871064646617</v>
      </c>
      <c r="AY235">
        <f>IFERROR(VLOOKUP($A235,table123!$AF$10:$AR$410,11,FALSE)/VLOOKUP($A235,table100!$AE$10:$AK$462,7,FALSE)*1000,"")</f>
        <v>3.2349896480331264E-2</v>
      </c>
      <c r="AZ235">
        <f>IFERROR(VLOOKUP($A235,table123!$BF$10:$BR$410,11,FALSE)/VLOOKUP($A235,table100!$BE$10:$BK$462,7,FALSE)*1000,"")</f>
        <v>1.0695415944726091E-2</v>
      </c>
      <c r="BA235">
        <f>IFERROR(VLOOKUP($A235,table123!$CF$10:$CY$410,18,FALSE)/VLOOKUP($A235,table100!$CE$10:$CK$462,7,FALSE)*1000,"")</f>
        <v>2.1237735207917427E-2</v>
      </c>
      <c r="BB235">
        <f>IFERROR(VLOOKUP($A235,table123!$DF$10:$DY$410,18,FALSE)/VLOOKUP($A235,table100!$DE$10:$DK$462,7,FALSE)*1000,"")</f>
        <v>3.1665276912846603E-2</v>
      </c>
      <c r="BC235">
        <f>IFERROR(VLOOKUP($A235,table123!$EF$10:$EZ$410,19,FALSE)/VLOOKUP($A235,table100!$EE$10:$EK$462,7,FALSE)*1000,"")</f>
        <v>2.0922034040149383E-2</v>
      </c>
      <c r="BD235">
        <f>IFERROR(VLOOKUP($A235,table123!$FF$10:$FZ$410,19,FALSE)/VLOOKUP($A235,table100!$FE$10:$FK$462,7,FALSE)*1000,"")</f>
        <v>4.14696856597827E-2</v>
      </c>
      <c r="BE235">
        <f>IFERROR(VLOOKUP($A235,table123!$GF$10:$GZ$410,19,FALSE)/VLOOKUP($A235,table100!$GE$10:$GK$462,7,FALSE)*1000,"")</f>
        <v>5.1448268765756033E-2</v>
      </c>
      <c r="BG235">
        <f>IFERROR(VLOOKUP($A235,table123!$F$10:$R$410,13,FALSE)/VLOOKUP($A235,table100!$E$10:$K$462,7,FALSE)*1000,"")</f>
        <v>5.7152772505937595</v>
      </c>
      <c r="BH235">
        <f>IFERROR(VLOOKUP($A235,table123!$AF$10:$AR$410,13,FALSE)/VLOOKUP($A235,table100!$AE$10:$AK$462,7,FALSE)*1000,"")</f>
        <v>8.2168737060041401</v>
      </c>
      <c r="BI235">
        <f>IFERROR(VLOOKUP($A235,table123!$BF$10:$BR$410,13,FALSE)/VLOOKUP($A235,table100!$BE$10:$BK$462,7,FALSE)*1000,"")</f>
        <v>7.2087103467453852</v>
      </c>
      <c r="BJ235">
        <f>IFERROR(VLOOKUP($A235,table123!$CF$10:$CY$410,20,FALSE)/VLOOKUP($A235,table100!$CE$10:$CK$462,7,FALSE)*1000,"")</f>
        <v>6.0421356666525083</v>
      </c>
      <c r="BK235">
        <f>IFERROR(VLOOKUP($A235,table123!$DF$10:$DY$410,20,FALSE)/VLOOKUP($A235,table100!$DE$10:$DK$462,7,FALSE)*1000,"")</f>
        <v>8.9929386432484346</v>
      </c>
      <c r="BL235">
        <f>IFERROR(VLOOKUP($A235,table123!$EF$10:$EZ$410,21,FALSE)/VLOOKUP($A235,table100!$EE$10:$EK$462,7,FALSE)*1000,"")</f>
        <v>9.0278576883244579</v>
      </c>
      <c r="BM235">
        <f>IFERROR(VLOOKUP($A235,table123!$FF$10:$FZ$410,21,FALSE)/VLOOKUP($A235,table100!$FE$10:$FK$462,7,FALSE)*1000,"")</f>
        <v>7.5578502114953974</v>
      </c>
      <c r="BN235">
        <f>IFERROR(VLOOKUP($A235,table123!$GF$10:$GZ$410,21,FALSE)/VLOOKUP($A235,table100!$GE$10:$GK$462,7,FALSE)*1000,"")</f>
        <v>8.931419457735247</v>
      </c>
    </row>
    <row r="236" spans="1:66" x14ac:dyDescent="0.3">
      <c r="A236" t="s">
        <v>307</v>
      </c>
      <c r="B236" t="str">
        <f>VLOOKUP($A236,class!$A$1:$B$455,2,FALSE)</f>
        <v>Metropolitan District</v>
      </c>
      <c r="C236" t="str">
        <f>IFERROR(VLOOKUP($A236,classifications!A$3:C$334,3,FALSE),VLOOKUP($A236,classifications!I$2:K$28,3,FALSE))</f>
        <v>Predominantly Urban</v>
      </c>
      <c r="E236" t="b">
        <f>IF(VLOOKUP(A236,table123!$F$10:$F$410,1,FALSE)=VLOOKUP(calculations!A236,table100!$E$10:$E$462,1,FALSE),TRUE,FALSE)</f>
        <v>1</v>
      </c>
      <c r="F236" t="b">
        <f>IF(VLOOKUP($A236,table123!$AF$10:$AF$410,1,FALSE)=VLOOKUP(calculations!$A236,table100!$AE$10:$AE$462,1,FALSE),TRUE,FALSE)</f>
        <v>1</v>
      </c>
      <c r="G236" t="b">
        <f>IF(VLOOKUP($A236,table123!$BF$10:$BF$410,1,FALSE)=VLOOKUP(calculations!$A236,table100!$BE$10:$BE$462,1,FALSE),TRUE,FALSE)</f>
        <v>1</v>
      </c>
      <c r="H236" t="b">
        <f>IF(VLOOKUP($A236,table123!$CF$10:$CF$410,1,FALSE)=VLOOKUP(calculations!$A236,table100!$CE$10:$CE$462,1,FALSE),TRUE,FALSE)</f>
        <v>1</v>
      </c>
      <c r="I236" t="b">
        <f>IF(VLOOKUP($A236,table123!$DF$10:$DF$410,1,FALSE)=VLOOKUP(calculations!$A236,table100!$DE$10:$DE$462,1,FALSE),TRUE,FALSE)</f>
        <v>1</v>
      </c>
      <c r="J236" t="b">
        <f>IF(VLOOKUP($A236,table123!$EF$10:$EF$410,1,FALSE)=VLOOKUP(calculations!$A236,table100!$EE$10:$EE$462,1,FALSE),TRUE,FALSE)</f>
        <v>1</v>
      </c>
      <c r="K236" t="b">
        <f>IF(VLOOKUP($A236,table123!$FF$10:$FF$410,1,FALSE)=VLOOKUP(calculations!$A236,table100!$FE$10:$FE$462,1,FALSE),TRUE,FALSE)</f>
        <v>1</v>
      </c>
      <c r="L236" t="b">
        <f>IF(VLOOKUP($A236,table123!$GF$10:$GF$408,1,FALSE)=VLOOKUP(calculations!$A236,table100!$GE$10:$GE$462,1,FALSE),TRUE,FALSE)</f>
        <v>1</v>
      </c>
      <c r="N236">
        <f>IFERROR(VLOOKUP($A236,table123!$F$10:$R$410,3,FALSE)/VLOOKUP($A236,table100!$E$10:$K$462,7,FALSE)*1000,"")</f>
        <v>4.1822932029834394</v>
      </c>
      <c r="O236">
        <f>IFERROR(VLOOKUP($A236,table123!$AF$10:$AR$410,3,FALSE)/VLOOKUP($A236,table100!$AE$10:$AK$462,7,FALSE)*1000,"")</f>
        <v>4.1625163826998692</v>
      </c>
      <c r="P236">
        <f>IFERROR(VLOOKUP($A236,table123!$BF$10:$BR$410,3,FALSE)/VLOOKUP($A236,table100!$BE$10:$BK$462,7,FALSE)*1000,"")</f>
        <v>5.106836267936588</v>
      </c>
      <c r="Q236">
        <f>IFERROR(VLOOKUP($A236,table123!$CF$10:$CY$410,3,FALSE)/VLOOKUP($A236,table100!$CE$10:$CK$462,7,FALSE)*1000,"")</f>
        <v>7.070959154812412</v>
      </c>
      <c r="R236">
        <f>IFERROR(VLOOKUP($A236,table123!$DF$10:$DY$410,3,FALSE)/VLOOKUP($A236,table100!$DE$10:$DK$462,7,FALSE)*1000,"")</f>
        <v>9.5859530112508278</v>
      </c>
      <c r="S236">
        <f>IFERROR(VLOOKUP($A236,table123!$EF$10:$EZ$410,3,FALSE)/VLOOKUP($A236,table100!$EE$10:$EK$462,7,FALSE)*1000,"")</f>
        <v>9.0372556252305412</v>
      </c>
      <c r="T236">
        <f>IFERROR(VLOOKUP($A236,table123!$FF$10:$FZ$410,3,FALSE)/VLOOKUP($A236,table100!$FE$10:$FK$462,7,FALSE)*1000,"")</f>
        <v>9.3546128793336116</v>
      </c>
      <c r="U236">
        <f>IFERROR(VLOOKUP($A236,table123!$GF$10:$GZ$410,3,FALSE)/VLOOKUP($A236,table100!$GE$10:$GK$462,7,FALSE)*1000,"")</f>
        <v>5.3571069612237929</v>
      </c>
      <c r="W236">
        <f>IFERROR(VLOOKUP($A236,table123!$F$10:$R$410,5,FALSE)/VLOOKUP($A236,table100!$E$10:$K$462,7,FALSE)*1000,"")</f>
        <v>-9.4812692259070422E-2</v>
      </c>
      <c r="X236">
        <f>IFERROR(VLOOKUP($A236,table123!$AF$10:$AR$410,5,FALSE)/VLOOKUP($A236,table100!$AE$10:$AK$462,7,FALSE)*1000,"")</f>
        <v>-1.0484927916120577E-2</v>
      </c>
      <c r="Y236">
        <f>IFERROR(VLOOKUP($A236,table123!$BF$10:$BR$410,5,FALSE)/VLOOKUP($A236,table100!$BE$10:$BK$462,7,FALSE)*1000,"")</f>
        <v>-3.1330283852371701E-2</v>
      </c>
      <c r="Z236">
        <f>IFERROR(VLOOKUP($A236,table123!$CF$10:$CY$410,5,FALSE)/VLOOKUP($A236,table100!$CE$10:$CK$462,7,FALSE)*1000,"")</f>
        <v>0</v>
      </c>
      <c r="AA236">
        <f>IFERROR(VLOOKUP($A236,table123!$DF$10:$DY$410,5,FALSE)/VLOOKUP($A236,table100!$DE$10:$DK$462,7,FALSE)*1000,"")</f>
        <v>0.55840502978160156</v>
      </c>
      <c r="AB236">
        <f>IFERROR(VLOOKUP($A236,table123!$EF$10:$EZ$410,5,FALSE)/VLOOKUP($A236,table100!$EE$10:$EK$462,7,FALSE)*1000,"")</f>
        <v>-8.1970572564449354E-2</v>
      </c>
      <c r="AC236">
        <f>IFERROR(VLOOKUP($A236,table123!$FF$10:$FZ$410,5,FALSE)/VLOOKUP($A236,table100!$FE$10:$FK$462,7,FALSE)*1000,"")</f>
        <v>4.0584003814896359E-2</v>
      </c>
      <c r="AD236">
        <f>IFERROR(VLOOKUP($A236,table123!$GF$10:$GZ$410,5,FALSE)/VLOOKUP($A236,table100!$GE$10:$GK$462,7,FALSE)*1000,"")</f>
        <v>0.27137314812953545</v>
      </c>
      <c r="AF236">
        <f>IFERROR(VLOOKUP($A236,table123!$F$10:$R$410,7,FALSE)/VLOOKUP($A236,table100!$E$10:$K$462,7,FALSE)*1000,"")</f>
        <v>0.6952930765665164</v>
      </c>
      <c r="AG236">
        <f>IFERROR(VLOOKUP($A236,table123!$AF$10:$AR$410,7,FALSE)/VLOOKUP($A236,table100!$AE$10:$AK$462,7,FALSE)*1000,"")</f>
        <v>0.31454783748361731</v>
      </c>
      <c r="AH236">
        <f>IFERROR(VLOOKUP($A236,table123!$BF$10:$BR$410,7,FALSE)/VLOOKUP($A236,table100!$BE$10:$BK$462,7,FALSE)*1000,"")</f>
        <v>0.52217139753952846</v>
      </c>
      <c r="AI236">
        <f>IFERROR(VLOOKUP($A236,table123!$CF$10:$CY$410,7,FALSE)/VLOOKUP($A236,table100!$CE$10:$CK$462,7,FALSE)*1000,"")</f>
        <v>0.62390816071874222</v>
      </c>
      <c r="AJ236">
        <f>IFERROR(VLOOKUP($A236,table123!$DF$10:$DY$410,7,FALSE)/VLOOKUP($A236,table100!$DE$10:$DK$462,7,FALSE)*1000,"")</f>
        <v>0.67215420251489078</v>
      </c>
      <c r="AK236">
        <f>IFERROR(VLOOKUP($A236,table123!$EF$10:$EZ$410,7,FALSE)/VLOOKUP($A236,table100!$EE$10:$EK$462,7,FALSE)*1000,"")</f>
        <v>1.0963564080495101</v>
      </c>
      <c r="AL236">
        <f>IFERROR(VLOOKUP($A236,table123!$FF$10:$FZ$410,7,FALSE)/VLOOKUP($A236,table100!$FE$10:$FK$462,7,FALSE)*1000,"")</f>
        <v>0.26379602479682634</v>
      </c>
      <c r="AM236">
        <f>IFERROR(VLOOKUP($A236,table123!$GF$10:$GZ$410,7,FALSE)/VLOOKUP($A236,table100!$GE$10:$GK$462,7,FALSE)*1000,"")</f>
        <v>-3.0152572014392826E-2</v>
      </c>
      <c r="AO236">
        <f>IFERROR(VLOOKUP($A236,table123!$F$10:$R$410,9,FALSE)/VLOOKUP($A236,table100!$E$10:$K$462,7,FALSE)*1000,"")</f>
        <v>0</v>
      </c>
      <c r="AP236">
        <f>IFERROR(VLOOKUP($A236,table123!$AF$10:$AR$410,9,FALSE)/VLOOKUP($A236,table100!$AE$10:$AK$462,7,FALSE)*1000,"")</f>
        <v>0</v>
      </c>
      <c r="AQ236">
        <f>IFERROR(VLOOKUP($A236,table123!$BF$10:$BR$410,9,FALSE)/VLOOKUP($A236,table100!$BE$10:$BK$462,7,FALSE)*1000,"")</f>
        <v>0</v>
      </c>
      <c r="AR236">
        <f>IFERROR(VLOOKUP($A236,table123!$CF$10:$CY$410,16,FALSE)/VLOOKUP($A236,table100!$CE$10:$CK$462,7,FALSE)*1000,"")</f>
        <v>0</v>
      </c>
      <c r="AS236">
        <f>IFERROR(VLOOKUP($A236,table123!$DF$10:$DY$410,16,FALSE)/VLOOKUP($A236,table100!$DE$10:$DK$462,7,FALSE)*1000,"")</f>
        <v>0</v>
      </c>
      <c r="AT236">
        <f>IFERROR(VLOOKUP($A236,table123!$EF$10:$EZ$410,17,FALSE)/VLOOKUP($A236,table100!$EE$10:$EK$462,7,FALSE)*1000,"")</f>
        <v>0</v>
      </c>
      <c r="AU236">
        <f>IFERROR(VLOOKUP($A236,table123!$FF$10:$FZ$410,17,FALSE)/VLOOKUP($A236,table100!$FE$10:$FK$462,7,FALSE)*1000,"")</f>
        <v>0</v>
      </c>
      <c r="AV236">
        <f>IFERROR(VLOOKUP($A236,table123!$GF$10:$GZ$410,17,FALSE)/VLOOKUP($A236,table100!$GE$10:$GK$462,7,FALSE)*1000,"")</f>
        <v>0</v>
      </c>
      <c r="AX236">
        <f>IFERROR(VLOOKUP($A236,table123!$F$10:$R$410,11,FALSE)/VLOOKUP($A236,table100!$E$10:$K$462,7,FALSE)*1000,"")</f>
        <v>3.1604230753023474E-2</v>
      </c>
      <c r="AY236">
        <f>IFERROR(VLOOKUP($A236,table123!$AF$10:$AR$410,11,FALSE)/VLOOKUP($A236,table100!$AE$10:$AK$462,7,FALSE)*1000,"")</f>
        <v>0.49279161205766714</v>
      </c>
      <c r="AZ236">
        <f>IFERROR(VLOOKUP($A236,table123!$BF$10:$BR$410,11,FALSE)/VLOOKUP($A236,table100!$BE$10:$BK$462,7,FALSE)*1000,"")</f>
        <v>1.2740982099964493</v>
      </c>
      <c r="BA236">
        <f>IFERROR(VLOOKUP($A236,table123!$CF$10:$CY$410,18,FALSE)/VLOOKUP($A236,table100!$CE$10:$CK$462,7,FALSE)*1000,"")</f>
        <v>2.1212877464437234</v>
      </c>
      <c r="BB236">
        <f>IFERROR(VLOOKUP($A236,table123!$DF$10:$DY$410,18,FALSE)/VLOOKUP($A236,table100!$DE$10:$DK$462,7,FALSE)*1000,"")</f>
        <v>1.592488418266049</v>
      </c>
      <c r="BC236">
        <f>IFERROR(VLOOKUP($A236,table123!$EF$10:$EZ$410,19,FALSE)/VLOOKUP($A236,table100!$EE$10:$EK$462,7,FALSE)*1000,"")</f>
        <v>0.16394114512889871</v>
      </c>
      <c r="BD236">
        <f>IFERROR(VLOOKUP($A236,table123!$FF$10:$FZ$410,19,FALSE)/VLOOKUP($A236,table100!$FE$10:$FK$462,7,FALSE)*1000,"")</f>
        <v>0.1927740181207577</v>
      </c>
      <c r="BE236">
        <f>IFERROR(VLOOKUP($A236,table123!$GF$10:$GZ$410,19,FALSE)/VLOOKUP($A236,table100!$GE$10:$GK$462,7,FALSE)*1000,"")</f>
        <v>3.0152572014392826E-2</v>
      </c>
      <c r="BG236">
        <f>IFERROR(VLOOKUP($A236,table123!$F$10:$R$410,13,FALSE)/VLOOKUP($A236,table100!$E$10:$K$462,7,FALSE)*1000,"")</f>
        <v>4.7511693565378623</v>
      </c>
      <c r="BH236">
        <f>IFERROR(VLOOKUP($A236,table123!$AF$10:$AR$410,13,FALSE)/VLOOKUP($A236,table100!$AE$10:$AK$462,7,FALSE)*1000,"")</f>
        <v>3.973787680209699</v>
      </c>
      <c r="BI236">
        <f>IFERROR(VLOOKUP($A236,table123!$BF$10:$BR$410,13,FALSE)/VLOOKUP($A236,table100!$BE$10:$BK$462,7,FALSE)*1000,"")</f>
        <v>4.3235791716272951</v>
      </c>
      <c r="BJ236">
        <f>IFERROR(VLOOKUP($A236,table123!$CF$10:$CY$410,20,FALSE)/VLOOKUP($A236,table100!$CE$10:$CK$462,7,FALSE)*1000,"")</f>
        <v>5.5735795690874301</v>
      </c>
      <c r="BK236">
        <f>IFERROR(VLOOKUP($A236,table123!$DF$10:$DY$410,20,FALSE)/VLOOKUP($A236,table100!$DE$10:$DK$462,7,FALSE)*1000,"")</f>
        <v>9.2240238252812699</v>
      </c>
      <c r="BL236">
        <f>IFERROR(VLOOKUP($A236,table123!$EF$10:$EZ$410,21,FALSE)/VLOOKUP($A236,table100!$EE$10:$EK$462,7,FALSE)*1000,"")</f>
        <v>9.887700315586704</v>
      </c>
      <c r="BM236">
        <f>IFERROR(VLOOKUP($A236,table123!$FF$10:$FZ$410,21,FALSE)/VLOOKUP($A236,table100!$FE$10:$FK$462,7,FALSE)*1000,"")</f>
        <v>9.4662188898245745</v>
      </c>
      <c r="BN236">
        <f>IFERROR(VLOOKUP($A236,table123!$GF$10:$GZ$410,21,FALSE)/VLOOKUP($A236,table100!$GE$10:$GK$462,7,FALSE)*1000,"")</f>
        <v>5.568174965324542</v>
      </c>
    </row>
    <row r="237" spans="1:66" x14ac:dyDescent="0.3">
      <c r="A237" t="s">
        <v>943</v>
      </c>
      <c r="B237" t="str">
        <f>VLOOKUP($A237,class!$A$1:$B$455,2,FALSE)</f>
        <v>Shire District</v>
      </c>
      <c r="C237" t="str">
        <f>IFERROR(VLOOKUP($A237,classifications!A$3:C$334,3,FALSE),VLOOKUP($A237,classifications!I$2:K$28,3,FALSE))</f>
        <v>Predominantly Rural</v>
      </c>
      <c r="E237" t="b">
        <f>IF(VLOOKUP(A237,table123!$F$10:$F$410,1,FALSE)=VLOOKUP(calculations!A237,table100!$E$10:$E$462,1,FALSE),TRUE,FALSE)</f>
        <v>1</v>
      </c>
      <c r="F237" t="b">
        <f>IF(VLOOKUP($A237,table123!$AF$10:$AF$410,1,FALSE)=VLOOKUP(calculations!$A237,table100!$AE$10:$AE$462,1,FALSE),TRUE,FALSE)</f>
        <v>1</v>
      </c>
      <c r="G237" t="b">
        <f>IF(VLOOKUP($A237,table123!$BF$10:$BF$410,1,FALSE)=VLOOKUP(calculations!$A237,table100!$BE$10:$BE$462,1,FALSE),TRUE,FALSE)</f>
        <v>1</v>
      </c>
      <c r="H237" t="b">
        <f>IF(VLOOKUP($A237,table123!$CF$10:$CF$410,1,FALSE)=VLOOKUP(calculations!$A237,table100!$CE$10:$CE$462,1,FALSE),TRUE,FALSE)</f>
        <v>1</v>
      </c>
      <c r="I237" t="b">
        <f>IF(VLOOKUP($A237,table123!$DF$10:$DF$410,1,FALSE)=VLOOKUP(calculations!$A237,table100!$DE$10:$DE$462,1,FALSE),TRUE,FALSE)</f>
        <v>1</v>
      </c>
      <c r="J237" t="b">
        <f>IF(VLOOKUP($A237,table123!$EF$10:$EF$410,1,FALSE)=VLOOKUP(calculations!$A237,table100!$EE$10:$EE$462,1,FALSE),TRUE,FALSE)</f>
        <v>1</v>
      </c>
      <c r="K237" t="b">
        <f>IF(VLOOKUP($A237,table123!$FF$10:$FF$410,1,FALSE)=VLOOKUP(calculations!$A237,table100!$FE$10:$FE$462,1,FALSE),TRUE,FALSE)</f>
        <v>1</v>
      </c>
      <c r="L237" t="b">
        <f>IF(VLOOKUP($A237,table123!$GF$10:$GF$408,1,FALSE)=VLOOKUP(calculations!$A237,table100!$GE$10:$GE$462,1,FALSE),TRUE,FALSE)</f>
        <v>1</v>
      </c>
      <c r="N237">
        <f>IFERROR(VLOOKUP($A237,table123!$F$10:$R$410,3,FALSE)/VLOOKUP($A237,table100!$E$10:$K$462,7,FALSE)*1000,"")</f>
        <v>1.4751982297621242</v>
      </c>
      <c r="O237">
        <f>IFERROR(VLOOKUP($A237,table123!$AF$10:$AR$410,3,FALSE)/VLOOKUP($A237,table100!$AE$10:$AK$462,7,FALSE)*1000,"")</f>
        <v>1.5467904098994587</v>
      </c>
      <c r="P237">
        <f>IFERROR(VLOOKUP($A237,table123!$BF$10:$BR$410,3,FALSE)/VLOOKUP($A237,table100!$BE$10:$BK$462,7,FALSE)*1000,"")</f>
        <v>6.7259629520729201</v>
      </c>
      <c r="Q237">
        <f>IFERROR(VLOOKUP($A237,table123!$CF$10:$CY$410,3,FALSE)/VLOOKUP($A237,table100!$CE$10:$CK$462,7,FALSE)*1000,"")</f>
        <v>6.8228254524226504</v>
      </c>
      <c r="R237">
        <f>IFERROR(VLOOKUP($A237,table123!$DF$10:$DY$410,3,FALSE)/VLOOKUP($A237,table100!$DE$10:$DK$462,7,FALSE)*1000,"")</f>
        <v>11.913383545770568</v>
      </c>
      <c r="S237">
        <f>IFERROR(VLOOKUP($A237,table123!$EF$10:$EZ$410,3,FALSE)/VLOOKUP($A237,table100!$EE$10:$EK$462,7,FALSE)*1000,"")</f>
        <v>6.656645909383724</v>
      </c>
      <c r="T237">
        <f>IFERROR(VLOOKUP($A237,table123!$FF$10:$FZ$410,3,FALSE)/VLOOKUP($A237,table100!$FE$10:$FK$462,7,FALSE)*1000,"")</f>
        <v>5.8220029110014551</v>
      </c>
      <c r="U237">
        <f>IFERROR(VLOOKUP($A237,table123!$GF$10:$GZ$410,3,FALSE)/VLOOKUP($A237,table100!$GE$10:$GK$462,7,FALSE)*1000,"")</f>
        <v>7.2616291307093235</v>
      </c>
      <c r="W237">
        <f>IFERROR(VLOOKUP($A237,table123!$F$10:$R$410,5,FALSE)/VLOOKUP($A237,table100!$E$10:$K$462,7,FALSE)*1000,"")</f>
        <v>7.375991148810622E-2</v>
      </c>
      <c r="X237">
        <f>IFERROR(VLOOKUP($A237,table123!$AF$10:$AR$410,5,FALSE)/VLOOKUP($A237,table100!$AE$10:$AK$462,7,FALSE)*1000,"")</f>
        <v>7.3656686185688505E-2</v>
      </c>
      <c r="Y237">
        <f>IFERROR(VLOOKUP($A237,table123!$BF$10:$BR$410,5,FALSE)/VLOOKUP($A237,table100!$BE$10:$BK$462,7,FALSE)*1000,"")</f>
        <v>0.47780064686856805</v>
      </c>
      <c r="Z237">
        <f>IFERROR(VLOOKUP($A237,table123!$CF$10:$CY$410,5,FALSE)/VLOOKUP($A237,table100!$CE$10:$CK$462,7,FALSE)*1000,"")</f>
        <v>7.2971395213076468E-2</v>
      </c>
      <c r="AA237">
        <f>IFERROR(VLOOKUP($A237,table123!$DF$10:$DY$410,5,FALSE)/VLOOKUP($A237,table100!$DE$10:$DK$462,7,FALSE)*1000,"")</f>
        <v>0</v>
      </c>
      <c r="AB237">
        <f>IFERROR(VLOOKUP($A237,table123!$EF$10:$EZ$410,5,FALSE)/VLOOKUP($A237,table100!$EE$10:$EK$462,7,FALSE)*1000,"")</f>
        <v>0</v>
      </c>
      <c r="AC237">
        <f>IFERROR(VLOOKUP($A237,table123!$FF$10:$FZ$410,5,FALSE)/VLOOKUP($A237,table100!$FE$10:$FK$462,7,FALSE)*1000,"")</f>
        <v>0.46150023075011537</v>
      </c>
      <c r="AD237">
        <f>IFERROR(VLOOKUP($A237,table123!$GF$10:$GZ$410,5,FALSE)/VLOOKUP($A237,table100!$GE$10:$GK$462,7,FALSE)*1000,"")</f>
        <v>3.5080333964779345E-2</v>
      </c>
      <c r="AF237">
        <f>IFERROR(VLOOKUP($A237,table123!$F$10:$R$410,7,FALSE)/VLOOKUP($A237,table100!$E$10:$K$462,7,FALSE)*1000,"")</f>
        <v>0.18439977872026553</v>
      </c>
      <c r="AG237">
        <f>IFERROR(VLOOKUP($A237,table123!$AF$10:$AR$410,7,FALSE)/VLOOKUP($A237,table100!$AE$10:$AK$462,7,FALSE)*1000,"")</f>
        <v>0.51559680329981961</v>
      </c>
      <c r="AH237">
        <f>IFERROR(VLOOKUP($A237,table123!$BF$10:$BR$410,7,FALSE)/VLOOKUP($A237,table100!$BE$10:$BK$462,7,FALSE)*1000,"")</f>
        <v>0.40429285504263451</v>
      </c>
      <c r="AI237">
        <f>IFERROR(VLOOKUP($A237,table123!$CF$10:$CY$410,7,FALSE)/VLOOKUP($A237,table100!$CE$10:$CK$462,7,FALSE)*1000,"")</f>
        <v>0.80268534734384123</v>
      </c>
      <c r="AJ237">
        <f>IFERROR(VLOOKUP($A237,table123!$DF$10:$DY$410,7,FALSE)/VLOOKUP($A237,table100!$DE$10:$DK$462,7,FALSE)*1000,"")</f>
        <v>0.43453070683661643</v>
      </c>
      <c r="AK237">
        <f>IFERROR(VLOOKUP($A237,table123!$EF$10:$EZ$410,7,FALSE)/VLOOKUP($A237,table100!$EE$10:$EK$462,7,FALSE)*1000,"")</f>
        <v>1.7178441056474125</v>
      </c>
      <c r="AL237">
        <f>IFERROR(VLOOKUP($A237,table123!$FF$10:$FZ$410,7,FALSE)/VLOOKUP($A237,table100!$FE$10:$FK$462,7,FALSE)*1000,"")</f>
        <v>5.7510028755014373</v>
      </c>
      <c r="AM237">
        <f>IFERROR(VLOOKUP($A237,table123!$GF$10:$GZ$410,7,FALSE)/VLOOKUP($A237,table100!$GE$10:$GK$462,7,FALSE)*1000,"")</f>
        <v>0.66652634533080757</v>
      </c>
      <c r="AO237">
        <f>IFERROR(VLOOKUP($A237,table123!$F$10:$R$410,9,FALSE)/VLOOKUP($A237,table100!$E$10:$K$462,7,FALSE)*1000,"")</f>
        <v>0</v>
      </c>
      <c r="AP237">
        <f>IFERROR(VLOOKUP($A237,table123!$AF$10:$AR$410,9,FALSE)/VLOOKUP($A237,table100!$AE$10:$AK$462,7,FALSE)*1000,"")</f>
        <v>0</v>
      </c>
      <c r="AQ237">
        <f>IFERROR(VLOOKUP($A237,table123!$BF$10:$BR$410,9,FALSE)/VLOOKUP($A237,table100!$BE$10:$BK$462,7,FALSE)*1000,"")</f>
        <v>0</v>
      </c>
      <c r="AR237">
        <f>IFERROR(VLOOKUP($A237,table123!$CF$10:$CY$410,16,FALSE)/VLOOKUP($A237,table100!$CE$10:$CK$462,7,FALSE)*1000,"")</f>
        <v>0</v>
      </c>
      <c r="AS237">
        <f>IFERROR(VLOOKUP($A237,table123!$DF$10:$DY$410,16,FALSE)/VLOOKUP($A237,table100!$DE$10:$DK$462,7,FALSE)*1000,"")</f>
        <v>0</v>
      </c>
      <c r="AT237">
        <f>IFERROR(VLOOKUP($A237,table123!$EF$10:$EZ$410,17,FALSE)/VLOOKUP($A237,table100!$EE$10:$EK$462,7,FALSE)*1000,"")</f>
        <v>7.1576837735308846E-2</v>
      </c>
      <c r="AU237">
        <f>IFERROR(VLOOKUP($A237,table123!$FF$10:$FZ$410,17,FALSE)/VLOOKUP($A237,table100!$FE$10:$FK$462,7,FALSE)*1000,"")</f>
        <v>0</v>
      </c>
      <c r="AV237">
        <f>IFERROR(VLOOKUP($A237,table123!$GF$10:$GZ$410,17,FALSE)/VLOOKUP($A237,table100!$GE$10:$GK$462,7,FALSE)*1000,"")</f>
        <v>0.21048200378867607</v>
      </c>
      <c r="AX237">
        <f>IFERROR(VLOOKUP($A237,table123!$F$10:$R$410,11,FALSE)/VLOOKUP($A237,table100!$E$10:$K$462,7,FALSE)*1000,"")</f>
        <v>0.33191960169647799</v>
      </c>
      <c r="AY237">
        <f>IFERROR(VLOOKUP($A237,table123!$AF$10:$AR$410,11,FALSE)/VLOOKUP($A237,table100!$AE$10:$AK$462,7,FALSE)*1000,"")</f>
        <v>0.11048502927853276</v>
      </c>
      <c r="AZ237">
        <f>IFERROR(VLOOKUP($A237,table123!$BF$10:$BR$410,11,FALSE)/VLOOKUP($A237,table100!$BE$10:$BK$462,7,FALSE)*1000,"")</f>
        <v>0.25727727139076745</v>
      </c>
      <c r="BA237">
        <f>IFERROR(VLOOKUP($A237,table123!$CF$10:$CY$410,18,FALSE)/VLOOKUP($A237,table100!$CE$10:$CK$462,7,FALSE)*1000,"")</f>
        <v>0.10945709281961472</v>
      </c>
      <c r="BB237">
        <f>IFERROR(VLOOKUP($A237,table123!$DF$10:$DY$410,18,FALSE)/VLOOKUP($A237,table100!$DE$10:$DK$462,7,FALSE)*1000,"")</f>
        <v>0.54316338354577065</v>
      </c>
      <c r="BC237">
        <f>IFERROR(VLOOKUP($A237,table123!$EF$10:$EZ$410,19,FALSE)/VLOOKUP($A237,table100!$EE$10:$EK$462,7,FALSE)*1000,"")</f>
        <v>0.32209576980888988</v>
      </c>
      <c r="BD237">
        <f>IFERROR(VLOOKUP($A237,table123!$FF$10:$FZ$410,19,FALSE)/VLOOKUP($A237,table100!$FE$10:$FK$462,7,FALSE)*1000,"")</f>
        <v>7.1000035500017752E-2</v>
      </c>
      <c r="BE237">
        <f>IFERROR(VLOOKUP($A237,table123!$GF$10:$GZ$410,19,FALSE)/VLOOKUP($A237,table100!$GE$10:$GK$462,7,FALSE)*1000,"")</f>
        <v>0.63144601136602818</v>
      </c>
      <c r="BG237">
        <f>IFERROR(VLOOKUP($A237,table123!$F$10:$R$410,13,FALSE)/VLOOKUP($A237,table100!$E$10:$K$462,7,FALSE)*1000,"")</f>
        <v>1.4014383182740182</v>
      </c>
      <c r="BH237">
        <f>IFERROR(VLOOKUP($A237,table123!$AF$10:$AR$410,13,FALSE)/VLOOKUP($A237,table100!$AE$10:$AK$462,7,FALSE)*1000,"")</f>
        <v>2.0255588701064338</v>
      </c>
      <c r="BI237">
        <f>IFERROR(VLOOKUP($A237,table123!$BF$10:$BR$410,13,FALSE)/VLOOKUP($A237,table100!$BE$10:$BK$462,7,FALSE)*1000,"")</f>
        <v>7.3507791825933548</v>
      </c>
      <c r="BJ237">
        <f>IFERROR(VLOOKUP($A237,table123!$CF$10:$CY$410,20,FALSE)/VLOOKUP($A237,table100!$CE$10:$CK$462,7,FALSE)*1000,"")</f>
        <v>7.5890251021599537</v>
      </c>
      <c r="BK237">
        <f>IFERROR(VLOOKUP($A237,table123!$DF$10:$DY$410,20,FALSE)/VLOOKUP($A237,table100!$DE$10:$DK$462,7,FALSE)*1000,"")</f>
        <v>11.804750869061413</v>
      </c>
      <c r="BL237">
        <f>IFERROR(VLOOKUP($A237,table123!$EF$10:$EZ$410,21,FALSE)/VLOOKUP($A237,table100!$EE$10:$EK$462,7,FALSE)*1000,"")</f>
        <v>8.1239710829575547</v>
      </c>
      <c r="BM237">
        <f>IFERROR(VLOOKUP($A237,table123!$FF$10:$FZ$410,21,FALSE)/VLOOKUP($A237,table100!$FE$10:$FK$462,7,FALSE)*1000,"")</f>
        <v>11.963505981752991</v>
      </c>
      <c r="BN237">
        <f>IFERROR(VLOOKUP($A237,table123!$GF$10:$GZ$410,21,FALSE)/VLOOKUP($A237,table100!$GE$10:$GK$462,7,FALSE)*1000,"")</f>
        <v>7.5422718024275586</v>
      </c>
    </row>
    <row r="238" spans="1:66" x14ac:dyDescent="0.3">
      <c r="A238" t="s">
        <v>707</v>
      </c>
      <c r="B238" t="str">
        <f>VLOOKUP($A238,class!$A$1:$B$455,2,FALSE)</f>
        <v>Shire District</v>
      </c>
      <c r="C238" t="str">
        <f>IFERROR(VLOOKUP($A238,classifications!A$3:C$334,3,FALSE),VLOOKUP($A238,classifications!I$2:K$28,3,FALSE))</f>
        <v>Predominantly Rural</v>
      </c>
      <c r="E238" t="b">
        <f>IF(VLOOKUP(A238,table123!$F$10:$F$410,1,FALSE)=VLOOKUP(calculations!A238,table100!$E$10:$E$462,1,FALSE),TRUE,FALSE)</f>
        <v>1</v>
      </c>
      <c r="F238" t="b">
        <f>IF(VLOOKUP($A238,table123!$AF$10:$AF$410,1,FALSE)=VLOOKUP(calculations!$A238,table100!$AE$10:$AE$462,1,FALSE),TRUE,FALSE)</f>
        <v>1</v>
      </c>
      <c r="G238" t="b">
        <f>IF(VLOOKUP($A238,table123!$BF$10:$BF$410,1,FALSE)=VLOOKUP(calculations!$A238,table100!$BE$10:$BE$462,1,FALSE),TRUE,FALSE)</f>
        <v>1</v>
      </c>
      <c r="H238" t="b">
        <f>IF(VLOOKUP($A238,table123!$CF$10:$CF$410,1,FALSE)=VLOOKUP(calculations!$A238,table100!$CE$10:$CE$462,1,FALSE),TRUE,FALSE)</f>
        <v>1</v>
      </c>
      <c r="I238" t="b">
        <f>IF(VLOOKUP($A238,table123!$DF$10:$DF$410,1,FALSE)=VLOOKUP(calculations!$A238,table100!$DE$10:$DE$462,1,FALSE),TRUE,FALSE)</f>
        <v>1</v>
      </c>
      <c r="J238" t="b">
        <f>IF(VLOOKUP($A238,table123!$EF$10:$EF$410,1,FALSE)=VLOOKUP(calculations!$A238,table100!$EE$10:$EE$462,1,FALSE),TRUE,FALSE)</f>
        <v>1</v>
      </c>
      <c r="K238" t="b">
        <f>IF(VLOOKUP($A238,table123!$FF$10:$FF$410,1,FALSE)=VLOOKUP(calculations!$A238,table100!$FE$10:$FE$462,1,FALSE),TRUE,FALSE)</f>
        <v>1</v>
      </c>
      <c r="L238" t="b">
        <f>IF(VLOOKUP($A238,table123!$GF$10:$GF$408,1,FALSE)=VLOOKUP(calculations!$A238,table100!$GE$10:$GE$462,1,FALSE),TRUE,FALSE)</f>
        <v>1</v>
      </c>
      <c r="N238">
        <f>IFERROR(VLOOKUP($A238,table123!$F$10:$R$410,3,FALSE)/VLOOKUP($A238,table100!$E$10:$K$462,7,FALSE)*1000,"")</f>
        <v>7.544295087607205</v>
      </c>
      <c r="O238">
        <f>IFERROR(VLOOKUP($A238,table123!$AF$10:$AR$410,3,FALSE)/VLOOKUP($A238,table100!$AE$10:$AK$462,7,FALSE)*1000,"")</f>
        <v>10.290925939473748</v>
      </c>
      <c r="P238">
        <f>IFERROR(VLOOKUP($A238,table123!$BF$10:$BR$410,3,FALSE)/VLOOKUP($A238,table100!$BE$10:$BK$462,7,FALSE)*1000,"")</f>
        <v>16.43419083932622</v>
      </c>
      <c r="Q238">
        <f>IFERROR(VLOOKUP($A238,table123!$CF$10:$CY$410,3,FALSE)/VLOOKUP($A238,table100!$CE$10:$CK$462,7,FALSE)*1000,"")</f>
        <v>18.321625213594078</v>
      </c>
      <c r="R238">
        <f>IFERROR(VLOOKUP($A238,table123!$DF$10:$DY$410,3,FALSE)/VLOOKUP($A238,table100!$DE$10:$DK$462,7,FALSE)*1000,"")</f>
        <v>17.101773000139609</v>
      </c>
      <c r="S238">
        <f>IFERROR(VLOOKUP($A238,table123!$EF$10:$EZ$410,3,FALSE)/VLOOKUP($A238,table100!$EE$10:$EK$462,7,FALSE)*1000,"")</f>
        <v>21.743594423783339</v>
      </c>
      <c r="T238">
        <f>IFERROR(VLOOKUP($A238,table123!$FF$10:$FZ$410,3,FALSE)/VLOOKUP($A238,table100!$FE$10:$FK$462,7,FALSE)*1000,"")</f>
        <v>15.736607142857142</v>
      </c>
      <c r="U238">
        <f>IFERROR(VLOOKUP($A238,table123!$GF$10:$GZ$410,3,FALSE)/VLOOKUP($A238,table100!$GE$10:$GK$462,7,FALSE)*1000,"")</f>
        <v>17.028101861006746</v>
      </c>
      <c r="W238">
        <f>IFERROR(VLOOKUP($A238,table123!$F$10:$R$410,5,FALSE)/VLOOKUP($A238,table100!$E$10:$K$462,7,FALSE)*1000,"")</f>
        <v>2.4574251099697738E-2</v>
      </c>
      <c r="X238">
        <f>IFERROR(VLOOKUP($A238,table123!$AF$10:$AR$410,5,FALSE)/VLOOKUP($A238,table100!$AE$10:$AK$462,7,FALSE)*1000,"")</f>
        <v>9.754432170117297E-2</v>
      </c>
      <c r="Y238">
        <f>IFERROR(VLOOKUP($A238,table123!$BF$10:$BR$410,5,FALSE)/VLOOKUP($A238,table100!$BE$10:$BK$462,7,FALSE)*1000,"")</f>
        <v>4.8264877648535161E-2</v>
      </c>
      <c r="Z238">
        <f>IFERROR(VLOOKUP($A238,table123!$CF$10:$CY$410,5,FALSE)/VLOOKUP($A238,table100!$CE$10:$CK$462,7,FALSE)*1000,"")</f>
        <v>4.7465350294285169E-2</v>
      </c>
      <c r="AA238">
        <f>IFERROR(VLOOKUP($A238,table123!$DF$10:$DY$410,5,FALSE)/VLOOKUP($A238,table100!$DE$10:$DK$462,7,FALSE)*1000,"")</f>
        <v>4.6535436735073758E-2</v>
      </c>
      <c r="AB238">
        <f>IFERROR(VLOOKUP($A238,table123!$EF$10:$EZ$410,5,FALSE)/VLOOKUP($A238,table100!$EE$10:$EK$462,7,FALSE)*1000,"")</f>
        <v>4.5631887563029043E-2</v>
      </c>
      <c r="AC238">
        <f>IFERROR(VLOOKUP($A238,table123!$FF$10:$FZ$410,5,FALSE)/VLOOKUP($A238,table100!$FE$10:$FK$462,7,FALSE)*1000,"")</f>
        <v>6.6964285714285712E-2</v>
      </c>
      <c r="AD238">
        <f>IFERROR(VLOOKUP($A238,table123!$GF$10:$GZ$410,5,FALSE)/VLOOKUP($A238,table100!$GE$10:$GK$462,7,FALSE)*1000,"")</f>
        <v>-2.1971744336782898E-2</v>
      </c>
      <c r="AF238">
        <f>IFERROR(VLOOKUP($A238,table123!$F$10:$R$410,7,FALSE)/VLOOKUP($A238,table100!$E$10:$K$462,7,FALSE)*1000,"")</f>
        <v>0.17201975769788416</v>
      </c>
      <c r="AG238">
        <f>IFERROR(VLOOKUP($A238,table123!$AF$10:$AR$410,7,FALSE)/VLOOKUP($A238,table100!$AE$10:$AK$462,7,FALSE)*1000,"")</f>
        <v>0.12193040212646622</v>
      </c>
      <c r="AH238">
        <f>IFERROR(VLOOKUP($A238,table123!$BF$10:$BR$410,7,FALSE)/VLOOKUP($A238,table100!$BE$10:$BK$462,7,FALSE)*1000,"")</f>
        <v>0.36198658236401371</v>
      </c>
      <c r="AI238">
        <f>IFERROR(VLOOKUP($A238,table123!$CF$10:$CY$410,7,FALSE)/VLOOKUP($A238,table100!$CE$10:$CK$462,7,FALSE)*1000,"")</f>
        <v>4.7465350294285169E-2</v>
      </c>
      <c r="AJ238">
        <f>IFERROR(VLOOKUP($A238,table123!$DF$10:$DY$410,7,FALSE)/VLOOKUP($A238,table100!$DE$10:$DK$462,7,FALSE)*1000,"")</f>
        <v>0.20940946530783192</v>
      </c>
      <c r="AK238">
        <f>IFERROR(VLOOKUP($A238,table123!$EF$10:$EZ$410,7,FALSE)/VLOOKUP($A238,table100!$EE$10:$EK$462,7,FALSE)*1000,"")</f>
        <v>0.36505510050423234</v>
      </c>
      <c r="AL238">
        <f>IFERROR(VLOOKUP($A238,table123!$FF$10:$FZ$410,7,FALSE)/VLOOKUP($A238,table100!$FE$10:$FK$462,7,FALSE)*1000,"")</f>
        <v>0.11160714285714285</v>
      </c>
      <c r="AM238">
        <f>IFERROR(VLOOKUP($A238,table123!$GF$10:$GZ$410,7,FALSE)/VLOOKUP($A238,table100!$GE$10:$GK$462,7,FALSE)*1000,"")</f>
        <v>0.17577395469426318</v>
      </c>
      <c r="AO238">
        <f>IFERROR(VLOOKUP($A238,table123!$F$10:$R$410,9,FALSE)/VLOOKUP($A238,table100!$E$10:$K$462,7,FALSE)*1000,"")</f>
        <v>0</v>
      </c>
      <c r="AP238">
        <f>IFERROR(VLOOKUP($A238,table123!$AF$10:$AR$410,9,FALSE)/VLOOKUP($A238,table100!$AE$10:$AK$462,7,FALSE)*1000,"")</f>
        <v>0</v>
      </c>
      <c r="AQ238">
        <f>IFERROR(VLOOKUP($A238,table123!$BF$10:$BR$410,9,FALSE)/VLOOKUP($A238,table100!$BE$10:$BK$462,7,FALSE)*1000,"")</f>
        <v>0</v>
      </c>
      <c r="AR238">
        <f>IFERROR(VLOOKUP($A238,table123!$CF$10:$CY$410,16,FALSE)/VLOOKUP($A238,table100!$CE$10:$CK$462,7,FALSE)*1000,"")</f>
        <v>1.5663565597114109</v>
      </c>
      <c r="AS238">
        <f>IFERROR(VLOOKUP($A238,table123!$DF$10:$DY$410,16,FALSE)/VLOOKUP($A238,table100!$DE$10:$DK$462,7,FALSE)*1000,"")</f>
        <v>2.7921262041044255</v>
      </c>
      <c r="AT238">
        <f>IFERROR(VLOOKUP($A238,table123!$EF$10:$EZ$410,17,FALSE)/VLOOKUP($A238,table100!$EE$10:$EK$462,7,FALSE)*1000,"")</f>
        <v>0</v>
      </c>
      <c r="AU238">
        <f>IFERROR(VLOOKUP($A238,table123!$FF$10:$FZ$410,17,FALSE)/VLOOKUP($A238,table100!$FE$10:$FK$462,7,FALSE)*1000,"")</f>
        <v>0</v>
      </c>
      <c r="AV238">
        <f>IFERROR(VLOOKUP($A238,table123!$GF$10:$GZ$410,17,FALSE)/VLOOKUP($A238,table100!$GE$10:$GK$462,7,FALSE)*1000,"")</f>
        <v>0</v>
      </c>
      <c r="AX238">
        <f>IFERROR(VLOOKUP($A238,table123!$F$10:$R$410,11,FALSE)/VLOOKUP($A238,table100!$E$10:$K$462,7,FALSE)*1000,"")</f>
        <v>2.4574251099697738E-2</v>
      </c>
      <c r="AY238">
        <f>IFERROR(VLOOKUP($A238,table123!$AF$10:$AR$410,11,FALSE)/VLOOKUP($A238,table100!$AE$10:$AK$462,7,FALSE)*1000,"")</f>
        <v>0</v>
      </c>
      <c r="AZ238">
        <f>IFERROR(VLOOKUP($A238,table123!$BF$10:$BR$410,11,FALSE)/VLOOKUP($A238,table100!$BE$10:$BK$462,7,FALSE)*1000,"")</f>
        <v>0</v>
      </c>
      <c r="BA238">
        <f>IFERROR(VLOOKUP($A238,table123!$CF$10:$CY$410,18,FALSE)/VLOOKUP($A238,table100!$CE$10:$CK$462,7,FALSE)*1000,"")</f>
        <v>0</v>
      </c>
      <c r="BB238">
        <f>IFERROR(VLOOKUP($A238,table123!$DF$10:$DY$410,18,FALSE)/VLOOKUP($A238,table100!$DE$10:$DK$462,7,FALSE)*1000,"")</f>
        <v>0.34901577551305318</v>
      </c>
      <c r="BC238">
        <f>IFERROR(VLOOKUP($A238,table123!$EF$10:$EZ$410,19,FALSE)/VLOOKUP($A238,table100!$EE$10:$EK$462,7,FALSE)*1000,"")</f>
        <v>0</v>
      </c>
      <c r="BD238">
        <f>IFERROR(VLOOKUP($A238,table123!$FF$10:$FZ$410,19,FALSE)/VLOOKUP($A238,table100!$FE$10:$FK$462,7,FALSE)*1000,"")</f>
        <v>0</v>
      </c>
      <c r="BE238">
        <f>IFERROR(VLOOKUP($A238,table123!$GF$10:$GZ$410,19,FALSE)/VLOOKUP($A238,table100!$GE$10:$GK$462,7,FALSE)*1000,"")</f>
        <v>0</v>
      </c>
      <c r="BG238">
        <f>IFERROR(VLOOKUP($A238,table123!$F$10:$R$410,13,FALSE)/VLOOKUP($A238,table100!$E$10:$K$462,7,FALSE)*1000,"")</f>
        <v>7.7163148453050887</v>
      </c>
      <c r="BH238">
        <f>IFERROR(VLOOKUP($A238,table123!$AF$10:$AR$410,13,FALSE)/VLOOKUP($A238,table100!$AE$10:$AK$462,7,FALSE)*1000,"")</f>
        <v>10.510400663301388</v>
      </c>
      <c r="BI238">
        <f>IFERROR(VLOOKUP($A238,table123!$BF$10:$BR$410,13,FALSE)/VLOOKUP($A238,table100!$BE$10:$BK$462,7,FALSE)*1000,"")</f>
        <v>16.84444229933877</v>
      </c>
      <c r="BJ238">
        <f>IFERROR(VLOOKUP($A238,table123!$CF$10:$CY$410,20,FALSE)/VLOOKUP($A238,table100!$CE$10:$CK$462,7,FALSE)*1000,"")</f>
        <v>19.982912473894057</v>
      </c>
      <c r="BK238">
        <f>IFERROR(VLOOKUP($A238,table123!$DF$10:$DY$410,20,FALSE)/VLOOKUP($A238,table100!$DE$10:$DK$462,7,FALSE)*1000,"")</f>
        <v>19.800828330773882</v>
      </c>
      <c r="BL238">
        <f>IFERROR(VLOOKUP($A238,table123!$EF$10:$EZ$410,21,FALSE)/VLOOKUP($A238,table100!$EE$10:$EK$462,7,FALSE)*1000,"")</f>
        <v>22.154281411850601</v>
      </c>
      <c r="BM238">
        <f>IFERROR(VLOOKUP($A238,table123!$FF$10:$FZ$410,21,FALSE)/VLOOKUP($A238,table100!$FE$10:$FK$462,7,FALSE)*1000,"")</f>
        <v>15.915178571428569</v>
      </c>
      <c r="BN238">
        <f>IFERROR(VLOOKUP($A238,table123!$GF$10:$GZ$410,21,FALSE)/VLOOKUP($A238,table100!$GE$10:$GK$462,7,FALSE)*1000,"")</f>
        <v>17.181904071364226</v>
      </c>
    </row>
    <row r="239" spans="1:66" x14ac:dyDescent="0.3">
      <c r="A239" t="s">
        <v>777</v>
      </c>
      <c r="B239" t="str">
        <f>VLOOKUP($A239,class!$A$1:$B$455,2,FALSE)</f>
        <v>Shire County</v>
      </c>
      <c r="C239" t="str">
        <f>IFERROR(VLOOKUP($A239,classifications!A$3:C$334,3,FALSE),VLOOKUP($A239,classifications!I$2:K$28,3,FALSE))</f>
        <v>Predominantly Rural</v>
      </c>
      <c r="E239" t="b">
        <f>IF(VLOOKUP(A239,table123!$F$10:$F$410,1,FALSE)=VLOOKUP(calculations!A239,table100!$E$10:$E$462,1,FALSE),TRUE,FALSE)</f>
        <v>1</v>
      </c>
      <c r="F239" t="b">
        <f>IF(VLOOKUP($A239,table123!$AF$10:$AF$410,1,FALSE)=VLOOKUP(calculations!$A239,table100!$AE$10:$AE$462,1,FALSE),TRUE,FALSE)</f>
        <v>1</v>
      </c>
      <c r="G239" t="b">
        <f>IF(VLOOKUP($A239,table123!$BF$10:$BF$410,1,FALSE)=VLOOKUP(calculations!$A239,table100!$BE$10:$BE$462,1,FALSE),TRUE,FALSE)</f>
        <v>1</v>
      </c>
      <c r="H239" t="b">
        <f>IF(VLOOKUP($A239,table123!$CF$10:$CF$410,1,FALSE)=VLOOKUP(calculations!$A239,table100!$CE$10:$CE$462,1,FALSE),TRUE,FALSE)</f>
        <v>1</v>
      </c>
      <c r="I239" t="b">
        <f>IF(VLOOKUP($A239,table123!$DF$10:$DF$410,1,FALSE)=VLOOKUP(calculations!$A239,table100!$DE$10:$DE$462,1,FALSE),TRUE,FALSE)</f>
        <v>1</v>
      </c>
      <c r="J239" t="b">
        <f>IF(VLOOKUP($A239,table123!$EF$10:$EF$410,1,FALSE)=VLOOKUP(calculations!$A239,table100!$EE$10:$EE$462,1,FALSE),TRUE,FALSE)</f>
        <v>1</v>
      </c>
      <c r="K239" t="b">
        <f>IF(VLOOKUP($A239,table123!$FF$10:$FF$410,1,FALSE)=VLOOKUP(calculations!$A239,table100!$FE$10:$FE$462,1,FALSE),TRUE,FALSE)</f>
        <v>1</v>
      </c>
      <c r="L239" t="b">
        <f>IF(VLOOKUP($A239,table123!$GF$10:$GF$408,1,FALSE)=VLOOKUP(calculations!$A239,table100!$GE$10:$GE$462,1,FALSE),TRUE,FALSE)</f>
        <v>1</v>
      </c>
      <c r="N239">
        <f>IFERROR(VLOOKUP($A239,table123!$F$10:$R$410,3,FALSE)/VLOOKUP($A239,table100!$E$10:$K$462,7,FALSE)*1000,"")</f>
        <v>2.9441049849213115</v>
      </c>
      <c r="O239">
        <f>IFERROR(VLOOKUP($A239,table123!$AF$10:$AR$410,3,FALSE)/VLOOKUP($A239,table100!$AE$10:$AK$462,7,FALSE)*1000,"")</f>
        <v>3.6471604250976024</v>
      </c>
      <c r="P239">
        <f>IFERROR(VLOOKUP($A239,table123!$BF$10:$BR$410,3,FALSE)/VLOOKUP($A239,table100!$BE$10:$BK$462,7,FALSE)*1000,"")</f>
        <v>6.9962868868477628</v>
      </c>
      <c r="Q239">
        <f>IFERROR(VLOOKUP($A239,table123!$CF$10:$CY$410,3,FALSE)/VLOOKUP($A239,table100!$CE$10:$CK$462,7,FALSE)*1000,"")</f>
        <v>6.0926162286423473</v>
      </c>
      <c r="R239">
        <f>IFERROR(VLOOKUP($A239,table123!$DF$10:$DY$410,3,FALSE)/VLOOKUP($A239,table100!$DE$10:$DK$462,7,FALSE)*1000,"")</f>
        <v>8.0460212809910114</v>
      </c>
      <c r="S239">
        <f>IFERROR(VLOOKUP($A239,table123!$EF$10:$EZ$410,3,FALSE)/VLOOKUP($A239,table100!$EE$10:$EK$462,7,FALSE)*1000,"")</f>
        <v>8.2622268470343396</v>
      </c>
      <c r="T239">
        <f>IFERROR(VLOOKUP($A239,table123!$FF$10:$FZ$410,3,FALSE)/VLOOKUP($A239,table100!$FE$10:$FK$462,7,FALSE)*1000,"")</f>
        <v>9.0933753661560228</v>
      </c>
      <c r="U239">
        <f>IFERROR(VLOOKUP($A239,table123!$GF$10:$GZ$410,3,FALSE)/VLOOKUP($A239,table100!$GE$10:$GK$462,7,FALSE)*1000,"")</f>
        <v>10.405194098851043</v>
      </c>
      <c r="W239">
        <f>IFERROR(VLOOKUP($A239,table123!$F$10:$R$410,5,FALSE)/VLOOKUP($A239,table100!$E$10:$K$462,7,FALSE)*1000,"")</f>
        <v>0.16475526679608313</v>
      </c>
      <c r="X239">
        <f>IFERROR(VLOOKUP($A239,table123!$AF$10:$AR$410,5,FALSE)/VLOOKUP($A239,table100!$AE$10:$AK$462,7,FALSE)*1000,"")</f>
        <v>0.11419680391695038</v>
      </c>
      <c r="Y239">
        <f>IFERROR(VLOOKUP($A239,table123!$BF$10:$BR$410,5,FALSE)/VLOOKUP($A239,table100!$BE$10:$BK$462,7,FALSE)*1000,"")</f>
        <v>0.22740597296000853</v>
      </c>
      <c r="Z239">
        <f>IFERROR(VLOOKUP($A239,table123!$CF$10:$CY$410,5,FALSE)/VLOOKUP($A239,table100!$CE$10:$CK$462,7,FALSE)*1000,"")</f>
        <v>0.28206556614084943</v>
      </c>
      <c r="AA239">
        <f>IFERROR(VLOOKUP($A239,table123!$DF$10:$DY$410,5,FALSE)/VLOOKUP($A239,table100!$DE$10:$DK$462,7,FALSE)*1000,"")</f>
        <v>0.59522350642666322</v>
      </c>
      <c r="AB239">
        <f>IFERROR(VLOOKUP($A239,table123!$EF$10:$EZ$410,5,FALSE)/VLOOKUP($A239,table100!$EE$10:$EK$462,7,FALSE)*1000,"")</f>
        <v>0.11446409989594174</v>
      </c>
      <c r="AC239">
        <f>IFERROR(VLOOKUP($A239,table123!$FF$10:$FZ$410,5,FALSE)/VLOOKUP($A239,table100!$FE$10:$FK$462,7,FALSE)*1000,"")</f>
        <v>0.12362594908671332</v>
      </c>
      <c r="AD239">
        <f>IFERROR(VLOOKUP($A239,table123!$GF$10:$GZ$410,5,FALSE)/VLOOKUP($A239,table100!$GE$10:$GK$462,7,FALSE)*1000,"")</f>
        <v>0.11217621864164798</v>
      </c>
      <c r="AF239">
        <f>IFERROR(VLOOKUP($A239,table123!$F$10:$R$410,7,FALSE)/VLOOKUP($A239,table100!$E$10:$K$462,7,FALSE)*1000,"")</f>
        <v>0.64827615848024012</v>
      </c>
      <c r="AG239">
        <f>IFERROR(VLOOKUP($A239,table123!$AF$10:$AR$410,7,FALSE)/VLOOKUP($A239,table100!$AE$10:$AK$462,7,FALSE)*1000,"")</f>
        <v>0.73871057533777273</v>
      </c>
      <c r="AH239">
        <f>IFERROR(VLOOKUP($A239,table123!$BF$10:$BR$410,7,FALSE)/VLOOKUP($A239,table100!$BE$10:$BK$462,7,FALSE)*1000,"")</f>
        <v>0.66800504557002505</v>
      </c>
      <c r="AI239">
        <f>IFERROR(VLOOKUP($A239,table123!$CF$10:$CY$410,7,FALSE)/VLOOKUP($A239,table100!$CE$10:$CK$462,7,FALSE)*1000,"")</f>
        <v>0.74747375027325103</v>
      </c>
      <c r="AJ239">
        <f>IFERROR(VLOOKUP($A239,table123!$DF$10:$DY$410,7,FALSE)/VLOOKUP($A239,table100!$DE$10:$DK$462,7,FALSE)*1000,"")</f>
        <v>0.9593602397700336</v>
      </c>
      <c r="AK239">
        <f>IFERROR(VLOOKUP($A239,table123!$EF$10:$EZ$410,7,FALSE)/VLOOKUP($A239,table100!$EE$10:$EK$462,7,FALSE)*1000,"")</f>
        <v>1.7932708983697538</v>
      </c>
      <c r="AL239">
        <f>IFERROR(VLOOKUP($A239,table123!$FF$10:$FZ$410,7,FALSE)/VLOOKUP($A239,table100!$FE$10:$FK$462,7,FALSE)*1000,"")</f>
        <v>1.1675784080411813</v>
      </c>
      <c r="AM239">
        <f>IFERROR(VLOOKUP($A239,table123!$GF$10:$GZ$410,7,FALSE)/VLOOKUP($A239,table100!$GE$10:$GK$462,7,FALSE)*1000,"")</f>
        <v>1.2203412876470188</v>
      </c>
      <c r="AO239">
        <f>IFERROR(VLOOKUP($A239,table123!$F$10:$R$410,9,FALSE)/VLOOKUP($A239,table100!$E$10:$K$462,7,FALSE)*1000,"")</f>
        <v>2.1489817408184755E-2</v>
      </c>
      <c r="AP239">
        <f>IFERROR(VLOOKUP($A239,table123!$AF$10:$AR$410,9,FALSE)/VLOOKUP($A239,table100!$AE$10:$AK$462,7,FALSE)*1000,"")</f>
        <v>4.2823801468856393E-2</v>
      </c>
      <c r="AQ239">
        <f>IFERROR(VLOOKUP($A239,table123!$BF$10:$BR$410,9,FALSE)/VLOOKUP($A239,table100!$BE$10:$BK$462,7,FALSE)*1000,"")</f>
        <v>3.1978964947501201E-2</v>
      </c>
      <c r="AR239">
        <f>IFERROR(VLOOKUP($A239,table123!$CF$10:$CY$410,16,FALSE)/VLOOKUP($A239,table100!$CE$10:$CK$462,7,FALSE)*1000,"")</f>
        <v>7.0516391535212358E-3</v>
      </c>
      <c r="AS239">
        <f>IFERROR(VLOOKUP($A239,table123!$DF$10:$DY$410,16,FALSE)/VLOOKUP($A239,table100!$DE$10:$DK$462,7,FALSE)*1000,"")</f>
        <v>-1.750657371843127E-2</v>
      </c>
      <c r="AT239">
        <f>IFERROR(VLOOKUP($A239,table123!$EF$10:$EZ$410,17,FALSE)/VLOOKUP($A239,table100!$EE$10:$EK$462,7,FALSE)*1000,"")</f>
        <v>5.2029136316337148E-2</v>
      </c>
      <c r="AU239">
        <f>IFERROR(VLOOKUP($A239,table123!$FF$10:$FZ$410,17,FALSE)/VLOOKUP($A239,table100!$FE$10:$FK$462,7,FALSE)*1000,"")</f>
        <v>0</v>
      </c>
      <c r="AV239">
        <f>IFERROR(VLOOKUP($A239,table123!$GF$10:$GZ$410,17,FALSE)/VLOOKUP($A239,table100!$GE$10:$GK$462,7,FALSE)*1000,"")</f>
        <v>0</v>
      </c>
      <c r="AX239">
        <f>IFERROR(VLOOKUP($A239,table123!$F$10:$R$410,11,FALSE)/VLOOKUP($A239,table100!$E$10:$K$462,7,FALSE)*1000,"")</f>
        <v>0.13968381315320089</v>
      </c>
      <c r="AY239">
        <f>IFERROR(VLOOKUP($A239,table123!$AF$10:$AR$410,11,FALSE)/VLOOKUP($A239,table100!$AE$10:$AK$462,7,FALSE)*1000,"")</f>
        <v>0.19984440685466315</v>
      </c>
      <c r="AZ239">
        <f>IFERROR(VLOOKUP($A239,table123!$BF$10:$BR$410,11,FALSE)/VLOOKUP($A239,table100!$BE$10:$BK$462,7,FALSE)*1000,"")</f>
        <v>0.15278838808250572</v>
      </c>
      <c r="BA239">
        <f>IFERROR(VLOOKUP($A239,table123!$CF$10:$CY$410,18,FALSE)/VLOOKUP($A239,table100!$CE$10:$CK$462,7,FALSE)*1000,"")</f>
        <v>0.13045532434014287</v>
      </c>
      <c r="BB239">
        <f>IFERROR(VLOOKUP($A239,table123!$DF$10:$DY$410,18,FALSE)/VLOOKUP($A239,table100!$DE$10:$DK$462,7,FALSE)*1000,"")</f>
        <v>0.15405784872219519</v>
      </c>
      <c r="BC239">
        <f>IFERROR(VLOOKUP($A239,table123!$EF$10:$EZ$410,19,FALSE)/VLOOKUP($A239,table100!$EE$10:$EK$462,7,FALSE)*1000,"")</f>
        <v>0.15955601803676725</v>
      </c>
      <c r="BD239">
        <f>IFERROR(VLOOKUP($A239,table123!$FF$10:$FZ$410,19,FALSE)/VLOOKUP($A239,table100!$FE$10:$FK$462,7,FALSE)*1000,"")</f>
        <v>0.15453243635839162</v>
      </c>
      <c r="BE239">
        <f>IFERROR(VLOOKUP($A239,table123!$GF$10:$GZ$410,19,FALSE)/VLOOKUP($A239,table100!$GE$10:$GK$462,7,FALSE)*1000,"")</f>
        <v>0.12237405669997961</v>
      </c>
      <c r="BG239">
        <f>IFERROR(VLOOKUP($A239,table123!$F$10:$R$410,13,FALSE)/VLOOKUP($A239,table100!$E$10:$K$462,7,FALSE)*1000,"")</f>
        <v>3.6389424144526186</v>
      </c>
      <c r="BH239">
        <f>IFERROR(VLOOKUP($A239,table123!$AF$10:$AR$410,13,FALSE)/VLOOKUP($A239,table100!$AE$10:$AK$462,7,FALSE)*1000,"")</f>
        <v>4.3430471989665183</v>
      </c>
      <c r="BI239">
        <f>IFERROR(VLOOKUP($A239,table123!$BF$10:$BR$410,13,FALSE)/VLOOKUP($A239,table100!$BE$10:$BK$462,7,FALSE)*1000,"")</f>
        <v>7.7708884822427917</v>
      </c>
      <c r="BJ239">
        <f>IFERROR(VLOOKUP($A239,table123!$CF$10:$CY$410,20,FALSE)/VLOOKUP($A239,table100!$CE$10:$CK$462,7,FALSE)*1000,"")</f>
        <v>6.9987518598698264</v>
      </c>
      <c r="BK239">
        <f>IFERROR(VLOOKUP($A239,table123!$DF$10:$DY$410,20,FALSE)/VLOOKUP($A239,table100!$DE$10:$DK$462,7,FALSE)*1000,"")</f>
        <v>9.4290406047470814</v>
      </c>
      <c r="BL239">
        <f>IFERROR(VLOOKUP($A239,table123!$EF$10:$EZ$410,21,FALSE)/VLOOKUP($A239,table100!$EE$10:$EK$462,7,FALSE)*1000,"")</f>
        <v>10.062434963579605</v>
      </c>
      <c r="BM239">
        <f>IFERROR(VLOOKUP($A239,table123!$FF$10:$FZ$410,21,FALSE)/VLOOKUP($A239,table100!$FE$10:$FK$462,7,FALSE)*1000,"")</f>
        <v>10.230047286925526</v>
      </c>
      <c r="BN239">
        <f>IFERROR(VLOOKUP($A239,table123!$GF$10:$GZ$410,21,FALSE)/VLOOKUP($A239,table100!$GE$10:$GK$462,7,FALSE)*1000,"")</f>
        <v>11.615337548439731</v>
      </c>
    </row>
    <row r="240" spans="1:66" x14ac:dyDescent="0.3">
      <c r="A240" t="s">
        <v>770</v>
      </c>
      <c r="B240" t="str">
        <f>VLOOKUP($A240,class!$A$1:$B$455,2,FALSE)</f>
        <v>Shire District</v>
      </c>
      <c r="C240" t="str">
        <f>IFERROR(VLOOKUP($A240,classifications!A$3:C$334,3,FALSE),VLOOKUP($A240,classifications!I$2:K$28,3,FALSE))</f>
        <v>Predominantly Urban</v>
      </c>
      <c r="E240" t="b">
        <f>IF(VLOOKUP(A240,table123!$F$10:$F$410,1,FALSE)=VLOOKUP(calculations!A240,table100!$E$10:$E$462,1,FALSE),TRUE,FALSE)</f>
        <v>1</v>
      </c>
      <c r="F240" t="b">
        <f>IF(VLOOKUP($A240,table123!$AF$10:$AF$410,1,FALSE)=VLOOKUP(calculations!$A240,table100!$AE$10:$AE$462,1,FALSE),TRUE,FALSE)</f>
        <v>1</v>
      </c>
      <c r="G240" t="b">
        <f>IF(VLOOKUP($A240,table123!$BF$10:$BF$410,1,FALSE)=VLOOKUP(calculations!$A240,table100!$BE$10:$BE$462,1,FALSE),TRUE,FALSE)</f>
        <v>1</v>
      </c>
      <c r="H240" t="b">
        <f>IF(VLOOKUP($A240,table123!$CF$10:$CF$410,1,FALSE)=VLOOKUP(calculations!$A240,table100!$CE$10:$CE$462,1,FALSE),TRUE,FALSE)</f>
        <v>1</v>
      </c>
      <c r="I240" t="b">
        <f>IF(VLOOKUP($A240,table123!$DF$10:$DF$410,1,FALSE)=VLOOKUP(calculations!$A240,table100!$DE$10:$DE$462,1,FALSE),TRUE,FALSE)</f>
        <v>1</v>
      </c>
      <c r="J240" t="b">
        <f>IF(VLOOKUP($A240,table123!$EF$10:$EF$410,1,FALSE)=VLOOKUP(calculations!$A240,table100!$EE$10:$EE$462,1,FALSE),TRUE,FALSE)</f>
        <v>1</v>
      </c>
      <c r="K240" t="b">
        <f>IF(VLOOKUP($A240,table123!$FF$10:$FF$410,1,FALSE)=VLOOKUP(calculations!$A240,table100!$FE$10:$FE$462,1,FALSE),TRUE,FALSE)</f>
        <v>1</v>
      </c>
      <c r="L240" t="b">
        <f>IF(VLOOKUP($A240,table123!$GF$10:$GF$408,1,FALSE)=VLOOKUP(calculations!$A240,table100!$GE$10:$GE$462,1,FALSE),TRUE,FALSE)</f>
        <v>1</v>
      </c>
      <c r="N240">
        <f>IFERROR(VLOOKUP($A240,table123!$F$10:$R$410,3,FALSE)/VLOOKUP($A240,table100!$E$10:$K$462,7,FALSE)*1000,"")</f>
        <v>4.6024785924902352</v>
      </c>
      <c r="O240">
        <f>IFERROR(VLOOKUP($A240,table123!$AF$10:$AR$410,3,FALSE)/VLOOKUP($A240,table100!$AE$10:$AK$462,7,FALSE)*1000,"")</f>
        <v>8.2663406294969857</v>
      </c>
      <c r="P240">
        <f>IFERROR(VLOOKUP($A240,table123!$BF$10:$BR$410,3,FALSE)/VLOOKUP($A240,table100!$BE$10:$BK$462,7,FALSE)*1000,"")</f>
        <v>7.1415550575291933</v>
      </c>
      <c r="Q240">
        <f>IFERROR(VLOOKUP($A240,table123!$CF$10:$CY$410,3,FALSE)/VLOOKUP($A240,table100!$CE$10:$CK$462,7,FALSE)*1000,"")</f>
        <v>6.8655479153603345</v>
      </c>
      <c r="R240">
        <f>IFERROR(VLOOKUP($A240,table123!$DF$10:$DY$410,3,FALSE)/VLOOKUP($A240,table100!$DE$10:$DK$462,7,FALSE)*1000,"")</f>
        <v>8.3410663067319053</v>
      </c>
      <c r="S240">
        <f>IFERROR(VLOOKUP($A240,table123!$EF$10:$EZ$410,3,FALSE)/VLOOKUP($A240,table100!$EE$10:$EK$462,7,FALSE)*1000,"")</f>
        <v>6.6476733143399809</v>
      </c>
      <c r="T240">
        <f>IFERROR(VLOOKUP($A240,table123!$FF$10:$FZ$410,3,FALSE)/VLOOKUP($A240,table100!$FE$10:$FK$462,7,FALSE)*1000,"")</f>
        <v>4.509303023094664</v>
      </c>
      <c r="U240">
        <f>IFERROR(VLOOKUP($A240,table123!$GF$10:$GZ$410,3,FALSE)/VLOOKUP($A240,table100!$GE$10:$GK$462,7,FALSE)*1000,"")</f>
        <v>4.5436789407676974</v>
      </c>
      <c r="W240">
        <f>IFERROR(VLOOKUP($A240,table123!$F$10:$R$410,5,FALSE)/VLOOKUP($A240,table100!$E$10:$K$462,7,FALSE)*1000,"")</f>
        <v>0.2937752293078873</v>
      </c>
      <c r="X240">
        <f>IFERROR(VLOOKUP($A240,table123!$AF$10:$AR$410,5,FALSE)/VLOOKUP($A240,table100!$AE$10:$AK$462,7,FALSE)*1000,"")</f>
        <v>0.28131525702476656</v>
      </c>
      <c r="Y240">
        <f>IFERROR(VLOOKUP($A240,table123!$BF$10:$BR$410,5,FALSE)/VLOOKUP($A240,table100!$BE$10:$BK$462,7,FALSE)*1000,"")</f>
        <v>0.18229194591290734</v>
      </c>
      <c r="Z240">
        <f>IFERROR(VLOOKUP($A240,table123!$CF$10:$CY$410,5,FALSE)/VLOOKUP($A240,table100!$CE$10:$CK$462,7,FALSE)*1000,"")</f>
        <v>8.5022265205700748E-2</v>
      </c>
      <c r="AA240">
        <f>IFERROR(VLOOKUP($A240,table123!$DF$10:$DY$410,5,FALSE)/VLOOKUP($A240,table100!$DE$10:$DK$462,7,FALSE)*1000,"")</f>
        <v>0.63269782351948711</v>
      </c>
      <c r="AB240">
        <f>IFERROR(VLOOKUP($A240,table123!$EF$10:$EZ$410,5,FALSE)/VLOOKUP($A240,table100!$EE$10:$EK$462,7,FALSE)*1000,"")</f>
        <v>0.26089769679513269</v>
      </c>
      <c r="AC240">
        <f>IFERROR(VLOOKUP($A240,table123!$FF$10:$FZ$410,5,FALSE)/VLOOKUP($A240,table100!$FE$10:$FK$462,7,FALSE)*1000,"")</f>
        <v>0.33095802004364511</v>
      </c>
      <c r="AD240">
        <f>IFERROR(VLOOKUP($A240,table123!$GF$10:$GZ$410,5,FALSE)/VLOOKUP($A240,table100!$GE$10:$GK$462,7,FALSE)*1000,"")</f>
        <v>-0.10279816608071712</v>
      </c>
      <c r="AF240">
        <f>IFERROR(VLOOKUP($A240,table123!$F$10:$R$410,7,FALSE)/VLOOKUP($A240,table100!$E$10:$K$462,7,FALSE)*1000,"")</f>
        <v>0.71811722719705795</v>
      </c>
      <c r="AG240">
        <f>IFERROR(VLOOKUP($A240,table123!$AF$10:$AR$410,7,FALSE)/VLOOKUP($A240,table100!$AE$10:$AK$462,7,FALSE)*1000,"")</f>
        <v>0.60590978436103571</v>
      </c>
      <c r="AH240">
        <f>IFERROR(VLOOKUP($A240,table123!$BF$10:$BR$410,7,FALSE)/VLOOKUP($A240,table100!$BE$10:$BK$462,7,FALSE)*1000,"")</f>
        <v>1.6406275132161661</v>
      </c>
      <c r="AI240">
        <f>IFERROR(VLOOKUP($A240,table123!$CF$10:$CY$410,7,FALSE)/VLOOKUP($A240,table100!$CE$10:$CK$462,7,FALSE)*1000,"")</f>
        <v>0.90336156781057031</v>
      </c>
      <c r="AJ240">
        <f>IFERROR(VLOOKUP($A240,table123!$DF$10:$DY$410,7,FALSE)/VLOOKUP($A240,table100!$DE$10:$DK$462,7,FALSE)*1000,"")</f>
        <v>1.4341150666441709</v>
      </c>
      <c r="AK240">
        <f>IFERROR(VLOOKUP($A240,table123!$EF$10:$EZ$410,7,FALSE)/VLOOKUP($A240,table100!$EE$10:$EK$462,7,FALSE)*1000,"")</f>
        <v>2.1602329294636986</v>
      </c>
      <c r="AL240">
        <f>IFERROR(VLOOKUP($A240,table123!$FF$10:$FZ$410,7,FALSE)/VLOOKUP($A240,table100!$FE$10:$FK$462,7,FALSE)*1000,"")</f>
        <v>1.2617774514163969</v>
      </c>
      <c r="AM240">
        <f>IFERROR(VLOOKUP($A240,table123!$GF$10:$GZ$410,7,FALSE)/VLOOKUP($A240,table100!$GE$10:$GK$462,7,FALSE)*1000,"")</f>
        <v>1.603651390859187</v>
      </c>
      <c r="AO240">
        <f>IFERROR(VLOOKUP($A240,table123!$F$10:$R$410,9,FALSE)/VLOOKUP($A240,table100!$E$10:$K$462,7,FALSE)*1000,"")</f>
        <v>0</v>
      </c>
      <c r="AP240">
        <f>IFERROR(VLOOKUP($A240,table123!$AF$10:$AR$410,9,FALSE)/VLOOKUP($A240,table100!$AE$10:$AK$462,7,FALSE)*1000,"")</f>
        <v>0</v>
      </c>
      <c r="AQ240">
        <f>IFERROR(VLOOKUP($A240,table123!$BF$10:$BR$410,9,FALSE)/VLOOKUP($A240,table100!$BE$10:$BK$462,7,FALSE)*1000,"")</f>
        <v>0</v>
      </c>
      <c r="AR240">
        <f>IFERROR(VLOOKUP($A240,table123!$CF$10:$CY$410,16,FALSE)/VLOOKUP($A240,table100!$CE$10:$CK$462,7,FALSE)*1000,"")</f>
        <v>0</v>
      </c>
      <c r="AS240">
        <f>IFERROR(VLOOKUP($A240,table123!$DF$10:$DY$410,16,FALSE)/VLOOKUP($A240,table100!$DE$10:$DK$462,7,FALSE)*1000,"")</f>
        <v>8.4359709802598271E-2</v>
      </c>
      <c r="AT240">
        <f>IFERROR(VLOOKUP($A240,table123!$EF$10:$EZ$410,17,FALSE)/VLOOKUP($A240,table100!$EE$10:$EK$462,7,FALSE)*1000,"")</f>
        <v>0</v>
      </c>
      <c r="AU240">
        <f>IFERROR(VLOOKUP($A240,table123!$FF$10:$FZ$410,17,FALSE)/VLOOKUP($A240,table100!$FE$10:$FK$462,7,FALSE)*1000,"")</f>
        <v>0</v>
      </c>
      <c r="AV240">
        <f>IFERROR(VLOOKUP($A240,table123!$GF$10:$GZ$410,17,FALSE)/VLOOKUP($A240,table100!$GE$10:$GK$462,7,FALSE)*1000,"")</f>
        <v>-2.0559633216143423E-2</v>
      </c>
      <c r="AX240">
        <f>IFERROR(VLOOKUP($A240,table123!$F$10:$R$410,11,FALSE)/VLOOKUP($A240,table100!$E$10:$K$462,7,FALSE)*1000,"")</f>
        <v>0</v>
      </c>
      <c r="AY240">
        <f>IFERROR(VLOOKUP($A240,table123!$AF$10:$AR$410,11,FALSE)/VLOOKUP($A240,table100!$AE$10:$AK$462,7,FALSE)*1000,"")</f>
        <v>0.12983781093450764</v>
      </c>
      <c r="AZ240">
        <f>IFERROR(VLOOKUP($A240,table123!$BF$10:$BR$410,11,FALSE)/VLOOKUP($A240,table100!$BE$10:$BK$462,7,FALSE)*1000,"")</f>
        <v>0</v>
      </c>
      <c r="BA240">
        <f>IFERROR(VLOOKUP($A240,table123!$CF$10:$CY$410,18,FALSE)/VLOOKUP($A240,table100!$CE$10:$CK$462,7,FALSE)*1000,"")</f>
        <v>0</v>
      </c>
      <c r="BB240">
        <f>IFERROR(VLOOKUP($A240,table123!$DF$10:$DY$410,18,FALSE)/VLOOKUP($A240,table100!$DE$10:$DK$462,7,FALSE)*1000,"")</f>
        <v>4.2179854901299135E-2</v>
      </c>
      <c r="BC240">
        <f>IFERROR(VLOOKUP($A240,table123!$EF$10:$EZ$410,19,FALSE)/VLOOKUP($A240,table100!$EE$10:$EK$462,7,FALSE)*1000,"")</f>
        <v>3.1307723615415922E-2</v>
      </c>
      <c r="BD240">
        <f>IFERROR(VLOOKUP($A240,table123!$FF$10:$FZ$410,19,FALSE)/VLOOKUP($A240,table100!$FE$10:$FK$462,7,FALSE)*1000,"")</f>
        <v>1.034243812636391E-2</v>
      </c>
      <c r="BE240">
        <f>IFERROR(VLOOKUP($A240,table123!$GF$10:$GZ$410,19,FALSE)/VLOOKUP($A240,table100!$GE$10:$GK$462,7,FALSE)*1000,"")</f>
        <v>0.10279816608071712</v>
      </c>
      <c r="BG240">
        <f>IFERROR(VLOOKUP($A240,table123!$F$10:$R$410,13,FALSE)/VLOOKUP($A240,table100!$E$10:$K$462,7,FALSE)*1000,"")</f>
        <v>5.6143710489951806</v>
      </c>
      <c r="BH240">
        <f>IFERROR(VLOOKUP($A240,table123!$AF$10:$AR$410,13,FALSE)/VLOOKUP($A240,table100!$AE$10:$AK$462,7,FALSE)*1000,"")</f>
        <v>9.0237278599482806</v>
      </c>
      <c r="BI240">
        <f>IFERROR(VLOOKUP($A240,table123!$BF$10:$BR$410,13,FALSE)/VLOOKUP($A240,table100!$BE$10:$BK$462,7,FALSE)*1000,"")</f>
        <v>8.9644745166582673</v>
      </c>
      <c r="BJ240">
        <f>IFERROR(VLOOKUP($A240,table123!$CF$10:$CY$410,20,FALSE)/VLOOKUP($A240,table100!$CE$10:$CK$462,7,FALSE)*1000,"")</f>
        <v>7.8539317483766071</v>
      </c>
      <c r="BK240">
        <f>IFERROR(VLOOKUP($A240,table123!$DF$10:$DY$410,20,FALSE)/VLOOKUP($A240,table100!$DE$10:$DK$462,7,FALSE)*1000,"")</f>
        <v>10.450059051796861</v>
      </c>
      <c r="BL240">
        <f>IFERROR(VLOOKUP($A240,table123!$EF$10:$EZ$410,21,FALSE)/VLOOKUP($A240,table100!$EE$10:$EK$462,7,FALSE)*1000,"")</f>
        <v>9.0374962169833974</v>
      </c>
      <c r="BM240">
        <f>IFERROR(VLOOKUP($A240,table123!$FF$10:$FZ$410,21,FALSE)/VLOOKUP($A240,table100!$FE$10:$FK$462,7,FALSE)*1000,"")</f>
        <v>6.0916960564283427</v>
      </c>
      <c r="BN240">
        <f>IFERROR(VLOOKUP($A240,table123!$GF$10:$GZ$410,21,FALSE)/VLOOKUP($A240,table100!$GE$10:$GK$462,7,FALSE)*1000,"")</f>
        <v>5.9211743662493062</v>
      </c>
    </row>
    <row r="241" spans="1:66" x14ac:dyDescent="0.3">
      <c r="A241" t="s">
        <v>755</v>
      </c>
      <c r="B241" t="str">
        <f>VLOOKUP($A241,class!$A$1:$B$455,2,FALSE)</f>
        <v>Shire County</v>
      </c>
      <c r="C241" t="str">
        <f>IFERROR(VLOOKUP($A241,classifications!A$3:C$334,3,FALSE),VLOOKUP($A241,classifications!I$2:K$28,3,FALSE))</f>
        <v>Urban with Significant Rural</v>
      </c>
      <c r="E241" t="b">
        <f>IF(VLOOKUP(A241,table123!$F$10:$F$410,1,FALSE)=VLOOKUP(calculations!A241,table100!$E$10:$E$462,1,FALSE),TRUE,FALSE)</f>
        <v>1</v>
      </c>
      <c r="F241" t="b">
        <f>IF(VLOOKUP($A241,table123!$AF$10:$AF$410,1,FALSE)=VLOOKUP(calculations!$A241,table100!$AE$10:$AE$462,1,FALSE),TRUE,FALSE)</f>
        <v>1</v>
      </c>
      <c r="G241" t="b">
        <f>IF(VLOOKUP($A241,table123!$BF$10:$BF$410,1,FALSE)=VLOOKUP(calculations!$A241,table100!$BE$10:$BE$462,1,FALSE),TRUE,FALSE)</f>
        <v>1</v>
      </c>
      <c r="H241" t="b">
        <f>IF(VLOOKUP($A241,table123!$CF$10:$CF$410,1,FALSE)=VLOOKUP(calculations!$A241,table100!$CE$10:$CE$462,1,FALSE),TRUE,FALSE)</f>
        <v>1</v>
      </c>
      <c r="I241" t="b">
        <f>IF(VLOOKUP($A241,table123!$DF$10:$DF$410,1,FALSE)=VLOOKUP(calculations!$A241,table100!$DE$10:$DE$462,1,FALSE),TRUE,FALSE)</f>
        <v>1</v>
      </c>
      <c r="J241" t="b">
        <f>IF(VLOOKUP($A241,table123!$EF$10:$EF$410,1,FALSE)=VLOOKUP(calculations!$A241,table100!$EE$10:$EE$462,1,FALSE),TRUE,FALSE)</f>
        <v>1</v>
      </c>
      <c r="K241" t="b">
        <f>IF(VLOOKUP($A241,table123!$FF$10:$FF$410,1,FALSE)=VLOOKUP(calculations!$A241,table100!$FE$10:$FE$462,1,FALSE),TRUE,FALSE)</f>
        <v>1</v>
      </c>
      <c r="L241" t="b">
        <f>IF(VLOOKUP($A241,table123!$GF$10:$GF$408,1,FALSE)=VLOOKUP(calculations!$A241,table100!$GE$10:$GE$462,1,FALSE),TRUE,FALSE)</f>
        <v>1</v>
      </c>
      <c r="N241">
        <f>IFERROR(VLOOKUP($A241,table123!$F$10:$R$410,3,FALSE)/VLOOKUP($A241,table100!$E$10:$K$462,7,FALSE)*1000,"")</f>
        <v>6.4489468194699571</v>
      </c>
      <c r="O241">
        <f>IFERROR(VLOOKUP($A241,table123!$AF$10:$AR$410,3,FALSE)/VLOOKUP($A241,table100!$AE$10:$AK$462,7,FALSE)*1000,"")</f>
        <v>8.8829615558524129</v>
      </c>
      <c r="P241">
        <f>IFERROR(VLOOKUP($A241,table123!$BF$10:$BR$410,3,FALSE)/VLOOKUP($A241,table100!$BE$10:$BK$462,7,FALSE)*1000,"")</f>
        <v>9.1510962844167221</v>
      </c>
      <c r="Q241">
        <f>IFERROR(VLOOKUP($A241,table123!$CF$10:$CY$410,3,FALSE)/VLOOKUP($A241,table100!$CE$10:$CK$462,7,FALSE)*1000,"")</f>
        <v>11.19807176128046</v>
      </c>
      <c r="R241">
        <f>IFERROR(VLOOKUP($A241,table123!$DF$10:$DY$410,3,FALSE)/VLOOKUP($A241,table100!$DE$10:$DK$462,7,FALSE)*1000,"")</f>
        <v>11.920374697878627</v>
      </c>
      <c r="S241">
        <f>IFERROR(VLOOKUP($A241,table123!$EF$10:$EZ$410,3,FALSE)/VLOOKUP($A241,table100!$EE$10:$EK$462,7,FALSE)*1000,"")</f>
        <v>12.503045135011682</v>
      </c>
      <c r="T241">
        <f>IFERROR(VLOOKUP($A241,table123!$FF$10:$FZ$410,3,FALSE)/VLOOKUP($A241,table100!$FE$10:$FK$462,7,FALSE)*1000,"")</f>
        <v>12.051351164454163</v>
      </c>
      <c r="U241">
        <f>IFERROR(VLOOKUP($A241,table123!$GF$10:$GZ$410,3,FALSE)/VLOOKUP($A241,table100!$GE$10:$GK$462,7,FALSE)*1000,"")</f>
        <v>7.7202333583462357</v>
      </c>
      <c r="W241">
        <f>IFERROR(VLOOKUP($A241,table123!$F$10:$R$410,5,FALSE)/VLOOKUP($A241,table100!$E$10:$K$462,7,FALSE)*1000,"")</f>
        <v>0.22984366247077842</v>
      </c>
      <c r="X241">
        <f>IFERROR(VLOOKUP($A241,table123!$AF$10:$AR$410,5,FALSE)/VLOOKUP($A241,table100!$AE$10:$AK$462,7,FALSE)*1000,"")</f>
        <v>0.18857683749854284</v>
      </c>
      <c r="Y241">
        <f>IFERROR(VLOOKUP($A241,table123!$BF$10:$BR$410,5,FALSE)/VLOOKUP($A241,table100!$BE$10:$BK$462,7,FALSE)*1000,"")</f>
        <v>0.2523762227435844</v>
      </c>
      <c r="Z241">
        <f>IFERROR(VLOOKUP($A241,table123!$CF$10:$CY$410,5,FALSE)/VLOOKUP($A241,table100!$CE$10:$CK$462,7,FALSE)*1000,"")</f>
        <v>0.12655021694869253</v>
      </c>
      <c r="AA241">
        <f>IFERROR(VLOOKUP($A241,table123!$DF$10:$DY$410,5,FALSE)/VLOOKUP($A241,table100!$DE$10:$DK$462,7,FALSE)*1000,"")</f>
        <v>0.25335205841603758</v>
      </c>
      <c r="AB241">
        <f>IFERROR(VLOOKUP($A241,table123!$EF$10:$EZ$410,5,FALSE)/VLOOKUP($A241,table100!$EE$10:$EK$462,7,FALSE)*1000,"")</f>
        <v>0.18680163660817656</v>
      </c>
      <c r="AC241">
        <f>IFERROR(VLOOKUP($A241,table123!$FF$10:$FZ$410,5,FALSE)/VLOOKUP($A241,table100!$FE$10:$FK$462,7,FALSE)*1000,"")</f>
        <v>0.42784014240223378</v>
      </c>
      <c r="AD241">
        <f>IFERROR(VLOOKUP($A241,table123!$GF$10:$GZ$410,5,FALSE)/VLOOKUP($A241,table100!$GE$10:$GK$462,7,FALSE)*1000,"")</f>
        <v>0.21573506390588282</v>
      </c>
      <c r="AF241">
        <f>IFERROR(VLOOKUP($A241,table123!$F$10:$R$410,7,FALSE)/VLOOKUP($A241,table100!$E$10:$K$462,7,FALSE)*1000,"")</f>
        <v>0.37307956806850989</v>
      </c>
      <c r="AG241">
        <f>IFERROR(VLOOKUP($A241,table123!$AF$10:$AR$410,7,FALSE)/VLOOKUP($A241,table100!$AE$10:$AK$462,7,FALSE)*1000,"")</f>
        <v>0.59219743705682748</v>
      </c>
      <c r="AH241">
        <f>IFERROR(VLOOKUP($A241,table123!$BF$10:$BR$410,7,FALSE)/VLOOKUP($A241,table100!$BE$10:$BK$462,7,FALSE)*1000,"")</f>
        <v>0.93084217219711651</v>
      </c>
      <c r="AI241">
        <f>IFERROR(VLOOKUP($A241,table123!$CF$10:$CY$410,7,FALSE)/VLOOKUP($A241,table100!$CE$10:$CK$462,7,FALSE)*1000,"")</f>
        <v>0.70413838661195582</v>
      </c>
      <c r="AJ241">
        <f>IFERROR(VLOOKUP($A241,table123!$DF$10:$DY$410,7,FALSE)/VLOOKUP($A241,table100!$DE$10:$DK$462,7,FALSE)*1000,"")</f>
        <v>0.74081424676081875</v>
      </c>
      <c r="AK241">
        <f>IFERROR(VLOOKUP($A241,table123!$EF$10:$EZ$410,7,FALSE)/VLOOKUP($A241,table100!$EE$10:$EK$462,7,FALSE)*1000,"")</f>
        <v>1.2411227381424612</v>
      </c>
      <c r="AL241">
        <f>IFERROR(VLOOKUP($A241,table123!$FF$10:$FZ$410,7,FALSE)/VLOOKUP($A241,table100!$FE$10:$FK$462,7,FALSE)*1000,"")</f>
        <v>0.87129488854177539</v>
      </c>
      <c r="AM241">
        <f>IFERROR(VLOOKUP($A241,table123!$GF$10:$GZ$410,7,FALSE)/VLOOKUP($A241,table100!$GE$10:$GK$462,7,FALSE)*1000,"")</f>
        <v>0.95231621067025418</v>
      </c>
      <c r="AO241">
        <f>IFERROR(VLOOKUP($A241,table123!$F$10:$R$410,9,FALSE)/VLOOKUP($A241,table100!$E$10:$K$462,7,FALSE)*1000,"")</f>
        <v>0</v>
      </c>
      <c r="AP241">
        <f>IFERROR(VLOOKUP($A241,table123!$AF$10:$AR$410,9,FALSE)/VLOOKUP($A241,table100!$AE$10:$AK$462,7,FALSE)*1000,"")</f>
        <v>0</v>
      </c>
      <c r="AQ241">
        <f>IFERROR(VLOOKUP($A241,table123!$BF$10:$BR$410,9,FALSE)/VLOOKUP($A241,table100!$BE$10:$BK$462,7,FALSE)*1000,"")</f>
        <v>3.2776132823842128E-3</v>
      </c>
      <c r="AR241">
        <f>IFERROR(VLOOKUP($A241,table123!$CF$10:$CY$410,16,FALSE)/VLOOKUP($A241,table100!$CE$10:$CK$462,7,FALSE)*1000,"")</f>
        <v>0</v>
      </c>
      <c r="AS241">
        <f>IFERROR(VLOOKUP($A241,table123!$DF$10:$DY$410,16,FALSE)/VLOOKUP($A241,table100!$DE$10:$DK$462,7,FALSE)*1000,"")</f>
        <v>2.5655904649725322E-2</v>
      </c>
      <c r="AT241">
        <f>IFERROR(VLOOKUP($A241,table123!$EF$10:$EZ$410,17,FALSE)/VLOOKUP($A241,table100!$EE$10:$EK$462,7,FALSE)*1000,"")</f>
        <v>3.1661294340368908E-3</v>
      </c>
      <c r="AU241">
        <f>IFERROR(VLOOKUP($A241,table123!$FF$10:$FZ$410,17,FALSE)/VLOOKUP($A241,table100!$FE$10:$FK$462,7,FALSE)*1000,"")</f>
        <v>-3.4352128222077165E-2</v>
      </c>
      <c r="AV241">
        <f>IFERROR(VLOOKUP($A241,table123!$GF$10:$GZ$410,17,FALSE)/VLOOKUP($A241,table100!$GE$10:$GK$462,7,FALSE)*1000,"")</f>
        <v>5.5474730718655586E-2</v>
      </c>
      <c r="AX241">
        <f>IFERROR(VLOOKUP($A241,table123!$F$10:$R$410,11,FALSE)/VLOOKUP($A241,table100!$E$10:$K$462,7,FALSE)*1000,"")</f>
        <v>0.18987085160629522</v>
      </c>
      <c r="AY241">
        <f>IFERROR(VLOOKUP($A241,table123!$AF$10:$AR$410,11,FALSE)/VLOOKUP($A241,table100!$AE$10:$AK$462,7,FALSE)*1000,"")</f>
        <v>0.28121107346273932</v>
      </c>
      <c r="AZ241">
        <f>IFERROR(VLOOKUP($A241,table123!$BF$10:$BR$410,11,FALSE)/VLOOKUP($A241,table100!$BE$10:$BK$462,7,FALSE)*1000,"")</f>
        <v>0.24909860946120016</v>
      </c>
      <c r="BA241">
        <f>IFERROR(VLOOKUP($A241,table123!$CF$10:$CY$410,18,FALSE)/VLOOKUP($A241,table100!$CE$10:$CK$462,7,FALSE)*1000,"")</f>
        <v>0.21416190560547968</v>
      </c>
      <c r="BB241">
        <f>IFERROR(VLOOKUP($A241,table123!$DF$10:$DY$410,18,FALSE)/VLOOKUP($A241,table100!$DE$10:$DK$462,7,FALSE)*1000,"")</f>
        <v>3.5276868893372317E-2</v>
      </c>
      <c r="BC241">
        <f>IFERROR(VLOOKUP($A241,table123!$EF$10:$EZ$410,19,FALSE)/VLOOKUP($A241,table100!$EE$10:$EK$462,7,FALSE)*1000,"")</f>
        <v>9.8150012455143612E-2</v>
      </c>
      <c r="BD241">
        <f>IFERROR(VLOOKUP($A241,table123!$FF$10:$FZ$410,19,FALSE)/VLOOKUP($A241,table100!$FE$10:$FK$462,7,FALSE)*1000,"")</f>
        <v>1.5614603737307805E-2</v>
      </c>
      <c r="BE241">
        <f>IFERROR(VLOOKUP($A241,table123!$GF$10:$GZ$410,19,FALSE)/VLOOKUP($A241,table100!$GE$10:$GK$462,7,FALSE)*1000,"")</f>
        <v>6.16385896873951E-2</v>
      </c>
      <c r="BG241">
        <f>IFERROR(VLOOKUP($A241,table123!$F$10:$R$410,13,FALSE)/VLOOKUP($A241,table100!$E$10:$K$462,7,FALSE)*1000,"")</f>
        <v>6.86199919840295</v>
      </c>
      <c r="BH241">
        <f>IFERROR(VLOOKUP($A241,table123!$AF$10:$AR$410,13,FALSE)/VLOOKUP($A241,table100!$AE$10:$AK$462,7,FALSE)*1000,"")</f>
        <v>9.3825247569450454</v>
      </c>
      <c r="BI241">
        <f>IFERROR(VLOOKUP($A241,table123!$BF$10:$BR$410,13,FALSE)/VLOOKUP($A241,table100!$BE$10:$BK$462,7,FALSE)*1000,"")</f>
        <v>10.088493683178607</v>
      </c>
      <c r="BJ241">
        <f>IFERROR(VLOOKUP($A241,table123!$CF$10:$CY$410,20,FALSE)/VLOOKUP($A241,table100!$CE$10:$CK$462,7,FALSE)*1000,"")</f>
        <v>11.814598459235627</v>
      </c>
      <c r="BK241">
        <f>IFERROR(VLOOKUP($A241,table123!$DF$10:$DY$410,20,FALSE)/VLOOKUP($A241,table100!$DE$10:$DK$462,7,FALSE)*1000,"")</f>
        <v>12.904920038811838</v>
      </c>
      <c r="BL241">
        <f>IFERROR(VLOOKUP($A241,table123!$EF$10:$EZ$410,21,FALSE)/VLOOKUP($A241,table100!$EE$10:$EK$462,7,FALSE)*1000,"")</f>
        <v>13.835985626741211</v>
      </c>
      <c r="BM241">
        <f>IFERROR(VLOOKUP($A241,table123!$FF$10:$FZ$410,21,FALSE)/VLOOKUP($A241,table100!$FE$10:$FK$462,7,FALSE)*1000,"")</f>
        <v>13.300519463438786</v>
      </c>
      <c r="BN241">
        <f>IFERROR(VLOOKUP($A241,table123!$GF$10:$GZ$410,21,FALSE)/VLOOKUP($A241,table100!$GE$10:$GK$462,7,FALSE)*1000,"")</f>
        <v>8.8821207739536323</v>
      </c>
    </row>
    <row r="242" spans="1:66" x14ac:dyDescent="0.3">
      <c r="A242" t="s">
        <v>1130</v>
      </c>
      <c r="B242" t="str">
        <f>VLOOKUP($A242,class!$A$1:$B$455,2,FALSE)</f>
        <v>Unitary Authority</v>
      </c>
      <c r="C242" t="str">
        <f>IFERROR(VLOOKUP($A242,classifications!A$3:C$334,3,FALSE),VLOOKUP($A242,classifications!I$2:K$28,3,FALSE))</f>
        <v>Predominantly Rural</v>
      </c>
      <c r="E242" t="b">
        <f>IF(VLOOKUP(A242,table123!$F$10:$F$410,1,FALSE)=VLOOKUP(calculations!A242,table100!$E$10:$E$462,1,FALSE),TRUE,FALSE)</f>
        <v>1</v>
      </c>
      <c r="F242" t="b">
        <f>IF(VLOOKUP($A242,table123!$AF$10:$AF$410,1,FALSE)=VLOOKUP(calculations!$A242,table100!$AE$10:$AE$462,1,FALSE),TRUE,FALSE)</f>
        <v>1</v>
      </c>
      <c r="G242" t="b">
        <f>IF(VLOOKUP($A242,table123!$BF$10:$BF$410,1,FALSE)=VLOOKUP(calculations!$A242,table100!$BE$10:$BE$462,1,FALSE),TRUE,FALSE)</f>
        <v>1</v>
      </c>
      <c r="H242" t="b">
        <f>IF(VLOOKUP($A242,table123!$CF$10:$CF$410,1,FALSE)=VLOOKUP(calculations!$A242,table100!$CE$10:$CE$462,1,FALSE),TRUE,FALSE)</f>
        <v>1</v>
      </c>
      <c r="I242" t="b">
        <f>IF(VLOOKUP($A242,table123!$DF$10:$DF$410,1,FALSE)=VLOOKUP(calculations!$A242,table100!$DE$10:$DE$462,1,FALSE),TRUE,FALSE)</f>
        <v>1</v>
      </c>
      <c r="J242" t="b">
        <f>IF(VLOOKUP($A242,table123!$EF$10:$EF$410,1,FALSE)=VLOOKUP(calculations!$A242,table100!$EE$10:$EE$462,1,FALSE),TRUE,FALSE)</f>
        <v>1</v>
      </c>
      <c r="K242" t="b">
        <f>IF(VLOOKUP($A242,table123!$FF$10:$FF$410,1,FALSE)=VLOOKUP(calculations!$A242,table100!$FE$10:$FE$462,1,FALSE),TRUE,FALSE)</f>
        <v>1</v>
      </c>
      <c r="L242" t="b">
        <f>IF(VLOOKUP($A242,table123!$GF$10:$GF$408,1,FALSE)=VLOOKUP(calculations!$A242,table100!$GE$10:$GE$462,1,FALSE),TRUE,FALSE)</f>
        <v>1</v>
      </c>
      <c r="N242">
        <f>IFERROR(VLOOKUP($A242,table123!$F$10:$R$410,3,FALSE)/VLOOKUP($A242,table100!$E$10:$K$462,7,FALSE)*1000,"")</f>
        <v>3.9982230119946687</v>
      </c>
      <c r="O242">
        <f>IFERROR(VLOOKUP($A242,table123!$AF$10:$AR$410,3,FALSE)/VLOOKUP($A242,table100!$AE$10:$AK$462,7,FALSE)*1000,"")</f>
        <v>3.8475202262931756</v>
      </c>
      <c r="P242">
        <f>IFERROR(VLOOKUP($A242,table123!$BF$10:$BR$410,3,FALSE)/VLOOKUP($A242,table100!$BE$10:$BK$462,7,FALSE)*1000,"")</f>
        <v>8.2205868604169723</v>
      </c>
      <c r="Q242">
        <f>IFERROR(VLOOKUP($A242,table123!$CF$10:$CY$410,3,FALSE)/VLOOKUP($A242,table100!$CE$10:$CK$462,7,FALSE)*1000,"")</f>
        <v>6.5016237524224003</v>
      </c>
      <c r="R242">
        <f>IFERROR(VLOOKUP($A242,table123!$DF$10:$DY$410,3,FALSE)/VLOOKUP($A242,table100!$DE$10:$DK$462,7,FALSE)*1000,"")</f>
        <v>9.2453871629080595</v>
      </c>
      <c r="S242">
        <f>IFERROR(VLOOKUP($A242,table123!$EF$10:$EZ$410,3,FALSE)/VLOOKUP($A242,table100!$EE$10:$EK$462,7,FALSE)*1000,"")</f>
        <v>8.684903880558176</v>
      </c>
      <c r="T242">
        <f>IFERROR(VLOOKUP($A242,table123!$FF$10:$FZ$410,3,FALSE)/VLOOKUP($A242,table100!$FE$10:$FK$462,7,FALSE)*1000,"")</f>
        <v>11.090263135836381</v>
      </c>
      <c r="U242">
        <f>IFERROR(VLOOKUP($A242,table123!$GF$10:$GZ$410,3,FALSE)/VLOOKUP($A242,table100!$GE$10:$GK$462,7,FALSE)*1000,"")</f>
        <v>10.899147826862894</v>
      </c>
      <c r="W242">
        <f>IFERROR(VLOOKUP($A242,table123!$F$10:$R$410,5,FALSE)/VLOOKUP($A242,table100!$E$10:$K$462,7,FALSE)*1000,"")</f>
        <v>2.0193045515124592E-2</v>
      </c>
      <c r="X242">
        <f>IFERROR(VLOOKUP($A242,table123!$AF$10:$AR$410,5,FALSE)/VLOOKUP($A242,table100!$AE$10:$AK$462,7,FALSE)*1000,"")</f>
        <v>2.010899072975527E-2</v>
      </c>
      <c r="Y242">
        <f>IFERROR(VLOOKUP($A242,table123!$BF$10:$BR$410,5,FALSE)/VLOOKUP($A242,table100!$BE$10:$BK$462,7,FALSE)*1000,"")</f>
        <v>0.16694936759579554</v>
      </c>
      <c r="Z242">
        <f>IFERROR(VLOOKUP($A242,table123!$CF$10:$CY$410,5,FALSE)/VLOOKUP($A242,table100!$CE$10:$CK$462,7,FALSE)*1000,"")</f>
        <v>5.291250256294934E-2</v>
      </c>
      <c r="AA242">
        <f>IFERROR(VLOOKUP($A242,table123!$DF$10:$DY$410,5,FALSE)/VLOOKUP($A242,table100!$DE$10:$DK$462,7,FALSE)*1000,"")</f>
        <v>6.570993008463439E-3</v>
      </c>
      <c r="AB242">
        <f>IFERROR(VLOOKUP($A242,table123!$EF$10:$EZ$410,5,FALSE)/VLOOKUP($A242,table100!$EE$10:$EK$462,7,FALSE)*1000,"")</f>
        <v>4.5538821845623391E-2</v>
      </c>
      <c r="AC242">
        <f>IFERROR(VLOOKUP($A242,table123!$FF$10:$FZ$410,5,FALSE)/VLOOKUP($A242,table100!$FE$10:$FK$462,7,FALSE)*1000,"")</f>
        <v>3.8686964427336212E-2</v>
      </c>
      <c r="AD242">
        <f>IFERROR(VLOOKUP($A242,table123!$GF$10:$GZ$410,5,FALSE)/VLOOKUP($A242,table100!$GE$10:$GK$462,7,FALSE)*1000,"")</f>
        <v>1.9121311976952445E-2</v>
      </c>
      <c r="AF242">
        <f>IFERROR(VLOOKUP($A242,table123!$F$10:$R$410,7,FALSE)/VLOOKUP($A242,table100!$E$10:$K$462,7,FALSE)*1000,"")</f>
        <v>0.32308872824199347</v>
      </c>
      <c r="AG242">
        <f>IFERROR(VLOOKUP($A242,table123!$AF$10:$AR$410,7,FALSE)/VLOOKUP($A242,table100!$AE$10:$AK$462,7,FALSE)*1000,"")</f>
        <v>0.66359669408192401</v>
      </c>
      <c r="AH242">
        <f>IFERROR(VLOOKUP($A242,table123!$BF$10:$BR$410,7,FALSE)/VLOOKUP($A242,table100!$BE$10:$BK$462,7,FALSE)*1000,"")</f>
        <v>1.4825103842506646</v>
      </c>
      <c r="AI242">
        <f>IFERROR(VLOOKUP($A242,table123!$CF$10:$CY$410,7,FALSE)/VLOOKUP($A242,table100!$CE$10:$CK$462,7,FALSE)*1000,"")</f>
        <v>0.41668595768322608</v>
      </c>
      <c r="AJ242">
        <f>IFERROR(VLOOKUP($A242,table123!$DF$10:$DY$410,7,FALSE)/VLOOKUP($A242,table100!$DE$10:$DK$462,7,FALSE)*1000,"")</f>
        <v>0.87394207012563729</v>
      </c>
      <c r="AK242">
        <f>IFERROR(VLOOKUP($A242,table123!$EF$10:$EZ$410,7,FALSE)/VLOOKUP($A242,table100!$EE$10:$EK$462,7,FALSE)*1000,"")</f>
        <v>0.59200468399310413</v>
      </c>
      <c r="AL242">
        <f>IFERROR(VLOOKUP($A242,table123!$FF$10:$FZ$410,7,FALSE)/VLOOKUP($A242,table100!$FE$10:$FK$462,7,FALSE)*1000,"")</f>
        <v>0.58675229381459915</v>
      </c>
      <c r="AM242">
        <f>IFERROR(VLOOKUP($A242,table123!$GF$10:$GZ$410,7,FALSE)/VLOOKUP($A242,table100!$GE$10:$GK$462,7,FALSE)*1000,"")</f>
        <v>0.59913444194450993</v>
      </c>
      <c r="AO242">
        <f>IFERROR(VLOOKUP($A242,table123!$F$10:$R$410,9,FALSE)/VLOOKUP($A242,table100!$E$10:$K$462,7,FALSE)*1000,"")</f>
        <v>1.3462030343416394E-2</v>
      </c>
      <c r="AP242">
        <f>IFERROR(VLOOKUP($A242,table123!$AF$10:$AR$410,9,FALSE)/VLOOKUP($A242,table100!$AE$10:$AK$462,7,FALSE)*1000,"")</f>
        <v>0</v>
      </c>
      <c r="AQ242">
        <f>IFERROR(VLOOKUP($A242,table123!$BF$10:$BR$410,9,FALSE)/VLOOKUP($A242,table100!$BE$10:$BK$462,7,FALSE)*1000,"")</f>
        <v>0</v>
      </c>
      <c r="AR242">
        <f>IFERROR(VLOOKUP($A242,table123!$CF$10:$CY$410,16,FALSE)/VLOOKUP($A242,table100!$CE$10:$CK$462,7,FALSE)*1000,"")</f>
        <v>6.6140628203686675E-3</v>
      </c>
      <c r="AS242">
        <f>IFERROR(VLOOKUP($A242,table123!$DF$10:$DY$410,16,FALSE)/VLOOKUP($A242,table100!$DE$10:$DK$462,7,FALSE)*1000,"")</f>
        <v>0</v>
      </c>
      <c r="AT242">
        <f>IFERROR(VLOOKUP($A242,table123!$EF$10:$EZ$410,17,FALSE)/VLOOKUP($A242,table100!$EE$10:$EK$462,7,FALSE)*1000,"")</f>
        <v>6.5055459779461994E-3</v>
      </c>
      <c r="AU242">
        <f>IFERROR(VLOOKUP($A242,table123!$FF$10:$FZ$410,17,FALSE)/VLOOKUP($A242,table100!$FE$10:$FK$462,7,FALSE)*1000,"")</f>
        <v>1.289565480911207E-2</v>
      </c>
      <c r="AV242">
        <f>IFERROR(VLOOKUP($A242,table123!$GF$10:$GZ$410,17,FALSE)/VLOOKUP($A242,table100!$GE$10:$GK$462,7,FALSE)*1000,"")</f>
        <v>0</v>
      </c>
      <c r="AX242">
        <f>IFERROR(VLOOKUP($A242,table123!$F$10:$R$410,11,FALSE)/VLOOKUP($A242,table100!$E$10:$K$462,7,FALSE)*1000,"")</f>
        <v>0.17500639446441313</v>
      </c>
      <c r="AY242">
        <f>IFERROR(VLOOKUP($A242,table123!$AF$10:$AR$410,11,FALSE)/VLOOKUP($A242,table100!$AE$10:$AK$462,7,FALSE)*1000,"")</f>
        <v>0.78425063846045562</v>
      </c>
      <c r="AZ242">
        <f>IFERROR(VLOOKUP($A242,table123!$BF$10:$BR$410,11,FALSE)/VLOOKUP($A242,table100!$BE$10:$BK$462,7,FALSE)*1000,"")</f>
        <v>0.20701721581878646</v>
      </c>
      <c r="BA242">
        <f>IFERROR(VLOOKUP($A242,table123!$CF$10:$CY$410,18,FALSE)/VLOOKUP($A242,table100!$CE$10:$CK$462,7,FALSE)*1000,"")</f>
        <v>0.42330002050359472</v>
      </c>
      <c r="BB242">
        <f>IFERROR(VLOOKUP($A242,table123!$DF$10:$DY$410,18,FALSE)/VLOOKUP($A242,table100!$DE$10:$DK$462,7,FALSE)*1000,"")</f>
        <v>6.5709930084634396E-2</v>
      </c>
      <c r="BC242">
        <f>IFERROR(VLOOKUP($A242,table123!$EF$10:$EZ$410,19,FALSE)/VLOOKUP($A242,table100!$EE$10:$EK$462,7,FALSE)*1000,"")</f>
        <v>0.37732166672087952</v>
      </c>
      <c r="BD242">
        <f>IFERROR(VLOOKUP($A242,table123!$FF$10:$FZ$410,19,FALSE)/VLOOKUP($A242,table100!$FE$10:$FK$462,7,FALSE)*1000,"")</f>
        <v>0.10961306587745259</v>
      </c>
      <c r="BE242">
        <f>IFERROR(VLOOKUP($A242,table123!$GF$10:$GZ$410,19,FALSE)/VLOOKUP($A242,table100!$GE$10:$GK$462,7,FALSE)*1000,"")</f>
        <v>0.40154755151600136</v>
      </c>
      <c r="BG242">
        <f>IFERROR(VLOOKUP($A242,table123!$F$10:$R$410,13,FALSE)/VLOOKUP($A242,table100!$E$10:$K$462,7,FALSE)*1000,"")</f>
        <v>4.1799604216307902</v>
      </c>
      <c r="BH242">
        <f>IFERROR(VLOOKUP($A242,table123!$AF$10:$AR$410,13,FALSE)/VLOOKUP($A242,table100!$AE$10:$AK$462,7,FALSE)*1000,"")</f>
        <v>3.7469752726443994</v>
      </c>
      <c r="BI242">
        <f>IFERROR(VLOOKUP($A242,table123!$BF$10:$BR$410,13,FALSE)/VLOOKUP($A242,table100!$BE$10:$BK$462,7,FALSE)*1000,"")</f>
        <v>9.6630293964446459</v>
      </c>
      <c r="BJ242">
        <f>IFERROR(VLOOKUP($A242,table123!$CF$10:$CY$410,20,FALSE)/VLOOKUP($A242,table100!$CE$10:$CK$462,7,FALSE)*1000,"")</f>
        <v>6.5545362549853499</v>
      </c>
      <c r="BK242">
        <f>IFERROR(VLOOKUP($A242,table123!$DF$10:$DY$410,20,FALSE)/VLOOKUP($A242,table100!$DE$10:$DK$462,7,FALSE)*1000,"")</f>
        <v>10.060190295957526</v>
      </c>
      <c r="BL242">
        <f>IFERROR(VLOOKUP($A242,table123!$EF$10:$EZ$410,21,FALSE)/VLOOKUP($A242,table100!$EE$10:$EK$462,7,FALSE)*1000,"")</f>
        <v>8.9516312656539707</v>
      </c>
      <c r="BM242">
        <f>IFERROR(VLOOKUP($A242,table123!$FF$10:$FZ$410,21,FALSE)/VLOOKUP($A242,table100!$FE$10:$FK$462,7,FALSE)*1000,"")</f>
        <v>11.618984983009975</v>
      </c>
      <c r="BN242">
        <f>IFERROR(VLOOKUP($A242,table123!$GF$10:$GZ$410,21,FALSE)/VLOOKUP($A242,table100!$GE$10:$GK$462,7,FALSE)*1000,"")</f>
        <v>11.115856029268356</v>
      </c>
    </row>
    <row r="243" spans="1:66" x14ac:dyDescent="0.3">
      <c r="A243" t="s">
        <v>751</v>
      </c>
      <c r="B243" t="str">
        <f>VLOOKUP($A243,class!$A$1:$B$455,2,FALSE)</f>
        <v>Shire District</v>
      </c>
      <c r="C243" t="str">
        <f>IFERROR(VLOOKUP($A243,classifications!A$3:C$334,3,FALSE),VLOOKUP($A243,classifications!I$2:K$28,3,FALSE))</f>
        <v>Predominantly Urban</v>
      </c>
      <c r="E243" t="b">
        <f>IF(VLOOKUP(A243,table123!$F$10:$F$410,1,FALSE)=VLOOKUP(calculations!A243,table100!$E$10:$E$462,1,FALSE),TRUE,FALSE)</f>
        <v>1</v>
      </c>
      <c r="F243" t="b">
        <f>IF(VLOOKUP($A243,table123!$AF$10:$AF$410,1,FALSE)=VLOOKUP(calculations!$A243,table100!$AE$10:$AE$462,1,FALSE),TRUE,FALSE)</f>
        <v>1</v>
      </c>
      <c r="G243" t="b">
        <f>IF(VLOOKUP($A243,table123!$BF$10:$BF$410,1,FALSE)=VLOOKUP(calculations!$A243,table100!$BE$10:$BE$462,1,FALSE),TRUE,FALSE)</f>
        <v>1</v>
      </c>
      <c r="H243" t="b">
        <f>IF(VLOOKUP($A243,table123!$CF$10:$CF$410,1,FALSE)=VLOOKUP(calculations!$A243,table100!$CE$10:$CE$462,1,FALSE),TRUE,FALSE)</f>
        <v>1</v>
      </c>
      <c r="I243" t="b">
        <f>IF(VLOOKUP($A243,table123!$DF$10:$DF$410,1,FALSE)=VLOOKUP(calculations!$A243,table100!$DE$10:$DE$462,1,FALSE),TRUE,FALSE)</f>
        <v>1</v>
      </c>
      <c r="J243" t="b">
        <f>IF(VLOOKUP($A243,table123!$EF$10:$EF$410,1,FALSE)=VLOOKUP(calculations!$A243,table100!$EE$10:$EE$462,1,FALSE),TRUE,FALSE)</f>
        <v>1</v>
      </c>
      <c r="K243" t="b">
        <f>IF(VLOOKUP($A243,table123!$FF$10:$FF$410,1,FALSE)=VLOOKUP(calculations!$A243,table100!$FE$10:$FE$462,1,FALSE),TRUE,FALSE)</f>
        <v>1</v>
      </c>
      <c r="L243" t="b">
        <f>IF(VLOOKUP($A243,table123!$GF$10:$GF$408,1,FALSE)=VLOOKUP(calculations!$A243,table100!$GE$10:$GE$462,1,FALSE),TRUE,FALSE)</f>
        <v>1</v>
      </c>
      <c r="N243">
        <f>IFERROR(VLOOKUP($A243,table123!$F$10:$R$410,3,FALSE)/VLOOKUP($A243,table100!$E$10:$K$462,7,FALSE)*1000,"")</f>
        <v>4.9062003679650275</v>
      </c>
      <c r="O243">
        <f>IFERROR(VLOOKUP($A243,table123!$AF$10:$AR$410,3,FALSE)/VLOOKUP($A243,table100!$AE$10:$AK$462,7,FALSE)*1000,"")</f>
        <v>3.2827888072534002</v>
      </c>
      <c r="P243">
        <f>IFERROR(VLOOKUP($A243,table123!$BF$10:$BR$410,3,FALSE)/VLOOKUP($A243,table100!$BE$10:$BK$462,7,FALSE)*1000,"")</f>
        <v>2.973688307644403</v>
      </c>
      <c r="Q243">
        <f>IFERROR(VLOOKUP($A243,table123!$CF$10:$CY$410,3,FALSE)/VLOOKUP($A243,table100!$CE$10:$CK$462,7,FALSE)*1000,"")</f>
        <v>5.117945377564789</v>
      </c>
      <c r="R243">
        <f>IFERROR(VLOOKUP($A243,table123!$DF$10:$DY$410,3,FALSE)/VLOOKUP($A243,table100!$DE$10:$DK$462,7,FALSE)*1000,"")</f>
        <v>3.6395040404663499</v>
      </c>
      <c r="S243">
        <f>IFERROR(VLOOKUP($A243,table123!$EF$10:$EZ$410,3,FALSE)/VLOOKUP($A243,table100!$EE$10:$EK$462,7,FALSE)*1000,"")</f>
        <v>2.0524131170641304</v>
      </c>
      <c r="T243">
        <f>IFERROR(VLOOKUP($A243,table123!$FF$10:$FZ$410,3,FALSE)/VLOOKUP($A243,table100!$FE$10:$FK$462,7,FALSE)*1000,"")</f>
        <v>6.2265360314989469</v>
      </c>
      <c r="U243">
        <f>IFERROR(VLOOKUP($A243,table123!$GF$10:$GZ$410,3,FALSE)/VLOOKUP($A243,table100!$GE$10:$GK$462,7,FALSE)*1000,"")</f>
        <v>7.3158615706522552</v>
      </c>
      <c r="W243">
        <f>IFERROR(VLOOKUP($A243,table123!$F$10:$R$410,5,FALSE)/VLOOKUP($A243,table100!$E$10:$K$462,7,FALSE)*1000,"")</f>
        <v>0.11007500825562562</v>
      </c>
      <c r="X243">
        <f>IFERROR(VLOOKUP($A243,table123!$AF$10:$AR$410,5,FALSE)/VLOOKUP($A243,table100!$AE$10:$AK$462,7,FALSE)*1000,"")</f>
        <v>7.8161638267938094E-2</v>
      </c>
      <c r="Y243">
        <f>IFERROR(VLOOKUP($A243,table123!$BF$10:$BR$410,5,FALSE)/VLOOKUP($A243,table100!$BE$10:$BK$462,7,FALSE)*1000,"")</f>
        <v>9.3414292386735168E-2</v>
      </c>
      <c r="Z243">
        <f>IFERROR(VLOOKUP($A243,table123!$CF$10:$CY$410,5,FALSE)/VLOOKUP($A243,table100!$CE$10:$CK$462,7,FALSE)*1000,"")</f>
        <v>6.2035701546239858E-2</v>
      </c>
      <c r="AA243">
        <f>IFERROR(VLOOKUP($A243,table123!$DF$10:$DY$410,5,FALSE)/VLOOKUP($A243,table100!$DE$10:$DK$462,7,FALSE)*1000,"")</f>
        <v>0.26216766393189811</v>
      </c>
      <c r="AB243">
        <f>IFERROR(VLOOKUP($A243,table123!$EF$10:$EZ$410,5,FALSE)/VLOOKUP($A243,table100!$EE$10:$EK$462,7,FALSE)*1000,"")</f>
        <v>0.12253212639188837</v>
      </c>
      <c r="AC243">
        <f>IFERROR(VLOOKUP($A243,table123!$FF$10:$FZ$410,5,FALSE)/VLOOKUP($A243,table100!$FE$10:$FK$462,7,FALSE)*1000,"")</f>
        <v>0.30522235448524249</v>
      </c>
      <c r="AD243">
        <f>IFERROR(VLOOKUP($A243,table123!$GF$10:$GZ$410,5,FALSE)/VLOOKUP($A243,table100!$GE$10:$GK$462,7,FALSE)*1000,"")</f>
        <v>1.5053213108337975E-2</v>
      </c>
      <c r="AF243">
        <f>IFERROR(VLOOKUP($A243,table123!$F$10:$R$410,7,FALSE)/VLOOKUP($A243,table100!$E$10:$K$462,7,FALSE)*1000,"")</f>
        <v>0.92777506958313016</v>
      </c>
      <c r="AG243">
        <f>IFERROR(VLOOKUP($A243,table123!$AF$10:$AR$410,7,FALSE)/VLOOKUP($A243,table100!$AE$10:$AK$462,7,FALSE)*1000,"")</f>
        <v>0.70345474441144284</v>
      </c>
      <c r="AH243">
        <f>IFERROR(VLOOKUP($A243,table123!$BF$10:$BR$410,7,FALSE)/VLOOKUP($A243,table100!$BE$10:$BK$462,7,FALSE)*1000,"")</f>
        <v>0.8407286314806165</v>
      </c>
      <c r="AI243">
        <f>IFERROR(VLOOKUP($A243,table123!$CF$10:$CY$410,7,FALSE)/VLOOKUP($A243,table100!$CE$10:$CK$462,7,FALSE)*1000,"")</f>
        <v>0.51179453775647887</v>
      </c>
      <c r="AJ243">
        <f>IFERROR(VLOOKUP($A243,table123!$DF$10:$DY$410,7,FALSE)/VLOOKUP($A243,table100!$DE$10:$DK$462,7,FALSE)*1000,"")</f>
        <v>3.2539633582135585</v>
      </c>
      <c r="AK243">
        <f>IFERROR(VLOOKUP($A243,table123!$EF$10:$EZ$410,7,FALSE)/VLOOKUP($A243,table100!$EE$10:$EK$462,7,FALSE)*1000,"")</f>
        <v>1.4397524851046883</v>
      </c>
      <c r="AL243">
        <f>IFERROR(VLOOKUP($A243,table123!$FF$10:$FZ$410,7,FALSE)/VLOOKUP($A243,table100!$FE$10:$FK$462,7,FALSE)*1000,"")</f>
        <v>7.2795531544730334</v>
      </c>
      <c r="AM243">
        <f>IFERROR(VLOOKUP($A243,table123!$GF$10:$GZ$410,7,FALSE)/VLOOKUP($A243,table100!$GE$10:$GK$462,7,FALSE)*1000,"")</f>
        <v>0.49675603257515316</v>
      </c>
      <c r="AO243">
        <f>IFERROR(VLOOKUP($A243,table123!$F$10:$R$410,9,FALSE)/VLOOKUP($A243,table100!$E$10:$K$462,7,FALSE)*1000,"")</f>
        <v>0</v>
      </c>
      <c r="AP243">
        <f>IFERROR(VLOOKUP($A243,table123!$AF$10:$AR$410,9,FALSE)/VLOOKUP($A243,table100!$AE$10:$AK$462,7,FALSE)*1000,"")</f>
        <v>0</v>
      </c>
      <c r="AQ243">
        <f>IFERROR(VLOOKUP($A243,table123!$BF$10:$BR$410,9,FALSE)/VLOOKUP($A243,table100!$BE$10:$BK$462,7,FALSE)*1000,"")</f>
        <v>0</v>
      </c>
      <c r="AR243">
        <f>IFERROR(VLOOKUP($A243,table123!$CF$10:$CY$410,16,FALSE)/VLOOKUP($A243,table100!$CE$10:$CK$462,7,FALSE)*1000,"")</f>
        <v>0</v>
      </c>
      <c r="AS243">
        <f>IFERROR(VLOOKUP($A243,table123!$DF$10:$DY$410,16,FALSE)/VLOOKUP($A243,table100!$DE$10:$DK$462,7,FALSE)*1000,"")</f>
        <v>0</v>
      </c>
      <c r="AT243">
        <f>IFERROR(VLOOKUP($A243,table123!$EF$10:$EZ$410,17,FALSE)/VLOOKUP($A243,table100!$EE$10:$EK$462,7,FALSE)*1000,"")</f>
        <v>1.5316515798986047E-2</v>
      </c>
      <c r="AU243">
        <f>IFERROR(VLOOKUP($A243,table123!$FF$10:$FZ$410,17,FALSE)/VLOOKUP($A243,table100!$FE$10:$FK$462,7,FALSE)*1000,"")</f>
        <v>0</v>
      </c>
      <c r="AV243">
        <f>IFERROR(VLOOKUP($A243,table123!$GF$10:$GZ$410,17,FALSE)/VLOOKUP($A243,table100!$GE$10:$GK$462,7,FALSE)*1000,"")</f>
        <v>0</v>
      </c>
      <c r="AX243">
        <f>IFERROR(VLOOKUP($A243,table123!$F$10:$R$410,11,FALSE)/VLOOKUP($A243,table100!$E$10:$K$462,7,FALSE)*1000,"")</f>
        <v>1.572500117937509E-2</v>
      </c>
      <c r="AY243">
        <f>IFERROR(VLOOKUP($A243,table123!$AF$10:$AR$410,11,FALSE)/VLOOKUP($A243,table100!$AE$10:$AK$462,7,FALSE)*1000,"")</f>
        <v>0</v>
      </c>
      <c r="AZ243">
        <f>IFERROR(VLOOKUP($A243,table123!$BF$10:$BR$410,11,FALSE)/VLOOKUP($A243,table100!$BE$10:$BK$462,7,FALSE)*1000,"")</f>
        <v>3.1138097462245055E-2</v>
      </c>
      <c r="BA243">
        <f>IFERROR(VLOOKUP($A243,table123!$CF$10:$CY$410,18,FALSE)/VLOOKUP($A243,table100!$CE$10:$CK$462,7,FALSE)*1000,"")</f>
        <v>3.1017850773119929E-2</v>
      </c>
      <c r="BB243">
        <f>IFERROR(VLOOKUP($A243,table123!$DF$10:$DY$410,18,FALSE)/VLOOKUP($A243,table100!$DE$10:$DK$462,7,FALSE)*1000,"")</f>
        <v>0.29301091851212141</v>
      </c>
      <c r="BC243">
        <f>IFERROR(VLOOKUP($A243,table123!$EF$10:$EZ$410,19,FALSE)/VLOOKUP($A243,table100!$EE$10:$EK$462,7,FALSE)*1000,"")</f>
        <v>0</v>
      </c>
      <c r="BD243">
        <f>IFERROR(VLOOKUP($A243,table123!$FF$10:$FZ$410,19,FALSE)/VLOOKUP($A243,table100!$FE$10:$FK$462,7,FALSE)*1000,"")</f>
        <v>0</v>
      </c>
      <c r="BE243">
        <f>IFERROR(VLOOKUP($A243,table123!$GF$10:$GZ$410,19,FALSE)/VLOOKUP($A243,table100!$GE$10:$GK$462,7,FALSE)*1000,"")</f>
        <v>0.16558534419171772</v>
      </c>
      <c r="BG243">
        <f>IFERROR(VLOOKUP($A243,table123!$F$10:$R$410,13,FALSE)/VLOOKUP($A243,table100!$E$10:$K$462,7,FALSE)*1000,"")</f>
        <v>5.9283254446244085</v>
      </c>
      <c r="BH243">
        <f>IFERROR(VLOOKUP($A243,table123!$AF$10:$AR$410,13,FALSE)/VLOOKUP($A243,table100!$AE$10:$AK$462,7,FALSE)*1000,"")</f>
        <v>4.0644051899327813</v>
      </c>
      <c r="BI243">
        <f>IFERROR(VLOOKUP($A243,table123!$BF$10:$BR$410,13,FALSE)/VLOOKUP($A243,table100!$BE$10:$BK$462,7,FALSE)*1000,"")</f>
        <v>3.8766931340495092</v>
      </c>
      <c r="BJ243">
        <f>IFERROR(VLOOKUP($A243,table123!$CF$10:$CY$410,20,FALSE)/VLOOKUP($A243,table100!$CE$10:$CK$462,7,FALSE)*1000,"")</f>
        <v>5.6607577660943873</v>
      </c>
      <c r="BK243">
        <f>IFERROR(VLOOKUP($A243,table123!$DF$10:$DY$410,20,FALSE)/VLOOKUP($A243,table100!$DE$10:$DK$462,7,FALSE)*1000,"")</f>
        <v>6.8626241440996854</v>
      </c>
      <c r="BL243">
        <f>IFERROR(VLOOKUP($A243,table123!$EF$10:$EZ$410,21,FALSE)/VLOOKUP($A243,table100!$EE$10:$EK$462,7,FALSE)*1000,"")</f>
        <v>3.630014244359693</v>
      </c>
      <c r="BM243">
        <f>IFERROR(VLOOKUP($A243,table123!$FF$10:$FZ$410,21,FALSE)/VLOOKUP($A243,table100!$FE$10:$FK$462,7,FALSE)*1000,"")</f>
        <v>13.811311540457224</v>
      </c>
      <c r="BN243">
        <f>IFERROR(VLOOKUP($A243,table123!$GF$10:$GZ$410,21,FALSE)/VLOOKUP($A243,table100!$GE$10:$GK$462,7,FALSE)*1000,"")</f>
        <v>7.6620854721440299</v>
      </c>
    </row>
    <row r="244" spans="1:66" x14ac:dyDescent="0.3">
      <c r="A244" t="s">
        <v>1277</v>
      </c>
      <c r="B244" t="str">
        <f>VLOOKUP($A244,class!$A$1:$B$455,2,FALSE)</f>
        <v>Unitary Authority</v>
      </c>
      <c r="C244" t="str">
        <f>IFERROR(VLOOKUP($A244,classifications!A$3:C$334,3,FALSE),VLOOKUP($A244,classifications!I$2:K$28,3,FALSE))</f>
        <v>Predominantly Urban</v>
      </c>
      <c r="E244" t="b">
        <f>IF(VLOOKUP(A244,table123!$F$10:$F$410,1,FALSE)=VLOOKUP(calculations!A244,table100!$E$10:$E$462,1,FALSE),TRUE,FALSE)</f>
        <v>1</v>
      </c>
      <c r="F244" t="b">
        <f>IF(VLOOKUP($A244,table123!$AF$10:$AF$410,1,FALSE)=VLOOKUP(calculations!$A244,table100!$AE$10:$AE$462,1,FALSE),TRUE,FALSE)</f>
        <v>1</v>
      </c>
      <c r="G244" t="b">
        <f>IF(VLOOKUP($A244,table123!$BF$10:$BF$410,1,FALSE)=VLOOKUP(calculations!$A244,table100!$BE$10:$BE$462,1,FALSE),TRUE,FALSE)</f>
        <v>1</v>
      </c>
      <c r="H244" t="b">
        <f>IF(VLOOKUP($A244,table123!$CF$10:$CF$410,1,FALSE)=VLOOKUP(calculations!$A244,table100!$CE$10:$CE$462,1,FALSE),TRUE,FALSE)</f>
        <v>1</v>
      </c>
      <c r="I244" t="b">
        <f>IF(VLOOKUP($A244,table123!$DF$10:$DF$410,1,FALSE)=VLOOKUP(calculations!$A244,table100!$DE$10:$DE$462,1,FALSE),TRUE,FALSE)</f>
        <v>1</v>
      </c>
      <c r="J244" t="b">
        <f>IF(VLOOKUP($A244,table123!$EF$10:$EF$410,1,FALSE)=VLOOKUP(calculations!$A244,table100!$EE$10:$EE$462,1,FALSE),TRUE,FALSE)</f>
        <v>1</v>
      </c>
      <c r="K244" t="b">
        <f>IF(VLOOKUP($A244,table123!$FF$10:$FF$410,1,FALSE)=VLOOKUP(calculations!$A244,table100!$FE$10:$FE$462,1,FALSE),TRUE,FALSE)</f>
        <v>1</v>
      </c>
      <c r="L244" t="b">
        <f>IF(VLOOKUP($A244,table123!$GF$10:$GF$408,1,FALSE)=VLOOKUP(calculations!$A244,table100!$GE$10:$GE$462,1,FALSE),TRUE,FALSE)</f>
        <v>1</v>
      </c>
      <c r="N244">
        <f>IFERROR(VLOOKUP($A244,table123!$F$10:$R$410,3,FALSE)/VLOOKUP($A244,table100!$E$10:$K$462,7,FALSE)*1000,"")</f>
        <v>2.8947848285922682</v>
      </c>
      <c r="O244">
        <f>IFERROR(VLOOKUP($A244,table123!$AF$10:$AR$410,3,FALSE)/VLOOKUP($A244,table100!$AE$10:$AK$462,7,FALSE)*1000,"")</f>
        <v>3.6627270324359023</v>
      </c>
      <c r="P244">
        <f>IFERROR(VLOOKUP($A244,table123!$BF$10:$BR$410,3,FALSE)/VLOOKUP($A244,table100!$BE$10:$BK$462,7,FALSE)*1000,"")</f>
        <v>3.642438928942338</v>
      </c>
      <c r="Q244">
        <f>IFERROR(VLOOKUP($A244,table123!$CF$10:$CY$410,3,FALSE)/VLOOKUP($A244,table100!$CE$10:$CK$462,7,FALSE)*1000,"")</f>
        <v>4.3315583901539201</v>
      </c>
      <c r="R244">
        <f>IFERROR(VLOOKUP($A244,table123!$DF$10:$DY$410,3,FALSE)/VLOOKUP($A244,table100!$DE$10:$DK$462,7,FALSE)*1000,"")</f>
        <v>4.6941741813004274</v>
      </c>
      <c r="S244">
        <f>IFERROR(VLOOKUP($A244,table123!$EF$10:$EZ$410,3,FALSE)/VLOOKUP($A244,table100!$EE$10:$EK$462,7,FALSE)*1000,"")</f>
        <v>4.6899618618485963</v>
      </c>
      <c r="T244">
        <f>IFERROR(VLOOKUP($A244,table123!$FF$10:$FZ$410,3,FALSE)/VLOOKUP($A244,table100!$FE$10:$FK$462,7,FALSE)*1000,"")</f>
        <v>9.1170790365484837</v>
      </c>
      <c r="U244">
        <f>IFERROR(VLOOKUP($A244,table123!$GF$10:$GZ$410,3,FALSE)/VLOOKUP($A244,table100!$GE$10:$GK$462,7,FALSE)*1000,"")</f>
        <v>12.374613293334583</v>
      </c>
      <c r="W244">
        <f>IFERROR(VLOOKUP($A244,table123!$F$10:$R$410,5,FALSE)/VLOOKUP($A244,table100!$E$10:$K$462,7,FALSE)*1000,"")</f>
        <v>0.34190371991247265</v>
      </c>
      <c r="X244">
        <f>IFERROR(VLOOKUP($A244,table123!$AF$10:$AR$410,5,FALSE)/VLOOKUP($A244,table100!$AE$10:$AK$462,7,FALSE)*1000,"")</f>
        <v>1.7822754219688102</v>
      </c>
      <c r="Y244">
        <f>IFERROR(VLOOKUP($A244,table123!$BF$10:$BR$410,5,FALSE)/VLOOKUP($A244,table100!$BE$10:$BK$462,7,FALSE)*1000,"")</f>
        <v>3.1231656105600627</v>
      </c>
      <c r="Z244">
        <f>IFERROR(VLOOKUP($A244,table123!$CF$10:$CY$410,5,FALSE)/VLOOKUP($A244,table100!$CE$10:$CK$462,7,FALSE)*1000,"")</f>
        <v>0.79909784094218861</v>
      </c>
      <c r="AA244">
        <f>IFERROR(VLOOKUP($A244,table123!$DF$10:$DY$410,5,FALSE)/VLOOKUP($A244,table100!$DE$10:$DK$462,7,FALSE)*1000,"")</f>
        <v>0.48943996203132412</v>
      </c>
      <c r="AB244">
        <f>IFERROR(VLOOKUP($A244,table123!$EF$10:$EZ$410,5,FALSE)/VLOOKUP($A244,table100!$EE$10:$EK$462,7,FALSE)*1000,"")</f>
        <v>2.1572352049005312</v>
      </c>
      <c r="AC244">
        <f>IFERROR(VLOOKUP($A244,table123!$FF$10:$FZ$410,5,FALSE)/VLOOKUP($A244,table100!$FE$10:$FK$462,7,FALSE)*1000,"")</f>
        <v>0.91097912035856132</v>
      </c>
      <c r="AD244">
        <f>IFERROR(VLOOKUP($A244,table123!$GF$10:$GZ$410,5,FALSE)/VLOOKUP($A244,table100!$GE$10:$GK$462,7,FALSE)*1000,"")</f>
        <v>0.35335434229218798</v>
      </c>
      <c r="AF244">
        <f>IFERROR(VLOOKUP($A244,table123!$F$10:$R$410,7,FALSE)/VLOOKUP($A244,table100!$E$10:$K$462,7,FALSE)*1000,"")</f>
        <v>3.2898735716022367</v>
      </c>
      <c r="AG244">
        <f>IFERROR(VLOOKUP($A244,table123!$AF$10:$AR$410,7,FALSE)/VLOOKUP($A244,table100!$AE$10:$AK$462,7,FALSE)*1000,"")</f>
        <v>0.75520144998678396</v>
      </c>
      <c r="AH244">
        <f>IFERROR(VLOOKUP($A244,table123!$BF$10:$BR$410,7,FALSE)/VLOOKUP($A244,table100!$BE$10:$BK$462,7,FALSE)*1000,"")</f>
        <v>0.96328963410045298</v>
      </c>
      <c r="AI244">
        <f>IFERROR(VLOOKUP($A244,table123!$CF$10:$CY$410,7,FALSE)/VLOOKUP($A244,table100!$CE$10:$CK$462,7,FALSE)*1000,"")</f>
        <v>1.9940105002949939</v>
      </c>
      <c r="AJ244">
        <f>IFERROR(VLOOKUP($A244,table123!$DF$10:$DY$410,7,FALSE)/VLOOKUP($A244,table100!$DE$10:$DK$462,7,FALSE)*1000,"")</f>
        <v>6.8076649264356908</v>
      </c>
      <c r="AK244">
        <f>IFERROR(VLOOKUP($A244,table123!$EF$10:$EZ$410,7,FALSE)/VLOOKUP($A244,table100!$EE$10:$EK$462,7,FALSE)*1000,"")</f>
        <v>3.5561249282148695</v>
      </c>
      <c r="AL244">
        <f>IFERROR(VLOOKUP($A244,table123!$FF$10:$FZ$410,7,FALSE)/VLOOKUP($A244,table100!$FE$10:$FK$462,7,FALSE)*1000,"")</f>
        <v>0.73607112924971763</v>
      </c>
      <c r="AM244">
        <f>IFERROR(VLOOKUP($A244,table123!$GF$10:$GZ$410,7,FALSE)/VLOOKUP($A244,table100!$GE$10:$GK$462,7,FALSE)*1000,"")</f>
        <v>0.36777696850819569</v>
      </c>
      <c r="AO244">
        <f>IFERROR(VLOOKUP($A244,table123!$F$10:$R$410,9,FALSE)/VLOOKUP($A244,table100!$E$10:$K$462,7,FALSE)*1000,"")</f>
        <v>0</v>
      </c>
      <c r="AP244">
        <f>IFERROR(VLOOKUP($A244,table123!$AF$10:$AR$410,9,FALSE)/VLOOKUP($A244,table100!$AE$10:$AK$462,7,FALSE)*1000,"")</f>
        <v>0</v>
      </c>
      <c r="AQ244">
        <f>IFERROR(VLOOKUP($A244,table123!$BF$10:$BR$410,9,FALSE)/VLOOKUP($A244,table100!$BE$10:$BK$462,7,FALSE)*1000,"")</f>
        <v>0</v>
      </c>
      <c r="AR244">
        <f>IFERROR(VLOOKUP($A244,table123!$CF$10:$CY$410,16,FALSE)/VLOOKUP($A244,table100!$CE$10:$CK$462,7,FALSE)*1000,"")</f>
        <v>0</v>
      </c>
      <c r="AS244">
        <f>IFERROR(VLOOKUP($A244,table123!$DF$10:$DY$410,16,FALSE)/VLOOKUP($A244,table100!$DE$10:$DK$462,7,FALSE)*1000,"")</f>
        <v>0</v>
      </c>
      <c r="AT244">
        <f>IFERROR(VLOOKUP($A244,table123!$EF$10:$EZ$410,17,FALSE)/VLOOKUP($A244,table100!$EE$10:$EK$462,7,FALSE)*1000,"")</f>
        <v>0</v>
      </c>
      <c r="AU244">
        <f>IFERROR(VLOOKUP($A244,table123!$FF$10:$FZ$410,17,FALSE)/VLOOKUP($A244,table100!$FE$10:$FK$462,7,FALSE)*1000,"")</f>
        <v>0</v>
      </c>
      <c r="AV244">
        <f>IFERROR(VLOOKUP($A244,table123!$GF$10:$GZ$410,17,FALSE)/VLOOKUP($A244,table100!$GE$10:$GK$462,7,FALSE)*1000,"")</f>
        <v>0</v>
      </c>
      <c r="AX244">
        <f>IFERROR(VLOOKUP($A244,table123!$F$10:$R$410,11,FALSE)/VLOOKUP($A244,table100!$E$10:$K$462,7,FALSE)*1000,"")</f>
        <v>0.45587162654996355</v>
      </c>
      <c r="AY244">
        <f>IFERROR(VLOOKUP($A244,table123!$AF$10:$AR$410,11,FALSE)/VLOOKUP($A244,table100!$AE$10:$AK$462,7,FALSE)*1000,"")</f>
        <v>2.7036211909526866</v>
      </c>
      <c r="AZ244">
        <f>IFERROR(VLOOKUP($A244,table123!$BF$10:$BR$410,11,FALSE)/VLOOKUP($A244,table100!$BE$10:$BK$462,7,FALSE)*1000,"")</f>
        <v>3.0102801065639156E-2</v>
      </c>
      <c r="BA244">
        <f>IFERROR(VLOOKUP($A244,table123!$CF$10:$CY$410,18,FALSE)/VLOOKUP($A244,table100!$CE$10:$CK$462,7,FALSE)*1000,"")</f>
        <v>5.2277428846685237E-2</v>
      </c>
      <c r="BB244">
        <f>IFERROR(VLOOKUP($A244,table123!$DF$10:$DY$410,18,FALSE)/VLOOKUP($A244,table100!$DE$10:$DK$462,7,FALSE)*1000,"")</f>
        <v>4.7683317513051735</v>
      </c>
      <c r="BC244">
        <f>IFERROR(VLOOKUP($A244,table123!$EF$10:$EZ$410,19,FALSE)/VLOOKUP($A244,table100!$EE$10:$EK$462,7,FALSE)*1000,"")</f>
        <v>0.14725154982256186</v>
      </c>
      <c r="BD244">
        <f>IFERROR(VLOOKUP($A244,table123!$FF$10:$FZ$410,19,FALSE)/VLOOKUP($A244,table100!$FE$10:$FK$462,7,FALSE)*1000,"")</f>
        <v>0.1530444922202383</v>
      </c>
      <c r="BE244">
        <f>IFERROR(VLOOKUP($A244,table123!$GF$10:$GZ$410,19,FALSE)/VLOOKUP($A244,table100!$GE$10:$GK$462,7,FALSE)*1000,"")</f>
        <v>7.2113131080038362E-2</v>
      </c>
      <c r="BG244">
        <f>IFERROR(VLOOKUP($A244,table123!$F$10:$R$410,13,FALSE)/VLOOKUP($A244,table100!$E$10:$K$462,7,FALSE)*1000,"")</f>
        <v>6.0706904935570138</v>
      </c>
      <c r="BH244">
        <f>IFERROR(VLOOKUP($A244,table123!$AF$10:$AR$410,13,FALSE)/VLOOKUP($A244,table100!$AE$10:$AK$462,7,FALSE)*1000,"")</f>
        <v>3.4965827134388099</v>
      </c>
      <c r="BI244">
        <f>IFERROR(VLOOKUP($A244,table123!$BF$10:$BR$410,13,FALSE)/VLOOKUP($A244,table100!$BE$10:$BK$462,7,FALSE)*1000,"")</f>
        <v>7.6987913725372144</v>
      </c>
      <c r="BJ244">
        <f>IFERROR(VLOOKUP($A244,table123!$CF$10:$CY$410,20,FALSE)/VLOOKUP($A244,table100!$CE$10:$CK$462,7,FALSE)*1000,"")</f>
        <v>7.0723893025444173</v>
      </c>
      <c r="BK244">
        <f>IFERROR(VLOOKUP($A244,table123!$DF$10:$DY$410,20,FALSE)/VLOOKUP($A244,table100!$DE$10:$DK$462,7,FALSE)*1000,"")</f>
        <v>7.2229473184622686</v>
      </c>
      <c r="BL244">
        <f>IFERROR(VLOOKUP($A244,table123!$EF$10:$EZ$410,21,FALSE)/VLOOKUP($A244,table100!$EE$10:$EK$462,7,FALSE)*1000,"")</f>
        <v>10.256070445141434</v>
      </c>
      <c r="BM244">
        <f>IFERROR(VLOOKUP($A244,table123!$FF$10:$FZ$410,21,FALSE)/VLOOKUP($A244,table100!$FE$10:$FK$462,7,FALSE)*1000,"")</f>
        <v>10.611084793936522</v>
      </c>
      <c r="BN244">
        <f>IFERROR(VLOOKUP($A244,table123!$GF$10:$GZ$410,21,FALSE)/VLOOKUP($A244,table100!$GE$10:$GK$462,7,FALSE)*1000,"")</f>
        <v>13.023631473054929</v>
      </c>
    </row>
    <row r="245" spans="1:66" x14ac:dyDescent="0.3">
      <c r="A245" t="s">
        <v>799</v>
      </c>
      <c r="B245" t="str">
        <f>VLOOKUP($A245,class!$A$1:$B$455,2,FALSE)</f>
        <v>Shire County</v>
      </c>
      <c r="C245" t="str">
        <f>IFERROR(VLOOKUP($A245,classifications!A$3:C$334,3,FALSE),VLOOKUP($A245,classifications!I$2:K$28,3,FALSE))</f>
        <v>Urban with Significant Rural</v>
      </c>
      <c r="E245" t="b">
        <f>IF(VLOOKUP(A245,table123!$F$10:$F$410,1,FALSE)=VLOOKUP(calculations!A245,table100!$E$10:$E$462,1,FALSE),TRUE,FALSE)</f>
        <v>1</v>
      </c>
      <c r="F245" t="b">
        <f>IF(VLOOKUP($A245,table123!$AF$10:$AF$410,1,FALSE)=VLOOKUP(calculations!$A245,table100!$AE$10:$AE$462,1,FALSE),TRUE,FALSE)</f>
        <v>1</v>
      </c>
      <c r="G245" t="b">
        <f>IF(VLOOKUP($A245,table123!$BF$10:$BF$410,1,FALSE)=VLOOKUP(calculations!$A245,table100!$BE$10:$BE$462,1,FALSE),TRUE,FALSE)</f>
        <v>1</v>
      </c>
      <c r="H245" t="b">
        <f>IF(VLOOKUP($A245,table123!$CF$10:$CF$410,1,FALSE)=VLOOKUP(calculations!$A245,table100!$CE$10:$CE$462,1,FALSE),TRUE,FALSE)</f>
        <v>1</v>
      </c>
      <c r="I245" t="b">
        <f>IF(VLOOKUP($A245,table123!$DF$10:$DF$410,1,FALSE)=VLOOKUP(calculations!$A245,table100!$DE$10:$DE$462,1,FALSE),TRUE,FALSE)</f>
        <v>1</v>
      </c>
      <c r="J245" t="b">
        <f>IF(VLOOKUP($A245,table123!$EF$10:$EF$410,1,FALSE)=VLOOKUP(calculations!$A245,table100!$EE$10:$EE$462,1,FALSE),TRUE,FALSE)</f>
        <v>1</v>
      </c>
      <c r="K245" t="b">
        <f>IF(VLOOKUP($A245,table123!$FF$10:$FF$410,1,FALSE)=VLOOKUP(calculations!$A245,table100!$FE$10:$FE$462,1,FALSE),TRUE,FALSE)</f>
        <v>1</v>
      </c>
      <c r="L245" t="b">
        <f>IF(VLOOKUP($A245,table123!$GF$10:$GF$408,1,FALSE)=VLOOKUP(calculations!$A245,table100!$GE$10:$GE$462,1,FALSE),TRUE,FALSE)</f>
        <v>1</v>
      </c>
      <c r="N245">
        <f>IFERROR(VLOOKUP($A245,table123!$F$10:$R$410,3,FALSE)/VLOOKUP($A245,table100!$E$10:$K$462,7,FALSE)*1000,"")</f>
        <v>4.7875008958646887</v>
      </c>
      <c r="O245">
        <f>IFERROR(VLOOKUP($A245,table123!$AF$10:$AR$410,3,FALSE)/VLOOKUP($A245,table100!$AE$10:$AK$462,7,FALSE)*1000,"")</f>
        <v>5.1633442495749513</v>
      </c>
      <c r="P245">
        <f>IFERROR(VLOOKUP($A245,table123!$BF$10:$BR$410,3,FALSE)/VLOOKUP($A245,table100!$BE$10:$BK$462,7,FALSE)*1000,"")</f>
        <v>5.4302956021414772</v>
      </c>
      <c r="Q245">
        <f>IFERROR(VLOOKUP($A245,table123!$CF$10:$CY$410,3,FALSE)/VLOOKUP($A245,table100!$CE$10:$CK$462,7,FALSE)*1000,"")</f>
        <v>6.4704837067353393</v>
      </c>
      <c r="R245">
        <f>IFERROR(VLOOKUP($A245,table123!$DF$10:$DY$410,3,FALSE)/VLOOKUP($A245,table100!$DE$10:$DK$462,7,FALSE)*1000,"")</f>
        <v>7.1881583075612925</v>
      </c>
      <c r="S245">
        <f>IFERROR(VLOOKUP($A245,table123!$EF$10:$EZ$410,3,FALSE)/VLOOKUP($A245,table100!$EE$10:$EK$462,7,FALSE)*1000,"")</f>
        <v>7.2123000983874466</v>
      </c>
      <c r="T245">
        <f>IFERROR(VLOOKUP($A245,table123!$FF$10:$FZ$410,3,FALSE)/VLOOKUP($A245,table100!$FE$10:$FK$462,7,FALSE)*1000,"")</f>
        <v>7.4623367096775972</v>
      </c>
      <c r="U245">
        <f>IFERROR(VLOOKUP($A245,table123!$GF$10:$GZ$410,3,FALSE)/VLOOKUP($A245,table100!$GE$10:$GK$462,7,FALSE)*1000,"")</f>
        <v>7.4959525684781658</v>
      </c>
      <c r="W245">
        <f>IFERROR(VLOOKUP($A245,table123!$F$10:$R$410,5,FALSE)/VLOOKUP($A245,table100!$E$10:$K$462,7,FALSE)*1000,"")</f>
        <v>6.3068874077259376E-2</v>
      </c>
      <c r="X245">
        <f>IFERROR(VLOOKUP($A245,table123!$AF$10:$AR$410,5,FALSE)/VLOOKUP($A245,table100!$AE$10:$AK$462,7,FALSE)*1000,"")</f>
        <v>9.4138320572360989E-2</v>
      </c>
      <c r="Y245">
        <f>IFERROR(VLOOKUP($A245,table123!$BF$10:$BR$410,5,FALSE)/VLOOKUP($A245,table100!$BE$10:$BK$462,7,FALSE)*1000,"")</f>
        <v>0.2127858778268604</v>
      </c>
      <c r="Z245">
        <f>IFERROR(VLOOKUP($A245,table123!$CF$10:$CY$410,5,FALSE)/VLOOKUP($A245,table100!$CE$10:$CK$462,7,FALSE)*1000,"")</f>
        <v>0.12974814756313235</v>
      </c>
      <c r="AA245">
        <f>IFERROR(VLOOKUP($A245,table123!$DF$10:$DY$410,5,FALSE)/VLOOKUP($A245,table100!$DE$10:$DK$462,7,FALSE)*1000,"")</f>
        <v>0.19048899645914572</v>
      </c>
      <c r="AB245">
        <f>IFERROR(VLOOKUP($A245,table123!$EF$10:$EZ$410,5,FALSE)/VLOOKUP($A245,table100!$EE$10:$EK$462,7,FALSE)*1000,"")</f>
        <v>0.12784809422960405</v>
      </c>
      <c r="AC245">
        <f>IFERROR(VLOOKUP($A245,table123!$FF$10:$FZ$410,5,FALSE)/VLOOKUP($A245,table100!$FE$10:$FK$462,7,FALSE)*1000,"")</f>
        <v>0.23164681582147753</v>
      </c>
      <c r="AD245">
        <f>IFERROR(VLOOKUP($A245,table123!$GF$10:$GZ$410,5,FALSE)/VLOOKUP($A245,table100!$GE$10:$GK$462,7,FALSE)*1000,"")</f>
        <v>6.0164522621860506E-2</v>
      </c>
      <c r="AF245">
        <f>IFERROR(VLOOKUP($A245,table123!$F$10:$R$410,7,FALSE)/VLOOKUP($A245,table100!$E$10:$K$462,7,FALSE)*1000,"")</f>
        <v>0.30674406937576149</v>
      </c>
      <c r="AG245">
        <f>IFERROR(VLOOKUP($A245,table123!$AF$10:$AR$410,7,FALSE)/VLOOKUP($A245,table100!$AE$10:$AK$462,7,FALSE)*1000,"")</f>
        <v>0.35087919486061819</v>
      </c>
      <c r="AH245">
        <f>IFERROR(VLOOKUP($A245,table123!$BF$10:$BR$410,7,FALSE)/VLOOKUP($A245,table100!$BE$10:$BK$462,7,FALSE)*1000,"")</f>
        <v>0.553243282349837</v>
      </c>
      <c r="AI245">
        <f>IFERROR(VLOOKUP($A245,table123!$CF$10:$CY$410,7,FALSE)/VLOOKUP($A245,table100!$CE$10:$CK$462,7,FALSE)*1000,"")</f>
        <v>0.60079033545537364</v>
      </c>
      <c r="AJ245">
        <f>IFERROR(VLOOKUP($A245,table123!$DF$10:$DY$410,7,FALSE)/VLOOKUP($A245,table100!$DE$10:$DK$462,7,FALSE)*1000,"")</f>
        <v>0.78436645600824706</v>
      </c>
      <c r="AK245">
        <f>IFERROR(VLOOKUP($A245,table123!$EF$10:$EZ$410,7,FALSE)/VLOOKUP($A245,table100!$EE$10:$EK$462,7,FALSE)*1000,"")</f>
        <v>0.65591630952579472</v>
      </c>
      <c r="AL245">
        <f>IFERROR(VLOOKUP($A245,table123!$FF$10:$FZ$410,7,FALSE)/VLOOKUP($A245,table100!$FE$10:$FK$462,7,FALSE)*1000,"")</f>
        <v>0.80524845499846953</v>
      </c>
      <c r="AM245">
        <f>IFERROR(VLOOKUP($A245,table123!$GF$10:$GZ$410,7,FALSE)/VLOOKUP($A245,table100!$GE$10:$GK$462,7,FALSE)*1000,"")</f>
        <v>0.55515445873807645</v>
      </c>
      <c r="AO245">
        <f>IFERROR(VLOOKUP($A245,table123!$F$10:$R$410,9,FALSE)/VLOOKUP($A245,table100!$E$10:$K$462,7,FALSE)*1000,"")</f>
        <v>0</v>
      </c>
      <c r="AP245">
        <f>IFERROR(VLOOKUP($A245,table123!$AF$10:$AR$410,9,FALSE)/VLOOKUP($A245,table100!$AE$10:$AK$462,7,FALSE)*1000,"")</f>
        <v>8.5580291429419083E-3</v>
      </c>
      <c r="AQ245">
        <f>IFERROR(VLOOKUP($A245,table123!$BF$10:$BR$410,9,FALSE)/VLOOKUP($A245,table100!$BE$10:$BK$462,7,FALSE)*1000,"")</f>
        <v>3.6882885489989137E-2</v>
      </c>
      <c r="AR245">
        <f>IFERROR(VLOOKUP($A245,table123!$CF$10:$CY$410,16,FALSE)/VLOOKUP($A245,table100!$CE$10:$CK$462,7,FALSE)*1000,"")</f>
        <v>0</v>
      </c>
      <c r="AS245">
        <f>IFERROR(VLOOKUP($A245,table123!$DF$10:$DY$410,16,FALSE)/VLOOKUP($A245,table100!$DE$10:$DK$462,7,FALSE)*1000,"")</f>
        <v>0</v>
      </c>
      <c r="AT245">
        <f>IFERROR(VLOOKUP($A245,table123!$EF$10:$EZ$410,17,FALSE)/VLOOKUP($A245,table100!$EE$10:$EK$462,7,FALSE)*1000,"")</f>
        <v>0</v>
      </c>
      <c r="AU245">
        <f>IFERROR(VLOOKUP($A245,table123!$FF$10:$FZ$410,17,FALSE)/VLOOKUP($A245,table100!$FE$10:$FK$462,7,FALSE)*1000,"")</f>
        <v>0</v>
      </c>
      <c r="AV245">
        <f>IFERROR(VLOOKUP($A245,table123!$GF$10:$GZ$410,17,FALSE)/VLOOKUP($A245,table100!$GE$10:$GK$462,7,FALSE)*1000,"")</f>
        <v>0</v>
      </c>
      <c r="AX245">
        <f>IFERROR(VLOOKUP($A245,table123!$F$10:$R$410,11,FALSE)/VLOOKUP($A245,table100!$E$10:$K$462,7,FALSE)*1000,"")</f>
        <v>0.217874292266896</v>
      </c>
      <c r="AY245">
        <f>IFERROR(VLOOKUP($A245,table123!$AF$10:$AR$410,11,FALSE)/VLOOKUP($A245,table100!$AE$10:$AK$462,7,FALSE)*1000,"")</f>
        <v>0.1426338190490318</v>
      </c>
      <c r="AZ245">
        <f>IFERROR(VLOOKUP($A245,table123!$BF$10:$BR$410,11,FALSE)/VLOOKUP($A245,table100!$BE$10:$BK$462,7,FALSE)*1000,"")</f>
        <v>0.37166599993758281</v>
      </c>
      <c r="BA245">
        <f>IFERROR(VLOOKUP($A245,table123!$CF$10:$CY$410,18,FALSE)/VLOOKUP($A245,table100!$CE$10:$CK$462,7,FALSE)*1000,"")</f>
        <v>0.31026730939009906</v>
      </c>
      <c r="BB245">
        <f>IFERROR(VLOOKUP($A245,table123!$DF$10:$DY$410,18,FALSE)/VLOOKUP($A245,table100!$DE$10:$DK$462,7,FALSE)*1000,"")</f>
        <v>0.24651517188830621</v>
      </c>
      <c r="BC245">
        <f>IFERROR(VLOOKUP($A245,table123!$EF$10:$EZ$410,19,FALSE)/VLOOKUP($A245,table100!$EE$10:$EK$462,7,FALSE)*1000,"")</f>
        <v>0.16119977098515295</v>
      </c>
      <c r="BD245">
        <f>IFERROR(VLOOKUP($A245,table123!$FF$10:$FZ$410,19,FALSE)/VLOOKUP($A245,table100!$FE$10:$FK$462,7,FALSE)*1000,"")</f>
        <v>0.10755030734568599</v>
      </c>
      <c r="BE245">
        <f>IFERROR(VLOOKUP($A245,table123!$GF$10:$GZ$410,19,FALSE)/VLOOKUP($A245,table100!$GE$10:$GK$462,7,FALSE)*1000,"")</f>
        <v>7.3838277763192448E-2</v>
      </c>
      <c r="BG245">
        <f>IFERROR(VLOOKUP($A245,table123!$F$10:$R$410,13,FALSE)/VLOOKUP($A245,table100!$E$10:$K$462,7,FALSE)*1000,"")</f>
        <v>4.9394395470508137</v>
      </c>
      <c r="BH245">
        <f>IFERROR(VLOOKUP($A245,table123!$AF$10:$AR$410,13,FALSE)/VLOOKUP($A245,table100!$AE$10:$AK$462,7,FALSE)*1000,"")</f>
        <v>5.4742859751018402</v>
      </c>
      <c r="BI245">
        <f>IFERROR(VLOOKUP($A245,table123!$BF$10:$BR$410,13,FALSE)/VLOOKUP($A245,table100!$BE$10:$BK$462,7,FALSE)*1000,"")</f>
        <v>5.8615416478705802</v>
      </c>
      <c r="BJ245">
        <f>IFERROR(VLOOKUP($A245,table123!$CF$10:$CY$410,20,FALSE)/VLOOKUP($A245,table100!$CE$10:$CK$462,7,FALSE)*1000,"")</f>
        <v>6.8907548803637457</v>
      </c>
      <c r="BK245">
        <f>IFERROR(VLOOKUP($A245,table123!$DF$10:$DY$410,20,FALSE)/VLOOKUP($A245,table100!$DE$10:$DK$462,7,FALSE)*1000,"")</f>
        <v>7.9164985881403798</v>
      </c>
      <c r="BL245">
        <f>IFERROR(VLOOKUP($A245,table123!$EF$10:$EZ$410,21,FALSE)/VLOOKUP($A245,table100!$EE$10:$EK$462,7,FALSE)*1000,"")</f>
        <v>7.8348647311576922</v>
      </c>
      <c r="BM245">
        <f>IFERROR(VLOOKUP($A245,table123!$FF$10:$FZ$410,21,FALSE)/VLOOKUP($A245,table100!$FE$10:$FK$462,7,FALSE)*1000,"")</f>
        <v>8.391681673151858</v>
      </c>
      <c r="BN245">
        <f>IFERROR(VLOOKUP($A245,table123!$GF$10:$GZ$410,21,FALSE)/VLOOKUP($A245,table100!$GE$10:$GK$462,7,FALSE)*1000,"")</f>
        <v>8.0374332720749102</v>
      </c>
    </row>
    <row r="246" spans="1:66" x14ac:dyDescent="0.3">
      <c r="A246" t="s">
        <v>946</v>
      </c>
      <c r="B246" t="str">
        <f>VLOOKUP($A246,class!$A$1:$B$455,2,FALSE)</f>
        <v>Shire District</v>
      </c>
      <c r="C246" t="str">
        <f>IFERROR(VLOOKUP($A246,classifications!A$3:C$334,3,FALSE),VLOOKUP($A246,classifications!I$2:K$28,3,FALSE))</f>
        <v>Predominantly Urban</v>
      </c>
      <c r="E246" t="b">
        <f>IF(VLOOKUP(A246,table123!$F$10:$F$410,1,FALSE)=VLOOKUP(calculations!A246,table100!$E$10:$E$462,1,FALSE),TRUE,FALSE)</f>
        <v>1</v>
      </c>
      <c r="F246" t="b">
        <f>IF(VLOOKUP($A246,table123!$AF$10:$AF$410,1,FALSE)=VLOOKUP(calculations!$A246,table100!$AE$10:$AE$462,1,FALSE),TRUE,FALSE)</f>
        <v>1</v>
      </c>
      <c r="G246" t="b">
        <f>IF(VLOOKUP($A246,table123!$BF$10:$BF$410,1,FALSE)=VLOOKUP(calculations!$A246,table100!$BE$10:$BE$462,1,FALSE),TRUE,FALSE)</f>
        <v>1</v>
      </c>
      <c r="H246" t="b">
        <f>IF(VLOOKUP($A246,table123!$CF$10:$CF$410,1,FALSE)=VLOOKUP(calculations!$A246,table100!$CE$10:$CE$462,1,FALSE),TRUE,FALSE)</f>
        <v>1</v>
      </c>
      <c r="I246" t="b">
        <f>IF(VLOOKUP($A246,table123!$DF$10:$DF$410,1,FALSE)=VLOOKUP(calculations!$A246,table100!$DE$10:$DE$462,1,FALSE),TRUE,FALSE)</f>
        <v>1</v>
      </c>
      <c r="J246" t="b">
        <f>IF(VLOOKUP($A246,table123!$EF$10:$EF$410,1,FALSE)=VLOOKUP(calculations!$A246,table100!$EE$10:$EE$462,1,FALSE),TRUE,FALSE)</f>
        <v>1</v>
      </c>
      <c r="K246" t="b">
        <f>IF(VLOOKUP($A246,table123!$FF$10:$FF$410,1,FALSE)=VLOOKUP(calculations!$A246,table100!$FE$10:$FE$462,1,FALSE),TRUE,FALSE)</f>
        <v>1</v>
      </c>
      <c r="L246" t="b">
        <f>IF(VLOOKUP($A246,table123!$GF$10:$GF$408,1,FALSE)=VLOOKUP(calculations!$A246,table100!$GE$10:$GE$462,1,FALSE),TRUE,FALSE)</f>
        <v>1</v>
      </c>
      <c r="N246">
        <f>IFERROR(VLOOKUP($A246,table123!$F$10:$R$410,3,FALSE)/VLOOKUP($A246,table100!$E$10:$K$462,7,FALSE)*1000,"")</f>
        <v>5.128110870124619</v>
      </c>
      <c r="O246">
        <f>IFERROR(VLOOKUP($A246,table123!$AF$10:$AR$410,3,FALSE)/VLOOKUP($A246,table100!$AE$10:$AK$462,7,FALSE)*1000,"")</f>
        <v>2.8527018377982993</v>
      </c>
      <c r="P246">
        <f>IFERROR(VLOOKUP($A246,table123!$BF$10:$BR$410,3,FALSE)/VLOOKUP($A246,table100!$BE$10:$BK$462,7,FALSE)*1000,"")</f>
        <v>7.294212042744082</v>
      </c>
      <c r="Q246">
        <f>IFERROR(VLOOKUP($A246,table123!$CF$10:$CY$410,3,FALSE)/VLOOKUP($A246,table100!$CE$10:$CK$462,7,FALSE)*1000,"")</f>
        <v>7.3135409123823312</v>
      </c>
      <c r="R246">
        <f>IFERROR(VLOOKUP($A246,table123!$DF$10:$DY$410,3,FALSE)/VLOOKUP($A246,table100!$DE$10:$DK$462,7,FALSE)*1000,"")</f>
        <v>7.0617408179400565</v>
      </c>
      <c r="S246">
        <f>IFERROR(VLOOKUP($A246,table123!$EF$10:$EZ$410,3,FALSE)/VLOOKUP($A246,table100!$EE$10:$EK$462,7,FALSE)*1000,"")</f>
        <v>7.8141725540569471</v>
      </c>
      <c r="T246">
        <f>IFERROR(VLOOKUP($A246,table123!$FF$10:$FZ$410,3,FALSE)/VLOOKUP($A246,table100!$FE$10:$FK$462,7,FALSE)*1000,"")</f>
        <v>11.370669684698226</v>
      </c>
      <c r="U246">
        <f>IFERROR(VLOOKUP($A246,table123!$GF$10:$GZ$410,3,FALSE)/VLOOKUP($A246,table100!$GE$10:$GK$462,7,FALSE)*1000,"")</f>
        <v>10.769795618651328</v>
      </c>
      <c r="W246">
        <f>IFERROR(VLOOKUP($A246,table123!$F$10:$R$410,5,FALSE)/VLOOKUP($A246,table100!$E$10:$K$462,7,FALSE)*1000,"")</f>
        <v>3.6760651398742787E-2</v>
      </c>
      <c r="X246">
        <f>IFERROR(VLOOKUP($A246,table123!$AF$10:$AR$410,5,FALSE)/VLOOKUP($A246,table100!$AE$10:$AK$462,7,FALSE)*1000,"")</f>
        <v>5.485965072689037E-2</v>
      </c>
      <c r="Y246">
        <f>IFERROR(VLOOKUP($A246,table123!$BF$10:$BR$410,5,FALSE)/VLOOKUP($A246,table100!$BE$10:$BK$462,7,FALSE)*1000,"")</f>
        <v>1.8235530106860208E-2</v>
      </c>
      <c r="Z246">
        <f>IFERROR(VLOOKUP($A246,table123!$CF$10:$CY$410,5,FALSE)/VLOOKUP($A246,table100!$CE$10:$CK$462,7,FALSE)*1000,"")</f>
        <v>0</v>
      </c>
      <c r="AA246">
        <f>IFERROR(VLOOKUP($A246,table123!$DF$10:$DY$410,5,FALSE)/VLOOKUP($A246,table100!$DE$10:$DK$462,7,FALSE)*1000,"")</f>
        <v>1.7968806152519227E-2</v>
      </c>
      <c r="AB246">
        <f>IFERROR(VLOOKUP($A246,table123!$EF$10:$EZ$410,5,FALSE)/VLOOKUP($A246,table100!$EE$10:$EK$462,7,FALSE)*1000,"")</f>
        <v>1.7840576607435953E-2</v>
      </c>
      <c r="AC246">
        <f>IFERROR(VLOOKUP($A246,table123!$FF$10:$FZ$410,5,FALSE)/VLOOKUP($A246,table100!$FE$10:$FK$462,7,FALSE)*1000,"")</f>
        <v>1.7683778669826167E-2</v>
      </c>
      <c r="AD246">
        <f>IFERROR(VLOOKUP($A246,table123!$GF$10:$GZ$410,5,FALSE)/VLOOKUP($A246,table100!$GE$10:$GK$462,7,FALSE)*1000,"")</f>
        <v>5.2450303337587635E-2</v>
      </c>
      <c r="AF246">
        <f>IFERROR(VLOOKUP($A246,table123!$F$10:$R$410,7,FALSE)/VLOOKUP($A246,table100!$E$10:$K$462,7,FALSE)*1000,"")</f>
        <v>7.3521302797485574E-2</v>
      </c>
      <c r="AG246">
        <f>IFERROR(VLOOKUP($A246,table123!$AF$10:$AR$410,7,FALSE)/VLOOKUP($A246,table100!$AE$10:$AK$462,7,FALSE)*1000,"")</f>
        <v>0.18286550242296792</v>
      </c>
      <c r="AH246">
        <f>IFERROR(VLOOKUP($A246,table123!$BF$10:$BR$410,7,FALSE)/VLOOKUP($A246,table100!$BE$10:$BK$462,7,FALSE)*1000,"")</f>
        <v>0.12764871074802145</v>
      </c>
      <c r="AI246">
        <f>IFERROR(VLOOKUP($A246,table123!$CF$10:$CY$410,7,FALSE)/VLOOKUP($A246,table100!$CE$10:$CK$462,7,FALSE)*1000,"")</f>
        <v>0.39826212889210721</v>
      </c>
      <c r="AJ246">
        <f>IFERROR(VLOOKUP($A246,table123!$DF$10:$DY$410,7,FALSE)/VLOOKUP($A246,table100!$DE$10:$DK$462,7,FALSE)*1000,"")</f>
        <v>0.28750089844030763</v>
      </c>
      <c r="AK246">
        <f>IFERROR(VLOOKUP($A246,table123!$EF$10:$EZ$410,7,FALSE)/VLOOKUP($A246,table100!$EE$10:$EK$462,7,FALSE)*1000,"")</f>
        <v>1.1239563262684649</v>
      </c>
      <c r="AL246">
        <f>IFERROR(VLOOKUP($A246,table123!$FF$10:$FZ$410,7,FALSE)/VLOOKUP($A246,table100!$FE$10:$FK$462,7,FALSE)*1000,"")</f>
        <v>0</v>
      </c>
      <c r="AM246">
        <f>IFERROR(VLOOKUP($A246,table123!$GF$10:$GZ$410,7,FALSE)/VLOOKUP($A246,table100!$GE$10:$GK$462,7,FALSE)*1000,"")</f>
        <v>5.2450303337587635E-2</v>
      </c>
      <c r="AO246">
        <f>IFERROR(VLOOKUP($A246,table123!$F$10:$R$410,9,FALSE)/VLOOKUP($A246,table100!$E$10:$K$462,7,FALSE)*1000,"")</f>
        <v>0</v>
      </c>
      <c r="AP246">
        <f>IFERROR(VLOOKUP($A246,table123!$AF$10:$AR$410,9,FALSE)/VLOOKUP($A246,table100!$AE$10:$AK$462,7,FALSE)*1000,"")</f>
        <v>0</v>
      </c>
      <c r="AQ246">
        <f>IFERROR(VLOOKUP($A246,table123!$BF$10:$BR$410,9,FALSE)/VLOOKUP($A246,table100!$BE$10:$BK$462,7,FALSE)*1000,"")</f>
        <v>0</v>
      </c>
      <c r="AR246">
        <f>IFERROR(VLOOKUP($A246,table123!$CF$10:$CY$410,16,FALSE)/VLOOKUP($A246,table100!$CE$10:$CK$462,7,FALSE)*1000,"")</f>
        <v>0</v>
      </c>
      <c r="AS246">
        <f>IFERROR(VLOOKUP($A246,table123!$DF$10:$DY$410,16,FALSE)/VLOOKUP($A246,table100!$DE$10:$DK$462,7,FALSE)*1000,"")</f>
        <v>0</v>
      </c>
      <c r="AT246">
        <f>IFERROR(VLOOKUP($A246,table123!$EF$10:$EZ$410,17,FALSE)/VLOOKUP($A246,table100!$EE$10:$EK$462,7,FALSE)*1000,"")</f>
        <v>0</v>
      </c>
      <c r="AU246">
        <f>IFERROR(VLOOKUP($A246,table123!$FF$10:$FZ$410,17,FALSE)/VLOOKUP($A246,table100!$FE$10:$FK$462,7,FALSE)*1000,"")</f>
        <v>0.12378645068878319</v>
      </c>
      <c r="AV246">
        <f>IFERROR(VLOOKUP($A246,table123!$GF$10:$GZ$410,17,FALSE)/VLOOKUP($A246,table100!$GE$10:$GK$462,7,FALSE)*1000,"")</f>
        <v>0</v>
      </c>
      <c r="AX246">
        <f>IFERROR(VLOOKUP($A246,table123!$F$10:$R$410,11,FALSE)/VLOOKUP($A246,table100!$E$10:$K$462,7,FALSE)*1000,"")</f>
        <v>0.11028195419622837</v>
      </c>
      <c r="AY246">
        <f>IFERROR(VLOOKUP($A246,table123!$AF$10:$AR$410,11,FALSE)/VLOOKUP($A246,table100!$AE$10:$AK$462,7,FALSE)*1000,"")</f>
        <v>0.29258480387674868</v>
      </c>
      <c r="AZ246">
        <f>IFERROR(VLOOKUP($A246,table123!$BF$10:$BR$410,11,FALSE)/VLOOKUP($A246,table100!$BE$10:$BK$462,7,FALSE)*1000,"")</f>
        <v>0.10941318064116123</v>
      </c>
      <c r="BA246">
        <f>IFERROR(VLOOKUP($A246,table123!$CF$10:$CY$410,18,FALSE)/VLOOKUP($A246,table100!$CE$10:$CK$462,7,FALSE)*1000,"")</f>
        <v>0.25343953656770457</v>
      </c>
      <c r="BB246">
        <f>IFERROR(VLOOKUP($A246,table123!$DF$10:$DY$410,18,FALSE)/VLOOKUP($A246,table100!$DE$10:$DK$462,7,FALSE)*1000,"")</f>
        <v>0.17968806152519226</v>
      </c>
      <c r="BC246">
        <f>IFERROR(VLOOKUP($A246,table123!$EF$10:$EZ$410,19,FALSE)/VLOOKUP($A246,table100!$EE$10:$EK$462,7,FALSE)*1000,"")</f>
        <v>8.9202883037179756E-2</v>
      </c>
      <c r="BD246">
        <f>IFERROR(VLOOKUP($A246,table123!$FF$10:$FZ$410,19,FALSE)/VLOOKUP($A246,table100!$FE$10:$FK$462,7,FALSE)*1000,"")</f>
        <v>5.3051336009478506E-2</v>
      </c>
      <c r="BE246">
        <f>IFERROR(VLOOKUP($A246,table123!$GF$10:$GZ$410,19,FALSE)/VLOOKUP($A246,table100!$GE$10:$GK$462,7,FALSE)*1000,"")</f>
        <v>5.2450303337587635E-2</v>
      </c>
      <c r="BG246">
        <f>IFERROR(VLOOKUP($A246,table123!$F$10:$R$410,13,FALSE)/VLOOKUP($A246,table100!$E$10:$K$462,7,FALSE)*1000,"")</f>
        <v>5.128110870124619</v>
      </c>
      <c r="BH246">
        <f>IFERROR(VLOOKUP($A246,table123!$AF$10:$AR$410,13,FALSE)/VLOOKUP($A246,table100!$AE$10:$AK$462,7,FALSE)*1000,"")</f>
        <v>2.7978421870714092</v>
      </c>
      <c r="BI246">
        <f>IFERROR(VLOOKUP($A246,table123!$BF$10:$BR$410,13,FALSE)/VLOOKUP($A246,table100!$BE$10:$BK$462,7,FALSE)*1000,"")</f>
        <v>7.3306831029578028</v>
      </c>
      <c r="BJ246">
        <f>IFERROR(VLOOKUP($A246,table123!$CF$10:$CY$410,20,FALSE)/VLOOKUP($A246,table100!$CE$10:$CK$462,7,FALSE)*1000,"")</f>
        <v>7.4583635047067336</v>
      </c>
      <c r="BK246">
        <f>IFERROR(VLOOKUP($A246,table123!$DF$10:$DY$410,20,FALSE)/VLOOKUP($A246,table100!$DE$10:$DK$462,7,FALSE)*1000,"")</f>
        <v>7.1875224610076902</v>
      </c>
      <c r="BL246">
        <f>IFERROR(VLOOKUP($A246,table123!$EF$10:$EZ$410,21,FALSE)/VLOOKUP($A246,table100!$EE$10:$EK$462,7,FALSE)*1000,"")</f>
        <v>8.8667665738956689</v>
      </c>
      <c r="BM246">
        <f>IFERROR(VLOOKUP($A246,table123!$FF$10:$FZ$410,21,FALSE)/VLOOKUP($A246,table100!$FE$10:$FK$462,7,FALSE)*1000,"")</f>
        <v>11.459088578047357</v>
      </c>
      <c r="BN246">
        <f>IFERROR(VLOOKUP($A246,table123!$GF$10:$GZ$410,21,FALSE)/VLOOKUP($A246,table100!$GE$10:$GK$462,7,FALSE)*1000,"")</f>
        <v>10.822245921988916</v>
      </c>
    </row>
    <row r="247" spans="1:66" x14ac:dyDescent="0.3">
      <c r="A247" t="s">
        <v>710</v>
      </c>
      <c r="B247" t="str">
        <f>VLOOKUP($A247,class!$A$1:$B$455,2,FALSE)</f>
        <v>Shire District</v>
      </c>
      <c r="C247" t="str">
        <f>IFERROR(VLOOKUP($A247,classifications!A$3:C$334,3,FALSE),VLOOKUP($A247,classifications!I$2:K$28,3,FALSE))</f>
        <v>Predominantly Urban</v>
      </c>
      <c r="E247" t="b">
        <f>IF(VLOOKUP(A247,table123!$F$10:$F$410,1,FALSE)=VLOOKUP(calculations!A247,table100!$E$10:$E$462,1,FALSE),TRUE,FALSE)</f>
        <v>1</v>
      </c>
      <c r="F247" t="b">
        <f>IF(VLOOKUP($A247,table123!$AF$10:$AF$410,1,FALSE)=VLOOKUP(calculations!$A247,table100!$AE$10:$AE$462,1,FALSE),TRUE,FALSE)</f>
        <v>1</v>
      </c>
      <c r="G247" t="b">
        <f>IF(VLOOKUP($A247,table123!$BF$10:$BF$410,1,FALSE)=VLOOKUP(calculations!$A247,table100!$BE$10:$BE$462,1,FALSE),TRUE,FALSE)</f>
        <v>1</v>
      </c>
      <c r="H247" t="b">
        <f>IF(VLOOKUP($A247,table123!$CF$10:$CF$410,1,FALSE)=VLOOKUP(calculations!$A247,table100!$CE$10:$CE$462,1,FALSE),TRUE,FALSE)</f>
        <v>1</v>
      </c>
      <c r="I247" t="b">
        <f>IF(VLOOKUP($A247,table123!$DF$10:$DF$410,1,FALSE)=VLOOKUP(calculations!$A247,table100!$DE$10:$DE$462,1,FALSE),TRUE,FALSE)</f>
        <v>1</v>
      </c>
      <c r="J247" t="b">
        <f>IF(VLOOKUP($A247,table123!$EF$10:$EF$410,1,FALSE)=VLOOKUP(calculations!$A247,table100!$EE$10:$EE$462,1,FALSE),TRUE,FALSE)</f>
        <v>1</v>
      </c>
      <c r="K247" t="b">
        <f>IF(VLOOKUP($A247,table123!$FF$10:$FF$410,1,FALSE)=VLOOKUP(calculations!$A247,table100!$FE$10:$FE$462,1,FALSE),TRUE,FALSE)</f>
        <v>1</v>
      </c>
      <c r="L247" t="b">
        <f>IF(VLOOKUP($A247,table123!$GF$10:$GF$408,1,FALSE)=VLOOKUP(calculations!$A247,table100!$GE$10:$GE$462,1,FALSE),TRUE,FALSE)</f>
        <v>1</v>
      </c>
      <c r="N247">
        <f>IFERROR(VLOOKUP($A247,table123!$F$10:$R$410,3,FALSE)/VLOOKUP($A247,table100!$E$10:$K$462,7,FALSE)*1000,"")</f>
        <v>2.0833333333333335</v>
      </c>
      <c r="O247">
        <f>IFERROR(VLOOKUP($A247,table123!$AF$10:$AR$410,3,FALSE)/VLOOKUP($A247,table100!$AE$10:$AK$462,7,FALSE)*1000,"")</f>
        <v>2.1235179614227571</v>
      </c>
      <c r="P247">
        <f>IFERROR(VLOOKUP($A247,table123!$BF$10:$BR$410,3,FALSE)/VLOOKUP($A247,table100!$BE$10:$BK$462,7,FALSE)*1000,"")</f>
        <v>5.3860756699483465</v>
      </c>
      <c r="Q247">
        <f>IFERROR(VLOOKUP($A247,table123!$CF$10:$CY$410,3,FALSE)/VLOOKUP($A247,table100!$CE$10:$CK$462,7,FALSE)*1000,"")</f>
        <v>5.4025563315324812</v>
      </c>
      <c r="R247">
        <f>IFERROR(VLOOKUP($A247,table123!$DF$10:$DY$410,3,FALSE)/VLOOKUP($A247,table100!$DE$10:$DK$462,7,FALSE)*1000,"")</f>
        <v>7.4287711938472301</v>
      </c>
      <c r="S247">
        <f>IFERROR(VLOOKUP($A247,table123!$EF$10:$EZ$410,3,FALSE)/VLOOKUP($A247,table100!$EE$10:$EK$462,7,FALSE)*1000,"")</f>
        <v>4.9004727004640278</v>
      </c>
      <c r="T247">
        <f>IFERROR(VLOOKUP($A247,table123!$FF$10:$FZ$410,3,FALSE)/VLOOKUP($A247,table100!$FE$10:$FK$462,7,FALSE)*1000,"")</f>
        <v>4.1008374341707672</v>
      </c>
      <c r="U247">
        <f>IFERROR(VLOOKUP($A247,table123!$GF$10:$GZ$410,3,FALSE)/VLOOKUP($A247,table100!$GE$10:$GK$462,7,FALSE)*1000,"")</f>
        <v>7.3519927769895528</v>
      </c>
      <c r="W247">
        <f>IFERROR(VLOOKUP($A247,table123!$F$10:$R$410,5,FALSE)/VLOOKUP($A247,table100!$E$10:$K$462,7,FALSE)*1000,"")</f>
        <v>8.8652482269503549E-2</v>
      </c>
      <c r="X247">
        <f>IFERROR(VLOOKUP($A247,table123!$AF$10:$AR$410,5,FALSE)/VLOOKUP($A247,table100!$AE$10:$AK$462,7,FALSE)*1000,"")</f>
        <v>0</v>
      </c>
      <c r="Y247">
        <f>IFERROR(VLOOKUP($A247,table123!$BF$10:$BR$410,5,FALSE)/VLOOKUP($A247,table100!$BE$10:$BK$462,7,FALSE)*1000,"")</f>
        <v>0</v>
      </c>
      <c r="Z247">
        <f>IFERROR(VLOOKUP($A247,table123!$CF$10:$CY$410,5,FALSE)/VLOOKUP($A247,table100!$CE$10:$CK$462,7,FALSE)*1000,"")</f>
        <v>-0.13176966662274345</v>
      </c>
      <c r="AA247">
        <f>IFERROR(VLOOKUP($A247,table123!$DF$10:$DY$410,5,FALSE)/VLOOKUP($A247,table100!$DE$10:$DK$462,7,FALSE)*1000,"")</f>
        <v>-0.17479461632581716</v>
      </c>
      <c r="AB247">
        <f>IFERROR(VLOOKUP($A247,table123!$EF$10:$EZ$410,5,FALSE)/VLOOKUP($A247,table100!$EE$10:$EK$462,7,FALSE)*1000,"")</f>
        <v>0</v>
      </c>
      <c r="AC247">
        <f>IFERROR(VLOOKUP($A247,table123!$FF$10:$FZ$410,5,FALSE)/VLOOKUP($A247,table100!$FE$10:$FK$462,7,FALSE)*1000,"")</f>
        <v>-4.3166709833376497E-2</v>
      </c>
      <c r="AD247">
        <f>IFERROR(VLOOKUP($A247,table123!$GF$10:$GZ$410,5,FALSE)/VLOOKUP($A247,table100!$GE$10:$GK$462,7,FALSE)*1000,"")</f>
        <v>0</v>
      </c>
      <c r="AF247">
        <f>IFERROR(VLOOKUP($A247,table123!$F$10:$R$410,7,FALSE)/VLOOKUP($A247,table100!$E$10:$K$462,7,FALSE)*1000,"")</f>
        <v>0</v>
      </c>
      <c r="AG247">
        <f>IFERROR(VLOOKUP($A247,table123!$AF$10:$AR$410,7,FALSE)/VLOOKUP($A247,table100!$AE$10:$AK$462,7,FALSE)*1000,"")</f>
        <v>0</v>
      </c>
      <c r="AH247">
        <f>IFERROR(VLOOKUP($A247,table123!$BF$10:$BR$410,7,FALSE)/VLOOKUP($A247,table100!$BE$10:$BK$462,7,FALSE)*1000,"")</f>
        <v>-4.4148161229084812E-2</v>
      </c>
      <c r="AI247">
        <f>IFERROR(VLOOKUP($A247,table123!$CF$10:$CY$410,7,FALSE)/VLOOKUP($A247,table100!$CE$10:$CK$462,7,FALSE)*1000,"")</f>
        <v>0</v>
      </c>
      <c r="AJ247">
        <f>IFERROR(VLOOKUP($A247,table123!$DF$10:$DY$410,7,FALSE)/VLOOKUP($A247,table100!$DE$10:$DK$462,7,FALSE)*1000,"")</f>
        <v>0.65547981122181442</v>
      </c>
      <c r="AK247">
        <f>IFERROR(VLOOKUP($A247,table123!$EF$10:$EZ$410,7,FALSE)/VLOOKUP($A247,table100!$EE$10:$EK$462,7,FALSE)*1000,"")</f>
        <v>0</v>
      </c>
      <c r="AL247">
        <f>IFERROR(VLOOKUP($A247,table123!$FF$10:$FZ$410,7,FALSE)/VLOOKUP($A247,table100!$FE$10:$FK$462,7,FALSE)*1000,"")</f>
        <v>0</v>
      </c>
      <c r="AM247">
        <f>IFERROR(VLOOKUP($A247,table123!$GF$10:$GZ$410,7,FALSE)/VLOOKUP($A247,table100!$GE$10:$GK$462,7,FALSE)*1000,"")</f>
        <v>0</v>
      </c>
      <c r="AO247">
        <f>IFERROR(VLOOKUP($A247,table123!$F$10:$R$410,9,FALSE)/VLOOKUP($A247,table100!$E$10:$K$462,7,FALSE)*1000,"")</f>
        <v>0</v>
      </c>
      <c r="AP247">
        <f>IFERROR(VLOOKUP($A247,table123!$AF$10:$AR$410,9,FALSE)/VLOOKUP($A247,table100!$AE$10:$AK$462,7,FALSE)*1000,"")</f>
        <v>0</v>
      </c>
      <c r="AQ247">
        <f>IFERROR(VLOOKUP($A247,table123!$BF$10:$BR$410,9,FALSE)/VLOOKUP($A247,table100!$BE$10:$BK$462,7,FALSE)*1000,"")</f>
        <v>0</v>
      </c>
      <c r="AR247">
        <f>IFERROR(VLOOKUP($A247,table123!$CF$10:$CY$410,16,FALSE)/VLOOKUP($A247,table100!$CE$10:$CK$462,7,FALSE)*1000,"")</f>
        <v>0</v>
      </c>
      <c r="AS247">
        <f>IFERROR(VLOOKUP($A247,table123!$DF$10:$DY$410,16,FALSE)/VLOOKUP($A247,table100!$DE$10:$DK$462,7,FALSE)*1000,"")</f>
        <v>0</v>
      </c>
      <c r="AT247">
        <f>IFERROR(VLOOKUP($A247,table123!$EF$10:$EZ$410,17,FALSE)/VLOOKUP($A247,table100!$EE$10:$EK$462,7,FALSE)*1000,"")</f>
        <v>0</v>
      </c>
      <c r="AU247">
        <f>IFERROR(VLOOKUP($A247,table123!$FF$10:$FZ$410,17,FALSE)/VLOOKUP($A247,table100!$FE$10:$FK$462,7,FALSE)*1000,"")</f>
        <v>0</v>
      </c>
      <c r="AV247">
        <f>IFERROR(VLOOKUP($A247,table123!$GF$10:$GZ$410,17,FALSE)/VLOOKUP($A247,table100!$GE$10:$GK$462,7,FALSE)*1000,"")</f>
        <v>0</v>
      </c>
      <c r="AX247">
        <f>IFERROR(VLOOKUP($A247,table123!$F$10:$R$410,11,FALSE)/VLOOKUP($A247,table100!$E$10:$K$462,7,FALSE)*1000,"")</f>
        <v>0.22163120567375885</v>
      </c>
      <c r="AY247">
        <f>IFERROR(VLOOKUP($A247,table123!$AF$10:$AR$410,11,FALSE)/VLOOKUP($A247,table100!$AE$10:$AK$462,7,FALSE)*1000,"")</f>
        <v>4.4239957529640772E-2</v>
      </c>
      <c r="AZ247">
        <f>IFERROR(VLOOKUP($A247,table123!$BF$10:$BR$410,11,FALSE)/VLOOKUP($A247,table100!$BE$10:$BK$462,7,FALSE)*1000,"")</f>
        <v>0.22074080614542405</v>
      </c>
      <c r="BA247">
        <f>IFERROR(VLOOKUP($A247,table123!$CF$10:$CY$410,18,FALSE)/VLOOKUP($A247,table100!$CE$10:$CK$462,7,FALSE)*1000,"")</f>
        <v>0.13176966662274345</v>
      </c>
      <c r="BB247">
        <f>IFERROR(VLOOKUP($A247,table123!$DF$10:$DY$410,18,FALSE)/VLOOKUP($A247,table100!$DE$10:$DK$462,7,FALSE)*1000,"")</f>
        <v>0.26219192448872575</v>
      </c>
      <c r="BC247">
        <f>IFERROR(VLOOKUP($A247,table123!$EF$10:$EZ$410,19,FALSE)/VLOOKUP($A247,table100!$EE$10:$EK$462,7,FALSE)*1000,"")</f>
        <v>0.26020209029012531</v>
      </c>
      <c r="BD247">
        <f>IFERROR(VLOOKUP($A247,table123!$FF$10:$FZ$410,19,FALSE)/VLOOKUP($A247,table100!$FE$10:$FK$462,7,FALSE)*1000,"")</f>
        <v>4.3166709833376497E-2</v>
      </c>
      <c r="BE247">
        <f>IFERROR(VLOOKUP($A247,table123!$GF$10:$GZ$410,19,FALSE)/VLOOKUP($A247,table100!$GE$10:$GK$462,7,FALSE)*1000,"")</f>
        <v>4.2994109806956442E-2</v>
      </c>
      <c r="BG247">
        <f>IFERROR(VLOOKUP($A247,table123!$F$10:$R$410,13,FALSE)/VLOOKUP($A247,table100!$E$10:$K$462,7,FALSE)*1000,"")</f>
        <v>1.9503546099290781</v>
      </c>
      <c r="BH247">
        <f>IFERROR(VLOOKUP($A247,table123!$AF$10:$AR$410,13,FALSE)/VLOOKUP($A247,table100!$AE$10:$AK$462,7,FALSE)*1000,"")</f>
        <v>2.0792780038931165</v>
      </c>
      <c r="BI247">
        <f>IFERROR(VLOOKUP($A247,table123!$BF$10:$BR$410,13,FALSE)/VLOOKUP($A247,table100!$BE$10:$BK$462,7,FALSE)*1000,"")</f>
        <v>5.1211867025738371</v>
      </c>
      <c r="BJ247">
        <f>IFERROR(VLOOKUP($A247,table123!$CF$10:$CY$410,20,FALSE)/VLOOKUP($A247,table100!$CE$10:$CK$462,7,FALSE)*1000,"")</f>
        <v>5.1390169982869942</v>
      </c>
      <c r="BK247">
        <f>IFERROR(VLOOKUP($A247,table123!$DF$10:$DY$410,20,FALSE)/VLOOKUP($A247,table100!$DE$10:$DK$462,7,FALSE)*1000,"")</f>
        <v>7.6472644642545013</v>
      </c>
      <c r="BL247">
        <f>IFERROR(VLOOKUP($A247,table123!$EF$10:$EZ$410,21,FALSE)/VLOOKUP($A247,table100!$EE$10:$EK$462,7,FALSE)*1000,"")</f>
        <v>4.6402706101739017</v>
      </c>
      <c r="BM247">
        <f>IFERROR(VLOOKUP($A247,table123!$FF$10:$FZ$410,21,FALSE)/VLOOKUP($A247,table100!$FE$10:$FK$462,7,FALSE)*1000,"")</f>
        <v>4.0145040145040145</v>
      </c>
      <c r="BN247">
        <f>IFERROR(VLOOKUP($A247,table123!$GF$10:$GZ$410,21,FALSE)/VLOOKUP($A247,table100!$GE$10:$GK$462,7,FALSE)*1000,"")</f>
        <v>7.3089986671825962</v>
      </c>
    </row>
    <row r="248" spans="1:66" x14ac:dyDescent="0.3">
      <c r="A248" t="s">
        <v>248</v>
      </c>
      <c r="B248" t="str">
        <f>VLOOKUP($A248,class!$A$1:$B$455,2,FALSE)</f>
        <v>Metropolitan District</v>
      </c>
      <c r="C248" t="str">
        <f>IFERROR(VLOOKUP($A248,classifications!A$3:C$334,3,FALSE),VLOOKUP($A248,classifications!I$2:K$28,3,FALSE))</f>
        <v>Predominantly Urban</v>
      </c>
      <c r="E248" t="b">
        <f>IF(VLOOKUP(A248,table123!$F$10:$F$410,1,FALSE)=VLOOKUP(calculations!A248,table100!$E$10:$E$462,1,FALSE),TRUE,FALSE)</f>
        <v>1</v>
      </c>
      <c r="F248" t="b">
        <f>IF(VLOOKUP($A248,table123!$AF$10:$AF$410,1,FALSE)=VLOOKUP(calculations!$A248,table100!$AE$10:$AE$462,1,FALSE),TRUE,FALSE)</f>
        <v>1</v>
      </c>
      <c r="G248" t="b">
        <f>IF(VLOOKUP($A248,table123!$BF$10:$BF$410,1,FALSE)=VLOOKUP(calculations!$A248,table100!$BE$10:$BE$462,1,FALSE),TRUE,FALSE)</f>
        <v>1</v>
      </c>
      <c r="H248" t="b">
        <f>IF(VLOOKUP($A248,table123!$CF$10:$CF$410,1,FALSE)=VLOOKUP(calculations!$A248,table100!$CE$10:$CE$462,1,FALSE),TRUE,FALSE)</f>
        <v>1</v>
      </c>
      <c r="I248" t="b">
        <f>IF(VLOOKUP($A248,table123!$DF$10:$DF$410,1,FALSE)=VLOOKUP(calculations!$A248,table100!$DE$10:$DE$462,1,FALSE),TRUE,FALSE)</f>
        <v>1</v>
      </c>
      <c r="J248" t="b">
        <f>IF(VLOOKUP($A248,table123!$EF$10:$EF$410,1,FALSE)=VLOOKUP(calculations!$A248,table100!$EE$10:$EE$462,1,FALSE),TRUE,FALSE)</f>
        <v>1</v>
      </c>
      <c r="K248" t="b">
        <f>IF(VLOOKUP($A248,table123!$FF$10:$FF$410,1,FALSE)=VLOOKUP(calculations!$A248,table100!$FE$10:$FE$462,1,FALSE),TRUE,FALSE)</f>
        <v>1</v>
      </c>
      <c r="L248" t="b">
        <f>IF(VLOOKUP($A248,table123!$GF$10:$GF$408,1,FALSE)=VLOOKUP(calculations!$A248,table100!$GE$10:$GE$462,1,FALSE),TRUE,FALSE)</f>
        <v>1</v>
      </c>
      <c r="N248">
        <f>IFERROR(VLOOKUP($A248,table123!$F$10:$R$410,3,FALSE)/VLOOKUP($A248,table100!$E$10:$K$462,7,FALSE)*1000,"")</f>
        <v>3.3008623099584971</v>
      </c>
      <c r="O248">
        <f>IFERROR(VLOOKUP($A248,table123!$AF$10:$AR$410,3,FALSE)/VLOOKUP($A248,table100!$AE$10:$AK$462,7,FALSE)*1000,"")</f>
        <v>3.399172188981106</v>
      </c>
      <c r="P248">
        <f>IFERROR(VLOOKUP($A248,table123!$BF$10:$BR$410,3,FALSE)/VLOOKUP($A248,table100!$BE$10:$BK$462,7,FALSE)*1000,"")</f>
        <v>5.1290818943409127</v>
      </c>
      <c r="Q248">
        <f>IFERROR(VLOOKUP($A248,table123!$CF$10:$CY$410,3,FALSE)/VLOOKUP($A248,table100!$CE$10:$CK$462,7,FALSE)*1000,"")</f>
        <v>2.572360938380263</v>
      </c>
      <c r="R248">
        <f>IFERROR(VLOOKUP($A248,table123!$DF$10:$DY$410,3,FALSE)/VLOOKUP($A248,table100!$DE$10:$DK$462,7,FALSE)*1000,"")</f>
        <v>3.3602934161569689</v>
      </c>
      <c r="S248">
        <f>IFERROR(VLOOKUP($A248,table123!$EF$10:$EZ$410,3,FALSE)/VLOOKUP($A248,table100!$EE$10:$EK$462,7,FALSE)*1000,"")</f>
        <v>3.1374454644370027</v>
      </c>
      <c r="T248">
        <f>IFERROR(VLOOKUP($A248,table123!$FF$10:$FZ$410,3,FALSE)/VLOOKUP($A248,table100!$FE$10:$FK$462,7,FALSE)*1000,"")</f>
        <v>4.125968339508252</v>
      </c>
      <c r="U248">
        <f>IFERROR(VLOOKUP($A248,table123!$GF$10:$GZ$410,3,FALSE)/VLOOKUP($A248,table100!$GE$10:$GK$462,7,FALSE)*1000,"")</f>
        <v>6.0186105906612095</v>
      </c>
      <c r="W248">
        <f>IFERROR(VLOOKUP($A248,table123!$F$10:$R$410,5,FALSE)/VLOOKUP($A248,table100!$E$10:$K$462,7,FALSE)*1000,"")</f>
        <v>0.12902393393974582</v>
      </c>
      <c r="X248">
        <f>IFERROR(VLOOKUP($A248,table123!$AF$10:$AR$410,5,FALSE)/VLOOKUP($A248,table100!$AE$10:$AK$462,7,FALSE)*1000,"")</f>
        <v>0.1179523472517103</v>
      </c>
      <c r="Y248">
        <f>IFERROR(VLOOKUP($A248,table123!$BF$10:$BR$410,5,FALSE)/VLOOKUP($A248,table100!$BE$10:$BK$462,7,FALSE)*1000,"")</f>
        <v>0.10685587279876901</v>
      </c>
      <c r="Z248">
        <f>IFERROR(VLOOKUP($A248,table123!$CF$10:$CY$410,5,FALSE)/VLOOKUP($A248,table100!$CE$10:$CK$462,7,FALSE)*1000,"")</f>
        <v>9.566631589017506E-2</v>
      </c>
      <c r="AA248">
        <f>IFERROR(VLOOKUP($A248,table123!$DF$10:$DY$410,5,FALSE)/VLOOKUP($A248,table100!$DE$10:$DK$462,7,FALSE)*1000,"")</f>
        <v>8.4802357505538661E-2</v>
      </c>
      <c r="AB248">
        <f>IFERROR(VLOOKUP($A248,table123!$EF$10:$EZ$410,5,FALSE)/VLOOKUP($A248,table100!$EE$10:$EK$462,7,FALSE)*1000,"")</f>
        <v>2.1127578885097663E-2</v>
      </c>
      <c r="AC248">
        <f>IFERROR(VLOOKUP($A248,table123!$FF$10:$FZ$410,5,FALSE)/VLOOKUP($A248,table100!$FE$10:$FK$462,7,FALSE)*1000,"")</f>
        <v>9.472886493768945E-2</v>
      </c>
      <c r="AD248">
        <f>IFERROR(VLOOKUP($A248,table123!$GF$10:$GZ$410,5,FALSE)/VLOOKUP($A248,table100!$GE$10:$GK$462,7,FALSE)*1000,"")</f>
        <v>2.0934297706647686E-2</v>
      </c>
      <c r="AF248">
        <f>IFERROR(VLOOKUP($A248,table123!$F$10:$R$410,7,FALSE)/VLOOKUP($A248,table100!$E$10:$K$462,7,FALSE)*1000,"")</f>
        <v>0.10751994494978818</v>
      </c>
      <c r="AG248">
        <f>IFERROR(VLOOKUP($A248,table123!$AF$10:$AR$410,7,FALSE)/VLOOKUP($A248,table100!$AE$10:$AK$462,7,FALSE)*1000,"")</f>
        <v>2.1445881318492784E-2</v>
      </c>
      <c r="AH248">
        <f>IFERROR(VLOOKUP($A248,table123!$BF$10:$BR$410,7,FALSE)/VLOOKUP($A248,table100!$BE$10:$BK$462,7,FALSE)*1000,"")</f>
        <v>3.2056761839630708E-2</v>
      </c>
      <c r="AI248">
        <f>IFERROR(VLOOKUP($A248,table123!$CF$10:$CY$410,7,FALSE)/VLOOKUP($A248,table100!$CE$10:$CK$462,7,FALSE)*1000,"")</f>
        <v>9.566631589017506E-2</v>
      </c>
      <c r="AJ248">
        <f>IFERROR(VLOOKUP($A248,table123!$DF$10:$DY$410,7,FALSE)/VLOOKUP($A248,table100!$DE$10:$DK$462,7,FALSE)*1000,"")</f>
        <v>1.0600294688192333E-2</v>
      </c>
      <c r="AK248">
        <f>IFERROR(VLOOKUP($A248,table123!$EF$10:$EZ$410,7,FALSE)/VLOOKUP($A248,table100!$EE$10:$EK$462,7,FALSE)*1000,"")</f>
        <v>0.48593431435724621</v>
      </c>
      <c r="AL248">
        <f>IFERROR(VLOOKUP($A248,table123!$FF$10:$FZ$410,7,FALSE)/VLOOKUP($A248,table100!$FE$10:$FK$462,7,FALSE)*1000,"")</f>
        <v>1.3472549680026944</v>
      </c>
      <c r="AM248">
        <f>IFERROR(VLOOKUP($A248,table123!$GF$10:$GZ$410,7,FALSE)/VLOOKUP($A248,table100!$GE$10:$GK$462,7,FALSE)*1000,"")</f>
        <v>1.5805394768519003</v>
      </c>
      <c r="AO248">
        <f>IFERROR(VLOOKUP($A248,table123!$F$10:$R$410,9,FALSE)/VLOOKUP($A248,table100!$E$10:$K$462,7,FALSE)*1000,"")</f>
        <v>0</v>
      </c>
      <c r="AP248">
        <f>IFERROR(VLOOKUP($A248,table123!$AF$10:$AR$410,9,FALSE)/VLOOKUP($A248,table100!$AE$10:$AK$462,7,FALSE)*1000,"")</f>
        <v>0</v>
      </c>
      <c r="AQ248">
        <f>IFERROR(VLOOKUP($A248,table123!$BF$10:$BR$410,9,FALSE)/VLOOKUP($A248,table100!$BE$10:$BK$462,7,FALSE)*1000,"")</f>
        <v>0</v>
      </c>
      <c r="AR248">
        <f>IFERROR(VLOOKUP($A248,table123!$CF$10:$CY$410,16,FALSE)/VLOOKUP($A248,table100!$CE$10:$CK$462,7,FALSE)*1000,"")</f>
        <v>0</v>
      </c>
      <c r="AS248">
        <f>IFERROR(VLOOKUP($A248,table123!$DF$10:$DY$410,16,FALSE)/VLOOKUP($A248,table100!$DE$10:$DK$462,7,FALSE)*1000,"")</f>
        <v>0</v>
      </c>
      <c r="AT248">
        <f>IFERROR(VLOOKUP($A248,table123!$EF$10:$EZ$410,17,FALSE)/VLOOKUP($A248,table100!$EE$10:$EK$462,7,FALSE)*1000,"")</f>
        <v>0</v>
      </c>
      <c r="AU248">
        <f>IFERROR(VLOOKUP($A248,table123!$FF$10:$FZ$410,17,FALSE)/VLOOKUP($A248,table100!$FE$10:$FK$462,7,FALSE)*1000,"")</f>
        <v>0</v>
      </c>
      <c r="AV248">
        <f>IFERROR(VLOOKUP($A248,table123!$GF$10:$GZ$410,17,FALSE)/VLOOKUP($A248,table100!$GE$10:$GK$462,7,FALSE)*1000,"")</f>
        <v>0</v>
      </c>
      <c r="AX248">
        <f>IFERROR(VLOOKUP($A248,table123!$F$10:$R$410,11,FALSE)/VLOOKUP($A248,table100!$E$10:$K$462,7,FALSE)*1000,"")</f>
        <v>0.82790357611336896</v>
      </c>
      <c r="AY248">
        <f>IFERROR(VLOOKUP($A248,table123!$AF$10:$AR$410,11,FALSE)/VLOOKUP($A248,table100!$AE$10:$AK$462,7,FALSE)*1000,"")</f>
        <v>4.2891762636985568E-2</v>
      </c>
      <c r="AZ248">
        <f>IFERROR(VLOOKUP($A248,table123!$BF$10:$BR$410,11,FALSE)/VLOOKUP($A248,table100!$BE$10:$BK$462,7,FALSE)*1000,"")</f>
        <v>0</v>
      </c>
      <c r="BA248">
        <f>IFERROR(VLOOKUP($A248,table123!$CF$10:$CY$410,18,FALSE)/VLOOKUP($A248,table100!$CE$10:$CK$462,7,FALSE)*1000,"")</f>
        <v>0</v>
      </c>
      <c r="BB248">
        <f>IFERROR(VLOOKUP($A248,table123!$DF$10:$DY$410,18,FALSE)/VLOOKUP($A248,table100!$DE$10:$DK$462,7,FALSE)*1000,"")</f>
        <v>0</v>
      </c>
      <c r="BC248">
        <f>IFERROR(VLOOKUP($A248,table123!$EF$10:$EZ$410,19,FALSE)/VLOOKUP($A248,table100!$EE$10:$EK$462,7,FALSE)*1000,"")</f>
        <v>0</v>
      </c>
      <c r="BD248">
        <f>IFERROR(VLOOKUP($A248,table123!$FF$10:$FZ$410,19,FALSE)/VLOOKUP($A248,table100!$FE$10:$FK$462,7,FALSE)*1000,"")</f>
        <v>0</v>
      </c>
      <c r="BE248">
        <f>IFERROR(VLOOKUP($A248,table123!$GF$10:$GZ$410,19,FALSE)/VLOOKUP($A248,table100!$GE$10:$GK$462,7,FALSE)*1000,"")</f>
        <v>0</v>
      </c>
      <c r="BG248">
        <f>IFERROR(VLOOKUP($A248,table123!$F$10:$R$410,13,FALSE)/VLOOKUP($A248,table100!$E$10:$K$462,7,FALSE)*1000,"")</f>
        <v>2.7095026127346622</v>
      </c>
      <c r="BH248">
        <f>IFERROR(VLOOKUP($A248,table123!$AF$10:$AR$410,13,FALSE)/VLOOKUP($A248,table100!$AE$10:$AK$462,7,FALSE)*1000,"")</f>
        <v>3.4956786549143235</v>
      </c>
      <c r="BI248">
        <f>IFERROR(VLOOKUP($A248,table123!$BF$10:$BR$410,13,FALSE)/VLOOKUP($A248,table100!$BE$10:$BK$462,7,FALSE)*1000,"")</f>
        <v>5.2679945289793126</v>
      </c>
      <c r="BJ248">
        <f>IFERROR(VLOOKUP($A248,table123!$CF$10:$CY$410,20,FALSE)/VLOOKUP($A248,table100!$CE$10:$CK$462,7,FALSE)*1000,"")</f>
        <v>2.7636935701606129</v>
      </c>
      <c r="BK248">
        <f>IFERROR(VLOOKUP($A248,table123!$DF$10:$DY$410,20,FALSE)/VLOOKUP($A248,table100!$DE$10:$DK$462,7,FALSE)*1000,"")</f>
        <v>3.4556960683506999</v>
      </c>
      <c r="BL248">
        <f>IFERROR(VLOOKUP($A248,table123!$EF$10:$EZ$410,21,FALSE)/VLOOKUP($A248,table100!$EE$10:$EK$462,7,FALSE)*1000,"")</f>
        <v>3.6445073576793465</v>
      </c>
      <c r="BM248">
        <f>IFERROR(VLOOKUP($A248,table123!$FF$10:$FZ$410,21,FALSE)/VLOOKUP($A248,table100!$FE$10:$FK$462,7,FALSE)*1000,"")</f>
        <v>5.5679521724486358</v>
      </c>
      <c r="BN248">
        <f>IFERROR(VLOOKUP($A248,table123!$GF$10:$GZ$410,21,FALSE)/VLOOKUP($A248,table100!$GE$10:$GK$462,7,FALSE)*1000,"")</f>
        <v>7.6200843652197578</v>
      </c>
    </row>
    <row r="249" spans="1:66" x14ac:dyDescent="0.3">
      <c r="A249" t="s">
        <v>827</v>
      </c>
      <c r="B249" t="str">
        <f>VLOOKUP($A249,class!$A$1:$B$455,2,FALSE)</f>
        <v>Shire District</v>
      </c>
      <c r="C249" t="str">
        <f>IFERROR(VLOOKUP($A249,classifications!A$3:C$334,3,FALSE),VLOOKUP($A249,classifications!I$2:K$28,3,FALSE))</f>
        <v>Predominantly Urban</v>
      </c>
      <c r="E249" t="b">
        <f>IF(VLOOKUP(A249,table123!$F$10:$F$410,1,FALSE)=VLOOKUP(calculations!A249,table100!$E$10:$E$462,1,FALSE),TRUE,FALSE)</f>
        <v>1</v>
      </c>
      <c r="F249" t="b">
        <f>IF(VLOOKUP($A249,table123!$AF$10:$AF$410,1,FALSE)=VLOOKUP(calculations!$A249,table100!$AE$10:$AE$462,1,FALSE),TRUE,FALSE)</f>
        <v>1</v>
      </c>
      <c r="G249" t="b">
        <f>IF(VLOOKUP($A249,table123!$BF$10:$BF$410,1,FALSE)=VLOOKUP(calculations!$A249,table100!$BE$10:$BE$462,1,FALSE),TRUE,FALSE)</f>
        <v>1</v>
      </c>
      <c r="H249" t="b">
        <f>IF(VLOOKUP($A249,table123!$CF$10:$CF$410,1,FALSE)=VLOOKUP(calculations!$A249,table100!$CE$10:$CE$462,1,FALSE),TRUE,FALSE)</f>
        <v>1</v>
      </c>
      <c r="I249" t="b">
        <f>IF(VLOOKUP($A249,table123!$DF$10:$DF$410,1,FALSE)=VLOOKUP(calculations!$A249,table100!$DE$10:$DE$462,1,FALSE),TRUE,FALSE)</f>
        <v>1</v>
      </c>
      <c r="J249" t="b">
        <f>IF(VLOOKUP($A249,table123!$EF$10:$EF$410,1,FALSE)=VLOOKUP(calculations!$A249,table100!$EE$10:$EE$462,1,FALSE),TRUE,FALSE)</f>
        <v>1</v>
      </c>
      <c r="K249" t="b">
        <f>IF(VLOOKUP($A249,table123!$FF$10:$FF$410,1,FALSE)=VLOOKUP(calculations!$A249,table100!$FE$10:$FE$462,1,FALSE),TRUE,FALSE)</f>
        <v>1</v>
      </c>
      <c r="L249" t="b">
        <f>IF(VLOOKUP($A249,table123!$GF$10:$GF$408,1,FALSE)=VLOOKUP(calculations!$A249,table100!$GE$10:$GE$462,1,FALSE),TRUE,FALSE)</f>
        <v>1</v>
      </c>
      <c r="N249">
        <f>IFERROR(VLOOKUP($A249,table123!$F$10:$R$410,3,FALSE)/VLOOKUP($A249,table100!$E$10:$K$462,7,FALSE)*1000,"")</f>
        <v>2.7315749182267384</v>
      </c>
      <c r="O249">
        <f>IFERROR(VLOOKUP($A249,table123!$AF$10:$AR$410,3,FALSE)/VLOOKUP($A249,table100!$AE$10:$AK$462,7,FALSE)*1000,"")</f>
        <v>0.9360536670769124</v>
      </c>
      <c r="P249">
        <f>IFERROR(VLOOKUP($A249,table123!$BF$10:$BR$410,3,FALSE)/VLOOKUP($A249,table100!$BE$10:$BK$462,7,FALSE)*1000,"")</f>
        <v>2.0256583389601621</v>
      </c>
      <c r="Q249">
        <f>IFERROR(VLOOKUP($A249,table123!$CF$10:$CY$410,3,FALSE)/VLOOKUP($A249,table100!$CE$10:$CK$462,7,FALSE)*1000,"")</f>
        <v>4.8077751546587164</v>
      </c>
      <c r="R249">
        <f>IFERROR(VLOOKUP($A249,table123!$DF$10:$DY$410,3,FALSE)/VLOOKUP($A249,table100!$DE$10:$DK$462,7,FALSE)*1000,"")</f>
        <v>3.6128281081451292</v>
      </c>
      <c r="S249">
        <f>IFERROR(VLOOKUP($A249,table123!$EF$10:$EZ$410,3,FALSE)/VLOOKUP($A249,table100!$EE$10:$EK$462,7,FALSE)*1000,"")</f>
        <v>2.6054527186962519</v>
      </c>
      <c r="T249">
        <f>IFERROR(VLOOKUP($A249,table123!$FF$10:$FZ$410,3,FALSE)/VLOOKUP($A249,table100!$FE$10:$FK$462,7,FALSE)*1000,"")</f>
        <v>4.0232909501417486</v>
      </c>
      <c r="U249">
        <f>IFERROR(VLOOKUP($A249,table123!$GF$10:$GZ$410,3,FALSE)/VLOOKUP($A249,table100!$GE$10:$GK$462,7,FALSE)*1000,"")</f>
        <v>4.0231925215950772</v>
      </c>
      <c r="W249">
        <f>IFERROR(VLOOKUP($A249,table123!$F$10:$R$410,5,FALSE)/VLOOKUP($A249,table100!$E$10:$K$462,7,FALSE)*1000,"")</f>
        <v>0.88732688426473649</v>
      </c>
      <c r="X249">
        <f>IFERROR(VLOOKUP($A249,table123!$AF$10:$AR$410,5,FALSE)/VLOOKUP($A249,table100!$AE$10:$AK$462,7,FALSE)*1000,"")</f>
        <v>0.43335817920227426</v>
      </c>
      <c r="Y249">
        <f>IFERROR(VLOOKUP($A249,table123!$BF$10:$BR$410,5,FALSE)/VLOOKUP($A249,table100!$BE$10:$BK$462,7,FALSE)*1000,"")</f>
        <v>0.432832978410291</v>
      </c>
      <c r="Z249">
        <f>IFERROR(VLOOKUP($A249,table123!$CF$10:$CY$410,5,FALSE)/VLOOKUP($A249,table100!$CE$10:$CK$462,7,FALSE)*1000,"")</f>
        <v>0.809911943616343</v>
      </c>
      <c r="AA249">
        <f>IFERROR(VLOOKUP($A249,table123!$DF$10:$DY$410,5,FALSE)/VLOOKUP($A249,table100!$DE$10:$DK$462,7,FALSE)*1000,"")</f>
        <v>1.3869150557334384</v>
      </c>
      <c r="AB249">
        <f>IFERROR(VLOOKUP($A249,table123!$EF$10:$EZ$410,5,FALSE)/VLOOKUP($A249,table100!$EE$10:$EK$462,7,FALSE)*1000,"")</f>
        <v>0.45978577388757386</v>
      </c>
      <c r="AC249">
        <f>IFERROR(VLOOKUP($A249,table123!$FF$10:$FZ$410,5,FALSE)/VLOOKUP($A249,table100!$FE$10:$FK$462,7,FALSE)*1000,"")</f>
        <v>0.22068684536642505</v>
      </c>
      <c r="AD249">
        <f>IFERROR(VLOOKUP($A249,table123!$GF$10:$GZ$410,5,FALSE)/VLOOKUP($A249,table100!$GE$10:$GK$462,7,FALSE)*1000,"")</f>
        <v>8.4520851294014224E-2</v>
      </c>
      <c r="AF249">
        <f>IFERROR(VLOOKUP($A249,table123!$F$10:$R$410,7,FALSE)/VLOOKUP($A249,table100!$E$10:$K$462,7,FALSE)*1000,"")</f>
        <v>0.26097849537198137</v>
      </c>
      <c r="AG249">
        <f>IFERROR(VLOOKUP($A249,table123!$AF$10:$AR$410,7,FALSE)/VLOOKUP($A249,table100!$AE$10:$AK$462,7,FALSE)*1000,"")</f>
        <v>0.12134029017663679</v>
      </c>
      <c r="AH249">
        <f>IFERROR(VLOOKUP($A249,table123!$BF$10:$BR$410,7,FALSE)/VLOOKUP($A249,table100!$BE$10:$BK$462,7,FALSE)*1000,"")</f>
        <v>2.4238646790976297</v>
      </c>
      <c r="AI249">
        <f>IFERROR(VLOOKUP($A249,table123!$CF$10:$CY$410,7,FALSE)/VLOOKUP($A249,table100!$CE$10:$CK$462,7,FALSE)*1000,"")</f>
        <v>0.99946580276059338</v>
      </c>
      <c r="AJ249">
        <f>IFERROR(VLOOKUP($A249,table123!$DF$10:$DY$410,7,FALSE)/VLOOKUP($A249,table100!$DE$10:$DK$462,7,FALSE)*1000,"")</f>
        <v>0.73626354810540562</v>
      </c>
      <c r="AK249">
        <f>IFERROR(VLOOKUP($A249,table123!$EF$10:$EZ$410,7,FALSE)/VLOOKUP($A249,table100!$EE$10:$EK$462,7,FALSE)*1000,"")</f>
        <v>0.42572756841442022</v>
      </c>
      <c r="AL249">
        <f>IFERROR(VLOOKUP($A249,table123!$FF$10:$FZ$410,7,FALSE)/VLOOKUP($A249,table100!$FE$10:$FK$462,7,FALSE)*1000,"")</f>
        <v>6.7903644728130777E-2</v>
      </c>
      <c r="AM249">
        <f>IFERROR(VLOOKUP($A249,table123!$GF$10:$GZ$410,7,FALSE)/VLOOKUP($A249,table100!$GE$10:$GK$462,7,FALSE)*1000,"")</f>
        <v>0.10142502155281707</v>
      </c>
      <c r="AO249">
        <f>IFERROR(VLOOKUP($A249,table123!$F$10:$R$410,9,FALSE)/VLOOKUP($A249,table100!$E$10:$K$462,7,FALSE)*1000,"")</f>
        <v>0</v>
      </c>
      <c r="AP249">
        <f>IFERROR(VLOOKUP($A249,table123!$AF$10:$AR$410,9,FALSE)/VLOOKUP($A249,table100!$AE$10:$AK$462,7,FALSE)*1000,"")</f>
        <v>0</v>
      </c>
      <c r="AQ249">
        <f>IFERROR(VLOOKUP($A249,table123!$BF$10:$BR$410,9,FALSE)/VLOOKUP($A249,table100!$BE$10:$BK$462,7,FALSE)*1000,"")</f>
        <v>0</v>
      </c>
      <c r="AR249">
        <f>IFERROR(VLOOKUP($A249,table123!$CF$10:$CY$410,16,FALSE)/VLOOKUP($A249,table100!$CE$10:$CK$462,7,FALSE)*1000,"")</f>
        <v>0</v>
      </c>
      <c r="AS249">
        <f>IFERROR(VLOOKUP($A249,table123!$DF$10:$DY$410,16,FALSE)/VLOOKUP($A249,table100!$DE$10:$DK$462,7,FALSE)*1000,"")</f>
        <v>0</v>
      </c>
      <c r="AT249">
        <f>IFERROR(VLOOKUP($A249,table123!$EF$10:$EZ$410,17,FALSE)/VLOOKUP($A249,table100!$EE$10:$EK$462,7,FALSE)*1000,"")</f>
        <v>0</v>
      </c>
      <c r="AU249">
        <f>IFERROR(VLOOKUP($A249,table123!$FF$10:$FZ$410,17,FALSE)/VLOOKUP($A249,table100!$FE$10:$FK$462,7,FALSE)*1000,"")</f>
        <v>0.10185546709219617</v>
      </c>
      <c r="AV249">
        <f>IFERROR(VLOOKUP($A249,table123!$GF$10:$GZ$410,17,FALSE)/VLOOKUP($A249,table100!$GE$10:$GK$462,7,FALSE)*1000,"")</f>
        <v>0</v>
      </c>
      <c r="AX249">
        <f>IFERROR(VLOOKUP($A249,table123!$F$10:$R$410,11,FALSE)/VLOOKUP($A249,table100!$E$10:$K$462,7,FALSE)*1000,"")</f>
        <v>0.17398566358132089</v>
      </c>
      <c r="AY249">
        <f>IFERROR(VLOOKUP($A249,table123!$AF$10:$AR$410,11,FALSE)/VLOOKUP($A249,table100!$AE$10:$AK$462,7,FALSE)*1000,"")</f>
        <v>0.27734923468945549</v>
      </c>
      <c r="AZ249">
        <f>IFERROR(VLOOKUP($A249,table123!$BF$10:$BR$410,11,FALSE)/VLOOKUP($A249,table100!$BE$10:$BK$462,7,FALSE)*1000,"")</f>
        <v>0.1731331913641164</v>
      </c>
      <c r="BA249">
        <f>IFERROR(VLOOKUP($A249,table123!$CF$10:$CY$410,18,FALSE)/VLOOKUP($A249,table100!$CE$10:$CK$462,7,FALSE)*1000,"")</f>
        <v>0.20678602815736416</v>
      </c>
      <c r="BB249">
        <f>IFERROR(VLOOKUP($A249,table123!$DF$10:$DY$410,18,FALSE)/VLOOKUP($A249,table100!$DE$10:$DK$462,7,FALSE)*1000,"")</f>
        <v>0.2568361214321182</v>
      </c>
      <c r="BC249">
        <f>IFERROR(VLOOKUP($A249,table123!$EF$10:$EZ$410,19,FALSE)/VLOOKUP($A249,table100!$EE$10:$EK$462,7,FALSE)*1000,"")</f>
        <v>0.35761115746811301</v>
      </c>
      <c r="BD249">
        <f>IFERROR(VLOOKUP($A249,table123!$FF$10:$FZ$410,19,FALSE)/VLOOKUP($A249,table100!$FE$10:$FK$462,7,FALSE)*1000,"")</f>
        <v>0.16975911182032696</v>
      </c>
      <c r="BE249">
        <f>IFERROR(VLOOKUP($A249,table123!$GF$10:$GZ$410,19,FALSE)/VLOOKUP($A249,table100!$GE$10:$GK$462,7,FALSE)*1000,"")</f>
        <v>0.45641259698767683</v>
      </c>
      <c r="BG249">
        <f>IFERROR(VLOOKUP($A249,table123!$F$10:$R$410,13,FALSE)/VLOOKUP($A249,table100!$E$10:$K$462,7,FALSE)*1000,"")</f>
        <v>3.7058946342821351</v>
      </c>
      <c r="BH249">
        <f>IFERROR(VLOOKUP($A249,table123!$AF$10:$AR$410,13,FALSE)/VLOOKUP($A249,table100!$AE$10:$AK$462,7,FALSE)*1000,"")</f>
        <v>1.2134029017663679</v>
      </c>
      <c r="BI249">
        <f>IFERROR(VLOOKUP($A249,table123!$BF$10:$BR$410,13,FALSE)/VLOOKUP($A249,table100!$BE$10:$BK$462,7,FALSE)*1000,"")</f>
        <v>4.7092228051039671</v>
      </c>
      <c r="BJ249">
        <f>IFERROR(VLOOKUP($A249,table123!$CF$10:$CY$410,20,FALSE)/VLOOKUP($A249,table100!$CE$10:$CK$462,7,FALSE)*1000,"")</f>
        <v>6.4103668728782894</v>
      </c>
      <c r="BK249">
        <f>IFERROR(VLOOKUP($A249,table123!$DF$10:$DY$410,20,FALSE)/VLOOKUP($A249,table100!$DE$10:$DK$462,7,FALSE)*1000,"")</f>
        <v>5.4791705905518553</v>
      </c>
      <c r="BL249">
        <f>IFERROR(VLOOKUP($A249,table123!$EF$10:$EZ$410,21,FALSE)/VLOOKUP($A249,table100!$EE$10:$EK$462,7,FALSE)*1000,"")</f>
        <v>3.1333549035301331</v>
      </c>
      <c r="BM249">
        <f>IFERROR(VLOOKUP($A249,table123!$FF$10:$FZ$410,21,FALSE)/VLOOKUP($A249,table100!$FE$10:$FK$462,7,FALSE)*1000,"")</f>
        <v>4.2439777955081732</v>
      </c>
      <c r="BN249">
        <f>IFERROR(VLOOKUP($A249,table123!$GF$10:$GZ$410,21,FALSE)/VLOOKUP($A249,table100!$GE$10:$GK$462,7,FALSE)*1000,"")</f>
        <v>3.7527257974542323</v>
      </c>
    </row>
    <row r="250" spans="1:66" x14ac:dyDescent="0.3">
      <c r="A250" t="s">
        <v>821</v>
      </c>
      <c r="B250" t="str">
        <f>VLOOKUP($A250,class!$A$1:$B$455,2,FALSE)</f>
        <v>Shire County</v>
      </c>
      <c r="C250" t="str">
        <f>IFERROR(VLOOKUP($A250,classifications!A$3:C$334,3,FALSE),VLOOKUP($A250,classifications!I$2:K$28,3,FALSE))</f>
        <v>Predominantly Rural</v>
      </c>
      <c r="E250" t="b">
        <f>IF(VLOOKUP(A250,table123!$F$10:$F$410,1,FALSE)=VLOOKUP(calculations!A250,table100!$E$10:$E$462,1,FALSE),TRUE,FALSE)</f>
        <v>1</v>
      </c>
      <c r="F250" t="b">
        <f>IF(VLOOKUP($A250,table123!$AF$10:$AF$410,1,FALSE)=VLOOKUP(calculations!$A250,table100!$AE$10:$AE$462,1,FALSE),TRUE,FALSE)</f>
        <v>1</v>
      </c>
      <c r="G250" t="b">
        <f>IF(VLOOKUP($A250,table123!$BF$10:$BF$410,1,FALSE)=VLOOKUP(calculations!$A250,table100!$BE$10:$BE$462,1,FALSE),TRUE,FALSE)</f>
        <v>1</v>
      </c>
      <c r="H250" t="b">
        <f>IF(VLOOKUP($A250,table123!$CF$10:$CF$410,1,FALSE)=VLOOKUP(calculations!$A250,table100!$CE$10:$CE$462,1,FALSE),TRUE,FALSE)</f>
        <v>1</v>
      </c>
      <c r="I250" t="b">
        <f>IF(VLOOKUP($A250,table123!$DF$10:$DF$410,1,FALSE)=VLOOKUP(calculations!$A250,table100!$DE$10:$DE$462,1,FALSE),TRUE,FALSE)</f>
        <v>1</v>
      </c>
      <c r="J250" t="b">
        <f>IF(VLOOKUP($A250,table123!$EF$10:$EF$410,1,FALSE)=VLOOKUP(calculations!$A250,table100!$EE$10:$EE$462,1,FALSE),TRUE,FALSE)</f>
        <v>1</v>
      </c>
      <c r="K250" t="b">
        <f>IF(VLOOKUP($A250,table123!$FF$10:$FF$410,1,FALSE)=VLOOKUP(calculations!$A250,table100!$FE$10:$FE$462,1,FALSE),TRUE,FALSE)</f>
        <v>1</v>
      </c>
      <c r="L250" t="b">
        <f>IF(VLOOKUP($A250,table123!$GF$10:$GF$408,1,FALSE)=VLOOKUP(calculations!$A250,table100!$GE$10:$GE$462,1,FALSE),TRUE,FALSE)</f>
        <v>1</v>
      </c>
      <c r="N250">
        <f>IFERROR(VLOOKUP($A250,table123!$F$10:$R$410,3,FALSE)/VLOOKUP($A250,table100!$E$10:$K$462,7,FALSE)*1000,"")</f>
        <v>4.8173853429115878</v>
      </c>
      <c r="O250">
        <f>IFERROR(VLOOKUP($A250,table123!$AF$10:$AR$410,3,FALSE)/VLOOKUP($A250,table100!$AE$10:$AK$462,7,FALSE)*1000,"")</f>
        <v>4.3562049358110091</v>
      </c>
      <c r="P250">
        <f>IFERROR(VLOOKUP($A250,table123!$BF$10:$BR$410,3,FALSE)/VLOOKUP($A250,table100!$BE$10:$BK$462,7,FALSE)*1000,"")</f>
        <v>8.5484399461171581</v>
      </c>
      <c r="Q250">
        <f>IFERROR(VLOOKUP($A250,table123!$CF$10:$CY$410,3,FALSE)/VLOOKUP($A250,table100!$CE$10:$CK$462,7,FALSE)*1000,"")</f>
        <v>11.724291897419647</v>
      </c>
      <c r="R250">
        <f>IFERROR(VLOOKUP($A250,table123!$DF$10:$DY$410,3,FALSE)/VLOOKUP($A250,table100!$DE$10:$DK$462,7,FALSE)*1000,"")</f>
        <v>14.221511679545253</v>
      </c>
      <c r="S250">
        <f>IFERROR(VLOOKUP($A250,table123!$EF$10:$EZ$410,3,FALSE)/VLOOKUP($A250,table100!$EE$10:$EK$462,7,FALSE)*1000,"")</f>
        <v>15.394467930233208</v>
      </c>
      <c r="T250">
        <f>IFERROR(VLOOKUP($A250,table123!$FF$10:$FZ$410,3,FALSE)/VLOOKUP($A250,table100!$FE$10:$FK$462,7,FALSE)*1000,"")</f>
        <v>16.453067255399684</v>
      </c>
      <c r="U250">
        <f>IFERROR(VLOOKUP($A250,table123!$GF$10:$GZ$410,3,FALSE)/VLOOKUP($A250,table100!$GE$10:$GK$462,7,FALSE)*1000,"")</f>
        <v>17.542850374782152</v>
      </c>
      <c r="W250">
        <f>IFERROR(VLOOKUP($A250,table123!$F$10:$R$410,5,FALSE)/VLOOKUP($A250,table100!$E$10:$K$462,7,FALSE)*1000,"")</f>
        <v>0.32803924676291607</v>
      </c>
      <c r="X250">
        <f>IFERROR(VLOOKUP($A250,table123!$AF$10:$AR$410,5,FALSE)/VLOOKUP($A250,table100!$AE$10:$AK$462,7,FALSE)*1000,"")</f>
        <v>0.51658948355706669</v>
      </c>
      <c r="Y250">
        <f>IFERROR(VLOOKUP($A250,table123!$BF$10:$BR$410,5,FALSE)/VLOOKUP($A250,table100!$BE$10:$BK$462,7,FALSE)*1000,"")</f>
        <v>0.88833873375323114</v>
      </c>
      <c r="Z250">
        <f>IFERROR(VLOOKUP($A250,table123!$CF$10:$CY$410,5,FALSE)/VLOOKUP($A250,table100!$CE$10:$CK$462,7,FALSE)*1000,"")</f>
        <v>0.50051491822522454</v>
      </c>
      <c r="AA250">
        <f>IFERROR(VLOOKUP($A250,table123!$DF$10:$DY$410,5,FALSE)/VLOOKUP($A250,table100!$DE$10:$DK$462,7,FALSE)*1000,"")</f>
        <v>0.8242295052846611</v>
      </c>
      <c r="AB250">
        <f>IFERROR(VLOOKUP($A250,table123!$EF$10:$EZ$410,5,FALSE)/VLOOKUP($A250,table100!$EE$10:$EK$462,7,FALSE)*1000,"")</f>
        <v>0.30795934936588371</v>
      </c>
      <c r="AC250">
        <f>IFERROR(VLOOKUP($A250,table123!$FF$10:$FZ$410,5,FALSE)/VLOOKUP($A250,table100!$FE$10:$FK$462,7,FALSE)*1000,"")</f>
        <v>0.2893149779052907</v>
      </c>
      <c r="AD250">
        <f>IFERROR(VLOOKUP($A250,table123!$GF$10:$GZ$410,5,FALSE)/VLOOKUP($A250,table100!$GE$10:$GK$462,7,FALSE)*1000,"")</f>
        <v>0.35870797448435732</v>
      </c>
      <c r="AF250">
        <f>IFERROR(VLOOKUP($A250,table123!$F$10:$R$410,7,FALSE)/VLOOKUP($A250,table100!$E$10:$K$462,7,FALSE)*1000,"")</f>
        <v>0.95831690065570996</v>
      </c>
      <c r="AG250">
        <f>IFERROR(VLOOKUP($A250,table123!$AF$10:$AR$410,7,FALSE)/VLOOKUP($A250,table100!$AE$10:$AK$462,7,FALSE)*1000,"")</f>
        <v>1.542440940266135</v>
      </c>
      <c r="AH250">
        <f>IFERROR(VLOOKUP($A250,table123!$BF$10:$BR$410,7,FALSE)/VLOOKUP($A250,table100!$BE$10:$BK$462,7,FALSE)*1000,"")</f>
        <v>1.8021625951141369</v>
      </c>
      <c r="AI250">
        <f>IFERROR(VLOOKUP($A250,table123!$CF$10:$CY$410,7,FALSE)/VLOOKUP($A250,table100!$CE$10:$CK$462,7,FALSE)*1000,"")</f>
        <v>1.4259273929294167</v>
      </c>
      <c r="AJ250">
        <f>IFERROR(VLOOKUP($A250,table123!$DF$10:$DY$410,7,FALSE)/VLOOKUP($A250,table100!$DE$10:$DK$462,7,FALSE)*1000,"")</f>
        <v>1.0977884359179324</v>
      </c>
      <c r="AK250">
        <f>IFERROR(VLOOKUP($A250,table123!$EF$10:$EZ$410,7,FALSE)/VLOOKUP($A250,table100!$EE$10:$EK$462,7,FALSE)*1000,"")</f>
        <v>0.65791315546347873</v>
      </c>
      <c r="AL250">
        <f>IFERROR(VLOOKUP($A250,table123!$FF$10:$FZ$410,7,FALSE)/VLOOKUP($A250,table100!$FE$10:$FK$462,7,FALSE)*1000,"")</f>
        <v>1.1675925894034946</v>
      </c>
      <c r="AM250">
        <f>IFERROR(VLOOKUP($A250,table123!$GF$10:$GZ$410,7,FALSE)/VLOOKUP($A250,table100!$GE$10:$GK$462,7,FALSE)*1000,"")</f>
        <v>0.8933858987157578</v>
      </c>
      <c r="AO250">
        <f>IFERROR(VLOOKUP($A250,table123!$F$10:$R$410,9,FALSE)/VLOOKUP($A250,table100!$E$10:$K$462,7,FALSE)*1000,"")</f>
        <v>0</v>
      </c>
      <c r="AP250">
        <f>IFERROR(VLOOKUP($A250,table123!$AF$10:$AR$410,9,FALSE)/VLOOKUP($A250,table100!$AE$10:$AK$462,7,FALSE)*1000,"")</f>
        <v>0</v>
      </c>
      <c r="AQ250">
        <f>IFERROR(VLOOKUP($A250,table123!$BF$10:$BR$410,9,FALSE)/VLOOKUP($A250,table100!$BE$10:$BK$462,7,FALSE)*1000,"")</f>
        <v>0</v>
      </c>
      <c r="AR250">
        <f>IFERROR(VLOOKUP($A250,table123!$CF$10:$CY$410,16,FALSE)/VLOOKUP($A250,table100!$CE$10:$CK$462,7,FALSE)*1000,"")</f>
        <v>0.11522645599429629</v>
      </c>
      <c r="AS250">
        <f>IFERROR(VLOOKUP($A250,table123!$DF$10:$DY$410,16,FALSE)/VLOOKUP($A250,table100!$DE$10:$DK$462,7,FALSE)*1000,"")</f>
        <v>3.9079847233324458E-2</v>
      </c>
      <c r="AT250">
        <f>IFERROR(VLOOKUP($A250,table123!$EF$10:$EZ$410,17,FALSE)/VLOOKUP($A250,table100!$EE$10:$EK$462,7,FALSE)*1000,"")</f>
        <v>0</v>
      </c>
      <c r="AU250">
        <f>IFERROR(VLOOKUP($A250,table123!$FF$10:$FZ$410,17,FALSE)/VLOOKUP($A250,table100!$FE$10:$FK$462,7,FALSE)*1000,"")</f>
        <v>2.4109581492107558E-2</v>
      </c>
      <c r="AV250">
        <f>IFERROR(VLOOKUP($A250,table123!$GF$10:$GZ$410,17,FALSE)/VLOOKUP($A250,table100!$GE$10:$GK$462,7,FALSE)*1000,"")</f>
        <v>-3.384037495135446E-3</v>
      </c>
      <c r="AX250">
        <f>IFERROR(VLOOKUP($A250,table123!$F$10:$R$410,11,FALSE)/VLOOKUP($A250,table100!$E$10:$K$462,7,FALSE)*1000,"")</f>
        <v>7.7402518899115036E-2</v>
      </c>
      <c r="AY250">
        <f>IFERROR(VLOOKUP($A250,table123!$AF$10:$AR$410,11,FALSE)/VLOOKUP($A250,table100!$AE$10:$AK$462,7,FALSE)*1000,"")</f>
        <v>9.1593880063309693E-2</v>
      </c>
      <c r="AZ250">
        <f>IFERROR(VLOOKUP($A250,table123!$BF$10:$BR$410,11,FALSE)/VLOOKUP($A250,table100!$BE$10:$BK$462,7,FALSE)*1000,"")</f>
        <v>0.15655149816143007</v>
      </c>
      <c r="BA250">
        <f>IFERROR(VLOOKUP($A250,table123!$CF$10:$CY$410,18,FALSE)/VLOOKUP($A250,table100!$CE$10:$CK$462,7,FALSE)*1000,"")</f>
        <v>0.22325125848894908</v>
      </c>
      <c r="BB250">
        <f>IFERROR(VLOOKUP($A250,table123!$DF$10:$DY$410,18,FALSE)/VLOOKUP($A250,table100!$DE$10:$DK$462,7,FALSE)*1000,"")</f>
        <v>0.98765432098765438</v>
      </c>
      <c r="BC250">
        <f>IFERROR(VLOOKUP($A250,table123!$EF$10:$EZ$410,19,FALSE)/VLOOKUP($A250,table100!$EE$10:$EK$462,7,FALSE)*1000,"")</f>
        <v>0.30096027324393176</v>
      </c>
      <c r="BD250">
        <f>IFERROR(VLOOKUP($A250,table123!$FF$10:$FZ$410,19,FALSE)/VLOOKUP($A250,table100!$FE$10:$FK$462,7,FALSE)*1000,"")</f>
        <v>0.14810171488008927</v>
      </c>
      <c r="BE250">
        <f>IFERROR(VLOOKUP($A250,table123!$GF$10:$GZ$410,19,FALSE)/VLOOKUP($A250,table100!$GE$10:$GK$462,7,FALSE)*1000,"")</f>
        <v>0.85277744877413242</v>
      </c>
      <c r="BG250">
        <f>IFERROR(VLOOKUP($A250,table123!$F$10:$R$410,13,FALSE)/VLOOKUP($A250,table100!$E$10:$K$462,7,FALSE)*1000,"")</f>
        <v>6.0263389714310991</v>
      </c>
      <c r="BH250">
        <f>IFERROR(VLOOKUP($A250,table123!$AF$10:$AR$410,13,FALSE)/VLOOKUP($A250,table100!$AE$10:$AK$462,7,FALSE)*1000,"")</f>
        <v>6.3236414795709006</v>
      </c>
      <c r="BI250">
        <f>IFERROR(VLOOKUP($A250,table123!$BF$10:$BR$410,13,FALSE)/VLOOKUP($A250,table100!$BE$10:$BK$462,7,FALSE)*1000,"")</f>
        <v>11.082389776823097</v>
      </c>
      <c r="BJ250">
        <f>IFERROR(VLOOKUP($A250,table123!$CF$10:$CY$410,20,FALSE)/VLOOKUP($A250,table100!$CE$10:$CK$462,7,FALSE)*1000,"")</f>
        <v>13.542709406079636</v>
      </c>
      <c r="BK250">
        <f>IFERROR(VLOOKUP($A250,table123!$DF$10:$DY$410,20,FALSE)/VLOOKUP($A250,table100!$DE$10:$DK$462,7,FALSE)*1000,"")</f>
        <v>15.194955146993516</v>
      </c>
      <c r="BL250">
        <f>IFERROR(VLOOKUP($A250,table123!$EF$10:$EZ$410,21,FALSE)/VLOOKUP($A250,table100!$EE$10:$EK$462,7,FALSE)*1000,"")</f>
        <v>16.059380161818641</v>
      </c>
      <c r="BM250">
        <f>IFERROR(VLOOKUP($A250,table123!$FF$10:$FZ$410,21,FALSE)/VLOOKUP($A250,table100!$FE$10:$FK$462,7,FALSE)*1000,"")</f>
        <v>17.785982689320488</v>
      </c>
      <c r="BN250">
        <f>IFERROR(VLOOKUP($A250,table123!$GF$10:$GZ$410,21,FALSE)/VLOOKUP($A250,table100!$GE$10:$GK$462,7,FALSE)*1000,"")</f>
        <v>17.938782761713</v>
      </c>
    </row>
    <row r="251" spans="1:66" x14ac:dyDescent="0.3">
      <c r="A251" t="s">
        <v>670</v>
      </c>
      <c r="B251" t="str">
        <f>VLOOKUP($A251,class!$A$1:$B$455,2,FALSE)</f>
        <v>Shire District</v>
      </c>
      <c r="C251" t="str">
        <f>IFERROR(VLOOKUP($A251,classifications!A$3:C$334,3,FALSE),VLOOKUP($A251,classifications!I$2:K$28,3,FALSE))</f>
        <v>Predominantly Urban</v>
      </c>
      <c r="E251" t="b">
        <f>IF(VLOOKUP(A251,table123!$F$10:$F$410,1,FALSE)=VLOOKUP(calculations!A251,table100!$E$10:$E$462,1,FALSE),TRUE,FALSE)</f>
        <v>1</v>
      </c>
      <c r="F251" t="b">
        <f>IF(VLOOKUP($A251,table123!$AF$10:$AF$410,1,FALSE)=VLOOKUP(calculations!$A251,table100!$AE$10:$AE$462,1,FALSE),TRUE,FALSE)</f>
        <v>1</v>
      </c>
      <c r="G251" t="b">
        <f>IF(VLOOKUP($A251,table123!$BF$10:$BF$410,1,FALSE)=VLOOKUP(calculations!$A251,table100!$BE$10:$BE$462,1,FALSE),TRUE,FALSE)</f>
        <v>1</v>
      </c>
      <c r="H251" t="b">
        <f>IF(VLOOKUP($A251,table123!$CF$10:$CF$410,1,FALSE)=VLOOKUP(calculations!$A251,table100!$CE$10:$CE$462,1,FALSE),TRUE,FALSE)</f>
        <v>1</v>
      </c>
      <c r="I251" t="b">
        <f>IF(VLOOKUP($A251,table123!$DF$10:$DF$410,1,FALSE)=VLOOKUP(calculations!$A251,table100!$DE$10:$DE$462,1,FALSE),TRUE,FALSE)</f>
        <v>1</v>
      </c>
      <c r="J251" t="b">
        <f>IF(VLOOKUP($A251,table123!$EF$10:$EF$410,1,FALSE)=VLOOKUP(calculations!$A251,table100!$EE$10:$EE$462,1,FALSE),TRUE,FALSE)</f>
        <v>1</v>
      </c>
      <c r="K251" t="b">
        <f>IF(VLOOKUP($A251,table123!$FF$10:$FF$410,1,FALSE)=VLOOKUP(calculations!$A251,table100!$FE$10:$FE$462,1,FALSE),TRUE,FALSE)</f>
        <v>1</v>
      </c>
      <c r="L251" t="b">
        <f>IF(VLOOKUP($A251,table123!$GF$10:$GF$408,1,FALSE)=VLOOKUP(calculations!$A251,table100!$GE$10:$GE$462,1,FALSE),TRUE,FALSE)</f>
        <v>1</v>
      </c>
      <c r="N251">
        <f>IFERROR(VLOOKUP($A251,table123!$F$10:$R$410,3,FALSE)/VLOOKUP($A251,table100!$E$10:$K$462,7,FALSE)*1000,"")</f>
        <v>1.4957915018760775</v>
      </c>
      <c r="O251">
        <f>IFERROR(VLOOKUP($A251,table123!$AF$10:$AR$410,3,FALSE)/VLOOKUP($A251,table100!$AE$10:$AK$462,7,FALSE)*1000,"")</f>
        <v>1.5960276644795177</v>
      </c>
      <c r="P251">
        <f>IFERROR(VLOOKUP($A251,table123!$BF$10:$BR$410,3,FALSE)/VLOOKUP($A251,table100!$BE$10:$BK$462,7,FALSE)*1000,"")</f>
        <v>1.41643059490085</v>
      </c>
      <c r="Q251">
        <f>IFERROR(VLOOKUP($A251,table123!$CF$10:$CY$410,3,FALSE)/VLOOKUP($A251,table100!$CE$10:$CK$462,7,FALSE)*1000,"")</f>
        <v>2.4483202503849162</v>
      </c>
      <c r="R251">
        <f>IFERROR(VLOOKUP($A251,table123!$DF$10:$DY$410,3,FALSE)/VLOOKUP($A251,table100!$DE$10:$DK$462,7,FALSE)*1000,"")</f>
        <v>3.195290092084738</v>
      </c>
      <c r="S251">
        <f>IFERROR(VLOOKUP($A251,table123!$EF$10:$EZ$410,3,FALSE)/VLOOKUP($A251,table100!$EE$10:$EK$462,7,FALSE)*1000,"")</f>
        <v>2.480270574971815</v>
      </c>
      <c r="T251">
        <f>IFERROR(VLOOKUP($A251,table123!$FF$10:$FZ$410,3,FALSE)/VLOOKUP($A251,table100!$FE$10:$FK$462,7,FALSE)*1000,"")</f>
        <v>6.46627053477805</v>
      </c>
      <c r="U251">
        <f>IFERROR(VLOOKUP($A251,table123!$GF$10:$GZ$410,3,FALSE)/VLOOKUP($A251,table100!$GE$10:$GK$462,7,FALSE)*1000,"")</f>
        <v>4.1121680539040826</v>
      </c>
      <c r="W251">
        <f>IFERROR(VLOOKUP($A251,table123!$F$10:$R$410,5,FALSE)/VLOOKUP($A251,table100!$E$10:$K$462,7,FALSE)*1000,"")</f>
        <v>7.6057195010648004E-2</v>
      </c>
      <c r="X251">
        <f>IFERROR(VLOOKUP($A251,table123!$AF$10:$AR$410,5,FALSE)/VLOOKUP($A251,table100!$AE$10:$AK$462,7,FALSE)*1000,"")</f>
        <v>0</v>
      </c>
      <c r="Y251">
        <f>IFERROR(VLOOKUP($A251,table123!$BF$10:$BR$410,5,FALSE)/VLOOKUP($A251,table100!$BE$10:$BK$462,7,FALSE)*1000,"")</f>
        <v>7.5880210441116952E-2</v>
      </c>
      <c r="Z251">
        <f>IFERROR(VLOOKUP($A251,table123!$CF$10:$CY$410,5,FALSE)/VLOOKUP($A251,table100!$CE$10:$CK$462,7,FALSE)*1000,"")</f>
        <v>0.22716373457179637</v>
      </c>
      <c r="AA251">
        <f>IFERROR(VLOOKUP($A251,table123!$DF$10:$DY$410,5,FALSE)/VLOOKUP($A251,table100!$DE$10:$DK$462,7,FALSE)*1000,"")</f>
        <v>0.15095858702762543</v>
      </c>
      <c r="AB251">
        <f>IFERROR(VLOOKUP($A251,table123!$EF$10:$EZ$410,5,FALSE)/VLOOKUP($A251,table100!$EE$10:$EK$462,7,FALSE)*1000,"")</f>
        <v>0.10021295252411373</v>
      </c>
      <c r="AC251">
        <f>IFERROR(VLOOKUP($A251,table123!$FF$10:$FZ$410,5,FALSE)/VLOOKUP($A251,table100!$FE$10:$FK$462,7,FALSE)*1000,"")</f>
        <v>0</v>
      </c>
      <c r="AD251">
        <f>IFERROR(VLOOKUP($A251,table123!$GF$10:$GZ$410,5,FALSE)/VLOOKUP($A251,table100!$GE$10:$GK$462,7,FALSE)*1000,"")</f>
        <v>7.4316290130796658E-2</v>
      </c>
      <c r="AF251">
        <f>IFERROR(VLOOKUP($A251,table123!$F$10:$R$410,7,FALSE)/VLOOKUP($A251,table100!$E$10:$K$462,7,FALSE)*1000,"")</f>
        <v>0.15211439002129601</v>
      </c>
      <c r="AG251">
        <f>IFERROR(VLOOKUP($A251,table123!$AF$10:$AR$410,7,FALSE)/VLOOKUP($A251,table100!$AE$10:$AK$462,7,FALSE)*1000,"")</f>
        <v>0.60801053884933998</v>
      </c>
      <c r="AH251">
        <f>IFERROR(VLOOKUP($A251,table123!$BF$10:$BR$410,7,FALSE)/VLOOKUP($A251,table100!$BE$10:$BK$462,7,FALSE)*1000,"")</f>
        <v>0.60704168352893562</v>
      </c>
      <c r="AI251">
        <f>IFERROR(VLOOKUP($A251,table123!$CF$10:$CY$410,7,FALSE)/VLOOKUP($A251,table100!$CE$10:$CK$462,7,FALSE)*1000,"")</f>
        <v>0.53004871400085818</v>
      </c>
      <c r="AJ251">
        <f>IFERROR(VLOOKUP($A251,table123!$DF$10:$DY$410,7,FALSE)/VLOOKUP($A251,table100!$DE$10:$DK$462,7,FALSE)*1000,"")</f>
        <v>0.90575152216575261</v>
      </c>
      <c r="AK251">
        <f>IFERROR(VLOOKUP($A251,table123!$EF$10:$EZ$410,7,FALSE)/VLOOKUP($A251,table100!$EE$10:$EK$462,7,FALSE)*1000,"")</f>
        <v>0.90191657271702363</v>
      </c>
      <c r="AL251">
        <f>IFERROR(VLOOKUP($A251,table123!$FF$10:$FZ$410,7,FALSE)/VLOOKUP($A251,table100!$FE$10:$FK$462,7,FALSE)*1000,"")</f>
        <v>1.5229440255654867</v>
      </c>
      <c r="AM251">
        <f>IFERROR(VLOOKUP($A251,table123!$GF$10:$GZ$410,7,FALSE)/VLOOKUP($A251,table100!$GE$10:$GK$462,7,FALSE)*1000,"")</f>
        <v>0.86702338485929442</v>
      </c>
      <c r="AO251">
        <f>IFERROR(VLOOKUP($A251,table123!$F$10:$R$410,9,FALSE)/VLOOKUP($A251,table100!$E$10:$K$462,7,FALSE)*1000,"")</f>
        <v>0</v>
      </c>
      <c r="AP251">
        <f>IFERROR(VLOOKUP($A251,table123!$AF$10:$AR$410,9,FALSE)/VLOOKUP($A251,table100!$AE$10:$AK$462,7,FALSE)*1000,"")</f>
        <v>0</v>
      </c>
      <c r="AQ251">
        <f>IFERROR(VLOOKUP($A251,table123!$BF$10:$BR$410,9,FALSE)/VLOOKUP($A251,table100!$BE$10:$BK$462,7,FALSE)*1000,"")</f>
        <v>0</v>
      </c>
      <c r="AR251">
        <f>IFERROR(VLOOKUP($A251,table123!$CF$10:$CY$410,16,FALSE)/VLOOKUP($A251,table100!$CE$10:$CK$462,7,FALSE)*1000,"")</f>
        <v>0</v>
      </c>
      <c r="AS251">
        <f>IFERROR(VLOOKUP($A251,table123!$DF$10:$DY$410,16,FALSE)/VLOOKUP($A251,table100!$DE$10:$DK$462,7,FALSE)*1000,"")</f>
        <v>0</v>
      </c>
      <c r="AT251">
        <f>IFERROR(VLOOKUP($A251,table123!$EF$10:$EZ$410,17,FALSE)/VLOOKUP($A251,table100!$EE$10:$EK$462,7,FALSE)*1000,"")</f>
        <v>0</v>
      </c>
      <c r="AU251">
        <f>IFERROR(VLOOKUP($A251,table123!$FF$10:$FZ$410,17,FALSE)/VLOOKUP($A251,table100!$FE$10:$FK$462,7,FALSE)*1000,"")</f>
        <v>0</v>
      </c>
      <c r="AV251">
        <f>IFERROR(VLOOKUP($A251,table123!$GF$10:$GZ$410,17,FALSE)/VLOOKUP($A251,table100!$GE$10:$GK$462,7,FALSE)*1000,"")</f>
        <v>0</v>
      </c>
      <c r="AX251">
        <f>IFERROR(VLOOKUP($A251,table123!$F$10:$R$410,11,FALSE)/VLOOKUP($A251,table100!$E$10:$K$462,7,FALSE)*1000,"")</f>
        <v>0.98874353513842406</v>
      </c>
      <c r="AY251">
        <f>IFERROR(VLOOKUP($A251,table123!$AF$10:$AR$410,11,FALSE)/VLOOKUP($A251,table100!$AE$10:$AK$462,7,FALSE)*1000,"")</f>
        <v>0.60801053884933998</v>
      </c>
      <c r="AZ251">
        <f>IFERROR(VLOOKUP($A251,table123!$BF$10:$BR$410,11,FALSE)/VLOOKUP($A251,table100!$BE$10:$BK$462,7,FALSE)*1000,"")</f>
        <v>0</v>
      </c>
      <c r="BA251">
        <f>IFERROR(VLOOKUP($A251,table123!$CF$10:$CY$410,18,FALSE)/VLOOKUP($A251,table100!$CE$10:$CK$462,7,FALSE)*1000,"")</f>
        <v>0</v>
      </c>
      <c r="BB251">
        <f>IFERROR(VLOOKUP($A251,table123!$DF$10:$DY$410,18,FALSE)/VLOOKUP($A251,table100!$DE$10:$DK$462,7,FALSE)*1000,"")</f>
        <v>0</v>
      </c>
      <c r="BC251">
        <f>IFERROR(VLOOKUP($A251,table123!$EF$10:$EZ$410,19,FALSE)/VLOOKUP($A251,table100!$EE$10:$EK$462,7,FALSE)*1000,"")</f>
        <v>0</v>
      </c>
      <c r="BD251">
        <f>IFERROR(VLOOKUP($A251,table123!$FF$10:$FZ$410,19,FALSE)/VLOOKUP($A251,table100!$FE$10:$FK$462,7,FALSE)*1000,"")</f>
        <v>0.14979777300644131</v>
      </c>
      <c r="BE251">
        <f>IFERROR(VLOOKUP($A251,table123!$GF$10:$GZ$410,19,FALSE)/VLOOKUP($A251,table100!$GE$10:$GK$462,7,FALSE)*1000,"")</f>
        <v>0</v>
      </c>
      <c r="BG251">
        <f>IFERROR(VLOOKUP($A251,table123!$F$10:$R$410,13,FALSE)/VLOOKUP($A251,table100!$E$10:$K$462,7,FALSE)*1000,"")</f>
        <v>0.73521955176959741</v>
      </c>
      <c r="BH251">
        <f>IFERROR(VLOOKUP($A251,table123!$AF$10:$AR$410,13,FALSE)/VLOOKUP($A251,table100!$AE$10:$AK$462,7,FALSE)*1000,"")</f>
        <v>1.5960276644795177</v>
      </c>
      <c r="BI251">
        <f>IFERROR(VLOOKUP($A251,table123!$BF$10:$BR$410,13,FALSE)/VLOOKUP($A251,table100!$BE$10:$BK$462,7,FALSE)*1000,"")</f>
        <v>2.0993524888709025</v>
      </c>
      <c r="BJ251">
        <f>IFERROR(VLOOKUP($A251,table123!$CF$10:$CY$410,20,FALSE)/VLOOKUP($A251,table100!$CE$10:$CK$462,7,FALSE)*1000,"")</f>
        <v>3.2055326989575708</v>
      </c>
      <c r="BK251">
        <f>IFERROR(VLOOKUP($A251,table123!$DF$10:$DY$410,20,FALSE)/VLOOKUP($A251,table100!$DE$10:$DK$462,7,FALSE)*1000,"")</f>
        <v>4.2520002012781166</v>
      </c>
      <c r="BL251">
        <f>IFERROR(VLOOKUP($A251,table123!$EF$10:$EZ$410,21,FALSE)/VLOOKUP($A251,table100!$EE$10:$EK$462,7,FALSE)*1000,"")</f>
        <v>3.4824001002129528</v>
      </c>
      <c r="BM251">
        <f>IFERROR(VLOOKUP($A251,table123!$FF$10:$FZ$410,21,FALSE)/VLOOKUP($A251,table100!$FE$10:$FK$462,7,FALSE)*1000,"")</f>
        <v>7.839416787337095</v>
      </c>
      <c r="BN251">
        <f>IFERROR(VLOOKUP($A251,table123!$GF$10:$GZ$410,21,FALSE)/VLOOKUP($A251,table100!$GE$10:$GK$462,7,FALSE)*1000,"")</f>
        <v>5.0535077288941741</v>
      </c>
    </row>
    <row r="252" spans="1:66" x14ac:dyDescent="0.3">
      <c r="A252" t="s">
        <v>1278</v>
      </c>
      <c r="B252" t="str">
        <f>VLOOKUP($A252,class!$A$1:$B$455,2,FALSE)</f>
        <v>Unitary Authority</v>
      </c>
      <c r="C252" t="str">
        <f>IFERROR(VLOOKUP($A252,classifications!A$3:C$334,3,FALSE),VLOOKUP($A252,classifications!I$2:K$28,3,FALSE))</f>
        <v>Predominantly Urban</v>
      </c>
      <c r="E252" t="b">
        <f>IF(VLOOKUP(A252,table123!$F$10:$F$410,1,FALSE)=VLOOKUP(calculations!A252,table100!$E$10:$E$462,1,FALSE),TRUE,FALSE)</f>
        <v>1</v>
      </c>
      <c r="F252" t="b">
        <f>IF(VLOOKUP($A252,table123!$AF$10:$AF$410,1,FALSE)=VLOOKUP(calculations!$A252,table100!$AE$10:$AE$462,1,FALSE),TRUE,FALSE)</f>
        <v>1</v>
      </c>
      <c r="G252" t="b">
        <f>IF(VLOOKUP($A252,table123!$BF$10:$BF$410,1,FALSE)=VLOOKUP(calculations!$A252,table100!$BE$10:$BE$462,1,FALSE),TRUE,FALSE)</f>
        <v>1</v>
      </c>
      <c r="H252" t="b">
        <f>IF(VLOOKUP($A252,table123!$CF$10:$CF$410,1,FALSE)=VLOOKUP(calculations!$A252,table100!$CE$10:$CE$462,1,FALSE),TRUE,FALSE)</f>
        <v>1</v>
      </c>
      <c r="I252" t="b">
        <f>IF(VLOOKUP($A252,table123!$DF$10:$DF$410,1,FALSE)=VLOOKUP(calculations!$A252,table100!$DE$10:$DE$462,1,FALSE),TRUE,FALSE)</f>
        <v>1</v>
      </c>
      <c r="J252" t="b">
        <f>IF(VLOOKUP($A252,table123!$EF$10:$EF$410,1,FALSE)=VLOOKUP(calculations!$A252,table100!$EE$10:$EE$462,1,FALSE),TRUE,FALSE)</f>
        <v>1</v>
      </c>
      <c r="K252" t="b">
        <f>IF(VLOOKUP($A252,table123!$FF$10:$FF$410,1,FALSE)=VLOOKUP(calculations!$A252,table100!$FE$10:$FE$462,1,FALSE),TRUE,FALSE)</f>
        <v>1</v>
      </c>
      <c r="L252" t="b">
        <f>IF(VLOOKUP($A252,table123!$GF$10:$GF$408,1,FALSE)=VLOOKUP(calculations!$A252,table100!$GE$10:$GE$462,1,FALSE),TRUE,FALSE)</f>
        <v>1</v>
      </c>
      <c r="N252">
        <f>IFERROR(VLOOKUP($A252,table123!$F$10:$R$410,3,FALSE)/VLOOKUP($A252,table100!$E$10:$K$462,7,FALSE)*1000,"")</f>
        <v>9.8192281389917557</v>
      </c>
      <c r="O252">
        <f>IFERROR(VLOOKUP($A252,table123!$AF$10:$AR$410,3,FALSE)/VLOOKUP($A252,table100!$AE$10:$AK$462,7,FALSE)*1000,"")</f>
        <v>10.603911949203429</v>
      </c>
      <c r="P252">
        <f>IFERROR(VLOOKUP($A252,table123!$BF$10:$BR$410,3,FALSE)/VLOOKUP($A252,table100!$BE$10:$BK$462,7,FALSE)*1000,"")</f>
        <v>14.734128588758592</v>
      </c>
      <c r="Q252">
        <f>IFERROR(VLOOKUP($A252,table123!$CF$10:$CY$410,3,FALSE)/VLOOKUP($A252,table100!$CE$10:$CK$462,7,FALSE)*1000,"")</f>
        <v>9.7417927880911552</v>
      </c>
      <c r="R252">
        <f>IFERROR(VLOOKUP($A252,table123!$DF$10:$DY$410,3,FALSE)/VLOOKUP($A252,table100!$DE$10:$DK$462,7,FALSE)*1000,"")</f>
        <v>9.7176834811666133</v>
      </c>
      <c r="S252">
        <f>IFERROR(VLOOKUP($A252,table123!$EF$10:$EZ$410,3,FALSE)/VLOOKUP($A252,table100!$EE$10:$EK$462,7,FALSE)*1000,"")</f>
        <v>8.2567585563989869</v>
      </c>
      <c r="T252">
        <f>IFERROR(VLOOKUP($A252,table123!$FF$10:$FZ$410,3,FALSE)/VLOOKUP($A252,table100!$FE$10:$FK$462,7,FALSE)*1000,"")</f>
        <v>11.73999159714303</v>
      </c>
      <c r="U252">
        <f>IFERROR(VLOOKUP($A252,table123!$GF$10:$GZ$410,3,FALSE)/VLOOKUP($A252,table100!$GE$10:$GK$462,7,FALSE)*1000,"")</f>
        <v>12.735608762098829</v>
      </c>
      <c r="W252">
        <f>IFERROR(VLOOKUP($A252,table123!$F$10:$R$410,5,FALSE)/VLOOKUP($A252,table100!$E$10:$K$462,7,FALSE)*1000,"")</f>
        <v>0.14193365246900039</v>
      </c>
      <c r="X252">
        <f>IFERROR(VLOOKUP($A252,table123!$AF$10:$AR$410,5,FALSE)/VLOOKUP($A252,table100!$AE$10:$AK$462,7,FALSE)*1000,"")</f>
        <v>7.6654785174964546E-2</v>
      </c>
      <c r="Y252">
        <f>IFERROR(VLOOKUP($A252,table123!$BF$10:$BR$410,5,FALSE)/VLOOKUP($A252,table100!$BE$10:$BK$462,7,FALSE)*1000,"")</f>
        <v>0.13900121310149616</v>
      </c>
      <c r="Z252">
        <f>IFERROR(VLOOKUP($A252,table123!$CF$10:$CY$410,5,FALSE)/VLOOKUP($A252,table100!$CE$10:$CK$462,7,FALSE)*1000,"")</f>
        <v>0</v>
      </c>
      <c r="AA252">
        <f>IFERROR(VLOOKUP($A252,table123!$DF$10:$DY$410,5,FALSE)/VLOOKUP($A252,table100!$DE$10:$DK$462,7,FALSE)*1000,"")</f>
        <v>6.1426570677412216E-2</v>
      </c>
      <c r="AB252">
        <f>IFERROR(VLOOKUP($A252,table123!$EF$10:$EZ$410,5,FALSE)/VLOOKUP($A252,table100!$EE$10:$EK$462,7,FALSE)*1000,"")</f>
        <v>0.31477378660758604</v>
      </c>
      <c r="AC252">
        <f>IFERROR(VLOOKUP($A252,table123!$FF$10:$FZ$410,5,FALSE)/VLOOKUP($A252,table100!$FE$10:$FK$462,7,FALSE)*1000,"")</f>
        <v>0.64822039493427774</v>
      </c>
      <c r="AD252">
        <f>IFERROR(VLOOKUP($A252,table123!$GF$10:$GZ$410,5,FALSE)/VLOOKUP($A252,table100!$GE$10:$GK$462,7,FALSE)*1000,"")</f>
        <v>7.1082467509388805E-2</v>
      </c>
      <c r="AF252">
        <f>IFERROR(VLOOKUP($A252,table123!$F$10:$R$410,7,FALSE)/VLOOKUP($A252,table100!$E$10:$K$462,7,FALSE)*1000,"")</f>
        <v>0.56773460987600155</v>
      </c>
      <c r="AG252">
        <f>IFERROR(VLOOKUP($A252,table123!$AF$10:$AR$410,7,FALSE)/VLOOKUP($A252,table100!$AE$10:$AK$462,7,FALSE)*1000,"")</f>
        <v>0.33217073575817974</v>
      </c>
      <c r="AH252">
        <f>IFERROR(VLOOKUP($A252,table123!$BF$10:$BR$410,7,FALSE)/VLOOKUP($A252,table100!$BE$10:$BK$462,7,FALSE)*1000,"")</f>
        <v>2.1355640921957137</v>
      </c>
      <c r="AI252">
        <f>IFERROR(VLOOKUP($A252,table123!$CF$10:$CY$410,7,FALSE)/VLOOKUP($A252,table100!$CE$10:$CK$462,7,FALSE)*1000,"")</f>
        <v>1.7023285866945004</v>
      </c>
      <c r="AJ252">
        <f>IFERROR(VLOOKUP($A252,table123!$DF$10:$DY$410,7,FALSE)/VLOOKUP($A252,table100!$DE$10:$DK$462,7,FALSE)*1000,"")</f>
        <v>4.9878375390058718</v>
      </c>
      <c r="AK252">
        <f>IFERROR(VLOOKUP($A252,table123!$EF$10:$EZ$410,7,FALSE)/VLOOKUP($A252,table100!$EE$10:$EK$462,7,FALSE)*1000,"")</f>
        <v>0</v>
      </c>
      <c r="AL252">
        <f>IFERROR(VLOOKUP($A252,table123!$FF$10:$FZ$410,7,FALSE)/VLOOKUP($A252,table100!$FE$10:$FK$462,7,FALSE)*1000,"")</f>
        <v>0.94832242962607283</v>
      </c>
      <c r="AM252">
        <f>IFERROR(VLOOKUP($A252,table123!$GF$10:$GZ$410,7,FALSE)/VLOOKUP($A252,table100!$GE$10:$GK$462,7,FALSE)*1000,"")</f>
        <v>0.61604805174803634</v>
      </c>
      <c r="AO252">
        <f>IFERROR(VLOOKUP($A252,table123!$F$10:$R$410,9,FALSE)/VLOOKUP($A252,table100!$E$10:$K$462,7,FALSE)*1000,"")</f>
        <v>1.2903059315363672E-2</v>
      </c>
      <c r="AP252">
        <f>IFERROR(VLOOKUP($A252,table123!$AF$10:$AR$410,9,FALSE)/VLOOKUP($A252,table100!$AE$10:$AK$462,7,FALSE)*1000,"")</f>
        <v>1.2775797529160757E-2</v>
      </c>
      <c r="AQ252">
        <f>IFERROR(VLOOKUP($A252,table123!$BF$10:$BR$410,9,FALSE)/VLOOKUP($A252,table100!$BE$10:$BK$462,7,FALSE)*1000,"")</f>
        <v>0</v>
      </c>
      <c r="AR252">
        <f>IFERROR(VLOOKUP($A252,table123!$CF$10:$CY$410,16,FALSE)/VLOOKUP($A252,table100!$CE$10:$CK$462,7,FALSE)*1000,"")</f>
        <v>0</v>
      </c>
      <c r="AS252">
        <f>IFERROR(VLOOKUP($A252,table123!$DF$10:$DY$410,16,FALSE)/VLOOKUP($A252,table100!$DE$10:$DK$462,7,FALSE)*1000,"")</f>
        <v>1.2285314135482445E-2</v>
      </c>
      <c r="AT252">
        <f>IFERROR(VLOOKUP($A252,table123!$EF$10:$EZ$410,17,FALSE)/VLOOKUP($A252,table100!$EE$10:$EK$462,7,FALSE)*1000,"")</f>
        <v>-2.4213368200583542E-2</v>
      </c>
      <c r="AU252">
        <f>IFERROR(VLOOKUP($A252,table123!$FF$10:$FZ$410,17,FALSE)/VLOOKUP($A252,table100!$FE$10:$FK$462,7,FALSE)*1000,"")</f>
        <v>0</v>
      </c>
      <c r="AV252">
        <f>IFERROR(VLOOKUP($A252,table123!$GF$10:$GZ$410,17,FALSE)/VLOOKUP($A252,table100!$GE$10:$GK$462,7,FALSE)*1000,"")</f>
        <v>0</v>
      </c>
      <c r="AX252">
        <f>IFERROR(VLOOKUP($A252,table123!$F$10:$R$410,11,FALSE)/VLOOKUP($A252,table100!$E$10:$K$462,7,FALSE)*1000,"")</f>
        <v>0.58063766919136528</v>
      </c>
      <c r="AY252">
        <f>IFERROR(VLOOKUP($A252,table123!$AF$10:$AR$410,11,FALSE)/VLOOKUP($A252,table100!$AE$10:$AK$462,7,FALSE)*1000,"")</f>
        <v>0</v>
      </c>
      <c r="AZ252">
        <f>IFERROR(VLOOKUP($A252,table123!$BF$10:$BR$410,11,FALSE)/VLOOKUP($A252,table100!$BE$10:$BK$462,7,FALSE)*1000,"")</f>
        <v>5.0545895673271328E-2</v>
      </c>
      <c r="BA252">
        <f>IFERROR(VLOOKUP($A252,table123!$CF$10:$CY$410,18,FALSE)/VLOOKUP($A252,table100!$CE$10:$CK$462,7,FALSE)*1000,"")</f>
        <v>1.2425756107259127E-2</v>
      </c>
      <c r="BB252">
        <f>IFERROR(VLOOKUP($A252,table123!$DF$10:$DY$410,18,FALSE)/VLOOKUP($A252,table100!$DE$10:$DK$462,7,FALSE)*1000,"")</f>
        <v>2.457062827096489E-2</v>
      </c>
      <c r="BC252">
        <f>IFERROR(VLOOKUP($A252,table123!$EF$10:$EZ$410,19,FALSE)/VLOOKUP($A252,table100!$EE$10:$EK$462,7,FALSE)*1000,"")</f>
        <v>0</v>
      </c>
      <c r="BD252">
        <f>IFERROR(VLOOKUP($A252,table123!$FF$10:$FZ$410,19,FALSE)/VLOOKUP($A252,table100!$FE$10:$FK$462,7,FALSE)*1000,"")</f>
        <v>8.4028569713702664E-2</v>
      </c>
      <c r="BE252">
        <f>IFERROR(VLOOKUP($A252,table123!$GF$10:$GZ$410,19,FALSE)/VLOOKUP($A252,table100!$GE$10:$GK$462,7,FALSE)*1000,"")</f>
        <v>0</v>
      </c>
      <c r="BG252">
        <f>IFERROR(VLOOKUP($A252,table123!$F$10:$R$410,13,FALSE)/VLOOKUP($A252,table100!$E$10:$K$462,7,FALSE)*1000,"")</f>
        <v>9.9611617914607553</v>
      </c>
      <c r="BH252">
        <f>IFERROR(VLOOKUP($A252,table123!$AF$10:$AR$410,13,FALSE)/VLOOKUP($A252,table100!$AE$10:$AK$462,7,FALSE)*1000,"")</f>
        <v>11.025513267665733</v>
      </c>
      <c r="BI252">
        <f>IFERROR(VLOOKUP($A252,table123!$BF$10:$BR$410,13,FALSE)/VLOOKUP($A252,table100!$BE$10:$BK$462,7,FALSE)*1000,"")</f>
        <v>16.958147998382533</v>
      </c>
      <c r="BJ252">
        <f>IFERROR(VLOOKUP($A252,table123!$CF$10:$CY$410,20,FALSE)/VLOOKUP($A252,table100!$CE$10:$CK$462,7,FALSE)*1000,"")</f>
        <v>11.431695618678397</v>
      </c>
      <c r="BK252">
        <f>IFERROR(VLOOKUP($A252,table123!$DF$10:$DY$410,20,FALSE)/VLOOKUP($A252,table100!$DE$10:$DK$462,7,FALSE)*1000,"")</f>
        <v>14.754662276714415</v>
      </c>
      <c r="BL252">
        <f>IFERROR(VLOOKUP($A252,table123!$EF$10:$EZ$410,21,FALSE)/VLOOKUP($A252,table100!$EE$10:$EK$462,7,FALSE)*1000,"")</f>
        <v>8.5473189748059912</v>
      </c>
      <c r="BM252">
        <f>IFERROR(VLOOKUP($A252,table123!$FF$10:$FZ$410,21,FALSE)/VLOOKUP($A252,table100!$FE$10:$FK$462,7,FALSE)*1000,"")</f>
        <v>13.252505851989676</v>
      </c>
      <c r="BN252">
        <f>IFERROR(VLOOKUP($A252,table123!$GF$10:$GZ$410,21,FALSE)/VLOOKUP($A252,table100!$GE$10:$GK$462,7,FALSE)*1000,"")</f>
        <v>13.422739281356254</v>
      </c>
    </row>
    <row r="253" spans="1:66" x14ac:dyDescent="0.3">
      <c r="A253" t="s">
        <v>1279</v>
      </c>
      <c r="B253" t="str">
        <f>VLOOKUP($A253,class!$A$1:$B$455,2,FALSE)</f>
        <v>Unitary Authority</v>
      </c>
      <c r="C253" t="str">
        <f>IFERROR(VLOOKUP($A253,classifications!A$3:C$334,3,FALSE),VLOOKUP($A253,classifications!I$2:K$28,3,FALSE))</f>
        <v>Predominantly Urban</v>
      </c>
      <c r="E253" t="b">
        <f>IF(VLOOKUP(A253,table123!$F$10:$F$410,1,FALSE)=VLOOKUP(calculations!A253,table100!$E$10:$E$462,1,FALSE),TRUE,FALSE)</f>
        <v>1</v>
      </c>
      <c r="F253" t="b">
        <f>IF(VLOOKUP($A253,table123!$AF$10:$AF$410,1,FALSE)=VLOOKUP(calculations!$A253,table100!$AE$10:$AE$462,1,FALSE),TRUE,FALSE)</f>
        <v>1</v>
      </c>
      <c r="G253" t="b">
        <f>IF(VLOOKUP($A253,table123!$BF$10:$BF$410,1,FALSE)=VLOOKUP(calculations!$A253,table100!$BE$10:$BE$462,1,FALSE),TRUE,FALSE)</f>
        <v>1</v>
      </c>
      <c r="H253" t="b">
        <f>IF(VLOOKUP($A253,table123!$CF$10:$CF$410,1,FALSE)=VLOOKUP(calculations!$A253,table100!$CE$10:$CE$462,1,FALSE),TRUE,FALSE)</f>
        <v>1</v>
      </c>
      <c r="I253" t="b">
        <f>IF(VLOOKUP($A253,table123!$DF$10:$DF$410,1,FALSE)=VLOOKUP(calculations!$A253,table100!$DE$10:$DE$462,1,FALSE),TRUE,FALSE)</f>
        <v>1</v>
      </c>
      <c r="J253" t="b">
        <f>IF(VLOOKUP($A253,table123!$EF$10:$EF$410,1,FALSE)=VLOOKUP(calculations!$A253,table100!$EE$10:$EE$462,1,FALSE),TRUE,FALSE)</f>
        <v>1</v>
      </c>
      <c r="K253" t="b">
        <f>IF(VLOOKUP($A253,table123!$FF$10:$FF$410,1,FALSE)=VLOOKUP(calculations!$A253,table100!$FE$10:$FE$462,1,FALSE),TRUE,FALSE)</f>
        <v>1</v>
      </c>
      <c r="L253" t="b">
        <f>IF(VLOOKUP($A253,table123!$GF$10:$GF$408,1,FALSE)=VLOOKUP(calculations!$A253,table100!$GE$10:$GE$462,1,FALSE),TRUE,FALSE)</f>
        <v>1</v>
      </c>
      <c r="N253">
        <f>IFERROR(VLOOKUP($A253,table123!$F$10:$R$410,3,FALSE)/VLOOKUP($A253,table100!$E$10:$K$462,7,FALSE)*1000,"")</f>
        <v>5.8833372966593567</v>
      </c>
      <c r="O253">
        <f>IFERROR(VLOOKUP($A253,table123!$AF$10:$AR$410,3,FALSE)/VLOOKUP($A253,table100!$AE$10:$AK$462,7,FALSE)*1000,"")</f>
        <v>6.4326716620656414</v>
      </c>
      <c r="P253">
        <f>IFERROR(VLOOKUP($A253,table123!$BF$10:$BR$410,3,FALSE)/VLOOKUP($A253,table100!$BE$10:$BK$462,7,FALSE)*1000,"")</f>
        <v>7.6268087551585442</v>
      </c>
      <c r="Q253">
        <f>IFERROR(VLOOKUP($A253,table123!$CF$10:$CY$410,3,FALSE)/VLOOKUP($A253,table100!$CE$10:$CK$462,7,FALSE)*1000,"")</f>
        <v>10.116132158742797</v>
      </c>
      <c r="R253">
        <f>IFERROR(VLOOKUP($A253,table123!$DF$10:$DY$410,3,FALSE)/VLOOKUP($A253,table100!$DE$10:$DK$462,7,FALSE)*1000,"")</f>
        <v>5.1762850727593719</v>
      </c>
      <c r="S253">
        <f>IFERROR(VLOOKUP($A253,table123!$EF$10:$EZ$410,3,FALSE)/VLOOKUP($A253,table100!$EE$10:$EK$462,7,FALSE)*1000,"")</f>
        <v>12.080468203456926</v>
      </c>
      <c r="T253">
        <f>IFERROR(VLOOKUP($A253,table123!$FF$10:$FZ$410,3,FALSE)/VLOOKUP($A253,table100!$FE$10:$FK$462,7,FALSE)*1000,"")</f>
        <v>7.5329249488115</v>
      </c>
      <c r="U253">
        <f>IFERROR(VLOOKUP($A253,table123!$GF$10:$GZ$410,3,FALSE)/VLOOKUP($A253,table100!$GE$10:$GK$462,7,FALSE)*1000,"")</f>
        <v>5.0858232676414499</v>
      </c>
      <c r="W253">
        <f>IFERROR(VLOOKUP($A253,table123!$F$10:$R$410,5,FALSE)/VLOOKUP($A253,table100!$E$10:$K$462,7,FALSE)*1000,"")</f>
        <v>-8.8073911626637084E-3</v>
      </c>
      <c r="X253">
        <f>IFERROR(VLOOKUP($A253,table123!$AF$10:$AR$410,5,FALSE)/VLOOKUP($A253,table100!$AE$10:$AK$462,7,FALSE)*1000,"")</f>
        <v>0.21033258840541605</v>
      </c>
      <c r="Y253">
        <f>IFERROR(VLOOKUP($A253,table123!$BF$10:$BR$410,5,FALSE)/VLOOKUP($A253,table100!$BE$10:$BK$462,7,FALSE)*1000,"")</f>
        <v>8.7064026885371501E-2</v>
      </c>
      <c r="Z253">
        <f>IFERROR(VLOOKUP($A253,table123!$CF$10:$CY$410,5,FALSE)/VLOOKUP($A253,table100!$CE$10:$CK$462,7,FALSE)*1000,"")</f>
        <v>6.92293047647069E-2</v>
      </c>
      <c r="AA253">
        <f>IFERROR(VLOOKUP($A253,table123!$DF$10:$DY$410,5,FALSE)/VLOOKUP($A253,table100!$DE$10:$DK$462,7,FALSE)*1000,"")</f>
        <v>0.12855012597912346</v>
      </c>
      <c r="AB253">
        <f>IFERROR(VLOOKUP($A253,table123!$EF$10:$EZ$410,5,FALSE)/VLOOKUP($A253,table100!$EE$10:$EK$462,7,FALSE)*1000,"")</f>
        <v>0.23034791065913629</v>
      </c>
      <c r="AC253">
        <f>IFERROR(VLOOKUP($A253,table123!$FF$10:$FZ$410,5,FALSE)/VLOOKUP($A253,table100!$FE$10:$FK$462,7,FALSE)*1000,"")</f>
        <v>5.0556543280614097E-2</v>
      </c>
      <c r="AD253">
        <f>IFERROR(VLOOKUP($A253,table123!$GF$10:$GZ$410,5,FALSE)/VLOOKUP($A253,table100!$GE$10:$GK$462,7,FALSE)*1000,"")</f>
        <v>0.24258038612105598</v>
      </c>
      <c r="AF253">
        <f>IFERROR(VLOOKUP($A253,table123!$F$10:$R$410,7,FALSE)/VLOOKUP($A253,table100!$E$10:$K$462,7,FALSE)*1000,"")</f>
        <v>7.9266520463973367E-2</v>
      </c>
      <c r="AG253">
        <f>IFERROR(VLOOKUP($A253,table123!$AF$10:$AR$410,7,FALSE)/VLOOKUP($A253,table100!$AE$10:$AK$462,7,FALSE)*1000,"")</f>
        <v>0.23662416195609307</v>
      </c>
      <c r="AH253">
        <f>IFERROR(VLOOKUP($A253,table123!$BF$10:$BR$410,7,FALSE)/VLOOKUP($A253,table100!$BE$10:$BK$462,7,FALSE)*1000,"")</f>
        <v>0.14800884570513156</v>
      </c>
      <c r="AI253">
        <f>IFERROR(VLOOKUP($A253,table123!$CF$10:$CY$410,7,FALSE)/VLOOKUP($A253,table100!$CE$10:$CK$462,7,FALSE)*1000,"")</f>
        <v>0.10384395714706035</v>
      </c>
      <c r="AJ253">
        <f>IFERROR(VLOOKUP($A253,table123!$DF$10:$DY$410,7,FALSE)/VLOOKUP($A253,table100!$DE$10:$DK$462,7,FALSE)*1000,"")</f>
        <v>0.44564043672762799</v>
      </c>
      <c r="AK253">
        <f>IFERROR(VLOOKUP($A253,table123!$EF$10:$EZ$410,7,FALSE)/VLOOKUP($A253,table100!$EE$10:$EK$462,7,FALSE)*1000,"")</f>
        <v>0.19622229426519017</v>
      </c>
      <c r="AL253">
        <f>IFERROR(VLOOKUP($A253,table123!$FF$10:$FZ$410,7,FALSE)/VLOOKUP($A253,table100!$FE$10:$FK$462,7,FALSE)*1000,"")</f>
        <v>0.58140024772706211</v>
      </c>
      <c r="AM253">
        <f>IFERROR(VLOOKUP($A253,table123!$GF$10:$GZ$410,7,FALSE)/VLOOKUP($A253,table100!$GE$10:$GK$462,7,FALSE)*1000,"")</f>
        <v>0.48516077224211196</v>
      </c>
      <c r="AO253">
        <f>IFERROR(VLOOKUP($A253,table123!$F$10:$R$410,9,FALSE)/VLOOKUP($A253,table100!$E$10:$K$462,7,FALSE)*1000,"")</f>
        <v>0</v>
      </c>
      <c r="AP253">
        <f>IFERROR(VLOOKUP($A253,table123!$AF$10:$AR$410,9,FALSE)/VLOOKUP($A253,table100!$AE$10:$AK$462,7,FALSE)*1000,"")</f>
        <v>0</v>
      </c>
      <c r="AQ253">
        <f>IFERROR(VLOOKUP($A253,table123!$BF$10:$BR$410,9,FALSE)/VLOOKUP($A253,table100!$BE$10:$BK$462,7,FALSE)*1000,"")</f>
        <v>0</v>
      </c>
      <c r="AR253">
        <f>IFERROR(VLOOKUP($A253,table123!$CF$10:$CY$410,16,FALSE)/VLOOKUP($A253,table100!$CE$10:$CK$462,7,FALSE)*1000,"")</f>
        <v>0</v>
      </c>
      <c r="AS253">
        <f>IFERROR(VLOOKUP($A253,table123!$DF$10:$DY$410,16,FALSE)/VLOOKUP($A253,table100!$DE$10:$DK$462,7,FALSE)*1000,"")</f>
        <v>0</v>
      </c>
      <c r="AT253">
        <f>IFERROR(VLOOKUP($A253,table123!$EF$10:$EZ$410,17,FALSE)/VLOOKUP($A253,table100!$EE$10:$EK$462,7,FALSE)*1000,"")</f>
        <v>0</v>
      </c>
      <c r="AU253">
        <f>IFERROR(VLOOKUP($A253,table123!$FF$10:$FZ$410,17,FALSE)/VLOOKUP($A253,table100!$FE$10:$FK$462,7,FALSE)*1000,"")</f>
        <v>0</v>
      </c>
      <c r="AV253">
        <f>IFERROR(VLOOKUP($A253,table123!$GF$10:$GZ$410,17,FALSE)/VLOOKUP($A253,table100!$GE$10:$GK$462,7,FALSE)*1000,"")</f>
        <v>0</v>
      </c>
      <c r="AX253">
        <f>IFERROR(VLOOKUP($A253,table123!$F$10:$R$410,11,FALSE)/VLOOKUP($A253,table100!$E$10:$K$462,7,FALSE)*1000,"")</f>
        <v>0.98642781021833514</v>
      </c>
      <c r="AY253">
        <f>IFERROR(VLOOKUP($A253,table123!$AF$10:$AR$410,11,FALSE)/VLOOKUP($A253,table100!$AE$10:$AK$462,7,FALSE)*1000,"")</f>
        <v>0.28044345120722147</v>
      </c>
      <c r="AZ253">
        <f>IFERROR(VLOOKUP($A253,table123!$BF$10:$BR$410,11,FALSE)/VLOOKUP($A253,table100!$BE$10:$BK$462,7,FALSE)*1000,"")</f>
        <v>1.7673997457730415</v>
      </c>
      <c r="BA253">
        <f>IFERROR(VLOOKUP($A253,table123!$CF$10:$CY$410,18,FALSE)/VLOOKUP($A253,table100!$CE$10:$CK$462,7,FALSE)*1000,"")</f>
        <v>0.52787344883089005</v>
      </c>
      <c r="BB253">
        <f>IFERROR(VLOOKUP($A253,table123!$DF$10:$DY$410,18,FALSE)/VLOOKUP($A253,table100!$DE$10:$DK$462,7,FALSE)*1000,"")</f>
        <v>1.225511201000977</v>
      </c>
      <c r="BC253">
        <f>IFERROR(VLOOKUP($A253,table123!$EF$10:$EZ$410,19,FALSE)/VLOOKUP($A253,table100!$EE$10:$EK$462,7,FALSE)*1000,"")</f>
        <v>8.5314040984865291E-3</v>
      </c>
      <c r="BD253">
        <f>IFERROR(VLOOKUP($A253,table123!$FF$10:$FZ$410,19,FALSE)/VLOOKUP($A253,table100!$FE$10:$FK$462,7,FALSE)*1000,"")</f>
        <v>0.84260905467690161</v>
      </c>
      <c r="BE253">
        <f>IFERROR(VLOOKUP($A253,table123!$GF$10:$GZ$410,19,FALSE)/VLOOKUP($A253,table100!$GE$10:$GK$462,7,FALSE)*1000,"")</f>
        <v>0</v>
      </c>
      <c r="BG253">
        <f>IFERROR(VLOOKUP($A253,table123!$F$10:$R$410,13,FALSE)/VLOOKUP($A253,table100!$E$10:$K$462,7,FALSE)*1000,"")</f>
        <v>4.9673686157423314</v>
      </c>
      <c r="BH253">
        <f>IFERROR(VLOOKUP($A253,table123!$AF$10:$AR$410,13,FALSE)/VLOOKUP($A253,table100!$AE$10:$AK$462,7,FALSE)*1000,"")</f>
        <v>6.5991849612199296</v>
      </c>
      <c r="BI253">
        <f>IFERROR(VLOOKUP($A253,table123!$BF$10:$BR$410,13,FALSE)/VLOOKUP($A253,table100!$BE$10:$BK$462,7,FALSE)*1000,"")</f>
        <v>6.0944818819760052</v>
      </c>
      <c r="BJ253">
        <f>IFERROR(VLOOKUP($A253,table123!$CF$10:$CY$410,20,FALSE)/VLOOKUP($A253,table100!$CE$10:$CK$462,7,FALSE)*1000,"")</f>
        <v>9.7613319718236742</v>
      </c>
      <c r="BK253">
        <f>IFERROR(VLOOKUP($A253,table123!$DF$10:$DY$410,20,FALSE)/VLOOKUP($A253,table100!$DE$10:$DK$462,7,FALSE)*1000,"")</f>
        <v>4.5249644344651454</v>
      </c>
      <c r="BL253">
        <f>IFERROR(VLOOKUP($A253,table123!$EF$10:$EZ$410,21,FALSE)/VLOOKUP($A253,table100!$EE$10:$EK$462,7,FALSE)*1000,"")</f>
        <v>12.498507004282764</v>
      </c>
      <c r="BM253">
        <f>IFERROR(VLOOKUP($A253,table123!$FF$10:$FZ$410,21,FALSE)/VLOOKUP($A253,table100!$FE$10:$FK$462,7,FALSE)*1000,"")</f>
        <v>7.3222726851422753</v>
      </c>
      <c r="BN253">
        <f>IFERROR(VLOOKUP($A253,table123!$GF$10:$GZ$410,21,FALSE)/VLOOKUP($A253,table100!$GE$10:$GK$462,7,FALSE)*1000,"")</f>
        <v>5.8135644260046169</v>
      </c>
    </row>
    <row r="254" spans="1:66" x14ac:dyDescent="0.3">
      <c r="A254" t="s">
        <v>1280</v>
      </c>
      <c r="B254" t="str">
        <f>VLOOKUP($A254,class!$A$1:$B$455,2,FALSE)</f>
        <v>Unitary Authority</v>
      </c>
      <c r="C254" t="str">
        <f>IFERROR(VLOOKUP($A254,classifications!A$3:C$334,3,FALSE),VLOOKUP($A254,classifications!I$2:K$28,3,FALSE))</f>
        <v>Predominantly Urban</v>
      </c>
      <c r="E254" t="b">
        <f>IF(VLOOKUP(A254,table123!$F$10:$F$410,1,FALSE)=VLOOKUP(calculations!A254,table100!$E$10:$E$462,1,FALSE),TRUE,FALSE)</f>
        <v>1</v>
      </c>
      <c r="F254" t="b">
        <f>IF(VLOOKUP($A254,table123!$AF$10:$AF$410,1,FALSE)=VLOOKUP(calculations!$A254,table100!$AE$10:$AE$462,1,FALSE),TRUE,FALSE)</f>
        <v>1</v>
      </c>
      <c r="G254" t="b">
        <f>IF(VLOOKUP($A254,table123!$BF$10:$BF$410,1,FALSE)=VLOOKUP(calculations!$A254,table100!$BE$10:$BE$462,1,FALSE),TRUE,FALSE)</f>
        <v>1</v>
      </c>
      <c r="H254" t="b">
        <f>IF(VLOOKUP($A254,table123!$CF$10:$CF$410,1,FALSE)=VLOOKUP(calculations!$A254,table100!$CE$10:$CE$462,1,FALSE),TRUE,FALSE)</f>
        <v>1</v>
      </c>
      <c r="I254" t="b">
        <f>IF(VLOOKUP($A254,table123!$DF$10:$DF$410,1,FALSE)=VLOOKUP(calculations!$A254,table100!$DE$10:$DE$462,1,FALSE),TRUE,FALSE)</f>
        <v>1</v>
      </c>
      <c r="J254" t="b">
        <f>IF(VLOOKUP($A254,table123!$EF$10:$EF$410,1,FALSE)=VLOOKUP(calculations!$A254,table100!$EE$10:$EE$462,1,FALSE),TRUE,FALSE)</f>
        <v>1</v>
      </c>
      <c r="K254" t="b">
        <f>IF(VLOOKUP($A254,table123!$FF$10:$FF$410,1,FALSE)=VLOOKUP(calculations!$A254,table100!$FE$10:$FE$462,1,FALSE),TRUE,FALSE)</f>
        <v>1</v>
      </c>
      <c r="L254" t="e">
        <f>IF(VLOOKUP($A254,table123!$GF$10:$GF$408,1,FALSE)=VLOOKUP(calculations!$A254,table100!$GE$10:$GE$462,1,FALSE),TRUE,FALSE)</f>
        <v>#N/A</v>
      </c>
      <c r="N254">
        <f>IFERROR(VLOOKUP($A254,table123!$F$10:$R$410,3,FALSE)/VLOOKUP($A254,table100!$E$10:$K$462,7,FALSE)*1000,"")</f>
        <v>3.2539099401700429</v>
      </c>
      <c r="O254">
        <f>IFERROR(VLOOKUP($A254,table123!$AF$10:$AR$410,3,FALSE)/VLOOKUP($A254,table100!$AE$10:$AK$462,7,FALSE)*1000,"")</f>
        <v>2.6309102052408928</v>
      </c>
      <c r="P254">
        <f>IFERROR(VLOOKUP($A254,table123!$BF$10:$BR$410,3,FALSE)/VLOOKUP($A254,table100!$BE$10:$BK$462,7,FALSE)*1000,"")</f>
        <v>4.413036347914244</v>
      </c>
      <c r="Q254">
        <f>IFERROR(VLOOKUP($A254,table123!$CF$10:$CY$410,3,FALSE)/VLOOKUP($A254,table100!$CE$10:$CK$462,7,FALSE)*1000,"")</f>
        <v>3.8442129011191262</v>
      </c>
      <c r="R254">
        <f>IFERROR(VLOOKUP($A254,table123!$DF$10:$DY$410,3,FALSE)/VLOOKUP($A254,table100!$DE$10:$DK$462,7,FALSE)*1000,"")</f>
        <v>8.7285294421716468</v>
      </c>
      <c r="S254">
        <f>IFERROR(VLOOKUP($A254,table123!$EF$10:$EZ$410,3,FALSE)/VLOOKUP($A254,table100!$EE$10:$EK$462,7,FALSE)*1000,"")</f>
        <v>4.9606368345576399</v>
      </c>
      <c r="T254">
        <f>IFERROR(VLOOKUP($A254,table123!$FF$10:$FZ$410,3,FALSE)/VLOOKUP($A254,table100!$FE$10:$FK$462,7,FALSE)*1000,"")</f>
        <v>6.6865758613154638</v>
      </c>
      <c r="U254" t="str">
        <f>IFERROR(VLOOKUP($A254,table123!$GF$10:$GZ$410,3,FALSE)/VLOOKUP($A254,table100!$GE$10:$GK$462,7,FALSE)*1000,"")</f>
        <v/>
      </c>
      <c r="W254">
        <f>IFERROR(VLOOKUP($A254,table123!$F$10:$R$410,5,FALSE)/VLOOKUP($A254,table100!$E$10:$K$462,7,FALSE)*1000,"")</f>
        <v>0.34488446370465892</v>
      </c>
      <c r="X254">
        <f>IFERROR(VLOOKUP($A254,table123!$AF$10:$AR$410,5,FALSE)/VLOOKUP($A254,table100!$AE$10:$AK$462,7,FALSE)*1000,"")</f>
        <v>8.9690120633212259E-2</v>
      </c>
      <c r="Y254">
        <f>IFERROR(VLOOKUP($A254,table123!$BF$10:$BR$410,5,FALSE)/VLOOKUP($A254,table100!$BE$10:$BK$462,7,FALSE)*1000,"")</f>
        <v>0.10436234606553955</v>
      </c>
      <c r="Z254">
        <f>IFERROR(VLOOKUP($A254,table123!$CF$10:$CY$410,5,FALSE)/VLOOKUP($A254,table100!$CE$10:$CK$462,7,FALSE)*1000,"")</f>
        <v>0.26716537536735241</v>
      </c>
      <c r="AA254">
        <f>IFERROR(VLOOKUP($A254,table123!$DF$10:$DY$410,5,FALSE)/VLOOKUP($A254,table100!$DE$10:$DK$462,7,FALSE)*1000,"")</f>
        <v>5.9076341402176963E-2</v>
      </c>
      <c r="AB254">
        <f>IFERROR(VLOOKUP($A254,table123!$EF$10:$EZ$410,5,FALSE)/VLOOKUP($A254,table100!$EE$10:$EK$462,7,FALSE)*1000,"")</f>
        <v>7.3165735022974035E-2</v>
      </c>
      <c r="AC254">
        <f>IFERROR(VLOOKUP($A254,table123!$FF$10:$FZ$410,5,FALSE)/VLOOKUP($A254,table100!$FE$10:$FK$462,7,FALSE)*1000,"")</f>
        <v>0.20394784762182241</v>
      </c>
      <c r="AD254" t="str">
        <f>IFERROR(VLOOKUP($A254,table123!$GF$10:$GZ$410,5,FALSE)/VLOOKUP($A254,table100!$GE$10:$GK$462,7,FALSE)*1000,"")</f>
        <v/>
      </c>
      <c r="AF254">
        <f>IFERROR(VLOOKUP($A254,table123!$F$10:$R$410,7,FALSE)/VLOOKUP($A254,table100!$E$10:$K$462,7,FALSE)*1000,"")</f>
        <v>0.38986939375309271</v>
      </c>
      <c r="AG254">
        <f>IFERROR(VLOOKUP($A254,table123!$AF$10:$AR$410,7,FALSE)/VLOOKUP($A254,table100!$AE$10:$AK$462,7,FALSE)*1000,"")</f>
        <v>0.64277919787135451</v>
      </c>
      <c r="AH254">
        <f>IFERROR(VLOOKUP($A254,table123!$BF$10:$BR$410,7,FALSE)/VLOOKUP($A254,table100!$BE$10:$BK$462,7,FALSE)*1000,"")</f>
        <v>0.64108298297402877</v>
      </c>
      <c r="AI254">
        <f>IFERROR(VLOOKUP($A254,table123!$CF$10:$CY$410,7,FALSE)/VLOOKUP($A254,table100!$CE$10:$CK$462,7,FALSE)*1000,"")</f>
        <v>1.6920473773265652</v>
      </c>
      <c r="AJ254">
        <f>IFERROR(VLOOKUP($A254,table123!$DF$10:$DY$410,7,FALSE)/VLOOKUP($A254,table100!$DE$10:$DK$462,7,FALSE)*1000,"")</f>
        <v>0.93045237708428719</v>
      </c>
      <c r="AK254">
        <f>IFERROR(VLOOKUP($A254,table123!$EF$10:$EZ$410,7,FALSE)/VLOOKUP($A254,table100!$EE$10:$EK$462,7,FALSE)*1000,"")</f>
        <v>0.35119552811027538</v>
      </c>
      <c r="AL254">
        <f>IFERROR(VLOOKUP($A254,table123!$FF$10:$FZ$410,7,FALSE)/VLOOKUP($A254,table100!$FE$10:$FK$462,7,FALSE)*1000,"")</f>
        <v>0.24765095782649865</v>
      </c>
      <c r="AM254" t="str">
        <f>IFERROR(VLOOKUP($A254,table123!$GF$10:$GZ$410,7,FALSE)/VLOOKUP($A254,table100!$GE$10:$GK$462,7,FALSE)*1000,"")</f>
        <v/>
      </c>
      <c r="AO254">
        <f>IFERROR(VLOOKUP($A254,table123!$F$10:$R$410,9,FALSE)/VLOOKUP($A254,table100!$E$10:$K$462,7,FALSE)*1000,"")</f>
        <v>0</v>
      </c>
      <c r="AP254">
        <f>IFERROR(VLOOKUP($A254,table123!$AF$10:$AR$410,9,FALSE)/VLOOKUP($A254,table100!$AE$10:$AK$462,7,FALSE)*1000,"")</f>
        <v>0</v>
      </c>
      <c r="AQ254">
        <f>IFERROR(VLOOKUP($A254,table123!$BF$10:$BR$410,9,FALSE)/VLOOKUP($A254,table100!$BE$10:$BK$462,7,FALSE)*1000,"")</f>
        <v>0</v>
      </c>
      <c r="AR254">
        <f>IFERROR(VLOOKUP($A254,table123!$CF$10:$CY$410,16,FALSE)/VLOOKUP($A254,table100!$CE$10:$CK$462,7,FALSE)*1000,"")</f>
        <v>0</v>
      </c>
      <c r="AS254">
        <f>IFERROR(VLOOKUP($A254,table123!$DF$10:$DY$410,16,FALSE)/VLOOKUP($A254,table100!$DE$10:$DK$462,7,FALSE)*1000,"")</f>
        <v>8.8614512103265444E-2</v>
      </c>
      <c r="AT254">
        <f>IFERROR(VLOOKUP($A254,table123!$EF$10:$EZ$410,17,FALSE)/VLOOKUP($A254,table100!$EE$10:$EK$462,7,FALSE)*1000,"")</f>
        <v>8.7798882027568845E-2</v>
      </c>
      <c r="AU254">
        <f>IFERROR(VLOOKUP($A254,table123!$FF$10:$FZ$410,17,FALSE)/VLOOKUP($A254,table100!$FE$10:$FK$462,7,FALSE)*1000,"")</f>
        <v>0</v>
      </c>
      <c r="AV254" t="str">
        <f>IFERROR(VLOOKUP($A254,table123!$GF$10:$GZ$410,17,FALSE)/VLOOKUP($A254,table100!$GE$10:$GK$462,7,FALSE)*1000,"")</f>
        <v/>
      </c>
      <c r="AX254">
        <f>IFERROR(VLOOKUP($A254,table123!$F$10:$R$410,11,FALSE)/VLOOKUP($A254,table100!$E$10:$K$462,7,FALSE)*1000,"")</f>
        <v>0.869708647603053</v>
      </c>
      <c r="AY254">
        <f>IFERROR(VLOOKUP($A254,table123!$AF$10:$AR$410,11,FALSE)/VLOOKUP($A254,table100!$AE$10:$AK$462,7,FALSE)*1000,"")</f>
        <v>0.71752096506569807</v>
      </c>
      <c r="AZ254">
        <f>IFERROR(VLOOKUP($A254,table123!$BF$10:$BR$410,11,FALSE)/VLOOKUP($A254,table100!$BE$10:$BK$462,7,FALSE)*1000,"")</f>
        <v>0.68580970271640274</v>
      </c>
      <c r="BA254">
        <f>IFERROR(VLOOKUP($A254,table123!$CF$10:$CY$410,18,FALSE)/VLOOKUP($A254,table100!$CE$10:$CK$462,7,FALSE)*1000,"")</f>
        <v>0.83118116780954077</v>
      </c>
      <c r="BB254">
        <f>IFERROR(VLOOKUP($A254,table123!$DF$10:$DY$410,18,FALSE)/VLOOKUP($A254,table100!$DE$10:$DK$462,7,FALSE)*1000,"")</f>
        <v>0.51691798726904836</v>
      </c>
      <c r="BC254">
        <f>IFERROR(VLOOKUP($A254,table123!$EF$10:$EZ$410,19,FALSE)/VLOOKUP($A254,table100!$EE$10:$EK$462,7,FALSE)*1000,"")</f>
        <v>0.98042084930785223</v>
      </c>
      <c r="BD254">
        <f>IFERROR(VLOOKUP($A254,table123!$FF$10:$FZ$410,19,FALSE)/VLOOKUP($A254,table100!$FE$10:$FK$462,7,FALSE)*1000,"")</f>
        <v>0.93233301769975963</v>
      </c>
      <c r="BE254" t="str">
        <f>IFERROR(VLOOKUP($A254,table123!$GF$10:$GZ$410,19,FALSE)/VLOOKUP($A254,table100!$GE$10:$GK$462,7,FALSE)*1000,"")</f>
        <v/>
      </c>
      <c r="BG254">
        <f>IFERROR(VLOOKUP($A254,table123!$F$10:$R$410,13,FALSE)/VLOOKUP($A254,table100!$E$10:$K$462,7,FALSE)*1000,"")</f>
        <v>3.1189551500247417</v>
      </c>
      <c r="BH254">
        <f>IFERROR(VLOOKUP($A254,table123!$AF$10:$AR$410,13,FALSE)/VLOOKUP($A254,table100!$AE$10:$AK$462,7,FALSE)*1000,"")</f>
        <v>2.6458585586797612</v>
      </c>
      <c r="BI254">
        <f>IFERROR(VLOOKUP($A254,table123!$BF$10:$BR$410,13,FALSE)/VLOOKUP($A254,table100!$BE$10:$BK$462,7,FALSE)*1000,"")</f>
        <v>4.4726719742374099</v>
      </c>
      <c r="BJ254">
        <f>IFERROR(VLOOKUP($A254,table123!$CF$10:$CY$410,20,FALSE)/VLOOKUP($A254,table100!$CE$10:$CK$462,7,FALSE)*1000,"")</f>
        <v>4.9722444860035031</v>
      </c>
      <c r="BK254">
        <f>IFERROR(VLOOKUP($A254,table123!$DF$10:$DY$410,20,FALSE)/VLOOKUP($A254,table100!$DE$10:$DK$462,7,FALSE)*1000,"")</f>
        <v>9.2897546854923263</v>
      </c>
      <c r="BL254">
        <f>IFERROR(VLOOKUP($A254,table123!$EF$10:$EZ$410,21,FALSE)/VLOOKUP($A254,table100!$EE$10:$EK$462,7,FALSE)*1000,"")</f>
        <v>4.492376130410606</v>
      </c>
      <c r="BM254">
        <f>IFERROR(VLOOKUP($A254,table123!$FF$10:$FZ$410,21,FALSE)/VLOOKUP($A254,table100!$FE$10:$FK$462,7,FALSE)*1000,"")</f>
        <v>6.2058416490640251</v>
      </c>
      <c r="BN254" t="str">
        <f>IFERROR(VLOOKUP($A254,table123!$GF$10:$GZ$410,21,FALSE)/VLOOKUP($A254,table100!$GE$10:$GK$462,7,FALSE)*1000,"")</f>
        <v/>
      </c>
    </row>
    <row r="255" spans="1:66" x14ac:dyDescent="0.3">
      <c r="A255" t="s">
        <v>1281</v>
      </c>
      <c r="B255" t="str">
        <f>VLOOKUP($A255,class!$A$1:$B$455,2,FALSE)</f>
        <v>Unitary Authority</v>
      </c>
      <c r="C255" t="str">
        <f>IFERROR(VLOOKUP($A255,classifications!A$3:C$334,3,FALSE),VLOOKUP($A255,classifications!I$2:K$28,3,FALSE))</f>
        <v>Predominantly Urban</v>
      </c>
      <c r="E255" t="b">
        <f>IF(VLOOKUP(A255,table123!$F$10:$F$410,1,FALSE)=VLOOKUP(calculations!A255,table100!$E$10:$E$462,1,FALSE),TRUE,FALSE)</f>
        <v>1</v>
      </c>
      <c r="F255" t="b">
        <f>IF(VLOOKUP($A255,table123!$AF$10:$AF$410,1,FALSE)=VLOOKUP(calculations!$A255,table100!$AE$10:$AE$462,1,FALSE),TRUE,FALSE)</f>
        <v>1</v>
      </c>
      <c r="G255" t="b">
        <f>IF(VLOOKUP($A255,table123!$BF$10:$BF$410,1,FALSE)=VLOOKUP(calculations!$A255,table100!$BE$10:$BE$462,1,FALSE),TRUE,FALSE)</f>
        <v>1</v>
      </c>
      <c r="H255" t="b">
        <f>IF(VLOOKUP($A255,table123!$CF$10:$CF$410,1,FALSE)=VLOOKUP(calculations!$A255,table100!$CE$10:$CE$462,1,FALSE),TRUE,FALSE)</f>
        <v>1</v>
      </c>
      <c r="I255" t="b">
        <f>IF(VLOOKUP($A255,table123!$DF$10:$DF$410,1,FALSE)=VLOOKUP(calculations!$A255,table100!$DE$10:$DE$462,1,FALSE),TRUE,FALSE)</f>
        <v>1</v>
      </c>
      <c r="J255" t="b">
        <f>IF(VLOOKUP($A255,table123!$EF$10:$EF$410,1,FALSE)=VLOOKUP(calculations!$A255,table100!$EE$10:$EE$462,1,FALSE),TRUE,FALSE)</f>
        <v>1</v>
      </c>
      <c r="K255" t="b">
        <f>IF(VLOOKUP($A255,table123!$FF$10:$FF$410,1,FALSE)=VLOOKUP(calculations!$A255,table100!$FE$10:$FE$462,1,FALSE),TRUE,FALSE)</f>
        <v>1</v>
      </c>
      <c r="L255" t="b">
        <f>IF(VLOOKUP($A255,table123!$GF$10:$GF$408,1,FALSE)=VLOOKUP(calculations!$A255,table100!$GE$10:$GE$462,1,FALSE),TRUE,FALSE)</f>
        <v>1</v>
      </c>
      <c r="N255">
        <f>IFERROR(VLOOKUP($A255,table123!$F$10:$R$410,3,FALSE)/VLOOKUP($A255,table100!$E$10:$K$462,7,FALSE)*1000,"")</f>
        <v>3.3722996141093393</v>
      </c>
      <c r="O255">
        <f>IFERROR(VLOOKUP($A255,table123!$AF$10:$AR$410,3,FALSE)/VLOOKUP($A255,table100!$AE$10:$AK$462,7,FALSE)*1000,"")</f>
        <v>2.1416172591807752</v>
      </c>
      <c r="P255">
        <f>IFERROR(VLOOKUP($A255,table123!$BF$10:$BR$410,3,FALSE)/VLOOKUP($A255,table100!$BE$10:$BK$462,7,FALSE)*1000,"")</f>
        <v>3.4737055107134021</v>
      </c>
      <c r="Q255">
        <f>IFERROR(VLOOKUP($A255,table123!$CF$10:$CY$410,3,FALSE)/VLOOKUP($A255,table100!$CE$10:$CK$462,7,FALSE)*1000,"")</f>
        <v>4.1063855974399424</v>
      </c>
      <c r="R255">
        <f>IFERROR(VLOOKUP($A255,table123!$DF$10:$DY$410,3,FALSE)/VLOOKUP($A255,table100!$DE$10:$DK$462,7,FALSE)*1000,"")</f>
        <v>2.9623690042653656</v>
      </c>
      <c r="S255">
        <f>IFERROR(VLOOKUP($A255,table123!$EF$10:$EZ$410,3,FALSE)/VLOOKUP($A255,table100!$EE$10:$EK$462,7,FALSE)*1000,"")</f>
        <v>3.0381655689353115</v>
      </c>
      <c r="T255">
        <f>IFERROR(VLOOKUP($A255,table123!$FF$10:$FZ$410,3,FALSE)/VLOOKUP($A255,table100!$FE$10:$FK$462,7,FALSE)*1000,"")</f>
        <v>1.2362849636841293</v>
      </c>
      <c r="U255">
        <f>IFERROR(VLOOKUP($A255,table123!$GF$10:$GZ$410,3,FALSE)/VLOOKUP($A255,table100!$GE$10:$GK$462,7,FALSE)*1000,"")</f>
        <v>1.1126166319662469</v>
      </c>
      <c r="W255">
        <f>IFERROR(VLOOKUP($A255,table123!$F$10:$R$410,5,FALSE)/VLOOKUP($A255,table100!$E$10:$K$462,7,FALSE)*1000,"")</f>
        <v>-9.0531533264680247E-2</v>
      </c>
      <c r="X255">
        <f>IFERROR(VLOOKUP($A255,table123!$AF$10:$AR$410,5,FALSE)/VLOOKUP($A255,table100!$AE$10:$AK$462,7,FALSE)*1000,"")</f>
        <v>-1.1271669785161973E-2</v>
      </c>
      <c r="Y255">
        <f>IFERROR(VLOOKUP($A255,table123!$BF$10:$BR$410,5,FALSE)/VLOOKUP($A255,table100!$BE$10:$BK$462,7,FALSE)*1000,"")</f>
        <v>1.124176540683949E-2</v>
      </c>
      <c r="Z255">
        <f>IFERROR(VLOOKUP($A255,table123!$CF$10:$CY$410,5,FALSE)/VLOOKUP($A255,table100!$CE$10:$CK$462,7,FALSE)*1000,"")</f>
        <v>1.1189061573405837E-2</v>
      </c>
      <c r="AA255">
        <f>IFERROR(VLOOKUP($A255,table123!$DF$10:$DY$410,5,FALSE)/VLOOKUP($A255,table100!$DE$10:$DK$462,7,FALSE)*1000,"")</f>
        <v>0.30069159065851458</v>
      </c>
      <c r="AB255">
        <f>IFERROR(VLOOKUP($A255,table123!$EF$10:$EZ$410,5,FALSE)/VLOOKUP($A255,table100!$EE$10:$EK$462,7,FALSE)*1000,"")</f>
        <v>-3.3264586521189542E-2</v>
      </c>
      <c r="AC255">
        <f>IFERROR(VLOOKUP($A255,table123!$FF$10:$FZ$410,5,FALSE)/VLOOKUP($A255,table100!$FE$10:$FK$462,7,FALSE)*1000,"")</f>
        <v>9.9344327438903243E-2</v>
      </c>
      <c r="AD255">
        <f>IFERROR(VLOOKUP($A255,table123!$GF$10:$GZ$410,5,FALSE)/VLOOKUP($A255,table100!$GE$10:$GK$462,7,FALSE)*1000,"")</f>
        <v>9.9144056313823989E-2</v>
      </c>
      <c r="AF255">
        <f>IFERROR(VLOOKUP($A255,table123!$F$10:$R$410,7,FALSE)/VLOOKUP($A255,table100!$E$10:$K$462,7,FALSE)*1000,"")</f>
        <v>0.71293582445935699</v>
      </c>
      <c r="AG255">
        <f>IFERROR(VLOOKUP($A255,table123!$AF$10:$AR$410,7,FALSE)/VLOOKUP($A255,table100!$AE$10:$AK$462,7,FALSE)*1000,"")</f>
        <v>0.57485515904326068</v>
      </c>
      <c r="AH255">
        <f>IFERROR(VLOOKUP($A255,table123!$BF$10:$BR$410,7,FALSE)/VLOOKUP($A255,table100!$BE$10:$BK$462,7,FALSE)*1000,"")</f>
        <v>1.3602536142275783</v>
      </c>
      <c r="AI255">
        <f>IFERROR(VLOOKUP($A255,table123!$CF$10:$CY$410,7,FALSE)/VLOOKUP($A255,table100!$CE$10:$CK$462,7,FALSE)*1000,"")</f>
        <v>1.1636624036342071</v>
      </c>
      <c r="AJ255">
        <f>IFERROR(VLOOKUP($A255,table123!$DF$10:$DY$410,7,FALSE)/VLOOKUP($A255,table100!$DE$10:$DK$462,7,FALSE)*1000,"")</f>
        <v>1.1248092835744434</v>
      </c>
      <c r="AK255">
        <f>IFERROR(VLOOKUP($A255,table123!$EF$10:$EZ$410,7,FALSE)/VLOOKUP($A255,table100!$EE$10:$EK$462,7,FALSE)*1000,"")</f>
        <v>1.530170979974719</v>
      </c>
      <c r="AL255">
        <f>IFERROR(VLOOKUP($A255,table123!$FF$10:$FZ$410,7,FALSE)/VLOOKUP($A255,table100!$FE$10:$FK$462,7,FALSE)*1000,"")</f>
        <v>0.71748680928096775</v>
      </c>
      <c r="AM255">
        <f>IFERROR(VLOOKUP($A255,table123!$GF$10:$GZ$410,7,FALSE)/VLOOKUP($A255,table100!$GE$10:$GK$462,7,FALSE)*1000,"")</f>
        <v>0.67197638168258478</v>
      </c>
      <c r="AO255">
        <f>IFERROR(VLOOKUP($A255,table123!$F$10:$R$410,9,FALSE)/VLOOKUP($A255,table100!$E$10:$K$462,7,FALSE)*1000,"")</f>
        <v>0</v>
      </c>
      <c r="AP255">
        <f>IFERROR(VLOOKUP($A255,table123!$AF$10:$AR$410,9,FALSE)/VLOOKUP($A255,table100!$AE$10:$AK$462,7,FALSE)*1000,"")</f>
        <v>0</v>
      </c>
      <c r="AQ255">
        <f>IFERROR(VLOOKUP($A255,table123!$BF$10:$BR$410,9,FALSE)/VLOOKUP($A255,table100!$BE$10:$BK$462,7,FALSE)*1000,"")</f>
        <v>0</v>
      </c>
      <c r="AR255">
        <f>IFERROR(VLOOKUP($A255,table123!$CF$10:$CY$410,16,FALSE)/VLOOKUP($A255,table100!$CE$10:$CK$462,7,FALSE)*1000,"")</f>
        <v>0</v>
      </c>
      <c r="AS255">
        <f>IFERROR(VLOOKUP($A255,table123!$DF$10:$DY$410,16,FALSE)/VLOOKUP($A255,table100!$DE$10:$DK$462,7,FALSE)*1000,"")</f>
        <v>0</v>
      </c>
      <c r="AT255">
        <f>IFERROR(VLOOKUP($A255,table123!$EF$10:$EZ$410,17,FALSE)/VLOOKUP($A255,table100!$EE$10:$EK$462,7,FALSE)*1000,"")</f>
        <v>0</v>
      </c>
      <c r="AU255">
        <f>IFERROR(VLOOKUP($A255,table123!$FF$10:$FZ$410,17,FALSE)/VLOOKUP($A255,table100!$FE$10:$FK$462,7,FALSE)*1000,"")</f>
        <v>0</v>
      </c>
      <c r="AV255">
        <f>IFERROR(VLOOKUP($A255,table123!$GF$10:$GZ$410,17,FALSE)/VLOOKUP($A255,table100!$GE$10:$GK$462,7,FALSE)*1000,"")</f>
        <v>0</v>
      </c>
      <c r="AX255">
        <f>IFERROR(VLOOKUP($A255,table123!$F$10:$R$410,11,FALSE)/VLOOKUP($A255,table100!$E$10:$K$462,7,FALSE)*1000,"")</f>
        <v>2.2632883316170062E-2</v>
      </c>
      <c r="AY255">
        <f>IFERROR(VLOOKUP($A255,table123!$AF$10:$AR$410,11,FALSE)/VLOOKUP($A255,table100!$AE$10:$AK$462,7,FALSE)*1000,"")</f>
        <v>4.5086679140647894E-2</v>
      </c>
      <c r="AZ255">
        <f>IFERROR(VLOOKUP($A255,table123!$BF$10:$BR$410,11,FALSE)/VLOOKUP($A255,table100!$BE$10:$BK$462,7,FALSE)*1000,"")</f>
        <v>0.13490118488207389</v>
      </c>
      <c r="BA255">
        <f>IFERROR(VLOOKUP($A255,table123!$CF$10:$CY$410,18,FALSE)/VLOOKUP($A255,table100!$CE$10:$CK$462,7,FALSE)*1000,"")</f>
        <v>0.58183120181710357</v>
      </c>
      <c r="BB255">
        <f>IFERROR(VLOOKUP($A255,table123!$DF$10:$DY$410,18,FALSE)/VLOOKUP($A255,table100!$DE$10:$DK$462,7,FALSE)*1000,"")</f>
        <v>1.1136725579944984E-2</v>
      </c>
      <c r="BC255">
        <f>IFERROR(VLOOKUP($A255,table123!$EF$10:$EZ$410,19,FALSE)/VLOOKUP($A255,table100!$EE$10:$EK$462,7,FALSE)*1000,"")</f>
        <v>1.108819550706318E-2</v>
      </c>
      <c r="BD255">
        <f>IFERROR(VLOOKUP($A255,table123!$FF$10:$FZ$410,19,FALSE)/VLOOKUP($A255,table100!$FE$10:$FK$462,7,FALSE)*1000,"")</f>
        <v>3.3114775812967741E-2</v>
      </c>
      <c r="BE255">
        <f>IFERROR(VLOOKUP($A255,table123!$GF$10:$GZ$410,19,FALSE)/VLOOKUP($A255,table100!$GE$10:$GK$462,7,FALSE)*1000,"")</f>
        <v>3.3048018771274661E-2</v>
      </c>
      <c r="BG255">
        <f>IFERROR(VLOOKUP($A255,table123!$F$10:$R$410,13,FALSE)/VLOOKUP($A255,table100!$E$10:$K$462,7,FALSE)*1000,"")</f>
        <v>3.9720710219878463</v>
      </c>
      <c r="BH255">
        <f>IFERROR(VLOOKUP($A255,table123!$AF$10:$AR$410,13,FALSE)/VLOOKUP($A255,table100!$AE$10:$AK$462,7,FALSE)*1000,"")</f>
        <v>2.6601140692982259</v>
      </c>
      <c r="BI255">
        <f>IFERROR(VLOOKUP($A255,table123!$BF$10:$BR$410,13,FALSE)/VLOOKUP($A255,table100!$BE$10:$BK$462,7,FALSE)*1000,"")</f>
        <v>4.7102997054657463</v>
      </c>
      <c r="BJ255">
        <f>IFERROR(VLOOKUP($A255,table123!$CF$10:$CY$410,20,FALSE)/VLOOKUP($A255,table100!$CE$10:$CK$462,7,FALSE)*1000,"")</f>
        <v>4.6994058608304528</v>
      </c>
      <c r="BK255">
        <f>IFERROR(VLOOKUP($A255,table123!$DF$10:$DY$410,20,FALSE)/VLOOKUP($A255,table100!$DE$10:$DK$462,7,FALSE)*1000,"")</f>
        <v>4.3767331529183791</v>
      </c>
      <c r="BL255">
        <f>IFERROR(VLOOKUP($A255,table123!$EF$10:$EZ$410,21,FALSE)/VLOOKUP($A255,table100!$EE$10:$EK$462,7,FALSE)*1000,"")</f>
        <v>4.5239837668817771</v>
      </c>
      <c r="BM255">
        <f>IFERROR(VLOOKUP($A255,table123!$FF$10:$FZ$410,21,FALSE)/VLOOKUP($A255,table100!$FE$10:$FK$462,7,FALSE)*1000,"")</f>
        <v>2.0200013245910324</v>
      </c>
      <c r="BN255">
        <f>IFERROR(VLOOKUP($A255,table123!$GF$10:$GZ$410,21,FALSE)/VLOOKUP($A255,table100!$GE$10:$GK$462,7,FALSE)*1000,"")</f>
        <v>1.8506890511913809</v>
      </c>
    </row>
    <row r="256" spans="1:66" x14ac:dyDescent="0.3">
      <c r="A256" t="s">
        <v>673</v>
      </c>
      <c r="B256" t="str">
        <f>VLOOKUP($A256,class!$A$1:$B$455,2,FALSE)</f>
        <v>Shire District</v>
      </c>
      <c r="C256" t="str">
        <f>IFERROR(VLOOKUP($A256,classifications!A$3:C$334,3,FALSE),VLOOKUP($A256,classifications!I$2:K$28,3,FALSE))</f>
        <v>Predominantly Urban</v>
      </c>
      <c r="E256" t="b">
        <f>IF(VLOOKUP(A256,table123!$F$10:$F$410,1,FALSE)=VLOOKUP(calculations!A256,table100!$E$10:$E$462,1,FALSE),TRUE,FALSE)</f>
        <v>1</v>
      </c>
      <c r="F256" t="b">
        <f>IF(VLOOKUP($A256,table123!$AF$10:$AF$410,1,FALSE)=VLOOKUP(calculations!$A256,table100!$AE$10:$AE$462,1,FALSE),TRUE,FALSE)</f>
        <v>1</v>
      </c>
      <c r="G256" t="b">
        <f>IF(VLOOKUP($A256,table123!$BF$10:$BF$410,1,FALSE)=VLOOKUP(calculations!$A256,table100!$BE$10:$BE$462,1,FALSE),TRUE,FALSE)</f>
        <v>1</v>
      </c>
      <c r="H256" t="b">
        <f>IF(VLOOKUP($A256,table123!$CF$10:$CF$410,1,FALSE)=VLOOKUP(calculations!$A256,table100!$CE$10:$CE$462,1,FALSE),TRUE,FALSE)</f>
        <v>1</v>
      </c>
      <c r="I256" t="b">
        <f>IF(VLOOKUP($A256,table123!$DF$10:$DF$410,1,FALSE)=VLOOKUP(calculations!$A256,table100!$DE$10:$DE$462,1,FALSE),TRUE,FALSE)</f>
        <v>1</v>
      </c>
      <c r="J256" t="b">
        <f>IF(VLOOKUP($A256,table123!$EF$10:$EF$410,1,FALSE)=VLOOKUP(calculations!$A256,table100!$EE$10:$EE$462,1,FALSE),TRUE,FALSE)</f>
        <v>1</v>
      </c>
      <c r="K256" t="b">
        <f>IF(VLOOKUP($A256,table123!$FF$10:$FF$410,1,FALSE)=VLOOKUP(calculations!$A256,table100!$FE$10:$FE$462,1,FALSE),TRUE,FALSE)</f>
        <v>1</v>
      </c>
      <c r="L256" t="b">
        <f>IF(VLOOKUP($A256,table123!$GF$10:$GF$408,1,FALSE)=VLOOKUP(calculations!$A256,table100!$GE$10:$GE$462,1,FALSE),TRUE,FALSE)</f>
        <v>1</v>
      </c>
      <c r="N256">
        <f>IFERROR(VLOOKUP($A256,table123!$F$10:$R$410,3,FALSE)/VLOOKUP($A256,table100!$E$10:$K$462,7,FALSE)*1000,"")</f>
        <v>1.6855882207129045</v>
      </c>
      <c r="O256">
        <f>IFERROR(VLOOKUP($A256,table123!$AF$10:$AR$410,3,FALSE)/VLOOKUP($A256,table100!$AE$10:$AK$462,7,FALSE)*1000,"")</f>
        <v>2.8046788642700409</v>
      </c>
      <c r="P256">
        <f>IFERROR(VLOOKUP($A256,table123!$BF$10:$BR$410,3,FALSE)/VLOOKUP($A256,table100!$BE$10:$BK$462,7,FALSE)*1000,"")</f>
        <v>4.8540494290321519</v>
      </c>
      <c r="Q256">
        <f>IFERROR(VLOOKUP($A256,table123!$CF$10:$CY$410,3,FALSE)/VLOOKUP($A256,table100!$CE$10:$CK$462,7,FALSE)*1000,"")</f>
        <v>5.3353782897420423</v>
      </c>
      <c r="R256">
        <f>IFERROR(VLOOKUP($A256,table123!$DF$10:$DY$410,3,FALSE)/VLOOKUP($A256,table100!$DE$10:$DK$462,7,FALSE)*1000,"")</f>
        <v>10.603338027941009</v>
      </c>
      <c r="S256">
        <f>IFERROR(VLOOKUP($A256,table123!$EF$10:$EZ$410,3,FALSE)/VLOOKUP($A256,table100!$EE$10:$EK$462,7,FALSE)*1000,"")</f>
        <v>10.770730460073191</v>
      </c>
      <c r="T256">
        <f>IFERROR(VLOOKUP($A256,table123!$FF$10:$FZ$410,3,FALSE)/VLOOKUP($A256,table100!$FE$10:$FK$462,7,FALSE)*1000,"")</f>
        <v>11.308536681671011</v>
      </c>
      <c r="U256">
        <f>IFERROR(VLOOKUP($A256,table123!$GF$10:$GZ$410,3,FALSE)/VLOOKUP($A256,table100!$GE$10:$GK$462,7,FALSE)*1000,"")</f>
        <v>8.8611544461778475</v>
      </c>
      <c r="W256">
        <f>IFERROR(VLOOKUP($A256,table123!$F$10:$R$410,5,FALSE)/VLOOKUP($A256,table100!$E$10:$K$462,7,FALSE)*1000,"")</f>
        <v>4.9576124138614841E-2</v>
      </c>
      <c r="X256">
        <f>IFERROR(VLOOKUP($A256,table123!$AF$10:$AR$410,5,FALSE)/VLOOKUP($A256,table100!$AE$10:$AK$462,7,FALSE)*1000,"")</f>
        <v>4.9494332898883081E-2</v>
      </c>
      <c r="Y256">
        <f>IFERROR(VLOOKUP($A256,table123!$BF$10:$BR$410,5,FALSE)/VLOOKUP($A256,table100!$BE$10:$BK$462,7,FALSE)*1000,"")</f>
        <v>0.31263369203935892</v>
      </c>
      <c r="Z256">
        <f>IFERROR(VLOOKUP($A256,table123!$CF$10:$CY$410,5,FALSE)/VLOOKUP($A256,table100!$CE$10:$CK$462,7,FALSE)*1000,"")</f>
        <v>8.1580707794220816E-2</v>
      </c>
      <c r="AA256">
        <f>IFERROR(VLOOKUP($A256,table123!$DF$10:$DY$410,5,FALSE)/VLOOKUP($A256,table100!$DE$10:$DK$462,7,FALSE)*1000,"")</f>
        <v>0.64753209330937467</v>
      </c>
      <c r="AB256">
        <f>IFERROR(VLOOKUP($A256,table123!$EF$10:$EZ$410,5,FALSE)/VLOOKUP($A256,table100!$EE$10:$EK$462,7,FALSE)*1000,"")</f>
        <v>0.11186218578711028</v>
      </c>
      <c r="AC256">
        <f>IFERROR(VLOOKUP($A256,table123!$FF$10:$FZ$410,5,FALSE)/VLOOKUP($A256,table100!$FE$10:$FK$462,7,FALSE)*1000,"")</f>
        <v>0.1105583195135434</v>
      </c>
      <c r="AD256">
        <f>IFERROR(VLOOKUP($A256,table123!$GF$10:$GZ$410,5,FALSE)/VLOOKUP($A256,table100!$GE$10:$GK$462,7,FALSE)*1000,"")</f>
        <v>0.140405616224649</v>
      </c>
      <c r="AF256">
        <f>IFERROR(VLOOKUP($A256,table123!$F$10:$R$410,7,FALSE)/VLOOKUP($A256,table100!$E$10:$K$462,7,FALSE)*1000,"")</f>
        <v>0.214829871267331</v>
      </c>
      <c r="AG256">
        <f>IFERROR(VLOOKUP($A256,table123!$AF$10:$AR$410,7,FALSE)/VLOOKUP($A256,table100!$AE$10:$AK$462,7,FALSE)*1000,"")</f>
        <v>0.21447544256182668</v>
      </c>
      <c r="AH256">
        <f>IFERROR(VLOOKUP($A256,table123!$BF$10:$BR$410,7,FALSE)/VLOOKUP($A256,table100!$BE$10:$BK$462,7,FALSE)*1000,"")</f>
        <v>3.3896073979004182</v>
      </c>
      <c r="AI256">
        <f>IFERROR(VLOOKUP($A256,table123!$CF$10:$CY$410,7,FALSE)/VLOOKUP($A256,table100!$CE$10:$CK$462,7,FALSE)*1000,"")</f>
        <v>1.2889751831486891</v>
      </c>
      <c r="AJ256">
        <f>IFERROR(VLOOKUP($A256,table123!$DF$10:$DY$410,7,FALSE)/VLOOKUP($A256,table100!$DE$10:$DK$462,7,FALSE)*1000,"")</f>
        <v>1.7969015589335144</v>
      </c>
      <c r="AK256">
        <f>IFERROR(VLOOKUP($A256,table123!$EF$10:$EZ$410,7,FALSE)/VLOOKUP($A256,table100!$EE$10:$EK$462,7,FALSE)*1000,"")</f>
        <v>0.91087779855218376</v>
      </c>
      <c r="AL256">
        <f>IFERROR(VLOOKUP($A256,table123!$FF$10:$FZ$410,7,FALSE)/VLOOKUP($A256,table100!$FE$10:$FK$462,7,FALSE)*1000,"")</f>
        <v>1.0108189212666825</v>
      </c>
      <c r="AM256">
        <f>IFERROR(VLOOKUP($A256,table123!$GF$10:$GZ$410,7,FALSE)/VLOOKUP($A256,table100!$GE$10:$GK$462,7,FALSE)*1000,"")</f>
        <v>2.6833073322932917</v>
      </c>
      <c r="AO256">
        <f>IFERROR(VLOOKUP($A256,table123!$F$10:$R$410,9,FALSE)/VLOOKUP($A256,table100!$E$10:$K$462,7,FALSE)*1000,"")</f>
        <v>0</v>
      </c>
      <c r="AP256">
        <f>IFERROR(VLOOKUP($A256,table123!$AF$10:$AR$410,9,FALSE)/VLOOKUP($A256,table100!$AE$10:$AK$462,7,FALSE)*1000,"")</f>
        <v>0</v>
      </c>
      <c r="AQ256">
        <f>IFERROR(VLOOKUP($A256,table123!$BF$10:$BR$410,9,FALSE)/VLOOKUP($A256,table100!$BE$10:$BK$462,7,FALSE)*1000,"")</f>
        <v>0</v>
      </c>
      <c r="AR256">
        <f>IFERROR(VLOOKUP($A256,table123!$CF$10:$CY$410,16,FALSE)/VLOOKUP($A256,table100!$CE$10:$CK$462,7,FALSE)*1000,"")</f>
        <v>1.3705558909429099</v>
      </c>
      <c r="AS256">
        <f>IFERROR(VLOOKUP($A256,table123!$DF$10:$DY$410,16,FALSE)/VLOOKUP($A256,table100!$DE$10:$DK$462,7,FALSE)*1000,"")</f>
        <v>0</v>
      </c>
      <c r="AT256">
        <f>IFERROR(VLOOKUP($A256,table123!$EF$10:$EZ$410,17,FALSE)/VLOOKUP($A256,table100!$EE$10:$EK$462,7,FALSE)*1000,"")</f>
        <v>0</v>
      </c>
      <c r="AU256">
        <f>IFERROR(VLOOKUP($A256,table123!$FF$10:$FZ$410,17,FALSE)/VLOOKUP($A256,table100!$FE$10:$FK$462,7,FALSE)*1000,"")</f>
        <v>0</v>
      </c>
      <c r="AV256">
        <f>IFERROR(VLOOKUP($A256,table123!$GF$10:$GZ$410,17,FALSE)/VLOOKUP($A256,table100!$GE$10:$GK$462,7,FALSE)*1000,"")</f>
        <v>0</v>
      </c>
      <c r="AX256">
        <f>IFERROR(VLOOKUP($A256,table123!$F$10:$R$410,11,FALSE)/VLOOKUP($A256,table100!$E$10:$K$462,7,FALSE)*1000,"")</f>
        <v>0.29745674483168905</v>
      </c>
      <c r="AY256">
        <f>IFERROR(VLOOKUP($A256,table123!$AF$10:$AR$410,11,FALSE)/VLOOKUP($A256,table100!$AE$10:$AK$462,7,FALSE)*1000,"")</f>
        <v>0.41245277415735898</v>
      </c>
      <c r="AZ256">
        <f>IFERROR(VLOOKUP($A256,table123!$BF$10:$BR$410,11,FALSE)/VLOOKUP($A256,table100!$BE$10:$BK$462,7,FALSE)*1000,"")</f>
        <v>8.2272024220883921E-2</v>
      </c>
      <c r="BA256">
        <f>IFERROR(VLOOKUP($A256,table123!$CF$10:$CY$410,18,FALSE)/VLOOKUP($A256,table100!$CE$10:$CK$462,7,FALSE)*1000,"")</f>
        <v>0.1794775571472858</v>
      </c>
      <c r="BB256">
        <f>IFERROR(VLOOKUP($A256,table123!$DF$10:$DY$410,18,FALSE)/VLOOKUP($A256,table100!$DE$10:$DK$462,7,FALSE)*1000,"")</f>
        <v>3.2376604665468732E-2</v>
      </c>
      <c r="BC256">
        <f>IFERROR(VLOOKUP($A256,table123!$EF$10:$EZ$410,19,FALSE)/VLOOKUP($A256,table100!$EE$10:$EK$462,7,FALSE)*1000,"")</f>
        <v>0</v>
      </c>
      <c r="BD256">
        <f>IFERROR(VLOOKUP($A256,table123!$FF$10:$FZ$410,19,FALSE)/VLOOKUP($A256,table100!$FE$10:$FK$462,7,FALSE)*1000,"")</f>
        <v>3.1588091289583828E-2</v>
      </c>
      <c r="BE256">
        <f>IFERROR(VLOOKUP($A256,table123!$GF$10:$GZ$410,19,FALSE)/VLOOKUP($A256,table100!$GE$10:$GK$462,7,FALSE)*1000,"")</f>
        <v>3.1201248049921994E-2</v>
      </c>
      <c r="BG256">
        <f>IFERROR(VLOOKUP($A256,table123!$F$10:$R$410,13,FALSE)/VLOOKUP($A256,table100!$E$10:$K$462,7,FALSE)*1000,"")</f>
        <v>1.6525374712871614</v>
      </c>
      <c r="BH256">
        <f>IFERROR(VLOOKUP($A256,table123!$AF$10:$AR$410,13,FALSE)/VLOOKUP($A256,table100!$AE$10:$AK$462,7,FALSE)*1000,"")</f>
        <v>2.6561958655733915</v>
      </c>
      <c r="BI256">
        <f>IFERROR(VLOOKUP($A256,table123!$BF$10:$BR$410,13,FALSE)/VLOOKUP($A256,table100!$BE$10:$BK$462,7,FALSE)*1000,"")</f>
        <v>8.4740184947510464</v>
      </c>
      <c r="BJ256">
        <f>IFERROR(VLOOKUP($A256,table123!$CF$10:$CY$410,20,FALSE)/VLOOKUP($A256,table100!$CE$10:$CK$462,7,FALSE)*1000,"")</f>
        <v>7.8970125144805765</v>
      </c>
      <c r="BK256">
        <f>IFERROR(VLOOKUP($A256,table123!$DF$10:$DY$410,20,FALSE)/VLOOKUP($A256,table100!$DE$10:$DK$462,7,FALSE)*1000,"")</f>
        <v>13.01539507551843</v>
      </c>
      <c r="BL256">
        <f>IFERROR(VLOOKUP($A256,table123!$EF$10:$EZ$410,21,FALSE)/VLOOKUP($A256,table100!$EE$10:$EK$462,7,FALSE)*1000,"")</f>
        <v>11.793470444412485</v>
      </c>
      <c r="BM256">
        <f>IFERROR(VLOOKUP($A256,table123!$FF$10:$FZ$410,21,FALSE)/VLOOKUP($A256,table100!$FE$10:$FK$462,7,FALSE)*1000,"")</f>
        <v>12.398325831161651</v>
      </c>
      <c r="BN256">
        <f>IFERROR(VLOOKUP($A256,table123!$GF$10:$GZ$410,21,FALSE)/VLOOKUP($A256,table100!$GE$10:$GK$462,7,FALSE)*1000,"")</f>
        <v>11.653666146645866</v>
      </c>
    </row>
    <row r="257" spans="1:66" x14ac:dyDescent="0.3">
      <c r="A257" t="s">
        <v>470</v>
      </c>
      <c r="B257" t="str">
        <f>VLOOKUP($A257,class!$A$1:$B$455,2,FALSE)</f>
        <v>Shire District</v>
      </c>
      <c r="C257" t="str">
        <f>IFERROR(VLOOKUP($A257,classifications!A$3:C$334,3,FALSE),VLOOKUP($A257,classifications!I$2:K$28,3,FALSE))</f>
        <v>Predominantly Rural</v>
      </c>
      <c r="E257" t="b">
        <f>IF(VLOOKUP(A257,table123!$F$10:$F$410,1,FALSE)=VLOOKUP(calculations!A257,table100!$E$10:$E$462,1,FALSE),TRUE,FALSE)</f>
        <v>1</v>
      </c>
      <c r="F257" t="b">
        <f>IF(VLOOKUP($A257,table123!$AF$10:$AF$410,1,FALSE)=VLOOKUP(calculations!$A257,table100!$AE$10:$AE$462,1,FALSE),TRUE,FALSE)</f>
        <v>1</v>
      </c>
      <c r="G257" t="b">
        <f>IF(VLOOKUP($A257,table123!$BF$10:$BF$410,1,FALSE)=VLOOKUP(calculations!$A257,table100!$BE$10:$BE$462,1,FALSE),TRUE,FALSE)</f>
        <v>1</v>
      </c>
      <c r="H257" t="b">
        <f>IF(VLOOKUP($A257,table123!$CF$10:$CF$410,1,FALSE)=VLOOKUP(calculations!$A257,table100!$CE$10:$CE$462,1,FALSE),TRUE,FALSE)</f>
        <v>1</v>
      </c>
      <c r="I257" t="b">
        <f>IF(VLOOKUP($A257,table123!$DF$10:$DF$410,1,FALSE)=VLOOKUP(calculations!$A257,table100!$DE$10:$DE$462,1,FALSE),TRUE,FALSE)</f>
        <v>1</v>
      </c>
      <c r="J257" t="b">
        <f>IF(VLOOKUP($A257,table123!$EF$10:$EF$410,1,FALSE)=VLOOKUP(calculations!$A257,table100!$EE$10:$EE$462,1,FALSE),TRUE,FALSE)</f>
        <v>1</v>
      </c>
      <c r="K257" t="b">
        <f>IF(VLOOKUP($A257,table123!$FF$10:$FF$410,1,FALSE)=VLOOKUP(calculations!$A257,table100!$FE$10:$FE$462,1,FALSE),TRUE,FALSE)</f>
        <v>1</v>
      </c>
      <c r="L257" t="e">
        <f>IF(VLOOKUP($A257,table123!$GF$10:$GF$408,1,FALSE)=VLOOKUP(calculations!$A257,table100!$GE$10:$GE$462,1,FALSE),TRUE,FALSE)</f>
        <v>#N/A</v>
      </c>
      <c r="N257">
        <f>IFERROR(VLOOKUP($A257,table123!$F$10:$R$410,3,FALSE)/VLOOKUP($A257,table100!$E$10:$K$462,7,FALSE)*1000,"")</f>
        <v>4.0474905558553695</v>
      </c>
      <c r="O257">
        <f>IFERROR(VLOOKUP($A257,table123!$AF$10:$AR$410,3,FALSE)/VLOOKUP($A257,table100!$AE$10:$AK$462,7,FALSE)*1000,"")</f>
        <v>3.8092677242986466</v>
      </c>
      <c r="P257">
        <f>IFERROR(VLOOKUP($A257,table123!$BF$10:$BR$410,3,FALSE)/VLOOKUP($A257,table100!$BE$10:$BK$462,7,FALSE)*1000,"")</f>
        <v>2.7695881354417939</v>
      </c>
      <c r="Q257">
        <f>IFERROR(VLOOKUP($A257,table123!$CF$10:$CY$410,3,FALSE)/VLOOKUP($A257,table100!$CE$10:$CK$462,7,FALSE)*1000,"")</f>
        <v>6.7251592214848799</v>
      </c>
      <c r="R257">
        <f>IFERROR(VLOOKUP($A257,table123!$DF$10:$DY$410,3,FALSE)/VLOOKUP($A257,table100!$DE$10:$DK$462,7,FALSE)*1000,"")</f>
        <v>3.394313422966718</v>
      </c>
      <c r="S257">
        <f>IFERROR(VLOOKUP($A257,table123!$EF$10:$EZ$410,3,FALSE)/VLOOKUP($A257,table100!$EE$10:$EK$462,7,FALSE)*1000,"")</f>
        <v>5.0057082638096073</v>
      </c>
      <c r="T257">
        <f>IFERROR(VLOOKUP($A257,table123!$FF$10:$FZ$410,3,FALSE)/VLOOKUP($A257,table100!$FE$10:$FK$462,7,FALSE)*1000,"")</f>
        <v>3.2317232946108829</v>
      </c>
      <c r="U257" t="str">
        <f>IFERROR(VLOOKUP($A257,table123!$GF$10:$GZ$410,3,FALSE)/VLOOKUP($A257,table100!$GE$10:$GK$462,7,FALSE)*1000,"")</f>
        <v/>
      </c>
      <c r="W257">
        <f>IFERROR(VLOOKUP($A257,table123!$F$10:$R$410,5,FALSE)/VLOOKUP($A257,table100!$E$10:$K$462,7,FALSE)*1000,"")</f>
        <v>0</v>
      </c>
      <c r="X257">
        <f>IFERROR(VLOOKUP($A257,table123!$AF$10:$AR$410,5,FALSE)/VLOOKUP($A257,table100!$AE$10:$AK$462,7,FALSE)*1000,"")</f>
        <v>0.13444474321054048</v>
      </c>
      <c r="Y257">
        <f>IFERROR(VLOOKUP($A257,table123!$BF$10:$BR$410,5,FALSE)/VLOOKUP($A257,table100!$BE$10:$BK$462,7,FALSE)*1000,"")</f>
        <v>4.4670776378093455E-2</v>
      </c>
      <c r="Z257">
        <f>IFERROR(VLOOKUP($A257,table123!$CF$10:$CY$410,5,FALSE)/VLOOKUP($A257,table100!$CE$10:$CK$462,7,FALSE)*1000,"")</f>
        <v>0.13361243486393801</v>
      </c>
      <c r="AA257">
        <f>IFERROR(VLOOKUP($A257,table123!$DF$10:$DY$410,5,FALSE)/VLOOKUP($A257,table100!$DE$10:$DK$462,7,FALSE)*1000,"")</f>
        <v>0.52898391007273526</v>
      </c>
      <c r="AB257">
        <f>IFERROR(VLOOKUP($A257,table123!$EF$10:$EZ$410,5,FALSE)/VLOOKUP($A257,table100!$EE$10:$EK$462,7,FALSE)*1000,"")</f>
        <v>4.3909721612364977E-2</v>
      </c>
      <c r="AC257">
        <f>IFERROR(VLOOKUP($A257,table123!$FF$10:$FZ$410,5,FALSE)/VLOOKUP($A257,table100!$FE$10:$FK$462,7,FALSE)*1000,"")</f>
        <v>0.26203161848196349</v>
      </c>
      <c r="AD257" t="str">
        <f>IFERROR(VLOOKUP($A257,table123!$GF$10:$GZ$410,5,FALSE)/VLOOKUP($A257,table100!$GE$10:$GK$462,7,FALSE)*1000,"")</f>
        <v/>
      </c>
      <c r="AF257">
        <f>IFERROR(VLOOKUP($A257,table123!$F$10:$R$410,7,FALSE)/VLOOKUP($A257,table100!$E$10:$K$462,7,FALSE)*1000,"")</f>
        <v>0.13491635186184567</v>
      </c>
      <c r="AG257">
        <f>IFERROR(VLOOKUP($A257,table123!$AF$10:$AR$410,7,FALSE)/VLOOKUP($A257,table100!$AE$10:$AK$462,7,FALSE)*1000,"")</f>
        <v>0.49296405843864838</v>
      </c>
      <c r="AH257">
        <f>IFERROR(VLOOKUP($A257,table123!$BF$10:$BR$410,7,FALSE)/VLOOKUP($A257,table100!$BE$10:$BK$462,7,FALSE)*1000,"")</f>
        <v>0.58072009291521487</v>
      </c>
      <c r="AI257">
        <f>IFERROR(VLOOKUP($A257,table123!$CF$10:$CY$410,7,FALSE)/VLOOKUP($A257,table100!$CE$10:$CK$462,7,FALSE)*1000,"")</f>
        <v>4.0974480024940991</v>
      </c>
      <c r="AJ257">
        <f>IFERROR(VLOOKUP($A257,table123!$DF$10:$DY$410,7,FALSE)/VLOOKUP($A257,table100!$DE$10:$DK$462,7,FALSE)*1000,"")</f>
        <v>0.35265594004849016</v>
      </c>
      <c r="AK257">
        <f>IFERROR(VLOOKUP($A257,table123!$EF$10:$EZ$410,7,FALSE)/VLOOKUP($A257,table100!$EE$10:$EK$462,7,FALSE)*1000,"")</f>
        <v>0.79037498902256964</v>
      </c>
      <c r="AL257">
        <f>IFERROR(VLOOKUP($A257,table123!$FF$10:$FZ$410,7,FALSE)/VLOOKUP($A257,table100!$FE$10:$FK$462,7,FALSE)*1000,"")</f>
        <v>0.34937549130928469</v>
      </c>
      <c r="AM257" t="str">
        <f>IFERROR(VLOOKUP($A257,table123!$GF$10:$GZ$410,7,FALSE)/VLOOKUP($A257,table100!$GE$10:$GK$462,7,FALSE)*1000,"")</f>
        <v/>
      </c>
      <c r="AO257">
        <f>IFERROR(VLOOKUP($A257,table123!$F$10:$R$410,9,FALSE)/VLOOKUP($A257,table100!$E$10:$K$462,7,FALSE)*1000,"")</f>
        <v>0</v>
      </c>
      <c r="AP257">
        <f>IFERROR(VLOOKUP($A257,table123!$AF$10:$AR$410,9,FALSE)/VLOOKUP($A257,table100!$AE$10:$AK$462,7,FALSE)*1000,"")</f>
        <v>0</v>
      </c>
      <c r="AQ257">
        <f>IFERROR(VLOOKUP($A257,table123!$BF$10:$BR$410,9,FALSE)/VLOOKUP($A257,table100!$BE$10:$BK$462,7,FALSE)*1000,"")</f>
        <v>0</v>
      </c>
      <c r="AR257">
        <f>IFERROR(VLOOKUP($A257,table123!$CF$10:$CY$410,16,FALSE)/VLOOKUP($A257,table100!$CE$10:$CK$462,7,FALSE)*1000,"")</f>
        <v>0</v>
      </c>
      <c r="AS257">
        <f>IFERROR(VLOOKUP($A257,table123!$DF$10:$DY$410,16,FALSE)/VLOOKUP($A257,table100!$DE$10:$DK$462,7,FALSE)*1000,"")</f>
        <v>0</v>
      </c>
      <c r="AT257">
        <f>IFERROR(VLOOKUP($A257,table123!$EF$10:$EZ$410,17,FALSE)/VLOOKUP($A257,table100!$EE$10:$EK$462,7,FALSE)*1000,"")</f>
        <v>0</v>
      </c>
      <c r="AU257">
        <f>IFERROR(VLOOKUP($A257,table123!$FF$10:$FZ$410,17,FALSE)/VLOOKUP($A257,table100!$FE$10:$FK$462,7,FALSE)*1000,"")</f>
        <v>0</v>
      </c>
      <c r="AV257" t="str">
        <f>IFERROR(VLOOKUP($A257,table123!$GF$10:$GZ$410,17,FALSE)/VLOOKUP($A257,table100!$GE$10:$GK$462,7,FALSE)*1000,"")</f>
        <v/>
      </c>
      <c r="AX257">
        <f>IFERROR(VLOOKUP($A257,table123!$F$10:$R$410,11,FALSE)/VLOOKUP($A257,table100!$E$10:$K$462,7,FALSE)*1000,"")</f>
        <v>0.67458175930922826</v>
      </c>
      <c r="AY257">
        <f>IFERROR(VLOOKUP($A257,table123!$AF$10:$AR$410,11,FALSE)/VLOOKUP($A257,table100!$AE$10:$AK$462,7,FALSE)*1000,"")</f>
        <v>1.2100026888948643</v>
      </c>
      <c r="AZ257">
        <f>IFERROR(VLOOKUP($A257,table123!$BF$10:$BR$410,11,FALSE)/VLOOKUP($A257,table100!$BE$10:$BK$462,7,FALSE)*1000,"")</f>
        <v>0.40203698740284105</v>
      </c>
      <c r="BA257">
        <f>IFERROR(VLOOKUP($A257,table123!$CF$10:$CY$410,18,FALSE)/VLOOKUP($A257,table100!$CE$10:$CK$462,7,FALSE)*1000,"")</f>
        <v>0.62352469603171068</v>
      </c>
      <c r="BB257">
        <f>IFERROR(VLOOKUP($A257,table123!$DF$10:$DY$410,18,FALSE)/VLOOKUP($A257,table100!$DE$10:$DK$462,7,FALSE)*1000,"")</f>
        <v>0.35265594004849016</v>
      </c>
      <c r="BC257">
        <f>IFERROR(VLOOKUP($A257,table123!$EF$10:$EZ$410,19,FALSE)/VLOOKUP($A257,table100!$EE$10:$EK$462,7,FALSE)*1000,"")</f>
        <v>0.39518749451128482</v>
      </c>
      <c r="BD257">
        <f>IFERROR(VLOOKUP($A257,table123!$FF$10:$FZ$410,19,FALSE)/VLOOKUP($A257,table100!$FE$10:$FK$462,7,FALSE)*1000,"")</f>
        <v>0.65507904620490875</v>
      </c>
      <c r="BE257" t="str">
        <f>IFERROR(VLOOKUP($A257,table123!$GF$10:$GZ$410,19,FALSE)/VLOOKUP($A257,table100!$GE$10:$GK$462,7,FALSE)*1000,"")</f>
        <v/>
      </c>
      <c r="BG257">
        <f>IFERROR(VLOOKUP($A257,table123!$F$10:$R$410,13,FALSE)/VLOOKUP($A257,table100!$E$10:$K$462,7,FALSE)*1000,"")</f>
        <v>3.5078251484079868</v>
      </c>
      <c r="BH257">
        <f>IFERROR(VLOOKUP($A257,table123!$AF$10:$AR$410,13,FALSE)/VLOOKUP($A257,table100!$AE$10:$AK$462,7,FALSE)*1000,"")</f>
        <v>3.2266738370529713</v>
      </c>
      <c r="BI257">
        <f>IFERROR(VLOOKUP($A257,table123!$BF$10:$BR$410,13,FALSE)/VLOOKUP($A257,table100!$BE$10:$BK$462,7,FALSE)*1000,"")</f>
        <v>2.9929420173322612</v>
      </c>
      <c r="BJ257">
        <f>IFERROR(VLOOKUP($A257,table123!$CF$10:$CY$410,20,FALSE)/VLOOKUP($A257,table100!$CE$10:$CK$462,7,FALSE)*1000,"")</f>
        <v>10.332694962811205</v>
      </c>
      <c r="BK257">
        <f>IFERROR(VLOOKUP($A257,table123!$DF$10:$DY$410,20,FALSE)/VLOOKUP($A257,table100!$DE$10:$DK$462,7,FALSE)*1000,"")</f>
        <v>3.9232973330394536</v>
      </c>
      <c r="BL257">
        <f>IFERROR(VLOOKUP($A257,table123!$EF$10:$EZ$410,21,FALSE)/VLOOKUP($A257,table100!$EE$10:$EK$462,7,FALSE)*1000,"")</f>
        <v>5.4448054799332564</v>
      </c>
      <c r="BM257">
        <f>IFERROR(VLOOKUP($A257,table123!$FF$10:$FZ$410,21,FALSE)/VLOOKUP($A257,table100!$FE$10:$FK$462,7,FALSE)*1000,"")</f>
        <v>3.1880513581972227</v>
      </c>
      <c r="BN257" t="str">
        <f>IFERROR(VLOOKUP($A257,table123!$GF$10:$GZ$410,21,FALSE)/VLOOKUP($A257,table100!$GE$10:$GK$462,7,FALSE)*1000,"")</f>
        <v/>
      </c>
    </row>
    <row r="258" spans="1:66" x14ac:dyDescent="0.3">
      <c r="A258" t="s">
        <v>1282</v>
      </c>
      <c r="B258" t="str">
        <f>VLOOKUP($A258,class!$A$1:$B$455,2,FALSE)</f>
        <v>Unitary Authority</v>
      </c>
      <c r="C258" t="str">
        <f>IFERROR(VLOOKUP($A258,classifications!A$3:C$334,3,FALSE),VLOOKUP($A258,classifications!I$2:K$28,3,FALSE))</f>
        <v>Predominantly Urban</v>
      </c>
      <c r="E258" t="b">
        <f>IF(VLOOKUP(A258,table123!$F$10:$F$410,1,FALSE)=VLOOKUP(calculations!A258,table100!$E$10:$E$462,1,FALSE),TRUE,FALSE)</f>
        <v>1</v>
      </c>
      <c r="F258" t="b">
        <f>IF(VLOOKUP($A258,table123!$AF$10:$AF$410,1,FALSE)=VLOOKUP(calculations!$A258,table100!$AE$10:$AE$462,1,FALSE),TRUE,FALSE)</f>
        <v>1</v>
      </c>
      <c r="G258" t="b">
        <f>IF(VLOOKUP($A258,table123!$BF$10:$BF$410,1,FALSE)=VLOOKUP(calculations!$A258,table100!$BE$10:$BE$462,1,FALSE),TRUE,FALSE)</f>
        <v>1</v>
      </c>
      <c r="H258" t="b">
        <f>IF(VLOOKUP($A258,table123!$CF$10:$CF$410,1,FALSE)=VLOOKUP(calculations!$A258,table100!$CE$10:$CE$462,1,FALSE),TRUE,FALSE)</f>
        <v>1</v>
      </c>
      <c r="I258" t="b">
        <f>IF(VLOOKUP($A258,table123!$DF$10:$DF$410,1,FALSE)=VLOOKUP(calculations!$A258,table100!$DE$10:$DE$462,1,FALSE),TRUE,FALSE)</f>
        <v>1</v>
      </c>
      <c r="J258" t="b">
        <f>IF(VLOOKUP($A258,table123!$EF$10:$EF$410,1,FALSE)=VLOOKUP(calculations!$A258,table100!$EE$10:$EE$462,1,FALSE),TRUE,FALSE)</f>
        <v>1</v>
      </c>
      <c r="K258" t="b">
        <f>IF(VLOOKUP($A258,table123!$FF$10:$FF$410,1,FALSE)=VLOOKUP(calculations!$A258,table100!$FE$10:$FE$462,1,FALSE),TRUE,FALSE)</f>
        <v>1</v>
      </c>
      <c r="L258" t="b">
        <f>IF(VLOOKUP($A258,table123!$GF$10:$GF$408,1,FALSE)=VLOOKUP(calculations!$A258,table100!$GE$10:$GE$462,1,FALSE),TRUE,FALSE)</f>
        <v>1</v>
      </c>
      <c r="N258">
        <f>IFERROR(VLOOKUP($A258,table123!$F$10:$R$410,3,FALSE)/VLOOKUP($A258,table100!$E$10:$K$462,7,FALSE)*1000,"")</f>
        <v>6.3925415287436609</v>
      </c>
      <c r="O258">
        <f>IFERROR(VLOOKUP($A258,table123!$AF$10:$AR$410,3,FALSE)/VLOOKUP($A258,table100!$AE$10:$AK$462,7,FALSE)*1000,"")</f>
        <v>5.7464329884468039</v>
      </c>
      <c r="P258">
        <f>IFERROR(VLOOKUP($A258,table123!$BF$10:$BR$410,3,FALSE)/VLOOKUP($A258,table100!$BE$10:$BK$462,7,FALSE)*1000,"")</f>
        <v>5.2952912410182567</v>
      </c>
      <c r="Q258">
        <f>IFERROR(VLOOKUP($A258,table123!$CF$10:$CY$410,3,FALSE)/VLOOKUP($A258,table100!$CE$10:$CK$462,7,FALSE)*1000,"")</f>
        <v>7.5485155576688756</v>
      </c>
      <c r="R258">
        <f>IFERROR(VLOOKUP($A258,table123!$DF$10:$DY$410,3,FALSE)/VLOOKUP($A258,table100!$DE$10:$DK$462,7,FALSE)*1000,"")</f>
        <v>5.4078678599244663</v>
      </c>
      <c r="S258">
        <f>IFERROR(VLOOKUP($A258,table123!$EF$10:$EZ$410,3,FALSE)/VLOOKUP($A258,table100!$EE$10:$EK$462,7,FALSE)*1000,"")</f>
        <v>6.9365674897478407</v>
      </c>
      <c r="T258">
        <f>IFERROR(VLOOKUP($A258,table123!$FF$10:$FZ$410,3,FALSE)/VLOOKUP($A258,table100!$FE$10:$FK$462,7,FALSE)*1000,"")</f>
        <v>9.8609391644833444</v>
      </c>
      <c r="U258">
        <f>IFERROR(VLOOKUP($A258,table123!$GF$10:$GZ$410,3,FALSE)/VLOOKUP($A258,table100!$GE$10:$GK$462,7,FALSE)*1000,"")</f>
        <v>4.845401841536888</v>
      </c>
      <c r="W258">
        <f>IFERROR(VLOOKUP($A258,table123!$F$10:$R$410,5,FALSE)/VLOOKUP($A258,table100!$E$10:$K$462,7,FALSE)*1000,"")</f>
        <v>0.80476176015062706</v>
      </c>
      <c r="X258">
        <f>IFERROR(VLOOKUP($A258,table123!$AF$10:$AR$410,5,FALSE)/VLOOKUP($A258,table100!$AE$10:$AK$462,7,FALSE)*1000,"")</f>
        <v>0.34689752948629005</v>
      </c>
      <c r="Y258">
        <f>IFERROR(VLOOKUP($A258,table123!$BF$10:$BR$410,5,FALSE)/VLOOKUP($A258,table100!$BE$10:$BK$462,7,FALSE)*1000,"")</f>
        <v>0.33001815099830489</v>
      </c>
      <c r="Z258">
        <f>IFERROR(VLOOKUP($A258,table123!$CF$10:$CY$410,5,FALSE)/VLOOKUP($A258,table100!$CE$10:$CK$462,7,FALSE)*1000,"")</f>
        <v>0.44577847781509106</v>
      </c>
      <c r="AA258">
        <f>IFERROR(VLOOKUP($A258,table123!$DF$10:$DY$410,5,FALSE)/VLOOKUP($A258,table100!$DE$10:$DK$462,7,FALSE)*1000,"")</f>
        <v>0.54372584461197071</v>
      </c>
      <c r="AB258">
        <f>IFERROR(VLOOKUP($A258,table123!$EF$10:$EZ$410,5,FALSE)/VLOOKUP($A258,table100!$EE$10:$EK$462,7,FALSE)*1000,"")</f>
        <v>0.62530901899194369</v>
      </c>
      <c r="AC258">
        <f>IFERROR(VLOOKUP($A258,table123!$FF$10:$FZ$410,5,FALSE)/VLOOKUP($A258,table100!$FE$10:$FK$462,7,FALSE)*1000,"")</f>
        <v>0.40307488555552357</v>
      </c>
      <c r="AD258">
        <f>IFERROR(VLOOKUP($A258,table123!$GF$10:$GZ$410,5,FALSE)/VLOOKUP($A258,table100!$GE$10:$GK$462,7,FALSE)*1000,"")</f>
        <v>0.38365351824485616</v>
      </c>
      <c r="AF258">
        <f>IFERROR(VLOOKUP($A258,table123!$F$10:$R$410,7,FALSE)/VLOOKUP($A258,table100!$E$10:$K$462,7,FALSE)*1000,"")</f>
        <v>0.83513012845819801</v>
      </c>
      <c r="AG258">
        <f>IFERROR(VLOOKUP($A258,table123!$AF$10:$AR$410,7,FALSE)/VLOOKUP($A258,table100!$AE$10:$AK$462,7,FALSE)*1000,"")</f>
        <v>0.73904256281861791</v>
      </c>
      <c r="AH258">
        <f>IFERROR(VLOOKUP($A258,table123!$BF$10:$BR$410,7,FALSE)/VLOOKUP($A258,table100!$BE$10:$BK$462,7,FALSE)*1000,"")</f>
        <v>3.9452169869342812</v>
      </c>
      <c r="AI258">
        <f>IFERROR(VLOOKUP($A258,table123!$CF$10:$CY$410,7,FALSE)/VLOOKUP($A258,table100!$CE$10:$CK$462,7,FALSE)*1000,"")</f>
        <v>4.1903176914618561</v>
      </c>
      <c r="AJ258">
        <f>IFERROR(VLOOKUP($A258,table123!$DF$10:$DY$410,7,FALSE)/VLOOKUP($A258,table100!$DE$10:$DK$462,7,FALSE)*1000,"")</f>
        <v>4.7318843774339081</v>
      </c>
      <c r="AK258">
        <f>IFERROR(VLOOKUP($A258,table123!$EF$10:$EZ$410,7,FALSE)/VLOOKUP($A258,table100!$EE$10:$EK$462,7,FALSE)*1000,"")</f>
        <v>3.0538347439141433</v>
      </c>
      <c r="AL258">
        <f>IFERROR(VLOOKUP($A258,table123!$FF$10:$FZ$410,7,FALSE)/VLOOKUP($A258,table100!$FE$10:$FK$462,7,FALSE)*1000,"")</f>
        <v>3.2677856793251374</v>
      </c>
      <c r="AM258">
        <f>IFERROR(VLOOKUP($A258,table123!$GF$10:$GZ$410,7,FALSE)/VLOOKUP($A258,table100!$GE$10:$GK$462,7,FALSE)*1000,"")</f>
        <v>2.2877117199045127</v>
      </c>
      <c r="AO258">
        <f>IFERROR(VLOOKUP($A258,table123!$F$10:$R$410,9,FALSE)/VLOOKUP($A258,table100!$E$10:$K$462,7,FALSE)*1000,"")</f>
        <v>0</v>
      </c>
      <c r="AP258">
        <f>IFERROR(VLOOKUP($A258,table123!$AF$10:$AR$410,9,FALSE)/VLOOKUP($A258,table100!$AE$10:$AK$462,7,FALSE)*1000,"")</f>
        <v>0</v>
      </c>
      <c r="AQ258">
        <f>IFERROR(VLOOKUP($A258,table123!$BF$10:$BR$410,9,FALSE)/VLOOKUP($A258,table100!$BE$10:$BK$462,7,FALSE)*1000,"")</f>
        <v>0</v>
      </c>
      <c r="AR258">
        <f>IFERROR(VLOOKUP($A258,table123!$CF$10:$CY$410,16,FALSE)/VLOOKUP($A258,table100!$CE$10:$CK$462,7,FALSE)*1000,"")</f>
        <v>0</v>
      </c>
      <c r="AS258">
        <f>IFERROR(VLOOKUP($A258,table123!$DF$10:$DY$410,16,FALSE)/VLOOKUP($A258,table100!$DE$10:$DK$462,7,FALSE)*1000,"")</f>
        <v>0</v>
      </c>
      <c r="AT258">
        <f>IFERROR(VLOOKUP($A258,table123!$EF$10:$EZ$410,17,FALSE)/VLOOKUP($A258,table100!$EE$10:$EK$462,7,FALSE)*1000,"")</f>
        <v>0</v>
      </c>
      <c r="AU258">
        <f>IFERROR(VLOOKUP($A258,table123!$FF$10:$FZ$410,17,FALSE)/VLOOKUP($A258,table100!$FE$10:$FK$462,7,FALSE)*1000,"")</f>
        <v>0</v>
      </c>
      <c r="AV258">
        <f>IFERROR(VLOOKUP($A258,table123!$GF$10:$GZ$410,17,FALSE)/VLOOKUP($A258,table100!$GE$10:$GK$462,7,FALSE)*1000,"")</f>
        <v>0</v>
      </c>
      <c r="AX258">
        <f>IFERROR(VLOOKUP($A258,table123!$F$10:$R$410,11,FALSE)/VLOOKUP($A258,table100!$E$10:$K$462,7,FALSE)*1000,"")</f>
        <v>1.2906556530717603</v>
      </c>
      <c r="AY258">
        <f>IFERROR(VLOOKUP($A258,table123!$AF$10:$AR$410,11,FALSE)/VLOOKUP($A258,table100!$AE$10:$AK$462,7,FALSE)*1000,"")</f>
        <v>1.3875901179451602</v>
      </c>
      <c r="AZ258">
        <f>IFERROR(VLOOKUP($A258,table123!$BF$10:$BR$410,11,FALSE)/VLOOKUP($A258,table100!$BE$10:$BK$462,7,FALSE)*1000,"")</f>
        <v>4.5002475136132487E-2</v>
      </c>
      <c r="BA258">
        <f>IFERROR(VLOOKUP($A258,table123!$CF$10:$CY$410,18,FALSE)/VLOOKUP($A258,table100!$CE$10:$CK$462,7,FALSE)*1000,"")</f>
        <v>1.0252904989747096</v>
      </c>
      <c r="BB258">
        <f>IFERROR(VLOOKUP($A258,table123!$DF$10:$DY$410,18,FALSE)/VLOOKUP($A258,table100!$DE$10:$DK$462,7,FALSE)*1000,"")</f>
        <v>0.14695293097620832</v>
      </c>
      <c r="BC258">
        <f>IFERROR(VLOOKUP($A258,table123!$EF$10:$EZ$410,19,FALSE)/VLOOKUP($A258,table100!$EE$10:$EK$462,7,FALSE)*1000,"")</f>
        <v>0.43626210627344914</v>
      </c>
      <c r="BD258">
        <f>IFERROR(VLOOKUP($A258,table123!$FF$10:$FZ$410,19,FALSE)/VLOOKUP($A258,table100!$FE$10:$FK$462,7,FALSE)*1000,"")</f>
        <v>0.43186594880948953</v>
      </c>
      <c r="BE258">
        <f>IFERROR(VLOOKUP($A258,table123!$GF$10:$GZ$410,19,FALSE)/VLOOKUP($A258,table100!$GE$10:$GK$462,7,FALSE)*1000,"")</f>
        <v>0.11367511651699443</v>
      </c>
      <c r="BG258">
        <f>IFERROR(VLOOKUP($A258,table123!$F$10:$R$410,13,FALSE)/VLOOKUP($A258,table100!$E$10:$K$462,7,FALSE)*1000,"")</f>
        <v>6.7417777642807257</v>
      </c>
      <c r="BH258">
        <f>IFERROR(VLOOKUP($A258,table123!$AF$10:$AR$410,13,FALSE)/VLOOKUP($A258,table100!$AE$10:$AK$462,7,FALSE)*1000,"")</f>
        <v>5.4447829628065518</v>
      </c>
      <c r="BI258">
        <f>IFERROR(VLOOKUP($A258,table123!$BF$10:$BR$410,13,FALSE)/VLOOKUP($A258,table100!$BE$10:$BK$462,7,FALSE)*1000,"")</f>
        <v>9.5255239038147099</v>
      </c>
      <c r="BJ258">
        <f>IFERROR(VLOOKUP($A258,table123!$CF$10:$CY$410,20,FALSE)/VLOOKUP($A258,table100!$CE$10:$CK$462,7,FALSE)*1000,"")</f>
        <v>11.159321227971114</v>
      </c>
      <c r="BK258">
        <f>IFERROR(VLOOKUP($A258,table123!$DF$10:$DY$410,20,FALSE)/VLOOKUP($A258,table100!$DE$10:$DK$462,7,FALSE)*1000,"")</f>
        <v>10.536525150994137</v>
      </c>
      <c r="BL258">
        <f>IFERROR(VLOOKUP($A258,table123!$EF$10:$EZ$410,21,FALSE)/VLOOKUP($A258,table100!$EE$10:$EK$462,7,FALSE)*1000,"")</f>
        <v>10.179449146380479</v>
      </c>
      <c r="BM258">
        <f>IFERROR(VLOOKUP($A258,table123!$FF$10:$FZ$410,21,FALSE)/VLOOKUP($A258,table100!$FE$10:$FK$462,7,FALSE)*1000,"")</f>
        <v>13.099933780554517</v>
      </c>
      <c r="BN258">
        <f>IFERROR(VLOOKUP($A258,table123!$GF$10:$GZ$410,21,FALSE)/VLOOKUP($A258,table100!$GE$10:$GK$462,7,FALSE)*1000,"")</f>
        <v>7.4030919631692615</v>
      </c>
    </row>
    <row r="259" spans="1:66" x14ac:dyDescent="0.3">
      <c r="A259" t="s">
        <v>212</v>
      </c>
      <c r="B259" t="str">
        <f>VLOOKUP($A259,class!$A$1:$B$455,2,FALSE)</f>
        <v>London Borough</v>
      </c>
      <c r="C259" t="str">
        <f>IFERROR(VLOOKUP($A259,classifications!A$3:C$334,3,FALSE),VLOOKUP($A259,classifications!I$2:K$28,3,FALSE))</f>
        <v>Predominantly Urban</v>
      </c>
      <c r="E259" t="b">
        <f>IF(VLOOKUP(A259,table123!$F$10:$F$410,1,FALSE)=VLOOKUP(calculations!A259,table100!$E$10:$E$462,1,FALSE),TRUE,FALSE)</f>
        <v>1</v>
      </c>
      <c r="F259" t="b">
        <f>IF(VLOOKUP($A259,table123!$AF$10:$AF$410,1,FALSE)=VLOOKUP(calculations!$A259,table100!$AE$10:$AE$462,1,FALSE),TRUE,FALSE)</f>
        <v>1</v>
      </c>
      <c r="G259" t="b">
        <f>IF(VLOOKUP($A259,table123!$BF$10:$BF$410,1,FALSE)=VLOOKUP(calculations!$A259,table100!$BE$10:$BE$462,1,FALSE),TRUE,FALSE)</f>
        <v>1</v>
      </c>
      <c r="H259" t="b">
        <f>IF(VLOOKUP($A259,table123!$CF$10:$CF$410,1,FALSE)=VLOOKUP(calculations!$A259,table100!$CE$10:$CE$462,1,FALSE),TRUE,FALSE)</f>
        <v>1</v>
      </c>
      <c r="I259" t="b">
        <f>IF(VLOOKUP($A259,table123!$DF$10:$DF$410,1,FALSE)=VLOOKUP(calculations!$A259,table100!$DE$10:$DE$462,1,FALSE),TRUE,FALSE)</f>
        <v>1</v>
      </c>
      <c r="J259" t="b">
        <f>IF(VLOOKUP($A259,table123!$EF$10:$EF$410,1,FALSE)=VLOOKUP(calculations!$A259,table100!$EE$10:$EE$462,1,FALSE),TRUE,FALSE)</f>
        <v>1</v>
      </c>
      <c r="K259" t="b">
        <f>IF(VLOOKUP($A259,table123!$FF$10:$FF$410,1,FALSE)=VLOOKUP(calculations!$A259,table100!$FE$10:$FE$462,1,FALSE),TRUE,FALSE)</f>
        <v>1</v>
      </c>
      <c r="L259" t="b">
        <f>IF(VLOOKUP($A259,table123!$GF$10:$GF$408,1,FALSE)=VLOOKUP(calculations!$A259,table100!$GE$10:$GE$462,1,FALSE),TRUE,FALSE)</f>
        <v>1</v>
      </c>
      <c r="N259">
        <f>IFERROR(VLOOKUP($A259,table123!$F$10:$R$410,3,FALSE)/VLOOKUP($A259,table100!$E$10:$K$462,7,FALSE)*1000,"")</f>
        <v>2.0024736439130688</v>
      </c>
      <c r="O259">
        <f>IFERROR(VLOOKUP($A259,table123!$AF$10:$AR$410,3,FALSE)/VLOOKUP($A259,table100!$AE$10:$AK$462,7,FALSE)*1000,"")</f>
        <v>2.0266697996827823</v>
      </c>
      <c r="P259">
        <f>IFERROR(VLOOKUP($A259,table123!$BF$10:$BR$410,3,FALSE)/VLOOKUP($A259,table100!$BE$10:$BK$462,7,FALSE)*1000,"")</f>
        <v>2.2364154849798821</v>
      </c>
      <c r="Q259">
        <f>IFERROR(VLOOKUP($A259,table123!$CF$10:$CY$410,3,FALSE)/VLOOKUP($A259,table100!$CE$10:$CK$462,7,FALSE)*1000,"")</f>
        <v>0.26302202565925986</v>
      </c>
      <c r="R259">
        <f>IFERROR(VLOOKUP($A259,table123!$DF$10:$DY$410,3,FALSE)/VLOOKUP($A259,table100!$DE$10:$DK$462,7,FALSE)*1000,"")</f>
        <v>4.4008684899763404</v>
      </c>
      <c r="S259">
        <f>IFERROR(VLOOKUP($A259,table123!$EF$10:$EZ$410,3,FALSE)/VLOOKUP($A259,table100!$EE$10:$EK$462,7,FALSE)*1000,"")</f>
        <v>2.7449691674237884</v>
      </c>
      <c r="T259">
        <f>IFERROR(VLOOKUP($A259,table123!$FF$10:$FZ$410,3,FALSE)/VLOOKUP($A259,table100!$FE$10:$FK$462,7,FALSE)*1000,"")</f>
        <v>4.0414148801046919</v>
      </c>
      <c r="U259">
        <f>IFERROR(VLOOKUP($A259,table123!$GF$10:$GZ$410,3,FALSE)/VLOOKUP($A259,table100!$GE$10:$GK$462,7,FALSE)*1000,"")</f>
        <v>5.3683325691578787</v>
      </c>
      <c r="W259">
        <f>IFERROR(VLOOKUP($A259,table123!$F$10:$R$410,5,FALSE)/VLOOKUP($A259,table100!$E$10:$K$462,7,FALSE)*1000,"")</f>
        <v>0.35337770186701217</v>
      </c>
      <c r="X259">
        <f>IFERROR(VLOOKUP($A259,table123!$AF$10:$AR$410,5,FALSE)/VLOOKUP($A259,table100!$AE$10:$AK$462,7,FALSE)*1000,"")</f>
        <v>0.33288296226673714</v>
      </c>
      <c r="Y259">
        <f>IFERROR(VLOOKUP($A259,table123!$BF$10:$BR$410,5,FALSE)/VLOOKUP($A259,table100!$BE$10:$BK$462,7,FALSE)*1000,"")</f>
        <v>0.126958084300168</v>
      </c>
      <c r="Z259">
        <f>IFERROR(VLOOKUP($A259,table123!$CF$10:$CY$410,5,FALSE)/VLOOKUP($A259,table100!$CE$10:$CK$462,7,FALSE)*1000,"")</f>
        <v>4.8707782529492559E-2</v>
      </c>
      <c r="AA259">
        <f>IFERROR(VLOOKUP($A259,table123!$DF$10:$DY$410,5,FALSE)/VLOOKUP($A259,table100!$DE$10:$DK$462,7,FALSE)*1000,"")</f>
        <v>0.52576747446619998</v>
      </c>
      <c r="AB259">
        <f>IFERROR(VLOOKUP($A259,table123!$EF$10:$EZ$410,5,FALSE)/VLOOKUP($A259,table100!$EE$10:$EK$462,7,FALSE)*1000,"")</f>
        <v>0.4832692196168642</v>
      </c>
      <c r="AC259">
        <f>IFERROR(VLOOKUP($A259,table123!$FF$10:$FZ$410,5,FALSE)/VLOOKUP($A259,table100!$FE$10:$FK$462,7,FALSE)*1000,"")</f>
        <v>0.36565182248566264</v>
      </c>
      <c r="AD259">
        <f>IFERROR(VLOOKUP($A259,table123!$GF$10:$GZ$410,5,FALSE)/VLOOKUP($A259,table100!$GE$10:$GK$462,7,FALSE)*1000,"")</f>
        <v>0.41074430689286262</v>
      </c>
      <c r="AF259">
        <f>IFERROR(VLOOKUP($A259,table123!$F$10:$R$410,7,FALSE)/VLOOKUP($A259,table100!$E$10:$K$462,7,FALSE)*1000,"")</f>
        <v>0.27484932367434284</v>
      </c>
      <c r="AG259">
        <f>IFERROR(VLOOKUP($A259,table123!$AF$10:$AR$410,7,FALSE)/VLOOKUP($A259,table100!$AE$10:$AK$462,7,FALSE)*1000,"")</f>
        <v>0.28392958546280522</v>
      </c>
      <c r="AH259">
        <f>IFERROR(VLOOKUP($A259,table123!$BF$10:$BR$410,7,FALSE)/VLOOKUP($A259,table100!$BE$10:$BK$462,7,FALSE)*1000,"")</f>
        <v>0.16602211023868121</v>
      </c>
      <c r="AI259">
        <f>IFERROR(VLOOKUP($A259,table123!$CF$10:$CY$410,7,FALSE)/VLOOKUP($A259,table100!$CE$10:$CK$462,7,FALSE)*1000,"")</f>
        <v>0.2337973561415643</v>
      </c>
      <c r="AJ259">
        <f>IFERROR(VLOOKUP($A259,table123!$DF$10:$DY$410,7,FALSE)/VLOOKUP($A259,table100!$DE$10:$DK$462,7,FALSE)*1000,"")</f>
        <v>2.4730544169336071</v>
      </c>
      <c r="AK259">
        <f>IFERROR(VLOOKUP($A259,table123!$EF$10:$EZ$410,7,FALSE)/VLOOKUP($A259,table100!$EE$10:$EK$462,7,FALSE)*1000,"")</f>
        <v>1.440142274458255</v>
      </c>
      <c r="AL259">
        <f>IFERROR(VLOOKUP($A259,table123!$FF$10:$FZ$410,7,FALSE)/VLOOKUP($A259,table100!$FE$10:$FK$462,7,FALSE)*1000,"")</f>
        <v>3.0695508256033257</v>
      </c>
      <c r="AM259">
        <f>IFERROR(VLOOKUP($A259,table123!$GF$10:$GZ$410,7,FALSE)/VLOOKUP($A259,table100!$GE$10:$GK$462,7,FALSE)*1000,"")</f>
        <v>0.21970044322176371</v>
      </c>
      <c r="AO259">
        <f>IFERROR(VLOOKUP($A259,table123!$F$10:$R$410,9,FALSE)/VLOOKUP($A259,table100!$E$10:$K$462,7,FALSE)*1000,"")</f>
        <v>0</v>
      </c>
      <c r="AP259">
        <f>IFERROR(VLOOKUP($A259,table123!$AF$10:$AR$410,9,FALSE)/VLOOKUP($A259,table100!$AE$10:$AK$462,7,FALSE)*1000,"")</f>
        <v>0</v>
      </c>
      <c r="AQ259">
        <f>IFERROR(VLOOKUP($A259,table123!$BF$10:$BR$410,9,FALSE)/VLOOKUP($A259,table100!$BE$10:$BK$462,7,FALSE)*1000,"")</f>
        <v>0</v>
      </c>
      <c r="AR259">
        <f>IFERROR(VLOOKUP($A259,table123!$CF$10:$CY$410,16,FALSE)/VLOOKUP($A259,table100!$CE$10:$CK$462,7,FALSE)*1000,"")</f>
        <v>0</v>
      </c>
      <c r="AS259">
        <f>IFERROR(VLOOKUP($A259,table123!$DF$10:$DY$410,16,FALSE)/VLOOKUP($A259,table100!$DE$10:$DK$462,7,FALSE)*1000,"")</f>
        <v>0</v>
      </c>
      <c r="AT259">
        <f>IFERROR(VLOOKUP($A259,table123!$EF$10:$EZ$410,17,FALSE)/VLOOKUP($A259,table100!$EE$10:$EK$462,7,FALSE)*1000,"")</f>
        <v>0</v>
      </c>
      <c r="AU259">
        <f>IFERROR(VLOOKUP($A259,table123!$FF$10:$FZ$410,17,FALSE)/VLOOKUP($A259,table100!$FE$10:$FK$462,7,FALSE)*1000,"")</f>
        <v>0</v>
      </c>
      <c r="AV259">
        <f>IFERROR(VLOOKUP($A259,table123!$GF$10:$GZ$410,17,FALSE)/VLOOKUP($A259,table100!$GE$10:$GK$462,7,FALSE)*1000,"")</f>
        <v>0</v>
      </c>
      <c r="AX259">
        <f>IFERROR(VLOOKUP($A259,table123!$F$10:$R$410,11,FALSE)/VLOOKUP($A259,table100!$E$10:$K$462,7,FALSE)*1000,"")</f>
        <v>3.9264189096334688E-2</v>
      </c>
      <c r="AY259">
        <f>IFERROR(VLOOKUP($A259,table123!$AF$10:$AR$410,11,FALSE)/VLOOKUP($A259,table100!$AE$10:$AK$462,7,FALSE)*1000,"")</f>
        <v>0.11748810432943665</v>
      </c>
      <c r="AZ259">
        <f>IFERROR(VLOOKUP($A259,table123!$BF$10:$BR$410,11,FALSE)/VLOOKUP($A259,table100!$BE$10:$BK$462,7,FALSE)*1000,"")</f>
        <v>1.953201296925661E-2</v>
      </c>
      <c r="BA259">
        <f>IFERROR(VLOOKUP($A259,table123!$CF$10:$CY$410,18,FALSE)/VLOOKUP($A259,table100!$CE$10:$CK$462,7,FALSE)*1000,"")</f>
        <v>1.9483113011797025E-2</v>
      </c>
      <c r="BB259">
        <f>IFERROR(VLOOKUP($A259,table123!$DF$10:$DY$410,18,FALSE)/VLOOKUP($A259,table100!$DE$10:$DK$462,7,FALSE)*1000,"")</f>
        <v>4.8682173561685187E-2</v>
      </c>
      <c r="BC259">
        <f>IFERROR(VLOOKUP($A259,table123!$EF$10:$EZ$410,19,FALSE)/VLOOKUP($A259,table100!$EE$10:$EK$462,7,FALSE)*1000,"")</f>
        <v>0.20297307223908295</v>
      </c>
      <c r="BD259">
        <f>IFERROR(VLOOKUP($A259,table123!$FF$10:$FZ$410,19,FALSE)/VLOOKUP($A259,table100!$FE$10:$FK$462,7,FALSE)*1000,"")</f>
        <v>0.1250914129556214</v>
      </c>
      <c r="BE259">
        <f>IFERROR(VLOOKUP($A259,table123!$GF$10:$GZ$410,19,FALSE)/VLOOKUP($A259,table100!$GE$10:$GK$462,7,FALSE)*1000,"")</f>
        <v>3.8208772734219777E-2</v>
      </c>
      <c r="BG259">
        <f>IFERROR(VLOOKUP($A259,table123!$F$10:$R$410,13,FALSE)/VLOOKUP($A259,table100!$E$10:$K$462,7,FALSE)*1000,"")</f>
        <v>2.5914364803580896</v>
      </c>
      <c r="BH259">
        <f>IFERROR(VLOOKUP($A259,table123!$AF$10:$AR$410,13,FALSE)/VLOOKUP($A259,table100!$AE$10:$AK$462,7,FALSE)*1000,"")</f>
        <v>2.5259942430828879</v>
      </c>
      <c r="BI259">
        <f>IFERROR(VLOOKUP($A259,table123!$BF$10:$BR$410,13,FALSE)/VLOOKUP($A259,table100!$BE$10:$BK$462,7,FALSE)*1000,"")</f>
        <v>2.5098636665494745</v>
      </c>
      <c r="BJ259">
        <f>IFERROR(VLOOKUP($A259,table123!$CF$10:$CY$410,20,FALSE)/VLOOKUP($A259,table100!$CE$10:$CK$462,7,FALSE)*1000,"")</f>
        <v>0.52604405131851972</v>
      </c>
      <c r="BK259">
        <f>IFERROR(VLOOKUP($A259,table123!$DF$10:$DY$410,20,FALSE)/VLOOKUP($A259,table100!$DE$10:$DK$462,7,FALSE)*1000,"")</f>
        <v>7.3510082078144627</v>
      </c>
      <c r="BL259">
        <f>IFERROR(VLOOKUP($A259,table123!$EF$10:$EZ$410,21,FALSE)/VLOOKUP($A259,table100!$EE$10:$EK$462,7,FALSE)*1000,"")</f>
        <v>4.4654075892598248</v>
      </c>
      <c r="BM259">
        <f>IFERROR(VLOOKUP($A259,table123!$FF$10:$FZ$410,21,FALSE)/VLOOKUP($A259,table100!$FE$10:$FK$462,7,FALSE)*1000,"")</f>
        <v>7.351526115238058</v>
      </c>
      <c r="BN259">
        <f>IFERROR(VLOOKUP($A259,table123!$GF$10:$GZ$410,21,FALSE)/VLOOKUP($A259,table100!$GE$10:$GK$462,7,FALSE)*1000,"")</f>
        <v>5.9605685465382852</v>
      </c>
    </row>
    <row r="260" spans="1:66" x14ac:dyDescent="0.3">
      <c r="A260" t="s">
        <v>1283</v>
      </c>
      <c r="B260" t="str">
        <f>VLOOKUP($A260,class!$A$1:$B$455,2,FALSE)</f>
        <v>Unitary Authority</v>
      </c>
      <c r="C260" t="str">
        <f>IFERROR(VLOOKUP($A260,classifications!A$3:C$334,3,FALSE),VLOOKUP($A260,classifications!I$2:K$28,3,FALSE))</f>
        <v>Urban with Significant Rural</v>
      </c>
      <c r="E260" t="b">
        <f>IF(VLOOKUP(A260,table123!$F$10:$F$410,1,FALSE)=VLOOKUP(calculations!A260,table100!$E$10:$E$462,1,FALSE),TRUE,FALSE)</f>
        <v>1</v>
      </c>
      <c r="F260" t="b">
        <f>IF(VLOOKUP($A260,table123!$AF$10:$AF$410,1,FALSE)=VLOOKUP(calculations!$A260,table100!$AE$10:$AE$462,1,FALSE),TRUE,FALSE)</f>
        <v>1</v>
      </c>
      <c r="G260" t="b">
        <f>IF(VLOOKUP($A260,table123!$BF$10:$BF$410,1,FALSE)=VLOOKUP(calculations!$A260,table100!$BE$10:$BE$462,1,FALSE),TRUE,FALSE)</f>
        <v>1</v>
      </c>
      <c r="H260" t="b">
        <f>IF(VLOOKUP($A260,table123!$CF$10:$CF$410,1,FALSE)=VLOOKUP(calculations!$A260,table100!$CE$10:$CE$462,1,FALSE),TRUE,FALSE)</f>
        <v>1</v>
      </c>
      <c r="I260" t="b">
        <f>IF(VLOOKUP($A260,table123!$DF$10:$DF$410,1,FALSE)=VLOOKUP(calculations!$A260,table100!$DE$10:$DE$462,1,FALSE),TRUE,FALSE)</f>
        <v>1</v>
      </c>
      <c r="J260" t="b">
        <f>IF(VLOOKUP($A260,table123!$EF$10:$EF$410,1,FALSE)=VLOOKUP(calculations!$A260,table100!$EE$10:$EE$462,1,FALSE),TRUE,FALSE)</f>
        <v>1</v>
      </c>
      <c r="K260" t="b">
        <f>IF(VLOOKUP($A260,table123!$FF$10:$FF$410,1,FALSE)=VLOOKUP(calculations!$A260,table100!$FE$10:$FE$462,1,FALSE),TRUE,FALSE)</f>
        <v>1</v>
      </c>
      <c r="L260" t="b">
        <f>IF(VLOOKUP($A260,table123!$GF$10:$GF$408,1,FALSE)=VLOOKUP(calculations!$A260,table100!$GE$10:$GE$462,1,FALSE),TRUE,FALSE)</f>
        <v>1</v>
      </c>
      <c r="N260">
        <f>IFERROR(VLOOKUP($A260,table123!$F$10:$R$410,3,FALSE)/VLOOKUP($A260,table100!$E$10:$K$462,7,FALSE)*1000,"")</f>
        <v>3.6820272051966425</v>
      </c>
      <c r="O260">
        <f>IFERROR(VLOOKUP($A260,table123!$AF$10:$AR$410,3,FALSE)/VLOOKUP($A260,table100!$AE$10:$AK$462,7,FALSE)*1000,"")</f>
        <v>4.5135486772571758</v>
      </c>
      <c r="P260">
        <f>IFERROR(VLOOKUP($A260,table123!$BF$10:$BR$410,3,FALSE)/VLOOKUP($A260,table100!$BE$10:$BK$462,7,FALSE)*1000,"")</f>
        <v>7.328820827932728</v>
      </c>
      <c r="Q260">
        <f>IFERROR(VLOOKUP($A260,table123!$CF$10:$CY$410,3,FALSE)/VLOOKUP($A260,table100!$CE$10:$CK$462,7,FALSE)*1000,"")</f>
        <v>4.3038416948560361</v>
      </c>
      <c r="R260">
        <f>IFERROR(VLOOKUP($A260,table123!$DF$10:$DY$410,3,FALSE)/VLOOKUP($A260,table100!$DE$10:$DK$462,7,FALSE)*1000,"")</f>
        <v>8.1971104394474086</v>
      </c>
      <c r="S260">
        <f>IFERROR(VLOOKUP($A260,table123!$EF$10:$EZ$410,3,FALSE)/VLOOKUP($A260,table100!$EE$10:$EK$462,7,FALSE)*1000,"")</f>
        <v>6.1678018770206222</v>
      </c>
      <c r="T260">
        <f>IFERROR(VLOOKUP($A260,table123!$FF$10:$FZ$410,3,FALSE)/VLOOKUP($A260,table100!$FE$10:$FK$462,7,FALSE)*1000,"")</f>
        <v>6.8435492922616445</v>
      </c>
      <c r="U260">
        <f>IFERROR(VLOOKUP($A260,table123!$GF$10:$GZ$410,3,FALSE)/VLOOKUP($A260,table100!$GE$10:$GK$462,7,FALSE)*1000,"")</f>
        <v>5.3517292581822682</v>
      </c>
      <c r="W260">
        <f>IFERROR(VLOOKUP($A260,table123!$F$10:$R$410,5,FALSE)/VLOOKUP($A260,table100!$E$10:$K$462,7,FALSE)*1000,"")</f>
        <v>0.1929446570408721</v>
      </c>
      <c r="X260">
        <f>IFERROR(VLOOKUP($A260,table123!$AF$10:$AR$410,5,FALSE)/VLOOKUP($A260,table100!$AE$10:$AK$462,7,FALSE)*1000,"")</f>
        <v>0.11243715566121079</v>
      </c>
      <c r="Y260">
        <f>IFERROR(VLOOKUP($A260,table123!$BF$10:$BR$410,5,FALSE)/VLOOKUP($A260,table100!$BE$10:$BK$462,7,FALSE)*1000,"")</f>
        <v>0.48005376602179445</v>
      </c>
      <c r="Z260">
        <f>IFERROR(VLOOKUP($A260,table123!$CF$10:$CY$410,5,FALSE)/VLOOKUP($A260,table100!$CE$10:$CK$462,7,FALSE)*1000,"")</f>
        <v>9.5288008004192667E-2</v>
      </c>
      <c r="AA260">
        <f>IFERROR(VLOOKUP($A260,table123!$DF$10:$DY$410,5,FALSE)/VLOOKUP($A260,table100!$DE$10:$DK$462,7,FALSE)*1000,"")</f>
        <v>7.9122687639453737E-2</v>
      </c>
      <c r="AB260">
        <f>IFERROR(VLOOKUP($A260,table123!$EF$10:$EZ$410,5,FALSE)/VLOOKUP($A260,table100!$EE$10:$EK$462,7,FALSE)*1000,"")</f>
        <v>-3.1388304717662199E-2</v>
      </c>
      <c r="AC260">
        <f>IFERROR(VLOOKUP($A260,table123!$FF$10:$FZ$410,5,FALSE)/VLOOKUP($A260,table100!$FE$10:$FK$462,7,FALSE)*1000,"")</f>
        <v>9.3533703311093092E-2</v>
      </c>
      <c r="AD260">
        <f>IFERROR(VLOOKUP($A260,table123!$GF$10:$GZ$410,5,FALSE)/VLOOKUP($A260,table100!$GE$10:$GK$462,7,FALSE)*1000,"")</f>
        <v>-3.0934851203365712E-2</v>
      </c>
      <c r="AF260">
        <f>IFERROR(VLOOKUP($A260,table123!$F$10:$R$410,7,FALSE)/VLOOKUP($A260,table100!$E$10:$K$462,7,FALSE)*1000,"")</f>
        <v>0.14470849278065406</v>
      </c>
      <c r="AG260">
        <f>IFERROR(VLOOKUP($A260,table123!$AF$10:$AR$410,7,FALSE)/VLOOKUP($A260,table100!$AE$10:$AK$462,7,FALSE)*1000,"")</f>
        <v>1.0279968517596416</v>
      </c>
      <c r="AH260">
        <f>IFERROR(VLOOKUP($A260,table123!$BF$10:$BR$410,7,FALSE)/VLOOKUP($A260,table100!$BE$10:$BK$462,7,FALSE)*1000,"")</f>
        <v>0.84809498663850347</v>
      </c>
      <c r="AI260">
        <f>IFERROR(VLOOKUP($A260,table123!$CF$10:$CY$410,7,FALSE)/VLOOKUP($A260,table100!$CE$10:$CK$462,7,FALSE)*1000,"")</f>
        <v>0.65113472136198325</v>
      </c>
      <c r="AJ260">
        <f>IFERROR(VLOOKUP($A260,table123!$DF$10:$DY$410,7,FALSE)/VLOOKUP($A260,table100!$DE$10:$DK$462,7,FALSE)*1000,"")</f>
        <v>0.53803427594828546</v>
      </c>
      <c r="AK260">
        <f>IFERROR(VLOOKUP($A260,table123!$EF$10:$EZ$410,7,FALSE)/VLOOKUP($A260,table100!$EE$10:$EK$462,7,FALSE)*1000,"")</f>
        <v>0.51790702784142628</v>
      </c>
      <c r="AL260">
        <f>IFERROR(VLOOKUP($A260,table123!$FF$10:$FZ$410,7,FALSE)/VLOOKUP($A260,table100!$FE$10:$FK$462,7,FALSE)*1000,"")</f>
        <v>0.74826962648874473</v>
      </c>
      <c r="AM260">
        <f>IFERROR(VLOOKUP($A260,table123!$GF$10:$GZ$410,7,FALSE)/VLOOKUP($A260,table100!$GE$10:$GK$462,7,FALSE)*1000,"")</f>
        <v>0.41762049124543715</v>
      </c>
      <c r="AO260">
        <f>IFERROR(VLOOKUP($A260,table123!$F$10:$R$410,9,FALSE)/VLOOKUP($A260,table100!$E$10:$K$462,7,FALSE)*1000,"")</f>
        <v>3.215744284014535E-2</v>
      </c>
      <c r="AP260">
        <f>IFERROR(VLOOKUP($A260,table123!$AF$10:$AR$410,9,FALSE)/VLOOKUP($A260,table100!$AE$10:$AK$462,7,FALSE)*1000,"")</f>
        <v>0.1284996064699552</v>
      </c>
      <c r="AQ260">
        <f>IFERROR(VLOOKUP($A260,table123!$BF$10:$BR$410,9,FALSE)/VLOOKUP($A260,table100!$BE$10:$BK$462,7,FALSE)*1000,"")</f>
        <v>0.22402509081017072</v>
      </c>
      <c r="AR260">
        <f>IFERROR(VLOOKUP($A260,table123!$CF$10:$CY$410,16,FALSE)/VLOOKUP($A260,table100!$CE$10:$CK$462,7,FALSE)*1000,"")</f>
        <v>0.20645735067575077</v>
      </c>
      <c r="AS260">
        <f>IFERROR(VLOOKUP($A260,table123!$DF$10:$DY$410,16,FALSE)/VLOOKUP($A260,table100!$DE$10:$DK$462,7,FALSE)*1000,"")</f>
        <v>0.14242083775101674</v>
      </c>
      <c r="AT260">
        <f>IFERROR(VLOOKUP($A260,table123!$EF$10:$EZ$410,17,FALSE)/VLOOKUP($A260,table100!$EE$10:$EK$462,7,FALSE)*1000,"")</f>
        <v>0.1255532188706488</v>
      </c>
      <c r="AU260">
        <f>IFERROR(VLOOKUP($A260,table123!$FF$10:$FZ$410,17,FALSE)/VLOOKUP($A260,table100!$FE$10:$FK$462,7,FALSE)*1000,"")</f>
        <v>0.18706740662218618</v>
      </c>
      <c r="AV260">
        <f>IFERROR(VLOOKUP($A260,table123!$GF$10:$GZ$410,17,FALSE)/VLOOKUP($A260,table100!$GE$10:$GK$462,7,FALSE)*1000,"")</f>
        <v>0.20107653282187712</v>
      </c>
      <c r="AX260">
        <f>IFERROR(VLOOKUP($A260,table123!$F$10:$R$410,11,FALSE)/VLOOKUP($A260,table100!$E$10:$K$462,7,FALSE)*1000,"")</f>
        <v>3.0388783483937356</v>
      </c>
      <c r="AY260">
        <f>IFERROR(VLOOKUP($A260,table123!$AF$10:$AR$410,11,FALSE)/VLOOKUP($A260,table100!$AE$10:$AK$462,7,FALSE)*1000,"")</f>
        <v>1.9917439002843051</v>
      </c>
      <c r="AZ260">
        <f>IFERROR(VLOOKUP($A260,table123!$BF$10:$BR$410,11,FALSE)/VLOOKUP($A260,table100!$BE$10:$BK$462,7,FALSE)*1000,"")</f>
        <v>1.2961451682588452</v>
      </c>
      <c r="BA260">
        <f>IFERROR(VLOOKUP($A260,table123!$CF$10:$CY$410,18,FALSE)/VLOOKUP($A260,table100!$CE$10:$CK$462,7,FALSE)*1000,"")</f>
        <v>1.6675401400733718</v>
      </c>
      <c r="BB260">
        <f>IFERROR(VLOOKUP($A260,table123!$DF$10:$DY$410,18,FALSE)/VLOOKUP($A260,table100!$DE$10:$DK$462,7,FALSE)*1000,"")</f>
        <v>0.6488060386435206</v>
      </c>
      <c r="BC260">
        <f>IFERROR(VLOOKUP($A260,table123!$EF$10:$EZ$410,19,FALSE)/VLOOKUP($A260,table100!$EE$10:$EK$462,7,FALSE)*1000,"")</f>
        <v>3.1388304717662199E-2</v>
      </c>
      <c r="BD260">
        <f>IFERROR(VLOOKUP($A260,table123!$FF$10:$FZ$410,19,FALSE)/VLOOKUP($A260,table100!$FE$10:$FK$462,7,FALSE)*1000,"")</f>
        <v>1.5588950551848849E-2</v>
      </c>
      <c r="BE260">
        <f>IFERROR(VLOOKUP($A260,table123!$GF$10:$GZ$410,19,FALSE)/VLOOKUP($A260,table100!$GE$10:$GK$462,7,FALSE)*1000,"")</f>
        <v>0.12373940481346285</v>
      </c>
      <c r="BG260">
        <f>IFERROR(VLOOKUP($A260,table123!$F$10:$R$410,13,FALSE)/VLOOKUP($A260,table100!$E$10:$K$462,7,FALSE)*1000,"")</f>
        <v>1.0129594494645786</v>
      </c>
      <c r="BH260">
        <f>IFERROR(VLOOKUP($A260,table123!$AF$10:$AR$410,13,FALSE)/VLOOKUP($A260,table100!$AE$10:$AK$462,7,FALSE)*1000,"")</f>
        <v>3.790738390863678</v>
      </c>
      <c r="BI260">
        <f>IFERROR(VLOOKUP($A260,table123!$BF$10:$BR$410,13,FALSE)/VLOOKUP($A260,table100!$BE$10:$BK$462,7,FALSE)*1000,"")</f>
        <v>7.5848495031443521</v>
      </c>
      <c r="BJ260">
        <f>IFERROR(VLOOKUP($A260,table123!$CF$10:$CY$410,20,FALSE)/VLOOKUP($A260,table100!$CE$10:$CK$462,7,FALSE)*1000,"")</f>
        <v>3.5891816348245906</v>
      </c>
      <c r="BK260">
        <f>IFERROR(VLOOKUP($A260,table123!$DF$10:$DY$410,20,FALSE)/VLOOKUP($A260,table100!$DE$10:$DK$462,7,FALSE)*1000,"")</f>
        <v>8.3078822021426415</v>
      </c>
      <c r="BL260">
        <f>IFERROR(VLOOKUP($A260,table123!$EF$10:$EZ$410,21,FALSE)/VLOOKUP($A260,table100!$EE$10:$EK$462,7,FALSE)*1000,"")</f>
        <v>6.7484855142973732</v>
      </c>
      <c r="BM260">
        <f>IFERROR(VLOOKUP($A260,table123!$FF$10:$FZ$410,21,FALSE)/VLOOKUP($A260,table100!$FE$10:$FK$462,7,FALSE)*1000,"")</f>
        <v>7.8568310781318207</v>
      </c>
      <c r="BN260">
        <f>IFERROR(VLOOKUP($A260,table123!$GF$10:$GZ$410,21,FALSE)/VLOOKUP($A260,table100!$GE$10:$GK$462,7,FALSE)*1000,"")</f>
        <v>5.8157520262327544</v>
      </c>
    </row>
    <row r="261" spans="1:66" x14ac:dyDescent="0.3">
      <c r="A261" t="s">
        <v>987</v>
      </c>
      <c r="B261" t="str">
        <f>VLOOKUP($A261,class!$A$1:$B$455,2,FALSE)</f>
        <v>Shire District</v>
      </c>
      <c r="C261" t="str">
        <f>IFERROR(VLOOKUP($A261,classifications!A$3:C$334,3,FALSE),VLOOKUP($A261,classifications!I$2:K$28,3,FALSE))</f>
        <v>Predominantly Urban</v>
      </c>
      <c r="E261" t="b">
        <f>IF(VLOOKUP(A261,table123!$F$10:$F$410,1,FALSE)=VLOOKUP(calculations!A261,table100!$E$10:$E$462,1,FALSE),TRUE,FALSE)</f>
        <v>1</v>
      </c>
      <c r="F261" t="b">
        <f>IF(VLOOKUP($A261,table123!$AF$10:$AF$410,1,FALSE)=VLOOKUP(calculations!$A261,table100!$AE$10:$AE$462,1,FALSE),TRUE,FALSE)</f>
        <v>1</v>
      </c>
      <c r="G261" t="b">
        <f>IF(VLOOKUP($A261,table123!$BF$10:$BF$410,1,FALSE)=VLOOKUP(calculations!$A261,table100!$BE$10:$BE$462,1,FALSE),TRUE,FALSE)</f>
        <v>1</v>
      </c>
      <c r="H261" t="b">
        <f>IF(VLOOKUP($A261,table123!$CF$10:$CF$410,1,FALSE)=VLOOKUP(calculations!$A261,table100!$CE$10:$CE$462,1,FALSE),TRUE,FALSE)</f>
        <v>1</v>
      </c>
      <c r="I261" t="b">
        <f>IF(VLOOKUP($A261,table123!$DF$10:$DF$410,1,FALSE)=VLOOKUP(calculations!$A261,table100!$DE$10:$DE$462,1,FALSE),TRUE,FALSE)</f>
        <v>1</v>
      </c>
      <c r="J261" t="b">
        <f>IF(VLOOKUP($A261,table123!$EF$10:$EF$410,1,FALSE)=VLOOKUP(calculations!$A261,table100!$EE$10:$EE$462,1,FALSE),TRUE,FALSE)</f>
        <v>1</v>
      </c>
      <c r="K261" t="b">
        <f>IF(VLOOKUP($A261,table123!$FF$10:$FF$410,1,FALSE)=VLOOKUP(calculations!$A261,table100!$FE$10:$FE$462,1,FALSE),TRUE,FALSE)</f>
        <v>1</v>
      </c>
      <c r="L261" t="b">
        <f>IF(VLOOKUP($A261,table123!$GF$10:$GF$408,1,FALSE)=VLOOKUP(calculations!$A261,table100!$GE$10:$GE$462,1,FALSE),TRUE,FALSE)</f>
        <v>1</v>
      </c>
      <c r="N261">
        <f>IFERROR(VLOOKUP($A261,table123!$F$10:$R$410,3,FALSE)/VLOOKUP($A261,table100!$E$10:$K$462,7,FALSE)*1000,"")</f>
        <v>3.3869602032176123</v>
      </c>
      <c r="O261">
        <f>IFERROR(VLOOKUP($A261,table123!$AF$10:$AR$410,3,FALSE)/VLOOKUP($A261,table100!$AE$10:$AK$462,7,FALSE)*1000,"")</f>
        <v>4.3873217650532945</v>
      </c>
      <c r="P261">
        <f>IFERROR(VLOOKUP($A261,table123!$BF$10:$BR$410,3,FALSE)/VLOOKUP($A261,table100!$BE$10:$BK$462,7,FALSE)*1000,"")</f>
        <v>7.5857242827151854</v>
      </c>
      <c r="Q261">
        <f>IFERROR(VLOOKUP($A261,table123!$CF$10:$CY$410,3,FALSE)/VLOOKUP($A261,table100!$CE$10:$CK$462,7,FALSE)*1000,"")</f>
        <v>4.4370493621741547</v>
      </c>
      <c r="R261">
        <f>IFERROR(VLOOKUP($A261,table123!$DF$10:$DY$410,3,FALSE)/VLOOKUP($A261,table100!$DE$10:$DK$462,7,FALSE)*1000,"")</f>
        <v>3.5595044286857425</v>
      </c>
      <c r="S261">
        <f>IFERROR(VLOOKUP($A261,table123!$EF$10:$EZ$410,3,FALSE)/VLOOKUP($A261,table100!$EE$10:$EK$462,7,FALSE)*1000,"")</f>
        <v>8.7854162090929044</v>
      </c>
      <c r="T261">
        <f>IFERROR(VLOOKUP($A261,table123!$FF$10:$FZ$410,3,FALSE)/VLOOKUP($A261,table100!$FE$10:$FK$462,7,FALSE)*1000,"")</f>
        <v>10.323842642903717</v>
      </c>
      <c r="U261">
        <f>IFERROR(VLOOKUP($A261,table123!$GF$10:$GZ$410,3,FALSE)/VLOOKUP($A261,table100!$GE$10:$GK$462,7,FALSE)*1000,"")</f>
        <v>7.3122210871552227</v>
      </c>
      <c r="W261">
        <f>IFERROR(VLOOKUP($A261,table123!$F$10:$R$410,5,FALSE)/VLOOKUP($A261,table100!$E$10:$K$462,7,FALSE)*1000,"")</f>
        <v>8.4674005080440304E-2</v>
      </c>
      <c r="X261">
        <f>IFERROR(VLOOKUP($A261,table123!$AF$10:$AR$410,5,FALSE)/VLOOKUP($A261,table100!$AE$10:$AK$462,7,FALSE)*1000,"")</f>
        <v>5.6247714936580699E-2</v>
      </c>
      <c r="Y261">
        <f>IFERROR(VLOOKUP($A261,table123!$BF$10:$BR$410,5,FALSE)/VLOOKUP($A261,table100!$BE$10:$BK$462,7,FALSE)*1000,"")</f>
        <v>0.22393282015395383</v>
      </c>
      <c r="Z261">
        <f>IFERROR(VLOOKUP($A261,table123!$CF$10:$CY$410,5,FALSE)/VLOOKUP($A261,table100!$CE$10:$CK$462,7,FALSE)*1000,"")</f>
        <v>2.7731558513588463E-2</v>
      </c>
      <c r="AA261">
        <f>IFERROR(VLOOKUP($A261,table123!$DF$10:$DY$410,5,FALSE)/VLOOKUP($A261,table100!$DE$10:$DK$462,7,FALSE)*1000,"")</f>
        <v>5.5186115173422361E-2</v>
      </c>
      <c r="AB261">
        <f>IFERROR(VLOOKUP($A261,table123!$EF$10:$EZ$410,5,FALSE)/VLOOKUP($A261,table100!$EE$10:$EK$462,7,FALSE)*1000,"")</f>
        <v>0.43927081045464528</v>
      </c>
      <c r="AC261">
        <f>IFERROR(VLOOKUP($A261,table123!$FF$10:$FZ$410,5,FALSE)/VLOOKUP($A261,table100!$FE$10:$FK$462,7,FALSE)*1000,"")</f>
        <v>5.4336013910019562E-2</v>
      </c>
      <c r="AD261">
        <f>IFERROR(VLOOKUP($A261,table123!$GF$10:$GZ$410,5,FALSE)/VLOOKUP($A261,table100!$GE$10:$GK$462,7,FALSE)*1000,"")</f>
        <v>8.0649497284800253E-2</v>
      </c>
      <c r="AF261">
        <f>IFERROR(VLOOKUP($A261,table123!$F$10:$R$410,7,FALSE)/VLOOKUP($A261,table100!$E$10:$K$462,7,FALSE)*1000,"")</f>
        <v>0.16934801016088061</v>
      </c>
      <c r="AG261">
        <f>IFERROR(VLOOKUP($A261,table123!$AF$10:$AR$410,7,FALSE)/VLOOKUP($A261,table100!$AE$10:$AK$462,7,FALSE)*1000,"")</f>
        <v>0.28123857468290347</v>
      </c>
      <c r="AH261">
        <f>IFERROR(VLOOKUP($A261,table123!$BF$10:$BR$410,7,FALSE)/VLOOKUP($A261,table100!$BE$10:$BK$462,7,FALSE)*1000,"")</f>
        <v>1.5675297410776767</v>
      </c>
      <c r="AI261">
        <f>IFERROR(VLOOKUP($A261,table123!$CF$10:$CY$410,7,FALSE)/VLOOKUP($A261,table100!$CE$10:$CK$462,7,FALSE)*1000,"")</f>
        <v>0.55463117027176934</v>
      </c>
      <c r="AJ261">
        <f>IFERROR(VLOOKUP($A261,table123!$DF$10:$DY$410,7,FALSE)/VLOOKUP($A261,table100!$DE$10:$DK$462,7,FALSE)*1000,"")</f>
        <v>1.4348389945089817</v>
      </c>
      <c r="AK261">
        <f>IFERROR(VLOOKUP($A261,table123!$EF$10:$EZ$410,7,FALSE)/VLOOKUP($A261,table100!$EE$10:$EK$462,7,FALSE)*1000,"")</f>
        <v>1.3178124313639359</v>
      </c>
      <c r="AL261">
        <f>IFERROR(VLOOKUP($A261,table123!$FF$10:$FZ$410,7,FALSE)/VLOOKUP($A261,table100!$FE$10:$FK$462,7,FALSE)*1000,"")</f>
        <v>0.21734405564007825</v>
      </c>
      <c r="AM261">
        <f>IFERROR(VLOOKUP($A261,table123!$GF$10:$GZ$410,7,FALSE)/VLOOKUP($A261,table100!$GE$10:$GK$462,7,FALSE)*1000,"")</f>
        <v>0.16129899456960051</v>
      </c>
      <c r="AO261">
        <f>IFERROR(VLOOKUP($A261,table123!$F$10:$R$410,9,FALSE)/VLOOKUP($A261,table100!$E$10:$K$462,7,FALSE)*1000,"")</f>
        <v>0</v>
      </c>
      <c r="AP261">
        <f>IFERROR(VLOOKUP($A261,table123!$AF$10:$AR$410,9,FALSE)/VLOOKUP($A261,table100!$AE$10:$AK$462,7,FALSE)*1000,"")</f>
        <v>0</v>
      </c>
      <c r="AQ261">
        <f>IFERROR(VLOOKUP($A261,table123!$BF$10:$BR$410,9,FALSE)/VLOOKUP($A261,table100!$BE$10:$BK$462,7,FALSE)*1000,"")</f>
        <v>0</v>
      </c>
      <c r="AR261">
        <f>IFERROR(VLOOKUP($A261,table123!$CF$10:$CY$410,16,FALSE)/VLOOKUP($A261,table100!$CE$10:$CK$462,7,FALSE)*1000,"")</f>
        <v>0</v>
      </c>
      <c r="AS261">
        <f>IFERROR(VLOOKUP($A261,table123!$DF$10:$DY$410,16,FALSE)/VLOOKUP($A261,table100!$DE$10:$DK$462,7,FALSE)*1000,"")</f>
        <v>0</v>
      </c>
      <c r="AT261">
        <f>IFERROR(VLOOKUP($A261,table123!$EF$10:$EZ$410,17,FALSE)/VLOOKUP($A261,table100!$EE$10:$EK$462,7,FALSE)*1000,"")</f>
        <v>0</v>
      </c>
      <c r="AU261">
        <f>IFERROR(VLOOKUP($A261,table123!$FF$10:$FZ$410,17,FALSE)/VLOOKUP($A261,table100!$FE$10:$FK$462,7,FALSE)*1000,"")</f>
        <v>2.7168006955009781E-2</v>
      </c>
      <c r="AV261">
        <f>IFERROR(VLOOKUP($A261,table123!$GF$10:$GZ$410,17,FALSE)/VLOOKUP($A261,table100!$GE$10:$GK$462,7,FALSE)*1000,"")</f>
        <v>0</v>
      </c>
      <c r="AX261">
        <f>IFERROR(VLOOKUP($A261,table123!$F$10:$R$410,11,FALSE)/VLOOKUP($A261,table100!$E$10:$K$462,7,FALSE)*1000,"")</f>
        <v>5.6449336720293536E-2</v>
      </c>
      <c r="AY261">
        <f>IFERROR(VLOOKUP($A261,table123!$AF$10:$AR$410,11,FALSE)/VLOOKUP($A261,table100!$AE$10:$AK$462,7,FALSE)*1000,"")</f>
        <v>0</v>
      </c>
      <c r="AZ261">
        <f>IFERROR(VLOOKUP($A261,table123!$BF$10:$BR$410,11,FALSE)/VLOOKUP($A261,table100!$BE$10:$BK$462,7,FALSE)*1000,"")</f>
        <v>0</v>
      </c>
      <c r="BA261">
        <f>IFERROR(VLOOKUP($A261,table123!$CF$10:$CY$410,18,FALSE)/VLOOKUP($A261,table100!$CE$10:$CK$462,7,FALSE)*1000,"")</f>
        <v>0</v>
      </c>
      <c r="BB261">
        <f>IFERROR(VLOOKUP($A261,table123!$DF$10:$DY$410,18,FALSE)/VLOOKUP($A261,table100!$DE$10:$DK$462,7,FALSE)*1000,"")</f>
        <v>0</v>
      </c>
      <c r="BC261">
        <f>IFERROR(VLOOKUP($A261,table123!$EF$10:$EZ$410,19,FALSE)/VLOOKUP($A261,table100!$EE$10:$EK$462,7,FALSE)*1000,"")</f>
        <v>0</v>
      </c>
      <c r="BD261">
        <f>IFERROR(VLOOKUP($A261,table123!$FF$10:$FZ$410,19,FALSE)/VLOOKUP($A261,table100!$FE$10:$FK$462,7,FALSE)*1000,"")</f>
        <v>2.7168006955009781E-2</v>
      </c>
      <c r="BE261">
        <f>IFERROR(VLOOKUP($A261,table123!$GF$10:$GZ$410,19,FALSE)/VLOOKUP($A261,table100!$GE$10:$GK$462,7,FALSE)*1000,"")</f>
        <v>5.3766331523200178E-2</v>
      </c>
      <c r="BG261">
        <f>IFERROR(VLOOKUP($A261,table123!$F$10:$R$410,13,FALSE)/VLOOKUP($A261,table100!$E$10:$K$462,7,FALSE)*1000,"")</f>
        <v>3.5845328817386397</v>
      </c>
      <c r="BH261">
        <f>IFERROR(VLOOKUP($A261,table123!$AF$10:$AR$410,13,FALSE)/VLOOKUP($A261,table100!$AE$10:$AK$462,7,FALSE)*1000,"")</f>
        <v>4.7248080546727786</v>
      </c>
      <c r="BI261">
        <f>IFERROR(VLOOKUP($A261,table123!$BF$10:$BR$410,13,FALSE)/VLOOKUP($A261,table100!$BE$10:$BK$462,7,FALSE)*1000,"")</f>
        <v>9.3771868439468165</v>
      </c>
      <c r="BJ261">
        <f>IFERROR(VLOOKUP($A261,table123!$CF$10:$CY$410,20,FALSE)/VLOOKUP($A261,table100!$CE$10:$CK$462,7,FALSE)*1000,"")</f>
        <v>5.0194120909595119</v>
      </c>
      <c r="BK261">
        <f>IFERROR(VLOOKUP($A261,table123!$DF$10:$DY$410,20,FALSE)/VLOOKUP($A261,table100!$DE$10:$DK$462,7,FALSE)*1000,"")</f>
        <v>5.0495295383681462</v>
      </c>
      <c r="BL261">
        <f>IFERROR(VLOOKUP($A261,table123!$EF$10:$EZ$410,21,FALSE)/VLOOKUP($A261,table100!$EE$10:$EK$462,7,FALSE)*1000,"")</f>
        <v>10.542499450911487</v>
      </c>
      <c r="BM261">
        <f>IFERROR(VLOOKUP($A261,table123!$FF$10:$FZ$410,21,FALSE)/VLOOKUP($A261,table100!$FE$10:$FK$462,7,FALSE)*1000,"")</f>
        <v>10.595522712453814</v>
      </c>
      <c r="BN261">
        <f>IFERROR(VLOOKUP($A261,table123!$GF$10:$GZ$410,21,FALSE)/VLOOKUP($A261,table100!$GE$10:$GK$462,7,FALSE)*1000,"")</f>
        <v>7.5004032474864237</v>
      </c>
    </row>
    <row r="262" spans="1:66" x14ac:dyDescent="0.3">
      <c r="A262" t="s">
        <v>921</v>
      </c>
      <c r="B262" t="str">
        <f>VLOOKUP($A262,class!$A$1:$B$455,2,FALSE)</f>
        <v>Shire District</v>
      </c>
      <c r="C262" t="str">
        <f>IFERROR(VLOOKUP($A262,classifications!A$3:C$334,3,FALSE),VLOOKUP($A262,classifications!I$2:K$28,3,FALSE))</f>
        <v>Predominantly Urban</v>
      </c>
      <c r="E262" t="b">
        <f>IF(VLOOKUP(A262,table123!$F$10:$F$410,1,FALSE)=VLOOKUP(calculations!A262,table100!$E$10:$E$462,1,FALSE),TRUE,FALSE)</f>
        <v>1</v>
      </c>
      <c r="F262" t="b">
        <f>IF(VLOOKUP($A262,table123!$AF$10:$AF$410,1,FALSE)=VLOOKUP(calculations!$A262,table100!$AE$10:$AE$462,1,FALSE),TRUE,FALSE)</f>
        <v>1</v>
      </c>
      <c r="G262" t="b">
        <f>IF(VLOOKUP($A262,table123!$BF$10:$BF$410,1,FALSE)=VLOOKUP(calculations!$A262,table100!$BE$10:$BE$462,1,FALSE),TRUE,FALSE)</f>
        <v>1</v>
      </c>
      <c r="H262" t="b">
        <f>IF(VLOOKUP($A262,table123!$CF$10:$CF$410,1,FALSE)=VLOOKUP(calculations!$A262,table100!$CE$10:$CE$462,1,FALSE),TRUE,FALSE)</f>
        <v>1</v>
      </c>
      <c r="I262" t="b">
        <f>IF(VLOOKUP($A262,table123!$DF$10:$DF$410,1,FALSE)=VLOOKUP(calculations!$A262,table100!$DE$10:$DE$462,1,FALSE),TRUE,FALSE)</f>
        <v>1</v>
      </c>
      <c r="J262" t="b">
        <f>IF(VLOOKUP($A262,table123!$EF$10:$EF$410,1,FALSE)=VLOOKUP(calculations!$A262,table100!$EE$10:$EE$462,1,FALSE),TRUE,FALSE)</f>
        <v>1</v>
      </c>
      <c r="K262" t="b">
        <f>IF(VLOOKUP($A262,table123!$FF$10:$FF$410,1,FALSE)=VLOOKUP(calculations!$A262,table100!$FE$10:$FE$462,1,FALSE),TRUE,FALSE)</f>
        <v>1</v>
      </c>
      <c r="L262" t="b">
        <f>IF(VLOOKUP($A262,table123!$GF$10:$GF$408,1,FALSE)=VLOOKUP(calculations!$A262,table100!$GE$10:$GE$462,1,FALSE),TRUE,FALSE)</f>
        <v>1</v>
      </c>
      <c r="N262">
        <f>IFERROR(VLOOKUP($A262,table123!$F$10:$R$410,3,FALSE)/VLOOKUP($A262,table100!$E$10:$K$462,7,FALSE)*1000,"")</f>
        <v>8.2944981567781859</v>
      </c>
      <c r="O262">
        <f>IFERROR(VLOOKUP($A262,table123!$AF$10:$AR$410,3,FALSE)/VLOOKUP($A262,table100!$AE$10:$AK$462,7,FALSE)*1000,"")</f>
        <v>7.3132449074633046</v>
      </c>
      <c r="P262">
        <f>IFERROR(VLOOKUP($A262,table123!$BF$10:$BR$410,3,FALSE)/VLOOKUP($A262,table100!$BE$10:$BK$462,7,FALSE)*1000,"")</f>
        <v>7.1045828839470664</v>
      </c>
      <c r="Q262">
        <f>IFERROR(VLOOKUP($A262,table123!$CF$10:$CY$410,3,FALSE)/VLOOKUP($A262,table100!$CE$10:$CK$462,7,FALSE)*1000,"")</f>
        <v>7.3088232794520085</v>
      </c>
      <c r="R262">
        <f>IFERROR(VLOOKUP($A262,table123!$DF$10:$DY$410,3,FALSE)/VLOOKUP($A262,table100!$DE$10:$DK$462,7,FALSE)*1000,"")</f>
        <v>7.0071418946233663</v>
      </c>
      <c r="S262">
        <f>IFERROR(VLOOKUP($A262,table123!$EF$10:$EZ$410,3,FALSE)/VLOOKUP($A262,table100!$EE$10:$EK$462,7,FALSE)*1000,"")</f>
        <v>8.3827335726809711</v>
      </c>
      <c r="T262">
        <f>IFERROR(VLOOKUP($A262,table123!$FF$10:$FZ$410,3,FALSE)/VLOOKUP($A262,table100!$FE$10:$FK$462,7,FALSE)*1000,"")</f>
        <v>7.6276514775472384</v>
      </c>
      <c r="U262">
        <f>IFERROR(VLOOKUP($A262,table123!$GF$10:$GZ$410,3,FALSE)/VLOOKUP($A262,table100!$GE$10:$GK$462,7,FALSE)*1000,"")</f>
        <v>6.6750856936676888</v>
      </c>
      <c r="W262">
        <f>IFERROR(VLOOKUP($A262,table123!$F$10:$R$410,5,FALSE)/VLOOKUP($A262,table100!$E$10:$K$462,7,FALSE)*1000,"")</f>
        <v>0.31299993044445995</v>
      </c>
      <c r="X262">
        <f>IFERROR(VLOOKUP($A262,table123!$AF$10:$AR$410,5,FALSE)/VLOOKUP($A262,table100!$AE$10:$AK$462,7,FALSE)*1000,"")</f>
        <v>8.6241095606878593E-2</v>
      </c>
      <c r="Y262">
        <f>IFERROR(VLOOKUP($A262,table123!$BF$10:$BR$410,5,FALSE)/VLOOKUP($A262,table100!$BE$10:$BK$462,7,FALSE)*1000,"")</f>
        <v>3.4238953657576225E-2</v>
      </c>
      <c r="Z262">
        <f>IFERROR(VLOOKUP($A262,table123!$CF$10:$CY$410,5,FALSE)/VLOOKUP($A262,table100!$CE$10:$CK$462,7,FALSE)*1000,"")</f>
        <v>0.1359781075246885</v>
      </c>
      <c r="AA262">
        <f>IFERROR(VLOOKUP($A262,table123!$DF$10:$DY$410,5,FALSE)/VLOOKUP($A262,table100!$DE$10:$DK$462,7,FALSE)*1000,"")</f>
        <v>0.15159681983560166</v>
      </c>
      <c r="AB262">
        <f>IFERROR(VLOOKUP($A262,table123!$EF$10:$EZ$410,5,FALSE)/VLOOKUP($A262,table100!$EE$10:$EK$462,7,FALSE)*1000,"")</f>
        <v>0.21708274192201721</v>
      </c>
      <c r="AC262">
        <f>IFERROR(VLOOKUP($A262,table123!$FF$10:$FZ$410,5,FALSE)/VLOOKUP($A262,table100!$FE$10:$FK$462,7,FALSE)*1000,"")</f>
        <v>0.39710116152089742</v>
      </c>
      <c r="AD262">
        <f>IFERROR(VLOOKUP($A262,table123!$GF$10:$GZ$410,5,FALSE)/VLOOKUP($A262,table100!$GE$10:$GK$462,7,FALSE)*1000,"")</f>
        <v>0.36081544290095613</v>
      </c>
      <c r="AF262">
        <f>IFERROR(VLOOKUP($A262,table123!$F$10:$R$410,7,FALSE)/VLOOKUP($A262,table100!$E$10:$K$462,7,FALSE)*1000,"")</f>
        <v>0.13911108019753773</v>
      </c>
      <c r="AG262">
        <f>IFERROR(VLOOKUP($A262,table123!$AF$10:$AR$410,7,FALSE)/VLOOKUP($A262,table100!$AE$10:$AK$462,7,FALSE)*1000,"")</f>
        <v>0.58643945012677445</v>
      </c>
      <c r="AH262">
        <f>IFERROR(VLOOKUP($A262,table123!$BF$10:$BR$410,7,FALSE)/VLOOKUP($A262,table100!$BE$10:$BK$462,7,FALSE)*1000,"")</f>
        <v>0.56494273535000772</v>
      </c>
      <c r="AI262">
        <f>IFERROR(VLOOKUP($A262,table123!$CF$10:$CY$410,7,FALSE)/VLOOKUP($A262,table100!$CE$10:$CK$462,7,FALSE)*1000,"")</f>
        <v>2.4136114085632214</v>
      </c>
      <c r="AJ262">
        <f>IFERROR(VLOOKUP($A262,table123!$DF$10:$DY$410,7,FALSE)/VLOOKUP($A262,table100!$DE$10:$DK$462,7,FALSE)*1000,"")</f>
        <v>2.7118986659479853</v>
      </c>
      <c r="AK262">
        <f>IFERROR(VLOOKUP($A262,table123!$EF$10:$EZ$410,7,FALSE)/VLOOKUP($A262,table100!$EE$10:$EK$462,7,FALSE)*1000,"")</f>
        <v>0.88502964014360852</v>
      </c>
      <c r="AL262">
        <f>IFERROR(VLOOKUP($A262,table123!$FF$10:$FZ$410,7,FALSE)/VLOOKUP($A262,table100!$FE$10:$FK$462,7,FALSE)*1000,"")</f>
        <v>1.1251199576425426</v>
      </c>
      <c r="AM262">
        <f>IFERROR(VLOOKUP($A262,table123!$GF$10:$GZ$410,7,FALSE)/VLOOKUP($A262,table100!$GE$10:$GK$462,7,FALSE)*1000,"")</f>
        <v>1.0004428189526511</v>
      </c>
      <c r="AO262">
        <f>IFERROR(VLOOKUP($A262,table123!$F$10:$R$410,9,FALSE)/VLOOKUP($A262,table100!$E$10:$K$462,7,FALSE)*1000,"")</f>
        <v>0</v>
      </c>
      <c r="AP262">
        <f>IFERROR(VLOOKUP($A262,table123!$AF$10:$AR$410,9,FALSE)/VLOOKUP($A262,table100!$AE$10:$AK$462,7,FALSE)*1000,"")</f>
        <v>0</v>
      </c>
      <c r="AQ262">
        <f>IFERROR(VLOOKUP($A262,table123!$BF$10:$BR$410,9,FALSE)/VLOOKUP($A262,table100!$BE$10:$BK$462,7,FALSE)*1000,"")</f>
        <v>0</v>
      </c>
      <c r="AR262">
        <f>IFERROR(VLOOKUP($A262,table123!$CF$10:$CY$410,16,FALSE)/VLOOKUP($A262,table100!$CE$10:$CK$462,7,FALSE)*1000,"")</f>
        <v>0</v>
      </c>
      <c r="AS262">
        <f>IFERROR(VLOOKUP($A262,table123!$DF$10:$DY$410,16,FALSE)/VLOOKUP($A262,table100!$DE$10:$DK$462,7,FALSE)*1000,"")</f>
        <v>0</v>
      </c>
      <c r="AT262">
        <f>IFERROR(VLOOKUP($A262,table123!$EF$10:$EZ$410,17,FALSE)/VLOOKUP($A262,table100!$EE$10:$EK$462,7,FALSE)*1000,"")</f>
        <v>5.0096017366619353E-2</v>
      </c>
      <c r="AU262">
        <f>IFERROR(VLOOKUP($A262,table123!$FF$10:$FZ$410,17,FALSE)/VLOOKUP($A262,table100!$FE$10:$FK$462,7,FALSE)*1000,"")</f>
        <v>0.24818822595056092</v>
      </c>
      <c r="AV262">
        <f>IFERROR(VLOOKUP($A262,table123!$GF$10:$GZ$410,17,FALSE)/VLOOKUP($A262,table100!$GE$10:$GK$462,7,FALSE)*1000,"")</f>
        <v>1.6400701950043464E-2</v>
      </c>
      <c r="AX262">
        <f>IFERROR(VLOOKUP($A262,table123!$F$10:$R$410,11,FALSE)/VLOOKUP($A262,table100!$E$10:$K$462,7,FALSE)*1000,"")</f>
        <v>0.59122209083953536</v>
      </c>
      <c r="AY262">
        <f>IFERROR(VLOOKUP($A262,table123!$AF$10:$AR$410,11,FALSE)/VLOOKUP($A262,table100!$AE$10:$AK$462,7,FALSE)*1000,"")</f>
        <v>0.46570191627714441</v>
      </c>
      <c r="AZ262">
        <f>IFERROR(VLOOKUP($A262,table123!$BF$10:$BR$410,11,FALSE)/VLOOKUP($A262,table100!$BE$10:$BK$462,7,FALSE)*1000,"")</f>
        <v>0.51358430486364337</v>
      </c>
      <c r="BA262">
        <f>IFERROR(VLOOKUP($A262,table123!$CF$10:$CY$410,18,FALSE)/VLOOKUP($A262,table100!$CE$10:$CK$462,7,FALSE)*1000,"")</f>
        <v>0.76487685482637291</v>
      </c>
      <c r="BB262">
        <f>IFERROR(VLOOKUP($A262,table123!$DF$10:$DY$410,18,FALSE)/VLOOKUP($A262,table100!$DE$10:$DK$462,7,FALSE)*1000,"")</f>
        <v>1.1622422854062795</v>
      </c>
      <c r="BC262">
        <f>IFERROR(VLOOKUP($A262,table123!$EF$10:$EZ$410,19,FALSE)/VLOOKUP($A262,table100!$EE$10:$EK$462,7,FALSE)*1000,"")</f>
        <v>0.30057610419971614</v>
      </c>
      <c r="BD262">
        <f>IFERROR(VLOOKUP($A262,table123!$FF$10:$FZ$410,19,FALSE)/VLOOKUP($A262,table100!$FE$10:$FK$462,7,FALSE)*1000,"")</f>
        <v>0.54601409709123394</v>
      </c>
      <c r="BE262">
        <f>IFERROR(VLOOKUP($A262,table123!$GF$10:$GZ$410,19,FALSE)/VLOOKUP($A262,table100!$GE$10:$GK$462,7,FALSE)*1000,"")</f>
        <v>0.52482246240139085</v>
      </c>
      <c r="BG262">
        <f>IFERROR(VLOOKUP($A262,table123!$F$10:$R$410,13,FALSE)/VLOOKUP($A262,table100!$E$10:$K$462,7,FALSE)*1000,"")</f>
        <v>8.1553870765806504</v>
      </c>
      <c r="BH262">
        <f>IFERROR(VLOOKUP($A262,table123!$AF$10:$AR$410,13,FALSE)/VLOOKUP($A262,table100!$AE$10:$AK$462,7,FALSE)*1000,"")</f>
        <v>7.5202235369198132</v>
      </c>
      <c r="BI262">
        <f>IFERROR(VLOOKUP($A262,table123!$BF$10:$BR$410,13,FALSE)/VLOOKUP($A262,table100!$BE$10:$BK$462,7,FALSE)*1000,"")</f>
        <v>7.190180268091007</v>
      </c>
      <c r="BJ262">
        <f>IFERROR(VLOOKUP($A262,table123!$CF$10:$CY$410,20,FALSE)/VLOOKUP($A262,table100!$CE$10:$CK$462,7,FALSE)*1000,"")</f>
        <v>9.0935359407135454</v>
      </c>
      <c r="BK262">
        <f>IFERROR(VLOOKUP($A262,table123!$DF$10:$DY$410,20,FALSE)/VLOOKUP($A262,table100!$DE$10:$DK$462,7,FALSE)*1000,"")</f>
        <v>8.7083950950006734</v>
      </c>
      <c r="BL262">
        <f>IFERROR(VLOOKUP($A262,table123!$EF$10:$EZ$410,21,FALSE)/VLOOKUP($A262,table100!$EE$10:$EK$462,7,FALSE)*1000,"")</f>
        <v>9.2343658679135014</v>
      </c>
      <c r="BM262">
        <f>IFERROR(VLOOKUP($A262,table123!$FF$10:$FZ$410,21,FALSE)/VLOOKUP($A262,table100!$FE$10:$FK$462,7,FALSE)*1000,"")</f>
        <v>8.8520467255700055</v>
      </c>
      <c r="BN262">
        <f>IFERROR(VLOOKUP($A262,table123!$GF$10:$GZ$410,21,FALSE)/VLOOKUP($A262,table100!$GE$10:$GK$462,7,FALSE)*1000,"")</f>
        <v>7.5279221950699489</v>
      </c>
    </row>
    <row r="263" spans="1:66" x14ac:dyDescent="0.3">
      <c r="A263" t="s">
        <v>676</v>
      </c>
      <c r="B263" t="str">
        <f>VLOOKUP($A263,class!$A$1:$B$455,2,FALSE)</f>
        <v>Shire District</v>
      </c>
      <c r="C263" t="str">
        <f>IFERROR(VLOOKUP($A263,classifications!A$3:C$334,3,FALSE),VLOOKUP($A263,classifications!I$2:K$28,3,FALSE))</f>
        <v>Predominantly Rural</v>
      </c>
      <c r="E263" t="b">
        <f>IF(VLOOKUP(A263,table123!$F$10:$F$410,1,FALSE)=VLOOKUP(calculations!A263,table100!$E$10:$E$462,1,FALSE),TRUE,FALSE)</f>
        <v>1</v>
      </c>
      <c r="F263" t="b">
        <f>IF(VLOOKUP($A263,table123!$AF$10:$AF$410,1,FALSE)=VLOOKUP(calculations!$A263,table100!$AE$10:$AE$462,1,FALSE),TRUE,FALSE)</f>
        <v>1</v>
      </c>
      <c r="G263" t="b">
        <f>IF(VLOOKUP($A263,table123!$BF$10:$BF$410,1,FALSE)=VLOOKUP(calculations!$A263,table100!$BE$10:$BE$462,1,FALSE),TRUE,FALSE)</f>
        <v>1</v>
      </c>
      <c r="H263" t="b">
        <f>IF(VLOOKUP($A263,table123!$CF$10:$CF$410,1,FALSE)=VLOOKUP(calculations!$A263,table100!$CE$10:$CE$462,1,FALSE),TRUE,FALSE)</f>
        <v>1</v>
      </c>
      <c r="I263" t="b">
        <f>IF(VLOOKUP($A263,table123!$DF$10:$DF$410,1,FALSE)=VLOOKUP(calculations!$A263,table100!$DE$10:$DE$462,1,FALSE),TRUE,FALSE)</f>
        <v>1</v>
      </c>
      <c r="J263" t="b">
        <f>IF(VLOOKUP($A263,table123!$EF$10:$EF$410,1,FALSE)=VLOOKUP(calculations!$A263,table100!$EE$10:$EE$462,1,FALSE),TRUE,FALSE)</f>
        <v>1</v>
      </c>
      <c r="K263" t="b">
        <f>IF(VLOOKUP($A263,table123!$FF$10:$FF$410,1,FALSE)=VLOOKUP(calculations!$A263,table100!$FE$10:$FE$462,1,FALSE),TRUE,FALSE)</f>
        <v>1</v>
      </c>
      <c r="L263" t="b">
        <f>IF(VLOOKUP($A263,table123!$GF$10:$GF$408,1,FALSE)=VLOOKUP(calculations!$A263,table100!$GE$10:$GE$462,1,FALSE),TRUE,FALSE)</f>
        <v>1</v>
      </c>
      <c r="N263">
        <f>IFERROR(VLOOKUP($A263,table123!$F$10:$R$410,3,FALSE)/VLOOKUP($A263,table100!$E$10:$K$462,7,FALSE)*1000,"")</f>
        <v>4.8086476175336808</v>
      </c>
      <c r="O263">
        <f>IFERROR(VLOOKUP($A263,table123!$AF$10:$AR$410,3,FALSE)/VLOOKUP($A263,table100!$AE$10:$AK$462,7,FALSE)*1000,"")</f>
        <v>6.0785474639826331</v>
      </c>
      <c r="P263">
        <f>IFERROR(VLOOKUP($A263,table123!$BF$10:$BR$410,3,FALSE)/VLOOKUP($A263,table100!$BE$10:$BK$462,7,FALSE)*1000,"")</f>
        <v>12.38681353141782</v>
      </c>
      <c r="Q263">
        <f>IFERROR(VLOOKUP($A263,table123!$CF$10:$CY$410,3,FALSE)/VLOOKUP($A263,table100!$CE$10:$CK$462,7,FALSE)*1000,"")</f>
        <v>10.365499903306903</v>
      </c>
      <c r="R263">
        <f>IFERROR(VLOOKUP($A263,table123!$DF$10:$DY$410,3,FALSE)/VLOOKUP($A263,table100!$DE$10:$DK$462,7,FALSE)*1000,"")</f>
        <v>14.414069967501433</v>
      </c>
      <c r="S263">
        <f>IFERROR(VLOOKUP($A263,table123!$EF$10:$EZ$410,3,FALSE)/VLOOKUP($A263,table100!$EE$10:$EK$462,7,FALSE)*1000,"")</f>
        <v>13.976266716895838</v>
      </c>
      <c r="T263">
        <f>IFERROR(VLOOKUP($A263,table123!$FF$10:$FZ$410,3,FALSE)/VLOOKUP($A263,table100!$FE$10:$FK$462,7,FALSE)*1000,"")</f>
        <v>13.731675635553907</v>
      </c>
      <c r="U263">
        <f>IFERROR(VLOOKUP($A263,table123!$GF$10:$GZ$410,3,FALSE)/VLOOKUP($A263,table100!$GE$10:$GK$462,7,FALSE)*1000,"")</f>
        <v>19.379844961240309</v>
      </c>
      <c r="W263">
        <f>IFERROR(VLOOKUP($A263,table123!$F$10:$R$410,5,FALSE)/VLOOKUP($A263,table100!$E$10:$K$462,7,FALSE)*1000,"")</f>
        <v>0.15896355760441919</v>
      </c>
      <c r="X263">
        <f>IFERROR(VLOOKUP($A263,table123!$AF$10:$AR$410,5,FALSE)/VLOOKUP($A263,table100!$AE$10:$AK$462,7,FALSE)*1000,"")</f>
        <v>7.8942174856917305E-2</v>
      </c>
      <c r="Y263">
        <f>IFERROR(VLOOKUP($A263,table123!$BF$10:$BR$410,5,FALSE)/VLOOKUP($A263,table100!$BE$10:$BK$462,7,FALSE)*1000,"")</f>
        <v>0.11759633099447298</v>
      </c>
      <c r="Z263">
        <f>IFERROR(VLOOKUP($A263,table123!$CF$10:$CY$410,5,FALSE)/VLOOKUP($A263,table100!$CE$10:$CK$462,7,FALSE)*1000,"")</f>
        <v>3.8677238445175011E-2</v>
      </c>
      <c r="AA263">
        <f>IFERROR(VLOOKUP($A263,table123!$DF$10:$DY$410,5,FALSE)/VLOOKUP($A263,table100!$DE$10:$DK$462,7,FALSE)*1000,"")</f>
        <v>0</v>
      </c>
      <c r="AB263">
        <f>IFERROR(VLOOKUP($A263,table123!$EF$10:$EZ$410,5,FALSE)/VLOOKUP($A263,table100!$EE$10:$EK$462,7,FALSE)*1000,"")</f>
        <v>0.15068751177246184</v>
      </c>
      <c r="AC263">
        <f>IFERROR(VLOOKUP($A263,table123!$FF$10:$FZ$410,5,FALSE)/VLOOKUP($A263,table100!$FE$10:$FK$462,7,FALSE)*1000,"")</f>
        <v>0.1484505474113936</v>
      </c>
      <c r="AD263">
        <f>IFERROR(VLOOKUP($A263,table123!$GF$10:$GZ$410,5,FALSE)/VLOOKUP($A263,table100!$GE$10:$GK$462,7,FALSE)*1000,"")</f>
        <v>0</v>
      </c>
      <c r="AF263">
        <f>IFERROR(VLOOKUP($A263,table123!$F$10:$R$410,7,FALSE)/VLOOKUP($A263,table100!$E$10:$K$462,7,FALSE)*1000,"")</f>
        <v>1.8678218018519255</v>
      </c>
      <c r="AG263">
        <f>IFERROR(VLOOKUP($A263,table123!$AF$10:$AR$410,7,FALSE)/VLOOKUP($A263,table100!$AE$10:$AK$462,7,FALSE)*1000,"")</f>
        <v>0.98677718571146622</v>
      </c>
      <c r="AH263">
        <f>IFERROR(VLOOKUP($A263,table123!$BF$10:$BR$410,7,FALSE)/VLOOKUP($A263,table100!$BE$10:$BK$462,7,FALSE)*1000,"")</f>
        <v>1.0191682019520991</v>
      </c>
      <c r="AI263">
        <f>IFERROR(VLOOKUP($A263,table123!$CF$10:$CY$410,7,FALSE)/VLOOKUP($A263,table100!$CE$10:$CK$462,7,FALSE)*1000,"")</f>
        <v>1.1989943918004256</v>
      </c>
      <c r="AJ263">
        <f>IFERROR(VLOOKUP($A263,table123!$DF$10:$DY$410,7,FALSE)/VLOOKUP($A263,table100!$DE$10:$DK$462,7,FALSE)*1000,"")</f>
        <v>0.49703689543108392</v>
      </c>
      <c r="AK263">
        <f>IFERROR(VLOOKUP($A263,table123!$EF$10:$EZ$410,7,FALSE)/VLOOKUP($A263,table100!$EE$10:$EK$462,7,FALSE)*1000,"")</f>
        <v>0.94179694857788665</v>
      </c>
      <c r="AL263">
        <f>IFERROR(VLOOKUP($A263,table123!$FF$10:$FZ$410,7,FALSE)/VLOOKUP($A263,table100!$FE$10:$FK$462,7,FALSE)*1000,"")</f>
        <v>1.0762664687326036</v>
      </c>
      <c r="AM263">
        <f>IFERROR(VLOOKUP($A263,table123!$GF$10:$GZ$410,7,FALSE)/VLOOKUP($A263,table100!$GE$10:$GK$462,7,FALSE)*1000,"")</f>
        <v>1.0604066110867341</v>
      </c>
      <c r="AO263">
        <f>IFERROR(VLOOKUP($A263,table123!$F$10:$R$410,9,FALSE)/VLOOKUP($A263,table100!$E$10:$K$462,7,FALSE)*1000,"")</f>
        <v>0</v>
      </c>
      <c r="AP263">
        <f>IFERROR(VLOOKUP($A263,table123!$AF$10:$AR$410,9,FALSE)/VLOOKUP($A263,table100!$AE$10:$AK$462,7,FALSE)*1000,"")</f>
        <v>0</v>
      </c>
      <c r="AQ263">
        <f>IFERROR(VLOOKUP($A263,table123!$BF$10:$BR$410,9,FALSE)/VLOOKUP($A263,table100!$BE$10:$BK$462,7,FALSE)*1000,"")</f>
        <v>0</v>
      </c>
      <c r="AR263">
        <f>IFERROR(VLOOKUP($A263,table123!$CF$10:$CY$410,16,FALSE)/VLOOKUP($A263,table100!$CE$10:$CK$462,7,FALSE)*1000,"")</f>
        <v>0</v>
      </c>
      <c r="AS263">
        <f>IFERROR(VLOOKUP($A263,table123!$DF$10:$DY$410,16,FALSE)/VLOOKUP($A263,table100!$DE$10:$DK$462,7,FALSE)*1000,"")</f>
        <v>0</v>
      </c>
      <c r="AT263">
        <f>IFERROR(VLOOKUP($A263,table123!$EF$10:$EZ$410,17,FALSE)/VLOOKUP($A263,table100!$EE$10:$EK$462,7,FALSE)*1000,"")</f>
        <v>0</v>
      </c>
      <c r="AU263">
        <f>IFERROR(VLOOKUP($A263,table123!$FF$10:$FZ$410,17,FALSE)/VLOOKUP($A263,table100!$FE$10:$FK$462,7,FALSE)*1000,"")</f>
        <v>0</v>
      </c>
      <c r="AV263">
        <f>IFERROR(VLOOKUP($A263,table123!$GF$10:$GZ$410,17,FALSE)/VLOOKUP($A263,table100!$GE$10:$GK$462,7,FALSE)*1000,"")</f>
        <v>0</v>
      </c>
      <c r="AX263">
        <f>IFERROR(VLOOKUP($A263,table123!$F$10:$R$410,11,FALSE)/VLOOKUP($A263,table100!$E$10:$K$462,7,FALSE)*1000,"")</f>
        <v>0</v>
      </c>
      <c r="AY263">
        <f>IFERROR(VLOOKUP($A263,table123!$AF$10:$AR$410,11,FALSE)/VLOOKUP($A263,table100!$AE$10:$AK$462,7,FALSE)*1000,"")</f>
        <v>0.19735543714229328</v>
      </c>
      <c r="AZ263">
        <f>IFERROR(VLOOKUP($A263,table123!$BF$10:$BR$410,11,FALSE)/VLOOKUP($A263,table100!$BE$10:$BK$462,7,FALSE)*1000,"")</f>
        <v>3.9198776998157651E-2</v>
      </c>
      <c r="BA263">
        <f>IFERROR(VLOOKUP($A263,table123!$CF$10:$CY$410,18,FALSE)/VLOOKUP($A263,table100!$CE$10:$CK$462,7,FALSE)*1000,"")</f>
        <v>0</v>
      </c>
      <c r="BB263">
        <f>IFERROR(VLOOKUP($A263,table123!$DF$10:$DY$410,18,FALSE)/VLOOKUP($A263,table100!$DE$10:$DK$462,7,FALSE)*1000,"")</f>
        <v>0</v>
      </c>
      <c r="BC263">
        <f>IFERROR(VLOOKUP($A263,table123!$EF$10:$EZ$410,19,FALSE)/VLOOKUP($A263,table100!$EE$10:$EK$462,7,FALSE)*1000,"")</f>
        <v>0</v>
      </c>
      <c r="BD263">
        <f>IFERROR(VLOOKUP($A263,table123!$FF$10:$FZ$410,19,FALSE)/VLOOKUP($A263,table100!$FE$10:$FK$462,7,FALSE)*1000,"")</f>
        <v>0</v>
      </c>
      <c r="BE263">
        <f>IFERROR(VLOOKUP($A263,table123!$GF$10:$GZ$410,19,FALSE)/VLOOKUP($A263,table100!$GE$10:$GK$462,7,FALSE)*1000,"")</f>
        <v>0</v>
      </c>
      <c r="BG263">
        <f>IFERROR(VLOOKUP($A263,table123!$F$10:$R$410,13,FALSE)/VLOOKUP($A263,table100!$E$10:$K$462,7,FALSE)*1000,"")</f>
        <v>6.8354329769900248</v>
      </c>
      <c r="BH263">
        <f>IFERROR(VLOOKUP($A263,table123!$AF$10:$AR$410,13,FALSE)/VLOOKUP($A263,table100!$AE$10:$AK$462,7,FALSE)*1000,"")</f>
        <v>6.9469113874087229</v>
      </c>
      <c r="BI263">
        <f>IFERROR(VLOOKUP($A263,table123!$BF$10:$BR$410,13,FALSE)/VLOOKUP($A263,table100!$BE$10:$BK$462,7,FALSE)*1000,"")</f>
        <v>13.484379287366234</v>
      </c>
      <c r="BJ263">
        <f>IFERROR(VLOOKUP($A263,table123!$CF$10:$CY$410,20,FALSE)/VLOOKUP($A263,table100!$CE$10:$CK$462,7,FALSE)*1000,"")</f>
        <v>11.603171533552505</v>
      </c>
      <c r="BK263">
        <f>IFERROR(VLOOKUP($A263,table123!$DF$10:$DY$410,20,FALSE)/VLOOKUP($A263,table100!$DE$10:$DK$462,7,FALSE)*1000,"")</f>
        <v>14.911106862932517</v>
      </c>
      <c r="BL263">
        <f>IFERROR(VLOOKUP($A263,table123!$EF$10:$EZ$410,21,FALSE)/VLOOKUP($A263,table100!$EE$10:$EK$462,7,FALSE)*1000,"")</f>
        <v>15.068751177246186</v>
      </c>
      <c r="BM263">
        <f>IFERROR(VLOOKUP($A263,table123!$FF$10:$FZ$410,21,FALSE)/VLOOKUP($A263,table100!$FE$10:$FK$462,7,FALSE)*1000,"")</f>
        <v>14.956392651697904</v>
      </c>
      <c r="BN263">
        <f>IFERROR(VLOOKUP($A263,table123!$GF$10:$GZ$410,21,FALSE)/VLOOKUP($A263,table100!$GE$10:$GK$462,7,FALSE)*1000,"")</f>
        <v>20.440251572327043</v>
      </c>
    </row>
    <row r="264" spans="1:66" x14ac:dyDescent="0.3">
      <c r="A264" t="s">
        <v>215</v>
      </c>
      <c r="B264" t="str">
        <f>VLOOKUP($A264,class!$A$1:$B$455,2,FALSE)</f>
        <v>London Borough</v>
      </c>
      <c r="C264" t="str">
        <f>IFERROR(VLOOKUP($A264,classifications!A$3:C$334,3,FALSE),VLOOKUP($A264,classifications!I$2:K$28,3,FALSE))</f>
        <v>Predominantly Urban</v>
      </c>
      <c r="E264" t="b">
        <f>IF(VLOOKUP(A264,table123!$F$10:$F$410,1,FALSE)=VLOOKUP(calculations!A264,table100!$E$10:$E$462,1,FALSE),TRUE,FALSE)</f>
        <v>1</v>
      </c>
      <c r="F264" t="b">
        <f>IF(VLOOKUP($A264,table123!$AF$10:$AF$410,1,FALSE)=VLOOKUP(calculations!$A264,table100!$AE$10:$AE$462,1,FALSE),TRUE,FALSE)</f>
        <v>1</v>
      </c>
      <c r="G264" t="b">
        <f>IF(VLOOKUP($A264,table123!$BF$10:$BF$410,1,FALSE)=VLOOKUP(calculations!$A264,table100!$BE$10:$BE$462,1,FALSE),TRUE,FALSE)</f>
        <v>1</v>
      </c>
      <c r="H264" t="b">
        <f>IF(VLOOKUP($A264,table123!$CF$10:$CF$410,1,FALSE)=VLOOKUP(calculations!$A264,table100!$CE$10:$CE$462,1,FALSE),TRUE,FALSE)</f>
        <v>1</v>
      </c>
      <c r="I264" t="b">
        <f>IF(VLOOKUP($A264,table123!$DF$10:$DF$410,1,FALSE)=VLOOKUP(calculations!$A264,table100!$DE$10:$DE$462,1,FALSE),TRUE,FALSE)</f>
        <v>1</v>
      </c>
      <c r="J264" t="b">
        <f>IF(VLOOKUP($A264,table123!$EF$10:$EF$410,1,FALSE)=VLOOKUP(calculations!$A264,table100!$EE$10:$EE$462,1,FALSE),TRUE,FALSE)</f>
        <v>1</v>
      </c>
      <c r="K264" t="b">
        <f>IF(VLOOKUP($A264,table123!$FF$10:$FF$410,1,FALSE)=VLOOKUP(calculations!$A264,table100!$FE$10:$FE$462,1,FALSE),TRUE,FALSE)</f>
        <v>1</v>
      </c>
      <c r="L264" t="b">
        <f>IF(VLOOKUP($A264,table123!$GF$10:$GF$408,1,FALSE)=VLOOKUP(calculations!$A264,table100!$GE$10:$GE$462,1,FALSE),TRUE,FALSE)</f>
        <v>1</v>
      </c>
      <c r="N264">
        <f>IFERROR(VLOOKUP($A264,table123!$F$10:$R$410,3,FALSE)/VLOOKUP($A264,table100!$E$10:$K$462,7,FALSE)*1000,"")</f>
        <v>5.816836173223205</v>
      </c>
      <c r="O264">
        <f>IFERROR(VLOOKUP($A264,table123!$AF$10:$AR$410,3,FALSE)/VLOOKUP($A264,table100!$AE$10:$AK$462,7,FALSE)*1000,"")</f>
        <v>4.3882850822352601</v>
      </c>
      <c r="P264">
        <f>IFERROR(VLOOKUP($A264,table123!$BF$10:$BR$410,3,FALSE)/VLOOKUP($A264,table100!$BE$10:$BK$462,7,FALSE)*1000,"")</f>
        <v>0.77807038544409868</v>
      </c>
      <c r="Q264">
        <f>IFERROR(VLOOKUP($A264,table123!$CF$10:$CY$410,3,FALSE)/VLOOKUP($A264,table100!$CE$10:$CK$462,7,FALSE)*1000,"")</f>
        <v>2.2797531659922896</v>
      </c>
      <c r="R264">
        <f>IFERROR(VLOOKUP($A264,table123!$DF$10:$DY$410,3,FALSE)/VLOOKUP($A264,table100!$DE$10:$DK$462,7,FALSE)*1000,"")</f>
        <v>3.39288680095855</v>
      </c>
      <c r="S264">
        <f>IFERROR(VLOOKUP($A264,table123!$EF$10:$EZ$410,3,FALSE)/VLOOKUP($A264,table100!$EE$10:$EK$462,7,FALSE)*1000,"")</f>
        <v>3.2680895244162862</v>
      </c>
      <c r="T264">
        <f>IFERROR(VLOOKUP($A264,table123!$FF$10:$FZ$410,3,FALSE)/VLOOKUP($A264,table100!$FE$10:$FK$462,7,FALSE)*1000,"")</f>
        <v>2.7483820955826217</v>
      </c>
      <c r="U264">
        <f>IFERROR(VLOOKUP($A264,table123!$GF$10:$GZ$410,3,FALSE)/VLOOKUP($A264,table100!$GE$10:$GK$462,7,FALSE)*1000,"")</f>
        <v>2.9217895376560237</v>
      </c>
      <c r="W264">
        <f>IFERROR(VLOOKUP($A264,table123!$F$10:$R$410,5,FALSE)/VLOOKUP($A264,table100!$E$10:$K$462,7,FALSE)*1000,"")</f>
        <v>0.15721178846549203</v>
      </c>
      <c r="X264">
        <f>IFERROR(VLOOKUP($A264,table123!$AF$10:$AR$410,5,FALSE)/VLOOKUP($A264,table100!$AE$10:$AK$462,7,FALSE)*1000,"")</f>
        <v>-0.25247667596422041</v>
      </c>
      <c r="Y264">
        <f>IFERROR(VLOOKUP($A264,table123!$BF$10:$BR$410,5,FALSE)/VLOOKUP($A264,table100!$BE$10:$BK$462,7,FALSE)*1000,"")</f>
        <v>-0.22743595882212111</v>
      </c>
      <c r="Z264">
        <f>IFERROR(VLOOKUP($A264,table123!$CF$10:$CY$410,5,FALSE)/VLOOKUP($A264,table100!$CE$10:$CK$462,7,FALSE)*1000,"")</f>
        <v>-0.1193588045022141</v>
      </c>
      <c r="AA264">
        <f>IFERROR(VLOOKUP($A264,table123!$DF$10:$DY$410,5,FALSE)/VLOOKUP($A264,table100!$DE$10:$DK$462,7,FALSE)*1000,"")</f>
        <v>-3.5589721688376395E-2</v>
      </c>
      <c r="AB264">
        <f>IFERROR(VLOOKUP($A264,table123!$EF$10:$EZ$410,5,FALSE)/VLOOKUP($A264,table100!$EE$10:$EK$462,7,FALSE)*1000,"")</f>
        <v>-9.4385257022853025E-2</v>
      </c>
      <c r="AC264">
        <f>IFERROR(VLOOKUP($A264,table123!$FF$10:$FZ$410,5,FALSE)/VLOOKUP($A264,table100!$FE$10:$FK$462,7,FALSE)*1000,"")</f>
        <v>0.10570700367625467</v>
      </c>
      <c r="AD264">
        <f>IFERROR(VLOOKUP($A264,table123!$GF$10:$GZ$410,5,FALSE)/VLOOKUP($A264,table100!$GE$10:$GK$462,7,FALSE)*1000,"")</f>
        <v>-4.6748632602496377E-2</v>
      </c>
      <c r="AF264">
        <f>IFERROR(VLOOKUP($A264,table123!$F$10:$R$410,7,FALSE)/VLOOKUP($A264,table100!$E$10:$K$462,7,FALSE)*1000,"")</f>
        <v>0.31442357693098405</v>
      </c>
      <c r="AG264">
        <f>IFERROR(VLOOKUP($A264,table123!$AF$10:$AR$410,7,FALSE)/VLOOKUP($A264,table100!$AE$10:$AK$462,7,FALSE)*1000,"")</f>
        <v>0.43281715879580646</v>
      </c>
      <c r="AH264">
        <f>IFERROR(VLOOKUP($A264,table123!$BF$10:$BR$410,7,FALSE)/VLOOKUP($A264,table100!$BE$10:$BK$462,7,FALSE)*1000,"")</f>
        <v>2.4778549197988986</v>
      </c>
      <c r="AI264">
        <f>IFERROR(VLOOKUP($A264,table123!$CF$10:$CY$410,7,FALSE)/VLOOKUP($A264,table100!$CE$10:$CK$462,7,FALSE)*1000,"")</f>
        <v>4.2611093207290436</v>
      </c>
      <c r="AJ264">
        <f>IFERROR(VLOOKUP($A264,table123!$DF$10:$DY$410,7,FALSE)/VLOOKUP($A264,table100!$DE$10:$DK$462,7,FALSE)*1000,"")</f>
        <v>2.3607848719956346</v>
      </c>
      <c r="AK264">
        <f>IFERROR(VLOOKUP($A264,table123!$EF$10:$EZ$410,7,FALSE)/VLOOKUP($A264,table100!$EE$10:$EK$462,7,FALSE)*1000,"")</f>
        <v>1.5219622694935051</v>
      </c>
      <c r="AL264">
        <f>IFERROR(VLOOKUP($A264,table123!$FF$10:$FZ$410,7,FALSE)/VLOOKUP($A264,table100!$FE$10:$FK$462,7,FALSE)*1000,"")</f>
        <v>2.407770639292468</v>
      </c>
      <c r="AM264">
        <f>IFERROR(VLOOKUP($A264,table123!$GF$10:$GZ$410,7,FALSE)/VLOOKUP($A264,table100!$GE$10:$GK$462,7,FALSE)*1000,"")</f>
        <v>0.91159833574867932</v>
      </c>
      <c r="AO264">
        <f>IFERROR(VLOOKUP($A264,table123!$F$10:$R$410,9,FALSE)/VLOOKUP($A264,table100!$E$10:$K$462,7,FALSE)*1000,"")</f>
        <v>0</v>
      </c>
      <c r="AP264">
        <f>IFERROR(VLOOKUP($A264,table123!$AF$10:$AR$410,9,FALSE)/VLOOKUP($A264,table100!$AE$10:$AK$462,7,FALSE)*1000,"")</f>
        <v>0</v>
      </c>
      <c r="AQ264">
        <f>IFERROR(VLOOKUP($A264,table123!$BF$10:$BR$410,9,FALSE)/VLOOKUP($A264,table100!$BE$10:$BK$462,7,FALSE)*1000,"")</f>
        <v>0</v>
      </c>
      <c r="AR264">
        <f>IFERROR(VLOOKUP($A264,table123!$CF$10:$CY$410,16,FALSE)/VLOOKUP($A264,table100!$CE$10:$CK$462,7,FALSE)*1000,"")</f>
        <v>0</v>
      </c>
      <c r="AS264">
        <f>IFERROR(VLOOKUP($A264,table123!$DF$10:$DY$410,16,FALSE)/VLOOKUP($A264,table100!$DE$10:$DK$462,7,FALSE)*1000,"")</f>
        <v>0</v>
      </c>
      <c r="AT264">
        <f>IFERROR(VLOOKUP($A264,table123!$EF$10:$EZ$410,17,FALSE)/VLOOKUP($A264,table100!$EE$10:$EK$462,7,FALSE)*1000,"")</f>
        <v>0</v>
      </c>
      <c r="AU264">
        <f>IFERROR(VLOOKUP($A264,table123!$FF$10:$FZ$410,17,FALSE)/VLOOKUP($A264,table100!$FE$10:$FK$462,7,FALSE)*1000,"")</f>
        <v>0</v>
      </c>
      <c r="AV264">
        <f>IFERROR(VLOOKUP($A264,table123!$GF$10:$GZ$410,17,FALSE)/VLOOKUP($A264,table100!$GE$10:$GK$462,7,FALSE)*1000,"")</f>
        <v>0</v>
      </c>
      <c r="AX264">
        <f>IFERROR(VLOOKUP($A264,table123!$F$10:$R$410,11,FALSE)/VLOOKUP($A264,table100!$E$10:$K$462,7,FALSE)*1000,"")</f>
        <v>0.42326250740709387</v>
      </c>
      <c r="AY264">
        <f>IFERROR(VLOOKUP($A264,table123!$AF$10:$AR$410,11,FALSE)/VLOOKUP($A264,table100!$AE$10:$AK$462,7,FALSE)*1000,"")</f>
        <v>0.1923631816870251</v>
      </c>
      <c r="AZ264">
        <f>IFERROR(VLOOKUP($A264,table123!$BF$10:$BR$410,11,FALSE)/VLOOKUP($A264,table100!$BE$10:$BK$462,7,FALSE)*1000,"")</f>
        <v>0.14364376346660285</v>
      </c>
      <c r="BA264">
        <f>IFERROR(VLOOKUP($A264,table123!$CF$10:$CY$410,18,FALSE)/VLOOKUP($A264,table100!$CE$10:$CK$462,7,FALSE)*1000,"")</f>
        <v>0.2983970112555353</v>
      </c>
      <c r="BB264">
        <f>IFERROR(VLOOKUP($A264,table123!$DF$10:$DY$410,18,FALSE)/VLOOKUP($A264,table100!$DE$10:$DK$462,7,FALSE)*1000,"")</f>
        <v>0.20167508956746624</v>
      </c>
      <c r="BC264">
        <f>IFERROR(VLOOKUP($A264,table123!$EF$10:$EZ$410,19,FALSE)/VLOOKUP($A264,table100!$EE$10:$EK$462,7,FALSE)*1000,"")</f>
        <v>0.18877051404570605</v>
      </c>
      <c r="BD264">
        <f>IFERROR(VLOOKUP($A264,table123!$FF$10:$FZ$410,19,FALSE)/VLOOKUP($A264,table100!$FE$10:$FK$462,7,FALSE)*1000,"")</f>
        <v>0.29363056576737412</v>
      </c>
      <c r="BE264">
        <f>IFERROR(VLOOKUP($A264,table123!$GF$10:$GZ$410,19,FALSE)/VLOOKUP($A264,table100!$GE$10:$GK$462,7,FALSE)*1000,"")</f>
        <v>0.12855873965686501</v>
      </c>
      <c r="BG264">
        <f>IFERROR(VLOOKUP($A264,table123!$F$10:$R$410,13,FALSE)/VLOOKUP($A264,table100!$E$10:$K$462,7,FALSE)*1000,"")</f>
        <v>5.8652090312125873</v>
      </c>
      <c r="BH264">
        <f>IFERROR(VLOOKUP($A264,table123!$AF$10:$AR$410,13,FALSE)/VLOOKUP($A264,table100!$AE$10:$AK$462,7,FALSE)*1000,"")</f>
        <v>4.3762623833798218</v>
      </c>
      <c r="BI264">
        <f>IFERROR(VLOOKUP($A264,table123!$BF$10:$BR$410,13,FALSE)/VLOOKUP($A264,table100!$BE$10:$BK$462,7,FALSE)*1000,"")</f>
        <v>2.8848455829542736</v>
      </c>
      <c r="BJ264">
        <f>IFERROR(VLOOKUP($A264,table123!$CF$10:$CY$410,20,FALSE)/VLOOKUP($A264,table100!$CE$10:$CK$462,7,FALSE)*1000,"")</f>
        <v>6.1231066709635842</v>
      </c>
      <c r="BK264">
        <f>IFERROR(VLOOKUP($A264,table123!$DF$10:$DY$410,20,FALSE)/VLOOKUP($A264,table100!$DE$10:$DK$462,7,FALSE)*1000,"")</f>
        <v>5.5164068616983419</v>
      </c>
      <c r="BL264">
        <f>IFERROR(VLOOKUP($A264,table123!$EF$10:$EZ$410,21,FALSE)/VLOOKUP($A264,table100!$EE$10:$EK$462,7,FALSE)*1000,"")</f>
        <v>4.5068960228412323</v>
      </c>
      <c r="BM264">
        <f>IFERROR(VLOOKUP($A264,table123!$FF$10:$FZ$410,21,FALSE)/VLOOKUP($A264,table100!$FE$10:$FK$462,7,FALSE)*1000,"")</f>
        <v>4.9682291727839702</v>
      </c>
      <c r="BN264">
        <f>IFERROR(VLOOKUP($A264,table123!$GF$10:$GZ$410,21,FALSE)/VLOOKUP($A264,table100!$GE$10:$GK$462,7,FALSE)*1000,"")</f>
        <v>3.6580805011453417</v>
      </c>
    </row>
    <row r="265" spans="1:66" x14ac:dyDescent="0.3">
      <c r="A265" t="s">
        <v>789</v>
      </c>
      <c r="B265" t="str">
        <f>VLOOKUP($A265,class!$A$1:$B$455,2,FALSE)</f>
        <v>Shire District</v>
      </c>
      <c r="C265" t="str">
        <f>IFERROR(VLOOKUP($A265,classifications!A$3:C$334,3,FALSE),VLOOKUP($A265,classifications!I$2:K$28,3,FALSE))</f>
        <v>Predominantly Rural</v>
      </c>
      <c r="E265" t="b">
        <f>IF(VLOOKUP(A265,table123!$F$10:$F$410,1,FALSE)=VLOOKUP(calculations!A265,table100!$E$10:$E$462,1,FALSE),TRUE,FALSE)</f>
        <v>1</v>
      </c>
      <c r="F265" t="b">
        <f>IF(VLOOKUP($A265,table123!$AF$10:$AF$410,1,FALSE)=VLOOKUP(calculations!$A265,table100!$AE$10:$AE$462,1,FALSE),TRUE,FALSE)</f>
        <v>1</v>
      </c>
      <c r="G265" t="b">
        <f>IF(VLOOKUP($A265,table123!$BF$10:$BF$410,1,FALSE)=VLOOKUP(calculations!$A265,table100!$BE$10:$BE$462,1,FALSE),TRUE,FALSE)</f>
        <v>1</v>
      </c>
      <c r="H265" t="b">
        <f>IF(VLOOKUP($A265,table123!$CF$10:$CF$410,1,FALSE)=VLOOKUP(calculations!$A265,table100!$CE$10:$CE$462,1,FALSE),TRUE,FALSE)</f>
        <v>1</v>
      </c>
      <c r="I265" t="b">
        <f>IF(VLOOKUP($A265,table123!$DF$10:$DF$410,1,FALSE)=VLOOKUP(calculations!$A265,table100!$DE$10:$DE$462,1,FALSE),TRUE,FALSE)</f>
        <v>1</v>
      </c>
      <c r="J265" t="b">
        <f>IF(VLOOKUP($A265,table123!$EF$10:$EF$410,1,FALSE)=VLOOKUP(calculations!$A265,table100!$EE$10:$EE$462,1,FALSE),TRUE,FALSE)</f>
        <v>1</v>
      </c>
      <c r="K265" t="b">
        <f>IF(VLOOKUP($A265,table123!$FF$10:$FF$410,1,FALSE)=VLOOKUP(calculations!$A265,table100!$FE$10:$FE$462,1,FALSE),TRUE,FALSE)</f>
        <v>1</v>
      </c>
      <c r="L265" t="b">
        <f>IF(VLOOKUP($A265,table123!$GF$10:$GF$408,1,FALSE)=VLOOKUP(calculations!$A265,table100!$GE$10:$GE$462,1,FALSE),TRUE,FALSE)</f>
        <v>1</v>
      </c>
      <c r="N265">
        <f>IFERROR(VLOOKUP($A265,table123!$F$10:$R$410,3,FALSE)/VLOOKUP($A265,table100!$E$10:$K$462,7,FALSE)*1000,"")</f>
        <v>2.2184523032754795</v>
      </c>
      <c r="O265">
        <f>IFERROR(VLOOKUP($A265,table123!$AF$10:$AR$410,3,FALSE)/VLOOKUP($A265,table100!$AE$10:$AK$462,7,FALSE)*1000,"")</f>
        <v>2.9901196047841911</v>
      </c>
      <c r="P265">
        <f>IFERROR(VLOOKUP($A265,table123!$BF$10:$BR$410,3,FALSE)/VLOOKUP($A265,table100!$BE$10:$BK$462,7,FALSE)*1000,"")</f>
        <v>3.8380266505670795</v>
      </c>
      <c r="Q265">
        <f>IFERROR(VLOOKUP($A265,table123!$CF$10:$CY$410,3,FALSE)/VLOOKUP($A265,table100!$CE$10:$CK$462,7,FALSE)*1000,"")</f>
        <v>5.8773058773058775</v>
      </c>
      <c r="R265">
        <f>IFERROR(VLOOKUP($A265,table123!$DF$10:$DY$410,3,FALSE)/VLOOKUP($A265,table100!$DE$10:$DK$462,7,FALSE)*1000,"")</f>
        <v>8.6129706220952542</v>
      </c>
      <c r="S265">
        <f>IFERROR(VLOOKUP($A265,table123!$EF$10:$EZ$410,3,FALSE)/VLOOKUP($A265,table100!$EE$10:$EK$462,7,FALSE)*1000,"")</f>
        <v>10.419742670322716</v>
      </c>
      <c r="T265">
        <f>IFERROR(VLOOKUP($A265,table123!$FF$10:$FZ$410,3,FALSE)/VLOOKUP($A265,table100!$FE$10:$FK$462,7,FALSE)*1000,"")</f>
        <v>7.0865813497853187</v>
      </c>
      <c r="U265">
        <f>IFERROR(VLOOKUP($A265,table123!$GF$10:$GZ$410,3,FALSE)/VLOOKUP($A265,table100!$GE$10:$GK$462,7,FALSE)*1000,"")</f>
        <v>2.3976849937990905</v>
      </c>
      <c r="W265">
        <f>IFERROR(VLOOKUP($A265,table123!$F$10:$R$410,5,FALSE)/VLOOKUP($A265,table100!$E$10:$K$462,7,FALSE)*1000,"")</f>
        <v>8.699812954021488E-2</v>
      </c>
      <c r="X265">
        <f>IFERROR(VLOOKUP($A265,table123!$AF$10:$AR$410,5,FALSE)/VLOOKUP($A265,table100!$AE$10:$AK$462,7,FALSE)*1000,"")</f>
        <v>0.34668053388802222</v>
      </c>
      <c r="Y265">
        <f>IFERROR(VLOOKUP($A265,table123!$BF$10:$BR$410,5,FALSE)/VLOOKUP($A265,table100!$BE$10:$BK$462,7,FALSE)*1000,"")</f>
        <v>0.21561947475095949</v>
      </c>
      <c r="Z265">
        <f>IFERROR(VLOOKUP($A265,table123!$CF$10:$CY$410,5,FALSE)/VLOOKUP($A265,table100!$CE$10:$CK$462,7,FALSE)*1000,"")</f>
        <v>4.2900042900042901E-2</v>
      </c>
      <c r="AA265">
        <f>IFERROR(VLOOKUP($A265,table123!$DF$10:$DY$410,5,FALSE)/VLOOKUP($A265,table100!$DE$10:$DK$462,7,FALSE)*1000,"")</f>
        <v>0.17055387370485653</v>
      </c>
      <c r="AB265">
        <f>IFERROR(VLOOKUP($A265,table123!$EF$10:$EZ$410,5,FALSE)/VLOOKUP($A265,table100!$EE$10:$EK$462,7,FALSE)*1000,"")</f>
        <v>0.42185192997257964</v>
      </c>
      <c r="AC265">
        <f>IFERROR(VLOOKUP($A265,table123!$FF$10:$FZ$410,5,FALSE)/VLOOKUP($A265,table100!$FE$10:$FK$462,7,FALSE)*1000,"")</f>
        <v>0.33348618116636791</v>
      </c>
      <c r="AD265">
        <f>IFERROR(VLOOKUP($A265,table123!$GF$10:$GZ$410,5,FALSE)/VLOOKUP($A265,table100!$GE$10:$GK$462,7,FALSE)*1000,"")</f>
        <v>-0.20669698222405952</v>
      </c>
      <c r="AF265">
        <f>IFERROR(VLOOKUP($A265,table123!$F$10:$R$410,7,FALSE)/VLOOKUP($A265,table100!$E$10:$K$462,7,FALSE)*1000,"")</f>
        <v>1.4354691374135455</v>
      </c>
      <c r="AG265">
        <f>IFERROR(VLOOKUP($A265,table123!$AF$10:$AR$410,7,FALSE)/VLOOKUP($A265,table100!$AE$10:$AK$462,7,FALSE)*1000,"")</f>
        <v>1.4733922690240941</v>
      </c>
      <c r="AH265">
        <f>IFERROR(VLOOKUP($A265,table123!$BF$10:$BR$410,7,FALSE)/VLOOKUP($A265,table100!$BE$10:$BK$462,7,FALSE)*1000,"")</f>
        <v>1.4662124283065248</v>
      </c>
      <c r="AI265">
        <f>IFERROR(VLOOKUP($A265,table123!$CF$10:$CY$410,7,FALSE)/VLOOKUP($A265,table100!$CE$10:$CK$462,7,FALSE)*1000,"")</f>
        <v>1.0296010296010296</v>
      </c>
      <c r="AJ265">
        <f>IFERROR(VLOOKUP($A265,table123!$DF$10:$DY$410,7,FALSE)/VLOOKUP($A265,table100!$DE$10:$DK$462,7,FALSE)*1000,"")</f>
        <v>2.2172003581631348</v>
      </c>
      <c r="AK265">
        <f>IFERROR(VLOOKUP($A265,table123!$EF$10:$EZ$410,7,FALSE)/VLOOKUP($A265,table100!$EE$10:$EK$462,7,FALSE)*1000,"")</f>
        <v>1.265555789917739</v>
      </c>
      <c r="AL265">
        <f>IFERROR(VLOOKUP($A265,table123!$FF$10:$FZ$410,7,FALSE)/VLOOKUP($A265,table100!$FE$10:$FK$462,7,FALSE)*1000,"")</f>
        <v>1.3756304973112679</v>
      </c>
      <c r="AM265">
        <f>IFERROR(VLOOKUP($A265,table123!$GF$10:$GZ$410,7,FALSE)/VLOOKUP($A265,table100!$GE$10:$GK$462,7,FALSE)*1000,"")</f>
        <v>0.37205456800330716</v>
      </c>
      <c r="AO265">
        <f>IFERROR(VLOOKUP($A265,table123!$F$10:$R$410,9,FALSE)/VLOOKUP($A265,table100!$E$10:$K$462,7,FALSE)*1000,"")</f>
        <v>0.17399625908042976</v>
      </c>
      <c r="AP265">
        <f>IFERROR(VLOOKUP($A265,table123!$AF$10:$AR$410,9,FALSE)/VLOOKUP($A265,table100!$AE$10:$AK$462,7,FALSE)*1000,"")</f>
        <v>0.17334026694401111</v>
      </c>
      <c r="AQ265">
        <f>IFERROR(VLOOKUP($A265,table123!$BF$10:$BR$410,9,FALSE)/VLOOKUP($A265,table100!$BE$10:$BK$462,7,FALSE)*1000,"")</f>
        <v>-8.6247789900383801E-2</v>
      </c>
      <c r="AR265">
        <f>IFERROR(VLOOKUP($A265,table123!$CF$10:$CY$410,16,FALSE)/VLOOKUP($A265,table100!$CE$10:$CK$462,7,FALSE)*1000,"")</f>
        <v>8.5800085800085801E-2</v>
      </c>
      <c r="AS265">
        <f>IFERROR(VLOOKUP($A265,table123!$DF$10:$DY$410,16,FALSE)/VLOOKUP($A265,table100!$DE$10:$DK$462,7,FALSE)*1000,"")</f>
        <v>-0.21319234213107063</v>
      </c>
      <c r="AT265">
        <f>IFERROR(VLOOKUP($A265,table123!$EF$10:$EZ$410,17,FALSE)/VLOOKUP($A265,table100!$EE$10:$EK$462,7,FALSE)*1000,"")</f>
        <v>8.437038599451592E-2</v>
      </c>
      <c r="AU265">
        <f>IFERROR(VLOOKUP($A265,table123!$FF$10:$FZ$410,17,FALSE)/VLOOKUP($A265,table100!$FE$10:$FK$462,7,FALSE)*1000,"")</f>
        <v>-8.3371545291591978E-2</v>
      </c>
      <c r="AV265">
        <f>IFERROR(VLOOKUP($A265,table123!$GF$10:$GZ$410,17,FALSE)/VLOOKUP($A265,table100!$GE$10:$GK$462,7,FALSE)*1000,"")</f>
        <v>-4.133939644481191E-2</v>
      </c>
      <c r="AX265">
        <f>IFERROR(VLOOKUP($A265,table123!$F$10:$R$410,11,FALSE)/VLOOKUP($A265,table100!$E$10:$K$462,7,FALSE)*1000,"")</f>
        <v>0.13049719431032231</v>
      </c>
      <c r="AY265">
        <f>IFERROR(VLOOKUP($A265,table123!$AF$10:$AR$410,11,FALSE)/VLOOKUP($A265,table100!$AE$10:$AK$462,7,FALSE)*1000,"")</f>
        <v>8.6670133472005556E-2</v>
      </c>
      <c r="AZ265">
        <f>IFERROR(VLOOKUP($A265,table123!$BF$10:$BR$410,11,FALSE)/VLOOKUP($A265,table100!$BE$10:$BK$462,7,FALSE)*1000,"")</f>
        <v>0.21561947475095949</v>
      </c>
      <c r="BA265">
        <f>IFERROR(VLOOKUP($A265,table123!$CF$10:$CY$410,18,FALSE)/VLOOKUP($A265,table100!$CE$10:$CK$462,7,FALSE)*1000,"")</f>
        <v>0.90090090090090091</v>
      </c>
      <c r="BB265">
        <f>IFERROR(VLOOKUP($A265,table123!$DF$10:$DY$410,18,FALSE)/VLOOKUP($A265,table100!$DE$10:$DK$462,7,FALSE)*1000,"")</f>
        <v>4.2638468426214132E-2</v>
      </c>
      <c r="BC265">
        <f>IFERROR(VLOOKUP($A265,table123!$EF$10:$EZ$410,19,FALSE)/VLOOKUP($A265,table100!$EE$10:$EK$462,7,FALSE)*1000,"")</f>
        <v>0.21092596498628982</v>
      </c>
      <c r="BD265">
        <f>IFERROR(VLOOKUP($A265,table123!$FF$10:$FZ$410,19,FALSE)/VLOOKUP($A265,table100!$FE$10:$FK$462,7,FALSE)*1000,"")</f>
        <v>0.33348618116636791</v>
      </c>
      <c r="BE265">
        <f>IFERROR(VLOOKUP($A265,table123!$GF$10:$GZ$410,19,FALSE)/VLOOKUP($A265,table100!$GE$10:$GK$462,7,FALSE)*1000,"")</f>
        <v>0.5374121537825548</v>
      </c>
      <c r="BG265">
        <f>IFERROR(VLOOKUP($A265,table123!$F$10:$R$410,13,FALSE)/VLOOKUP($A265,table100!$E$10:$K$462,7,FALSE)*1000,"")</f>
        <v>3.7844186349993478</v>
      </c>
      <c r="BH265">
        <f>IFERROR(VLOOKUP($A265,table123!$AF$10:$AR$410,13,FALSE)/VLOOKUP($A265,table100!$AE$10:$AK$462,7,FALSE)*1000,"")</f>
        <v>4.8968625411683133</v>
      </c>
      <c r="BI265">
        <f>IFERROR(VLOOKUP($A265,table123!$BF$10:$BR$410,13,FALSE)/VLOOKUP($A265,table100!$BE$10:$BK$462,7,FALSE)*1000,"")</f>
        <v>5.2179912889732201</v>
      </c>
      <c r="BJ265">
        <f>IFERROR(VLOOKUP($A265,table123!$CF$10:$CY$410,20,FALSE)/VLOOKUP($A265,table100!$CE$10:$CK$462,7,FALSE)*1000,"")</f>
        <v>6.1347061347061347</v>
      </c>
      <c r="BK265">
        <f>IFERROR(VLOOKUP($A265,table123!$DF$10:$DY$410,20,FALSE)/VLOOKUP($A265,table100!$DE$10:$DK$462,7,FALSE)*1000,"")</f>
        <v>10.74489404340596</v>
      </c>
      <c r="BL265">
        <f>IFERROR(VLOOKUP($A265,table123!$EF$10:$EZ$410,21,FALSE)/VLOOKUP($A265,table100!$EE$10:$EK$462,7,FALSE)*1000,"")</f>
        <v>11.980594811221261</v>
      </c>
      <c r="BM265">
        <f>IFERROR(VLOOKUP($A265,table123!$FF$10:$FZ$410,21,FALSE)/VLOOKUP($A265,table100!$FE$10:$FK$462,7,FALSE)*1000,"")</f>
        <v>8.3788403018049937</v>
      </c>
      <c r="BN265">
        <f>IFERROR(VLOOKUP($A265,table123!$GF$10:$GZ$410,21,FALSE)/VLOOKUP($A265,table100!$GE$10:$GK$462,7,FALSE)*1000,"")</f>
        <v>1.9842910293509712</v>
      </c>
    </row>
    <row r="266" spans="1:66" x14ac:dyDescent="0.3">
      <c r="A266" t="s">
        <v>251</v>
      </c>
      <c r="B266" t="str">
        <f>VLOOKUP($A266,class!$A$1:$B$455,2,FALSE)</f>
        <v>Metropolitan District</v>
      </c>
      <c r="C266" t="str">
        <f>IFERROR(VLOOKUP($A266,classifications!A$3:C$334,3,FALSE),VLOOKUP($A266,classifications!I$2:K$28,3,FALSE))</f>
        <v>Predominantly Urban</v>
      </c>
      <c r="E266" t="b">
        <f>IF(VLOOKUP(A266,table123!$F$10:$F$410,1,FALSE)=VLOOKUP(calculations!A266,table100!$E$10:$E$462,1,FALSE),TRUE,FALSE)</f>
        <v>1</v>
      </c>
      <c r="F266" t="b">
        <f>IF(VLOOKUP($A266,table123!$AF$10:$AF$410,1,FALSE)=VLOOKUP(calculations!$A266,table100!$AE$10:$AE$462,1,FALSE),TRUE,FALSE)</f>
        <v>1</v>
      </c>
      <c r="G266" t="b">
        <f>IF(VLOOKUP($A266,table123!$BF$10:$BF$410,1,FALSE)=VLOOKUP(calculations!$A266,table100!$BE$10:$BE$462,1,FALSE),TRUE,FALSE)</f>
        <v>1</v>
      </c>
      <c r="H266" t="b">
        <f>IF(VLOOKUP($A266,table123!$CF$10:$CF$410,1,FALSE)=VLOOKUP(calculations!$A266,table100!$CE$10:$CE$462,1,FALSE),TRUE,FALSE)</f>
        <v>1</v>
      </c>
      <c r="I266" t="b">
        <f>IF(VLOOKUP($A266,table123!$DF$10:$DF$410,1,FALSE)=VLOOKUP(calculations!$A266,table100!$DE$10:$DE$462,1,FALSE),TRUE,FALSE)</f>
        <v>1</v>
      </c>
      <c r="J266" t="b">
        <f>IF(VLOOKUP($A266,table123!$EF$10:$EF$410,1,FALSE)=VLOOKUP(calculations!$A266,table100!$EE$10:$EE$462,1,FALSE),TRUE,FALSE)</f>
        <v>1</v>
      </c>
      <c r="K266" t="b">
        <f>IF(VLOOKUP($A266,table123!$FF$10:$FF$410,1,FALSE)=VLOOKUP(calculations!$A266,table100!$FE$10:$FE$462,1,FALSE),TRUE,FALSE)</f>
        <v>1</v>
      </c>
      <c r="L266" t="b">
        <f>IF(VLOOKUP($A266,table123!$GF$10:$GF$408,1,FALSE)=VLOOKUP(calculations!$A266,table100!$GE$10:$GE$462,1,FALSE),TRUE,FALSE)</f>
        <v>1</v>
      </c>
      <c r="N266">
        <f>IFERROR(VLOOKUP($A266,table123!$F$10:$R$410,3,FALSE)/VLOOKUP($A266,table100!$E$10:$K$462,7,FALSE)*1000,"")</f>
        <v>5.0873700508736999</v>
      </c>
      <c r="O266">
        <f>IFERROR(VLOOKUP($A266,table123!$AF$10:$AR$410,3,FALSE)/VLOOKUP($A266,table100!$AE$10:$AK$462,7,FALSE)*1000,"")</f>
        <v>2.9933529955539901</v>
      </c>
      <c r="P266">
        <f>IFERROR(VLOOKUP($A266,table123!$BF$10:$BR$410,3,FALSE)/VLOOKUP($A266,table100!$BE$10:$BK$462,7,FALSE)*1000,"")</f>
        <v>3.4454380863554066</v>
      </c>
      <c r="Q266">
        <f>IFERROR(VLOOKUP($A266,table123!$CF$10:$CY$410,3,FALSE)/VLOOKUP($A266,table100!$CE$10:$CK$462,7,FALSE)*1000,"")</f>
        <v>4.3959408625667047</v>
      </c>
      <c r="R266">
        <f>IFERROR(VLOOKUP($A266,table123!$DF$10:$DY$410,3,FALSE)/VLOOKUP($A266,table100!$DE$10:$DK$462,7,FALSE)*1000,"")</f>
        <v>5.2857578795937057</v>
      </c>
      <c r="S266">
        <f>IFERROR(VLOOKUP($A266,table123!$EF$10:$EZ$410,3,FALSE)/VLOOKUP($A266,table100!$EE$10:$EK$462,7,FALSE)*1000,"")</f>
        <v>7.6462729849789834</v>
      </c>
      <c r="T266">
        <f>IFERROR(VLOOKUP($A266,table123!$FF$10:$FZ$410,3,FALSE)/VLOOKUP($A266,table100!$FE$10:$FK$462,7,FALSE)*1000,"")</f>
        <v>10.078604500915258</v>
      </c>
      <c r="U266">
        <f>IFERROR(VLOOKUP($A266,table123!$GF$10:$GZ$410,3,FALSE)/VLOOKUP($A266,table100!$GE$10:$GK$462,7,FALSE)*1000,"")</f>
        <v>6.9474830048130798</v>
      </c>
      <c r="W266">
        <f>IFERROR(VLOOKUP($A266,table123!$F$10:$R$410,5,FALSE)/VLOOKUP($A266,table100!$E$10:$K$462,7,FALSE)*1000,"")</f>
        <v>0</v>
      </c>
      <c r="X266">
        <f>IFERROR(VLOOKUP($A266,table123!$AF$10:$AR$410,5,FALSE)/VLOOKUP($A266,table100!$AE$10:$AK$462,7,FALSE)*1000,"")</f>
        <v>0</v>
      </c>
      <c r="Y266">
        <f>IFERROR(VLOOKUP($A266,table123!$BF$10:$BR$410,5,FALSE)/VLOOKUP($A266,table100!$BE$10:$BK$462,7,FALSE)*1000,"")</f>
        <v>0</v>
      </c>
      <c r="Z266">
        <f>IFERROR(VLOOKUP($A266,table123!$CF$10:$CY$410,5,FALSE)/VLOOKUP($A266,table100!$CE$10:$CK$462,7,FALSE)*1000,"")</f>
        <v>0</v>
      </c>
      <c r="AA266">
        <f>IFERROR(VLOOKUP($A266,table123!$DF$10:$DY$410,5,FALSE)/VLOOKUP($A266,table100!$DE$10:$DK$462,7,FALSE)*1000,"")</f>
        <v>0</v>
      </c>
      <c r="AB266">
        <f>IFERROR(VLOOKUP($A266,table123!$EF$10:$EZ$410,5,FALSE)/VLOOKUP($A266,table100!$EE$10:$EK$462,7,FALSE)*1000,"")</f>
        <v>7.6028282521097848E-2</v>
      </c>
      <c r="AC266">
        <f>IFERROR(VLOOKUP($A266,table123!$FF$10:$FZ$410,5,FALSE)/VLOOKUP($A266,table100!$FE$10:$FK$462,7,FALSE)*1000,"")</f>
        <v>0</v>
      </c>
      <c r="AD266">
        <f>IFERROR(VLOOKUP($A266,table123!$GF$10:$GZ$410,5,FALSE)/VLOOKUP($A266,table100!$GE$10:$GK$462,7,FALSE)*1000,"")</f>
        <v>0</v>
      </c>
      <c r="AF266">
        <f>IFERROR(VLOOKUP($A266,table123!$F$10:$R$410,7,FALSE)/VLOOKUP($A266,table100!$E$10:$K$462,7,FALSE)*1000,"")</f>
        <v>0</v>
      </c>
      <c r="AG266">
        <f>IFERROR(VLOOKUP($A266,table123!$AF$10:$AR$410,7,FALSE)/VLOOKUP($A266,table100!$AE$10:$AK$462,7,FALSE)*1000,"")</f>
        <v>0</v>
      </c>
      <c r="AH266">
        <f>IFERROR(VLOOKUP($A266,table123!$BF$10:$BR$410,7,FALSE)/VLOOKUP($A266,table100!$BE$10:$BK$462,7,FALSE)*1000,"")</f>
        <v>0</v>
      </c>
      <c r="AI266">
        <f>IFERROR(VLOOKUP($A266,table123!$CF$10:$CY$410,7,FALSE)/VLOOKUP($A266,table100!$CE$10:$CK$462,7,FALSE)*1000,"")</f>
        <v>0</v>
      </c>
      <c r="AJ266">
        <f>IFERROR(VLOOKUP($A266,table123!$DF$10:$DY$410,7,FALSE)/VLOOKUP($A266,table100!$DE$10:$DK$462,7,FALSE)*1000,"")</f>
        <v>0</v>
      </c>
      <c r="AK266">
        <f>IFERROR(VLOOKUP($A266,table123!$EF$10:$EZ$410,7,FALSE)/VLOOKUP($A266,table100!$EE$10:$EK$462,7,FALSE)*1000,"")</f>
        <v>0.97750648955697239</v>
      </c>
      <c r="AL266">
        <f>IFERROR(VLOOKUP($A266,table123!$FF$10:$FZ$410,7,FALSE)/VLOOKUP($A266,table100!$FE$10:$FK$462,7,FALSE)*1000,"")</f>
        <v>0</v>
      </c>
      <c r="AM266">
        <f>IFERROR(VLOOKUP($A266,table123!$GF$10:$GZ$410,7,FALSE)/VLOOKUP($A266,table100!$GE$10:$GK$462,7,FALSE)*1000,"")</f>
        <v>0</v>
      </c>
      <c r="AO266">
        <f>IFERROR(VLOOKUP($A266,table123!$F$10:$R$410,9,FALSE)/VLOOKUP($A266,table100!$E$10:$K$462,7,FALSE)*1000,"")</f>
        <v>0</v>
      </c>
      <c r="AP266">
        <f>IFERROR(VLOOKUP($A266,table123!$AF$10:$AR$410,9,FALSE)/VLOOKUP($A266,table100!$AE$10:$AK$462,7,FALSE)*1000,"")</f>
        <v>0</v>
      </c>
      <c r="AQ266">
        <f>IFERROR(VLOOKUP($A266,table123!$BF$10:$BR$410,9,FALSE)/VLOOKUP($A266,table100!$BE$10:$BK$462,7,FALSE)*1000,"")</f>
        <v>0</v>
      </c>
      <c r="AR266">
        <f>IFERROR(VLOOKUP($A266,table123!$CF$10:$CY$410,16,FALSE)/VLOOKUP($A266,table100!$CE$10:$CK$462,7,FALSE)*1000,"")</f>
        <v>0</v>
      </c>
      <c r="AS266">
        <f>IFERROR(VLOOKUP($A266,table123!$DF$10:$DY$410,16,FALSE)/VLOOKUP($A266,table100!$DE$10:$DK$462,7,FALSE)*1000,"")</f>
        <v>0</v>
      </c>
      <c r="AT266">
        <f>IFERROR(VLOOKUP($A266,table123!$EF$10:$EZ$410,17,FALSE)/VLOOKUP($A266,table100!$EE$10:$EK$462,7,FALSE)*1000,"")</f>
        <v>0</v>
      </c>
      <c r="AU266">
        <f>IFERROR(VLOOKUP($A266,table123!$FF$10:$FZ$410,17,FALSE)/VLOOKUP($A266,table100!$FE$10:$FK$462,7,FALSE)*1000,"")</f>
        <v>0</v>
      </c>
      <c r="AV266">
        <f>IFERROR(VLOOKUP($A266,table123!$GF$10:$GZ$410,17,FALSE)/VLOOKUP($A266,table100!$GE$10:$GK$462,7,FALSE)*1000,"")</f>
        <v>0</v>
      </c>
      <c r="AX266">
        <f>IFERROR(VLOOKUP($A266,table123!$F$10:$R$410,11,FALSE)/VLOOKUP($A266,table100!$E$10:$K$462,7,FALSE)*1000,"")</f>
        <v>0.13271400132714001</v>
      </c>
      <c r="AY266">
        <f>IFERROR(VLOOKUP($A266,table123!$AF$10:$AR$410,11,FALSE)/VLOOKUP($A266,table100!$AE$10:$AK$462,7,FALSE)*1000,"")</f>
        <v>5.502487124180129E-2</v>
      </c>
      <c r="AZ266">
        <f>IFERROR(VLOOKUP($A266,table123!$BF$10:$BR$410,11,FALSE)/VLOOKUP($A266,table100!$BE$10:$BK$462,7,FALSE)*1000,"")</f>
        <v>1.0972732759093653E-2</v>
      </c>
      <c r="BA266">
        <f>IFERROR(VLOOKUP($A266,table123!$CF$10:$CY$410,18,FALSE)/VLOOKUP($A266,table100!$CE$10:$CK$462,7,FALSE)*1000,"")</f>
        <v>1.027906569853906</v>
      </c>
      <c r="BB266">
        <f>IFERROR(VLOOKUP($A266,table123!$DF$10:$DY$410,18,FALSE)/VLOOKUP($A266,table100!$DE$10:$DK$462,7,FALSE)*1000,"")</f>
        <v>1.852739875321505</v>
      </c>
      <c r="BC266">
        <f>IFERROR(VLOOKUP($A266,table123!$EF$10:$EZ$410,19,FALSE)/VLOOKUP($A266,table100!$EE$10:$EK$462,7,FALSE)*1000,"")</f>
        <v>2.1722366434599384E-2</v>
      </c>
      <c r="BD266">
        <f>IFERROR(VLOOKUP($A266,table123!$FF$10:$FZ$410,19,FALSE)/VLOOKUP($A266,table100!$FE$10:$FK$462,7,FALSE)*1000,"")</f>
        <v>1.1090772046947346</v>
      </c>
      <c r="BE266">
        <f>IFERROR(VLOOKUP($A266,table123!$GF$10:$GZ$410,19,FALSE)/VLOOKUP($A266,table100!$GE$10:$GK$462,7,FALSE)*1000,"")</f>
        <v>1.0672016904474778E-2</v>
      </c>
      <c r="BG266">
        <f>IFERROR(VLOOKUP($A266,table123!$F$10:$R$410,13,FALSE)/VLOOKUP($A266,table100!$E$10:$K$462,7,FALSE)*1000,"")</f>
        <v>4.9546560495465606</v>
      </c>
      <c r="BH266">
        <f>IFERROR(VLOOKUP($A266,table123!$AF$10:$AR$410,13,FALSE)/VLOOKUP($A266,table100!$AE$10:$AK$462,7,FALSE)*1000,"")</f>
        <v>2.9383281243121893</v>
      </c>
      <c r="BI266">
        <f>IFERROR(VLOOKUP($A266,table123!$BF$10:$BR$410,13,FALSE)/VLOOKUP($A266,table100!$BE$10:$BK$462,7,FALSE)*1000,"")</f>
        <v>3.434465353596313</v>
      </c>
      <c r="BJ266">
        <f>IFERROR(VLOOKUP($A266,table123!$CF$10:$CY$410,20,FALSE)/VLOOKUP($A266,table100!$CE$10:$CK$462,7,FALSE)*1000,"")</f>
        <v>3.3680342927127986</v>
      </c>
      <c r="BK266">
        <f>IFERROR(VLOOKUP($A266,table123!$DF$10:$DY$410,20,FALSE)/VLOOKUP($A266,table100!$DE$10:$DK$462,7,FALSE)*1000,"")</f>
        <v>3.4330180042722001</v>
      </c>
      <c r="BL266">
        <f>IFERROR(VLOOKUP($A266,table123!$EF$10:$EZ$410,21,FALSE)/VLOOKUP($A266,table100!$EE$10:$EK$462,7,FALSE)*1000,"")</f>
        <v>8.6780853906224547</v>
      </c>
      <c r="BM266">
        <f>IFERROR(VLOOKUP($A266,table123!$FF$10:$FZ$410,21,FALSE)/VLOOKUP($A266,table100!$FE$10:$FK$462,7,FALSE)*1000,"")</f>
        <v>8.969527296220523</v>
      </c>
      <c r="BN266">
        <f>IFERROR(VLOOKUP($A266,table123!$GF$10:$GZ$410,21,FALSE)/VLOOKUP($A266,table100!$GE$10:$GK$462,7,FALSE)*1000,"")</f>
        <v>6.9368109879086042</v>
      </c>
    </row>
    <row r="267" spans="1:66" x14ac:dyDescent="0.3">
      <c r="A267" t="s">
        <v>525</v>
      </c>
      <c r="B267" t="str">
        <f>VLOOKUP($A267,class!$A$1:$B$455,2,FALSE)</f>
        <v>Shire District</v>
      </c>
      <c r="C267" t="str">
        <f>IFERROR(VLOOKUP($A267,classifications!A$3:C$334,3,FALSE),VLOOKUP($A267,classifications!I$2:K$28,3,FALSE))</f>
        <v>Predominantly Urban</v>
      </c>
      <c r="E267" t="b">
        <f>IF(VLOOKUP(A267,table123!$F$10:$F$410,1,FALSE)=VLOOKUP(calculations!A267,table100!$E$10:$E$462,1,FALSE),TRUE,FALSE)</f>
        <v>1</v>
      </c>
      <c r="F267" t="b">
        <f>IF(VLOOKUP($A267,table123!$AF$10:$AF$410,1,FALSE)=VLOOKUP(calculations!$A267,table100!$AE$10:$AE$462,1,FALSE),TRUE,FALSE)</f>
        <v>1</v>
      </c>
      <c r="G267" t="b">
        <f>IF(VLOOKUP($A267,table123!$BF$10:$BF$410,1,FALSE)=VLOOKUP(calculations!$A267,table100!$BE$10:$BE$462,1,FALSE),TRUE,FALSE)</f>
        <v>1</v>
      </c>
      <c r="H267" t="b">
        <f>IF(VLOOKUP($A267,table123!$CF$10:$CF$410,1,FALSE)=VLOOKUP(calculations!$A267,table100!$CE$10:$CE$462,1,FALSE),TRUE,FALSE)</f>
        <v>1</v>
      </c>
      <c r="I267" t="b">
        <f>IF(VLOOKUP($A267,table123!$DF$10:$DF$410,1,FALSE)=VLOOKUP(calculations!$A267,table100!$DE$10:$DE$462,1,FALSE),TRUE,FALSE)</f>
        <v>1</v>
      </c>
      <c r="J267" t="b">
        <f>IF(VLOOKUP($A267,table123!$EF$10:$EF$410,1,FALSE)=VLOOKUP(calculations!$A267,table100!$EE$10:$EE$462,1,FALSE),TRUE,FALSE)</f>
        <v>1</v>
      </c>
      <c r="K267" t="b">
        <f>IF(VLOOKUP($A267,table123!$FF$10:$FF$410,1,FALSE)=VLOOKUP(calculations!$A267,table100!$FE$10:$FE$462,1,FALSE),TRUE,FALSE)</f>
        <v>1</v>
      </c>
      <c r="L267" t="b">
        <f>IF(VLOOKUP($A267,table123!$GF$10:$GF$408,1,FALSE)=VLOOKUP(calculations!$A267,table100!$GE$10:$GE$462,1,FALSE),TRUE,FALSE)</f>
        <v>1</v>
      </c>
      <c r="N267">
        <f>IFERROR(VLOOKUP($A267,table123!$F$10:$R$410,3,FALSE)/VLOOKUP($A267,table100!$E$10:$K$462,7,FALSE)*1000,"")</f>
        <v>2.1426296435706633</v>
      </c>
      <c r="O267">
        <f>IFERROR(VLOOKUP($A267,table123!$AF$10:$AR$410,3,FALSE)/VLOOKUP($A267,table100!$AE$10:$AK$462,7,FALSE)*1000,"")</f>
        <v>7.1738501590974835</v>
      </c>
      <c r="P267">
        <f>IFERROR(VLOOKUP($A267,table123!$BF$10:$BR$410,3,FALSE)/VLOOKUP($A267,table100!$BE$10:$BK$462,7,FALSE)*1000,"")</f>
        <v>8.3302214689914695</v>
      </c>
      <c r="Q267">
        <f>IFERROR(VLOOKUP($A267,table123!$CF$10:$CY$410,3,FALSE)/VLOOKUP($A267,table100!$CE$10:$CK$462,7,FALSE)*1000,"")</f>
        <v>4.4957887548372408</v>
      </c>
      <c r="R267">
        <f>IFERROR(VLOOKUP($A267,table123!$DF$10:$DY$410,3,FALSE)/VLOOKUP($A267,table100!$DE$10:$DK$462,7,FALSE)*1000,"")</f>
        <v>3.4557969577656289</v>
      </c>
      <c r="S267">
        <f>IFERROR(VLOOKUP($A267,table123!$EF$10:$EZ$410,3,FALSE)/VLOOKUP($A267,table100!$EE$10:$EK$462,7,FALSE)*1000,"")</f>
        <v>8.2159293034811824</v>
      </c>
      <c r="T267">
        <f>IFERROR(VLOOKUP($A267,table123!$FF$10:$FZ$410,3,FALSE)/VLOOKUP($A267,table100!$FE$10:$FK$462,7,FALSE)*1000,"")</f>
        <v>6.6633070160703287</v>
      </c>
      <c r="U267">
        <f>IFERROR(VLOOKUP($A267,table123!$GF$10:$GZ$410,3,FALSE)/VLOOKUP($A267,table100!$GE$10:$GK$462,7,FALSE)*1000,"")</f>
        <v>9.0050027793218455</v>
      </c>
      <c r="W267">
        <f>IFERROR(VLOOKUP($A267,table123!$F$10:$R$410,5,FALSE)/VLOOKUP($A267,table100!$E$10:$K$462,7,FALSE)*1000,"")</f>
        <v>0.1158178185713872</v>
      </c>
      <c r="X267">
        <f>IFERROR(VLOOKUP($A267,table123!$AF$10:$AR$410,5,FALSE)/VLOOKUP($A267,table100!$AE$10:$AK$462,7,FALSE)*1000,"")</f>
        <v>-0.14463407578825571</v>
      </c>
      <c r="Y267">
        <f>IFERROR(VLOOKUP($A267,table123!$BF$10:$BR$410,5,FALSE)/VLOOKUP($A267,table100!$BE$10:$BK$462,7,FALSE)*1000,"")</f>
        <v>0.14362450808605981</v>
      </c>
      <c r="Z267">
        <f>IFERROR(VLOOKUP($A267,table123!$CF$10:$CY$410,5,FALSE)/VLOOKUP($A267,table100!$CE$10:$CK$462,7,FALSE)*1000,"")</f>
        <v>0.312997951286137</v>
      </c>
      <c r="AA267">
        <f>IFERROR(VLOOKUP($A267,table123!$DF$10:$DY$410,5,FALSE)/VLOOKUP($A267,table100!$DE$10:$DK$462,7,FALSE)*1000,"")</f>
        <v>0.14163102285924711</v>
      </c>
      <c r="AB267">
        <f>IFERROR(VLOOKUP($A267,table123!$EF$10:$EZ$410,5,FALSE)/VLOOKUP($A267,table100!$EE$10:$EK$462,7,FALSE)*1000,"")</f>
        <v>0.45173494452130214</v>
      </c>
      <c r="AC267">
        <f>IFERROR(VLOOKUP($A267,table123!$FF$10:$FZ$410,5,FALSE)/VLOOKUP($A267,table100!$FE$10:$FK$462,7,FALSE)*1000,"")</f>
        <v>0.33596505963379808</v>
      </c>
      <c r="AD267">
        <f>IFERROR(VLOOKUP($A267,table123!$GF$10:$GZ$410,5,FALSE)/VLOOKUP($A267,table100!$GE$10:$GK$462,7,FALSE)*1000,"")</f>
        <v>0</v>
      </c>
      <c r="AF267">
        <f>IFERROR(VLOOKUP($A267,table123!$F$10:$R$410,7,FALSE)/VLOOKUP($A267,table100!$E$10:$K$462,7,FALSE)*1000,"")</f>
        <v>0.31849900107131485</v>
      </c>
      <c r="AG267">
        <f>IFERROR(VLOOKUP($A267,table123!$AF$10:$AR$410,7,FALSE)/VLOOKUP($A267,table100!$AE$10:$AK$462,7,FALSE)*1000,"")</f>
        <v>0.49175585768006941</v>
      </c>
      <c r="AH267">
        <f>IFERROR(VLOOKUP($A267,table123!$BF$10:$BR$410,7,FALSE)/VLOOKUP($A267,table100!$BE$10:$BK$462,7,FALSE)*1000,"")</f>
        <v>1.1489960646884785</v>
      </c>
      <c r="AI267">
        <f>IFERROR(VLOOKUP($A267,table123!$CF$10:$CY$410,7,FALSE)/VLOOKUP($A267,table100!$CE$10:$CK$462,7,FALSE)*1000,"")</f>
        <v>2.845435920783064E-2</v>
      </c>
      <c r="AJ267">
        <f>IFERROR(VLOOKUP($A267,table123!$DF$10:$DY$410,7,FALSE)/VLOOKUP($A267,table100!$DE$10:$DK$462,7,FALSE)*1000,"")</f>
        <v>2.8326204571849419E-2</v>
      </c>
      <c r="AK267">
        <f>IFERROR(VLOOKUP($A267,table123!$EF$10:$EZ$410,7,FALSE)/VLOOKUP($A267,table100!$EE$10:$EK$462,7,FALSE)*1000,"")</f>
        <v>8.4700302097744151E-2</v>
      </c>
      <c r="AL267">
        <f>IFERROR(VLOOKUP($A267,table123!$FF$10:$FZ$410,7,FALSE)/VLOOKUP($A267,table100!$FE$10:$FK$462,7,FALSE)*1000,"")</f>
        <v>0.30796797133098158</v>
      </c>
      <c r="AM267">
        <f>IFERROR(VLOOKUP($A267,table123!$GF$10:$GZ$410,7,FALSE)/VLOOKUP($A267,table100!$GE$10:$GK$462,7,FALSE)*1000,"")</f>
        <v>0.6392440244580323</v>
      </c>
      <c r="AO267">
        <f>IFERROR(VLOOKUP($A267,table123!$F$10:$R$410,9,FALSE)/VLOOKUP($A267,table100!$E$10:$K$462,7,FALSE)*1000,"")</f>
        <v>-0.28954454642846805</v>
      </c>
      <c r="AP267">
        <f>IFERROR(VLOOKUP($A267,table123!$AF$10:$AR$410,9,FALSE)/VLOOKUP($A267,table100!$AE$10:$AK$462,7,FALSE)*1000,"")</f>
        <v>0</v>
      </c>
      <c r="AQ267">
        <f>IFERROR(VLOOKUP($A267,table123!$BF$10:$BR$410,9,FALSE)/VLOOKUP($A267,table100!$BE$10:$BK$462,7,FALSE)*1000,"")</f>
        <v>0.17234940970327178</v>
      </c>
      <c r="AR267">
        <f>IFERROR(VLOOKUP($A267,table123!$CF$10:$CY$410,16,FALSE)/VLOOKUP($A267,table100!$CE$10:$CK$462,7,FALSE)*1000,"")</f>
        <v>0</v>
      </c>
      <c r="AS267">
        <f>IFERROR(VLOOKUP($A267,table123!$DF$10:$DY$410,16,FALSE)/VLOOKUP($A267,table100!$DE$10:$DK$462,7,FALSE)*1000,"")</f>
        <v>0</v>
      </c>
      <c r="AT267">
        <f>IFERROR(VLOOKUP($A267,table123!$EF$10:$EZ$410,17,FALSE)/VLOOKUP($A267,table100!$EE$10:$EK$462,7,FALSE)*1000,"")</f>
        <v>0</v>
      </c>
      <c r="AU267">
        <f>IFERROR(VLOOKUP($A267,table123!$FF$10:$FZ$410,17,FALSE)/VLOOKUP($A267,table100!$FE$10:$FK$462,7,FALSE)*1000,"")</f>
        <v>2.7997088302816508E-2</v>
      </c>
      <c r="AV267">
        <f>IFERROR(VLOOKUP($A267,table123!$GF$10:$GZ$410,17,FALSE)/VLOOKUP($A267,table100!$GE$10:$GK$462,7,FALSE)*1000,"")</f>
        <v>0</v>
      </c>
      <c r="AX267">
        <f>IFERROR(VLOOKUP($A267,table123!$F$10:$R$410,11,FALSE)/VLOOKUP($A267,table100!$E$10:$K$462,7,FALSE)*1000,"")</f>
        <v>1.3319049135709529</v>
      </c>
      <c r="AY267">
        <f>IFERROR(VLOOKUP($A267,table123!$AF$10:$AR$410,11,FALSE)/VLOOKUP($A267,table100!$AE$10:$AK$462,7,FALSE)*1000,"")</f>
        <v>0.49175585768006941</v>
      </c>
      <c r="AZ267">
        <f>IFERROR(VLOOKUP($A267,table123!$BF$10:$BR$410,11,FALSE)/VLOOKUP($A267,table100!$BE$10:$BK$462,7,FALSE)*1000,"")</f>
        <v>0.28724901617211962</v>
      </c>
      <c r="BA267">
        <f>IFERROR(VLOOKUP($A267,table123!$CF$10:$CY$410,18,FALSE)/VLOOKUP($A267,table100!$CE$10:$CK$462,7,FALSE)*1000,"")</f>
        <v>0.312997951286137</v>
      </c>
      <c r="BB267">
        <f>IFERROR(VLOOKUP($A267,table123!$DF$10:$DY$410,18,FALSE)/VLOOKUP($A267,table100!$DE$10:$DK$462,7,FALSE)*1000,"")</f>
        <v>0.33991445486219302</v>
      </c>
      <c r="BC267">
        <f>IFERROR(VLOOKUP($A267,table123!$EF$10:$EZ$410,19,FALSE)/VLOOKUP($A267,table100!$EE$10:$EK$462,7,FALSE)*1000,"")</f>
        <v>0.31056777435839522</v>
      </c>
      <c r="BD267">
        <f>IFERROR(VLOOKUP($A267,table123!$FF$10:$FZ$410,19,FALSE)/VLOOKUP($A267,table100!$FE$10:$FK$462,7,FALSE)*1000,"")</f>
        <v>0</v>
      </c>
      <c r="BE267">
        <f>IFERROR(VLOOKUP($A267,table123!$GF$10:$GZ$410,19,FALSE)/VLOOKUP($A267,table100!$GE$10:$GK$462,7,FALSE)*1000,"")</f>
        <v>0</v>
      </c>
      <c r="BG267">
        <f>IFERROR(VLOOKUP($A267,table123!$F$10:$R$410,13,FALSE)/VLOOKUP($A267,table100!$E$10:$K$462,7,FALSE)*1000,"")</f>
        <v>0.95549700321394448</v>
      </c>
      <c r="BH267">
        <f>IFERROR(VLOOKUP($A267,table123!$AF$10:$AR$410,13,FALSE)/VLOOKUP($A267,table100!$AE$10:$AK$462,7,FALSE)*1000,"")</f>
        <v>7.0292160833092279</v>
      </c>
      <c r="BI267">
        <f>IFERROR(VLOOKUP($A267,table123!$BF$10:$BR$410,13,FALSE)/VLOOKUP($A267,table100!$BE$10:$BK$462,7,FALSE)*1000,"")</f>
        <v>9.50794243529716</v>
      </c>
      <c r="BJ267">
        <f>IFERROR(VLOOKUP($A267,table123!$CF$10:$CY$410,20,FALSE)/VLOOKUP($A267,table100!$CE$10:$CK$462,7,FALSE)*1000,"")</f>
        <v>4.5242431140450714</v>
      </c>
      <c r="BK267">
        <f>IFERROR(VLOOKUP($A267,table123!$DF$10:$DY$410,20,FALSE)/VLOOKUP($A267,table100!$DE$10:$DK$462,7,FALSE)*1000,"")</f>
        <v>3.2858397303345326</v>
      </c>
      <c r="BL267">
        <f>IFERROR(VLOOKUP($A267,table123!$EF$10:$EZ$410,21,FALSE)/VLOOKUP($A267,table100!$EE$10:$EK$462,7,FALSE)*1000,"")</f>
        <v>8.4417967757418335</v>
      </c>
      <c r="BM267">
        <f>IFERROR(VLOOKUP($A267,table123!$FF$10:$FZ$410,21,FALSE)/VLOOKUP($A267,table100!$FE$10:$FK$462,7,FALSE)*1000,"")</f>
        <v>7.3352371353379242</v>
      </c>
      <c r="BN267">
        <f>IFERROR(VLOOKUP($A267,table123!$GF$10:$GZ$410,21,FALSE)/VLOOKUP($A267,table100!$GE$10:$GK$462,7,FALSE)*1000,"")</f>
        <v>9.644246803779879</v>
      </c>
    </row>
    <row r="268" spans="1:66" x14ac:dyDescent="0.3">
      <c r="A268" t="s">
        <v>679</v>
      </c>
      <c r="B268" t="str">
        <f>VLOOKUP($A268,class!$A$1:$B$455,2,FALSE)</f>
        <v>Shire District</v>
      </c>
      <c r="C268" t="str">
        <f>IFERROR(VLOOKUP($A268,classifications!A$3:C$334,3,FALSE),VLOOKUP($A268,classifications!I$2:K$28,3,FALSE))</f>
        <v>Predominantly Urban</v>
      </c>
      <c r="E268" t="b">
        <f>IF(VLOOKUP(A268,table123!$F$10:$F$410,1,FALSE)=VLOOKUP(calculations!A268,table100!$E$10:$E$462,1,FALSE),TRUE,FALSE)</f>
        <v>1</v>
      </c>
      <c r="F268" t="b">
        <f>IF(VLOOKUP($A268,table123!$AF$10:$AF$410,1,FALSE)=VLOOKUP(calculations!$A268,table100!$AE$10:$AE$462,1,FALSE),TRUE,FALSE)</f>
        <v>1</v>
      </c>
      <c r="G268" t="b">
        <f>IF(VLOOKUP($A268,table123!$BF$10:$BF$410,1,FALSE)=VLOOKUP(calculations!$A268,table100!$BE$10:$BE$462,1,FALSE),TRUE,FALSE)</f>
        <v>1</v>
      </c>
      <c r="H268" t="b">
        <f>IF(VLOOKUP($A268,table123!$CF$10:$CF$410,1,FALSE)=VLOOKUP(calculations!$A268,table100!$CE$10:$CE$462,1,FALSE),TRUE,FALSE)</f>
        <v>1</v>
      </c>
      <c r="I268" t="b">
        <f>IF(VLOOKUP($A268,table123!$DF$10:$DF$410,1,FALSE)=VLOOKUP(calculations!$A268,table100!$DE$10:$DE$462,1,FALSE),TRUE,FALSE)</f>
        <v>1</v>
      </c>
      <c r="J268" t="b">
        <f>IF(VLOOKUP($A268,table123!$EF$10:$EF$410,1,FALSE)=VLOOKUP(calculations!$A268,table100!$EE$10:$EE$462,1,FALSE),TRUE,FALSE)</f>
        <v>1</v>
      </c>
      <c r="K268" t="b">
        <f>IF(VLOOKUP($A268,table123!$FF$10:$FF$410,1,FALSE)=VLOOKUP(calculations!$A268,table100!$FE$10:$FE$462,1,FALSE),TRUE,FALSE)</f>
        <v>1</v>
      </c>
      <c r="L268" t="b">
        <f>IF(VLOOKUP($A268,table123!$GF$10:$GF$408,1,FALSE)=VLOOKUP(calculations!$A268,table100!$GE$10:$GE$462,1,FALSE),TRUE,FALSE)</f>
        <v>1</v>
      </c>
      <c r="N268">
        <f>IFERROR(VLOOKUP($A268,table123!$F$10:$R$410,3,FALSE)/VLOOKUP($A268,table100!$E$10:$K$462,7,FALSE)*1000,"")</f>
        <v>4.3599018214700944</v>
      </c>
      <c r="O268">
        <f>IFERROR(VLOOKUP($A268,table123!$AF$10:$AR$410,3,FALSE)/VLOOKUP($A268,table100!$AE$10:$AK$462,7,FALSE)*1000,"")</f>
        <v>8.5162451393129164</v>
      </c>
      <c r="P268">
        <f>IFERROR(VLOOKUP($A268,table123!$BF$10:$BR$410,3,FALSE)/VLOOKUP($A268,table100!$BE$10:$BK$462,7,FALSE)*1000,"")</f>
        <v>7.1433127112698518</v>
      </c>
      <c r="Q268">
        <f>IFERROR(VLOOKUP($A268,table123!$CF$10:$CY$410,3,FALSE)/VLOOKUP($A268,table100!$CE$10:$CK$462,7,FALSE)*1000,"")</f>
        <v>3.6401620663459102</v>
      </c>
      <c r="R268">
        <f>IFERROR(VLOOKUP($A268,table123!$DF$10:$DY$410,3,FALSE)/VLOOKUP($A268,table100!$DE$10:$DK$462,7,FALSE)*1000,"")</f>
        <v>4.6036450778835851</v>
      </c>
      <c r="S268">
        <f>IFERROR(VLOOKUP($A268,table123!$EF$10:$EZ$410,3,FALSE)/VLOOKUP($A268,table100!$EE$10:$EK$462,7,FALSE)*1000,"")</f>
        <v>3.4163924149819778</v>
      </c>
      <c r="T268">
        <f>IFERROR(VLOOKUP($A268,table123!$FF$10:$FZ$410,3,FALSE)/VLOOKUP($A268,table100!$FE$10:$FK$462,7,FALSE)*1000,"")</f>
        <v>1.8406439133961441</v>
      </c>
      <c r="U268">
        <f>IFERROR(VLOOKUP($A268,table123!$GF$10:$GZ$410,3,FALSE)/VLOOKUP($A268,table100!$GE$10:$GK$462,7,FALSE)*1000,"")</f>
        <v>2.052174994558627</v>
      </c>
      <c r="W268">
        <f>IFERROR(VLOOKUP($A268,table123!$F$10:$R$410,5,FALSE)/VLOOKUP($A268,table100!$E$10:$K$462,7,FALSE)*1000,"")</f>
        <v>3.2295569047926624E-2</v>
      </c>
      <c r="X268">
        <f>IFERROR(VLOOKUP($A268,table123!$AF$10:$AR$410,5,FALSE)/VLOOKUP($A268,table100!$AE$10:$AK$462,7,FALSE)*1000,"")</f>
        <v>0.22495741877430342</v>
      </c>
      <c r="Y268">
        <f>IFERROR(VLOOKUP($A268,table123!$BF$10:$BR$410,5,FALSE)/VLOOKUP($A268,table100!$BE$10:$BK$462,7,FALSE)*1000,"")</f>
        <v>9.5669366668792652E-2</v>
      </c>
      <c r="Z268">
        <f>IFERROR(VLOOKUP($A268,table123!$CF$10:$CY$410,5,FALSE)/VLOOKUP($A268,table100!$CE$10:$CK$462,7,FALSE)*1000,"")</f>
        <v>0.12661433274246645</v>
      </c>
      <c r="AA268">
        <f>IFERROR(VLOOKUP($A268,table123!$DF$10:$DY$410,5,FALSE)/VLOOKUP($A268,table100!$DE$10:$DK$462,7,FALSE)*1000,"")</f>
        <v>0.28378634041748124</v>
      </c>
      <c r="AB268">
        <f>IFERROR(VLOOKUP($A268,table123!$EF$10:$EZ$410,5,FALSE)/VLOOKUP($A268,table100!$EE$10:$EK$462,7,FALSE)*1000,"")</f>
        <v>0.15671524839366871</v>
      </c>
      <c r="AC268">
        <f>IFERROR(VLOOKUP($A268,table123!$FF$10:$FZ$410,5,FALSE)/VLOOKUP($A268,table100!$FE$10:$FK$462,7,FALSE)*1000,"")</f>
        <v>0</v>
      </c>
      <c r="AD268">
        <f>IFERROR(VLOOKUP($A268,table123!$GF$10:$GZ$410,5,FALSE)/VLOOKUP($A268,table100!$GE$10:$GK$462,7,FALSE)*1000,"")</f>
        <v>6.2187121047231127E-2</v>
      </c>
      <c r="AF268">
        <f>IFERROR(VLOOKUP($A268,table123!$F$10:$R$410,7,FALSE)/VLOOKUP($A268,table100!$E$10:$K$462,7,FALSE)*1000,"")</f>
        <v>0.54902467381475262</v>
      </c>
      <c r="AG268">
        <f>IFERROR(VLOOKUP($A268,table123!$AF$10:$AR$410,7,FALSE)/VLOOKUP($A268,table100!$AE$10:$AK$462,7,FALSE)*1000,"")</f>
        <v>0.80341935276536947</v>
      </c>
      <c r="AH268">
        <f>IFERROR(VLOOKUP($A268,table123!$BF$10:$BR$410,7,FALSE)/VLOOKUP($A268,table100!$BE$10:$BK$462,7,FALSE)*1000,"")</f>
        <v>0.22322852222718287</v>
      </c>
      <c r="AI268">
        <f>IFERROR(VLOOKUP($A268,table123!$CF$10:$CY$410,7,FALSE)/VLOOKUP($A268,table100!$CE$10:$CK$462,7,FALSE)*1000,"")</f>
        <v>0.15826791592808304</v>
      </c>
      <c r="AJ268">
        <f>IFERROR(VLOOKUP($A268,table123!$DF$10:$DY$410,7,FALSE)/VLOOKUP($A268,table100!$DE$10:$DK$462,7,FALSE)*1000,"")</f>
        <v>1.1666771772718674</v>
      </c>
      <c r="AK268">
        <f>IFERROR(VLOOKUP($A268,table123!$EF$10:$EZ$410,7,FALSE)/VLOOKUP($A268,table100!$EE$10:$EK$462,7,FALSE)*1000,"")</f>
        <v>1.097006738755681</v>
      </c>
      <c r="AL268">
        <f>IFERROR(VLOOKUP($A268,table123!$FF$10:$FZ$410,7,FALSE)/VLOOKUP($A268,table100!$FE$10:$FK$462,7,FALSE)*1000,"")</f>
        <v>1.466275659824047</v>
      </c>
      <c r="AM268">
        <f>IFERROR(VLOOKUP($A268,table123!$GF$10:$GZ$410,7,FALSE)/VLOOKUP($A268,table100!$GE$10:$GK$462,7,FALSE)*1000,"")</f>
        <v>0.83952613413762012</v>
      </c>
      <c r="AO268">
        <f>IFERROR(VLOOKUP($A268,table123!$F$10:$R$410,9,FALSE)/VLOOKUP($A268,table100!$E$10:$K$462,7,FALSE)*1000,"")</f>
        <v>0</v>
      </c>
      <c r="AP268">
        <f>IFERROR(VLOOKUP($A268,table123!$AF$10:$AR$410,9,FALSE)/VLOOKUP($A268,table100!$AE$10:$AK$462,7,FALSE)*1000,"")</f>
        <v>3.2136774110614774E-2</v>
      </c>
      <c r="AQ268">
        <f>IFERROR(VLOOKUP($A268,table123!$BF$10:$BR$410,9,FALSE)/VLOOKUP($A268,table100!$BE$10:$BK$462,7,FALSE)*1000,"")</f>
        <v>0</v>
      </c>
      <c r="AR268">
        <f>IFERROR(VLOOKUP($A268,table123!$CF$10:$CY$410,16,FALSE)/VLOOKUP($A268,table100!$CE$10:$CK$462,7,FALSE)*1000,"")</f>
        <v>0</v>
      </c>
      <c r="AS268">
        <f>IFERROR(VLOOKUP($A268,table123!$DF$10:$DY$410,16,FALSE)/VLOOKUP($A268,table100!$DE$10:$DK$462,7,FALSE)*1000,"")</f>
        <v>0</v>
      </c>
      <c r="AT268">
        <f>IFERROR(VLOOKUP($A268,table123!$EF$10:$EZ$410,17,FALSE)/VLOOKUP($A268,table100!$EE$10:$EK$462,7,FALSE)*1000,"")</f>
        <v>0</v>
      </c>
      <c r="AU268">
        <f>IFERROR(VLOOKUP($A268,table123!$FF$10:$FZ$410,17,FALSE)/VLOOKUP($A268,table100!$FE$10:$FK$462,7,FALSE)*1000,"")</f>
        <v>3.1197354464341423E-2</v>
      </c>
      <c r="AV268">
        <f>IFERROR(VLOOKUP($A268,table123!$GF$10:$GZ$410,17,FALSE)/VLOOKUP($A268,table100!$GE$10:$GK$462,7,FALSE)*1000,"")</f>
        <v>0</v>
      </c>
      <c r="AX268">
        <f>IFERROR(VLOOKUP($A268,table123!$F$10:$R$410,11,FALSE)/VLOOKUP($A268,table100!$E$10:$K$462,7,FALSE)*1000,"")</f>
        <v>0</v>
      </c>
      <c r="AY268">
        <f>IFERROR(VLOOKUP($A268,table123!$AF$10:$AR$410,11,FALSE)/VLOOKUP($A268,table100!$AE$10:$AK$462,7,FALSE)*1000,"")</f>
        <v>1.8317961243050422</v>
      </c>
      <c r="AZ268">
        <f>IFERROR(VLOOKUP($A268,table123!$BF$10:$BR$410,11,FALSE)/VLOOKUP($A268,table100!$BE$10:$BK$462,7,FALSE)*1000,"")</f>
        <v>0</v>
      </c>
      <c r="BA268">
        <f>IFERROR(VLOOKUP($A268,table123!$CF$10:$CY$410,18,FALSE)/VLOOKUP($A268,table100!$CE$10:$CK$462,7,FALSE)*1000,"")</f>
        <v>6.3307166371233223E-2</v>
      </c>
      <c r="BB268">
        <f>IFERROR(VLOOKUP($A268,table123!$DF$10:$DY$410,18,FALSE)/VLOOKUP($A268,table100!$DE$10:$DK$462,7,FALSE)*1000,"")</f>
        <v>3.1531815601942362E-2</v>
      </c>
      <c r="BC268">
        <f>IFERROR(VLOOKUP($A268,table123!$EF$10:$EZ$410,19,FALSE)/VLOOKUP($A268,table100!$EE$10:$EK$462,7,FALSE)*1000,"")</f>
        <v>0</v>
      </c>
      <c r="BD268">
        <f>IFERROR(VLOOKUP($A268,table123!$FF$10:$FZ$410,19,FALSE)/VLOOKUP($A268,table100!$FE$10:$FK$462,7,FALSE)*1000,"")</f>
        <v>0</v>
      </c>
      <c r="BE268">
        <f>IFERROR(VLOOKUP($A268,table123!$GF$10:$GZ$410,19,FALSE)/VLOOKUP($A268,table100!$GE$10:$GK$462,7,FALSE)*1000,"")</f>
        <v>0</v>
      </c>
      <c r="BG268">
        <f>IFERROR(VLOOKUP($A268,table123!$F$10:$R$410,13,FALSE)/VLOOKUP($A268,table100!$E$10:$K$462,7,FALSE)*1000,"")</f>
        <v>4.9412220643327736</v>
      </c>
      <c r="BH268">
        <f>IFERROR(VLOOKUP($A268,table123!$AF$10:$AR$410,13,FALSE)/VLOOKUP($A268,table100!$AE$10:$AK$462,7,FALSE)*1000,"")</f>
        <v>7.7449625606581609</v>
      </c>
      <c r="BI268">
        <f>IFERROR(VLOOKUP($A268,table123!$BF$10:$BR$410,13,FALSE)/VLOOKUP($A268,table100!$BE$10:$BK$462,7,FALSE)*1000,"")</f>
        <v>7.462210600165827</v>
      </c>
      <c r="BJ268">
        <f>IFERROR(VLOOKUP($A268,table123!$CF$10:$CY$410,20,FALSE)/VLOOKUP($A268,table100!$CE$10:$CK$462,7,FALSE)*1000,"")</f>
        <v>3.861737148645227</v>
      </c>
      <c r="BK268">
        <f>IFERROR(VLOOKUP($A268,table123!$DF$10:$DY$410,20,FALSE)/VLOOKUP($A268,table100!$DE$10:$DK$462,7,FALSE)*1000,"")</f>
        <v>6.0225767799709908</v>
      </c>
      <c r="BL268">
        <f>IFERROR(VLOOKUP($A268,table123!$EF$10:$EZ$410,21,FALSE)/VLOOKUP($A268,table100!$EE$10:$EK$462,7,FALSE)*1000,"")</f>
        <v>4.6701144021313281</v>
      </c>
      <c r="BM268">
        <f>IFERROR(VLOOKUP($A268,table123!$FF$10:$FZ$410,21,FALSE)/VLOOKUP($A268,table100!$FE$10:$FK$462,7,FALSE)*1000,"")</f>
        <v>3.3381169276845326</v>
      </c>
      <c r="BN268">
        <f>IFERROR(VLOOKUP($A268,table123!$GF$10:$GZ$410,21,FALSE)/VLOOKUP($A268,table100!$GE$10:$GK$462,7,FALSE)*1000,"")</f>
        <v>2.953888249743478</v>
      </c>
    </row>
    <row r="269" spans="1:66" x14ac:dyDescent="0.3">
      <c r="A269" t="s">
        <v>491</v>
      </c>
      <c r="B269" t="str">
        <f>VLOOKUP($A269,class!$A$1:$B$455,2,FALSE)</f>
        <v>Shire District</v>
      </c>
      <c r="C269" t="str">
        <f>IFERROR(VLOOKUP($A269,classifications!A$3:C$334,3,FALSE),VLOOKUP($A269,classifications!I$2:K$28,3,FALSE))</f>
        <v>Predominantly Rural</v>
      </c>
      <c r="E269" t="b">
        <f>IF(VLOOKUP(A269,table123!$F$10:$F$410,1,FALSE)=VLOOKUP(calculations!A269,table100!$E$10:$E$462,1,FALSE),TRUE,FALSE)</f>
        <v>1</v>
      </c>
      <c r="F269" t="b">
        <f>IF(VLOOKUP($A269,table123!$AF$10:$AF$410,1,FALSE)=VLOOKUP(calculations!$A269,table100!$AE$10:$AE$462,1,FALSE),TRUE,FALSE)</f>
        <v>1</v>
      </c>
      <c r="G269" t="b">
        <f>IF(VLOOKUP($A269,table123!$BF$10:$BF$410,1,FALSE)=VLOOKUP(calculations!$A269,table100!$BE$10:$BE$462,1,FALSE),TRUE,FALSE)</f>
        <v>1</v>
      </c>
      <c r="H269" t="b">
        <f>IF(VLOOKUP($A269,table123!$CF$10:$CF$410,1,FALSE)=VLOOKUP(calculations!$A269,table100!$CE$10:$CE$462,1,FALSE),TRUE,FALSE)</f>
        <v>1</v>
      </c>
      <c r="I269" t="b">
        <f>IF(VLOOKUP($A269,table123!$DF$10:$DF$410,1,FALSE)=VLOOKUP(calculations!$A269,table100!$DE$10:$DE$462,1,FALSE),TRUE,FALSE)</f>
        <v>1</v>
      </c>
      <c r="J269" t="b">
        <f>IF(VLOOKUP($A269,table123!$EF$10:$EF$410,1,FALSE)=VLOOKUP(calculations!$A269,table100!$EE$10:$EE$462,1,FALSE),TRUE,FALSE)</f>
        <v>1</v>
      </c>
      <c r="K269" t="b">
        <f>IF(VLOOKUP($A269,table123!$FF$10:$FF$410,1,FALSE)=VLOOKUP(calculations!$A269,table100!$FE$10:$FE$462,1,FALSE),TRUE,FALSE)</f>
        <v>1</v>
      </c>
      <c r="L269" t="b">
        <f>IF(VLOOKUP($A269,table123!$GF$10:$GF$408,1,FALSE)=VLOOKUP(calculations!$A269,table100!$GE$10:$GE$462,1,FALSE),TRUE,FALSE)</f>
        <v>1</v>
      </c>
      <c r="N269">
        <f>IFERROR(VLOOKUP($A269,table123!$F$10:$R$410,3,FALSE)/VLOOKUP($A269,table100!$E$10:$K$462,7,FALSE)*1000,"")</f>
        <v>1.7649854049283822</v>
      </c>
      <c r="O269">
        <f>IFERROR(VLOOKUP($A269,table123!$AF$10:$AR$410,3,FALSE)/VLOOKUP($A269,table100!$AE$10:$AK$462,7,FALSE)*1000,"")</f>
        <v>3.2060689530604414</v>
      </c>
      <c r="P269">
        <f>IFERROR(VLOOKUP($A269,table123!$BF$10:$BR$410,3,FALSE)/VLOOKUP($A269,table100!$BE$10:$BK$462,7,FALSE)*1000,"")</f>
        <v>3.7122030237580996</v>
      </c>
      <c r="Q269">
        <f>IFERROR(VLOOKUP($A269,table123!$CF$10:$CY$410,3,FALSE)/VLOOKUP($A269,table100!$CE$10:$CK$462,7,FALSE)*1000,"")</f>
        <v>5.7133894963255063</v>
      </c>
      <c r="R269">
        <f>IFERROR(VLOOKUP($A269,table123!$DF$10:$DY$410,3,FALSE)/VLOOKUP($A269,table100!$DE$10:$DK$462,7,FALSE)*1000,"")</f>
        <v>5.4146797985649986</v>
      </c>
      <c r="S269">
        <f>IFERROR(VLOOKUP($A269,table123!$EF$10:$EZ$410,3,FALSE)/VLOOKUP($A269,table100!$EE$10:$EK$462,7,FALSE)*1000,"")</f>
        <v>4.2957419011979363</v>
      </c>
      <c r="T269">
        <f>IFERROR(VLOOKUP($A269,table123!$FF$10:$FZ$410,3,FALSE)/VLOOKUP($A269,table100!$FE$10:$FK$462,7,FALSE)*1000,"")</f>
        <v>5.7776699671422591</v>
      </c>
      <c r="U269">
        <f>IFERROR(VLOOKUP($A269,table123!$GF$10:$GZ$410,3,FALSE)/VLOOKUP($A269,table100!$GE$10:$GK$462,7,FALSE)*1000,"")</f>
        <v>5.0436384369106619</v>
      </c>
      <c r="W269">
        <f>IFERROR(VLOOKUP($A269,table123!$F$10:$R$410,5,FALSE)/VLOOKUP($A269,table100!$E$10:$K$462,7,FALSE)*1000,"")</f>
        <v>0.15839612608331635</v>
      </c>
      <c r="X269">
        <f>IFERROR(VLOOKUP($A269,table123!$AF$10:$AR$410,5,FALSE)/VLOOKUP($A269,table100!$AE$10:$AK$462,7,FALSE)*1000,"")</f>
        <v>6.7733851120995239E-2</v>
      </c>
      <c r="Y269">
        <f>IFERROR(VLOOKUP($A269,table123!$BF$10:$BR$410,5,FALSE)/VLOOKUP($A269,table100!$BE$10:$BK$462,7,FALSE)*1000,"")</f>
        <v>8.9992800575953921E-2</v>
      </c>
      <c r="Z269">
        <f>IFERROR(VLOOKUP($A269,table123!$CF$10:$CY$410,5,FALSE)/VLOOKUP($A269,table100!$CE$10:$CK$462,7,FALSE)*1000,"")</f>
        <v>0.1344326940311884</v>
      </c>
      <c r="AA269">
        <f>IFERROR(VLOOKUP($A269,table123!$DF$10:$DY$410,5,FALSE)/VLOOKUP($A269,table100!$DE$10:$DK$462,7,FALSE)*1000,"")</f>
        <v>0.13369579749543206</v>
      </c>
      <c r="AB269">
        <f>IFERROR(VLOOKUP($A269,table123!$EF$10:$EZ$410,5,FALSE)/VLOOKUP($A269,table100!$EE$10:$EK$462,7,FALSE)*1000,"")</f>
        <v>6.6428998472133044E-2</v>
      </c>
      <c r="AC269">
        <f>IFERROR(VLOOKUP($A269,table123!$FF$10:$FZ$410,5,FALSE)/VLOOKUP($A269,table100!$FE$10:$FK$462,7,FALSE)*1000,"")</f>
        <v>6.6156526341323574E-2</v>
      </c>
      <c r="AD269">
        <f>IFERROR(VLOOKUP($A269,table123!$GF$10:$GZ$410,5,FALSE)/VLOOKUP($A269,table100!$GE$10:$GK$462,7,FALSE)*1000,"")</f>
        <v>4.3857725538353584E-2</v>
      </c>
      <c r="AF269">
        <f>IFERROR(VLOOKUP($A269,table123!$F$10:$R$410,7,FALSE)/VLOOKUP($A269,table100!$E$10:$K$462,7,FALSE)*1000,"")</f>
        <v>0.29416423415473042</v>
      </c>
      <c r="AG269">
        <f>IFERROR(VLOOKUP($A269,table123!$AF$10:$AR$410,7,FALSE)/VLOOKUP($A269,table100!$AE$10:$AK$462,7,FALSE)*1000,"")</f>
        <v>0.27093540448398096</v>
      </c>
      <c r="AH269">
        <f>IFERROR(VLOOKUP($A269,table123!$BF$10:$BR$410,7,FALSE)/VLOOKUP($A269,table100!$BE$10:$BK$462,7,FALSE)*1000,"")</f>
        <v>0.33747300215982717</v>
      </c>
      <c r="AI269">
        <f>IFERROR(VLOOKUP($A269,table123!$CF$10:$CY$410,7,FALSE)/VLOOKUP($A269,table100!$CE$10:$CK$462,7,FALSE)*1000,"")</f>
        <v>0.58254167413514957</v>
      </c>
      <c r="AJ269">
        <f>IFERROR(VLOOKUP($A269,table123!$DF$10:$DY$410,7,FALSE)/VLOOKUP($A269,table100!$DE$10:$DK$462,7,FALSE)*1000,"")</f>
        <v>1.0918490128793619</v>
      </c>
      <c r="AK269">
        <f>IFERROR(VLOOKUP($A269,table123!$EF$10:$EZ$410,7,FALSE)/VLOOKUP($A269,table100!$EE$10:$EK$462,7,FALSE)*1000,"")</f>
        <v>0.8857199796284404</v>
      </c>
      <c r="AL269">
        <f>IFERROR(VLOOKUP($A269,table123!$FF$10:$FZ$410,7,FALSE)/VLOOKUP($A269,table100!$FE$10:$FK$462,7,FALSE)*1000,"")</f>
        <v>0.8379826669900986</v>
      </c>
      <c r="AM269">
        <f>IFERROR(VLOOKUP($A269,table123!$GF$10:$GZ$410,7,FALSE)/VLOOKUP($A269,table100!$GE$10:$GK$462,7,FALSE)*1000,"")</f>
        <v>0.942941099074602</v>
      </c>
      <c r="AO269">
        <f>IFERROR(VLOOKUP($A269,table123!$F$10:$R$410,9,FALSE)/VLOOKUP($A269,table100!$E$10:$K$462,7,FALSE)*1000,"")</f>
        <v>0</v>
      </c>
      <c r="AP269">
        <f>IFERROR(VLOOKUP($A269,table123!$AF$10:$AR$410,9,FALSE)/VLOOKUP($A269,table100!$AE$10:$AK$462,7,FALSE)*1000,"")</f>
        <v>0</v>
      </c>
      <c r="AQ269">
        <f>IFERROR(VLOOKUP($A269,table123!$BF$10:$BR$410,9,FALSE)/VLOOKUP($A269,table100!$BE$10:$BK$462,7,FALSE)*1000,"")</f>
        <v>0</v>
      </c>
      <c r="AR269">
        <f>IFERROR(VLOOKUP($A269,table123!$CF$10:$CY$410,16,FALSE)/VLOOKUP($A269,table100!$CE$10:$CK$462,7,FALSE)*1000,"")</f>
        <v>0</v>
      </c>
      <c r="AS269">
        <f>IFERROR(VLOOKUP($A269,table123!$DF$10:$DY$410,16,FALSE)/VLOOKUP($A269,table100!$DE$10:$DK$462,7,FALSE)*1000,"")</f>
        <v>0</v>
      </c>
      <c r="AT269">
        <f>IFERROR(VLOOKUP($A269,table123!$EF$10:$EZ$410,17,FALSE)/VLOOKUP($A269,table100!$EE$10:$EK$462,7,FALSE)*1000,"")</f>
        <v>0</v>
      </c>
      <c r="AU269">
        <f>IFERROR(VLOOKUP($A269,table123!$FF$10:$FZ$410,17,FALSE)/VLOOKUP($A269,table100!$FE$10:$FK$462,7,FALSE)*1000,"")</f>
        <v>0</v>
      </c>
      <c r="AV269">
        <f>IFERROR(VLOOKUP($A269,table123!$GF$10:$GZ$410,17,FALSE)/VLOOKUP($A269,table100!$GE$10:$GK$462,7,FALSE)*1000,"")</f>
        <v>0</v>
      </c>
      <c r="AX269">
        <f>IFERROR(VLOOKUP($A269,table123!$F$10:$R$410,11,FALSE)/VLOOKUP($A269,table100!$E$10:$K$462,7,FALSE)*1000,"")</f>
        <v>0</v>
      </c>
      <c r="AY269">
        <f>IFERROR(VLOOKUP($A269,table123!$AF$10:$AR$410,11,FALSE)/VLOOKUP($A269,table100!$AE$10:$AK$462,7,FALSE)*1000,"")</f>
        <v>0</v>
      </c>
      <c r="AZ269">
        <f>IFERROR(VLOOKUP($A269,table123!$BF$10:$BR$410,11,FALSE)/VLOOKUP($A269,table100!$BE$10:$BK$462,7,FALSE)*1000,"")</f>
        <v>0</v>
      </c>
      <c r="BA269">
        <f>IFERROR(VLOOKUP($A269,table123!$CF$10:$CY$410,18,FALSE)/VLOOKUP($A269,table100!$CE$10:$CK$462,7,FALSE)*1000,"")</f>
        <v>0.91862340921312069</v>
      </c>
      <c r="BB269">
        <f>IFERROR(VLOOKUP($A269,table123!$DF$10:$DY$410,18,FALSE)/VLOOKUP($A269,table100!$DE$10:$DK$462,7,FALSE)*1000,"")</f>
        <v>0.33423949373858014</v>
      </c>
      <c r="BC269">
        <f>IFERROR(VLOOKUP($A269,table123!$EF$10:$EZ$410,19,FALSE)/VLOOKUP($A269,table100!$EE$10:$EK$462,7,FALSE)*1000,"")</f>
        <v>1.1292929740262616</v>
      </c>
      <c r="BD269">
        <f>IFERROR(VLOOKUP($A269,table123!$FF$10:$FZ$410,19,FALSE)/VLOOKUP($A269,table100!$FE$10:$FK$462,7,FALSE)*1000,"")</f>
        <v>1.0585044214611772</v>
      </c>
      <c r="BE269">
        <f>IFERROR(VLOOKUP($A269,table123!$GF$10:$GZ$410,19,FALSE)/VLOOKUP($A269,table100!$GE$10:$GK$462,7,FALSE)*1000,"")</f>
        <v>0.61400815753695015</v>
      </c>
      <c r="BG269">
        <f>IFERROR(VLOOKUP($A269,table123!$F$10:$R$410,13,FALSE)/VLOOKUP($A269,table100!$E$10:$K$462,7,FALSE)*1000,"")</f>
        <v>2.2175457651664288</v>
      </c>
      <c r="BH269">
        <f>IFERROR(VLOOKUP($A269,table123!$AF$10:$AR$410,13,FALSE)/VLOOKUP($A269,table100!$AE$10:$AK$462,7,FALSE)*1000,"")</f>
        <v>3.5447382086654176</v>
      </c>
      <c r="BI269">
        <f>IFERROR(VLOOKUP($A269,table123!$BF$10:$BR$410,13,FALSE)/VLOOKUP($A269,table100!$BE$10:$BK$462,7,FALSE)*1000,"")</f>
        <v>4.1396688264938799</v>
      </c>
      <c r="BJ269">
        <f>IFERROR(VLOOKUP($A269,table123!$CF$10:$CY$410,20,FALSE)/VLOOKUP($A269,table100!$CE$10:$CK$462,7,FALSE)*1000,"")</f>
        <v>5.5117404552787237</v>
      </c>
      <c r="BK269">
        <f>IFERROR(VLOOKUP($A269,table123!$DF$10:$DY$410,20,FALSE)/VLOOKUP($A269,table100!$DE$10:$DK$462,7,FALSE)*1000,"")</f>
        <v>6.3059851152012127</v>
      </c>
      <c r="BL269">
        <f>IFERROR(VLOOKUP($A269,table123!$EF$10:$EZ$410,21,FALSE)/VLOOKUP($A269,table100!$EE$10:$EK$462,7,FALSE)*1000,"")</f>
        <v>4.1185979052722486</v>
      </c>
      <c r="BM269">
        <f>IFERROR(VLOOKUP($A269,table123!$FF$10:$FZ$410,21,FALSE)/VLOOKUP($A269,table100!$FE$10:$FK$462,7,FALSE)*1000,"")</f>
        <v>5.6233047390125037</v>
      </c>
      <c r="BN269">
        <f>IFERROR(VLOOKUP($A269,table123!$GF$10:$GZ$410,21,FALSE)/VLOOKUP($A269,table100!$GE$10:$GK$462,7,FALSE)*1000,"")</f>
        <v>5.4164291039866672</v>
      </c>
    </row>
    <row r="270" spans="1:66" x14ac:dyDescent="0.3">
      <c r="A270" t="s">
        <v>293</v>
      </c>
      <c r="B270" t="str">
        <f>VLOOKUP($A270,class!$A$1:$B$455,2,FALSE)</f>
        <v>Metropolitan District</v>
      </c>
      <c r="C270" t="str">
        <f>IFERROR(VLOOKUP($A270,classifications!A$3:C$334,3,FALSE),VLOOKUP($A270,classifications!I$2:K$28,3,FALSE))</f>
        <v>Predominantly Urban</v>
      </c>
      <c r="E270" t="b">
        <f>IF(VLOOKUP(A270,table123!$F$10:$F$410,1,FALSE)=VLOOKUP(calculations!A270,table100!$E$10:$E$462,1,FALSE),TRUE,FALSE)</f>
        <v>1</v>
      </c>
      <c r="F270" t="b">
        <f>IF(VLOOKUP($A270,table123!$AF$10:$AF$410,1,FALSE)=VLOOKUP(calculations!$A270,table100!$AE$10:$AE$462,1,FALSE),TRUE,FALSE)</f>
        <v>1</v>
      </c>
      <c r="G270" t="b">
        <f>IF(VLOOKUP($A270,table123!$BF$10:$BF$410,1,FALSE)=VLOOKUP(calculations!$A270,table100!$BE$10:$BE$462,1,FALSE),TRUE,FALSE)</f>
        <v>1</v>
      </c>
      <c r="H270" t="b">
        <f>IF(VLOOKUP($A270,table123!$CF$10:$CF$410,1,FALSE)=VLOOKUP(calculations!$A270,table100!$CE$10:$CE$462,1,FALSE),TRUE,FALSE)</f>
        <v>1</v>
      </c>
      <c r="I270" t="b">
        <f>IF(VLOOKUP($A270,table123!$DF$10:$DF$410,1,FALSE)=VLOOKUP(calculations!$A270,table100!$DE$10:$DE$462,1,FALSE),TRUE,FALSE)</f>
        <v>1</v>
      </c>
      <c r="J270" t="b">
        <f>IF(VLOOKUP($A270,table123!$EF$10:$EF$410,1,FALSE)=VLOOKUP(calculations!$A270,table100!$EE$10:$EE$462,1,FALSE),TRUE,FALSE)</f>
        <v>1</v>
      </c>
      <c r="K270" t="b">
        <f>IF(VLOOKUP($A270,table123!$FF$10:$FF$410,1,FALSE)=VLOOKUP(calculations!$A270,table100!$FE$10:$FE$462,1,FALSE),TRUE,FALSE)</f>
        <v>1</v>
      </c>
      <c r="L270" t="b">
        <f>IF(VLOOKUP($A270,table123!$GF$10:$GF$408,1,FALSE)=VLOOKUP(calculations!$A270,table100!$GE$10:$GE$462,1,FALSE),TRUE,FALSE)</f>
        <v>1</v>
      </c>
      <c r="N270">
        <f>IFERROR(VLOOKUP($A270,table123!$F$10:$R$410,3,FALSE)/VLOOKUP($A270,table100!$E$10:$K$462,7,FALSE)*1000,"")</f>
        <v>4.5107440951873556</v>
      </c>
      <c r="O270">
        <f>IFERROR(VLOOKUP($A270,table123!$AF$10:$AR$410,3,FALSE)/VLOOKUP($A270,table100!$AE$10:$AK$462,7,FALSE)*1000,"")</f>
        <v>4.8175092151437733</v>
      </c>
      <c r="P270">
        <f>IFERROR(VLOOKUP($A270,table123!$BF$10:$BR$410,3,FALSE)/VLOOKUP($A270,table100!$BE$10:$BK$462,7,FALSE)*1000,"")</f>
        <v>5.4626062173431151</v>
      </c>
      <c r="Q270">
        <f>IFERROR(VLOOKUP($A270,table123!$CF$10:$CY$410,3,FALSE)/VLOOKUP($A270,table100!$CE$10:$CK$462,7,FALSE)*1000,"")</f>
        <v>5.0911953811835717</v>
      </c>
      <c r="R270">
        <f>IFERROR(VLOOKUP($A270,table123!$DF$10:$DY$410,3,FALSE)/VLOOKUP($A270,table100!$DE$10:$DK$462,7,FALSE)*1000,"")</f>
        <v>5.0739773716275023</v>
      </c>
      <c r="S270">
        <f>IFERROR(VLOOKUP($A270,table123!$EF$10:$EZ$410,3,FALSE)/VLOOKUP($A270,table100!$EE$10:$EK$462,7,FALSE)*1000,"")</f>
        <v>3.8180165360806888</v>
      </c>
      <c r="T270">
        <f>IFERROR(VLOOKUP($A270,table123!$FF$10:$FZ$410,3,FALSE)/VLOOKUP($A270,table100!$FE$10:$FK$462,7,FALSE)*1000,"")</f>
        <v>3.2937565206894468</v>
      </c>
      <c r="U270">
        <f>IFERROR(VLOOKUP($A270,table123!$GF$10:$GZ$410,3,FALSE)/VLOOKUP($A270,table100!$GE$10:$GK$462,7,FALSE)*1000,"")</f>
        <v>4.7508999218206336</v>
      </c>
      <c r="W270">
        <f>IFERROR(VLOOKUP($A270,table123!$F$10:$R$410,5,FALSE)/VLOOKUP($A270,table100!$E$10:$K$462,7,FALSE)*1000,"")</f>
        <v>0.12431184514295862</v>
      </c>
      <c r="X270">
        <f>IFERROR(VLOOKUP($A270,table123!$AF$10:$AR$410,5,FALSE)/VLOOKUP($A270,table100!$AE$10:$AK$462,7,FALSE)*1000,"")</f>
        <v>2.6518399349415269E-2</v>
      </c>
      <c r="Y270">
        <f>IFERROR(VLOOKUP($A270,table123!$BF$10:$BR$410,5,FALSE)/VLOOKUP($A270,table100!$BE$10:$BK$462,7,FALSE)*1000,"")</f>
        <v>8.7964673387167704E-3</v>
      </c>
      <c r="Z270">
        <f>IFERROR(VLOOKUP($A270,table123!$CF$10:$CY$410,5,FALSE)/VLOOKUP($A270,table100!$CE$10:$CK$462,7,FALSE)*1000,"")</f>
        <v>8.7477583869133534E-3</v>
      </c>
      <c r="AA270">
        <f>IFERROR(VLOOKUP($A270,table123!$DF$10:$DY$410,5,FALSE)/VLOOKUP($A270,table100!$DE$10:$DK$462,7,FALSE)*1000,"")</f>
        <v>8.7032201914708437E-3</v>
      </c>
      <c r="AB270">
        <f>IFERROR(VLOOKUP($A270,table123!$EF$10:$EZ$410,5,FALSE)/VLOOKUP($A270,table100!$EE$10:$EK$462,7,FALSE)*1000,"")</f>
        <v>1.7315267737327389E-2</v>
      </c>
      <c r="AC270">
        <f>IFERROR(VLOOKUP($A270,table123!$FF$10:$FZ$410,5,FALSE)/VLOOKUP($A270,table100!$FE$10:$FK$462,7,FALSE)*1000,"")</f>
        <v>4.3111996344102711E-2</v>
      </c>
      <c r="AD270">
        <f>IFERROR(VLOOKUP($A270,table123!$GF$10:$GZ$410,5,FALSE)/VLOOKUP($A270,table100!$GE$10:$GK$462,7,FALSE)*1000,"")</f>
        <v>8.5911390991331542E-3</v>
      </c>
      <c r="AF270">
        <f>IFERROR(VLOOKUP($A270,table123!$F$10:$R$410,7,FALSE)/VLOOKUP($A270,table100!$E$10:$K$462,7,FALSE)*1000,"")</f>
        <v>8.8794175102113303E-3</v>
      </c>
      <c r="AG270">
        <f>IFERROR(VLOOKUP($A270,table123!$AF$10:$AR$410,7,FALSE)/VLOOKUP($A270,table100!$AE$10:$AK$462,7,FALSE)*1000,"")</f>
        <v>4.4197332249025452E-2</v>
      </c>
      <c r="AH270">
        <f>IFERROR(VLOOKUP($A270,table123!$BF$10:$BR$410,7,FALSE)/VLOOKUP($A270,table100!$BE$10:$BK$462,7,FALSE)*1000,"")</f>
        <v>9.6761140725884487E-2</v>
      </c>
      <c r="AI270">
        <f>IFERROR(VLOOKUP($A270,table123!$CF$10:$CY$410,7,FALSE)/VLOOKUP($A270,table100!$CE$10:$CK$462,7,FALSE)*1000,"")</f>
        <v>1.7495516773826707E-2</v>
      </c>
      <c r="AJ270">
        <f>IFERROR(VLOOKUP($A270,table123!$DF$10:$DY$410,7,FALSE)/VLOOKUP($A270,table100!$DE$10:$DK$462,7,FALSE)*1000,"")</f>
        <v>0.18276762402088773</v>
      </c>
      <c r="AK270">
        <f>IFERROR(VLOOKUP($A270,table123!$EF$10:$EZ$410,7,FALSE)/VLOOKUP($A270,table100!$EE$10:$EK$462,7,FALSE)*1000,"")</f>
        <v>0.25107138219124714</v>
      </c>
      <c r="AL270">
        <f>IFERROR(VLOOKUP($A270,table123!$FF$10:$FZ$410,7,FALSE)/VLOOKUP($A270,table100!$FE$10:$FK$462,7,FALSE)*1000,"")</f>
        <v>0.31902877294636001</v>
      </c>
      <c r="AM270">
        <f>IFERROR(VLOOKUP($A270,table123!$GF$10:$GZ$410,7,FALSE)/VLOOKUP($A270,table100!$GE$10:$GK$462,7,FALSE)*1000,"")</f>
        <v>1.7182278198266308E-2</v>
      </c>
      <c r="AO270">
        <f>IFERROR(VLOOKUP($A270,table123!$F$10:$R$410,9,FALSE)/VLOOKUP($A270,table100!$E$10:$K$462,7,FALSE)*1000,"")</f>
        <v>0</v>
      </c>
      <c r="AP270">
        <f>IFERROR(VLOOKUP($A270,table123!$AF$10:$AR$410,9,FALSE)/VLOOKUP($A270,table100!$AE$10:$AK$462,7,FALSE)*1000,"")</f>
        <v>0</v>
      </c>
      <c r="AQ270">
        <f>IFERROR(VLOOKUP($A270,table123!$BF$10:$BR$410,9,FALSE)/VLOOKUP($A270,table100!$BE$10:$BK$462,7,FALSE)*1000,"")</f>
        <v>0</v>
      </c>
      <c r="AR270">
        <f>IFERROR(VLOOKUP($A270,table123!$CF$10:$CY$410,16,FALSE)/VLOOKUP($A270,table100!$CE$10:$CK$462,7,FALSE)*1000,"")</f>
        <v>0</v>
      </c>
      <c r="AS270">
        <f>IFERROR(VLOOKUP($A270,table123!$DF$10:$DY$410,16,FALSE)/VLOOKUP($A270,table100!$DE$10:$DK$462,7,FALSE)*1000,"")</f>
        <v>0</v>
      </c>
      <c r="AT270">
        <f>IFERROR(VLOOKUP($A270,table123!$EF$10:$EZ$410,17,FALSE)/VLOOKUP($A270,table100!$EE$10:$EK$462,7,FALSE)*1000,"")</f>
        <v>0</v>
      </c>
      <c r="AU270">
        <f>IFERROR(VLOOKUP($A270,table123!$FF$10:$FZ$410,17,FALSE)/VLOOKUP($A270,table100!$FE$10:$FK$462,7,FALSE)*1000,"")</f>
        <v>0</v>
      </c>
      <c r="AV270">
        <f>IFERROR(VLOOKUP($A270,table123!$GF$10:$GZ$410,17,FALSE)/VLOOKUP($A270,table100!$GE$10:$GK$462,7,FALSE)*1000,"")</f>
        <v>0</v>
      </c>
      <c r="AX270">
        <f>IFERROR(VLOOKUP($A270,table123!$F$10:$R$410,11,FALSE)/VLOOKUP($A270,table100!$E$10:$K$462,7,FALSE)*1000,"")</f>
        <v>0.12431184514295862</v>
      </c>
      <c r="AY270">
        <f>IFERROR(VLOOKUP($A270,table123!$AF$10:$AR$410,11,FALSE)/VLOOKUP($A270,table100!$AE$10:$AK$462,7,FALSE)*1000,"")</f>
        <v>0</v>
      </c>
      <c r="AZ270">
        <f>IFERROR(VLOOKUP($A270,table123!$BF$10:$BR$410,11,FALSE)/VLOOKUP($A270,table100!$BE$10:$BK$462,7,FALSE)*1000,"")</f>
        <v>0</v>
      </c>
      <c r="BA270">
        <f>IFERROR(VLOOKUP($A270,table123!$CF$10:$CY$410,18,FALSE)/VLOOKUP($A270,table100!$CE$10:$CK$462,7,FALSE)*1000,"")</f>
        <v>0</v>
      </c>
      <c r="BB270">
        <f>IFERROR(VLOOKUP($A270,table123!$DF$10:$DY$410,18,FALSE)/VLOOKUP($A270,table100!$DE$10:$DK$462,7,FALSE)*1000,"")</f>
        <v>0</v>
      </c>
      <c r="BC270">
        <f>IFERROR(VLOOKUP($A270,table123!$EF$10:$EZ$410,19,FALSE)/VLOOKUP($A270,table100!$EE$10:$EK$462,7,FALSE)*1000,"")</f>
        <v>0</v>
      </c>
      <c r="BD270">
        <f>IFERROR(VLOOKUP($A270,table123!$FF$10:$FZ$410,19,FALSE)/VLOOKUP($A270,table100!$FE$10:$FK$462,7,FALSE)*1000,"")</f>
        <v>1.7244798537641083E-2</v>
      </c>
      <c r="BE270">
        <f>IFERROR(VLOOKUP($A270,table123!$GF$10:$GZ$410,19,FALSE)/VLOOKUP($A270,table100!$GE$10:$GK$462,7,FALSE)*1000,"")</f>
        <v>0</v>
      </c>
      <c r="BG270">
        <f>IFERROR(VLOOKUP($A270,table123!$F$10:$R$410,13,FALSE)/VLOOKUP($A270,table100!$E$10:$K$462,7,FALSE)*1000,"")</f>
        <v>4.5196235126975672</v>
      </c>
      <c r="BH270">
        <f>IFERROR(VLOOKUP($A270,table123!$AF$10:$AR$410,13,FALSE)/VLOOKUP($A270,table100!$AE$10:$AK$462,7,FALSE)*1000,"")</f>
        <v>4.8882249467422154</v>
      </c>
      <c r="BI270">
        <f>IFERROR(VLOOKUP($A270,table123!$BF$10:$BR$410,13,FALSE)/VLOOKUP($A270,table100!$BE$10:$BK$462,7,FALSE)*1000,"")</f>
        <v>5.5681638254077166</v>
      </c>
      <c r="BJ270">
        <f>IFERROR(VLOOKUP($A270,table123!$CF$10:$CY$410,20,FALSE)/VLOOKUP($A270,table100!$CE$10:$CK$462,7,FALSE)*1000,"")</f>
        <v>5.1174386563443113</v>
      </c>
      <c r="BK270">
        <f>IFERROR(VLOOKUP($A270,table123!$DF$10:$DY$410,20,FALSE)/VLOOKUP($A270,table100!$DE$10:$DK$462,7,FALSE)*1000,"")</f>
        <v>5.2654482158398608</v>
      </c>
      <c r="BL270">
        <f>IFERROR(VLOOKUP($A270,table123!$EF$10:$EZ$410,21,FALSE)/VLOOKUP($A270,table100!$EE$10:$EK$462,7,FALSE)*1000,"")</f>
        <v>4.0864031860092629</v>
      </c>
      <c r="BM270">
        <f>IFERROR(VLOOKUP($A270,table123!$FF$10:$FZ$410,21,FALSE)/VLOOKUP($A270,table100!$FE$10:$FK$462,7,FALSE)*1000,"")</f>
        <v>3.6386524914422687</v>
      </c>
      <c r="BN270">
        <f>IFERROR(VLOOKUP($A270,table123!$GF$10:$GZ$410,21,FALSE)/VLOOKUP($A270,table100!$GE$10:$GK$462,7,FALSE)*1000,"")</f>
        <v>4.7766733391180338</v>
      </c>
    </row>
    <row r="271" spans="1:66" x14ac:dyDescent="0.3">
      <c r="A271" t="s">
        <v>949</v>
      </c>
      <c r="B271" t="str">
        <f>VLOOKUP($A271,class!$A$1:$B$455,2,FALSE)</f>
        <v>Shire District</v>
      </c>
      <c r="C271" t="str">
        <f>IFERROR(VLOOKUP($A271,classifications!A$3:C$334,3,FALSE),VLOOKUP($A271,classifications!I$2:K$28,3,FALSE))</f>
        <v>Predominantly Urban</v>
      </c>
      <c r="E271" t="b">
        <f>IF(VLOOKUP(A271,table123!$F$10:$F$410,1,FALSE)=VLOOKUP(calculations!A271,table100!$E$10:$E$462,1,FALSE),TRUE,FALSE)</f>
        <v>1</v>
      </c>
      <c r="F271" t="b">
        <f>IF(VLOOKUP($A271,table123!$AF$10:$AF$410,1,FALSE)=VLOOKUP(calculations!$A271,table100!$AE$10:$AE$462,1,FALSE),TRUE,FALSE)</f>
        <v>1</v>
      </c>
      <c r="G271" t="b">
        <f>IF(VLOOKUP($A271,table123!$BF$10:$BF$410,1,FALSE)=VLOOKUP(calculations!$A271,table100!$BE$10:$BE$462,1,FALSE),TRUE,FALSE)</f>
        <v>1</v>
      </c>
      <c r="H271" t="b">
        <f>IF(VLOOKUP($A271,table123!$CF$10:$CF$410,1,FALSE)=VLOOKUP(calculations!$A271,table100!$CE$10:$CE$462,1,FALSE),TRUE,FALSE)</f>
        <v>1</v>
      </c>
      <c r="I271" t="b">
        <f>IF(VLOOKUP($A271,table123!$DF$10:$DF$410,1,FALSE)=VLOOKUP(calculations!$A271,table100!$DE$10:$DE$462,1,FALSE),TRUE,FALSE)</f>
        <v>1</v>
      </c>
      <c r="J271" t="b">
        <f>IF(VLOOKUP($A271,table123!$EF$10:$EF$410,1,FALSE)=VLOOKUP(calculations!$A271,table100!$EE$10:$EE$462,1,FALSE),TRUE,FALSE)</f>
        <v>1</v>
      </c>
      <c r="K271" t="b">
        <f>IF(VLOOKUP($A271,table123!$FF$10:$FF$410,1,FALSE)=VLOOKUP(calculations!$A271,table100!$FE$10:$FE$462,1,FALSE),TRUE,FALSE)</f>
        <v>1</v>
      </c>
      <c r="L271" t="b">
        <f>IF(VLOOKUP($A271,table123!$GF$10:$GF$408,1,FALSE)=VLOOKUP(calculations!$A271,table100!$GE$10:$GE$462,1,FALSE),TRUE,FALSE)</f>
        <v>1</v>
      </c>
      <c r="N271">
        <f>IFERROR(VLOOKUP($A271,table123!$F$10:$R$410,3,FALSE)/VLOOKUP($A271,table100!$E$10:$K$462,7,FALSE)*1000,"")</f>
        <v>6.8244485294117645</v>
      </c>
      <c r="O271">
        <f>IFERROR(VLOOKUP($A271,table123!$AF$10:$AR$410,3,FALSE)/VLOOKUP($A271,table100!$AE$10:$AK$462,7,FALSE)*1000,"")</f>
        <v>10.010489351028411</v>
      </c>
      <c r="P271">
        <f>IFERROR(VLOOKUP($A271,table123!$BF$10:$BR$410,3,FALSE)/VLOOKUP($A271,table100!$BE$10:$BK$462,7,FALSE)*1000,"")</f>
        <v>8.904156026124884</v>
      </c>
      <c r="Q271">
        <f>IFERROR(VLOOKUP($A271,table123!$CF$10:$CY$410,3,FALSE)/VLOOKUP($A271,table100!$CE$10:$CK$462,7,FALSE)*1000,"")</f>
        <v>10.653297822340592</v>
      </c>
      <c r="R271">
        <f>IFERROR(VLOOKUP($A271,table123!$DF$10:$DY$410,3,FALSE)/VLOOKUP($A271,table100!$DE$10:$DK$462,7,FALSE)*1000,"")</f>
        <v>4.7992922702642931</v>
      </c>
      <c r="S271">
        <f>IFERROR(VLOOKUP($A271,table123!$EF$10:$EZ$410,3,FALSE)/VLOOKUP($A271,table100!$EE$10:$EK$462,7,FALSE)*1000,"")</f>
        <v>11.711553645056584</v>
      </c>
      <c r="T271">
        <f>IFERROR(VLOOKUP($A271,table123!$FF$10:$FZ$410,3,FALSE)/VLOOKUP($A271,table100!$FE$10:$FK$462,7,FALSE)*1000,"")</f>
        <v>19.383202668168234</v>
      </c>
      <c r="U271">
        <f>IFERROR(VLOOKUP($A271,table123!$GF$10:$GZ$410,3,FALSE)/VLOOKUP($A271,table100!$GE$10:$GK$462,7,FALSE)*1000,"")</f>
        <v>17.532315921295609</v>
      </c>
      <c r="W271">
        <f>IFERROR(VLOOKUP($A271,table123!$F$10:$R$410,5,FALSE)/VLOOKUP($A271,table100!$E$10:$K$462,7,FALSE)*1000,"")</f>
        <v>0.25275735294117652</v>
      </c>
      <c r="X271">
        <f>IFERROR(VLOOKUP($A271,table123!$AF$10:$AR$410,5,FALSE)/VLOOKUP($A271,table100!$AE$10:$AK$462,7,FALSE)*1000,"")</f>
        <v>0</v>
      </c>
      <c r="Y271">
        <f>IFERROR(VLOOKUP($A271,table123!$BF$10:$BR$410,5,FALSE)/VLOOKUP($A271,table100!$BE$10:$BK$462,7,FALSE)*1000,"")</f>
        <v>0.56498451942416783</v>
      </c>
      <c r="Z271">
        <f>IFERROR(VLOOKUP($A271,table123!$CF$10:$CY$410,5,FALSE)/VLOOKUP($A271,table100!$CE$10:$CK$462,7,FALSE)*1000,"")</f>
        <v>0.38047492222644974</v>
      </c>
      <c r="AA271">
        <f>IFERROR(VLOOKUP($A271,table123!$DF$10:$DY$410,5,FALSE)/VLOOKUP($A271,table100!$DE$10:$DK$462,7,FALSE)*1000,"")</f>
        <v>2.2116554240849278E-2</v>
      </c>
      <c r="AB271">
        <f>IFERROR(VLOOKUP($A271,table123!$EF$10:$EZ$410,5,FALSE)/VLOOKUP($A271,table100!$EE$10:$EK$462,7,FALSE)*1000,"")</f>
        <v>0.10965874199491182</v>
      </c>
      <c r="AC271">
        <f>IFERROR(VLOOKUP($A271,table123!$FF$10:$FZ$410,5,FALSE)/VLOOKUP($A271,table100!$FE$10:$FK$462,7,FALSE)*1000,"")</f>
        <v>6.4971629055312521E-2</v>
      </c>
      <c r="AD271">
        <f>IFERROR(VLOOKUP($A271,table123!$GF$10:$GZ$410,5,FALSE)/VLOOKUP($A271,table100!$GE$10:$GK$462,7,FALSE)*1000,"")</f>
        <v>6.3676692208095423E-2</v>
      </c>
      <c r="AF271">
        <f>IFERROR(VLOOKUP($A271,table123!$F$10:$R$410,7,FALSE)/VLOOKUP($A271,table100!$E$10:$K$462,7,FALSE)*1000,"")</f>
        <v>1.056985294117647</v>
      </c>
      <c r="AG271">
        <f>IFERROR(VLOOKUP($A271,table123!$AF$10:$AR$410,7,FALSE)/VLOOKUP($A271,table100!$AE$10:$AK$462,7,FALSE)*1000,"")</f>
        <v>0.11401468509143978</v>
      </c>
      <c r="AH271">
        <f>IFERROR(VLOOKUP($A271,table123!$BF$10:$BR$410,7,FALSE)/VLOOKUP($A271,table100!$BE$10:$BK$462,7,FALSE)*1000,"")</f>
        <v>1.175167800402269</v>
      </c>
      <c r="AI271">
        <f>IFERROR(VLOOKUP($A271,table123!$CF$10:$CY$410,7,FALSE)/VLOOKUP($A271,table100!$CE$10:$CK$462,7,FALSE)*1000,"")</f>
        <v>1.0071395000111905</v>
      </c>
      <c r="AJ271">
        <f>IFERROR(VLOOKUP($A271,table123!$DF$10:$DY$410,7,FALSE)/VLOOKUP($A271,table100!$DE$10:$DK$462,7,FALSE)*1000,"")</f>
        <v>3.8040473294260755</v>
      </c>
      <c r="AK271">
        <f>IFERROR(VLOOKUP($A271,table123!$EF$10:$EZ$410,7,FALSE)/VLOOKUP($A271,table100!$EE$10:$EK$462,7,FALSE)*1000,"")</f>
        <v>0.94306518115624183</v>
      </c>
      <c r="AL271">
        <f>IFERROR(VLOOKUP($A271,table123!$FF$10:$FZ$410,7,FALSE)/VLOOKUP($A271,table100!$FE$10:$FK$462,7,FALSE)*1000,"")</f>
        <v>1.0178888551998961</v>
      </c>
      <c r="AM271">
        <f>IFERROR(VLOOKUP($A271,table123!$GF$10:$GZ$410,7,FALSE)/VLOOKUP($A271,table100!$GE$10:$GK$462,7,FALSE)*1000,"")</f>
        <v>0.93392481905206637</v>
      </c>
      <c r="AO271">
        <f>IFERROR(VLOOKUP($A271,table123!$F$10:$R$410,9,FALSE)/VLOOKUP($A271,table100!$E$10:$K$462,7,FALSE)*1000,"")</f>
        <v>0</v>
      </c>
      <c r="AP271">
        <f>IFERROR(VLOOKUP($A271,table123!$AF$10:$AR$410,9,FALSE)/VLOOKUP($A271,table100!$AE$10:$AK$462,7,FALSE)*1000,"")</f>
        <v>0</v>
      </c>
      <c r="AQ271">
        <f>IFERROR(VLOOKUP($A271,table123!$BF$10:$BR$410,9,FALSE)/VLOOKUP($A271,table100!$BE$10:$BK$462,7,FALSE)*1000,"")</f>
        <v>0.15819566543876698</v>
      </c>
      <c r="AR271">
        <f>IFERROR(VLOOKUP($A271,table123!$CF$10:$CY$410,16,FALSE)/VLOOKUP($A271,table100!$CE$10:$CK$462,7,FALSE)*1000,"")</f>
        <v>0</v>
      </c>
      <c r="AS271">
        <f>IFERROR(VLOOKUP($A271,table123!$DF$10:$DY$410,16,FALSE)/VLOOKUP($A271,table100!$DE$10:$DK$462,7,FALSE)*1000,"")</f>
        <v>0</v>
      </c>
      <c r="AT271">
        <f>IFERROR(VLOOKUP($A271,table123!$EF$10:$EZ$410,17,FALSE)/VLOOKUP($A271,table100!$EE$10:$EK$462,7,FALSE)*1000,"")</f>
        <v>0</v>
      </c>
      <c r="AU271">
        <f>IFERROR(VLOOKUP($A271,table123!$FF$10:$FZ$410,17,FALSE)/VLOOKUP($A271,table100!$FE$10:$FK$462,7,FALSE)*1000,"")</f>
        <v>0</v>
      </c>
      <c r="AV271">
        <f>IFERROR(VLOOKUP($A271,table123!$GF$10:$GZ$410,17,FALSE)/VLOOKUP($A271,table100!$GE$10:$GK$462,7,FALSE)*1000,"")</f>
        <v>-4.2451128138730289E-2</v>
      </c>
      <c r="AX271">
        <f>IFERROR(VLOOKUP($A271,table123!$F$10:$R$410,11,FALSE)/VLOOKUP($A271,table100!$E$10:$K$462,7,FALSE)*1000,"")</f>
        <v>0.45955882352941174</v>
      </c>
      <c r="AY271">
        <f>IFERROR(VLOOKUP($A271,table123!$AF$10:$AR$410,11,FALSE)/VLOOKUP($A271,table100!$AE$10:$AK$462,7,FALSE)*1000,"")</f>
        <v>1.1173439138961099</v>
      </c>
      <c r="AZ271">
        <f>IFERROR(VLOOKUP($A271,table123!$BF$10:$BR$410,11,FALSE)/VLOOKUP($A271,table100!$BE$10:$BK$462,7,FALSE)*1000,"")</f>
        <v>1.0395715157404688</v>
      </c>
      <c r="BA271">
        <f>IFERROR(VLOOKUP($A271,table123!$CF$10:$CY$410,18,FALSE)/VLOOKUP($A271,table100!$CE$10:$CK$462,7,FALSE)*1000,"")</f>
        <v>8.9523511112105825E-2</v>
      </c>
      <c r="BB271">
        <f>IFERROR(VLOOKUP($A271,table123!$DF$10:$DY$410,18,FALSE)/VLOOKUP($A271,table100!$DE$10:$DK$462,7,FALSE)*1000,"")</f>
        <v>0.19904898816764349</v>
      </c>
      <c r="BC271">
        <f>IFERROR(VLOOKUP($A271,table123!$EF$10:$EZ$410,19,FALSE)/VLOOKUP($A271,table100!$EE$10:$EK$462,7,FALSE)*1000,"")</f>
        <v>8.7726993595929476E-2</v>
      </c>
      <c r="BD271">
        <f>IFERROR(VLOOKUP($A271,table123!$FF$10:$FZ$410,19,FALSE)/VLOOKUP($A271,table100!$FE$10:$FK$462,7,FALSE)*1000,"")</f>
        <v>0.12994325811062504</v>
      </c>
      <c r="BE271">
        <f>IFERROR(VLOOKUP($A271,table123!$GF$10:$GZ$410,19,FALSE)/VLOOKUP($A271,table100!$GE$10:$GK$462,7,FALSE)*1000,"")</f>
        <v>0</v>
      </c>
      <c r="BG271">
        <f>IFERROR(VLOOKUP($A271,table123!$F$10:$R$410,13,FALSE)/VLOOKUP($A271,table100!$E$10:$K$462,7,FALSE)*1000,"")</f>
        <v>7.6746323529411757</v>
      </c>
      <c r="BH271">
        <f>IFERROR(VLOOKUP($A271,table123!$AF$10:$AR$410,13,FALSE)/VLOOKUP($A271,table100!$AE$10:$AK$462,7,FALSE)*1000,"")</f>
        <v>9.0071601222237412</v>
      </c>
      <c r="BI271">
        <f>IFERROR(VLOOKUP($A271,table123!$BF$10:$BR$410,13,FALSE)/VLOOKUP($A271,table100!$BE$10:$BK$462,7,FALSE)*1000,"")</f>
        <v>9.7629324956496184</v>
      </c>
      <c r="BJ271">
        <f>IFERROR(VLOOKUP($A271,table123!$CF$10:$CY$410,20,FALSE)/VLOOKUP($A271,table100!$CE$10:$CK$462,7,FALSE)*1000,"")</f>
        <v>11.951388733466127</v>
      </c>
      <c r="BK271">
        <f>IFERROR(VLOOKUP($A271,table123!$DF$10:$DY$410,20,FALSE)/VLOOKUP($A271,table100!$DE$10:$DK$462,7,FALSE)*1000,"")</f>
        <v>8.4264071657635728</v>
      </c>
      <c r="BL271">
        <f>IFERROR(VLOOKUP($A271,table123!$EF$10:$EZ$410,21,FALSE)/VLOOKUP($A271,table100!$EE$10:$EK$462,7,FALSE)*1000,"")</f>
        <v>12.676550574611808</v>
      </c>
      <c r="BM271">
        <f>IFERROR(VLOOKUP($A271,table123!$FF$10:$FZ$410,21,FALSE)/VLOOKUP($A271,table100!$FE$10:$FK$462,7,FALSE)*1000,"")</f>
        <v>20.336119894312819</v>
      </c>
      <c r="BN271">
        <f>IFERROR(VLOOKUP($A271,table123!$GF$10:$GZ$410,21,FALSE)/VLOOKUP($A271,table100!$GE$10:$GK$462,7,FALSE)*1000,"")</f>
        <v>18.48746630441704</v>
      </c>
    </row>
    <row r="272" spans="1:66" x14ac:dyDescent="0.3">
      <c r="A272" t="s">
        <v>924</v>
      </c>
      <c r="B272" t="str">
        <f>VLOOKUP($A272,class!$A$1:$B$455,2,FALSE)</f>
        <v>Shire District</v>
      </c>
      <c r="C272" t="str">
        <f>IFERROR(VLOOKUP($A272,classifications!A$3:C$334,3,FALSE),VLOOKUP($A272,classifications!I$2:K$28,3,FALSE))</f>
        <v>Predominantly Urban</v>
      </c>
      <c r="E272" t="b">
        <f>IF(VLOOKUP(A272,table123!$F$10:$F$410,1,FALSE)=VLOOKUP(calculations!A272,table100!$E$10:$E$462,1,FALSE),TRUE,FALSE)</f>
        <v>1</v>
      </c>
      <c r="F272" t="b">
        <f>IF(VLOOKUP($A272,table123!$AF$10:$AF$410,1,FALSE)=VLOOKUP(calculations!$A272,table100!$AE$10:$AE$462,1,FALSE),TRUE,FALSE)</f>
        <v>1</v>
      </c>
      <c r="G272" t="b">
        <f>IF(VLOOKUP($A272,table123!$BF$10:$BF$410,1,FALSE)=VLOOKUP(calculations!$A272,table100!$BE$10:$BE$462,1,FALSE),TRUE,FALSE)</f>
        <v>1</v>
      </c>
      <c r="H272" t="b">
        <f>IF(VLOOKUP($A272,table123!$CF$10:$CF$410,1,FALSE)=VLOOKUP(calculations!$A272,table100!$CE$10:$CE$462,1,FALSE),TRUE,FALSE)</f>
        <v>1</v>
      </c>
      <c r="I272" t="b">
        <f>IF(VLOOKUP($A272,table123!$DF$10:$DF$410,1,FALSE)=VLOOKUP(calculations!$A272,table100!$DE$10:$DE$462,1,FALSE),TRUE,FALSE)</f>
        <v>1</v>
      </c>
      <c r="J272" t="b">
        <f>IF(VLOOKUP($A272,table123!$EF$10:$EF$410,1,FALSE)=VLOOKUP(calculations!$A272,table100!$EE$10:$EE$462,1,FALSE),TRUE,FALSE)</f>
        <v>1</v>
      </c>
      <c r="K272" t="b">
        <f>IF(VLOOKUP($A272,table123!$FF$10:$FF$410,1,FALSE)=VLOOKUP(calculations!$A272,table100!$FE$10:$FE$462,1,FALSE),TRUE,FALSE)</f>
        <v>1</v>
      </c>
      <c r="L272" t="b">
        <f>IF(VLOOKUP($A272,table123!$GF$10:$GF$408,1,FALSE)=VLOOKUP(calculations!$A272,table100!$GE$10:$GE$462,1,FALSE),TRUE,FALSE)</f>
        <v>1</v>
      </c>
      <c r="N272">
        <f>IFERROR(VLOOKUP($A272,table123!$F$10:$R$410,3,FALSE)/VLOOKUP($A272,table100!$E$10:$K$462,7,FALSE)*1000,"")</f>
        <v>5.0254858136563909</v>
      </c>
      <c r="O272">
        <f>IFERROR(VLOOKUP($A272,table123!$AF$10:$AR$410,3,FALSE)/VLOOKUP($A272,table100!$AE$10:$AK$462,7,FALSE)*1000,"")</f>
        <v>1.8503777306776563</v>
      </c>
      <c r="P272">
        <f>IFERROR(VLOOKUP($A272,table123!$BF$10:$BR$410,3,FALSE)/VLOOKUP($A272,table100!$BE$10:$BK$462,7,FALSE)*1000,"")</f>
        <v>1.4138340610765763</v>
      </c>
      <c r="Q272">
        <f>IFERROR(VLOOKUP($A272,table123!$CF$10:$CY$410,3,FALSE)/VLOOKUP($A272,table100!$CE$10:$CK$462,7,FALSE)*1000,"")</f>
        <v>10.580327345023289</v>
      </c>
      <c r="R272">
        <f>IFERROR(VLOOKUP($A272,table123!$DF$10:$DY$410,3,FALSE)/VLOOKUP($A272,table100!$DE$10:$DK$462,7,FALSE)*1000,"")</f>
        <v>3.4103957191669276</v>
      </c>
      <c r="S272">
        <f>IFERROR(VLOOKUP($A272,table123!$EF$10:$EZ$410,3,FALSE)/VLOOKUP($A272,table100!$EE$10:$EK$462,7,FALSE)*1000,"")</f>
        <v>19.238096379894039</v>
      </c>
      <c r="T272">
        <f>IFERROR(VLOOKUP($A272,table123!$FF$10:$FZ$410,3,FALSE)/VLOOKUP($A272,table100!$FE$10:$FK$462,7,FALSE)*1000,"")</f>
        <v>7.1190085521334163</v>
      </c>
      <c r="U272">
        <f>IFERROR(VLOOKUP($A272,table123!$GF$10:$GZ$410,3,FALSE)/VLOOKUP($A272,table100!$GE$10:$GK$462,7,FALSE)*1000,"")</f>
        <v>5.995313380480467</v>
      </c>
      <c r="W272">
        <f>IFERROR(VLOOKUP($A272,table123!$F$10:$R$410,5,FALSE)/VLOOKUP($A272,table100!$E$10:$K$462,7,FALSE)*1000,"")</f>
        <v>2.9049050945990699E-2</v>
      </c>
      <c r="X272">
        <f>IFERROR(VLOOKUP($A272,table123!$AF$10:$AR$410,5,FALSE)/VLOOKUP($A272,table100!$AE$10:$AK$462,7,FALSE)*1000,"")</f>
        <v>2.891215204183838E-2</v>
      </c>
      <c r="Y272">
        <f>IFERROR(VLOOKUP($A272,table123!$BF$10:$BR$410,5,FALSE)/VLOOKUP($A272,table100!$BE$10:$BK$462,7,FALSE)*1000,"")</f>
        <v>8.6561269045504666E-2</v>
      </c>
      <c r="Z272">
        <f>IFERROR(VLOOKUP($A272,table123!$CF$10:$CY$410,5,FALSE)/VLOOKUP($A272,table100!$CE$10:$CK$462,7,FALSE)*1000,"")</f>
        <v>-0.14375444762259901</v>
      </c>
      <c r="AA272">
        <f>IFERROR(VLOOKUP($A272,table123!$DF$10:$DY$410,5,FALSE)/VLOOKUP($A272,table100!$DE$10:$DK$462,7,FALSE)*1000,"")</f>
        <v>0.36945953624308381</v>
      </c>
      <c r="AB272">
        <f>IFERROR(VLOOKUP($A272,table123!$EF$10:$EZ$410,5,FALSE)/VLOOKUP($A272,table100!$EE$10:$EK$462,7,FALSE)*1000,"")</f>
        <v>0.70728295514316331</v>
      </c>
      <c r="AC272">
        <f>IFERROR(VLOOKUP($A272,table123!$FF$10:$FZ$410,5,FALSE)/VLOOKUP($A272,table100!$FE$10:$FK$462,7,FALSE)*1000,"")</f>
        <v>0.58170887001868388</v>
      </c>
      <c r="AD272">
        <f>IFERROR(VLOOKUP($A272,table123!$GF$10:$GZ$410,5,FALSE)/VLOOKUP($A272,table100!$GE$10:$GK$462,7,FALSE)*1000,"")</f>
        <v>0.16425516110905389</v>
      </c>
      <c r="AF272">
        <f>IFERROR(VLOOKUP($A272,table123!$F$10:$R$410,7,FALSE)/VLOOKUP($A272,table100!$E$10:$K$462,7,FALSE)*1000,"")</f>
        <v>0.3776376622978791</v>
      </c>
      <c r="AG272">
        <f>IFERROR(VLOOKUP($A272,table123!$AF$10:$AR$410,7,FALSE)/VLOOKUP($A272,table100!$AE$10:$AK$462,7,FALSE)*1000,"")</f>
        <v>0.1445607602091919</v>
      </c>
      <c r="AH272">
        <f>IFERROR(VLOOKUP($A272,table123!$BF$10:$BR$410,7,FALSE)/VLOOKUP($A272,table100!$BE$10:$BK$462,7,FALSE)*1000,"")</f>
        <v>2.0774704570921121</v>
      </c>
      <c r="AI272">
        <f>IFERROR(VLOOKUP($A272,table123!$CF$10:$CY$410,7,FALSE)/VLOOKUP($A272,table100!$CE$10:$CK$462,7,FALSE)*1000,"")</f>
        <v>1.5237971447995495</v>
      </c>
      <c r="AJ272">
        <f>IFERROR(VLOOKUP($A272,table123!$DF$10:$DY$410,7,FALSE)/VLOOKUP($A272,table100!$DE$10:$DK$462,7,FALSE)*1000,"")</f>
        <v>0.76733903681255866</v>
      </c>
      <c r="AK272">
        <f>IFERROR(VLOOKUP($A272,table123!$EF$10:$EZ$410,7,FALSE)/VLOOKUP($A272,table100!$EE$10:$EK$462,7,FALSE)*1000,"")</f>
        <v>2.7159665477497468</v>
      </c>
      <c r="AL272">
        <f>IFERROR(VLOOKUP($A272,table123!$FF$10:$FZ$410,7,FALSE)/VLOOKUP($A272,table100!$FE$10:$FK$462,7,FALSE)*1000,"")</f>
        <v>4.3766667363310496</v>
      </c>
      <c r="AM272">
        <f>IFERROR(VLOOKUP($A272,table123!$GF$10:$GZ$410,7,FALSE)/VLOOKUP($A272,table100!$GE$10:$GK$462,7,FALSE)*1000,"")</f>
        <v>2.1353170944177005</v>
      </c>
      <c r="AO272">
        <f>IFERROR(VLOOKUP($A272,table123!$F$10:$R$410,9,FALSE)/VLOOKUP($A272,table100!$E$10:$K$462,7,FALSE)*1000,"")</f>
        <v>0</v>
      </c>
      <c r="AP272">
        <f>IFERROR(VLOOKUP($A272,table123!$AF$10:$AR$410,9,FALSE)/VLOOKUP($A272,table100!$AE$10:$AK$462,7,FALSE)*1000,"")</f>
        <v>0</v>
      </c>
      <c r="AQ272">
        <f>IFERROR(VLOOKUP($A272,table123!$BF$10:$BR$410,9,FALSE)/VLOOKUP($A272,table100!$BE$10:$BK$462,7,FALSE)*1000,"")</f>
        <v>0</v>
      </c>
      <c r="AR272">
        <f>IFERROR(VLOOKUP($A272,table123!$CF$10:$CY$410,16,FALSE)/VLOOKUP($A272,table100!$CE$10:$CK$462,7,FALSE)*1000,"")</f>
        <v>0</v>
      </c>
      <c r="AS272">
        <f>IFERROR(VLOOKUP($A272,table123!$DF$10:$DY$410,16,FALSE)/VLOOKUP($A272,table100!$DE$10:$DK$462,7,FALSE)*1000,"")</f>
        <v>0</v>
      </c>
      <c r="AT272">
        <f>IFERROR(VLOOKUP($A272,table123!$EF$10:$EZ$410,17,FALSE)/VLOOKUP($A272,table100!$EE$10:$EK$462,7,FALSE)*1000,"")</f>
        <v>0</v>
      </c>
      <c r="AU272">
        <f>IFERROR(VLOOKUP($A272,table123!$FF$10:$FZ$410,17,FALSE)/VLOOKUP($A272,table100!$FE$10:$FK$462,7,FALSE)*1000,"")</f>
        <v>5.5400844763684176E-2</v>
      </c>
      <c r="AV272">
        <f>IFERROR(VLOOKUP($A272,table123!$GF$10:$GZ$410,17,FALSE)/VLOOKUP($A272,table100!$GE$10:$GK$462,7,FALSE)*1000,"")</f>
        <v>0</v>
      </c>
      <c r="AX272">
        <f>IFERROR(VLOOKUP($A272,table123!$F$10:$R$410,11,FALSE)/VLOOKUP($A272,table100!$E$10:$K$462,7,FALSE)*1000,"")</f>
        <v>0.6971772227037768</v>
      </c>
      <c r="AY272">
        <f>IFERROR(VLOOKUP($A272,table123!$AF$10:$AR$410,11,FALSE)/VLOOKUP($A272,table100!$AE$10:$AK$462,7,FALSE)*1000,"")</f>
        <v>0</v>
      </c>
      <c r="AZ272">
        <f>IFERROR(VLOOKUP($A272,table123!$BF$10:$BR$410,11,FALSE)/VLOOKUP($A272,table100!$BE$10:$BK$462,7,FALSE)*1000,"")</f>
        <v>0</v>
      </c>
      <c r="BA272">
        <f>IFERROR(VLOOKUP($A272,table123!$CF$10:$CY$410,18,FALSE)/VLOOKUP($A272,table100!$CE$10:$CK$462,7,FALSE)*1000,"")</f>
        <v>0.31625978476971783</v>
      </c>
      <c r="BB272">
        <f>IFERROR(VLOOKUP($A272,table123!$DF$10:$DY$410,18,FALSE)/VLOOKUP($A272,table100!$DE$10:$DK$462,7,FALSE)*1000,"")</f>
        <v>0</v>
      </c>
      <c r="BC272">
        <f>IFERROR(VLOOKUP($A272,table123!$EF$10:$EZ$410,19,FALSE)/VLOOKUP($A272,table100!$EE$10:$EK$462,7,FALSE)*1000,"")</f>
        <v>1.3296919556691469</v>
      </c>
      <c r="BD272">
        <f>IFERROR(VLOOKUP($A272,table123!$FF$10:$FZ$410,19,FALSE)/VLOOKUP($A272,table100!$FE$10:$FK$462,7,FALSE)*1000,"")</f>
        <v>0.27700422381842082</v>
      </c>
      <c r="BE272">
        <f>IFERROR(VLOOKUP($A272,table123!$GF$10:$GZ$410,19,FALSE)/VLOOKUP($A272,table100!$GE$10:$GK$462,7,FALSE)*1000,"")</f>
        <v>0.16425516110905389</v>
      </c>
      <c r="BG272">
        <f>IFERROR(VLOOKUP($A272,table123!$F$10:$R$410,13,FALSE)/VLOOKUP($A272,table100!$E$10:$K$462,7,FALSE)*1000,"")</f>
        <v>4.7349953041964836</v>
      </c>
      <c r="BH272">
        <f>IFERROR(VLOOKUP($A272,table123!$AF$10:$AR$410,13,FALSE)/VLOOKUP($A272,table100!$AE$10:$AK$462,7,FALSE)*1000,"")</f>
        <v>2.0238506429286867</v>
      </c>
      <c r="BI272">
        <f>IFERROR(VLOOKUP($A272,table123!$BF$10:$BR$410,13,FALSE)/VLOOKUP($A272,table100!$BE$10:$BK$462,7,FALSE)*1000,"")</f>
        <v>3.577865787214193</v>
      </c>
      <c r="BJ272">
        <f>IFERROR(VLOOKUP($A272,table123!$CF$10:$CY$410,20,FALSE)/VLOOKUP($A272,table100!$CE$10:$CK$462,7,FALSE)*1000,"")</f>
        <v>11.644110257430521</v>
      </c>
      <c r="BK272">
        <f>IFERROR(VLOOKUP($A272,table123!$DF$10:$DY$410,20,FALSE)/VLOOKUP($A272,table100!$DE$10:$DK$462,7,FALSE)*1000,"")</f>
        <v>4.5471942922225699</v>
      </c>
      <c r="BL272">
        <f>IFERROR(VLOOKUP($A272,table123!$EF$10:$EZ$410,21,FALSE)/VLOOKUP($A272,table100!$EE$10:$EK$462,7,FALSE)*1000,"")</f>
        <v>21.331653927117806</v>
      </c>
      <c r="BM272">
        <f>IFERROR(VLOOKUP($A272,table123!$FF$10:$FZ$410,21,FALSE)/VLOOKUP($A272,table100!$FE$10:$FK$462,7,FALSE)*1000,"")</f>
        <v>11.855780779428414</v>
      </c>
      <c r="BN272">
        <f>IFERROR(VLOOKUP($A272,table123!$GF$10:$GZ$410,21,FALSE)/VLOOKUP($A272,table100!$GE$10:$GK$462,7,FALSE)*1000,"")</f>
        <v>8.130630474898167</v>
      </c>
    </row>
    <row r="273" spans="1:66" x14ac:dyDescent="0.3">
      <c r="A273" t="s">
        <v>820</v>
      </c>
      <c r="B273" t="str">
        <f>VLOOKUP($A273,class!$A$1:$B$455,2,FALSE)</f>
        <v>Shire District</v>
      </c>
      <c r="C273" t="str">
        <f>IFERROR(VLOOKUP($A273,classifications!A$3:C$334,3,FALSE),VLOOKUP($A273,classifications!I$2:K$28,3,FALSE))</f>
        <v>Predominantly Rural</v>
      </c>
      <c r="E273" t="b">
        <f>IF(VLOOKUP(A273,table123!$F$10:$F$410,1,FALSE)=VLOOKUP(calculations!A273,table100!$E$10:$E$462,1,FALSE),TRUE,FALSE)</f>
        <v>1</v>
      </c>
      <c r="F273" t="b">
        <f>IF(VLOOKUP($A273,table123!$AF$10:$AF$410,1,FALSE)=VLOOKUP(calculations!$A273,table100!$AE$10:$AE$462,1,FALSE),TRUE,FALSE)</f>
        <v>1</v>
      </c>
      <c r="G273" t="b">
        <f>IF(VLOOKUP($A273,table123!$BF$10:$BF$410,1,FALSE)=VLOOKUP(calculations!$A273,table100!$BE$10:$BE$462,1,FALSE),TRUE,FALSE)</f>
        <v>1</v>
      </c>
      <c r="H273" t="b">
        <f>IF(VLOOKUP($A273,table123!$CF$10:$CF$410,1,FALSE)=VLOOKUP(calculations!$A273,table100!$CE$10:$CE$462,1,FALSE),TRUE,FALSE)</f>
        <v>1</v>
      </c>
      <c r="I273" t="b">
        <f>IF(VLOOKUP($A273,table123!$DF$10:$DF$410,1,FALSE)=VLOOKUP(calculations!$A273,table100!$DE$10:$DE$462,1,FALSE),TRUE,FALSE)</f>
        <v>1</v>
      </c>
      <c r="J273" t="b">
        <f>IF(VLOOKUP($A273,table123!$EF$10:$EF$410,1,FALSE)=VLOOKUP(calculations!$A273,table100!$EE$10:$EE$462,1,FALSE),TRUE,FALSE)</f>
        <v>1</v>
      </c>
      <c r="K273" t="b">
        <f>IF(VLOOKUP($A273,table123!$FF$10:$FF$410,1,FALSE)=VLOOKUP(calculations!$A273,table100!$FE$10:$FE$462,1,FALSE),TRUE,FALSE)</f>
        <v>1</v>
      </c>
      <c r="L273" t="b">
        <f>IF(VLOOKUP($A273,table123!$GF$10:$GF$408,1,FALSE)=VLOOKUP(calculations!$A273,table100!$GE$10:$GE$462,1,FALSE),TRUE,FALSE)</f>
        <v>1</v>
      </c>
      <c r="N273">
        <f>IFERROR(VLOOKUP($A273,table123!$F$10:$R$410,3,FALSE)/VLOOKUP($A273,table100!$E$10:$K$462,7,FALSE)*1000,"")</f>
        <v>4.386793442898222</v>
      </c>
      <c r="O273">
        <f>IFERROR(VLOOKUP($A273,table123!$AF$10:$AR$410,3,FALSE)/VLOOKUP($A273,table100!$AE$10:$AK$462,7,FALSE)*1000,"")</f>
        <v>3.9078826381342475</v>
      </c>
      <c r="P273">
        <f>IFERROR(VLOOKUP($A273,table123!$BF$10:$BR$410,3,FALSE)/VLOOKUP($A273,table100!$BE$10:$BK$462,7,FALSE)*1000,"")</f>
        <v>5.3901063453414082</v>
      </c>
      <c r="Q273">
        <f>IFERROR(VLOOKUP($A273,table123!$CF$10:$CY$410,3,FALSE)/VLOOKUP($A273,table100!$CE$10:$CK$462,7,FALSE)*1000,"")</f>
        <v>9.7597287126256145</v>
      </c>
      <c r="R273">
        <f>IFERROR(VLOOKUP($A273,table123!$DF$10:$DY$410,3,FALSE)/VLOOKUP($A273,table100!$DE$10:$DK$462,7,FALSE)*1000,"")</f>
        <v>10.89070400622326</v>
      </c>
      <c r="S273">
        <f>IFERROR(VLOOKUP($A273,table123!$EF$10:$EZ$410,3,FALSE)/VLOOKUP($A273,table100!$EE$10:$EK$462,7,FALSE)*1000,"")</f>
        <v>11.888126050590355</v>
      </c>
      <c r="T273">
        <f>IFERROR(VLOOKUP($A273,table123!$FF$10:$FZ$410,3,FALSE)/VLOOKUP($A273,table100!$FE$10:$FK$462,7,FALSE)*1000,"")</f>
        <v>15.009005403241945</v>
      </c>
      <c r="U273">
        <f>IFERROR(VLOOKUP($A273,table123!$GF$10:$GZ$410,3,FALSE)/VLOOKUP($A273,table100!$GE$10:$GK$462,7,FALSE)*1000,"")</f>
        <v>9.4218753079849407</v>
      </c>
      <c r="W273">
        <f>IFERROR(VLOOKUP($A273,table123!$F$10:$R$410,5,FALSE)/VLOOKUP($A273,table100!$E$10:$K$462,7,FALSE)*1000,"")</f>
        <v>-2.098944231051781E-2</v>
      </c>
      <c r="X273">
        <f>IFERROR(VLOOKUP($A273,table123!$AF$10:$AR$410,5,FALSE)/VLOOKUP($A273,table100!$AE$10:$AK$462,7,FALSE)*1000,"")</f>
        <v>0.1044888405918248</v>
      </c>
      <c r="Y273">
        <f>IFERROR(VLOOKUP($A273,table123!$BF$10:$BR$410,5,FALSE)/VLOOKUP($A273,table100!$BE$10:$BK$462,7,FALSE)*1000,"")</f>
        <v>0.22892343551643046</v>
      </c>
      <c r="Z273">
        <f>IFERROR(VLOOKUP($A273,table123!$CF$10:$CY$410,5,FALSE)/VLOOKUP($A273,table100!$CE$10:$CK$462,7,FALSE)*1000,"")</f>
        <v>0.14474173938215953</v>
      </c>
      <c r="AA273">
        <f>IFERROR(VLOOKUP($A273,table123!$DF$10:$DY$410,5,FALSE)/VLOOKUP($A273,table100!$DE$10:$DK$462,7,FALSE)*1000,"")</f>
        <v>-6.1413744395995833E-2</v>
      </c>
      <c r="AB273">
        <f>IFERROR(VLOOKUP($A273,table123!$EF$10:$EZ$410,5,FALSE)/VLOOKUP($A273,table100!$EE$10:$EK$462,7,FALSE)*1000,"")</f>
        <v>-2.0252344208842175E-2</v>
      </c>
      <c r="AC273">
        <f>IFERROR(VLOOKUP($A273,table123!$FF$10:$FZ$410,5,FALSE)/VLOOKUP($A273,table100!$FE$10:$FK$462,7,FALSE)*1000,"")</f>
        <v>0.20012007204322593</v>
      </c>
      <c r="AD273">
        <f>IFERROR(VLOOKUP($A273,table123!$GF$10:$GZ$410,5,FALSE)/VLOOKUP($A273,table100!$GE$10:$GK$462,7,FALSE)*1000,"")</f>
        <v>-1.9711036209173517E-2</v>
      </c>
      <c r="AF273">
        <f>IFERROR(VLOOKUP($A273,table123!$F$10:$R$410,7,FALSE)/VLOOKUP($A273,table100!$E$10:$K$462,7,FALSE)*1000,"")</f>
        <v>0.44077828852087397</v>
      </c>
      <c r="AG273">
        <f>IFERROR(VLOOKUP($A273,table123!$AF$10:$AR$410,7,FALSE)/VLOOKUP($A273,table100!$AE$10:$AK$462,7,FALSE)*1000,"")</f>
        <v>0.54334197107748894</v>
      </c>
      <c r="AH273">
        <f>IFERROR(VLOOKUP($A273,table123!$BF$10:$BR$410,7,FALSE)/VLOOKUP($A273,table100!$BE$10:$BK$462,7,FALSE)*1000,"")</f>
        <v>1.1029947347609832</v>
      </c>
      <c r="AI273">
        <f>IFERROR(VLOOKUP($A273,table123!$CF$10:$CY$410,7,FALSE)/VLOOKUP($A273,table100!$CE$10:$CK$462,7,FALSE)*1000,"")</f>
        <v>0.18609652206277658</v>
      </c>
      <c r="AJ273">
        <f>IFERROR(VLOOKUP($A273,table123!$DF$10:$DY$410,7,FALSE)/VLOOKUP($A273,table100!$DE$10:$DK$462,7,FALSE)*1000,"")</f>
        <v>0.34801121824397635</v>
      </c>
      <c r="AK273">
        <f>IFERROR(VLOOKUP($A273,table123!$EF$10:$EZ$410,7,FALSE)/VLOOKUP($A273,table100!$EE$10:$EK$462,7,FALSE)*1000,"")</f>
        <v>0.44555157259452782</v>
      </c>
      <c r="AL273">
        <f>IFERROR(VLOOKUP($A273,table123!$FF$10:$FZ$410,7,FALSE)/VLOOKUP($A273,table100!$FE$10:$FK$462,7,FALSE)*1000,"")</f>
        <v>0.20012007204322593</v>
      </c>
      <c r="AM273">
        <f>IFERROR(VLOOKUP($A273,table123!$GF$10:$GZ$410,7,FALSE)/VLOOKUP($A273,table100!$GE$10:$GK$462,7,FALSE)*1000,"")</f>
        <v>0.4533538328109909</v>
      </c>
      <c r="AO273">
        <f>IFERROR(VLOOKUP($A273,table123!$F$10:$R$410,9,FALSE)/VLOOKUP($A273,table100!$E$10:$K$462,7,FALSE)*1000,"")</f>
        <v>0</v>
      </c>
      <c r="AP273">
        <f>IFERROR(VLOOKUP($A273,table123!$AF$10:$AR$410,9,FALSE)/VLOOKUP($A273,table100!$AE$10:$AK$462,7,FALSE)*1000,"")</f>
        <v>0</v>
      </c>
      <c r="AQ273">
        <f>IFERROR(VLOOKUP($A273,table123!$BF$10:$BR$410,9,FALSE)/VLOOKUP($A273,table100!$BE$10:$BK$462,7,FALSE)*1000,"")</f>
        <v>0</v>
      </c>
      <c r="AR273">
        <f>IFERROR(VLOOKUP($A273,table123!$CF$10:$CY$410,16,FALSE)/VLOOKUP($A273,table100!$CE$10:$CK$462,7,FALSE)*1000,"")</f>
        <v>0</v>
      </c>
      <c r="AS273">
        <f>IFERROR(VLOOKUP($A273,table123!$DF$10:$DY$410,16,FALSE)/VLOOKUP($A273,table100!$DE$10:$DK$462,7,FALSE)*1000,"")</f>
        <v>0</v>
      </c>
      <c r="AT273">
        <f>IFERROR(VLOOKUP($A273,table123!$EF$10:$EZ$410,17,FALSE)/VLOOKUP($A273,table100!$EE$10:$EK$462,7,FALSE)*1000,"")</f>
        <v>0</v>
      </c>
      <c r="AU273">
        <f>IFERROR(VLOOKUP($A273,table123!$FF$10:$FZ$410,17,FALSE)/VLOOKUP($A273,table100!$FE$10:$FK$462,7,FALSE)*1000,"")</f>
        <v>0</v>
      </c>
      <c r="AV273">
        <f>IFERROR(VLOOKUP($A273,table123!$GF$10:$GZ$410,17,FALSE)/VLOOKUP($A273,table100!$GE$10:$GK$462,7,FALSE)*1000,"")</f>
        <v>0</v>
      </c>
      <c r="AX273">
        <f>IFERROR(VLOOKUP($A273,table123!$F$10:$R$410,11,FALSE)/VLOOKUP($A273,table100!$E$10:$K$462,7,FALSE)*1000,"")</f>
        <v>0.41978884621035617</v>
      </c>
      <c r="AY273">
        <f>IFERROR(VLOOKUP($A273,table123!$AF$10:$AR$410,11,FALSE)/VLOOKUP($A273,table100!$AE$10:$AK$462,7,FALSE)*1000,"")</f>
        <v>0.39705759424893422</v>
      </c>
      <c r="AZ273">
        <f>IFERROR(VLOOKUP($A273,table123!$BF$10:$BR$410,11,FALSE)/VLOOKUP($A273,table100!$BE$10:$BK$462,7,FALSE)*1000,"")</f>
        <v>0.24973465692701505</v>
      </c>
      <c r="BA273">
        <f>IFERROR(VLOOKUP($A273,table123!$CF$10:$CY$410,18,FALSE)/VLOOKUP($A273,table100!$CE$10:$CK$462,7,FALSE)*1000,"")</f>
        <v>2.0677391340308507E-2</v>
      </c>
      <c r="BB273">
        <f>IFERROR(VLOOKUP($A273,table123!$DF$10:$DY$410,18,FALSE)/VLOOKUP($A273,table100!$DE$10:$DK$462,7,FALSE)*1000,"")</f>
        <v>0.36848246637597493</v>
      </c>
      <c r="BC273">
        <f>IFERROR(VLOOKUP($A273,table123!$EF$10:$EZ$410,19,FALSE)/VLOOKUP($A273,table100!$EE$10:$EK$462,7,FALSE)*1000,"")</f>
        <v>0.3037851631326326</v>
      </c>
      <c r="BD273">
        <f>IFERROR(VLOOKUP($A273,table123!$FF$10:$FZ$410,19,FALSE)/VLOOKUP($A273,table100!$FE$10:$FK$462,7,FALSE)*1000,"")</f>
        <v>0.14008405043025815</v>
      </c>
      <c r="BE273">
        <f>IFERROR(VLOOKUP($A273,table123!$GF$10:$GZ$410,19,FALSE)/VLOOKUP($A273,table100!$GE$10:$GK$462,7,FALSE)*1000,"")</f>
        <v>0.11826621725504111</v>
      </c>
      <c r="BG273">
        <f>IFERROR(VLOOKUP($A273,table123!$F$10:$R$410,13,FALSE)/VLOOKUP($A273,table100!$E$10:$K$462,7,FALSE)*1000,"")</f>
        <v>4.386793442898222</v>
      </c>
      <c r="BH273">
        <f>IFERROR(VLOOKUP($A273,table123!$AF$10:$AR$410,13,FALSE)/VLOOKUP($A273,table100!$AE$10:$AK$462,7,FALSE)*1000,"")</f>
        <v>4.1586558555546267</v>
      </c>
      <c r="BI273">
        <f>IFERROR(VLOOKUP($A273,table123!$BF$10:$BR$410,13,FALSE)/VLOOKUP($A273,table100!$BE$10:$BK$462,7,FALSE)*1000,"")</f>
        <v>6.4722898586918065</v>
      </c>
      <c r="BJ273">
        <f>IFERROR(VLOOKUP($A273,table123!$CF$10:$CY$410,20,FALSE)/VLOOKUP($A273,table100!$CE$10:$CK$462,7,FALSE)*1000,"")</f>
        <v>10.069889582730243</v>
      </c>
      <c r="BK273">
        <f>IFERROR(VLOOKUP($A273,table123!$DF$10:$DY$410,20,FALSE)/VLOOKUP($A273,table100!$DE$10:$DK$462,7,FALSE)*1000,"")</f>
        <v>10.808819013695265</v>
      </c>
      <c r="BL273">
        <f>IFERROR(VLOOKUP($A273,table123!$EF$10:$EZ$410,21,FALSE)/VLOOKUP($A273,table100!$EE$10:$EK$462,7,FALSE)*1000,"")</f>
        <v>12.009640115843409</v>
      </c>
      <c r="BM273">
        <f>IFERROR(VLOOKUP($A273,table123!$FF$10:$FZ$410,21,FALSE)/VLOOKUP($A273,table100!$FE$10:$FK$462,7,FALSE)*1000,"")</f>
        <v>15.269161496898139</v>
      </c>
      <c r="BN273">
        <f>IFERROR(VLOOKUP($A273,table123!$GF$10:$GZ$410,21,FALSE)/VLOOKUP($A273,table100!$GE$10:$GK$462,7,FALSE)*1000,"")</f>
        <v>9.737251887331718</v>
      </c>
    </row>
    <row r="274" spans="1:66" x14ac:dyDescent="0.3">
      <c r="A274" t="s">
        <v>578</v>
      </c>
      <c r="B274" t="str">
        <f>VLOOKUP($A274,class!$A$1:$B$455,2,FALSE)</f>
        <v>Shire District</v>
      </c>
      <c r="C274" t="str">
        <f>IFERROR(VLOOKUP($A274,classifications!A$3:C$334,3,FALSE),VLOOKUP($A274,classifications!I$2:K$28,3,FALSE))</f>
        <v>Predominantly Urban</v>
      </c>
      <c r="E274" t="b">
        <f>IF(VLOOKUP(A274,table123!$F$10:$F$410,1,FALSE)=VLOOKUP(calculations!A274,table100!$E$10:$E$462,1,FALSE),TRUE,FALSE)</f>
        <v>1</v>
      </c>
      <c r="F274" t="b">
        <f>IF(VLOOKUP($A274,table123!$AF$10:$AF$410,1,FALSE)=VLOOKUP(calculations!$A274,table100!$AE$10:$AE$462,1,FALSE),TRUE,FALSE)</f>
        <v>1</v>
      </c>
      <c r="G274" t="b">
        <f>IF(VLOOKUP($A274,table123!$BF$10:$BF$410,1,FALSE)=VLOOKUP(calculations!$A274,table100!$BE$10:$BE$462,1,FALSE),TRUE,FALSE)</f>
        <v>1</v>
      </c>
      <c r="H274" t="b">
        <f>IF(VLOOKUP($A274,table123!$CF$10:$CF$410,1,FALSE)=VLOOKUP(calculations!$A274,table100!$CE$10:$CE$462,1,FALSE),TRUE,FALSE)</f>
        <v>1</v>
      </c>
      <c r="I274" t="b">
        <f>IF(VLOOKUP($A274,table123!$DF$10:$DF$410,1,FALSE)=VLOOKUP(calculations!$A274,table100!$DE$10:$DE$462,1,FALSE),TRUE,FALSE)</f>
        <v>1</v>
      </c>
      <c r="J274" t="b">
        <f>IF(VLOOKUP($A274,table123!$EF$10:$EF$410,1,FALSE)=VLOOKUP(calculations!$A274,table100!$EE$10:$EE$462,1,FALSE),TRUE,FALSE)</f>
        <v>1</v>
      </c>
      <c r="K274" t="b">
        <f>IF(VLOOKUP($A274,table123!$FF$10:$FF$410,1,FALSE)=VLOOKUP(calculations!$A274,table100!$FE$10:$FE$462,1,FALSE),TRUE,FALSE)</f>
        <v>1</v>
      </c>
      <c r="L274" t="b">
        <f>IF(VLOOKUP($A274,table123!$GF$10:$GF$408,1,FALSE)=VLOOKUP(calculations!$A274,table100!$GE$10:$GE$462,1,FALSE),TRUE,FALSE)</f>
        <v>1</v>
      </c>
      <c r="N274">
        <f>IFERROR(VLOOKUP($A274,table123!$F$10:$R$410,3,FALSE)/VLOOKUP($A274,table100!$E$10:$K$462,7,FALSE)*1000,"")</f>
        <v>7.3488593407174392</v>
      </c>
      <c r="O274">
        <f>IFERROR(VLOOKUP($A274,table123!$AF$10:$AR$410,3,FALSE)/VLOOKUP($A274,table100!$AE$10:$AK$462,7,FALSE)*1000,"")</f>
        <v>5.8817351118579984</v>
      </c>
      <c r="P274">
        <f>IFERROR(VLOOKUP($A274,table123!$BF$10:$BR$410,3,FALSE)/VLOOKUP($A274,table100!$BE$10:$BK$462,7,FALSE)*1000,"")</f>
        <v>6.4266680599822354</v>
      </c>
      <c r="Q274">
        <f>IFERROR(VLOOKUP($A274,table123!$CF$10:$CY$410,3,FALSE)/VLOOKUP($A274,table100!$CE$10:$CK$462,7,FALSE)*1000,"")</f>
        <v>4.2771599657827206</v>
      </c>
      <c r="R274">
        <f>IFERROR(VLOOKUP($A274,table123!$DF$10:$DY$410,3,FALSE)/VLOOKUP($A274,table100!$DE$10:$DK$462,7,FALSE)*1000,"")</f>
        <v>8.2322580645161292</v>
      </c>
      <c r="S274">
        <f>IFERROR(VLOOKUP($A274,table123!$EF$10:$EZ$410,3,FALSE)/VLOOKUP($A274,table100!$EE$10:$EK$462,7,FALSE)*1000,"")</f>
        <v>10.533312880298615</v>
      </c>
      <c r="T274">
        <f>IFERROR(VLOOKUP($A274,table123!$FF$10:$FZ$410,3,FALSE)/VLOOKUP($A274,table100!$FE$10:$FK$462,7,FALSE)*1000,"")</f>
        <v>7.8606814275604089</v>
      </c>
      <c r="U274">
        <f>IFERROR(VLOOKUP($A274,table123!$GF$10:$GZ$410,3,FALSE)/VLOOKUP($A274,table100!$GE$10:$GK$462,7,FALSE)*1000,"")</f>
        <v>14.67379035292347</v>
      </c>
      <c r="W274">
        <f>IFERROR(VLOOKUP($A274,table123!$F$10:$R$410,5,FALSE)/VLOOKUP($A274,table100!$E$10:$K$462,7,FALSE)*1000,"")</f>
        <v>0.37008644161886384</v>
      </c>
      <c r="X274">
        <f>IFERROR(VLOOKUP($A274,table123!$AF$10:$AR$410,5,FALSE)/VLOOKUP($A274,table100!$AE$10:$AK$462,7,FALSE)*1000,"")</f>
        <v>0.13128873017540174</v>
      </c>
      <c r="Y274">
        <f>IFERROR(VLOOKUP($A274,table123!$BF$10:$BR$410,5,FALSE)/VLOOKUP($A274,table100!$BE$10:$BK$462,7,FALSE)*1000,"")</f>
        <v>7.8374000731490673E-2</v>
      </c>
      <c r="Z274">
        <f>IFERROR(VLOOKUP($A274,table123!$CF$10:$CY$410,5,FALSE)/VLOOKUP($A274,table100!$CE$10:$CK$462,7,FALSE)*1000,"")</f>
        <v>-5.1844363221608729E-2</v>
      </c>
      <c r="AA274">
        <f>IFERROR(VLOOKUP($A274,table123!$DF$10:$DY$410,5,FALSE)/VLOOKUP($A274,table100!$DE$10:$DK$462,7,FALSE)*1000,"")</f>
        <v>7.7419354838709681E-2</v>
      </c>
      <c r="AB274">
        <f>IFERROR(VLOOKUP($A274,table123!$EF$10:$EZ$410,5,FALSE)/VLOOKUP($A274,table100!$EE$10:$EK$462,7,FALSE)*1000,"")</f>
        <v>0.12783146699391523</v>
      </c>
      <c r="AC274">
        <f>IFERROR(VLOOKUP($A274,table123!$FF$10:$FZ$410,5,FALSE)/VLOOKUP($A274,table100!$FE$10:$FK$462,7,FALSE)*1000,"")</f>
        <v>7.5826508947528057E-2</v>
      </c>
      <c r="AD274">
        <f>IFERROR(VLOOKUP($A274,table123!$GF$10:$GZ$410,5,FALSE)/VLOOKUP($A274,table100!$GE$10:$GK$462,7,FALSE)*1000,"")</f>
        <v>-2.5083402312689695E-2</v>
      </c>
      <c r="AF274">
        <f>IFERROR(VLOOKUP($A274,table123!$F$10:$R$410,7,FALSE)/VLOOKUP($A274,table100!$E$10:$K$462,7,FALSE)*1000,"")</f>
        <v>0.55512966242829576</v>
      </c>
      <c r="AG274">
        <f>IFERROR(VLOOKUP($A274,table123!$AF$10:$AR$410,7,FALSE)/VLOOKUP($A274,table100!$AE$10:$AK$462,7,FALSE)*1000,"")</f>
        <v>1.4179182858943389</v>
      </c>
      <c r="AH274">
        <f>IFERROR(VLOOKUP($A274,table123!$BF$10:$BR$410,7,FALSE)/VLOOKUP($A274,table100!$BE$10:$BK$462,7,FALSE)*1000,"")</f>
        <v>2.7692146925126702</v>
      </c>
      <c r="AI274">
        <f>IFERROR(VLOOKUP($A274,table123!$CF$10:$CY$410,7,FALSE)/VLOOKUP($A274,table100!$CE$10:$CK$462,7,FALSE)*1000,"")</f>
        <v>2.7995956139668716</v>
      </c>
      <c r="AJ274">
        <f>IFERROR(VLOOKUP($A274,table123!$DF$10:$DY$410,7,FALSE)/VLOOKUP($A274,table100!$DE$10:$DK$462,7,FALSE)*1000,"")</f>
        <v>1.3419354838709676</v>
      </c>
      <c r="AK274">
        <f>IFERROR(VLOOKUP($A274,table123!$EF$10:$EZ$410,7,FALSE)/VLOOKUP($A274,table100!$EE$10:$EK$462,7,FALSE)*1000,"")</f>
        <v>0.92038656235618965</v>
      </c>
      <c r="AL274">
        <f>IFERROR(VLOOKUP($A274,table123!$FF$10:$FZ$410,7,FALSE)/VLOOKUP($A274,table100!$FE$10:$FK$462,7,FALSE)*1000,"")</f>
        <v>0.80881609544029931</v>
      </c>
      <c r="AM274">
        <f>IFERROR(VLOOKUP($A274,table123!$GF$10:$GZ$410,7,FALSE)/VLOOKUP($A274,table100!$GE$10:$GK$462,7,FALSE)*1000,"")</f>
        <v>5.1170140717886978</v>
      </c>
      <c r="AO274">
        <f>IFERROR(VLOOKUP($A274,table123!$F$10:$R$410,9,FALSE)/VLOOKUP($A274,table100!$E$10:$K$462,7,FALSE)*1000,"")</f>
        <v>0</v>
      </c>
      <c r="AP274">
        <f>IFERROR(VLOOKUP($A274,table123!$AF$10:$AR$410,9,FALSE)/VLOOKUP($A274,table100!$AE$10:$AK$462,7,FALSE)*1000,"")</f>
        <v>0</v>
      </c>
      <c r="AQ274">
        <f>IFERROR(VLOOKUP($A274,table123!$BF$10:$BR$410,9,FALSE)/VLOOKUP($A274,table100!$BE$10:$BK$462,7,FALSE)*1000,"")</f>
        <v>0</v>
      </c>
      <c r="AR274">
        <f>IFERROR(VLOOKUP($A274,table123!$CF$10:$CY$410,16,FALSE)/VLOOKUP($A274,table100!$CE$10:$CK$462,7,FALSE)*1000,"")</f>
        <v>0</v>
      </c>
      <c r="AS274">
        <f>IFERROR(VLOOKUP($A274,table123!$DF$10:$DY$410,16,FALSE)/VLOOKUP($A274,table100!$DE$10:$DK$462,7,FALSE)*1000,"")</f>
        <v>0</v>
      </c>
      <c r="AT274">
        <f>IFERROR(VLOOKUP($A274,table123!$EF$10:$EZ$410,17,FALSE)/VLOOKUP($A274,table100!$EE$10:$EK$462,7,FALSE)*1000,"")</f>
        <v>0</v>
      </c>
      <c r="AU274">
        <f>IFERROR(VLOOKUP($A274,table123!$FF$10:$FZ$410,17,FALSE)/VLOOKUP($A274,table100!$FE$10:$FK$462,7,FALSE)*1000,"")</f>
        <v>0</v>
      </c>
      <c r="AV274">
        <f>IFERROR(VLOOKUP($A274,table123!$GF$10:$GZ$410,17,FALSE)/VLOOKUP($A274,table100!$GE$10:$GK$462,7,FALSE)*1000,"")</f>
        <v>0</v>
      </c>
      <c r="AX274">
        <f>IFERROR(VLOOKUP($A274,table123!$F$10:$R$410,11,FALSE)/VLOOKUP($A274,table100!$E$10:$K$462,7,FALSE)*1000,"")</f>
        <v>1.5332152581352929</v>
      </c>
      <c r="AY274">
        <f>IFERROR(VLOOKUP($A274,table123!$AF$10:$AR$410,11,FALSE)/VLOOKUP($A274,table100!$AE$10:$AK$462,7,FALSE)*1000,"")</f>
        <v>2.3369393971221508</v>
      </c>
      <c r="AZ274">
        <f>IFERROR(VLOOKUP($A274,table123!$BF$10:$BR$410,11,FALSE)/VLOOKUP($A274,table100!$BE$10:$BK$462,7,FALSE)*1000,"")</f>
        <v>1.4629813469878259</v>
      </c>
      <c r="BA274">
        <f>IFERROR(VLOOKUP($A274,table123!$CF$10:$CY$410,18,FALSE)/VLOOKUP($A274,table100!$CE$10:$CK$462,7,FALSE)*1000,"")</f>
        <v>2.5403737978588281</v>
      </c>
      <c r="BB274">
        <f>IFERROR(VLOOKUP($A274,table123!$DF$10:$DY$410,18,FALSE)/VLOOKUP($A274,table100!$DE$10:$DK$462,7,FALSE)*1000,"")</f>
        <v>0.25806451612903225</v>
      </c>
      <c r="BC274">
        <f>IFERROR(VLOOKUP($A274,table123!$EF$10:$EZ$410,19,FALSE)/VLOOKUP($A274,table100!$EE$10:$EK$462,7,FALSE)*1000,"")</f>
        <v>7.6698880196349128E-2</v>
      </c>
      <c r="BD274">
        <f>IFERROR(VLOOKUP($A274,table123!$FF$10:$FZ$410,19,FALSE)/VLOOKUP($A274,table100!$FE$10:$FK$462,7,FALSE)*1000,"")</f>
        <v>1.0868466282479021</v>
      </c>
      <c r="BE274">
        <f>IFERROR(VLOOKUP($A274,table123!$GF$10:$GZ$410,19,FALSE)/VLOOKUP($A274,table100!$GE$10:$GK$462,7,FALSE)*1000,"")</f>
        <v>1.4548373341360021</v>
      </c>
      <c r="BG274">
        <f>IFERROR(VLOOKUP($A274,table123!$F$10:$R$410,13,FALSE)/VLOOKUP($A274,table100!$E$10:$K$462,7,FALSE)*1000,"")</f>
        <v>6.7408601866293054</v>
      </c>
      <c r="BH274">
        <f>IFERROR(VLOOKUP($A274,table123!$AF$10:$AR$410,13,FALSE)/VLOOKUP($A274,table100!$AE$10:$AK$462,7,FALSE)*1000,"")</f>
        <v>5.0940027308055873</v>
      </c>
      <c r="BI274">
        <f>IFERROR(VLOOKUP($A274,table123!$BF$10:$BR$410,13,FALSE)/VLOOKUP($A274,table100!$BE$10:$BK$462,7,FALSE)*1000,"")</f>
        <v>7.8112754062385701</v>
      </c>
      <c r="BJ274">
        <f>IFERROR(VLOOKUP($A274,table123!$CF$10:$CY$410,20,FALSE)/VLOOKUP($A274,table100!$CE$10:$CK$462,7,FALSE)*1000,"")</f>
        <v>4.4845374186691549</v>
      </c>
      <c r="BK274">
        <f>IFERROR(VLOOKUP($A274,table123!$DF$10:$DY$410,20,FALSE)/VLOOKUP($A274,table100!$DE$10:$DK$462,7,FALSE)*1000,"")</f>
        <v>9.3935483870967751</v>
      </c>
      <c r="BL274">
        <f>IFERROR(VLOOKUP($A274,table123!$EF$10:$EZ$410,21,FALSE)/VLOOKUP($A274,table100!$EE$10:$EK$462,7,FALSE)*1000,"")</f>
        <v>11.50483202945237</v>
      </c>
      <c r="BM274">
        <f>IFERROR(VLOOKUP($A274,table123!$FF$10:$FZ$410,21,FALSE)/VLOOKUP($A274,table100!$FE$10:$FK$462,7,FALSE)*1000,"")</f>
        <v>7.658477403700334</v>
      </c>
      <c r="BN274">
        <f>IFERROR(VLOOKUP($A274,table123!$GF$10:$GZ$410,21,FALSE)/VLOOKUP($A274,table100!$GE$10:$GK$462,7,FALSE)*1000,"")</f>
        <v>18.310883688263477</v>
      </c>
    </row>
    <row r="275" spans="1:66" x14ac:dyDescent="0.3">
      <c r="A275" t="s">
        <v>1284</v>
      </c>
      <c r="B275" t="str">
        <f>VLOOKUP($A275,class!$A$1:$B$455,2,FALSE)</f>
        <v>Unitary Authority</v>
      </c>
      <c r="C275" t="str">
        <f>IFERROR(VLOOKUP($A275,classifications!A$3:C$334,3,FALSE),VLOOKUP($A275,classifications!I$2:K$28,3,FALSE))</f>
        <v>Predominantly Rural</v>
      </c>
      <c r="E275" t="b">
        <f>IF(VLOOKUP(A275,table123!$F$10:$F$410,1,FALSE)=VLOOKUP(calculations!A275,table100!$E$10:$E$462,1,FALSE),TRUE,FALSE)</f>
        <v>1</v>
      </c>
      <c r="F275" t="b">
        <f>IF(VLOOKUP($A275,table123!$AF$10:$AF$410,1,FALSE)=VLOOKUP(calculations!$A275,table100!$AE$10:$AE$462,1,FALSE),TRUE,FALSE)</f>
        <v>1</v>
      </c>
      <c r="G275" t="b">
        <f>IF(VLOOKUP($A275,table123!$BF$10:$BF$410,1,FALSE)=VLOOKUP(calculations!$A275,table100!$BE$10:$BE$462,1,FALSE),TRUE,FALSE)</f>
        <v>1</v>
      </c>
      <c r="H275" t="b">
        <f>IF(VLOOKUP($A275,table123!$CF$10:$CF$410,1,FALSE)=VLOOKUP(calculations!$A275,table100!$CE$10:$CE$462,1,FALSE),TRUE,FALSE)</f>
        <v>1</v>
      </c>
      <c r="I275" t="b">
        <f>IF(VLOOKUP($A275,table123!$DF$10:$DF$410,1,FALSE)=VLOOKUP(calculations!$A275,table100!$DE$10:$DE$462,1,FALSE),TRUE,FALSE)</f>
        <v>1</v>
      </c>
      <c r="J275" t="b">
        <f>IF(VLOOKUP($A275,table123!$EF$10:$EF$410,1,FALSE)=VLOOKUP(calculations!$A275,table100!$EE$10:$EE$462,1,FALSE),TRUE,FALSE)</f>
        <v>1</v>
      </c>
      <c r="K275" t="b">
        <f>IF(VLOOKUP($A275,table123!$FF$10:$FF$410,1,FALSE)=VLOOKUP(calculations!$A275,table100!$FE$10:$FE$462,1,FALSE),TRUE,FALSE)</f>
        <v>1</v>
      </c>
      <c r="L275" t="b">
        <f>IF(VLOOKUP($A275,table123!$GF$10:$GF$408,1,FALSE)=VLOOKUP(calculations!$A275,table100!$GE$10:$GE$462,1,FALSE),TRUE,FALSE)</f>
        <v>1</v>
      </c>
      <c r="N275">
        <f>IFERROR(VLOOKUP($A275,table123!$F$10:$R$410,3,FALSE)/VLOOKUP($A275,table100!$E$10:$K$462,7,FALSE)*1000,"")</f>
        <v>6.6976744186046506</v>
      </c>
      <c r="O275">
        <f>IFERROR(VLOOKUP($A275,table123!$AF$10:$AR$410,3,FALSE)/VLOOKUP($A275,table100!$AE$10:$AK$462,7,FALSE)*1000,"")</f>
        <v>10.163853640507575</v>
      </c>
      <c r="P275">
        <f>IFERROR(VLOOKUP($A275,table123!$BF$10:$BR$410,3,FALSE)/VLOOKUP($A275,table100!$BE$10:$BK$462,7,FALSE)*1000,"")</f>
        <v>15.425888665325285</v>
      </c>
      <c r="Q275">
        <f>IFERROR(VLOOKUP($A275,table123!$CF$10:$CY$410,3,FALSE)/VLOOKUP($A275,table100!$CE$10:$CK$462,7,FALSE)*1000,"")</f>
        <v>13.533020570191267</v>
      </c>
      <c r="R275">
        <f>IFERROR(VLOOKUP($A275,table123!$DF$10:$DY$410,3,FALSE)/VLOOKUP($A275,table100!$DE$10:$DK$462,7,FALSE)*1000,"")</f>
        <v>14.365427994776208</v>
      </c>
      <c r="S275">
        <f>IFERROR(VLOOKUP($A275,table123!$EF$10:$EZ$410,3,FALSE)/VLOOKUP($A275,table100!$EE$10:$EK$462,7,FALSE)*1000,"")</f>
        <v>15.143542068642928</v>
      </c>
      <c r="T275">
        <f>IFERROR(VLOOKUP($A275,table123!$FF$10:$FZ$410,3,FALSE)/VLOOKUP($A275,table100!$FE$10:$FK$462,7,FALSE)*1000,"")</f>
        <v>11.294226115016711</v>
      </c>
      <c r="U275">
        <f>IFERROR(VLOOKUP($A275,table123!$GF$10:$GZ$410,3,FALSE)/VLOOKUP($A275,table100!$GE$10:$GK$462,7,FALSE)*1000,"")</f>
        <v>11.498833039221267</v>
      </c>
      <c r="W275">
        <f>IFERROR(VLOOKUP($A275,table123!$F$10:$R$410,5,FALSE)/VLOOKUP($A275,table100!$E$10:$K$462,7,FALSE)*1000,"")</f>
        <v>0</v>
      </c>
      <c r="X275">
        <f>IFERROR(VLOOKUP($A275,table123!$AF$10:$AR$410,5,FALSE)/VLOOKUP($A275,table100!$AE$10:$AK$462,7,FALSE)*1000,"")</f>
        <v>6.1599112972773193E-2</v>
      </c>
      <c r="Y275">
        <f>IFERROR(VLOOKUP($A275,table123!$BF$10:$BR$410,5,FALSE)/VLOOKUP($A275,table100!$BE$10:$BK$462,7,FALSE)*1000,"")</f>
        <v>0</v>
      </c>
      <c r="Z275">
        <f>IFERROR(VLOOKUP($A275,table123!$CF$10:$CY$410,5,FALSE)/VLOOKUP($A275,table100!$CE$10:$CK$462,7,FALSE)*1000,"")</f>
        <v>0</v>
      </c>
      <c r="AA275">
        <f>IFERROR(VLOOKUP($A275,table123!$DF$10:$DY$410,5,FALSE)/VLOOKUP($A275,table100!$DE$10:$DK$462,7,FALSE)*1000,"")</f>
        <v>0</v>
      </c>
      <c r="AB275">
        <f>IFERROR(VLOOKUP($A275,table123!$EF$10:$EZ$410,5,FALSE)/VLOOKUP($A275,table100!$EE$10:$EK$462,7,FALSE)*1000,"")</f>
        <v>0</v>
      </c>
      <c r="AC275">
        <f>IFERROR(VLOOKUP($A275,table123!$FF$10:$FZ$410,5,FALSE)/VLOOKUP($A275,table100!$FE$10:$FK$462,7,FALSE)*1000,"")</f>
        <v>5.7623602627636286E-2</v>
      </c>
      <c r="AD275">
        <f>IFERROR(VLOOKUP($A275,table123!$GF$10:$GZ$410,5,FALSE)/VLOOKUP($A275,table100!$GE$10:$GK$462,7,FALSE)*1000,"")</f>
        <v>-5.6924916035748847E-2</v>
      </c>
      <c r="AF275">
        <f>IFERROR(VLOOKUP($A275,table123!$F$10:$R$410,7,FALSE)/VLOOKUP($A275,table100!$E$10:$K$462,7,FALSE)*1000,"")</f>
        <v>0.68217054263565891</v>
      </c>
      <c r="AG275">
        <f>IFERROR(VLOOKUP($A275,table123!$AF$10:$AR$410,7,FALSE)/VLOOKUP($A275,table100!$AE$10:$AK$462,7,FALSE)*1000,"")</f>
        <v>0.12319822594554639</v>
      </c>
      <c r="AH275">
        <f>IFERROR(VLOOKUP($A275,table123!$BF$10:$BR$410,7,FALSE)/VLOOKUP($A275,table100!$BE$10:$BK$462,7,FALSE)*1000,"")</f>
        <v>0.1219437839156149</v>
      </c>
      <c r="AI275">
        <f>IFERROR(VLOOKUP($A275,table123!$CF$10:$CY$410,7,FALSE)/VLOOKUP($A275,table100!$CE$10:$CK$462,7,FALSE)*1000,"")</f>
        <v>0</v>
      </c>
      <c r="AJ275">
        <f>IFERROR(VLOOKUP($A275,table123!$DF$10:$DY$410,7,FALSE)/VLOOKUP($A275,table100!$DE$10:$DK$462,7,FALSE)*1000,"")</f>
        <v>0.8310578178796153</v>
      </c>
      <c r="AK275">
        <f>IFERROR(VLOOKUP($A275,table123!$EF$10:$EZ$410,7,FALSE)/VLOOKUP($A275,table100!$EE$10:$EK$462,7,FALSE)*1000,"")</f>
        <v>0.35081564637782847</v>
      </c>
      <c r="AL275">
        <f>IFERROR(VLOOKUP($A275,table123!$FF$10:$FZ$410,7,FALSE)/VLOOKUP($A275,table100!$FE$10:$FK$462,7,FALSE)*1000,"")</f>
        <v>1.037224847297453</v>
      </c>
      <c r="AM275">
        <f>IFERROR(VLOOKUP($A275,table123!$GF$10:$GZ$410,7,FALSE)/VLOOKUP($A275,table100!$GE$10:$GK$462,7,FALSE)*1000,"")</f>
        <v>-5.6924916035748847E-2</v>
      </c>
      <c r="AO275">
        <f>IFERROR(VLOOKUP($A275,table123!$F$10:$R$410,9,FALSE)/VLOOKUP($A275,table100!$E$10:$K$462,7,FALSE)*1000,"")</f>
        <v>0</v>
      </c>
      <c r="AP275">
        <f>IFERROR(VLOOKUP($A275,table123!$AF$10:$AR$410,9,FALSE)/VLOOKUP($A275,table100!$AE$10:$AK$462,7,FALSE)*1000,"")</f>
        <v>0</v>
      </c>
      <c r="AQ275">
        <f>IFERROR(VLOOKUP($A275,table123!$BF$10:$BR$410,9,FALSE)/VLOOKUP($A275,table100!$BE$10:$BK$462,7,FALSE)*1000,"")</f>
        <v>0</v>
      </c>
      <c r="AR275">
        <f>IFERROR(VLOOKUP($A275,table123!$CF$10:$CY$410,16,FALSE)/VLOOKUP($A275,table100!$CE$10:$CK$462,7,FALSE)*1000,"")</f>
        <v>0</v>
      </c>
      <c r="AS275">
        <f>IFERROR(VLOOKUP($A275,table123!$DF$10:$DY$410,16,FALSE)/VLOOKUP($A275,table100!$DE$10:$DK$462,7,FALSE)*1000,"")</f>
        <v>0.47489018164549451</v>
      </c>
      <c r="AT275">
        <f>IFERROR(VLOOKUP($A275,table123!$EF$10:$EZ$410,17,FALSE)/VLOOKUP($A275,table100!$EE$10:$EK$462,7,FALSE)*1000,"")</f>
        <v>0</v>
      </c>
      <c r="AU275">
        <f>IFERROR(VLOOKUP($A275,table123!$FF$10:$FZ$410,17,FALSE)/VLOOKUP($A275,table100!$FE$10:$FK$462,7,FALSE)*1000,"")</f>
        <v>0.11524720525527257</v>
      </c>
      <c r="AV275">
        <f>IFERROR(VLOOKUP($A275,table123!$GF$10:$GZ$410,17,FALSE)/VLOOKUP($A275,table100!$GE$10:$GK$462,7,FALSE)*1000,"")</f>
        <v>0</v>
      </c>
      <c r="AX275">
        <f>IFERROR(VLOOKUP($A275,table123!$F$10:$R$410,11,FALSE)/VLOOKUP($A275,table100!$E$10:$K$462,7,FALSE)*1000,"")</f>
        <v>0.62015503875968991</v>
      </c>
      <c r="AY275">
        <f>IFERROR(VLOOKUP($A275,table123!$AF$10:$AR$410,11,FALSE)/VLOOKUP($A275,table100!$AE$10:$AK$462,7,FALSE)*1000,"")</f>
        <v>6.1599112972773193E-2</v>
      </c>
      <c r="AZ275">
        <f>IFERROR(VLOOKUP($A275,table123!$BF$10:$BR$410,11,FALSE)/VLOOKUP($A275,table100!$BE$10:$BK$462,7,FALSE)*1000,"")</f>
        <v>1.8291567587342235</v>
      </c>
      <c r="BA275">
        <f>IFERROR(VLOOKUP($A275,table123!$CF$10:$CY$410,18,FALSE)/VLOOKUP($A275,table100!$CE$10:$CK$462,7,FALSE)*1000,"")</f>
        <v>0.3007337904486948</v>
      </c>
      <c r="BB275">
        <f>IFERROR(VLOOKUP($A275,table123!$DF$10:$DY$410,18,FALSE)/VLOOKUP($A275,table100!$DE$10:$DK$462,7,FALSE)*1000,"")</f>
        <v>0.41552890893980765</v>
      </c>
      <c r="BC275">
        <f>IFERROR(VLOOKUP($A275,table123!$EF$10:$EZ$410,19,FALSE)/VLOOKUP($A275,table100!$EE$10:$EK$462,7,FALSE)*1000,"")</f>
        <v>0.8185698415482664</v>
      </c>
      <c r="BD275">
        <f>IFERROR(VLOOKUP($A275,table123!$FF$10:$FZ$410,19,FALSE)/VLOOKUP($A275,table100!$FE$10:$FK$462,7,FALSE)*1000,"")</f>
        <v>0.23049441051054514</v>
      </c>
      <c r="BE275">
        <f>IFERROR(VLOOKUP($A275,table123!$GF$10:$GZ$410,19,FALSE)/VLOOKUP($A275,table100!$GE$10:$GK$462,7,FALSE)*1000,"")</f>
        <v>0.6830989924289862</v>
      </c>
      <c r="BG275">
        <f>IFERROR(VLOOKUP($A275,table123!$F$10:$R$410,13,FALSE)/VLOOKUP($A275,table100!$E$10:$K$462,7,FALSE)*1000,"")</f>
        <v>6.7596899224806197</v>
      </c>
      <c r="BH275">
        <f>IFERROR(VLOOKUP($A275,table123!$AF$10:$AR$410,13,FALSE)/VLOOKUP($A275,table100!$AE$10:$AK$462,7,FALSE)*1000,"")</f>
        <v>10.287051866453123</v>
      </c>
      <c r="BI275">
        <f>IFERROR(VLOOKUP($A275,table123!$BF$10:$BR$410,13,FALSE)/VLOOKUP($A275,table100!$BE$10:$BK$462,7,FALSE)*1000,"")</f>
        <v>13.718675690506675</v>
      </c>
      <c r="BJ275">
        <f>IFERROR(VLOOKUP($A275,table123!$CF$10:$CY$410,20,FALSE)/VLOOKUP($A275,table100!$CE$10:$CK$462,7,FALSE)*1000,"")</f>
        <v>13.232286779742571</v>
      </c>
      <c r="BK275">
        <f>IFERROR(VLOOKUP($A275,table123!$DF$10:$DY$410,20,FALSE)/VLOOKUP($A275,table100!$DE$10:$DK$462,7,FALSE)*1000,"")</f>
        <v>15.255847085361511</v>
      </c>
      <c r="BL275">
        <f>IFERROR(VLOOKUP($A275,table123!$EF$10:$EZ$410,21,FALSE)/VLOOKUP($A275,table100!$EE$10:$EK$462,7,FALSE)*1000,"")</f>
        <v>14.67578787347249</v>
      </c>
      <c r="BM275">
        <f>IFERROR(VLOOKUP($A275,table123!$FF$10:$FZ$410,21,FALSE)/VLOOKUP($A275,table100!$FE$10:$FK$462,7,FALSE)*1000,"")</f>
        <v>12.273827359686528</v>
      </c>
      <c r="BN275">
        <f>IFERROR(VLOOKUP($A275,table123!$GF$10:$GZ$410,21,FALSE)/VLOOKUP($A275,table100!$GE$10:$GK$462,7,FALSE)*1000,"")</f>
        <v>10.701884214720783</v>
      </c>
    </row>
    <row r="276" spans="1:66" x14ac:dyDescent="0.3">
      <c r="A276" t="s">
        <v>792</v>
      </c>
      <c r="B276" t="str">
        <f>VLOOKUP($A276,class!$A$1:$B$455,2,FALSE)</f>
        <v>Shire District</v>
      </c>
      <c r="C276" t="str">
        <f>IFERROR(VLOOKUP($A276,classifications!A$3:C$334,3,FALSE),VLOOKUP($A276,classifications!I$2:K$28,3,FALSE))</f>
        <v>Predominantly Rural</v>
      </c>
      <c r="E276" t="b">
        <f>IF(VLOOKUP(A276,table123!$F$10:$F$410,1,FALSE)=VLOOKUP(calculations!A276,table100!$E$10:$E$462,1,FALSE),TRUE,FALSE)</f>
        <v>1</v>
      </c>
      <c r="F276" t="b">
        <f>IF(VLOOKUP($A276,table123!$AF$10:$AF$410,1,FALSE)=VLOOKUP(calculations!$A276,table100!$AE$10:$AE$462,1,FALSE),TRUE,FALSE)</f>
        <v>1</v>
      </c>
      <c r="G276" t="b">
        <f>IF(VLOOKUP($A276,table123!$BF$10:$BF$410,1,FALSE)=VLOOKUP(calculations!$A276,table100!$BE$10:$BE$462,1,FALSE),TRUE,FALSE)</f>
        <v>1</v>
      </c>
      <c r="H276" t="b">
        <f>IF(VLOOKUP($A276,table123!$CF$10:$CF$410,1,FALSE)=VLOOKUP(calculations!$A276,table100!$CE$10:$CE$462,1,FALSE),TRUE,FALSE)</f>
        <v>1</v>
      </c>
      <c r="I276" t="b">
        <f>IF(VLOOKUP($A276,table123!$DF$10:$DF$410,1,FALSE)=VLOOKUP(calculations!$A276,table100!$DE$10:$DE$462,1,FALSE),TRUE,FALSE)</f>
        <v>1</v>
      </c>
      <c r="J276" t="b">
        <f>IF(VLOOKUP($A276,table123!$EF$10:$EF$410,1,FALSE)=VLOOKUP(calculations!$A276,table100!$EE$10:$EE$462,1,FALSE),TRUE,FALSE)</f>
        <v>1</v>
      </c>
      <c r="K276" t="b">
        <f>IF(VLOOKUP($A276,table123!$FF$10:$FF$410,1,FALSE)=VLOOKUP(calculations!$A276,table100!$FE$10:$FE$462,1,FALSE),TRUE,FALSE)</f>
        <v>1</v>
      </c>
      <c r="L276" t="b">
        <f>IF(VLOOKUP($A276,table123!$GF$10:$GF$408,1,FALSE)=VLOOKUP(calculations!$A276,table100!$GE$10:$GE$462,1,FALSE),TRUE,FALSE)</f>
        <v>1</v>
      </c>
      <c r="N276">
        <f>IFERROR(VLOOKUP($A276,table123!$F$10:$R$410,3,FALSE)/VLOOKUP($A276,table100!$E$10:$K$462,7,FALSE)*1000,"")</f>
        <v>7.7274183215887247</v>
      </c>
      <c r="O276">
        <f>IFERROR(VLOOKUP($A276,table123!$AF$10:$AR$410,3,FALSE)/VLOOKUP($A276,table100!$AE$10:$AK$462,7,FALSE)*1000,"")</f>
        <v>8.2989199491740777</v>
      </c>
      <c r="P276">
        <f>IFERROR(VLOOKUP($A276,table123!$BF$10:$BR$410,3,FALSE)/VLOOKUP($A276,table100!$BE$10:$BK$462,7,FALSE)*1000,"")</f>
        <v>10.42978589420655</v>
      </c>
      <c r="Q276">
        <f>IFERROR(VLOOKUP($A276,table123!$CF$10:$CY$410,3,FALSE)/VLOOKUP($A276,table100!$CE$10:$CK$462,7,FALSE)*1000,"")</f>
        <v>8.6485644162219018</v>
      </c>
      <c r="R276">
        <f>IFERROR(VLOOKUP($A276,table123!$DF$10:$DY$410,3,FALSE)/VLOOKUP($A276,table100!$DE$10:$DK$462,7,FALSE)*1000,"")</f>
        <v>11.383368705382983</v>
      </c>
      <c r="S276">
        <f>IFERROR(VLOOKUP($A276,table123!$EF$10:$EZ$410,3,FALSE)/VLOOKUP($A276,table100!$EE$10:$EK$462,7,FALSE)*1000,"")</f>
        <v>9.4145449001372175</v>
      </c>
      <c r="T276">
        <f>IFERROR(VLOOKUP($A276,table123!$FF$10:$FZ$410,3,FALSE)/VLOOKUP($A276,table100!$FE$10:$FK$462,7,FALSE)*1000,"")</f>
        <v>9.2777673015274384</v>
      </c>
      <c r="U276">
        <f>IFERROR(VLOOKUP($A276,table123!$GF$10:$GZ$410,3,FALSE)/VLOOKUP($A276,table100!$GE$10:$GK$462,7,FALSE)*1000,"")</f>
        <v>15.604584313286296</v>
      </c>
      <c r="W276">
        <f>IFERROR(VLOOKUP($A276,table123!$F$10:$R$410,5,FALSE)/VLOOKUP($A276,table100!$E$10:$K$462,7,FALSE)*1000,"")</f>
        <v>8.0076873798846884E-2</v>
      </c>
      <c r="X276">
        <f>IFERROR(VLOOKUP($A276,table123!$AF$10:$AR$410,5,FALSE)/VLOOKUP($A276,table100!$AE$10:$AK$462,7,FALSE)*1000,"")</f>
        <v>3.9707750952986023E-2</v>
      </c>
      <c r="Y276">
        <f>IFERROR(VLOOKUP($A276,table123!$BF$10:$BR$410,5,FALSE)/VLOOKUP($A276,table100!$BE$10:$BK$462,7,FALSE)*1000,"")</f>
        <v>0</v>
      </c>
      <c r="Z276">
        <f>IFERROR(VLOOKUP($A276,table123!$CF$10:$CY$410,5,FALSE)/VLOOKUP($A276,table100!$CE$10:$CK$462,7,FALSE)*1000,"")</f>
        <v>0.19478748685184466</v>
      </c>
      <c r="AA276">
        <f>IFERROR(VLOOKUP($A276,table123!$DF$10:$DY$410,5,FALSE)/VLOOKUP($A276,table100!$DE$10:$DK$462,7,FALSE)*1000,"")</f>
        <v>0.11576307158016592</v>
      </c>
      <c r="AB276">
        <f>IFERROR(VLOOKUP($A276,table123!$EF$10:$EZ$410,5,FALSE)/VLOOKUP($A276,table100!$EE$10:$EK$462,7,FALSE)*1000,"")</f>
        <v>3.8115566397316662E-2</v>
      </c>
      <c r="AC276">
        <f>IFERROR(VLOOKUP($A276,table123!$FF$10:$FZ$410,5,FALSE)/VLOOKUP($A276,table100!$FE$10:$FK$462,7,FALSE)*1000,"")</f>
        <v>-3.7714501225721293E-2</v>
      </c>
      <c r="AD276">
        <f>IFERROR(VLOOKUP($A276,table123!$GF$10:$GZ$410,5,FALSE)/VLOOKUP($A276,table100!$GE$10:$GK$462,7,FALSE)*1000,"")</f>
        <v>3.7331541419345207E-2</v>
      </c>
      <c r="AF276">
        <f>IFERROR(VLOOKUP($A276,table123!$F$10:$R$410,7,FALSE)/VLOOKUP($A276,table100!$E$10:$K$462,7,FALSE)*1000,"")</f>
        <v>0.52049967969250477</v>
      </c>
      <c r="AG276">
        <f>IFERROR(VLOOKUP($A276,table123!$AF$10:$AR$410,7,FALSE)/VLOOKUP($A276,table100!$AE$10:$AK$462,7,FALSE)*1000,"")</f>
        <v>0.55590851334180436</v>
      </c>
      <c r="AH276">
        <f>IFERROR(VLOOKUP($A276,table123!$BF$10:$BR$410,7,FALSE)/VLOOKUP($A276,table100!$BE$10:$BK$462,7,FALSE)*1000,"")</f>
        <v>3.9357682619647352E-2</v>
      </c>
      <c r="AI276">
        <f>IFERROR(VLOOKUP($A276,table123!$CF$10:$CY$410,7,FALSE)/VLOOKUP($A276,table100!$CE$10:$CK$462,7,FALSE)*1000,"")</f>
        <v>0.77914994740737864</v>
      </c>
      <c r="AJ276">
        <f>IFERROR(VLOOKUP($A276,table123!$DF$10:$DY$410,7,FALSE)/VLOOKUP($A276,table100!$DE$10:$DK$462,7,FALSE)*1000,"")</f>
        <v>0.96469226316804935</v>
      </c>
      <c r="AK276">
        <f>IFERROR(VLOOKUP($A276,table123!$EF$10:$EZ$410,7,FALSE)/VLOOKUP($A276,table100!$EE$10:$EK$462,7,FALSE)*1000,"")</f>
        <v>1.3721603903033999</v>
      </c>
      <c r="AL276">
        <f>IFERROR(VLOOKUP($A276,table123!$FF$10:$FZ$410,7,FALSE)/VLOOKUP($A276,table100!$FE$10:$FK$462,7,FALSE)*1000,"")</f>
        <v>1.0937205355459174</v>
      </c>
      <c r="AM276">
        <f>IFERROR(VLOOKUP($A276,table123!$GF$10:$GZ$410,7,FALSE)/VLOOKUP($A276,table100!$GE$10:$GK$462,7,FALSE)*1000,"")</f>
        <v>1.3439354910964272</v>
      </c>
      <c r="AO276">
        <f>IFERROR(VLOOKUP($A276,table123!$F$10:$R$410,9,FALSE)/VLOOKUP($A276,table100!$E$10:$K$462,7,FALSE)*1000,"")</f>
        <v>0</v>
      </c>
      <c r="AP276">
        <f>IFERROR(VLOOKUP($A276,table123!$AF$10:$AR$410,9,FALSE)/VLOOKUP($A276,table100!$AE$10:$AK$462,7,FALSE)*1000,"")</f>
        <v>0</v>
      </c>
      <c r="AQ276">
        <f>IFERROR(VLOOKUP($A276,table123!$BF$10:$BR$410,9,FALSE)/VLOOKUP($A276,table100!$BE$10:$BK$462,7,FALSE)*1000,"")</f>
        <v>0</v>
      </c>
      <c r="AR276">
        <f>IFERROR(VLOOKUP($A276,table123!$CF$10:$CY$410,16,FALSE)/VLOOKUP($A276,table100!$CE$10:$CK$462,7,FALSE)*1000,"")</f>
        <v>0</v>
      </c>
      <c r="AS276">
        <f>IFERROR(VLOOKUP($A276,table123!$DF$10:$DY$410,16,FALSE)/VLOOKUP($A276,table100!$DE$10:$DK$462,7,FALSE)*1000,"")</f>
        <v>0</v>
      </c>
      <c r="AT276">
        <f>IFERROR(VLOOKUP($A276,table123!$EF$10:$EZ$410,17,FALSE)/VLOOKUP($A276,table100!$EE$10:$EK$462,7,FALSE)*1000,"")</f>
        <v>0</v>
      </c>
      <c r="AU276">
        <f>IFERROR(VLOOKUP($A276,table123!$FF$10:$FZ$410,17,FALSE)/VLOOKUP($A276,table100!$FE$10:$FK$462,7,FALSE)*1000,"")</f>
        <v>3.7714501225721293E-2</v>
      </c>
      <c r="AV276">
        <f>IFERROR(VLOOKUP($A276,table123!$GF$10:$GZ$410,17,FALSE)/VLOOKUP($A276,table100!$GE$10:$GK$462,7,FALSE)*1000,"")</f>
        <v>3.7331541419345207E-2</v>
      </c>
      <c r="AX276">
        <f>IFERROR(VLOOKUP($A276,table123!$F$10:$R$410,11,FALSE)/VLOOKUP($A276,table100!$E$10:$K$462,7,FALSE)*1000,"")</f>
        <v>0</v>
      </c>
      <c r="AY276">
        <f>IFERROR(VLOOKUP($A276,table123!$AF$10:$AR$410,11,FALSE)/VLOOKUP($A276,table100!$AE$10:$AK$462,7,FALSE)*1000,"")</f>
        <v>0</v>
      </c>
      <c r="AZ276">
        <f>IFERROR(VLOOKUP($A276,table123!$BF$10:$BR$410,11,FALSE)/VLOOKUP($A276,table100!$BE$10:$BK$462,7,FALSE)*1000,"")</f>
        <v>0.19678841309823678</v>
      </c>
      <c r="BA276">
        <f>IFERROR(VLOOKUP($A276,table123!$CF$10:$CY$410,18,FALSE)/VLOOKUP($A276,table100!$CE$10:$CK$462,7,FALSE)*1000,"")</f>
        <v>3.8957497370368931E-2</v>
      </c>
      <c r="BB276">
        <f>IFERROR(VLOOKUP($A276,table123!$DF$10:$DY$410,18,FALSE)/VLOOKUP($A276,table100!$DE$10:$DK$462,7,FALSE)*1000,"")</f>
        <v>7.7175381053443945E-2</v>
      </c>
      <c r="BC276">
        <f>IFERROR(VLOOKUP($A276,table123!$EF$10:$EZ$410,19,FALSE)/VLOOKUP($A276,table100!$EE$10:$EK$462,7,FALSE)*1000,"")</f>
        <v>0.19057783198658332</v>
      </c>
      <c r="BD276">
        <f>IFERROR(VLOOKUP($A276,table123!$FF$10:$FZ$410,19,FALSE)/VLOOKUP($A276,table100!$FE$10:$FK$462,7,FALSE)*1000,"")</f>
        <v>0.11314350367716387</v>
      </c>
      <c r="BE276">
        <f>IFERROR(VLOOKUP($A276,table123!$GF$10:$GZ$410,19,FALSE)/VLOOKUP($A276,table100!$GE$10:$GK$462,7,FALSE)*1000,"")</f>
        <v>0.14932616567738083</v>
      </c>
      <c r="BG276">
        <f>IFERROR(VLOOKUP($A276,table123!$F$10:$R$410,13,FALSE)/VLOOKUP($A276,table100!$E$10:$K$462,7,FALSE)*1000,"")</f>
        <v>8.3279948750800763</v>
      </c>
      <c r="BH276">
        <f>IFERROR(VLOOKUP($A276,table123!$AF$10:$AR$410,13,FALSE)/VLOOKUP($A276,table100!$AE$10:$AK$462,7,FALSE)*1000,"")</f>
        <v>8.8945362134688697</v>
      </c>
      <c r="BI276">
        <f>IFERROR(VLOOKUP($A276,table123!$BF$10:$BR$410,13,FALSE)/VLOOKUP($A276,table100!$BE$10:$BK$462,7,FALSE)*1000,"")</f>
        <v>10.27235516372796</v>
      </c>
      <c r="BJ276">
        <f>IFERROR(VLOOKUP($A276,table123!$CF$10:$CY$410,20,FALSE)/VLOOKUP($A276,table100!$CE$10:$CK$462,7,FALSE)*1000,"")</f>
        <v>9.5835443531107547</v>
      </c>
      <c r="BK276">
        <f>IFERROR(VLOOKUP($A276,table123!$DF$10:$DY$410,20,FALSE)/VLOOKUP($A276,table100!$DE$10:$DK$462,7,FALSE)*1000,"")</f>
        <v>12.386648659077755</v>
      </c>
      <c r="BL276">
        <f>IFERROR(VLOOKUP($A276,table123!$EF$10:$EZ$410,21,FALSE)/VLOOKUP($A276,table100!$EE$10:$EK$462,7,FALSE)*1000,"")</f>
        <v>10.634243024851349</v>
      </c>
      <c r="BM276">
        <f>IFERROR(VLOOKUP($A276,table123!$FF$10:$FZ$410,21,FALSE)/VLOOKUP($A276,table100!$FE$10:$FK$462,7,FALSE)*1000,"")</f>
        <v>10.258344333396192</v>
      </c>
      <c r="BN276">
        <f>IFERROR(VLOOKUP($A276,table123!$GF$10:$GZ$410,21,FALSE)/VLOOKUP($A276,table100!$GE$10:$GK$462,7,FALSE)*1000,"")</f>
        <v>16.873856721544033</v>
      </c>
    </row>
    <row r="277" spans="1:66" x14ac:dyDescent="0.3">
      <c r="A277" t="s">
        <v>254</v>
      </c>
      <c r="B277" t="str">
        <f>VLOOKUP($A277,class!$A$1:$B$455,2,FALSE)</f>
        <v>Metropolitan District</v>
      </c>
      <c r="C277" t="str">
        <f>IFERROR(VLOOKUP($A277,classifications!A$3:C$334,3,FALSE),VLOOKUP($A277,classifications!I$2:K$28,3,FALSE))</f>
        <v>Predominantly Urban</v>
      </c>
      <c r="E277" t="b">
        <f>IF(VLOOKUP(A277,table123!$F$10:$F$410,1,FALSE)=VLOOKUP(calculations!A277,table100!$E$10:$E$462,1,FALSE),TRUE,FALSE)</f>
        <v>1</v>
      </c>
      <c r="F277" t="b">
        <f>IF(VLOOKUP($A277,table123!$AF$10:$AF$410,1,FALSE)=VLOOKUP(calculations!$A277,table100!$AE$10:$AE$462,1,FALSE),TRUE,FALSE)</f>
        <v>1</v>
      </c>
      <c r="G277" t="b">
        <f>IF(VLOOKUP($A277,table123!$BF$10:$BF$410,1,FALSE)=VLOOKUP(calculations!$A277,table100!$BE$10:$BE$462,1,FALSE),TRUE,FALSE)</f>
        <v>1</v>
      </c>
      <c r="H277" t="b">
        <f>IF(VLOOKUP($A277,table123!$CF$10:$CF$410,1,FALSE)=VLOOKUP(calculations!$A277,table100!$CE$10:$CE$462,1,FALSE),TRUE,FALSE)</f>
        <v>1</v>
      </c>
      <c r="I277" t="b">
        <f>IF(VLOOKUP($A277,table123!$DF$10:$DF$410,1,FALSE)=VLOOKUP(calculations!$A277,table100!$DE$10:$DE$462,1,FALSE),TRUE,FALSE)</f>
        <v>1</v>
      </c>
      <c r="J277" t="b">
        <f>IF(VLOOKUP($A277,table123!$EF$10:$EF$410,1,FALSE)=VLOOKUP(calculations!$A277,table100!$EE$10:$EE$462,1,FALSE),TRUE,FALSE)</f>
        <v>1</v>
      </c>
      <c r="K277" t="b">
        <f>IF(VLOOKUP($A277,table123!$FF$10:$FF$410,1,FALSE)=VLOOKUP(calculations!$A277,table100!$FE$10:$FE$462,1,FALSE),TRUE,FALSE)</f>
        <v>1</v>
      </c>
      <c r="L277" t="b">
        <f>IF(VLOOKUP($A277,table123!$GF$10:$GF$408,1,FALSE)=VLOOKUP(calculations!$A277,table100!$GE$10:$GE$462,1,FALSE),TRUE,FALSE)</f>
        <v>1</v>
      </c>
      <c r="N277">
        <f>IFERROR(VLOOKUP($A277,table123!$F$10:$R$410,3,FALSE)/VLOOKUP($A277,table100!$E$10:$K$462,7,FALSE)*1000,"")</f>
        <v>6.8594547377132082</v>
      </c>
      <c r="O277">
        <f>IFERROR(VLOOKUP($A277,table123!$AF$10:$AR$410,3,FALSE)/VLOOKUP($A277,table100!$AE$10:$AK$462,7,FALSE)*1000,"")</f>
        <v>7.6758398594744932</v>
      </c>
      <c r="P277">
        <f>IFERROR(VLOOKUP($A277,table123!$BF$10:$BR$410,3,FALSE)/VLOOKUP($A277,table100!$BE$10:$BK$462,7,FALSE)*1000,"")</f>
        <v>11.875039719647381</v>
      </c>
      <c r="Q277">
        <f>IFERROR(VLOOKUP($A277,table123!$CF$10:$CY$410,3,FALSE)/VLOOKUP($A277,table100!$CE$10:$CK$462,7,FALSE)*1000,"")</f>
        <v>9.7550440056874432</v>
      </c>
      <c r="R277">
        <f>IFERROR(VLOOKUP($A277,table123!$DF$10:$DY$410,3,FALSE)/VLOOKUP($A277,table100!$DE$10:$DK$462,7,FALSE)*1000,"")</f>
        <v>21.716271609338801</v>
      </c>
      <c r="S277">
        <f>IFERROR(VLOOKUP($A277,table123!$EF$10:$EZ$410,3,FALSE)/VLOOKUP($A277,table100!$EE$10:$EK$462,7,FALSE)*1000,"")</f>
        <v>13.051210964063399</v>
      </c>
      <c r="T277">
        <f>IFERROR(VLOOKUP($A277,table123!$FF$10:$FZ$410,3,FALSE)/VLOOKUP($A277,table100!$FE$10:$FK$462,7,FALSE)*1000,"")</f>
        <v>27.121474251383617</v>
      </c>
      <c r="U277">
        <f>IFERROR(VLOOKUP($A277,table123!$GF$10:$GZ$410,3,FALSE)/VLOOKUP($A277,table100!$GE$10:$GK$462,7,FALSE)*1000,"")</f>
        <v>32.540686327886156</v>
      </c>
      <c r="W277">
        <f>IFERROR(VLOOKUP($A277,table123!$F$10:$R$410,5,FALSE)/VLOOKUP($A277,table100!$E$10:$K$462,7,FALSE)*1000,"")</f>
        <v>5.5169877247023123E-2</v>
      </c>
      <c r="X277">
        <f>IFERROR(VLOOKUP($A277,table123!$AF$10:$AR$410,5,FALSE)/VLOOKUP($A277,table100!$AE$10:$AK$462,7,FALSE)*1000,"")</f>
        <v>0.24701749249798727</v>
      </c>
      <c r="Y277">
        <f>IFERROR(VLOOKUP($A277,table123!$BF$10:$BR$410,5,FALSE)/VLOOKUP($A277,table100!$BE$10:$BK$462,7,FALSE)*1000,"")</f>
        <v>0.12710287161702088</v>
      </c>
      <c r="Z277">
        <f>IFERROR(VLOOKUP($A277,table123!$CF$10:$CY$410,5,FALSE)/VLOOKUP($A277,table100!$CE$10:$CK$462,7,FALSE)*1000,"")</f>
        <v>0.17098324364212306</v>
      </c>
      <c r="AA277">
        <f>IFERROR(VLOOKUP($A277,table123!$DF$10:$DY$410,5,FALSE)/VLOOKUP($A277,table100!$DE$10:$DK$462,7,FALSE)*1000,"")</f>
        <v>0.41882017465692389</v>
      </c>
      <c r="AB277">
        <f>IFERROR(VLOOKUP($A277,table123!$EF$10:$EZ$410,5,FALSE)/VLOOKUP($A277,table100!$EE$10:$EK$462,7,FALSE)*1000,"")</f>
        <v>0.11333716936060399</v>
      </c>
      <c r="AC277">
        <f>IFERROR(VLOOKUP($A277,table123!$FF$10:$FZ$410,5,FALSE)/VLOOKUP($A277,table100!$FE$10:$FK$462,7,FALSE)*1000,"")</f>
        <v>0.4992210430276896</v>
      </c>
      <c r="AD277">
        <f>IFERROR(VLOOKUP($A277,table123!$GF$10:$GZ$410,5,FALSE)/VLOOKUP($A277,table100!$GE$10:$GK$462,7,FALSE)*1000,"")</f>
        <v>0.13401569658846293</v>
      </c>
      <c r="AF277">
        <f>IFERROR(VLOOKUP($A277,table123!$F$10:$R$410,7,FALSE)/VLOOKUP($A277,table100!$E$10:$K$462,7,FALSE)*1000,"")</f>
        <v>4.5974897705852606E-2</v>
      </c>
      <c r="AG277">
        <f>IFERROR(VLOOKUP($A277,table123!$AF$10:$AR$410,7,FALSE)/VLOOKUP($A277,table100!$AE$10:$AK$462,7,FALSE)*1000,"")</f>
        <v>0.14638073629510356</v>
      </c>
      <c r="AH277">
        <f>IFERROR(VLOOKUP($A277,table123!$BF$10:$BR$410,7,FALSE)/VLOOKUP($A277,table100!$BE$10:$BK$462,7,FALSE)*1000,"")</f>
        <v>0.39038739139513562</v>
      </c>
      <c r="AI277">
        <f>IFERROR(VLOOKUP($A277,table123!$CF$10:$CY$410,7,FALSE)/VLOOKUP($A277,table100!$CE$10:$CK$462,7,FALSE)*1000,"")</f>
        <v>2.0877953960511868</v>
      </c>
      <c r="AJ277">
        <f>IFERROR(VLOOKUP($A277,table123!$DF$10:$DY$410,7,FALSE)/VLOOKUP($A277,table100!$DE$10:$DK$462,7,FALSE)*1000,"")</f>
        <v>1.3812154696132597</v>
      </c>
      <c r="AK277">
        <f>IFERROR(VLOOKUP($A277,table123!$EF$10:$EZ$410,7,FALSE)/VLOOKUP($A277,table100!$EE$10:$EK$462,7,FALSE)*1000,"")</f>
        <v>0.60155882199089816</v>
      </c>
      <c r="AL277">
        <f>IFERROR(VLOOKUP($A277,table123!$FF$10:$FZ$410,7,FALSE)/VLOOKUP($A277,table100!$FE$10:$FK$462,7,FALSE)*1000,"")</f>
        <v>0.61111541474079234</v>
      </c>
      <c r="AM277">
        <f>IFERROR(VLOOKUP($A277,table123!$GF$10:$GZ$410,7,FALSE)/VLOOKUP($A277,table100!$GE$10:$GK$462,7,FALSE)*1000,"")</f>
        <v>0.46067895702284128</v>
      </c>
      <c r="AO277">
        <f>IFERROR(VLOOKUP($A277,table123!$F$10:$R$410,9,FALSE)/VLOOKUP($A277,table100!$E$10:$K$462,7,FALSE)*1000,"")</f>
        <v>0</v>
      </c>
      <c r="AP277">
        <f>IFERROR(VLOOKUP($A277,table123!$AF$10:$AR$410,9,FALSE)/VLOOKUP($A277,table100!$AE$10:$AK$462,7,FALSE)*1000,"")</f>
        <v>0</v>
      </c>
      <c r="AQ277">
        <f>IFERROR(VLOOKUP($A277,table123!$BF$10:$BR$410,9,FALSE)/VLOOKUP($A277,table100!$BE$10:$BK$462,7,FALSE)*1000,"")</f>
        <v>0</v>
      </c>
      <c r="AR277">
        <f>IFERROR(VLOOKUP($A277,table123!$CF$10:$CY$410,16,FALSE)/VLOOKUP($A277,table100!$CE$10:$CK$462,7,FALSE)*1000,"")</f>
        <v>0</v>
      </c>
      <c r="AS277">
        <f>IFERROR(VLOOKUP($A277,table123!$DF$10:$DY$410,16,FALSE)/VLOOKUP($A277,table100!$DE$10:$DK$462,7,FALSE)*1000,"")</f>
        <v>0</v>
      </c>
      <c r="AT277">
        <f>IFERROR(VLOOKUP($A277,table123!$EF$10:$EZ$410,17,FALSE)/VLOOKUP($A277,table100!$EE$10:$EK$462,7,FALSE)*1000,"")</f>
        <v>0</v>
      </c>
      <c r="AU277">
        <f>IFERROR(VLOOKUP($A277,table123!$FF$10:$FZ$410,17,FALSE)/VLOOKUP($A277,table100!$FE$10:$FK$462,7,FALSE)*1000,"")</f>
        <v>0</v>
      </c>
      <c r="AV277">
        <f>IFERROR(VLOOKUP($A277,table123!$GF$10:$GZ$410,17,FALSE)/VLOOKUP($A277,table100!$GE$10:$GK$462,7,FALSE)*1000,"")</f>
        <v>0</v>
      </c>
      <c r="AX277">
        <f>IFERROR(VLOOKUP($A277,table123!$F$10:$R$410,11,FALSE)/VLOOKUP($A277,table100!$E$10:$K$462,7,FALSE)*1000,"")</f>
        <v>1.9125557445634684</v>
      </c>
      <c r="AY277">
        <f>IFERROR(VLOOKUP($A277,table123!$AF$10:$AR$410,11,FALSE)/VLOOKUP($A277,table100!$AE$10:$AK$462,7,FALSE)*1000,"")</f>
        <v>0.35680304471931495</v>
      </c>
      <c r="AZ277">
        <f>IFERROR(VLOOKUP($A277,table123!$BF$10:$BR$410,11,FALSE)/VLOOKUP($A277,table100!$BE$10:$BK$462,7,FALSE)*1000,"")</f>
        <v>3.5407228521884391</v>
      </c>
      <c r="BA277">
        <f>IFERROR(VLOOKUP($A277,table123!$CF$10:$CY$410,18,FALSE)/VLOOKUP($A277,table100!$CE$10:$CK$462,7,FALSE)*1000,"")</f>
        <v>2.1327909864833248</v>
      </c>
      <c r="BB277">
        <f>IFERROR(VLOOKUP($A277,table123!$DF$10:$DY$410,18,FALSE)/VLOOKUP($A277,table100!$DE$10:$DK$462,7,FALSE)*1000,"")</f>
        <v>1.3990376047050437</v>
      </c>
      <c r="BC277">
        <f>IFERROR(VLOOKUP($A277,table123!$EF$10:$EZ$410,19,FALSE)/VLOOKUP($A277,table100!$EE$10:$EK$462,7,FALSE)*1000,"")</f>
        <v>0.87182437969695392</v>
      </c>
      <c r="BD277">
        <f>IFERROR(VLOOKUP($A277,table123!$FF$10:$FZ$410,19,FALSE)/VLOOKUP($A277,table100!$FE$10:$FK$462,7,FALSE)*1000,"")</f>
        <v>0.61972267410333881</v>
      </c>
      <c r="BE277">
        <f>IFERROR(VLOOKUP($A277,table123!$GF$10:$GZ$410,19,FALSE)/VLOOKUP($A277,table100!$GE$10:$GK$462,7,FALSE)*1000,"")</f>
        <v>0.74546231227332505</v>
      </c>
      <c r="BG277">
        <f>IFERROR(VLOOKUP($A277,table123!$F$10:$R$410,13,FALSE)/VLOOKUP($A277,table100!$E$10:$K$462,7,FALSE)*1000,"")</f>
        <v>5.048043768102616</v>
      </c>
      <c r="BH277">
        <f>IFERROR(VLOOKUP($A277,table123!$AF$10:$AR$410,13,FALSE)/VLOOKUP($A277,table100!$AE$10:$AK$462,7,FALSE)*1000,"")</f>
        <v>7.7124350435482691</v>
      </c>
      <c r="BI277">
        <f>IFERROR(VLOOKUP($A277,table123!$BF$10:$BR$410,13,FALSE)/VLOOKUP($A277,table100!$BE$10:$BK$462,7,FALSE)*1000,"")</f>
        <v>8.8518071304710979</v>
      </c>
      <c r="BJ277">
        <f>IFERROR(VLOOKUP($A277,table123!$CF$10:$CY$410,20,FALSE)/VLOOKUP($A277,table100!$CE$10:$CK$462,7,FALSE)*1000,"")</f>
        <v>9.8810316588974274</v>
      </c>
      <c r="BK277">
        <f>IFERROR(VLOOKUP($A277,table123!$DF$10:$DY$410,20,FALSE)/VLOOKUP($A277,table100!$DE$10:$DK$462,7,FALSE)*1000,"")</f>
        <v>22.117269648903939</v>
      </c>
      <c r="BL277">
        <f>IFERROR(VLOOKUP($A277,table123!$EF$10:$EZ$410,21,FALSE)/VLOOKUP($A277,table100!$EE$10:$EK$462,7,FALSE)*1000,"")</f>
        <v>12.894282575717947</v>
      </c>
      <c r="BM277">
        <f>IFERROR(VLOOKUP($A277,table123!$FF$10:$FZ$410,21,FALSE)/VLOOKUP($A277,table100!$FE$10:$FK$462,7,FALSE)*1000,"")</f>
        <v>27.61208803504876</v>
      </c>
      <c r="BN277">
        <f>IFERROR(VLOOKUP($A277,table123!$GF$10:$GZ$410,21,FALSE)/VLOOKUP($A277,table100!$GE$10:$GK$462,7,FALSE)*1000,"")</f>
        <v>32.38991866922413</v>
      </c>
    </row>
    <row r="278" spans="1:66" x14ac:dyDescent="0.3">
      <c r="A278" t="s">
        <v>327</v>
      </c>
      <c r="B278" t="str">
        <f>VLOOKUP($A278,class!$A$1:$B$455,2,FALSE)</f>
        <v>Metropolitan District</v>
      </c>
      <c r="C278" t="str">
        <f>IFERROR(VLOOKUP($A278,classifications!A$3:C$334,3,FALSE),VLOOKUP($A278,classifications!I$2:K$28,3,FALSE))</f>
        <v>Predominantly Urban</v>
      </c>
      <c r="E278" t="b">
        <f>IF(VLOOKUP(A278,table123!$F$10:$F$410,1,FALSE)=VLOOKUP(calculations!A278,table100!$E$10:$E$462,1,FALSE),TRUE,FALSE)</f>
        <v>1</v>
      </c>
      <c r="F278" t="b">
        <f>IF(VLOOKUP($A278,table123!$AF$10:$AF$410,1,FALSE)=VLOOKUP(calculations!$A278,table100!$AE$10:$AE$462,1,FALSE),TRUE,FALSE)</f>
        <v>1</v>
      </c>
      <c r="G278" t="b">
        <f>IF(VLOOKUP($A278,table123!$BF$10:$BF$410,1,FALSE)=VLOOKUP(calculations!$A278,table100!$BE$10:$BE$462,1,FALSE),TRUE,FALSE)</f>
        <v>1</v>
      </c>
      <c r="H278" t="b">
        <f>IF(VLOOKUP($A278,table123!$CF$10:$CF$410,1,FALSE)=VLOOKUP(calculations!$A278,table100!$CE$10:$CE$462,1,FALSE),TRUE,FALSE)</f>
        <v>1</v>
      </c>
      <c r="I278" t="b">
        <f>IF(VLOOKUP($A278,table123!$DF$10:$DF$410,1,FALSE)=VLOOKUP(calculations!$A278,table100!$DE$10:$DE$462,1,FALSE),TRUE,FALSE)</f>
        <v>1</v>
      </c>
      <c r="J278" t="b">
        <f>IF(VLOOKUP($A278,table123!$EF$10:$EF$410,1,FALSE)=VLOOKUP(calculations!$A278,table100!$EE$10:$EE$462,1,FALSE),TRUE,FALSE)</f>
        <v>1</v>
      </c>
      <c r="K278" t="b">
        <f>IF(VLOOKUP($A278,table123!$FF$10:$FF$410,1,FALSE)=VLOOKUP(calculations!$A278,table100!$FE$10:$FE$462,1,FALSE),TRUE,FALSE)</f>
        <v>1</v>
      </c>
      <c r="L278" t="b">
        <f>IF(VLOOKUP($A278,table123!$GF$10:$GF$408,1,FALSE)=VLOOKUP(calculations!$A278,table100!$GE$10:$GE$462,1,FALSE),TRUE,FALSE)</f>
        <v>1</v>
      </c>
      <c r="N278">
        <f>IFERROR(VLOOKUP($A278,table123!$F$10:$R$410,3,FALSE)/VLOOKUP($A278,table100!$E$10:$K$462,7,FALSE)*1000,"")</f>
        <v>4.4254372566988591</v>
      </c>
      <c r="O278">
        <f>IFERROR(VLOOKUP($A278,table123!$AF$10:$AR$410,3,FALSE)/VLOOKUP($A278,table100!$AE$10:$AK$462,7,FALSE)*1000,"")</f>
        <v>3.9919225941259482</v>
      </c>
      <c r="P278">
        <f>IFERROR(VLOOKUP($A278,table123!$BF$10:$BR$410,3,FALSE)/VLOOKUP($A278,table100!$BE$10:$BK$462,7,FALSE)*1000,"")</f>
        <v>6.6775370758599264</v>
      </c>
      <c r="Q278">
        <f>IFERROR(VLOOKUP($A278,table123!$CF$10:$CY$410,3,FALSE)/VLOOKUP($A278,table100!$CE$10:$CK$462,7,FALSE)*1000,"")</f>
        <v>3.3844991480930391</v>
      </c>
      <c r="R278">
        <f>IFERROR(VLOOKUP($A278,table123!$DF$10:$DY$410,3,FALSE)/VLOOKUP($A278,table100!$DE$10:$DK$462,7,FALSE)*1000,"")</f>
        <v>5.5501393292238248</v>
      </c>
      <c r="S278">
        <f>IFERROR(VLOOKUP($A278,table123!$EF$10:$EZ$410,3,FALSE)/VLOOKUP($A278,table100!$EE$10:$EK$462,7,FALSE)*1000,"")</f>
        <v>4.2089852685515607</v>
      </c>
      <c r="T278">
        <f>IFERROR(VLOOKUP($A278,table123!$FF$10:$FZ$410,3,FALSE)/VLOOKUP($A278,table100!$FE$10:$FK$462,7,FALSE)*1000,"")</f>
        <v>5.393555043087753</v>
      </c>
      <c r="U278">
        <f>IFERROR(VLOOKUP($A278,table123!$GF$10:$GZ$410,3,FALSE)/VLOOKUP($A278,table100!$GE$10:$GK$462,7,FALSE)*1000,"")</f>
        <v>2.7522659065888488</v>
      </c>
      <c r="W278">
        <f>IFERROR(VLOOKUP($A278,table123!$F$10:$R$410,5,FALSE)/VLOOKUP($A278,table100!$E$10:$K$462,7,FALSE)*1000,"")</f>
        <v>7.832632312741343E-2</v>
      </c>
      <c r="X278">
        <f>IFERROR(VLOOKUP($A278,table123!$AF$10:$AR$410,5,FALSE)/VLOOKUP($A278,table100!$AE$10:$AK$462,7,FALSE)*1000,"")</f>
        <v>9.3560685799826918E-2</v>
      </c>
      <c r="Y278">
        <f>IFERROR(VLOOKUP($A278,table123!$BF$10:$BR$410,5,FALSE)/VLOOKUP($A278,table100!$BE$10:$BK$462,7,FALSE)*1000,"")</f>
        <v>3.8822889975929809E-2</v>
      </c>
      <c r="Z278">
        <f>IFERROR(VLOOKUP($A278,table123!$CF$10:$CY$410,5,FALSE)/VLOOKUP($A278,table100!$CE$10:$CK$462,7,FALSE)*1000,"")</f>
        <v>0.1310626093794571</v>
      </c>
      <c r="AA278">
        <f>IFERROR(VLOOKUP($A278,table123!$DF$10:$DY$410,5,FALSE)/VLOOKUP($A278,table100!$DE$10:$DK$462,7,FALSE)*1000,"")</f>
        <v>0.3838270628785494</v>
      </c>
      <c r="AB278">
        <f>IFERROR(VLOOKUP($A278,table123!$EF$10:$EZ$410,5,FALSE)/VLOOKUP($A278,table100!$EE$10:$EK$462,7,FALSE)*1000,"")</f>
        <v>0.1143745996889011</v>
      </c>
      <c r="AC278">
        <f>IFERROR(VLOOKUP($A278,table123!$FF$10:$FZ$410,5,FALSE)/VLOOKUP($A278,table100!$FE$10:$FK$462,7,FALSE)*1000,"")</f>
        <v>4.5515232431120281E-2</v>
      </c>
      <c r="AD278">
        <f>IFERROR(VLOOKUP($A278,table123!$GF$10:$GZ$410,5,FALSE)/VLOOKUP($A278,table100!$GE$10:$GK$462,7,FALSE)*1000,"")</f>
        <v>7.5404545385995871E-3</v>
      </c>
      <c r="AF278">
        <f>IFERROR(VLOOKUP($A278,table123!$F$10:$R$410,7,FALSE)/VLOOKUP($A278,table100!$E$10:$K$462,7,FALSE)*1000,"")</f>
        <v>0.24281160169498164</v>
      </c>
      <c r="AG278">
        <f>IFERROR(VLOOKUP($A278,table123!$AF$10:$AR$410,7,FALSE)/VLOOKUP($A278,table100!$AE$10:$AK$462,7,FALSE)*1000,"")</f>
        <v>0.19491809541630609</v>
      </c>
      <c r="AH278">
        <f>IFERROR(VLOOKUP($A278,table123!$BF$10:$BR$410,7,FALSE)/VLOOKUP($A278,table100!$BE$10:$BK$462,7,FALSE)*1000,"")</f>
        <v>0.44258094572559981</v>
      </c>
      <c r="AI278">
        <f>IFERROR(VLOOKUP($A278,table123!$CF$10:$CY$410,7,FALSE)/VLOOKUP($A278,table100!$CE$10:$CK$462,7,FALSE)*1000,"")</f>
        <v>0.85576174359527868</v>
      </c>
      <c r="AJ278">
        <f>IFERROR(VLOOKUP($A278,table123!$DF$10:$DY$410,7,FALSE)/VLOOKUP($A278,table100!$DE$10:$DK$462,7,FALSE)*1000,"")</f>
        <v>0.8597726208479507</v>
      </c>
      <c r="AK278">
        <f>IFERROR(VLOOKUP($A278,table123!$EF$10:$EZ$410,7,FALSE)/VLOOKUP($A278,table100!$EE$10:$EK$462,7,FALSE)*1000,"")</f>
        <v>0.84637203769786806</v>
      </c>
      <c r="AL278">
        <f>IFERROR(VLOOKUP($A278,table123!$FF$10:$FZ$410,7,FALSE)/VLOOKUP($A278,table100!$FE$10:$FK$462,7,FALSE)*1000,"")</f>
        <v>0.78134482340089817</v>
      </c>
      <c r="AM278">
        <f>IFERROR(VLOOKUP($A278,table123!$GF$10:$GZ$410,7,FALSE)/VLOOKUP($A278,table100!$GE$10:$GK$462,7,FALSE)*1000,"")</f>
        <v>0.76158590839855822</v>
      </c>
      <c r="AO278">
        <f>IFERROR(VLOOKUP($A278,table123!$F$10:$R$410,9,FALSE)/VLOOKUP($A278,table100!$E$10:$K$462,7,FALSE)*1000,"")</f>
        <v>0</v>
      </c>
      <c r="AP278">
        <f>IFERROR(VLOOKUP($A278,table123!$AF$10:$AR$410,9,FALSE)/VLOOKUP($A278,table100!$AE$10:$AK$462,7,FALSE)*1000,"")</f>
        <v>0</v>
      </c>
      <c r="AQ278">
        <f>IFERROR(VLOOKUP($A278,table123!$BF$10:$BR$410,9,FALSE)/VLOOKUP($A278,table100!$BE$10:$BK$462,7,FALSE)*1000,"")</f>
        <v>0</v>
      </c>
      <c r="AR278">
        <f>IFERROR(VLOOKUP($A278,table123!$CF$10:$CY$410,16,FALSE)/VLOOKUP($A278,table100!$CE$10:$CK$462,7,FALSE)*1000,"")</f>
        <v>0</v>
      </c>
      <c r="AS278">
        <f>IFERROR(VLOOKUP($A278,table123!$DF$10:$DY$410,16,FALSE)/VLOOKUP($A278,table100!$DE$10:$DK$462,7,FALSE)*1000,"")</f>
        <v>0</v>
      </c>
      <c r="AT278">
        <f>IFERROR(VLOOKUP($A278,table123!$EF$10:$EZ$410,17,FALSE)/VLOOKUP($A278,table100!$EE$10:$EK$462,7,FALSE)*1000,"")</f>
        <v>0</v>
      </c>
      <c r="AU278">
        <f>IFERROR(VLOOKUP($A278,table123!$FF$10:$FZ$410,17,FALSE)/VLOOKUP($A278,table100!$FE$10:$FK$462,7,FALSE)*1000,"")</f>
        <v>0</v>
      </c>
      <c r="AV278">
        <f>IFERROR(VLOOKUP($A278,table123!$GF$10:$GZ$410,17,FALSE)/VLOOKUP($A278,table100!$GE$10:$GK$462,7,FALSE)*1000,"")</f>
        <v>0</v>
      </c>
      <c r="AX278">
        <f>IFERROR(VLOOKUP($A278,table123!$F$10:$R$410,11,FALSE)/VLOOKUP($A278,table100!$E$10:$K$462,7,FALSE)*1000,"")</f>
        <v>0.14098738162934418</v>
      </c>
      <c r="AY278">
        <f>IFERROR(VLOOKUP($A278,table123!$AF$10:$AR$410,11,FALSE)/VLOOKUP($A278,table100!$AE$10:$AK$462,7,FALSE)*1000,"")</f>
        <v>0.14034102869974038</v>
      </c>
      <c r="AZ278">
        <f>IFERROR(VLOOKUP($A278,table123!$BF$10:$BR$410,11,FALSE)/VLOOKUP($A278,table100!$BE$10:$BK$462,7,FALSE)*1000,"")</f>
        <v>2.3293733985557886E-2</v>
      </c>
      <c r="BA278">
        <f>IFERROR(VLOOKUP($A278,table123!$CF$10:$CY$410,18,FALSE)/VLOOKUP($A278,table100!$CE$10:$CK$462,7,FALSE)*1000,"")</f>
        <v>6.9386087318536113E-2</v>
      </c>
      <c r="BB278">
        <f>IFERROR(VLOOKUP($A278,table123!$DF$10:$DY$410,18,FALSE)/VLOOKUP($A278,table100!$DE$10:$DK$462,7,FALSE)*1000,"")</f>
        <v>3.0706165030283953E-2</v>
      </c>
      <c r="BC278">
        <f>IFERROR(VLOOKUP($A278,table123!$EF$10:$EZ$410,19,FALSE)/VLOOKUP($A278,table100!$EE$10:$EK$462,7,FALSE)*1000,"")</f>
        <v>1.5249946625186812E-2</v>
      </c>
      <c r="BD278">
        <f>IFERROR(VLOOKUP($A278,table123!$FF$10:$FZ$410,19,FALSE)/VLOOKUP($A278,table100!$FE$10:$FK$462,7,FALSE)*1000,"")</f>
        <v>0.19723267386818788</v>
      </c>
      <c r="BE278">
        <f>IFERROR(VLOOKUP($A278,table123!$GF$10:$GZ$410,19,FALSE)/VLOOKUP($A278,table100!$GE$10:$GK$462,7,FALSE)*1000,"")</f>
        <v>0</v>
      </c>
      <c r="BG278">
        <f>IFERROR(VLOOKUP($A278,table123!$F$10:$R$410,13,FALSE)/VLOOKUP($A278,table100!$E$10:$K$462,7,FALSE)*1000,"")</f>
        <v>4.6055877998919099</v>
      </c>
      <c r="BH278">
        <f>IFERROR(VLOOKUP($A278,table123!$AF$10:$AR$410,13,FALSE)/VLOOKUP($A278,table100!$AE$10:$AK$462,7,FALSE)*1000,"")</f>
        <v>4.1400603466423407</v>
      </c>
      <c r="BI278">
        <f>IFERROR(VLOOKUP($A278,table123!$BF$10:$BR$410,13,FALSE)/VLOOKUP($A278,table100!$BE$10:$BK$462,7,FALSE)*1000,"")</f>
        <v>7.1356471775758985</v>
      </c>
      <c r="BJ278">
        <f>IFERROR(VLOOKUP($A278,table123!$CF$10:$CY$410,20,FALSE)/VLOOKUP($A278,table100!$CE$10:$CK$462,7,FALSE)*1000,"")</f>
        <v>4.3019374137492381</v>
      </c>
      <c r="BK278">
        <f>IFERROR(VLOOKUP($A278,table123!$DF$10:$DY$410,20,FALSE)/VLOOKUP($A278,table100!$DE$10:$DK$462,7,FALSE)*1000,"")</f>
        <v>6.7630328479200408</v>
      </c>
      <c r="BL278">
        <f>IFERROR(VLOOKUP($A278,table123!$EF$10:$EZ$410,21,FALSE)/VLOOKUP($A278,table100!$EE$10:$EK$462,7,FALSE)*1000,"")</f>
        <v>5.1544819593131423</v>
      </c>
      <c r="BM278">
        <f>IFERROR(VLOOKUP($A278,table123!$FF$10:$FZ$410,21,FALSE)/VLOOKUP($A278,table100!$FE$10:$FK$462,7,FALSE)*1000,"")</f>
        <v>6.0231824250515835</v>
      </c>
      <c r="BN278">
        <f>IFERROR(VLOOKUP($A278,table123!$GF$10:$GZ$410,21,FALSE)/VLOOKUP($A278,table100!$GE$10:$GK$462,7,FALSE)*1000,"")</f>
        <v>3.5213922695260069</v>
      </c>
    </row>
    <row r="279" spans="1:66" x14ac:dyDescent="0.3">
      <c r="A279" t="s">
        <v>795</v>
      </c>
      <c r="B279" t="str">
        <f>VLOOKUP($A279,class!$A$1:$B$455,2,FALSE)</f>
        <v>Shire District</v>
      </c>
      <c r="C279" t="str">
        <f>IFERROR(VLOOKUP($A279,classifications!A$3:C$334,3,FALSE),VLOOKUP($A279,classifications!I$2:K$28,3,FALSE))</f>
        <v>Urban with Significant Rural</v>
      </c>
      <c r="E279" t="b">
        <f>IF(VLOOKUP(A279,table123!$F$10:$F$410,1,FALSE)=VLOOKUP(calculations!A279,table100!$E$10:$E$462,1,FALSE),TRUE,FALSE)</f>
        <v>1</v>
      </c>
      <c r="F279" t="b">
        <f>IF(VLOOKUP($A279,table123!$AF$10:$AF$410,1,FALSE)=VLOOKUP(calculations!$A279,table100!$AE$10:$AE$462,1,FALSE),TRUE,FALSE)</f>
        <v>1</v>
      </c>
      <c r="G279" t="b">
        <f>IF(VLOOKUP($A279,table123!$BF$10:$BF$410,1,FALSE)=VLOOKUP(calculations!$A279,table100!$BE$10:$BE$462,1,FALSE),TRUE,FALSE)</f>
        <v>1</v>
      </c>
      <c r="H279" t="b">
        <f>IF(VLOOKUP($A279,table123!$CF$10:$CF$410,1,FALSE)=VLOOKUP(calculations!$A279,table100!$CE$10:$CE$462,1,FALSE),TRUE,FALSE)</f>
        <v>1</v>
      </c>
      <c r="I279" t="b">
        <f>IF(VLOOKUP($A279,table123!$DF$10:$DF$410,1,FALSE)=VLOOKUP(calculations!$A279,table100!$DE$10:$DE$462,1,FALSE),TRUE,FALSE)</f>
        <v>1</v>
      </c>
      <c r="J279" t="b">
        <f>IF(VLOOKUP($A279,table123!$EF$10:$EF$410,1,FALSE)=VLOOKUP(calculations!$A279,table100!$EE$10:$EE$462,1,FALSE),TRUE,FALSE)</f>
        <v>1</v>
      </c>
      <c r="K279" t="b">
        <f>IF(VLOOKUP($A279,table123!$FF$10:$FF$410,1,FALSE)=VLOOKUP(calculations!$A279,table100!$FE$10:$FE$462,1,FALSE),TRUE,FALSE)</f>
        <v>1</v>
      </c>
      <c r="L279" t="b">
        <f>IF(VLOOKUP($A279,table123!$GF$10:$GF$408,1,FALSE)=VLOOKUP(calculations!$A279,table100!$GE$10:$GE$462,1,FALSE),TRUE,FALSE)</f>
        <v>1</v>
      </c>
      <c r="N279">
        <f>IFERROR(VLOOKUP($A279,table123!$F$10:$R$410,3,FALSE)/VLOOKUP($A279,table100!$E$10:$K$462,7,FALSE)*1000,"")</f>
        <v>2.0983213429256593</v>
      </c>
      <c r="O279">
        <f>IFERROR(VLOOKUP($A279,table123!$AF$10:$AR$410,3,FALSE)/VLOOKUP($A279,table100!$AE$10:$AK$462,7,FALSE)*1000,"")</f>
        <v>3.7101510435898786</v>
      </c>
      <c r="P279">
        <f>IFERROR(VLOOKUP($A279,table123!$BF$10:$BR$410,3,FALSE)/VLOOKUP($A279,table100!$BE$10:$BK$462,7,FALSE)*1000,"")</f>
        <v>6.8628652462403048</v>
      </c>
      <c r="Q279">
        <f>IFERROR(VLOOKUP($A279,table123!$CF$10:$CY$410,3,FALSE)/VLOOKUP($A279,table100!$CE$10:$CK$462,7,FALSE)*1000,"")</f>
        <v>4.7275571391327018</v>
      </c>
      <c r="R279">
        <f>IFERROR(VLOOKUP($A279,table123!$DF$10:$DY$410,3,FALSE)/VLOOKUP($A279,table100!$DE$10:$DK$462,7,FALSE)*1000,"")</f>
        <v>6.4435883704458687</v>
      </c>
      <c r="S279">
        <f>IFERROR(VLOOKUP($A279,table123!$EF$10:$EZ$410,3,FALSE)/VLOOKUP($A279,table100!$EE$10:$EK$462,7,FALSE)*1000,"")</f>
        <v>7.1986836692719045</v>
      </c>
      <c r="T279">
        <f>IFERROR(VLOOKUP($A279,table123!$FF$10:$FZ$410,3,FALSE)/VLOOKUP($A279,table100!$FE$10:$FK$462,7,FALSE)*1000,"")</f>
        <v>5.8161287031053366</v>
      </c>
      <c r="U279">
        <f>IFERROR(VLOOKUP($A279,table123!$GF$10:$GZ$410,3,FALSE)/VLOOKUP($A279,table100!$GE$10:$GK$462,7,FALSE)*1000,"")</f>
        <v>7.3045649313404635</v>
      </c>
      <c r="W279">
        <f>IFERROR(VLOOKUP($A279,table123!$F$10:$R$410,5,FALSE)/VLOOKUP($A279,table100!$E$10:$K$462,7,FALSE)*1000,"")</f>
        <v>0.12343066723092115</v>
      </c>
      <c r="X279">
        <f>IFERROR(VLOOKUP($A279,table123!$AF$10:$AR$410,5,FALSE)/VLOOKUP($A279,table100!$AE$10:$AK$462,7,FALSE)*1000,"")</f>
        <v>0.12308557964516186</v>
      </c>
      <c r="Y279">
        <f>IFERROR(VLOOKUP($A279,table123!$BF$10:$BR$410,5,FALSE)/VLOOKUP($A279,table100!$BE$10:$BK$462,7,FALSE)*1000,"")</f>
        <v>0.19258040231796777</v>
      </c>
      <c r="Z279">
        <f>IFERROR(VLOOKUP($A279,table123!$CF$10:$CY$410,5,FALSE)/VLOOKUP($A279,table100!$CE$10:$CK$462,7,FALSE)*1000,"")</f>
        <v>0.71260971582514987</v>
      </c>
      <c r="AA279">
        <f>IFERROR(VLOOKUP($A279,table123!$DF$10:$DY$410,5,FALSE)/VLOOKUP($A279,table100!$DE$10:$DK$462,7,FALSE)*1000,"")</f>
        <v>1.4683780468844472</v>
      </c>
      <c r="AB279">
        <f>IFERROR(VLOOKUP($A279,table123!$EF$10:$EZ$410,5,FALSE)/VLOOKUP($A279,table100!$EE$10:$EK$462,7,FALSE)*1000,"")</f>
        <v>0.27423556835321539</v>
      </c>
      <c r="AC279">
        <f>IFERROR(VLOOKUP($A279,table123!$FF$10:$FZ$410,5,FALSE)/VLOOKUP($A279,table100!$FE$10:$FK$462,7,FALSE)*1000,"")</f>
        <v>0.27209958844937249</v>
      </c>
      <c r="AD279">
        <f>IFERROR(VLOOKUP($A279,table123!$GF$10:$GZ$410,5,FALSE)/VLOOKUP($A279,table100!$GE$10:$GK$462,7,FALSE)*1000,"")</f>
        <v>0.33739329936907453</v>
      </c>
      <c r="AF279">
        <f>IFERROR(VLOOKUP($A279,table123!$F$10:$R$410,7,FALSE)/VLOOKUP($A279,table100!$E$10:$K$462,7,FALSE)*1000,"")</f>
        <v>0.74058400338552688</v>
      </c>
      <c r="AG279">
        <f>IFERROR(VLOOKUP($A279,table123!$AF$10:$AR$410,7,FALSE)/VLOOKUP($A279,table100!$AE$10:$AK$462,7,FALSE)*1000,"")</f>
        <v>0.80884809481106368</v>
      </c>
      <c r="AH279">
        <f>IFERROR(VLOOKUP($A279,table123!$BF$10:$BR$410,7,FALSE)/VLOOKUP($A279,table100!$BE$10:$BK$462,7,FALSE)*1000,"")</f>
        <v>0.24510233022286806</v>
      </c>
      <c r="AI279">
        <f>IFERROR(VLOOKUP($A279,table123!$CF$10:$CY$410,7,FALSE)/VLOOKUP($A279,table100!$CE$10:$CK$462,7,FALSE)*1000,"")</f>
        <v>0.69522899104892677</v>
      </c>
      <c r="AJ279">
        <f>IFERROR(VLOOKUP($A279,table123!$DF$10:$DY$410,7,FALSE)/VLOOKUP($A279,table100!$DE$10:$DK$462,7,FALSE)*1000,"")</f>
        <v>1.727503584569938E-2</v>
      </c>
      <c r="AK279">
        <f>IFERROR(VLOOKUP($A279,table123!$EF$10:$EZ$410,7,FALSE)/VLOOKUP($A279,table100!$EE$10:$EK$462,7,FALSE)*1000,"")</f>
        <v>0.78842725901549437</v>
      </c>
      <c r="AL279">
        <f>IFERROR(VLOOKUP($A279,table123!$FF$10:$FZ$410,7,FALSE)/VLOOKUP($A279,table100!$FE$10:$FK$462,7,FALSE)*1000,"")</f>
        <v>2.0407469133702936</v>
      </c>
      <c r="AM279">
        <f>IFERROR(VLOOKUP($A279,table123!$GF$10:$GZ$410,7,FALSE)/VLOOKUP($A279,table100!$GE$10:$GK$462,7,FALSE)*1000,"")</f>
        <v>0.94470123823340868</v>
      </c>
      <c r="AO279">
        <f>IFERROR(VLOOKUP($A279,table123!$F$10:$R$410,9,FALSE)/VLOOKUP($A279,table100!$E$10:$K$462,7,FALSE)*1000,"")</f>
        <v>0</v>
      </c>
      <c r="AP279">
        <f>IFERROR(VLOOKUP($A279,table123!$AF$10:$AR$410,9,FALSE)/VLOOKUP($A279,table100!$AE$10:$AK$462,7,FALSE)*1000,"")</f>
        <v>0</v>
      </c>
      <c r="AQ279">
        <f>IFERROR(VLOOKUP($A279,table123!$BF$10:$BR$410,9,FALSE)/VLOOKUP($A279,table100!$BE$10:$BK$462,7,FALSE)*1000,"")</f>
        <v>0</v>
      </c>
      <c r="AR279">
        <f>IFERROR(VLOOKUP($A279,table123!$CF$10:$CY$410,16,FALSE)/VLOOKUP($A279,table100!$CE$10:$CK$462,7,FALSE)*1000,"")</f>
        <v>0</v>
      </c>
      <c r="AS279">
        <f>IFERROR(VLOOKUP($A279,table123!$DF$10:$DY$410,16,FALSE)/VLOOKUP($A279,table100!$DE$10:$DK$462,7,FALSE)*1000,"")</f>
        <v>0</v>
      </c>
      <c r="AT279">
        <f>IFERROR(VLOOKUP($A279,table123!$EF$10:$EZ$410,17,FALSE)/VLOOKUP($A279,table100!$EE$10:$EK$462,7,FALSE)*1000,"")</f>
        <v>0</v>
      </c>
      <c r="AU279">
        <f>IFERROR(VLOOKUP($A279,table123!$FF$10:$FZ$410,17,FALSE)/VLOOKUP($A279,table100!$FE$10:$FK$462,7,FALSE)*1000,"")</f>
        <v>0</v>
      </c>
      <c r="AV279">
        <f>IFERROR(VLOOKUP($A279,table123!$GF$10:$GZ$410,17,FALSE)/VLOOKUP($A279,table100!$GE$10:$GK$462,7,FALSE)*1000,"")</f>
        <v>0</v>
      </c>
      <c r="AX279">
        <f>IFERROR(VLOOKUP($A279,table123!$F$10:$R$410,11,FALSE)/VLOOKUP($A279,table100!$E$10:$K$462,7,FALSE)*1000,"")</f>
        <v>0.15869657215404148</v>
      </c>
      <c r="AY279">
        <f>IFERROR(VLOOKUP($A279,table123!$AF$10:$AR$410,11,FALSE)/VLOOKUP($A279,table100!$AE$10:$AK$462,7,FALSE)*1000,"")</f>
        <v>0.28133846776036997</v>
      </c>
      <c r="AZ279">
        <f>IFERROR(VLOOKUP($A279,table123!$BF$10:$BR$410,11,FALSE)/VLOOKUP($A279,table100!$BE$10:$BK$462,7,FALSE)*1000,"")</f>
        <v>1.7507309301633432E-2</v>
      </c>
      <c r="BA279">
        <f>IFERROR(VLOOKUP($A279,table123!$CF$10:$CY$410,18,FALSE)/VLOOKUP($A279,table100!$CE$10:$CK$462,7,FALSE)*1000,"")</f>
        <v>1.7380724776223169E-2</v>
      </c>
      <c r="BB279">
        <f>IFERROR(VLOOKUP($A279,table123!$DF$10:$DY$410,18,FALSE)/VLOOKUP($A279,table100!$DE$10:$DK$462,7,FALSE)*1000,"")</f>
        <v>3.4550071691398759E-2</v>
      </c>
      <c r="BC279">
        <f>IFERROR(VLOOKUP($A279,table123!$EF$10:$EZ$410,19,FALSE)/VLOOKUP($A279,table100!$EE$10:$EK$462,7,FALSE)*1000,"")</f>
        <v>0.41135335252982314</v>
      </c>
      <c r="BD279">
        <f>IFERROR(VLOOKUP($A279,table123!$FF$10:$FZ$410,19,FALSE)/VLOOKUP($A279,table100!$FE$10:$FK$462,7,FALSE)*1000,"")</f>
        <v>3.4012448556171561E-2</v>
      </c>
      <c r="BE279">
        <f>IFERROR(VLOOKUP($A279,table123!$GF$10:$GZ$410,19,FALSE)/VLOOKUP($A279,table100!$GE$10:$GK$462,7,FALSE)*1000,"")</f>
        <v>1.6869664968453726E-2</v>
      </c>
      <c r="BG279">
        <f>IFERROR(VLOOKUP($A279,table123!$F$10:$R$410,13,FALSE)/VLOOKUP($A279,table100!$E$10:$K$462,7,FALSE)*1000,"")</f>
        <v>2.8036394413880661</v>
      </c>
      <c r="BH279">
        <f>IFERROR(VLOOKUP($A279,table123!$AF$10:$AR$410,13,FALSE)/VLOOKUP($A279,table100!$AE$10:$AK$462,7,FALSE)*1000,"")</f>
        <v>4.3607462502857341</v>
      </c>
      <c r="BI279">
        <f>IFERROR(VLOOKUP($A279,table123!$BF$10:$BR$410,13,FALSE)/VLOOKUP($A279,table100!$BE$10:$BK$462,7,FALSE)*1000,"")</f>
        <v>7.283040669479508</v>
      </c>
      <c r="BJ279">
        <f>IFERROR(VLOOKUP($A279,table123!$CF$10:$CY$410,20,FALSE)/VLOOKUP($A279,table100!$CE$10:$CK$462,7,FALSE)*1000,"")</f>
        <v>6.1180151212305551</v>
      </c>
      <c r="BK279">
        <f>IFERROR(VLOOKUP($A279,table123!$DF$10:$DY$410,20,FALSE)/VLOOKUP($A279,table100!$DE$10:$DK$462,7,FALSE)*1000,"")</f>
        <v>7.8946913814846171</v>
      </c>
      <c r="BL279">
        <f>IFERROR(VLOOKUP($A279,table123!$EF$10:$EZ$410,21,FALSE)/VLOOKUP($A279,table100!$EE$10:$EK$462,7,FALSE)*1000,"")</f>
        <v>7.8499931441107904</v>
      </c>
      <c r="BM279">
        <f>IFERROR(VLOOKUP($A279,table123!$FF$10:$FZ$410,21,FALSE)/VLOOKUP($A279,table100!$FE$10:$FK$462,7,FALSE)*1000,"")</f>
        <v>8.0949627563688313</v>
      </c>
      <c r="BN279">
        <f>IFERROR(VLOOKUP($A279,table123!$GF$10:$GZ$410,21,FALSE)/VLOOKUP($A279,table100!$GE$10:$GK$462,7,FALSE)*1000,"")</f>
        <v>8.5697898039744924</v>
      </c>
    </row>
    <row r="280" spans="1:66" x14ac:dyDescent="0.3">
      <c r="A280" t="s">
        <v>843</v>
      </c>
      <c r="B280" t="str">
        <f>VLOOKUP($A280,class!$A$1:$B$455,2,FALSE)</f>
        <v>Shire District</v>
      </c>
      <c r="C280" t="str">
        <f>IFERROR(VLOOKUP($A280,classifications!A$3:C$334,3,FALSE),VLOOKUP($A280,classifications!I$2:K$28,3,FALSE))</f>
        <v>Predominantly Rural</v>
      </c>
      <c r="E280" t="b">
        <f>IF(VLOOKUP(A280,table123!$F$10:$F$410,1,FALSE)=VLOOKUP(calculations!A280,table100!$E$10:$E$462,1,FALSE),TRUE,FALSE)</f>
        <v>1</v>
      </c>
      <c r="F280" t="b">
        <f>IF(VLOOKUP($A280,table123!$AF$10:$AF$410,1,FALSE)=VLOOKUP(calculations!$A280,table100!$AE$10:$AE$462,1,FALSE),TRUE,FALSE)</f>
        <v>1</v>
      </c>
      <c r="G280" t="b">
        <f>IF(VLOOKUP($A280,table123!$BF$10:$BF$410,1,FALSE)=VLOOKUP(calculations!$A280,table100!$BE$10:$BE$462,1,FALSE),TRUE,FALSE)</f>
        <v>1</v>
      </c>
      <c r="H280" t="b">
        <f>IF(VLOOKUP($A280,table123!$CF$10:$CF$410,1,FALSE)=VLOOKUP(calculations!$A280,table100!$CE$10:$CE$462,1,FALSE),TRUE,FALSE)</f>
        <v>1</v>
      </c>
      <c r="I280" t="b">
        <f>IF(VLOOKUP($A280,table123!$DF$10:$DF$410,1,FALSE)=VLOOKUP(calculations!$A280,table100!$DE$10:$DE$462,1,FALSE),TRUE,FALSE)</f>
        <v>1</v>
      </c>
      <c r="J280" t="b">
        <f>IF(VLOOKUP($A280,table123!$EF$10:$EF$410,1,FALSE)=VLOOKUP(calculations!$A280,table100!$EE$10:$EE$462,1,FALSE),TRUE,FALSE)</f>
        <v>1</v>
      </c>
      <c r="K280" t="b">
        <f>IF(VLOOKUP($A280,table123!$FF$10:$FF$410,1,FALSE)=VLOOKUP(calculations!$A280,table100!$FE$10:$FE$462,1,FALSE),TRUE,FALSE)</f>
        <v>1</v>
      </c>
      <c r="L280" t="b">
        <f>IF(VLOOKUP($A280,table123!$GF$10:$GF$408,1,FALSE)=VLOOKUP(calculations!$A280,table100!$GE$10:$GE$462,1,FALSE),TRUE,FALSE)</f>
        <v>1</v>
      </c>
      <c r="N280">
        <f>IFERROR(VLOOKUP($A280,table123!$F$10:$R$410,3,FALSE)/VLOOKUP($A280,table100!$E$10:$K$462,7,FALSE)*1000,"")</f>
        <v>11.180220504175628</v>
      </c>
      <c r="O280">
        <f>IFERROR(VLOOKUP($A280,table123!$AF$10:$AR$410,3,FALSE)/VLOOKUP($A280,table100!$AE$10:$AK$462,7,FALSE)*1000,"")</f>
        <v>7.8886399754916035</v>
      </c>
      <c r="P280">
        <f>IFERROR(VLOOKUP($A280,table123!$BF$10:$BR$410,3,FALSE)/VLOOKUP($A280,table100!$BE$10:$BK$462,7,FALSE)*1000,"")</f>
        <v>9.6613772682408321</v>
      </c>
      <c r="Q280">
        <f>IFERROR(VLOOKUP($A280,table123!$CF$10:$CY$410,3,FALSE)/VLOOKUP($A280,table100!$CE$10:$CK$462,7,FALSE)*1000,"")</f>
        <v>7.6988076236973058</v>
      </c>
      <c r="R280">
        <f>IFERROR(VLOOKUP($A280,table123!$DF$10:$DY$410,3,FALSE)/VLOOKUP($A280,table100!$DE$10:$DK$462,7,FALSE)*1000,"")</f>
        <v>7.4439378431190102</v>
      </c>
      <c r="S280">
        <f>IFERROR(VLOOKUP($A280,table123!$EF$10:$EZ$410,3,FALSE)/VLOOKUP($A280,table100!$EE$10:$EK$462,7,FALSE)*1000,"")</f>
        <v>6.064516129032258</v>
      </c>
      <c r="T280">
        <f>IFERROR(VLOOKUP($A280,table123!$FF$10:$FZ$410,3,FALSE)/VLOOKUP($A280,table100!$FE$10:$FK$462,7,FALSE)*1000,"")</f>
        <v>7.570770243581304</v>
      </c>
      <c r="U280">
        <f>IFERROR(VLOOKUP($A280,table123!$GF$10:$GZ$410,3,FALSE)/VLOOKUP($A280,table100!$GE$10:$GK$462,7,FALSE)*1000,"")</f>
        <v>8.2322435583600786</v>
      </c>
      <c r="W280">
        <f>IFERROR(VLOOKUP($A280,table123!$F$10:$R$410,5,FALSE)/VLOOKUP($A280,table100!$E$10:$K$462,7,FALSE)*1000,"")</f>
        <v>0.60067042570094364</v>
      </c>
      <c r="X280">
        <f>IFERROR(VLOOKUP($A280,table123!$AF$10:$AR$410,5,FALSE)/VLOOKUP($A280,table100!$AE$10:$AK$462,7,FALSE)*1000,"")</f>
        <v>7.6588737626132081E-2</v>
      </c>
      <c r="Y280">
        <f>IFERROR(VLOOKUP($A280,table123!$BF$10:$BR$410,5,FALSE)/VLOOKUP($A280,table100!$BE$10:$BK$462,7,FALSE)*1000,"")</f>
        <v>0.18981094829549769</v>
      </c>
      <c r="Z280">
        <f>IFERROR(VLOOKUP($A280,table123!$CF$10:$CY$410,5,FALSE)/VLOOKUP($A280,table100!$CE$10:$CK$462,7,FALSE)*1000,"")</f>
        <v>0.24410853440991456</v>
      </c>
      <c r="AA280">
        <f>IFERROR(VLOOKUP($A280,table123!$DF$10:$DY$410,5,FALSE)/VLOOKUP($A280,table100!$DE$10:$DK$462,7,FALSE)*1000,"")</f>
        <v>0.20470829068577276</v>
      </c>
      <c r="AB280">
        <f>IFERROR(VLOOKUP($A280,table123!$EF$10:$EZ$410,5,FALSE)/VLOOKUP($A280,table100!$EE$10:$EK$462,7,FALSE)*1000,"")</f>
        <v>0.11059907834101383</v>
      </c>
      <c r="AC280">
        <f>IFERROR(VLOOKUP($A280,table123!$FF$10:$FZ$410,5,FALSE)/VLOOKUP($A280,table100!$FE$10:$FK$462,7,FALSE)*1000,"")</f>
        <v>0.10972130787798991</v>
      </c>
      <c r="AD280">
        <f>IFERROR(VLOOKUP($A280,table123!$GF$10:$GZ$410,5,FALSE)/VLOOKUP($A280,table100!$GE$10:$GK$462,7,FALSE)*1000,"")</f>
        <v>0.12692886543726994</v>
      </c>
      <c r="AF280">
        <f>IFERROR(VLOOKUP($A280,table123!$F$10:$R$410,7,FALSE)/VLOOKUP($A280,table100!$E$10:$K$462,7,FALSE)*1000,"")</f>
        <v>0.23251758414230075</v>
      </c>
      <c r="AG280">
        <f>IFERROR(VLOOKUP($A280,table123!$AF$10:$AR$410,7,FALSE)/VLOOKUP($A280,table100!$AE$10:$AK$462,7,FALSE)*1000,"")</f>
        <v>0.40209087253719339</v>
      </c>
      <c r="AH280">
        <f>IFERROR(VLOOKUP($A280,table123!$BF$10:$BR$410,7,FALSE)/VLOOKUP($A280,table100!$BE$10:$BK$462,7,FALSE)*1000,"")</f>
        <v>1.0059980259661379</v>
      </c>
      <c r="AI280">
        <f>IFERROR(VLOOKUP($A280,table123!$CF$10:$CY$410,7,FALSE)/VLOOKUP($A280,table100!$CE$10:$CK$462,7,FALSE)*1000,"")</f>
        <v>1.1078771946296122</v>
      </c>
      <c r="AJ280">
        <f>IFERROR(VLOOKUP($A280,table123!$DF$10:$DY$410,7,FALSE)/VLOOKUP($A280,table100!$DE$10:$DK$462,7,FALSE)*1000,"")</f>
        <v>1.8982041499953477</v>
      </c>
      <c r="AK280">
        <f>IFERROR(VLOOKUP($A280,table123!$EF$10:$EZ$410,7,FALSE)/VLOOKUP($A280,table100!$EE$10:$EK$462,7,FALSE)*1000,"")</f>
        <v>1.0691244239631335</v>
      </c>
      <c r="AL280">
        <f>IFERROR(VLOOKUP($A280,table123!$FF$10:$FZ$410,7,FALSE)/VLOOKUP($A280,table100!$FE$10:$FK$462,7,FALSE)*1000,"")</f>
        <v>0.82290980908492428</v>
      </c>
      <c r="AM280">
        <f>IFERROR(VLOOKUP($A280,table123!$GF$10:$GZ$410,7,FALSE)/VLOOKUP($A280,table100!$GE$10:$GK$462,7,FALSE)*1000,"")</f>
        <v>1.3236867395601009</v>
      </c>
      <c r="AO280">
        <f>IFERROR(VLOOKUP($A280,table123!$F$10:$R$410,9,FALSE)/VLOOKUP($A280,table100!$E$10:$K$462,7,FALSE)*1000,"")</f>
        <v>0</v>
      </c>
      <c r="AP280">
        <f>IFERROR(VLOOKUP($A280,table123!$AF$10:$AR$410,9,FALSE)/VLOOKUP($A280,table100!$AE$10:$AK$462,7,FALSE)*1000,"")</f>
        <v>0.38294368813066038</v>
      </c>
      <c r="AQ280">
        <f>IFERROR(VLOOKUP($A280,table123!$BF$10:$BR$410,9,FALSE)/VLOOKUP($A280,table100!$BE$10:$BK$462,7,FALSE)*1000,"")</f>
        <v>1.8981094829549766E-2</v>
      </c>
      <c r="AR280">
        <f>IFERROR(VLOOKUP($A280,table123!$CF$10:$CY$410,16,FALSE)/VLOOKUP($A280,table100!$CE$10:$CK$462,7,FALSE)*1000,"")</f>
        <v>0</v>
      </c>
      <c r="AS280">
        <f>IFERROR(VLOOKUP($A280,table123!$DF$10:$DY$410,16,FALSE)/VLOOKUP($A280,table100!$DE$10:$DK$462,7,FALSE)*1000,"")</f>
        <v>9.3049223038987619E-2</v>
      </c>
      <c r="AT280">
        <f>IFERROR(VLOOKUP($A280,table123!$EF$10:$EZ$410,17,FALSE)/VLOOKUP($A280,table100!$EE$10:$EK$462,7,FALSE)*1000,"")</f>
        <v>0.82949308755760365</v>
      </c>
      <c r="AU280">
        <f>IFERROR(VLOOKUP($A280,table123!$FF$10:$FZ$410,17,FALSE)/VLOOKUP($A280,table100!$FE$10:$FK$462,7,FALSE)*1000,"")</f>
        <v>9.1434423231658249E-2</v>
      </c>
      <c r="AV280">
        <f>IFERROR(VLOOKUP($A280,table123!$GF$10:$GZ$410,17,FALSE)/VLOOKUP($A280,table100!$GE$10:$GK$462,7,FALSE)*1000,"")</f>
        <v>0.23572503581207277</v>
      </c>
      <c r="AX280">
        <f>IFERROR(VLOOKUP($A280,table123!$F$10:$R$410,11,FALSE)/VLOOKUP($A280,table100!$E$10:$K$462,7,FALSE)*1000,"")</f>
        <v>3.8752930690383464E-2</v>
      </c>
      <c r="AY280">
        <f>IFERROR(VLOOKUP($A280,table123!$AF$10:$AR$410,11,FALSE)/VLOOKUP($A280,table100!$AE$10:$AK$462,7,FALSE)*1000,"")</f>
        <v>0</v>
      </c>
      <c r="AZ280">
        <f>IFERROR(VLOOKUP($A280,table123!$BF$10:$BR$410,11,FALSE)/VLOOKUP($A280,table100!$BE$10:$BK$462,7,FALSE)*1000,"")</f>
        <v>3.7962189659099532E-2</v>
      </c>
      <c r="BA280">
        <f>IFERROR(VLOOKUP($A280,table123!$CF$10:$CY$410,18,FALSE)/VLOOKUP($A280,table100!$CE$10:$CK$462,7,FALSE)*1000,"")</f>
        <v>3.7555159139986853E-2</v>
      </c>
      <c r="BB280">
        <f>IFERROR(VLOOKUP($A280,table123!$DF$10:$DY$410,18,FALSE)/VLOOKUP($A280,table100!$DE$10:$DK$462,7,FALSE)*1000,"")</f>
        <v>5.5829533823392577E-2</v>
      </c>
      <c r="BC280">
        <f>IFERROR(VLOOKUP($A280,table123!$EF$10:$EZ$410,19,FALSE)/VLOOKUP($A280,table100!$EE$10:$EK$462,7,FALSE)*1000,"")</f>
        <v>7.3732718894009217E-2</v>
      </c>
      <c r="BD280">
        <f>IFERROR(VLOOKUP($A280,table123!$FF$10:$FZ$410,19,FALSE)/VLOOKUP($A280,table100!$FE$10:$FK$462,7,FALSE)*1000,"")</f>
        <v>9.1434423231658249E-2</v>
      </c>
      <c r="BE280">
        <f>IFERROR(VLOOKUP($A280,table123!$GF$10:$GZ$410,19,FALSE)/VLOOKUP($A280,table100!$GE$10:$GK$462,7,FALSE)*1000,"")</f>
        <v>5.4398085187401399E-2</v>
      </c>
      <c r="BG280">
        <f>IFERROR(VLOOKUP($A280,table123!$F$10:$R$410,13,FALSE)/VLOOKUP($A280,table100!$E$10:$K$462,7,FALSE)*1000,"")</f>
        <v>11.974655583328488</v>
      </c>
      <c r="BH280">
        <f>IFERROR(VLOOKUP($A280,table123!$AF$10:$AR$410,13,FALSE)/VLOOKUP($A280,table100!$AE$10:$AK$462,7,FALSE)*1000,"")</f>
        <v>8.7502632737855883</v>
      </c>
      <c r="BI280">
        <f>IFERROR(VLOOKUP($A280,table123!$BF$10:$BR$410,13,FALSE)/VLOOKUP($A280,table100!$BE$10:$BK$462,7,FALSE)*1000,"")</f>
        <v>10.838205147672918</v>
      </c>
      <c r="BJ280">
        <f>IFERROR(VLOOKUP($A280,table123!$CF$10:$CY$410,20,FALSE)/VLOOKUP($A280,table100!$CE$10:$CK$462,7,FALSE)*1000,"")</f>
        <v>9.0132381935968446</v>
      </c>
      <c r="BK280">
        <f>IFERROR(VLOOKUP($A280,table123!$DF$10:$DY$410,20,FALSE)/VLOOKUP($A280,table100!$DE$10:$DK$462,7,FALSE)*1000,"")</f>
        <v>9.5840699730157262</v>
      </c>
      <c r="BL280">
        <f>IFERROR(VLOOKUP($A280,table123!$EF$10:$EZ$410,21,FALSE)/VLOOKUP($A280,table100!$EE$10:$EK$462,7,FALSE)*1000,"")</f>
        <v>8</v>
      </c>
      <c r="BM280">
        <f>IFERROR(VLOOKUP($A280,table123!$FF$10:$FZ$410,21,FALSE)/VLOOKUP($A280,table100!$FE$10:$FK$462,7,FALSE)*1000,"")</f>
        <v>8.5034013605442187</v>
      </c>
      <c r="BN280">
        <f>IFERROR(VLOOKUP($A280,table123!$GF$10:$GZ$410,21,FALSE)/VLOOKUP($A280,table100!$GE$10:$GK$462,7,FALSE)*1000,"")</f>
        <v>9.8641861139821216</v>
      </c>
    </row>
    <row r="281" spans="1:66" x14ac:dyDescent="0.3">
      <c r="A281" t="s">
        <v>277</v>
      </c>
      <c r="B281" t="str">
        <f>VLOOKUP($A281,class!$A$1:$B$455,2,FALSE)</f>
        <v>Metropolitan District</v>
      </c>
      <c r="C281" t="str">
        <f>IFERROR(VLOOKUP($A281,classifications!A$3:C$334,3,FALSE),VLOOKUP($A281,classifications!I$2:K$28,3,FALSE))</f>
        <v>Predominantly Urban</v>
      </c>
      <c r="E281" t="b">
        <f>IF(VLOOKUP(A281,table123!$F$10:$F$410,1,FALSE)=VLOOKUP(calculations!A281,table100!$E$10:$E$462,1,FALSE),TRUE,FALSE)</f>
        <v>1</v>
      </c>
      <c r="F281" t="b">
        <f>IF(VLOOKUP($A281,table123!$AF$10:$AF$410,1,FALSE)=VLOOKUP(calculations!$A281,table100!$AE$10:$AE$462,1,FALSE),TRUE,FALSE)</f>
        <v>1</v>
      </c>
      <c r="G281" t="b">
        <f>IF(VLOOKUP($A281,table123!$BF$10:$BF$410,1,FALSE)=VLOOKUP(calculations!$A281,table100!$BE$10:$BE$462,1,FALSE),TRUE,FALSE)</f>
        <v>1</v>
      </c>
      <c r="H281" t="b">
        <f>IF(VLOOKUP($A281,table123!$CF$10:$CF$410,1,FALSE)=VLOOKUP(calculations!$A281,table100!$CE$10:$CE$462,1,FALSE),TRUE,FALSE)</f>
        <v>1</v>
      </c>
      <c r="I281" t="b">
        <f>IF(VLOOKUP($A281,table123!$DF$10:$DF$410,1,FALSE)=VLOOKUP(calculations!$A281,table100!$DE$10:$DE$462,1,FALSE),TRUE,FALSE)</f>
        <v>1</v>
      </c>
      <c r="J281" t="b">
        <f>IF(VLOOKUP($A281,table123!$EF$10:$EF$410,1,FALSE)=VLOOKUP(calculations!$A281,table100!$EE$10:$EE$462,1,FALSE),TRUE,FALSE)</f>
        <v>1</v>
      </c>
      <c r="K281" t="b">
        <f>IF(VLOOKUP($A281,table123!$FF$10:$FF$410,1,FALSE)=VLOOKUP(calculations!$A281,table100!$FE$10:$FE$462,1,FALSE),TRUE,FALSE)</f>
        <v>1</v>
      </c>
      <c r="L281" t="b">
        <f>IF(VLOOKUP($A281,table123!$GF$10:$GF$408,1,FALSE)=VLOOKUP(calculations!$A281,table100!$GE$10:$GE$462,1,FALSE),TRUE,FALSE)</f>
        <v>1</v>
      </c>
      <c r="N281">
        <f>IFERROR(VLOOKUP($A281,table123!$F$10:$R$410,3,FALSE)/VLOOKUP($A281,table100!$E$10:$K$462,7,FALSE)*1000,"")</f>
        <v>2.885596932747104</v>
      </c>
      <c r="O281">
        <f>IFERROR(VLOOKUP($A281,table123!$AF$10:$AR$410,3,FALSE)/VLOOKUP($A281,table100!$AE$10:$AK$462,7,FALSE)*1000,"")</f>
        <v>2.1957591396470759</v>
      </c>
      <c r="P281">
        <f>IFERROR(VLOOKUP($A281,table123!$BF$10:$BR$410,3,FALSE)/VLOOKUP($A281,table100!$BE$10:$BK$462,7,FALSE)*1000,"")</f>
        <v>4.0368351212649287</v>
      </c>
      <c r="Q281">
        <f>IFERROR(VLOOKUP($A281,table123!$CF$10:$CY$410,3,FALSE)/VLOOKUP($A281,table100!$CE$10:$CK$462,7,FALSE)*1000,"")</f>
        <v>1.9195233847330189</v>
      </c>
      <c r="R281">
        <f>IFERROR(VLOOKUP($A281,table123!$DF$10:$DY$410,3,FALSE)/VLOOKUP($A281,table100!$DE$10:$DK$462,7,FALSE)*1000,"")</f>
        <v>2.600448298142195</v>
      </c>
      <c r="S281">
        <f>IFERROR(VLOOKUP($A281,table123!$EF$10:$EZ$410,3,FALSE)/VLOOKUP($A281,table100!$EE$10:$EK$462,7,FALSE)*1000,"")</f>
        <v>3.1991998031261661</v>
      </c>
      <c r="T281">
        <f>IFERROR(VLOOKUP($A281,table123!$FF$10:$FZ$410,3,FALSE)/VLOOKUP($A281,table100!$FE$10:$FK$462,7,FALSE)*1000,"")</f>
        <v>3.6237617495331835</v>
      </c>
      <c r="U281">
        <f>IFERROR(VLOOKUP($A281,table123!$GF$10:$GZ$410,3,FALSE)/VLOOKUP($A281,table100!$GE$10:$GK$462,7,FALSE)*1000,"")</f>
        <v>7.3431481948094017</v>
      </c>
      <c r="W281">
        <f>IFERROR(VLOOKUP($A281,table123!$F$10:$R$410,5,FALSE)/VLOOKUP($A281,table100!$E$10:$K$462,7,FALSE)*1000,"")</f>
        <v>0.17683323821848551</v>
      </c>
      <c r="X281">
        <f>IFERROR(VLOOKUP($A281,table123!$AF$10:$AR$410,5,FALSE)/VLOOKUP($A281,table100!$AE$10:$AK$462,7,FALSE)*1000,"")</f>
        <v>0.12020579231644576</v>
      </c>
      <c r="Y281">
        <f>IFERROR(VLOOKUP($A281,table123!$BF$10:$BR$410,5,FALSE)/VLOOKUP($A281,table100!$BE$10:$BK$462,7,FALSE)*1000,"")</f>
        <v>0.29576811779564821</v>
      </c>
      <c r="Z281">
        <f>IFERROR(VLOOKUP($A281,table123!$CF$10:$CY$410,5,FALSE)/VLOOKUP($A281,table100!$CE$10:$CK$462,7,FALSE)*1000,"")</f>
        <v>0.23097999235376579</v>
      </c>
      <c r="AA281">
        <f>IFERROR(VLOOKUP($A281,table123!$DF$10:$DY$410,5,FALSE)/VLOOKUP($A281,table100!$DE$10:$DK$462,7,FALSE)*1000,"")</f>
        <v>0.40681859878911641</v>
      </c>
      <c r="AB281">
        <f>IFERROR(VLOOKUP($A281,table123!$EF$10:$EZ$410,5,FALSE)/VLOOKUP($A281,table100!$EE$10:$EK$462,7,FALSE)*1000,"")</f>
        <v>0.14289229889893545</v>
      </c>
      <c r="AC281">
        <f>IFERROR(VLOOKUP($A281,table123!$FF$10:$FZ$410,5,FALSE)/VLOOKUP($A281,table100!$FE$10:$FK$462,7,FALSE)*1000,"")</f>
        <v>0.22945216318004874</v>
      </c>
      <c r="AD281">
        <f>IFERROR(VLOOKUP($A281,table123!$GF$10:$GZ$410,5,FALSE)/VLOOKUP($A281,table100!$GE$10:$GK$462,7,FALSE)*1000,"")</f>
        <v>4.7994432645813087E-2</v>
      </c>
      <c r="AF281">
        <f>IFERROR(VLOOKUP($A281,table123!$F$10:$R$410,7,FALSE)/VLOOKUP($A281,table100!$E$10:$K$462,7,FALSE)*1000,"")</f>
        <v>0.21702261054086858</v>
      </c>
      <c r="AG281">
        <f>IFERROR(VLOOKUP($A281,table123!$AF$10:$AR$410,7,FALSE)/VLOOKUP($A281,table100!$AE$10:$AK$462,7,FALSE)*1000,"")</f>
        <v>0.27246646258394369</v>
      </c>
      <c r="AH281">
        <f>IFERROR(VLOOKUP($A281,table123!$BF$10:$BR$410,7,FALSE)/VLOOKUP($A281,table100!$BE$10:$BK$462,7,FALSE)*1000,"")</f>
        <v>0.67147356472525543</v>
      </c>
      <c r="AI281">
        <f>IFERROR(VLOOKUP($A281,table123!$CF$10:$CY$410,7,FALSE)/VLOOKUP($A281,table100!$CE$10:$CK$462,7,FALSE)*1000,"")</f>
        <v>0.66904549509366629</v>
      </c>
      <c r="AJ281">
        <f>IFERROR(VLOOKUP($A281,table123!$DF$10:$DY$410,7,FALSE)/VLOOKUP($A281,table100!$DE$10:$DK$462,7,FALSE)*1000,"")</f>
        <v>1.9942088175937078</v>
      </c>
      <c r="AK281">
        <f>IFERROR(VLOOKUP($A281,table123!$EF$10:$EZ$410,7,FALSE)/VLOOKUP($A281,table100!$EE$10:$EK$462,7,FALSE)*1000,"")</f>
        <v>0.20639998729846232</v>
      </c>
      <c r="AL281">
        <f>IFERROR(VLOOKUP($A281,table123!$FF$10:$FZ$410,7,FALSE)/VLOOKUP($A281,table100!$FE$10:$FK$462,7,FALSE)*1000,"")</f>
        <v>0.8940722220463968</v>
      </c>
      <c r="AM281">
        <f>IFERROR(VLOOKUP($A281,table123!$GF$10:$GZ$410,7,FALSE)/VLOOKUP($A281,table100!$GE$10:$GK$462,7,FALSE)*1000,"")</f>
        <v>0.69591927336428983</v>
      </c>
      <c r="AO281">
        <f>IFERROR(VLOOKUP($A281,table123!$F$10:$R$410,9,FALSE)/VLOOKUP($A281,table100!$E$10:$K$462,7,FALSE)*1000,"")</f>
        <v>0</v>
      </c>
      <c r="AP281">
        <f>IFERROR(VLOOKUP($A281,table123!$AF$10:$AR$410,9,FALSE)/VLOOKUP($A281,table100!$AE$10:$AK$462,7,FALSE)*1000,"")</f>
        <v>0</v>
      </c>
      <c r="AQ281">
        <f>IFERROR(VLOOKUP($A281,table123!$BF$10:$BR$410,9,FALSE)/VLOOKUP($A281,table100!$BE$10:$BK$462,7,FALSE)*1000,"")</f>
        <v>0</v>
      </c>
      <c r="AR281">
        <f>IFERROR(VLOOKUP($A281,table123!$CF$10:$CY$410,16,FALSE)/VLOOKUP($A281,table100!$CE$10:$CK$462,7,FALSE)*1000,"")</f>
        <v>0</v>
      </c>
      <c r="AS281">
        <f>IFERROR(VLOOKUP($A281,table123!$DF$10:$DY$410,16,FALSE)/VLOOKUP($A281,table100!$DE$10:$DK$462,7,FALSE)*1000,"")</f>
        <v>0</v>
      </c>
      <c r="AT281">
        <f>IFERROR(VLOOKUP($A281,table123!$EF$10:$EZ$410,17,FALSE)/VLOOKUP($A281,table100!$EE$10:$EK$462,7,FALSE)*1000,"")</f>
        <v>0</v>
      </c>
      <c r="AU281">
        <f>IFERROR(VLOOKUP($A281,table123!$FF$10:$FZ$410,17,FALSE)/VLOOKUP($A281,table100!$FE$10:$FK$462,7,FALSE)*1000,"")</f>
        <v>0</v>
      </c>
      <c r="AV281">
        <f>IFERROR(VLOOKUP($A281,table123!$GF$10:$GZ$410,17,FALSE)/VLOOKUP($A281,table100!$GE$10:$GK$462,7,FALSE)*1000,"")</f>
        <v>0</v>
      </c>
      <c r="AX281">
        <f>IFERROR(VLOOKUP($A281,table123!$F$10:$R$410,11,FALSE)/VLOOKUP($A281,table100!$E$10:$K$462,7,FALSE)*1000,"")</f>
        <v>0.26524985732772827</v>
      </c>
      <c r="AY281">
        <f>IFERROR(VLOOKUP($A281,table123!$AF$10:$AR$410,11,FALSE)/VLOOKUP($A281,table100!$AE$10:$AK$462,7,FALSE)*1000,"")</f>
        <v>8.815091436539356E-2</v>
      </c>
      <c r="AZ281">
        <f>IFERROR(VLOOKUP($A281,table123!$BF$10:$BR$410,11,FALSE)/VLOOKUP($A281,table100!$BE$10:$BK$462,7,FALSE)*1000,"")</f>
        <v>1.3749220611040944</v>
      </c>
      <c r="BA281">
        <f>IFERROR(VLOOKUP($A281,table123!$CF$10:$CY$410,18,FALSE)/VLOOKUP($A281,table100!$CE$10:$CK$462,7,FALSE)*1000,"")</f>
        <v>4.3249012361412005</v>
      </c>
      <c r="BB281">
        <f>IFERROR(VLOOKUP($A281,table123!$DF$10:$DY$410,18,FALSE)/VLOOKUP($A281,table100!$DE$10:$DK$462,7,FALSE)*1000,"")</f>
        <v>0.16751354067787147</v>
      </c>
      <c r="BC281">
        <f>IFERROR(VLOOKUP($A281,table123!$EF$10:$EZ$410,19,FALSE)/VLOOKUP($A281,table100!$EE$10:$EK$462,7,FALSE)*1000,"")</f>
        <v>0.22227690939834405</v>
      </c>
      <c r="BD281">
        <f>IFERROR(VLOOKUP($A281,table123!$FF$10:$FZ$410,19,FALSE)/VLOOKUP($A281,table100!$FE$10:$FK$462,7,FALSE)*1000,"")</f>
        <v>0.18197930183245245</v>
      </c>
      <c r="BE281">
        <f>IFERROR(VLOOKUP($A281,table123!$GF$10:$GZ$410,19,FALSE)/VLOOKUP($A281,table100!$GE$10:$GK$462,7,FALSE)*1000,"")</f>
        <v>0.2159749469061589</v>
      </c>
      <c r="BG281">
        <f>IFERROR(VLOOKUP($A281,table123!$F$10:$R$410,13,FALSE)/VLOOKUP($A281,table100!$E$10:$K$462,7,FALSE)*1000,"")</f>
        <v>3.01420292417873</v>
      </c>
      <c r="BH281">
        <f>IFERROR(VLOOKUP($A281,table123!$AF$10:$AR$410,13,FALSE)/VLOOKUP($A281,table100!$AE$10:$AK$462,7,FALSE)*1000,"")</f>
        <v>2.5002804801820719</v>
      </c>
      <c r="BI281">
        <f>IFERROR(VLOOKUP($A281,table123!$BF$10:$BR$410,13,FALSE)/VLOOKUP($A281,table100!$BE$10:$BK$462,7,FALSE)*1000,"")</f>
        <v>3.6291547426817377</v>
      </c>
      <c r="BJ281">
        <f>IFERROR(VLOOKUP($A281,table123!$CF$10:$CY$410,20,FALSE)/VLOOKUP($A281,table100!$CE$10:$CK$462,7,FALSE)*1000,"")</f>
        <v>-1.5053523639607493</v>
      </c>
      <c r="BK281">
        <f>IFERROR(VLOOKUP($A281,table123!$DF$10:$DY$410,20,FALSE)/VLOOKUP($A281,table100!$DE$10:$DK$462,7,FALSE)*1000,"")</f>
        <v>4.8339621738471479</v>
      </c>
      <c r="BL281">
        <f>IFERROR(VLOOKUP($A281,table123!$EF$10:$EZ$410,21,FALSE)/VLOOKUP($A281,table100!$EE$10:$EK$462,7,FALSE)*1000,"")</f>
        <v>3.3262151799252195</v>
      </c>
      <c r="BM281">
        <f>IFERROR(VLOOKUP($A281,table123!$FF$10:$FZ$410,21,FALSE)/VLOOKUP($A281,table100!$FE$10:$FK$462,7,FALSE)*1000,"")</f>
        <v>4.5653068329271767</v>
      </c>
      <c r="BN281">
        <f>IFERROR(VLOOKUP($A281,table123!$GF$10:$GZ$410,21,FALSE)/VLOOKUP($A281,table100!$GE$10:$GK$462,7,FALSE)*1000,"")</f>
        <v>7.8710869539133457</v>
      </c>
    </row>
    <row r="282" spans="1:66" x14ac:dyDescent="0.3">
      <c r="A282" t="s">
        <v>798</v>
      </c>
      <c r="B282" t="str">
        <f>VLOOKUP($A282,class!$A$1:$B$455,2,FALSE)</f>
        <v>Shire District</v>
      </c>
      <c r="C282" t="str">
        <f>IFERROR(VLOOKUP($A282,classifications!A$3:C$334,3,FALSE),VLOOKUP($A282,classifications!I$2:K$28,3,FALSE))</f>
        <v>Predominantly Rural</v>
      </c>
      <c r="E282" t="b">
        <f>IF(VLOOKUP(A282,table123!$F$10:$F$410,1,FALSE)=VLOOKUP(calculations!A282,table100!$E$10:$E$462,1,FALSE),TRUE,FALSE)</f>
        <v>1</v>
      </c>
      <c r="F282" t="b">
        <f>IF(VLOOKUP($A282,table123!$AF$10:$AF$410,1,FALSE)=VLOOKUP(calculations!$A282,table100!$AE$10:$AE$462,1,FALSE),TRUE,FALSE)</f>
        <v>1</v>
      </c>
      <c r="G282" t="b">
        <f>IF(VLOOKUP($A282,table123!$BF$10:$BF$410,1,FALSE)=VLOOKUP(calculations!$A282,table100!$BE$10:$BE$462,1,FALSE),TRUE,FALSE)</f>
        <v>1</v>
      </c>
      <c r="H282" t="b">
        <f>IF(VLOOKUP($A282,table123!$CF$10:$CF$410,1,FALSE)=VLOOKUP(calculations!$A282,table100!$CE$10:$CE$462,1,FALSE),TRUE,FALSE)</f>
        <v>1</v>
      </c>
      <c r="I282" t="b">
        <f>IF(VLOOKUP($A282,table123!$DF$10:$DF$410,1,FALSE)=VLOOKUP(calculations!$A282,table100!$DE$10:$DE$462,1,FALSE),TRUE,FALSE)</f>
        <v>1</v>
      </c>
      <c r="J282" t="b">
        <f>IF(VLOOKUP($A282,table123!$EF$10:$EF$410,1,FALSE)=VLOOKUP(calculations!$A282,table100!$EE$10:$EE$462,1,FALSE),TRUE,FALSE)</f>
        <v>1</v>
      </c>
      <c r="K282" t="b">
        <f>IF(VLOOKUP($A282,table123!$FF$10:$FF$410,1,FALSE)=VLOOKUP(calculations!$A282,table100!$FE$10:$FE$462,1,FALSE),TRUE,FALSE)</f>
        <v>1</v>
      </c>
      <c r="L282" t="b">
        <f>IF(VLOOKUP($A282,table123!$GF$10:$GF$408,1,FALSE)=VLOOKUP(calculations!$A282,table100!$GE$10:$GE$462,1,FALSE),TRUE,FALSE)</f>
        <v>1</v>
      </c>
      <c r="N282">
        <f>IFERROR(VLOOKUP($A282,table123!$F$10:$R$410,3,FALSE)/VLOOKUP($A282,table100!$E$10:$K$462,7,FALSE)*1000,"")</f>
        <v>6.0385813432428002</v>
      </c>
      <c r="O282">
        <f>IFERROR(VLOOKUP($A282,table123!$AF$10:$AR$410,3,FALSE)/VLOOKUP($A282,table100!$AE$10:$AK$462,7,FALSE)*1000,"")</f>
        <v>7.0889238959204732</v>
      </c>
      <c r="P282">
        <f>IFERROR(VLOOKUP($A282,table123!$BF$10:$BR$410,3,FALSE)/VLOOKUP($A282,table100!$BE$10:$BK$462,7,FALSE)*1000,"")</f>
        <v>15.77414657822359</v>
      </c>
      <c r="Q282">
        <f>IFERROR(VLOOKUP($A282,table123!$CF$10:$CY$410,3,FALSE)/VLOOKUP($A282,table100!$CE$10:$CK$462,7,FALSE)*1000,"")</f>
        <v>11.735655683296605</v>
      </c>
      <c r="R282">
        <f>IFERROR(VLOOKUP($A282,table123!$DF$10:$DY$410,3,FALSE)/VLOOKUP($A282,table100!$DE$10:$DK$462,7,FALSE)*1000,"")</f>
        <v>14.723636554511573</v>
      </c>
      <c r="S282">
        <f>IFERROR(VLOOKUP($A282,table123!$EF$10:$EZ$410,3,FALSE)/VLOOKUP($A282,table100!$EE$10:$EK$462,7,FALSE)*1000,"")</f>
        <v>13.449203393337472</v>
      </c>
      <c r="T282">
        <f>IFERROR(VLOOKUP($A282,table123!$FF$10:$FZ$410,3,FALSE)/VLOOKUP($A282,table100!$FE$10:$FK$462,7,FALSE)*1000,"")</f>
        <v>16.065790813728487</v>
      </c>
      <c r="U282">
        <f>IFERROR(VLOOKUP($A282,table123!$GF$10:$GZ$410,3,FALSE)/VLOOKUP($A282,table100!$GE$10:$GK$462,7,FALSE)*1000,"")</f>
        <v>12.35558006065011</v>
      </c>
      <c r="W282">
        <f>IFERROR(VLOOKUP($A282,table123!$F$10:$R$410,5,FALSE)/VLOOKUP($A282,table100!$E$10:$K$462,7,FALSE)*1000,"")</f>
        <v>-0.21859117984589321</v>
      </c>
      <c r="X282">
        <f>IFERROR(VLOOKUP($A282,table123!$AF$10:$AR$410,5,FALSE)/VLOOKUP($A282,table100!$AE$10:$AK$462,7,FALSE)*1000,"")</f>
        <v>5.4321255907436583E-2</v>
      </c>
      <c r="Y282">
        <f>IFERROR(VLOOKUP($A282,table123!$BF$10:$BR$410,5,FALSE)/VLOOKUP($A282,table100!$BE$10:$BK$462,7,FALSE)*1000,"")</f>
        <v>0</v>
      </c>
      <c r="Z282">
        <f>IFERROR(VLOOKUP($A282,table123!$CF$10:$CY$410,5,FALSE)/VLOOKUP($A282,table100!$CE$10:$CK$462,7,FALSE)*1000,"")</f>
        <v>0</v>
      </c>
      <c r="AA282">
        <f>IFERROR(VLOOKUP($A282,table123!$DF$10:$DY$410,5,FALSE)/VLOOKUP($A282,table100!$DE$10:$DK$462,7,FALSE)*1000,"")</f>
        <v>2.6245341451892289E-2</v>
      </c>
      <c r="AB282">
        <f>IFERROR(VLOOKUP($A282,table123!$EF$10:$EZ$410,5,FALSE)/VLOOKUP($A282,table100!$EE$10:$EK$462,7,FALSE)*1000,"")</f>
        <v>0</v>
      </c>
      <c r="AC282">
        <f>IFERROR(VLOOKUP($A282,table123!$FF$10:$FZ$410,5,FALSE)/VLOOKUP($A282,table100!$FE$10:$FK$462,7,FALSE)*1000,"")</f>
        <v>0.15276504735716467</v>
      </c>
      <c r="AD282">
        <f>IFERROR(VLOOKUP($A282,table123!$GF$10:$GZ$410,5,FALSE)/VLOOKUP($A282,table100!$GE$10:$GK$462,7,FALSE)*1000,"")</f>
        <v>0</v>
      </c>
      <c r="AF282">
        <f>IFERROR(VLOOKUP($A282,table123!$F$10:$R$410,7,FALSE)/VLOOKUP($A282,table100!$E$10:$K$462,7,FALSE)*1000,"")</f>
        <v>0.54647794961473306</v>
      </c>
      <c r="AG282">
        <f>IFERROR(VLOOKUP($A282,table123!$AF$10:$AR$410,7,FALSE)/VLOOKUP($A282,table100!$AE$10:$AK$462,7,FALSE)*1000,"")</f>
        <v>0.21728502362974633</v>
      </c>
      <c r="AH282">
        <f>IFERROR(VLOOKUP($A282,table123!$BF$10:$BR$410,7,FALSE)/VLOOKUP($A282,table100!$BE$10:$BK$462,7,FALSE)*1000,"")</f>
        <v>0</v>
      </c>
      <c r="AI282">
        <f>IFERROR(VLOOKUP($A282,table123!$CF$10:$CY$410,7,FALSE)/VLOOKUP($A282,table100!$CE$10:$CK$462,7,FALSE)*1000,"")</f>
        <v>0</v>
      </c>
      <c r="AJ282">
        <f>IFERROR(VLOOKUP($A282,table123!$DF$10:$DY$410,7,FALSE)/VLOOKUP($A282,table100!$DE$10:$DK$462,7,FALSE)*1000,"")</f>
        <v>0</v>
      </c>
      <c r="AK282">
        <f>IFERROR(VLOOKUP($A282,table123!$EF$10:$EZ$410,7,FALSE)/VLOOKUP($A282,table100!$EE$10:$EK$462,7,FALSE)*1000,"")</f>
        <v>2.4312021518725433</v>
      </c>
      <c r="AL282">
        <f>IFERROR(VLOOKUP($A282,table123!$FF$10:$FZ$410,7,FALSE)/VLOOKUP($A282,table100!$FE$10:$FK$462,7,FALSE)*1000,"")</f>
        <v>0</v>
      </c>
      <c r="AM282">
        <f>IFERROR(VLOOKUP($A282,table123!$GF$10:$GZ$410,7,FALSE)/VLOOKUP($A282,table100!$GE$10:$GK$462,7,FALSE)*1000,"")</f>
        <v>0.10024811408235383</v>
      </c>
      <c r="AO282">
        <f>IFERROR(VLOOKUP($A282,table123!$F$10:$R$410,9,FALSE)/VLOOKUP($A282,table100!$E$10:$K$462,7,FALSE)*1000,"")</f>
        <v>8.1971692442209948E-2</v>
      </c>
      <c r="AP282">
        <f>IFERROR(VLOOKUP($A282,table123!$AF$10:$AR$410,9,FALSE)/VLOOKUP($A282,table100!$AE$10:$AK$462,7,FALSE)*1000,"")</f>
        <v>0</v>
      </c>
      <c r="AQ282">
        <f>IFERROR(VLOOKUP($A282,table123!$BF$10:$BR$410,9,FALSE)/VLOOKUP($A282,table100!$BE$10:$BK$462,7,FALSE)*1000,"")</f>
        <v>0</v>
      </c>
      <c r="AR282">
        <f>IFERROR(VLOOKUP($A282,table123!$CF$10:$CY$410,16,FALSE)/VLOOKUP($A282,table100!$CE$10:$CK$462,7,FALSE)*1000,"")</f>
        <v>0</v>
      </c>
      <c r="AS282">
        <f>IFERROR(VLOOKUP($A282,table123!$DF$10:$DY$410,16,FALSE)/VLOOKUP($A282,table100!$DE$10:$DK$462,7,FALSE)*1000,"")</f>
        <v>0</v>
      </c>
      <c r="AT282">
        <f>IFERROR(VLOOKUP($A282,table123!$EF$10:$EZ$410,17,FALSE)/VLOOKUP($A282,table100!$EE$10:$EK$462,7,FALSE)*1000,"")</f>
        <v>0</v>
      </c>
      <c r="AU282">
        <f>IFERROR(VLOOKUP($A282,table123!$FF$10:$FZ$410,17,FALSE)/VLOOKUP($A282,table100!$FE$10:$FK$462,7,FALSE)*1000,"")</f>
        <v>0</v>
      </c>
      <c r="AV282">
        <f>IFERROR(VLOOKUP($A282,table123!$GF$10:$GZ$410,17,FALSE)/VLOOKUP($A282,table100!$GE$10:$GK$462,7,FALSE)*1000,"")</f>
        <v>0</v>
      </c>
      <c r="AX282">
        <f>IFERROR(VLOOKUP($A282,table123!$F$10:$R$410,11,FALSE)/VLOOKUP($A282,table100!$E$10:$K$462,7,FALSE)*1000,"")</f>
        <v>0.43718235969178643</v>
      </c>
      <c r="AY282">
        <f>IFERROR(VLOOKUP($A282,table123!$AF$10:$AR$410,11,FALSE)/VLOOKUP($A282,table100!$AE$10:$AK$462,7,FALSE)*1000,"")</f>
        <v>8.1481883861154861E-2</v>
      </c>
      <c r="AZ282">
        <f>IFERROR(VLOOKUP($A282,table123!$BF$10:$BR$410,11,FALSE)/VLOOKUP($A282,table100!$BE$10:$BK$462,7,FALSE)*1000,"")</f>
        <v>0.21571482500134823</v>
      </c>
      <c r="BA282">
        <f>IFERROR(VLOOKUP($A282,table123!$CF$10:$CY$410,18,FALSE)/VLOOKUP($A282,table100!$CE$10:$CK$462,7,FALSE)*1000,"")</f>
        <v>7.9653771606085555E-2</v>
      </c>
      <c r="BB282">
        <f>IFERROR(VLOOKUP($A282,table123!$DF$10:$DY$410,18,FALSE)/VLOOKUP($A282,table100!$DE$10:$DK$462,7,FALSE)*1000,"")</f>
        <v>0</v>
      </c>
      <c r="BC282">
        <f>IFERROR(VLOOKUP($A282,table123!$EF$10:$EZ$410,19,FALSE)/VLOOKUP($A282,table100!$EE$10:$EK$462,7,FALSE)*1000,"")</f>
        <v>5.1727705358990274E-2</v>
      </c>
      <c r="BD282">
        <f>IFERROR(VLOOKUP($A282,table123!$FF$10:$FZ$410,19,FALSE)/VLOOKUP($A282,table100!$FE$10:$FK$462,7,FALSE)*1000,"")</f>
        <v>0.30553009471432935</v>
      </c>
      <c r="BE282">
        <f>IFERROR(VLOOKUP($A282,table123!$GF$10:$GZ$410,19,FALSE)/VLOOKUP($A282,table100!$GE$10:$GK$462,7,FALSE)*1000,"")</f>
        <v>0.12531014260294229</v>
      </c>
      <c r="BG282">
        <f>IFERROR(VLOOKUP($A282,table123!$F$10:$R$410,13,FALSE)/VLOOKUP($A282,table100!$E$10:$K$462,7,FALSE)*1000,"")</f>
        <v>6.0112574457620633</v>
      </c>
      <c r="BH282">
        <f>IFERROR(VLOOKUP($A282,table123!$AF$10:$AR$410,13,FALSE)/VLOOKUP($A282,table100!$AE$10:$AK$462,7,FALSE)*1000,"")</f>
        <v>7.279048291596502</v>
      </c>
      <c r="BI282">
        <f>IFERROR(VLOOKUP($A282,table123!$BF$10:$BR$410,13,FALSE)/VLOOKUP($A282,table100!$BE$10:$BK$462,7,FALSE)*1000,"")</f>
        <v>15.558431753222241</v>
      </c>
      <c r="BJ282">
        <f>IFERROR(VLOOKUP($A282,table123!$CF$10:$CY$410,20,FALSE)/VLOOKUP($A282,table100!$CE$10:$CK$462,7,FALSE)*1000,"")</f>
        <v>11.656001911690518</v>
      </c>
      <c r="BK282">
        <f>IFERROR(VLOOKUP($A282,table123!$DF$10:$DY$410,20,FALSE)/VLOOKUP($A282,table100!$DE$10:$DK$462,7,FALSE)*1000,"")</f>
        <v>14.749881895963465</v>
      </c>
      <c r="BL282">
        <f>IFERROR(VLOOKUP($A282,table123!$EF$10:$EZ$410,21,FALSE)/VLOOKUP($A282,table100!$EE$10:$EK$462,7,FALSE)*1000,"")</f>
        <v>15.828677839851025</v>
      </c>
      <c r="BM282">
        <f>IFERROR(VLOOKUP($A282,table123!$FF$10:$FZ$410,21,FALSE)/VLOOKUP($A282,table100!$FE$10:$FK$462,7,FALSE)*1000,"")</f>
        <v>15.913025766371321</v>
      </c>
      <c r="BN282">
        <f>IFERROR(VLOOKUP($A282,table123!$GF$10:$GZ$410,21,FALSE)/VLOOKUP($A282,table100!$GE$10:$GK$462,7,FALSE)*1000,"")</f>
        <v>12.33051803212952</v>
      </c>
    </row>
    <row r="283" spans="1:66" x14ac:dyDescent="0.3">
      <c r="A283" t="s">
        <v>637</v>
      </c>
      <c r="B283" t="str">
        <f>VLOOKUP($A283,class!$A$1:$B$455,2,FALSE)</f>
        <v>Shire District</v>
      </c>
      <c r="C283" t="str">
        <f>IFERROR(VLOOKUP($A283,classifications!A$3:C$334,3,FALSE),VLOOKUP($A283,classifications!I$2:K$28,3,FALSE))</f>
        <v>Predominantly Rural</v>
      </c>
      <c r="E283" t="b">
        <f>IF(VLOOKUP(A283,table123!$F$10:$F$410,1,FALSE)=VLOOKUP(calculations!A283,table100!$E$10:$E$462,1,FALSE),TRUE,FALSE)</f>
        <v>1</v>
      </c>
      <c r="F283" t="b">
        <f>IF(VLOOKUP($A283,table123!$AF$10:$AF$410,1,FALSE)=VLOOKUP(calculations!$A283,table100!$AE$10:$AE$462,1,FALSE),TRUE,FALSE)</f>
        <v>1</v>
      </c>
      <c r="G283" t="b">
        <f>IF(VLOOKUP($A283,table123!$BF$10:$BF$410,1,FALSE)=VLOOKUP(calculations!$A283,table100!$BE$10:$BE$462,1,FALSE),TRUE,FALSE)</f>
        <v>1</v>
      </c>
      <c r="H283" t="b">
        <f>IF(VLOOKUP($A283,table123!$CF$10:$CF$410,1,FALSE)=VLOOKUP(calculations!$A283,table100!$CE$10:$CE$462,1,FALSE),TRUE,FALSE)</f>
        <v>1</v>
      </c>
      <c r="I283" t="b">
        <f>IF(VLOOKUP($A283,table123!$DF$10:$DF$410,1,FALSE)=VLOOKUP(calculations!$A283,table100!$DE$10:$DE$462,1,FALSE),TRUE,FALSE)</f>
        <v>1</v>
      </c>
      <c r="J283" t="b">
        <f>IF(VLOOKUP($A283,table123!$EF$10:$EF$410,1,FALSE)=VLOOKUP(calculations!$A283,table100!$EE$10:$EE$462,1,FALSE),TRUE,FALSE)</f>
        <v>1</v>
      </c>
      <c r="K283" t="b">
        <f>IF(VLOOKUP($A283,table123!$FF$10:$FF$410,1,FALSE)=VLOOKUP(calculations!$A283,table100!$FE$10:$FE$462,1,FALSE),TRUE,FALSE)</f>
        <v>1</v>
      </c>
      <c r="L283" t="b">
        <f>IF(VLOOKUP($A283,table123!$GF$10:$GF$408,1,FALSE)=VLOOKUP(calculations!$A283,table100!$GE$10:$GE$462,1,FALSE),TRUE,FALSE)</f>
        <v>1</v>
      </c>
      <c r="N283">
        <f>IFERROR(VLOOKUP($A283,table123!$F$10:$R$410,3,FALSE)/VLOOKUP($A283,table100!$E$10:$K$462,7,FALSE)*1000,"")</f>
        <v>3.7072125880462989</v>
      </c>
      <c r="O283">
        <f>IFERROR(VLOOKUP($A283,table123!$AF$10:$AR$410,3,FALSE)/VLOOKUP($A283,table100!$AE$10:$AK$462,7,FALSE)*1000,"")</f>
        <v>4.8463939543288976</v>
      </c>
      <c r="P283">
        <f>IFERROR(VLOOKUP($A283,table123!$BF$10:$BR$410,3,FALSE)/VLOOKUP($A283,table100!$BE$10:$BK$462,7,FALSE)*1000,"")</f>
        <v>4.1693065462200334</v>
      </c>
      <c r="Q283">
        <f>IFERROR(VLOOKUP($A283,table123!$CF$10:$CY$410,3,FALSE)/VLOOKUP($A283,table100!$CE$10:$CK$462,7,FALSE)*1000,"")</f>
        <v>7.8772211931852878</v>
      </c>
      <c r="R283">
        <f>IFERROR(VLOOKUP($A283,table123!$DF$10:$DY$410,3,FALSE)/VLOOKUP($A283,table100!$DE$10:$DK$462,7,FALSE)*1000,"")</f>
        <v>3.9154741962177324</v>
      </c>
      <c r="S283">
        <f>IFERROR(VLOOKUP($A283,table123!$EF$10:$EZ$410,3,FALSE)/VLOOKUP($A283,table100!$EE$10:$EK$462,7,FALSE)*1000,"")</f>
        <v>6.6571755128230841</v>
      </c>
      <c r="T283">
        <f>IFERROR(VLOOKUP($A283,table123!$FF$10:$FZ$410,3,FALSE)/VLOOKUP($A283,table100!$FE$10:$FK$462,7,FALSE)*1000,"")</f>
        <v>5.6507292226267927</v>
      </c>
      <c r="U283">
        <f>IFERROR(VLOOKUP($A283,table123!$GF$10:$GZ$410,3,FALSE)/VLOOKUP($A283,table100!$GE$10:$GK$462,7,FALSE)*1000,"")</f>
        <v>7.6810389199033935</v>
      </c>
      <c r="W283">
        <f>IFERROR(VLOOKUP($A283,table123!$F$10:$R$410,5,FALSE)/VLOOKUP($A283,table100!$E$10:$K$462,7,FALSE)*1000,"")</f>
        <v>0.10297812744573052</v>
      </c>
      <c r="X283">
        <f>IFERROR(VLOOKUP($A283,table123!$AF$10:$AR$410,5,FALSE)/VLOOKUP($A283,table100!$AE$10:$AK$462,7,FALSE)*1000,"")</f>
        <v>0.12321340561853131</v>
      </c>
      <c r="Y283">
        <f>IFERROR(VLOOKUP($A283,table123!$BF$10:$BR$410,5,FALSE)/VLOOKUP($A283,table100!$BE$10:$BK$462,7,FALSE)*1000,"")</f>
        <v>6.1313331562059314E-2</v>
      </c>
      <c r="Z283">
        <f>IFERROR(VLOOKUP($A283,table123!$CF$10:$CY$410,5,FALSE)/VLOOKUP($A283,table100!$CE$10:$CK$462,7,FALSE)*1000,"")</f>
        <v>-2.0354576726576971E-2</v>
      </c>
      <c r="AA283">
        <f>IFERROR(VLOOKUP($A283,table123!$DF$10:$DY$410,5,FALSE)/VLOOKUP($A283,table100!$DE$10:$DK$462,7,FALSE)*1000,"")</f>
        <v>0.28255999354148587</v>
      </c>
      <c r="AB283">
        <f>IFERROR(VLOOKUP($A283,table123!$EF$10:$EZ$410,5,FALSE)/VLOOKUP($A283,table100!$EE$10:$EK$462,7,FALSE)*1000,"")</f>
        <v>0.10025866736179344</v>
      </c>
      <c r="AC283">
        <f>IFERROR(VLOOKUP($A283,table123!$FF$10:$FZ$410,5,FALSE)/VLOOKUP($A283,table100!$FE$10:$FK$462,7,FALSE)*1000,"")</f>
        <v>-0.95505282635945798</v>
      </c>
      <c r="AD283">
        <f>IFERROR(VLOOKUP($A283,table123!$GF$10:$GZ$410,5,FALSE)/VLOOKUP($A283,table100!$GE$10:$GK$462,7,FALSE)*1000,"")</f>
        <v>9.8982460308033413E-2</v>
      </c>
      <c r="AF283">
        <f>IFERROR(VLOOKUP($A283,table123!$F$10:$R$410,7,FALSE)/VLOOKUP($A283,table100!$E$10:$K$462,7,FALSE)*1000,"")</f>
        <v>0.20595625489146105</v>
      </c>
      <c r="AG283">
        <f>IFERROR(VLOOKUP($A283,table123!$AF$10:$AR$410,7,FALSE)/VLOOKUP($A283,table100!$AE$10:$AK$462,7,FALSE)*1000,"")</f>
        <v>0.41071135206177095</v>
      </c>
      <c r="AH283">
        <f>IFERROR(VLOOKUP($A283,table123!$BF$10:$BR$410,7,FALSE)/VLOOKUP($A283,table100!$BE$10:$BK$462,7,FALSE)*1000,"")</f>
        <v>0.89926219624353654</v>
      </c>
      <c r="AI283">
        <f>IFERROR(VLOOKUP($A283,table123!$CF$10:$CY$410,7,FALSE)/VLOOKUP($A283,table100!$CE$10:$CK$462,7,FALSE)*1000,"")</f>
        <v>1.8319119053919273</v>
      </c>
      <c r="AJ283">
        <f>IFERROR(VLOOKUP($A283,table123!$DF$10:$DY$410,7,FALSE)/VLOOKUP($A283,table100!$DE$10:$DK$462,7,FALSE)*1000,"")</f>
        <v>2.5834056552364424</v>
      </c>
      <c r="AK283">
        <f>IFERROR(VLOOKUP($A283,table123!$EF$10:$EZ$410,7,FALSE)/VLOOKUP($A283,table100!$EE$10:$EK$462,7,FALSE)*1000,"")</f>
        <v>1.022638407090293</v>
      </c>
      <c r="AL283">
        <f>IFERROR(VLOOKUP($A283,table123!$FF$10:$FZ$410,7,FALSE)/VLOOKUP($A283,table100!$FE$10:$FK$462,7,FALSE)*1000,"")</f>
        <v>0.55711414870968379</v>
      </c>
      <c r="AM283">
        <f>IFERROR(VLOOKUP($A283,table123!$GF$10:$GZ$410,7,FALSE)/VLOOKUP($A283,table100!$GE$10:$GK$462,7,FALSE)*1000,"")</f>
        <v>0.81165617452587402</v>
      </c>
      <c r="AO283">
        <f>IFERROR(VLOOKUP($A283,table123!$F$10:$R$410,9,FALSE)/VLOOKUP($A283,table100!$E$10:$K$462,7,FALSE)*1000,"")</f>
        <v>2.0595625489146105E-2</v>
      </c>
      <c r="AP283">
        <f>IFERROR(VLOOKUP($A283,table123!$AF$10:$AR$410,9,FALSE)/VLOOKUP($A283,table100!$AE$10:$AK$462,7,FALSE)*1000,"")</f>
        <v>0.18482010842779695</v>
      </c>
      <c r="AQ283">
        <f>IFERROR(VLOOKUP($A283,table123!$BF$10:$BR$410,9,FALSE)/VLOOKUP($A283,table100!$BE$10:$BK$462,7,FALSE)*1000,"")</f>
        <v>0.12262666312411863</v>
      </c>
      <c r="AR283">
        <f>IFERROR(VLOOKUP($A283,table123!$CF$10:$CY$410,16,FALSE)/VLOOKUP($A283,table100!$CE$10:$CK$462,7,FALSE)*1000,"")</f>
        <v>8.1418306906307886E-2</v>
      </c>
      <c r="AS283">
        <f>IFERROR(VLOOKUP($A283,table123!$DF$10:$DY$410,16,FALSE)/VLOOKUP($A283,table100!$DE$10:$DK$462,7,FALSE)*1000,"")</f>
        <v>0.24219428017841646</v>
      </c>
      <c r="AT283">
        <f>IFERROR(VLOOKUP($A283,table123!$EF$10:$EZ$410,17,FALSE)/VLOOKUP($A283,table100!$EE$10:$EK$462,7,FALSE)*1000,"")</f>
        <v>0.20051733472358688</v>
      </c>
      <c r="AU283">
        <f>IFERROR(VLOOKUP($A283,table123!$FF$10:$FZ$410,17,FALSE)/VLOOKUP($A283,table100!$FE$10:$FK$462,7,FALSE)*1000,"")</f>
        <v>1.9896933882488709E-2</v>
      </c>
      <c r="AV283">
        <f>IFERROR(VLOOKUP($A283,table123!$GF$10:$GZ$410,17,FALSE)/VLOOKUP($A283,table100!$GE$10:$GK$462,7,FALSE)*1000,"")</f>
        <v>0.13857544443124678</v>
      </c>
      <c r="AX283">
        <f>IFERROR(VLOOKUP($A283,table123!$F$10:$R$410,11,FALSE)/VLOOKUP($A283,table100!$E$10:$K$462,7,FALSE)*1000,"")</f>
        <v>1.1121637764138899</v>
      </c>
      <c r="AY283">
        <f>IFERROR(VLOOKUP($A283,table123!$AF$10:$AR$410,11,FALSE)/VLOOKUP($A283,table100!$AE$10:$AK$462,7,FALSE)*1000,"")</f>
        <v>0.7803515689173649</v>
      </c>
      <c r="AZ283">
        <f>IFERROR(VLOOKUP($A283,table123!$BF$10:$BR$410,11,FALSE)/VLOOKUP($A283,table100!$BE$10:$BK$462,7,FALSE)*1000,"")</f>
        <v>1.1649532996791268</v>
      </c>
      <c r="BA283">
        <f>IFERROR(VLOOKUP($A283,table123!$CF$10:$CY$410,18,FALSE)/VLOOKUP($A283,table100!$CE$10:$CK$462,7,FALSE)*1000,"")</f>
        <v>1.2619837570477723</v>
      </c>
      <c r="BB283">
        <f>IFERROR(VLOOKUP($A283,table123!$DF$10:$DY$410,18,FALSE)/VLOOKUP($A283,table100!$DE$10:$DK$462,7,FALSE)*1000,"")</f>
        <v>0.48438856035683292</v>
      </c>
      <c r="BC283">
        <f>IFERROR(VLOOKUP($A283,table123!$EF$10:$EZ$410,19,FALSE)/VLOOKUP($A283,table100!$EE$10:$EK$462,7,FALSE)*1000,"")</f>
        <v>0.20051733472358688</v>
      </c>
      <c r="BD283">
        <f>IFERROR(VLOOKUP($A283,table123!$FF$10:$FZ$410,19,FALSE)/VLOOKUP($A283,table100!$FE$10:$FK$462,7,FALSE)*1000,"")</f>
        <v>0.19896933882488707</v>
      </c>
      <c r="BE283">
        <f>IFERROR(VLOOKUP($A283,table123!$GF$10:$GZ$410,19,FALSE)/VLOOKUP($A283,table100!$GE$10:$GK$462,7,FALSE)*1000,"")</f>
        <v>0.15837193649285347</v>
      </c>
      <c r="BG283">
        <f>IFERROR(VLOOKUP($A283,table123!$F$10:$R$410,13,FALSE)/VLOOKUP($A283,table100!$E$10:$K$462,7,FALSE)*1000,"")</f>
        <v>2.924578819458747</v>
      </c>
      <c r="BH283">
        <f>IFERROR(VLOOKUP($A283,table123!$AF$10:$AR$410,13,FALSE)/VLOOKUP($A283,table100!$AE$10:$AK$462,7,FALSE)*1000,"")</f>
        <v>4.7847872515196324</v>
      </c>
      <c r="BI283">
        <f>IFERROR(VLOOKUP($A283,table123!$BF$10:$BR$410,13,FALSE)/VLOOKUP($A283,table100!$BE$10:$BK$462,7,FALSE)*1000,"")</f>
        <v>4.0875554374706207</v>
      </c>
      <c r="BJ283">
        <f>IFERROR(VLOOKUP($A283,table123!$CF$10:$CY$410,20,FALSE)/VLOOKUP($A283,table100!$CE$10:$CK$462,7,FALSE)*1000,"")</f>
        <v>8.5082130717091733</v>
      </c>
      <c r="BK283">
        <f>IFERROR(VLOOKUP($A283,table123!$DF$10:$DY$410,20,FALSE)/VLOOKUP($A283,table100!$DE$10:$DK$462,7,FALSE)*1000,"")</f>
        <v>6.5392455648172438</v>
      </c>
      <c r="BL283">
        <f>IFERROR(VLOOKUP($A283,table123!$EF$10:$EZ$410,21,FALSE)/VLOOKUP($A283,table100!$EE$10:$EK$462,7,FALSE)*1000,"")</f>
        <v>7.7800725872751704</v>
      </c>
      <c r="BM283">
        <f>IFERROR(VLOOKUP($A283,table123!$FF$10:$FZ$410,21,FALSE)/VLOOKUP($A283,table100!$FE$10:$FK$462,7,FALSE)*1000,"")</f>
        <v>5.0737181400346207</v>
      </c>
      <c r="BN283">
        <f>IFERROR(VLOOKUP($A283,table123!$GF$10:$GZ$410,21,FALSE)/VLOOKUP($A283,table100!$GE$10:$GK$462,7,FALSE)*1000,"")</f>
        <v>8.5718810626756952</v>
      </c>
    </row>
    <row r="284" spans="1:66" x14ac:dyDescent="0.3">
      <c r="A284" t="s">
        <v>296</v>
      </c>
      <c r="B284" t="str">
        <f>VLOOKUP($A284,class!$A$1:$B$455,2,FALSE)</f>
        <v>Metropolitan District</v>
      </c>
      <c r="C284" t="str">
        <f>IFERROR(VLOOKUP($A284,classifications!A$3:C$334,3,FALSE),VLOOKUP($A284,classifications!I$2:K$28,3,FALSE))</f>
        <v>Predominantly Urban</v>
      </c>
      <c r="E284" t="b">
        <f>IF(VLOOKUP(A284,table123!$F$10:$F$410,1,FALSE)=VLOOKUP(calculations!A284,table100!$E$10:$E$462,1,FALSE),TRUE,FALSE)</f>
        <v>1</v>
      </c>
      <c r="F284" t="b">
        <f>IF(VLOOKUP($A284,table123!$AF$10:$AF$410,1,FALSE)=VLOOKUP(calculations!$A284,table100!$AE$10:$AE$462,1,FALSE),TRUE,FALSE)</f>
        <v>1</v>
      </c>
      <c r="G284" t="b">
        <f>IF(VLOOKUP($A284,table123!$BF$10:$BF$410,1,FALSE)=VLOOKUP(calculations!$A284,table100!$BE$10:$BE$462,1,FALSE),TRUE,FALSE)</f>
        <v>1</v>
      </c>
      <c r="H284" t="b">
        <f>IF(VLOOKUP($A284,table123!$CF$10:$CF$410,1,FALSE)=VLOOKUP(calculations!$A284,table100!$CE$10:$CE$462,1,FALSE),TRUE,FALSE)</f>
        <v>1</v>
      </c>
      <c r="I284" t="b">
        <f>IF(VLOOKUP($A284,table123!$DF$10:$DF$410,1,FALSE)=VLOOKUP(calculations!$A284,table100!$DE$10:$DE$462,1,FALSE),TRUE,FALSE)</f>
        <v>1</v>
      </c>
      <c r="J284" t="b">
        <f>IF(VLOOKUP($A284,table123!$EF$10:$EF$410,1,FALSE)=VLOOKUP(calculations!$A284,table100!$EE$10:$EE$462,1,FALSE),TRUE,FALSE)</f>
        <v>1</v>
      </c>
      <c r="K284" t="b">
        <f>IF(VLOOKUP($A284,table123!$FF$10:$FF$410,1,FALSE)=VLOOKUP(calculations!$A284,table100!$FE$10:$FE$462,1,FALSE),TRUE,FALSE)</f>
        <v>1</v>
      </c>
      <c r="L284" t="b">
        <f>IF(VLOOKUP($A284,table123!$GF$10:$GF$408,1,FALSE)=VLOOKUP(calculations!$A284,table100!$GE$10:$GE$462,1,FALSE),TRUE,FALSE)</f>
        <v>1</v>
      </c>
      <c r="N284">
        <f>IFERROR(VLOOKUP($A284,table123!$F$10:$R$410,3,FALSE)/VLOOKUP($A284,table100!$E$10:$K$462,7,FALSE)*1000,"")</f>
        <v>2.0358786734332583</v>
      </c>
      <c r="O284">
        <f>IFERROR(VLOOKUP($A284,table123!$AF$10:$AR$410,3,FALSE)/VLOOKUP($A284,table100!$AE$10:$AK$462,7,FALSE)*1000,"")</f>
        <v>3.1049767862019704</v>
      </c>
      <c r="P284">
        <f>IFERROR(VLOOKUP($A284,table123!$BF$10:$BR$410,3,FALSE)/VLOOKUP($A284,table100!$BE$10:$BK$462,7,FALSE)*1000,"")</f>
        <v>5.9391768024710991</v>
      </c>
      <c r="Q284">
        <f>IFERROR(VLOOKUP($A284,table123!$CF$10:$CY$410,3,FALSE)/VLOOKUP($A284,table100!$CE$10:$CK$462,7,FALSE)*1000,"")</f>
        <v>3.7683796798331444</v>
      </c>
      <c r="R284">
        <f>IFERROR(VLOOKUP($A284,table123!$DF$10:$DY$410,3,FALSE)/VLOOKUP($A284,table100!$DE$10:$DK$462,7,FALSE)*1000,"")</f>
        <v>7.1942742987336752</v>
      </c>
      <c r="S284">
        <f>IFERROR(VLOOKUP($A284,table123!$EF$10:$EZ$410,3,FALSE)/VLOOKUP($A284,table100!$EE$10:$EK$462,7,FALSE)*1000,"")</f>
        <v>7.4430321768006413</v>
      </c>
      <c r="T284">
        <f>IFERROR(VLOOKUP($A284,table123!$FF$10:$FZ$410,3,FALSE)/VLOOKUP($A284,table100!$FE$10:$FK$462,7,FALSE)*1000,"")</f>
        <v>7.0008264864602072</v>
      </c>
      <c r="U284">
        <f>IFERROR(VLOOKUP($A284,table123!$GF$10:$GZ$410,3,FALSE)/VLOOKUP($A284,table100!$GE$10:$GK$462,7,FALSE)*1000,"")</f>
        <v>10.449992765389624</v>
      </c>
      <c r="W284">
        <f>IFERROR(VLOOKUP($A284,table123!$F$10:$R$410,5,FALSE)/VLOOKUP($A284,table100!$E$10:$K$462,7,FALSE)*1000,"")</f>
        <v>8.0086324627809347E-2</v>
      </c>
      <c r="X284">
        <f>IFERROR(VLOOKUP($A284,table123!$AF$10:$AR$410,5,FALSE)/VLOOKUP($A284,table100!$AE$10:$AK$462,7,FALSE)*1000,"")</f>
        <v>-7.142707085985589E-2</v>
      </c>
      <c r="Y284">
        <f>IFERROR(VLOOKUP($A284,table123!$BF$10:$BR$410,5,FALSE)/VLOOKUP($A284,table100!$BE$10:$BK$462,7,FALSE)*1000,"")</f>
        <v>7.9523861343869545E-2</v>
      </c>
      <c r="Z284">
        <f>IFERROR(VLOOKUP($A284,table123!$CF$10:$CY$410,5,FALSE)/VLOOKUP($A284,table100!$CE$10:$CK$462,7,FALSE)*1000,"")</f>
        <v>6.2321604407383858E-2</v>
      </c>
      <c r="AA284">
        <f>IFERROR(VLOOKUP($A284,table123!$DF$10:$DY$410,5,FALSE)/VLOOKUP($A284,table100!$DE$10:$DK$462,7,FALSE)*1000,"")</f>
        <v>0.21463124700754513</v>
      </c>
      <c r="AB284">
        <f>IFERROR(VLOOKUP($A284,table123!$EF$10:$EZ$410,5,FALSE)/VLOOKUP($A284,table100!$EE$10:$EK$462,7,FALSE)*1000,"")</f>
        <v>9.8149874858909553E-2</v>
      </c>
      <c r="AC284">
        <f>IFERROR(VLOOKUP($A284,table123!$FF$10:$FZ$410,5,FALSE)/VLOOKUP($A284,table100!$FE$10:$FK$462,7,FALSE)*1000,"")</f>
        <v>0.13774774336785128</v>
      </c>
      <c r="AD284">
        <f>IFERROR(VLOOKUP($A284,table123!$GF$10:$GZ$410,5,FALSE)/VLOOKUP($A284,table100!$GE$10:$GK$462,7,FALSE)*1000,"")</f>
        <v>4.0192279866883174E-2</v>
      </c>
      <c r="AF284">
        <f>IFERROR(VLOOKUP($A284,table123!$F$10:$R$410,7,FALSE)/VLOOKUP($A284,table100!$E$10:$K$462,7,FALSE)*1000,"")</f>
        <v>1.7618991418118055</v>
      </c>
      <c r="AG284">
        <f>IFERROR(VLOOKUP($A284,table123!$AF$10:$AR$410,7,FALSE)/VLOOKUP($A284,table100!$AE$10:$AK$462,7,FALSE)*1000,"")</f>
        <v>0.98737421482741961</v>
      </c>
      <c r="AH284">
        <f>IFERROR(VLOOKUP($A284,table123!$BF$10:$BR$410,7,FALSE)/VLOOKUP($A284,table100!$BE$10:$BK$462,7,FALSE)*1000,"")</f>
        <v>1.4900260336009241</v>
      </c>
      <c r="AI284">
        <f>IFERROR(VLOOKUP($A284,table123!$CF$10:$CY$410,7,FALSE)/VLOOKUP($A284,table100!$CE$10:$CK$462,7,FALSE)*1000,"")</f>
        <v>3.5647957721023569</v>
      </c>
      <c r="AJ284">
        <f>IFERROR(VLOOKUP($A284,table123!$DF$10:$DY$410,7,FALSE)/VLOOKUP($A284,table100!$DE$10:$DK$462,7,FALSE)*1000,"")</f>
        <v>2.7365483993462005</v>
      </c>
      <c r="AK284">
        <f>IFERROR(VLOOKUP($A284,table123!$EF$10:$EZ$410,7,FALSE)/VLOOKUP($A284,table100!$EE$10:$EK$462,7,FALSE)*1000,"")</f>
        <v>2.0693265282753428</v>
      </c>
      <c r="AL284">
        <f>IFERROR(VLOOKUP($A284,table123!$FF$10:$FZ$410,7,FALSE)/VLOOKUP($A284,table100!$FE$10:$FK$462,7,FALSE)*1000,"")</f>
        <v>0.89536033189103337</v>
      </c>
      <c r="AM284">
        <f>IFERROR(VLOOKUP($A284,table123!$GF$10:$GZ$410,7,FALSE)/VLOOKUP($A284,table100!$GE$10:$GK$462,7,FALSE)*1000,"")</f>
        <v>1.9051140656902621</v>
      </c>
      <c r="AO284">
        <f>IFERROR(VLOOKUP($A284,table123!$F$10:$R$410,9,FALSE)/VLOOKUP($A284,table100!$E$10:$K$462,7,FALSE)*1000,"")</f>
        <v>0</v>
      </c>
      <c r="AP284">
        <f>IFERROR(VLOOKUP($A284,table123!$AF$10:$AR$410,9,FALSE)/VLOOKUP($A284,table100!$AE$10:$AK$462,7,FALSE)*1000,"")</f>
        <v>0</v>
      </c>
      <c r="AQ284">
        <f>IFERROR(VLOOKUP($A284,table123!$BF$10:$BR$410,9,FALSE)/VLOOKUP($A284,table100!$BE$10:$BK$462,7,FALSE)*1000,"")</f>
        <v>0</v>
      </c>
      <c r="AR284">
        <f>IFERROR(VLOOKUP($A284,table123!$CF$10:$CY$410,16,FALSE)/VLOOKUP($A284,table100!$CE$10:$CK$462,7,FALSE)*1000,"")</f>
        <v>-6.2321604407383858E-2</v>
      </c>
      <c r="AS284">
        <f>IFERROR(VLOOKUP($A284,table123!$DF$10:$DY$410,16,FALSE)/VLOOKUP($A284,table100!$DE$10:$DK$462,7,FALSE)*1000,"")</f>
        <v>-0.13620829137017285</v>
      </c>
      <c r="AT284">
        <f>IFERROR(VLOOKUP($A284,table123!$EF$10:$EZ$410,17,FALSE)/VLOOKUP($A284,table100!$EE$10:$EK$462,7,FALSE)*1000,"")</f>
        <v>0</v>
      </c>
      <c r="AU284">
        <f>IFERROR(VLOOKUP($A284,table123!$FF$10:$FZ$410,17,FALSE)/VLOOKUP($A284,table100!$FE$10:$FK$462,7,FALSE)*1000,"")</f>
        <v>0</v>
      </c>
      <c r="AV284">
        <f>IFERROR(VLOOKUP($A284,table123!$GF$10:$GZ$410,17,FALSE)/VLOOKUP($A284,table100!$GE$10:$GK$462,7,FALSE)*1000,"")</f>
        <v>0</v>
      </c>
      <c r="AX284">
        <f>IFERROR(VLOOKUP($A284,table123!$F$10:$R$410,11,FALSE)/VLOOKUP($A284,table100!$E$10:$K$462,7,FALSE)*1000,"")</f>
        <v>0.67019608504324657</v>
      </c>
      <c r="AY284">
        <f>IFERROR(VLOOKUP($A284,table123!$AF$10:$AR$410,11,FALSE)/VLOOKUP($A284,table100!$AE$10:$AK$462,7,FALSE)*1000,"")</f>
        <v>0.16806369614083735</v>
      </c>
      <c r="AZ284">
        <f>IFERROR(VLOOKUP($A284,table123!$BF$10:$BR$410,11,FALSE)/VLOOKUP($A284,table100!$BE$10:$BK$462,7,FALSE)*1000,"")</f>
        <v>0.12137852520906404</v>
      </c>
      <c r="BA284">
        <f>IFERROR(VLOOKUP($A284,table123!$CF$10:$CY$410,18,FALSE)/VLOOKUP($A284,table100!$CE$10:$CK$462,7,FALSE)*1000,"")</f>
        <v>0.7312401583799707</v>
      </c>
      <c r="BB284">
        <f>IFERROR(VLOOKUP($A284,table123!$DF$10:$DY$410,18,FALSE)/VLOOKUP($A284,table100!$DE$10:$DK$462,7,FALSE)*1000,"")</f>
        <v>0.73057174462183627</v>
      </c>
      <c r="BC284">
        <f>IFERROR(VLOOKUP($A284,table123!$EF$10:$EZ$410,19,FALSE)/VLOOKUP($A284,table100!$EE$10:$EK$462,7,FALSE)*1000,"")</f>
        <v>0.18812059347957663</v>
      </c>
      <c r="BD284">
        <f>IFERROR(VLOOKUP($A284,table123!$FF$10:$FZ$410,19,FALSE)/VLOOKUP($A284,table100!$FE$10:$FK$462,7,FALSE)*1000,"")</f>
        <v>2.8359829516910563E-2</v>
      </c>
      <c r="BE284">
        <f>IFERROR(VLOOKUP($A284,table123!$GF$10:$GZ$410,19,FALSE)/VLOOKUP($A284,table100!$GE$10:$GK$462,7,FALSE)*1000,"")</f>
        <v>4.0192279866883172E-3</v>
      </c>
      <c r="BG284">
        <f>IFERROR(VLOOKUP($A284,table123!$F$10:$R$410,13,FALSE)/VLOOKUP($A284,table100!$E$10:$K$462,7,FALSE)*1000,"")</f>
        <v>3.207668054829627</v>
      </c>
      <c r="BH284">
        <f>IFERROR(VLOOKUP($A284,table123!$AF$10:$AR$410,13,FALSE)/VLOOKUP($A284,table100!$AE$10:$AK$462,7,FALSE)*1000,"")</f>
        <v>3.852860234028697</v>
      </c>
      <c r="BI284">
        <f>IFERROR(VLOOKUP($A284,table123!$BF$10:$BR$410,13,FALSE)/VLOOKUP($A284,table100!$BE$10:$BK$462,7,FALSE)*1000,"")</f>
        <v>7.3873481722068286</v>
      </c>
      <c r="BJ284">
        <f>IFERROR(VLOOKUP($A284,table123!$CF$10:$CY$410,20,FALSE)/VLOOKUP($A284,table100!$CE$10:$CK$462,7,FALSE)*1000,"")</f>
        <v>6.6019352935555302</v>
      </c>
      <c r="BK284">
        <f>IFERROR(VLOOKUP($A284,table123!$DF$10:$DY$410,20,FALSE)/VLOOKUP($A284,table100!$DE$10:$DK$462,7,FALSE)*1000,"")</f>
        <v>9.2786739090954118</v>
      </c>
      <c r="BL284">
        <f>IFERROR(VLOOKUP($A284,table123!$EF$10:$EZ$410,21,FALSE)/VLOOKUP($A284,table100!$EE$10:$EK$462,7,FALSE)*1000,"")</f>
        <v>9.4223879864553179</v>
      </c>
      <c r="BM284">
        <f>IFERROR(VLOOKUP($A284,table123!$FF$10:$FZ$410,21,FALSE)/VLOOKUP($A284,table100!$FE$10:$FK$462,7,FALSE)*1000,"")</f>
        <v>8.0055747322021809</v>
      </c>
      <c r="BN284">
        <f>IFERROR(VLOOKUP($A284,table123!$GF$10:$GZ$410,21,FALSE)/VLOOKUP($A284,table100!$GE$10:$GK$462,7,FALSE)*1000,"")</f>
        <v>12.391279882960081</v>
      </c>
    </row>
    <row r="285" spans="1:66" x14ac:dyDescent="0.3">
      <c r="A285" t="s">
        <v>1150</v>
      </c>
      <c r="B285" t="str">
        <f>VLOOKUP($A285,class!$A$1:$B$455,2,FALSE)</f>
        <v>Unitary Authority</v>
      </c>
      <c r="C285" t="str">
        <f>IFERROR(VLOOKUP($A285,classifications!A$3:C$334,3,FALSE),VLOOKUP($A285,classifications!I$2:K$28,3,FALSE))</f>
        <v>Predominantly Rural</v>
      </c>
      <c r="E285" t="b">
        <f>IF(VLOOKUP(A285,table123!$F$10:$F$410,1,FALSE)=VLOOKUP(calculations!A285,table100!$E$10:$E$462,1,FALSE),TRUE,FALSE)</f>
        <v>1</v>
      </c>
      <c r="F285" t="b">
        <f>IF(VLOOKUP($A285,table123!$AF$10:$AF$410,1,FALSE)=VLOOKUP(calculations!$A285,table100!$AE$10:$AE$462,1,FALSE),TRUE,FALSE)</f>
        <v>1</v>
      </c>
      <c r="G285" t="b">
        <f>IF(VLOOKUP($A285,table123!$BF$10:$BF$410,1,FALSE)=VLOOKUP(calculations!$A285,table100!$BE$10:$BE$462,1,FALSE),TRUE,FALSE)</f>
        <v>1</v>
      </c>
      <c r="H285" t="b">
        <f>IF(VLOOKUP($A285,table123!$CF$10:$CF$410,1,FALSE)=VLOOKUP(calculations!$A285,table100!$CE$10:$CE$462,1,FALSE),TRUE,FALSE)</f>
        <v>1</v>
      </c>
      <c r="I285" t="b">
        <f>IF(VLOOKUP($A285,table123!$DF$10:$DF$410,1,FALSE)=VLOOKUP(calculations!$A285,table100!$DE$10:$DE$462,1,FALSE),TRUE,FALSE)</f>
        <v>1</v>
      </c>
      <c r="J285" t="b">
        <f>IF(VLOOKUP($A285,table123!$EF$10:$EF$410,1,FALSE)=VLOOKUP(calculations!$A285,table100!$EE$10:$EE$462,1,FALSE),TRUE,FALSE)</f>
        <v>1</v>
      </c>
      <c r="K285" t="b">
        <f>IF(VLOOKUP($A285,table123!$FF$10:$FF$410,1,FALSE)=VLOOKUP(calculations!$A285,table100!$FE$10:$FE$462,1,FALSE),TRUE,FALSE)</f>
        <v>1</v>
      </c>
      <c r="L285" t="b">
        <f>IF(VLOOKUP($A285,table123!$GF$10:$GF$408,1,FALSE)=VLOOKUP(calculations!$A285,table100!$GE$10:$GE$462,1,FALSE),TRUE,FALSE)</f>
        <v>1</v>
      </c>
      <c r="N285">
        <f>IFERROR(VLOOKUP($A285,table123!$F$10:$R$410,3,FALSE)/VLOOKUP($A285,table100!$E$10:$K$462,7,FALSE)*1000,"")</f>
        <v>2.6998870155977168</v>
      </c>
      <c r="O285">
        <f>IFERROR(VLOOKUP($A285,table123!$AF$10:$AR$410,3,FALSE)/VLOOKUP($A285,table100!$AE$10:$AK$462,7,FALSE)*1000,"")</f>
        <v>5.9787244901679149</v>
      </c>
      <c r="P285">
        <f>IFERROR(VLOOKUP($A285,table123!$BF$10:$BR$410,3,FALSE)/VLOOKUP($A285,table100!$BE$10:$BK$462,7,FALSE)*1000,"")</f>
        <v>6.7624866815977738</v>
      </c>
      <c r="Q285">
        <f>IFERROR(VLOOKUP($A285,table123!$CF$10:$CY$410,3,FALSE)/VLOOKUP($A285,table100!$CE$10:$CK$462,7,FALSE)*1000,"")</f>
        <v>9.0855508115179475</v>
      </c>
      <c r="R285">
        <f>IFERROR(VLOOKUP($A285,table123!$DF$10:$DY$410,3,FALSE)/VLOOKUP($A285,table100!$DE$10:$DK$462,7,FALSE)*1000,"")</f>
        <v>11.777347641683983</v>
      </c>
      <c r="S285">
        <f>IFERROR(VLOOKUP($A285,table123!$EF$10:$EZ$410,3,FALSE)/VLOOKUP($A285,table100!$EE$10:$EK$462,7,FALSE)*1000,"")</f>
        <v>11.605375121108725</v>
      </c>
      <c r="T285">
        <f>IFERROR(VLOOKUP($A285,table123!$FF$10:$FZ$410,3,FALSE)/VLOOKUP($A285,table100!$FE$10:$FK$462,7,FALSE)*1000,"")</f>
        <v>10.574457764534683</v>
      </c>
      <c r="U285">
        <f>IFERROR(VLOOKUP($A285,table123!$GF$10:$GZ$410,3,FALSE)/VLOOKUP($A285,table100!$GE$10:$GK$462,7,FALSE)*1000,"")</f>
        <v>9.4575913937287002</v>
      </c>
      <c r="W285">
        <f>IFERROR(VLOOKUP($A285,table123!$F$10:$R$410,5,FALSE)/VLOOKUP($A285,table100!$E$10:$K$462,7,FALSE)*1000,"")</f>
        <v>6.6029845490161554E-2</v>
      </c>
      <c r="X285">
        <f>IFERROR(VLOOKUP($A285,table123!$AF$10:$AR$410,5,FALSE)/VLOOKUP($A285,table100!$AE$10:$AK$462,7,FALSE)*1000,"")</f>
        <v>7.2911274270340429E-2</v>
      </c>
      <c r="Y285">
        <f>IFERROR(VLOOKUP($A285,table123!$BF$10:$BR$410,5,FALSE)/VLOOKUP($A285,table100!$BE$10:$BK$462,7,FALSE)*1000,"")</f>
        <v>0</v>
      </c>
      <c r="Z285">
        <f>IFERROR(VLOOKUP($A285,table123!$CF$10:$CY$410,5,FALSE)/VLOOKUP($A285,table100!$CE$10:$CK$462,7,FALSE)*1000,"")</f>
        <v>0</v>
      </c>
      <c r="AA285">
        <f>IFERROR(VLOOKUP($A285,table123!$DF$10:$DY$410,5,FALSE)/VLOOKUP($A285,table100!$DE$10:$DK$462,7,FALSE)*1000,"")</f>
        <v>7.1162221399903219E-2</v>
      </c>
      <c r="AB285">
        <f>IFERROR(VLOOKUP($A285,table123!$EF$10:$EZ$410,5,FALSE)/VLOOKUP($A285,table100!$EE$10:$EK$462,7,FALSE)*1000,"")</f>
        <v>7.0207955965570029E-2</v>
      </c>
      <c r="AC285">
        <f>IFERROR(VLOOKUP($A285,table123!$FF$10:$FZ$410,5,FALSE)/VLOOKUP($A285,table100!$FE$10:$FK$462,7,FALSE)*1000,"")</f>
        <v>9.0083847273231238E-2</v>
      </c>
      <c r="AD285">
        <f>IFERROR(VLOOKUP($A285,table123!$GF$10:$GZ$410,5,FALSE)/VLOOKUP($A285,table100!$GE$10:$GK$462,7,FALSE)*1000,"")</f>
        <v>9.5807727577570043E-2</v>
      </c>
      <c r="AF285">
        <f>IFERROR(VLOOKUP($A285,table123!$F$10:$R$410,7,FALSE)/VLOOKUP($A285,table100!$E$10:$K$462,7,FALSE)*1000,"")</f>
        <v>3.9397807809129728</v>
      </c>
      <c r="AG285">
        <f>IFERROR(VLOOKUP($A285,table123!$AF$10:$AR$410,7,FALSE)/VLOOKUP($A285,table100!$AE$10:$AK$462,7,FALSE)*1000,"")</f>
        <v>0.39372088105983827</v>
      </c>
      <c r="AH285">
        <f>IFERROR(VLOOKUP($A285,table123!$BF$10:$BR$410,7,FALSE)/VLOOKUP($A285,table100!$BE$10:$BK$462,7,FALSE)*1000,"")</f>
        <v>2.1961773467568331</v>
      </c>
      <c r="AI285">
        <f>IFERROR(VLOOKUP($A285,table123!$CF$10:$CY$410,7,FALSE)/VLOOKUP($A285,table100!$CE$10:$CK$462,7,FALSE)*1000,"")</f>
        <v>2.1348169232759737</v>
      </c>
      <c r="AJ285">
        <f>IFERROR(VLOOKUP($A285,table123!$DF$10:$DY$410,7,FALSE)/VLOOKUP($A285,table100!$DE$10:$DK$462,7,FALSE)*1000,"")</f>
        <v>1.9711935327773191</v>
      </c>
      <c r="AK285">
        <f>IFERROR(VLOOKUP($A285,table123!$EF$10:$EZ$410,7,FALSE)/VLOOKUP($A285,table100!$EE$10:$EK$462,7,FALSE)*1000,"")</f>
        <v>1.7903028771220355</v>
      </c>
      <c r="AL285">
        <f>IFERROR(VLOOKUP($A285,table123!$FF$10:$FZ$410,7,FALSE)/VLOOKUP($A285,table100!$FE$10:$FK$462,7,FALSE)*1000,"")</f>
        <v>2.02342180029104</v>
      </c>
      <c r="AM285">
        <f>IFERROR(VLOOKUP($A285,table123!$GF$10:$GZ$410,7,FALSE)/VLOOKUP($A285,table100!$GE$10:$GK$462,7,FALSE)*1000,"")</f>
        <v>1.0265113669025363</v>
      </c>
      <c r="AO285">
        <f>IFERROR(VLOOKUP($A285,table123!$F$10:$R$410,9,FALSE)/VLOOKUP($A285,table100!$E$10:$K$462,7,FALSE)*1000,"")</f>
        <v>6.6029845490161554E-2</v>
      </c>
      <c r="AP285">
        <f>IFERROR(VLOOKUP($A285,table123!$AF$10:$AR$410,9,FALSE)/VLOOKUP($A285,table100!$AE$10:$AK$462,7,FALSE)*1000,"")</f>
        <v>7.2911274270340424E-3</v>
      </c>
      <c r="AQ285">
        <f>IFERROR(VLOOKUP($A285,table123!$BF$10:$BR$410,9,FALSE)/VLOOKUP($A285,table100!$BE$10:$BK$462,7,FALSE)*1000,"")</f>
        <v>0</v>
      </c>
      <c r="AR285">
        <f>IFERROR(VLOOKUP($A285,table123!$CF$10:$CY$410,16,FALSE)/VLOOKUP($A285,table100!$CE$10:$CK$462,7,FALSE)*1000,"")</f>
        <v>0</v>
      </c>
      <c r="AS285">
        <f>IFERROR(VLOOKUP($A285,table123!$DF$10:$DY$410,16,FALSE)/VLOOKUP($A285,table100!$DE$10:$DK$462,7,FALSE)*1000,"")</f>
        <v>0</v>
      </c>
      <c r="AT285">
        <f>IFERROR(VLOOKUP($A285,table123!$EF$10:$EZ$410,17,FALSE)/VLOOKUP($A285,table100!$EE$10:$EK$462,7,FALSE)*1000,"")</f>
        <v>0</v>
      </c>
      <c r="AU285">
        <f>IFERROR(VLOOKUP($A285,table123!$FF$10:$FZ$410,17,FALSE)/VLOOKUP($A285,table100!$FE$10:$FK$462,7,FALSE)*1000,"")</f>
        <v>6.9295267133254804E-3</v>
      </c>
      <c r="AV285">
        <f>IFERROR(VLOOKUP($A285,table123!$GF$10:$GZ$410,17,FALSE)/VLOOKUP($A285,table100!$GE$10:$GK$462,7,FALSE)*1000,"")</f>
        <v>2.7373636450734297E-2</v>
      </c>
      <c r="AX285">
        <f>IFERROR(VLOOKUP($A285,table123!$F$10:$R$410,11,FALSE)/VLOOKUP($A285,table100!$E$10:$K$462,7,FALSE)*1000,"")</f>
        <v>0.52823876392129243</v>
      </c>
      <c r="AY285">
        <f>IFERROR(VLOOKUP($A285,table123!$AF$10:$AR$410,11,FALSE)/VLOOKUP($A285,table100!$AE$10:$AK$462,7,FALSE)*1000,"")</f>
        <v>0.51767004731941701</v>
      </c>
      <c r="AZ285">
        <f>IFERROR(VLOOKUP($A285,table123!$BF$10:$BR$410,11,FALSE)/VLOOKUP($A285,table100!$BE$10:$BK$462,7,FALSE)*1000,"")</f>
        <v>0.58709691447954948</v>
      </c>
      <c r="BA285">
        <f>IFERROR(VLOOKUP($A285,table123!$CF$10:$CY$410,18,FALSE)/VLOOKUP($A285,table100!$CE$10:$CK$462,7,FALSE)*1000,"")</f>
        <v>1.1428817872083497</v>
      </c>
      <c r="BB285">
        <f>IFERROR(VLOOKUP($A285,table123!$DF$10:$DY$410,18,FALSE)/VLOOKUP($A285,table100!$DE$10:$DK$462,7,FALSE)*1000,"")</f>
        <v>0.22771910847969029</v>
      </c>
      <c r="BC285">
        <f>IFERROR(VLOOKUP($A285,table123!$EF$10:$EZ$410,19,FALSE)/VLOOKUP($A285,table100!$EE$10:$EK$462,7,FALSE)*1000,"")</f>
        <v>0.29487341505539411</v>
      </c>
      <c r="BD285">
        <f>IFERROR(VLOOKUP($A285,table123!$FF$10:$FZ$410,19,FALSE)/VLOOKUP($A285,table100!$FE$10:$FK$462,7,FALSE)*1000,"")</f>
        <v>0.11087242741320769</v>
      </c>
      <c r="BE285">
        <f>IFERROR(VLOOKUP($A285,table123!$GF$10:$GZ$410,19,FALSE)/VLOOKUP($A285,table100!$GE$10:$GK$462,7,FALSE)*1000,"")</f>
        <v>0.39007431942296372</v>
      </c>
      <c r="BG285">
        <f>IFERROR(VLOOKUP($A285,table123!$F$10:$R$410,13,FALSE)/VLOOKUP($A285,table100!$E$10:$K$462,7,FALSE)*1000,"")</f>
        <v>6.2434887235697198</v>
      </c>
      <c r="BH285">
        <f>IFERROR(VLOOKUP($A285,table123!$AF$10:$AR$410,13,FALSE)/VLOOKUP($A285,table100!$AE$10:$AK$462,7,FALSE)*1000,"")</f>
        <v>5.9349777256057106</v>
      </c>
      <c r="BI285">
        <f>IFERROR(VLOOKUP($A285,table123!$BF$10:$BR$410,13,FALSE)/VLOOKUP($A285,table100!$BE$10:$BK$462,7,FALSE)*1000,"")</f>
        <v>8.3715671138750576</v>
      </c>
      <c r="BJ285">
        <f>IFERROR(VLOOKUP($A285,table123!$CF$10:$CY$410,20,FALSE)/VLOOKUP($A285,table100!$CE$10:$CK$462,7,FALSE)*1000,"")</f>
        <v>10.077485947585574</v>
      </c>
      <c r="BK285">
        <f>IFERROR(VLOOKUP($A285,table123!$DF$10:$DY$410,20,FALSE)/VLOOKUP($A285,table100!$DE$10:$DK$462,7,FALSE)*1000,"")</f>
        <v>13.591984287381514</v>
      </c>
      <c r="BL285">
        <f>IFERROR(VLOOKUP($A285,table123!$EF$10:$EZ$410,21,FALSE)/VLOOKUP($A285,table100!$EE$10:$EK$462,7,FALSE)*1000,"")</f>
        <v>13.171012539140936</v>
      </c>
      <c r="BM285">
        <f>IFERROR(VLOOKUP($A285,table123!$FF$10:$FZ$410,21,FALSE)/VLOOKUP($A285,table100!$FE$10:$FK$462,7,FALSE)*1000,"")</f>
        <v>12.584020511399071</v>
      </c>
      <c r="BN285">
        <f>IFERROR(VLOOKUP($A285,table123!$GF$10:$GZ$410,21,FALSE)/VLOOKUP($A285,table100!$GE$10:$GK$462,7,FALSE)*1000,"")</f>
        <v>10.217209805236577</v>
      </c>
    </row>
    <row r="286" spans="1:66" x14ac:dyDescent="0.3">
      <c r="A286" t="s">
        <v>1285</v>
      </c>
      <c r="B286" t="str">
        <f>VLOOKUP($A286,class!$A$1:$B$455,2,FALSE)</f>
        <v>Unitary Authority</v>
      </c>
      <c r="C286" t="str">
        <f>IFERROR(VLOOKUP($A286,classifications!A$3:C$334,3,FALSE),VLOOKUP($A286,classifications!I$2:K$28,3,FALSE))</f>
        <v>Predominantly Urban</v>
      </c>
      <c r="E286" t="b">
        <f>IF(VLOOKUP(A286,table123!$F$10:$F$410,1,FALSE)=VLOOKUP(calculations!A286,table100!$E$10:$E$462,1,FALSE),TRUE,FALSE)</f>
        <v>1</v>
      </c>
      <c r="F286" t="b">
        <f>IF(VLOOKUP($A286,table123!$AF$10:$AF$410,1,FALSE)=VLOOKUP(calculations!$A286,table100!$AE$10:$AE$462,1,FALSE),TRUE,FALSE)</f>
        <v>1</v>
      </c>
      <c r="G286" t="b">
        <f>IF(VLOOKUP($A286,table123!$BF$10:$BF$410,1,FALSE)=VLOOKUP(calculations!$A286,table100!$BE$10:$BE$462,1,FALSE),TRUE,FALSE)</f>
        <v>1</v>
      </c>
      <c r="H286" t="b">
        <f>IF(VLOOKUP($A286,table123!$CF$10:$CF$410,1,FALSE)=VLOOKUP(calculations!$A286,table100!$CE$10:$CE$462,1,FALSE),TRUE,FALSE)</f>
        <v>1</v>
      </c>
      <c r="I286" t="b">
        <f>IF(VLOOKUP($A286,table123!$DF$10:$DF$410,1,FALSE)=VLOOKUP(calculations!$A286,table100!$DE$10:$DE$462,1,FALSE),TRUE,FALSE)</f>
        <v>1</v>
      </c>
      <c r="J286" t="b">
        <f>IF(VLOOKUP($A286,table123!$EF$10:$EF$410,1,FALSE)=VLOOKUP(calculations!$A286,table100!$EE$10:$EE$462,1,FALSE),TRUE,FALSE)</f>
        <v>1</v>
      </c>
      <c r="K286" t="b">
        <f>IF(VLOOKUP($A286,table123!$FF$10:$FF$410,1,FALSE)=VLOOKUP(calculations!$A286,table100!$FE$10:$FE$462,1,FALSE),TRUE,FALSE)</f>
        <v>1</v>
      </c>
      <c r="L286" t="b">
        <f>IF(VLOOKUP($A286,table123!$GF$10:$GF$408,1,FALSE)=VLOOKUP(calculations!$A286,table100!$GE$10:$GE$462,1,FALSE),TRUE,FALSE)</f>
        <v>1</v>
      </c>
      <c r="N286">
        <f>IFERROR(VLOOKUP($A286,table123!$F$10:$R$410,3,FALSE)/VLOOKUP($A286,table100!$E$10:$K$462,7,FALSE)*1000,"")</f>
        <v>3.248313375747208</v>
      </c>
      <c r="O286">
        <f>IFERROR(VLOOKUP($A286,table123!$AF$10:$AR$410,3,FALSE)/VLOOKUP($A286,table100!$AE$10:$AK$462,7,FALSE)*1000,"")</f>
        <v>6.6080560822846639</v>
      </c>
      <c r="P286">
        <f>IFERROR(VLOOKUP($A286,table123!$BF$10:$BR$410,3,FALSE)/VLOOKUP($A286,table100!$BE$10:$BK$462,7,FALSE)*1000,"")</f>
        <v>8.1741279346069771</v>
      </c>
      <c r="Q286">
        <f>IFERROR(VLOOKUP($A286,table123!$CF$10:$CY$410,3,FALSE)/VLOOKUP($A286,table100!$CE$10:$CK$462,7,FALSE)*1000,"")</f>
        <v>10.456703594845127</v>
      </c>
      <c r="R286">
        <f>IFERROR(VLOOKUP($A286,table123!$DF$10:$DY$410,3,FALSE)/VLOOKUP($A286,table100!$DE$10:$DK$462,7,FALSE)*1000,"")</f>
        <v>6.8875893437296947</v>
      </c>
      <c r="S286">
        <f>IFERROR(VLOOKUP($A286,table123!$EF$10:$EZ$410,3,FALSE)/VLOOKUP($A286,table100!$EE$10:$EK$462,7,FALSE)*1000,"")</f>
        <v>10.424902094173454</v>
      </c>
      <c r="T286">
        <f>IFERROR(VLOOKUP($A286,table123!$FF$10:$FZ$410,3,FALSE)/VLOOKUP($A286,table100!$FE$10:$FK$462,7,FALSE)*1000,"")</f>
        <v>6.7167556802751882</v>
      </c>
      <c r="U286">
        <f>IFERROR(VLOOKUP($A286,table123!$GF$10:$GZ$410,3,FALSE)/VLOOKUP($A286,table100!$GE$10:$GK$462,7,FALSE)*1000,"")</f>
        <v>6.1324391687138018</v>
      </c>
      <c r="W286">
        <f>IFERROR(VLOOKUP($A286,table123!$F$10:$R$410,5,FALSE)/VLOOKUP($A286,table100!$E$10:$K$462,7,FALSE)*1000,"")</f>
        <v>5.7662367616814349E-2</v>
      </c>
      <c r="X286">
        <f>IFERROR(VLOOKUP($A286,table123!$AF$10:$AR$410,5,FALSE)/VLOOKUP($A286,table100!$AE$10:$AK$462,7,FALSE)*1000,"")</f>
        <v>9.5768928728763247E-2</v>
      </c>
      <c r="Y286">
        <f>IFERROR(VLOOKUP($A286,table123!$BF$10:$BR$410,5,FALSE)/VLOOKUP($A286,table100!$BE$10:$BK$462,7,FALSE)*1000,"")</f>
        <v>0.22811519817507842</v>
      </c>
      <c r="Z286">
        <f>IFERROR(VLOOKUP($A286,table123!$CF$10:$CY$410,5,FALSE)/VLOOKUP($A286,table100!$CE$10:$CK$462,7,FALSE)*1000,"")</f>
        <v>0</v>
      </c>
      <c r="AA286">
        <f>IFERROR(VLOOKUP($A286,table123!$DF$10:$DY$410,5,FALSE)/VLOOKUP($A286,table100!$DE$10:$DK$462,7,FALSE)*1000,"")</f>
        <v>0.25990903183885639</v>
      </c>
      <c r="AB286">
        <f>IFERROR(VLOOKUP($A286,table123!$EF$10:$EZ$410,5,FALSE)/VLOOKUP($A286,table100!$EE$10:$EK$462,7,FALSE)*1000,"")</f>
        <v>0.29417713140524737</v>
      </c>
      <c r="AC286">
        <f>IFERROR(VLOOKUP($A286,table123!$FF$10:$FZ$410,5,FALSE)/VLOOKUP($A286,table100!$FE$10:$FK$462,7,FALSE)*1000,"")</f>
        <v>0.28967140400108626</v>
      </c>
      <c r="AD286">
        <f>IFERROR(VLOOKUP($A286,table123!$GF$10:$GZ$410,5,FALSE)/VLOOKUP($A286,table100!$GE$10:$GK$462,7,FALSE)*1000,"")</f>
        <v>5.3793326041349135E-2</v>
      </c>
      <c r="AF286">
        <f>IFERROR(VLOOKUP($A286,table123!$F$10:$R$410,7,FALSE)/VLOOKUP($A286,table100!$E$10:$K$462,7,FALSE)*1000,"")</f>
        <v>0.19220789205604782</v>
      </c>
      <c r="AG286">
        <f>IFERROR(VLOOKUP($A286,table123!$AF$10:$AR$410,7,FALSE)/VLOOKUP($A286,table100!$AE$10:$AK$462,7,FALSE)*1000,"")</f>
        <v>0.90022793005037449</v>
      </c>
      <c r="AH286">
        <f>IFERROR(VLOOKUP($A286,table123!$BF$10:$BR$410,7,FALSE)/VLOOKUP($A286,table100!$BE$10:$BK$462,7,FALSE)*1000,"")</f>
        <v>1.2546335899629313</v>
      </c>
      <c r="AI286">
        <f>IFERROR(VLOOKUP($A286,table123!$CF$10:$CY$410,7,FALSE)/VLOOKUP($A286,table100!$CE$10:$CK$462,7,FALSE)*1000,"")</f>
        <v>4.4464541412314409</v>
      </c>
      <c r="AJ286">
        <f>IFERROR(VLOOKUP($A286,table123!$DF$10:$DY$410,7,FALSE)/VLOOKUP($A286,table100!$DE$10:$DK$462,7,FALSE)*1000,"")</f>
        <v>3.954330270119744</v>
      </c>
      <c r="AK286">
        <f>IFERROR(VLOOKUP($A286,table123!$EF$10:$EZ$410,7,FALSE)/VLOOKUP($A286,table100!$EE$10:$EK$462,7,FALSE)*1000,"")</f>
        <v>4.9090808803250656</v>
      </c>
      <c r="AL286">
        <f>IFERROR(VLOOKUP($A286,table123!$FF$10:$FZ$410,7,FALSE)/VLOOKUP($A286,table100!$FE$10:$FK$462,7,FALSE)*1000,"")</f>
        <v>3.3493256087625602</v>
      </c>
      <c r="AM286">
        <f>IFERROR(VLOOKUP($A286,table123!$GF$10:$GZ$410,7,FALSE)/VLOOKUP($A286,table100!$GE$10:$GK$462,7,FALSE)*1000,"")</f>
        <v>2.9048396062328532</v>
      </c>
      <c r="AO286">
        <f>IFERROR(VLOOKUP($A286,table123!$F$10:$R$410,9,FALSE)/VLOOKUP($A286,table100!$E$10:$K$462,7,FALSE)*1000,"")</f>
        <v>0</v>
      </c>
      <c r="AP286">
        <f>IFERROR(VLOOKUP($A286,table123!$AF$10:$AR$410,9,FALSE)/VLOOKUP($A286,table100!$AE$10:$AK$462,7,FALSE)*1000,"")</f>
        <v>0</v>
      </c>
      <c r="AQ286">
        <f>IFERROR(VLOOKUP($A286,table123!$BF$10:$BR$410,9,FALSE)/VLOOKUP($A286,table100!$BE$10:$BK$462,7,FALSE)*1000,"")</f>
        <v>3.8019199695846405E-2</v>
      </c>
      <c r="AR286">
        <f>IFERROR(VLOOKUP($A286,table123!$CF$10:$CY$410,16,FALSE)/VLOOKUP($A286,table100!$CE$10:$CK$462,7,FALSE)*1000,"")</f>
        <v>0</v>
      </c>
      <c r="AS286">
        <f>IFERROR(VLOOKUP($A286,table123!$DF$10:$DY$410,16,FALSE)/VLOOKUP($A286,table100!$DE$10:$DK$462,7,FALSE)*1000,"")</f>
        <v>0</v>
      </c>
      <c r="AT286">
        <f>IFERROR(VLOOKUP($A286,table123!$EF$10:$EZ$410,17,FALSE)/VLOOKUP($A286,table100!$EE$10:$EK$462,7,FALSE)*1000,"")</f>
        <v>0</v>
      </c>
      <c r="AU286">
        <f>IFERROR(VLOOKUP($A286,table123!$FF$10:$FZ$410,17,FALSE)/VLOOKUP($A286,table100!$FE$10:$FK$462,7,FALSE)*1000,"")</f>
        <v>0</v>
      </c>
      <c r="AV286">
        <f>IFERROR(VLOOKUP($A286,table123!$GF$10:$GZ$410,17,FALSE)/VLOOKUP($A286,table100!$GE$10:$GK$462,7,FALSE)*1000,"")</f>
        <v>0</v>
      </c>
      <c r="AX286">
        <f>IFERROR(VLOOKUP($A286,table123!$F$10:$R$410,11,FALSE)/VLOOKUP($A286,table100!$E$10:$K$462,7,FALSE)*1000,"")</f>
        <v>0</v>
      </c>
      <c r="AY286">
        <f>IFERROR(VLOOKUP($A286,table123!$AF$10:$AR$410,11,FALSE)/VLOOKUP($A286,table100!$AE$10:$AK$462,7,FALSE)*1000,"")</f>
        <v>1.9153785745752647E-2</v>
      </c>
      <c r="AZ286">
        <f>IFERROR(VLOOKUP($A286,table123!$BF$10:$BR$410,11,FALSE)/VLOOKUP($A286,table100!$BE$10:$BK$462,7,FALSE)*1000,"")</f>
        <v>0.74137439406900485</v>
      </c>
      <c r="BA286">
        <f>IFERROR(VLOOKUP($A286,table123!$CF$10:$CY$410,18,FALSE)/VLOOKUP($A286,table100!$CE$10:$CK$462,7,FALSE)*1000,"")</f>
        <v>3.768181475619866E-2</v>
      </c>
      <c r="BB286">
        <f>IFERROR(VLOOKUP($A286,table123!$DF$10:$DY$410,18,FALSE)/VLOOKUP($A286,table100!$DE$10:$DK$462,7,FALSE)*1000,"")</f>
        <v>1.3738048825768123</v>
      </c>
      <c r="BC286">
        <f>IFERROR(VLOOKUP($A286,table123!$EF$10:$EZ$410,19,FALSE)/VLOOKUP($A286,table100!$EE$10:$EK$462,7,FALSE)*1000,"")</f>
        <v>7.3544282851311843E-2</v>
      </c>
      <c r="BD286">
        <f>IFERROR(VLOOKUP($A286,table123!$FF$10:$FZ$410,19,FALSE)/VLOOKUP($A286,table100!$FE$10:$FK$462,7,FALSE)*1000,"")</f>
        <v>0.68796958450257983</v>
      </c>
      <c r="BE286">
        <f>IFERROR(VLOOKUP($A286,table123!$GF$10:$GZ$410,19,FALSE)/VLOOKUP($A286,table100!$GE$10:$GK$462,7,FALSE)*1000,"")</f>
        <v>7.1724434721798846E-2</v>
      </c>
      <c r="BG286">
        <f>IFERROR(VLOOKUP($A286,table123!$F$10:$R$410,13,FALSE)/VLOOKUP($A286,table100!$E$10:$K$462,7,FALSE)*1000,"")</f>
        <v>3.4981836354200704</v>
      </c>
      <c r="BH286">
        <f>IFERROR(VLOOKUP($A286,table123!$AF$10:$AR$410,13,FALSE)/VLOOKUP($A286,table100!$AE$10:$AK$462,7,FALSE)*1000,"")</f>
        <v>7.5848991553180483</v>
      </c>
      <c r="BI286">
        <f>IFERROR(VLOOKUP($A286,table123!$BF$10:$BR$410,13,FALSE)/VLOOKUP($A286,table100!$BE$10:$BK$462,7,FALSE)*1000,"")</f>
        <v>8.9535215283718284</v>
      </c>
      <c r="BJ286">
        <f>IFERROR(VLOOKUP($A286,table123!$CF$10:$CY$410,20,FALSE)/VLOOKUP($A286,table100!$CE$10:$CK$462,7,FALSE)*1000,"")</f>
        <v>14.865475921320371</v>
      </c>
      <c r="BK286">
        <f>IFERROR(VLOOKUP($A286,table123!$DF$10:$DY$410,20,FALSE)/VLOOKUP($A286,table100!$DE$10:$DK$462,7,FALSE)*1000,"")</f>
        <v>9.7280237631114819</v>
      </c>
      <c r="BL286">
        <f>IFERROR(VLOOKUP($A286,table123!$EF$10:$EZ$410,21,FALSE)/VLOOKUP($A286,table100!$EE$10:$EK$462,7,FALSE)*1000,"")</f>
        <v>15.554615823052455</v>
      </c>
      <c r="BM286">
        <f>IFERROR(VLOOKUP($A286,table123!$FF$10:$FZ$410,21,FALSE)/VLOOKUP($A286,table100!$FE$10:$FK$462,7,FALSE)*1000,"")</f>
        <v>9.6677831085362538</v>
      </c>
      <c r="BN286">
        <f>IFERROR(VLOOKUP($A286,table123!$GF$10:$GZ$410,21,FALSE)/VLOOKUP($A286,table100!$GE$10:$GK$462,7,FALSE)*1000,"")</f>
        <v>9.0193476662662064</v>
      </c>
    </row>
    <row r="287" spans="1:66" x14ac:dyDescent="0.3">
      <c r="A287" t="s">
        <v>330</v>
      </c>
      <c r="B287" t="str">
        <f>VLOOKUP($A287,class!$A$1:$B$455,2,FALSE)</f>
        <v>Metropolitan District</v>
      </c>
      <c r="C287" t="str">
        <f>IFERROR(VLOOKUP($A287,classifications!A$3:C$334,3,FALSE),VLOOKUP($A287,classifications!I$2:K$28,3,FALSE))</f>
        <v>Predominantly Urban</v>
      </c>
      <c r="E287" t="b">
        <f>IF(VLOOKUP(A287,table123!$F$10:$F$410,1,FALSE)=VLOOKUP(calculations!A287,table100!$E$10:$E$462,1,FALSE),TRUE,FALSE)</f>
        <v>1</v>
      </c>
      <c r="F287" t="b">
        <f>IF(VLOOKUP($A287,table123!$AF$10:$AF$410,1,FALSE)=VLOOKUP(calculations!$A287,table100!$AE$10:$AE$462,1,FALSE),TRUE,FALSE)</f>
        <v>1</v>
      </c>
      <c r="G287" t="b">
        <f>IF(VLOOKUP($A287,table123!$BF$10:$BF$410,1,FALSE)=VLOOKUP(calculations!$A287,table100!$BE$10:$BE$462,1,FALSE),TRUE,FALSE)</f>
        <v>1</v>
      </c>
      <c r="H287" t="b">
        <f>IF(VLOOKUP($A287,table123!$CF$10:$CF$410,1,FALSE)=VLOOKUP(calculations!$A287,table100!$CE$10:$CE$462,1,FALSE),TRUE,FALSE)</f>
        <v>1</v>
      </c>
      <c r="I287" t="b">
        <f>IF(VLOOKUP($A287,table123!$DF$10:$DF$410,1,FALSE)=VLOOKUP(calculations!$A287,table100!$DE$10:$DE$462,1,FALSE),TRUE,FALSE)</f>
        <v>1</v>
      </c>
      <c r="J287" t="b">
        <f>IF(VLOOKUP($A287,table123!$EF$10:$EF$410,1,FALSE)=VLOOKUP(calculations!$A287,table100!$EE$10:$EE$462,1,FALSE),TRUE,FALSE)</f>
        <v>1</v>
      </c>
      <c r="K287" t="b">
        <f>IF(VLOOKUP($A287,table123!$FF$10:$FF$410,1,FALSE)=VLOOKUP(calculations!$A287,table100!$FE$10:$FE$462,1,FALSE),TRUE,FALSE)</f>
        <v>1</v>
      </c>
      <c r="L287" t="b">
        <f>IF(VLOOKUP($A287,table123!$GF$10:$GF$408,1,FALSE)=VLOOKUP(calculations!$A287,table100!$GE$10:$GE$462,1,FALSE),TRUE,FALSE)</f>
        <v>1</v>
      </c>
      <c r="N287">
        <f>IFERROR(VLOOKUP($A287,table123!$F$10:$R$410,3,FALSE)/VLOOKUP($A287,table100!$E$10:$K$462,7,FALSE)*1000,"")</f>
        <v>4.384329412296462</v>
      </c>
      <c r="O287">
        <f>IFERROR(VLOOKUP($A287,table123!$AF$10:$AR$410,3,FALSE)/VLOOKUP($A287,table100!$AE$10:$AK$462,7,FALSE)*1000,"")</f>
        <v>4.5703736224150937</v>
      </c>
      <c r="P287">
        <f>IFERROR(VLOOKUP($A287,table123!$BF$10:$BR$410,3,FALSE)/VLOOKUP($A287,table100!$BE$10:$BK$462,7,FALSE)*1000,"")</f>
        <v>7.0251556774498125</v>
      </c>
      <c r="Q287">
        <f>IFERROR(VLOOKUP($A287,table123!$CF$10:$CY$410,3,FALSE)/VLOOKUP($A287,table100!$CE$10:$CK$462,7,FALSE)*1000,"")</f>
        <v>6.9053223413393425</v>
      </c>
      <c r="R287">
        <f>IFERROR(VLOOKUP($A287,table123!$DF$10:$DY$410,3,FALSE)/VLOOKUP($A287,table100!$DE$10:$DK$462,7,FALSE)*1000,"")</f>
        <v>5.4578868125055351</v>
      </c>
      <c r="S287">
        <f>IFERROR(VLOOKUP($A287,table123!$EF$10:$EZ$410,3,FALSE)/VLOOKUP($A287,table100!$EE$10:$EK$462,7,FALSE)*1000,"")</f>
        <v>7.0291616707184268</v>
      </c>
      <c r="T287">
        <f>IFERROR(VLOOKUP($A287,table123!$FF$10:$FZ$410,3,FALSE)/VLOOKUP($A287,table100!$FE$10:$FK$462,7,FALSE)*1000,"")</f>
        <v>8.3822662679269175</v>
      </c>
      <c r="U287">
        <f>IFERROR(VLOOKUP($A287,table123!$GF$10:$GZ$410,3,FALSE)/VLOOKUP($A287,table100!$GE$10:$GK$462,7,FALSE)*1000,"")</f>
        <v>5.5832070980307291</v>
      </c>
      <c r="W287">
        <f>IFERROR(VLOOKUP($A287,table123!$F$10:$R$410,5,FALSE)/VLOOKUP($A287,table100!$E$10:$K$462,7,FALSE)*1000,"")</f>
        <v>-0.20339672531272246</v>
      </c>
      <c r="X287">
        <f>IFERROR(VLOOKUP($A287,table123!$AF$10:$AR$410,5,FALSE)/VLOOKUP($A287,table100!$AE$10:$AK$462,7,FALSE)*1000,"")</f>
        <v>1.1257077887721905E-2</v>
      </c>
      <c r="Y287">
        <f>IFERROR(VLOOKUP($A287,table123!$BF$10:$BR$410,5,FALSE)/VLOOKUP($A287,table100!$BE$10:$BK$462,7,FALSE)*1000,"")</f>
        <v>0.14612323809095609</v>
      </c>
      <c r="Z287">
        <f>IFERROR(VLOOKUP($A287,table123!$CF$10:$CY$410,5,FALSE)/VLOOKUP($A287,table100!$CE$10:$CK$462,7,FALSE)*1000,"")</f>
        <v>0.23426780156401647</v>
      </c>
      <c r="AA287">
        <f>IFERROR(VLOOKUP($A287,table123!$DF$10:$DY$410,5,FALSE)/VLOOKUP($A287,table100!$DE$10:$DK$462,7,FALSE)*1000,"")</f>
        <v>0.12177840758125941</v>
      </c>
      <c r="AB287">
        <f>IFERROR(VLOOKUP($A287,table123!$EF$10:$EZ$410,5,FALSE)/VLOOKUP($A287,table100!$EE$10:$EK$462,7,FALSE)*1000,"")</f>
        <v>2.2000506011638266E-2</v>
      </c>
      <c r="AC287">
        <f>IFERROR(VLOOKUP($A287,table123!$FF$10:$FZ$410,5,FALSE)/VLOOKUP($A287,table100!$FE$10:$FK$462,7,FALSE)*1000,"")</f>
        <v>3.2743227609089522E-2</v>
      </c>
      <c r="AD287">
        <f>IFERROR(VLOOKUP($A287,table123!$GF$10:$GZ$410,5,FALSE)/VLOOKUP($A287,table100!$GE$10:$GK$462,7,FALSE)*1000,"")</f>
        <v>-2.1640337589266392E-2</v>
      </c>
      <c r="AF287">
        <f>IFERROR(VLOOKUP($A287,table123!$F$10:$R$410,7,FALSE)/VLOOKUP($A287,table100!$E$10:$K$462,7,FALSE)*1000,"")</f>
        <v>3.3899454218787074E-2</v>
      </c>
      <c r="AG287">
        <f>IFERROR(VLOOKUP($A287,table123!$AF$10:$AR$410,7,FALSE)/VLOOKUP($A287,table100!$AE$10:$AK$462,7,FALSE)*1000,"")</f>
        <v>9.0056623101775243E-2</v>
      </c>
      <c r="AH287">
        <f>IFERROR(VLOOKUP($A287,table123!$BF$10:$BR$410,7,FALSE)/VLOOKUP($A287,table100!$BE$10:$BK$462,7,FALSE)*1000,"")</f>
        <v>0.4046489670211092</v>
      </c>
      <c r="AI287">
        <f>IFERROR(VLOOKUP($A287,table123!$CF$10:$CY$410,7,FALSE)/VLOOKUP($A287,table100!$CE$10:$CK$462,7,FALSE)*1000,"")</f>
        <v>0.79204828147834139</v>
      </c>
      <c r="AJ287">
        <f>IFERROR(VLOOKUP($A287,table123!$DF$10:$DY$410,7,FALSE)/VLOOKUP($A287,table100!$DE$10:$DK$462,7,FALSE)*1000,"")</f>
        <v>1.1402887255336107</v>
      </c>
      <c r="AK287">
        <f>IFERROR(VLOOKUP($A287,table123!$EF$10:$EZ$410,7,FALSE)/VLOOKUP($A287,table100!$EE$10:$EK$462,7,FALSE)*1000,"")</f>
        <v>1.1880273246284665</v>
      </c>
      <c r="AL287">
        <f>IFERROR(VLOOKUP($A287,table123!$FF$10:$FZ$410,7,FALSE)/VLOOKUP($A287,table100!$FE$10:$FK$462,7,FALSE)*1000,"")</f>
        <v>0.545720460151492</v>
      </c>
      <c r="AM287">
        <f>IFERROR(VLOOKUP($A287,table123!$GF$10:$GZ$410,7,FALSE)/VLOOKUP($A287,table100!$GE$10:$GK$462,7,FALSE)*1000,"")</f>
        <v>1.4715429560701148</v>
      </c>
      <c r="AO287">
        <f>IFERROR(VLOOKUP($A287,table123!$F$10:$R$410,9,FALSE)/VLOOKUP($A287,table100!$E$10:$K$462,7,FALSE)*1000,"")</f>
        <v>0</v>
      </c>
      <c r="AP287">
        <f>IFERROR(VLOOKUP($A287,table123!$AF$10:$AR$410,9,FALSE)/VLOOKUP($A287,table100!$AE$10:$AK$462,7,FALSE)*1000,"")</f>
        <v>1.1257077887721905E-2</v>
      </c>
      <c r="AQ287">
        <f>IFERROR(VLOOKUP($A287,table123!$BF$10:$BR$410,9,FALSE)/VLOOKUP($A287,table100!$BE$10:$BK$462,7,FALSE)*1000,"")</f>
        <v>0.21356473259447431</v>
      </c>
      <c r="AR287">
        <f>IFERROR(VLOOKUP($A287,table123!$CF$10:$CY$410,16,FALSE)/VLOOKUP($A287,table100!$CE$10:$CK$462,7,FALSE)*1000,"")</f>
        <v>0</v>
      </c>
      <c r="AS287">
        <f>IFERROR(VLOOKUP($A287,table123!$DF$10:$DY$410,16,FALSE)/VLOOKUP($A287,table100!$DE$10:$DK$462,7,FALSE)*1000,"")</f>
        <v>0</v>
      </c>
      <c r="AT287">
        <f>IFERROR(VLOOKUP($A287,table123!$EF$10:$EZ$410,17,FALSE)/VLOOKUP($A287,table100!$EE$10:$EK$462,7,FALSE)*1000,"")</f>
        <v>0.16500379508728702</v>
      </c>
      <c r="AU287">
        <f>IFERROR(VLOOKUP($A287,table123!$FF$10:$FZ$410,17,FALSE)/VLOOKUP($A287,table100!$FE$10:$FK$462,7,FALSE)*1000,"")</f>
        <v>0</v>
      </c>
      <c r="AV287">
        <f>IFERROR(VLOOKUP($A287,table123!$GF$10:$GZ$410,17,FALSE)/VLOOKUP($A287,table100!$GE$10:$GK$462,7,FALSE)*1000,"")</f>
        <v>0</v>
      </c>
      <c r="AX287">
        <f>IFERROR(VLOOKUP($A287,table123!$F$10:$R$410,11,FALSE)/VLOOKUP($A287,table100!$E$10:$K$462,7,FALSE)*1000,"")</f>
        <v>0.41809326869837393</v>
      </c>
      <c r="AY287">
        <f>IFERROR(VLOOKUP($A287,table123!$AF$10:$AR$410,11,FALSE)/VLOOKUP($A287,table100!$AE$10:$AK$462,7,FALSE)*1000,"")</f>
        <v>3.1857530422252993</v>
      </c>
      <c r="AZ287">
        <f>IFERROR(VLOOKUP($A287,table123!$BF$10:$BR$410,11,FALSE)/VLOOKUP($A287,table100!$BE$10:$BK$462,7,FALSE)*1000,"")</f>
        <v>0.2023244835105546</v>
      </c>
      <c r="BA287">
        <f>IFERROR(VLOOKUP($A287,table123!$CF$10:$CY$410,18,FALSE)/VLOOKUP($A287,table100!$CE$10:$CK$462,7,FALSE)*1000,"")</f>
        <v>0.26773463035887601</v>
      </c>
      <c r="BB287">
        <f>IFERROR(VLOOKUP($A287,table123!$DF$10:$DY$410,18,FALSE)/VLOOKUP($A287,table100!$DE$10:$DK$462,7,FALSE)*1000,"")</f>
        <v>0.30998140111593303</v>
      </c>
      <c r="BC287">
        <f>IFERROR(VLOOKUP($A287,table123!$EF$10:$EZ$410,19,FALSE)/VLOOKUP($A287,table100!$EE$10:$EK$462,7,FALSE)*1000,"")</f>
        <v>0.53901239728513761</v>
      </c>
      <c r="BD287">
        <f>IFERROR(VLOOKUP($A287,table123!$FF$10:$FZ$410,19,FALSE)/VLOOKUP($A287,table100!$FE$10:$FK$462,7,FALSE)*1000,"")</f>
        <v>0.25103141166968634</v>
      </c>
      <c r="BE287">
        <f>IFERROR(VLOOKUP($A287,table123!$GF$10:$GZ$410,19,FALSE)/VLOOKUP($A287,table100!$GE$10:$GK$462,7,FALSE)*1000,"")</f>
        <v>0.10820168794633196</v>
      </c>
      <c r="BG287">
        <f>IFERROR(VLOOKUP($A287,table123!$F$10:$R$410,13,FALSE)/VLOOKUP($A287,table100!$E$10:$K$462,7,FALSE)*1000,"")</f>
        <v>3.7967388725041529</v>
      </c>
      <c r="BH287">
        <f>IFERROR(VLOOKUP($A287,table123!$AF$10:$AR$410,13,FALSE)/VLOOKUP($A287,table100!$AE$10:$AK$462,7,FALSE)*1000,"")</f>
        <v>1.4971913590670134</v>
      </c>
      <c r="BI287">
        <f>IFERROR(VLOOKUP($A287,table123!$BF$10:$BR$410,13,FALSE)/VLOOKUP($A287,table100!$BE$10:$BK$462,7,FALSE)*1000,"")</f>
        <v>7.5871681316457975</v>
      </c>
      <c r="BJ287">
        <f>IFERROR(VLOOKUP($A287,table123!$CF$10:$CY$410,20,FALSE)/VLOOKUP($A287,table100!$CE$10:$CK$462,7,FALSE)*1000,"")</f>
        <v>7.6639037940228247</v>
      </c>
      <c r="BK287">
        <f>IFERROR(VLOOKUP($A287,table123!$DF$10:$DY$410,20,FALSE)/VLOOKUP($A287,table100!$DE$10:$DK$462,7,FALSE)*1000,"")</f>
        <v>6.4099725445044724</v>
      </c>
      <c r="BL287">
        <f>IFERROR(VLOOKUP($A287,table123!$EF$10:$EZ$410,21,FALSE)/VLOOKUP($A287,table100!$EE$10:$EK$462,7,FALSE)*1000,"")</f>
        <v>7.8651808991606806</v>
      </c>
      <c r="BM287">
        <f>IFERROR(VLOOKUP($A287,table123!$FF$10:$FZ$410,21,FALSE)/VLOOKUP($A287,table100!$FE$10:$FK$462,7,FALSE)*1000,"")</f>
        <v>8.7096985440178116</v>
      </c>
      <c r="BN287">
        <f>IFERROR(VLOOKUP($A287,table123!$GF$10:$GZ$410,21,FALSE)/VLOOKUP($A287,table100!$GE$10:$GK$462,7,FALSE)*1000,"")</f>
        <v>6.9249080285652456</v>
      </c>
    </row>
    <row r="288" spans="1:66" x14ac:dyDescent="0.3">
      <c r="A288" t="s">
        <v>837</v>
      </c>
      <c r="B288" t="str">
        <f>VLOOKUP($A288,class!$A$1:$B$455,2,FALSE)</f>
        <v>Shire County</v>
      </c>
      <c r="C288" t="str">
        <f>IFERROR(VLOOKUP($A288,classifications!A$3:C$334,3,FALSE),VLOOKUP($A288,classifications!I$2:K$28,3,FALSE))</f>
        <v>Predominantly Rural</v>
      </c>
      <c r="E288" t="b">
        <f>IF(VLOOKUP(A288,table123!$F$10:$F$410,1,FALSE)=VLOOKUP(calculations!A288,table100!$E$10:$E$462,1,FALSE),TRUE,FALSE)</f>
        <v>1</v>
      </c>
      <c r="F288" t="b">
        <f>IF(VLOOKUP($A288,table123!$AF$10:$AF$410,1,FALSE)=VLOOKUP(calculations!$A288,table100!$AE$10:$AE$462,1,FALSE),TRUE,FALSE)</f>
        <v>1</v>
      </c>
      <c r="G288" t="b">
        <f>IF(VLOOKUP($A288,table123!$BF$10:$BF$410,1,FALSE)=VLOOKUP(calculations!$A288,table100!$BE$10:$BE$462,1,FALSE),TRUE,FALSE)</f>
        <v>1</v>
      </c>
      <c r="H288" t="b">
        <f>IF(VLOOKUP($A288,table123!$CF$10:$CF$410,1,FALSE)=VLOOKUP(calculations!$A288,table100!$CE$10:$CE$462,1,FALSE),TRUE,FALSE)</f>
        <v>1</v>
      </c>
      <c r="I288" t="b">
        <f>IF(VLOOKUP($A288,table123!$DF$10:$DF$410,1,FALSE)=VLOOKUP(calculations!$A288,table100!$DE$10:$DE$462,1,FALSE),TRUE,FALSE)</f>
        <v>1</v>
      </c>
      <c r="J288" t="b">
        <f>IF(VLOOKUP($A288,table123!$EF$10:$EF$410,1,FALSE)=VLOOKUP(calculations!$A288,table100!$EE$10:$EE$462,1,FALSE),TRUE,FALSE)</f>
        <v>1</v>
      </c>
      <c r="K288" t="b">
        <f>IF(VLOOKUP($A288,table123!$FF$10:$FF$410,1,FALSE)=VLOOKUP(calculations!$A288,table100!$FE$10:$FE$462,1,FALSE),TRUE,FALSE)</f>
        <v>1</v>
      </c>
      <c r="L288" t="b">
        <f>IF(VLOOKUP($A288,table123!$GF$10:$GF$408,1,FALSE)=VLOOKUP(calculations!$A288,table100!$GE$10:$GE$462,1,FALSE),TRUE,FALSE)</f>
        <v>1</v>
      </c>
      <c r="N288">
        <f>IFERROR(VLOOKUP($A288,table123!$F$10:$R$410,3,FALSE)/VLOOKUP($A288,table100!$E$10:$K$462,7,FALSE)*1000,"")</f>
        <v>7.3083301413479411</v>
      </c>
      <c r="O288">
        <f>IFERROR(VLOOKUP($A288,table123!$AF$10:$AR$410,3,FALSE)/VLOOKUP($A288,table100!$AE$10:$AK$462,7,FALSE)*1000,"")</f>
        <v>7.288440591467924</v>
      </c>
      <c r="P288">
        <f>IFERROR(VLOOKUP($A288,table123!$BF$10:$BR$410,3,FALSE)/VLOOKUP($A288,table100!$BE$10:$BK$462,7,FALSE)*1000,"")</f>
        <v>10.811020760934996</v>
      </c>
      <c r="Q288">
        <f>IFERROR(VLOOKUP($A288,table123!$CF$10:$CY$410,3,FALSE)/VLOOKUP($A288,table100!$CE$10:$CK$462,7,FALSE)*1000,"")</f>
        <v>8.9549336275660938</v>
      </c>
      <c r="R288">
        <f>IFERROR(VLOOKUP($A288,table123!$DF$10:$DY$410,3,FALSE)/VLOOKUP($A288,table100!$DE$10:$DK$462,7,FALSE)*1000,"")</f>
        <v>9.4055094285988528</v>
      </c>
      <c r="S288">
        <f>IFERROR(VLOOKUP($A288,table123!$EF$10:$EZ$410,3,FALSE)/VLOOKUP($A288,table100!$EE$10:$EK$462,7,FALSE)*1000,"")</f>
        <v>9.0920290458238302</v>
      </c>
      <c r="T288">
        <f>IFERROR(VLOOKUP($A288,table123!$FF$10:$FZ$410,3,FALSE)/VLOOKUP($A288,table100!$FE$10:$FK$462,7,FALSE)*1000,"")</f>
        <v>7.6532086075819565</v>
      </c>
      <c r="U288">
        <f>IFERROR(VLOOKUP($A288,table123!$GF$10:$GZ$410,3,FALSE)/VLOOKUP($A288,table100!$GE$10:$GK$462,7,FALSE)*1000,"")</f>
        <v>6.9937984080804885</v>
      </c>
      <c r="W288">
        <f>IFERROR(VLOOKUP($A288,table123!$F$10:$R$410,5,FALSE)/VLOOKUP($A288,table100!$E$10:$K$462,7,FALSE)*1000,"")</f>
        <v>0.21081721561580599</v>
      </c>
      <c r="X288">
        <f>IFERROR(VLOOKUP($A288,table123!$AF$10:$AR$410,5,FALSE)/VLOOKUP($A288,table100!$AE$10:$AK$462,7,FALSE)*1000,"")</f>
        <v>0.1230462677231501</v>
      </c>
      <c r="Y288">
        <f>IFERROR(VLOOKUP($A288,table123!$BF$10:$BR$410,5,FALSE)/VLOOKUP($A288,table100!$BE$10:$BK$462,7,FALSE)*1000,"")</f>
        <v>0.16275529937425662</v>
      </c>
      <c r="Z288">
        <f>IFERROR(VLOOKUP($A288,table123!$CF$10:$CY$410,5,FALSE)/VLOOKUP($A288,table100!$CE$10:$CK$462,7,FALSE)*1000,"")</f>
        <v>0.17692729214769115</v>
      </c>
      <c r="AA288">
        <f>IFERROR(VLOOKUP($A288,table123!$DF$10:$DY$410,5,FALSE)/VLOOKUP($A288,table100!$DE$10:$DK$462,7,FALSE)*1000,"")</f>
        <v>0.11940976845449242</v>
      </c>
      <c r="AB288">
        <f>IFERROR(VLOOKUP($A288,table123!$EF$10:$EZ$410,5,FALSE)/VLOOKUP($A288,table100!$EE$10:$EK$462,7,FALSE)*1000,"")</f>
        <v>0.11818062017968584</v>
      </c>
      <c r="AC288">
        <f>IFERROR(VLOOKUP($A288,table123!$FF$10:$FZ$410,5,FALSE)/VLOOKUP($A288,table100!$FE$10:$FK$462,7,FALSE)*1000,"")</f>
        <v>0.10526573224896221</v>
      </c>
      <c r="AD288">
        <f>IFERROR(VLOOKUP($A288,table123!$GF$10:$GZ$410,5,FALSE)/VLOOKUP($A288,table100!$GE$10:$GK$462,7,FALSE)*1000,"")</f>
        <v>0.13531395482742792</v>
      </c>
      <c r="AF288">
        <f>IFERROR(VLOOKUP($A288,table123!$F$10:$R$410,7,FALSE)/VLOOKUP($A288,table100!$E$10:$K$462,7,FALSE)*1000,"")</f>
        <v>0.70272405205268662</v>
      </c>
      <c r="AG288">
        <f>IFERROR(VLOOKUP($A288,table123!$AF$10:$AR$410,7,FALSE)/VLOOKUP($A288,table100!$AE$10:$AK$462,7,FALSE)*1000,"")</f>
        <v>0.53730203572442203</v>
      </c>
      <c r="AH288">
        <f>IFERROR(VLOOKUP($A288,table123!$BF$10:$BR$410,7,FALSE)/VLOOKUP($A288,table100!$BE$10:$BK$462,7,FALSE)*1000,"")</f>
        <v>1.0212895035734604</v>
      </c>
      <c r="AI288">
        <f>IFERROR(VLOOKUP($A288,table123!$CF$10:$CY$410,7,FALSE)/VLOOKUP($A288,table100!$CE$10:$CK$462,7,FALSE)*1000,"")</f>
        <v>1.4033551127169137</v>
      </c>
      <c r="AJ288">
        <f>IFERROR(VLOOKUP($A288,table123!$DF$10:$DY$410,7,FALSE)/VLOOKUP($A288,table100!$DE$10:$DK$462,7,FALSE)*1000,"")</f>
        <v>1.0428453111692337</v>
      </c>
      <c r="AK288">
        <f>IFERROR(VLOOKUP($A288,table123!$EF$10:$EZ$410,7,FALSE)/VLOOKUP($A288,table100!$EE$10:$EK$462,7,FALSE)*1000,"")</f>
        <v>1.0833223516471204</v>
      </c>
      <c r="AL288">
        <f>IFERROR(VLOOKUP($A288,table123!$FF$10:$FZ$410,7,FALSE)/VLOOKUP($A288,table100!$FE$10:$FK$462,7,FALSE)*1000,"")</f>
        <v>0.86161951211187604</v>
      </c>
      <c r="AM288">
        <f>IFERROR(VLOOKUP($A288,table123!$GF$10:$GZ$410,7,FALSE)/VLOOKUP($A288,table100!$GE$10:$GK$462,7,FALSE)*1000,"")</f>
        <v>0.88920598886595481</v>
      </c>
      <c r="AO288">
        <f>IFERROR(VLOOKUP($A288,table123!$F$10:$R$410,9,FALSE)/VLOOKUP($A288,table100!$E$10:$K$462,7,FALSE)*1000,"")</f>
        <v>4.5470379838703258E-2</v>
      </c>
      <c r="AP288">
        <f>IFERROR(VLOOKUP($A288,table123!$AF$10:$AR$410,9,FALSE)/VLOOKUP($A288,table100!$AE$10:$AK$462,7,FALSE)*1000,"")</f>
        <v>0.3486310918822586</v>
      </c>
      <c r="AQ288">
        <f>IFERROR(VLOOKUP($A288,table123!$BF$10:$BR$410,9,FALSE)/VLOOKUP($A288,table100!$BE$10:$BK$462,7,FALSE)*1000,"")</f>
        <v>3.2551059874851324E-2</v>
      </c>
      <c r="AR288">
        <f>IFERROR(VLOOKUP($A288,table123!$CF$10:$CY$410,16,FALSE)/VLOOKUP($A288,table100!$CE$10:$CK$462,7,FALSE)*1000,"")</f>
        <v>4.0210748215384347E-2</v>
      </c>
      <c r="AS288">
        <f>IFERROR(VLOOKUP($A288,table123!$DF$10:$DY$410,16,FALSE)/VLOOKUP($A288,table100!$DE$10:$DK$462,7,FALSE)*1000,"")</f>
        <v>7.1645861072695438E-2</v>
      </c>
      <c r="AT288">
        <f>IFERROR(VLOOKUP($A288,table123!$EF$10:$EZ$410,17,FALSE)/VLOOKUP($A288,table100!$EE$10:$EK$462,7,FALSE)*1000,"")</f>
        <v>0.20484640831145545</v>
      </c>
      <c r="AU288">
        <f>IFERROR(VLOOKUP($A288,table123!$FF$10:$FZ$410,17,FALSE)/VLOOKUP($A288,table100!$FE$10:$FK$462,7,FALSE)*1000,"")</f>
        <v>6.2379693184570206E-2</v>
      </c>
      <c r="AV288">
        <f>IFERROR(VLOOKUP($A288,table123!$GF$10:$GZ$410,17,FALSE)/VLOOKUP($A288,table100!$GE$10:$GK$462,7,FALSE)*1000,"")</f>
        <v>7.7322259901387386E-2</v>
      </c>
      <c r="AX288">
        <f>IFERROR(VLOOKUP($A288,table123!$F$10:$R$410,11,FALSE)/VLOOKUP($A288,table100!$E$10:$K$462,7,FALSE)*1000,"")</f>
        <v>0.43403544391489474</v>
      </c>
      <c r="AY288">
        <f>IFERROR(VLOOKUP($A288,table123!$AF$10:$AR$410,11,FALSE)/VLOOKUP($A288,table100!$AE$10:$AK$462,7,FALSE)*1000,"")</f>
        <v>0.27070178899093017</v>
      </c>
      <c r="AZ288">
        <f>IFERROR(VLOOKUP($A288,table123!$BF$10:$BR$410,11,FALSE)/VLOOKUP($A288,table100!$BE$10:$BK$462,7,FALSE)*1000,"")</f>
        <v>0.13834200446811815</v>
      </c>
      <c r="BA288">
        <f>IFERROR(VLOOKUP($A288,table123!$CF$10:$CY$410,18,FALSE)/VLOOKUP($A288,table100!$CE$10:$CK$462,7,FALSE)*1000,"")</f>
        <v>0.33777028500922851</v>
      </c>
      <c r="BB288">
        <f>IFERROR(VLOOKUP($A288,table123!$DF$10:$DY$410,18,FALSE)/VLOOKUP($A288,table100!$DE$10:$DK$462,7,FALSE)*1000,"")</f>
        <v>0.23881953690898483</v>
      </c>
      <c r="BC288">
        <f>IFERROR(VLOOKUP($A288,table123!$EF$10:$EZ$410,19,FALSE)/VLOOKUP($A288,table100!$EE$10:$EK$462,7,FALSE)*1000,"")</f>
        <v>7.8787080119790562E-2</v>
      </c>
      <c r="BD288">
        <f>IFERROR(VLOOKUP($A288,table123!$FF$10:$FZ$410,19,FALSE)/VLOOKUP($A288,table100!$FE$10:$FK$462,7,FALSE)*1000,"")</f>
        <v>0.24562004191424519</v>
      </c>
      <c r="BE288">
        <f>IFERROR(VLOOKUP($A288,table123!$GF$10:$GZ$410,19,FALSE)/VLOOKUP($A288,table100!$GE$10:$GK$462,7,FALSE)*1000,"")</f>
        <v>6.5723920916179276E-2</v>
      </c>
      <c r="BG288">
        <f>IFERROR(VLOOKUP($A288,table123!$F$10:$R$410,13,FALSE)/VLOOKUP($A288,table100!$E$10:$K$462,7,FALSE)*1000,"")</f>
        <v>7.8333063449402429</v>
      </c>
      <c r="BH288">
        <f>IFERROR(VLOOKUP($A288,table123!$AF$10:$AR$410,13,FALSE)/VLOOKUP($A288,table100!$AE$10:$AK$462,7,FALSE)*1000,"")</f>
        <v>8.0267181978068258</v>
      </c>
      <c r="BI288">
        <f>IFERROR(VLOOKUP($A288,table123!$BF$10:$BR$410,13,FALSE)/VLOOKUP($A288,table100!$BE$10:$BK$462,7,FALSE)*1000,"")</f>
        <v>11.889274619289447</v>
      </c>
      <c r="BJ288">
        <f>IFERROR(VLOOKUP($A288,table123!$CF$10:$CY$410,20,FALSE)/VLOOKUP($A288,table100!$CE$10:$CK$462,7,FALSE)*1000,"")</f>
        <v>10.237656495636854</v>
      </c>
      <c r="BK288">
        <f>IFERROR(VLOOKUP($A288,table123!$DF$10:$DY$410,20,FALSE)/VLOOKUP($A288,table100!$DE$10:$DK$462,7,FALSE)*1000,"")</f>
        <v>10.400590832386289</v>
      </c>
      <c r="BL288">
        <f>IFERROR(VLOOKUP($A288,table123!$EF$10:$EZ$410,21,FALSE)/VLOOKUP($A288,table100!$EE$10:$EK$462,7,FALSE)*1000,"")</f>
        <v>10.419591345842301</v>
      </c>
      <c r="BM288">
        <f>IFERROR(VLOOKUP($A288,table123!$FF$10:$FZ$410,21,FALSE)/VLOOKUP($A288,table100!$FE$10:$FK$462,7,FALSE)*1000,"")</f>
        <v>8.4368535032131202</v>
      </c>
      <c r="BN288">
        <f>IFERROR(VLOOKUP($A288,table123!$GF$10:$GZ$410,21,FALSE)/VLOOKUP($A288,table100!$GE$10:$GK$462,7,FALSE)*1000,"")</f>
        <v>8.0299166907590802</v>
      </c>
    </row>
    <row r="289" spans="1:66" x14ac:dyDescent="0.3">
      <c r="A289" t="s">
        <v>1041</v>
      </c>
      <c r="B289" t="str">
        <f>VLOOKUP($A289,class!$A$1:$B$455,2,FALSE)</f>
        <v>Shire District</v>
      </c>
      <c r="C289" t="str">
        <f>IFERROR(VLOOKUP($A289,classifications!A$3:C$334,3,FALSE),VLOOKUP($A289,classifications!I$2:K$28,3,FALSE))</f>
        <v>Predominantly Rural</v>
      </c>
      <c r="E289" t="b">
        <f>IF(VLOOKUP(A289,table123!$F$10:$F$410,1,FALSE)=VLOOKUP(calculations!A289,table100!$E$10:$E$462,1,FALSE),TRUE,FALSE)</f>
        <v>1</v>
      </c>
      <c r="F289" t="b">
        <f>IF(VLOOKUP($A289,table123!$AF$10:$AF$410,1,FALSE)=VLOOKUP(calculations!$A289,table100!$AE$10:$AE$462,1,FALSE),TRUE,FALSE)</f>
        <v>1</v>
      </c>
      <c r="G289" t="b">
        <f>IF(VLOOKUP($A289,table123!$BF$10:$BF$410,1,FALSE)=VLOOKUP(calculations!$A289,table100!$BE$10:$BE$462,1,FALSE),TRUE,FALSE)</f>
        <v>1</v>
      </c>
      <c r="H289" t="b">
        <f>IF(VLOOKUP($A289,table123!$CF$10:$CF$410,1,FALSE)=VLOOKUP(calculations!$A289,table100!$CE$10:$CE$462,1,FALSE),TRUE,FALSE)</f>
        <v>1</v>
      </c>
      <c r="I289" t="b">
        <f>IF(VLOOKUP($A289,table123!$DF$10:$DF$410,1,FALSE)=VLOOKUP(calculations!$A289,table100!$DE$10:$DE$462,1,FALSE),TRUE,FALSE)</f>
        <v>1</v>
      </c>
      <c r="J289" t="b">
        <f>IF(VLOOKUP($A289,table123!$EF$10:$EF$410,1,FALSE)=VLOOKUP(calculations!$A289,table100!$EE$10:$EE$462,1,FALSE),TRUE,FALSE)</f>
        <v>1</v>
      </c>
      <c r="K289" t="b">
        <f>IF(VLOOKUP($A289,table123!$FF$10:$FF$410,1,FALSE)=VLOOKUP(calculations!$A289,table100!$FE$10:$FE$462,1,FALSE),TRUE,FALSE)</f>
        <v>1</v>
      </c>
      <c r="L289" t="b">
        <f>IF(VLOOKUP($A289,table123!$GF$10:$GF$408,1,FALSE)=VLOOKUP(calculations!$A289,table100!$GE$10:$GE$462,1,FALSE),TRUE,FALSE)</f>
        <v>1</v>
      </c>
      <c r="N289">
        <f>IFERROR(VLOOKUP($A289,table123!$F$10:$R$410,3,FALSE)/VLOOKUP($A289,table100!$E$10:$K$462,7,FALSE)*1000,"")</f>
        <v>7.3177182621066432</v>
      </c>
      <c r="O289">
        <f>IFERROR(VLOOKUP($A289,table123!$AF$10:$AR$410,3,FALSE)/VLOOKUP($A289,table100!$AE$10:$AK$462,7,FALSE)*1000,"")</f>
        <v>9.1506910477196026</v>
      </c>
      <c r="P289">
        <f>IFERROR(VLOOKUP($A289,table123!$BF$10:$BR$410,3,FALSE)/VLOOKUP($A289,table100!$BE$10:$BK$462,7,FALSE)*1000,"")</f>
        <v>12.741786138619897</v>
      </c>
      <c r="Q289">
        <f>IFERROR(VLOOKUP($A289,table123!$CF$10:$CY$410,3,FALSE)/VLOOKUP($A289,table100!$CE$10:$CK$462,7,FALSE)*1000,"")</f>
        <v>13.477762903736991</v>
      </c>
      <c r="R289">
        <f>IFERROR(VLOOKUP($A289,table123!$DF$10:$DY$410,3,FALSE)/VLOOKUP($A289,table100!$DE$10:$DK$462,7,FALSE)*1000,"")</f>
        <v>14.79488907550833</v>
      </c>
      <c r="S289">
        <f>IFERROR(VLOOKUP($A289,table123!$EF$10:$EZ$410,3,FALSE)/VLOOKUP($A289,table100!$EE$10:$EK$462,7,FALSE)*1000,"")</f>
        <v>12.445511192986512</v>
      </c>
      <c r="T289">
        <f>IFERROR(VLOOKUP($A289,table123!$FF$10:$FZ$410,3,FALSE)/VLOOKUP($A289,table100!$FE$10:$FK$462,7,FALSE)*1000,"")</f>
        <v>7.3674757607568786</v>
      </c>
      <c r="U289">
        <f>IFERROR(VLOOKUP($A289,table123!$GF$10:$GZ$410,3,FALSE)/VLOOKUP($A289,table100!$GE$10:$GK$462,7,FALSE)*1000,"")</f>
        <v>5.6287701130579455</v>
      </c>
      <c r="W289">
        <f>IFERROR(VLOOKUP($A289,table123!$F$10:$R$410,5,FALSE)/VLOOKUP($A289,table100!$E$10:$K$462,7,FALSE)*1000,"")</f>
        <v>-8.9059451465800923E-2</v>
      </c>
      <c r="X289">
        <f>IFERROR(VLOOKUP($A289,table123!$AF$10:$AR$410,5,FALSE)/VLOOKUP($A289,table100!$AE$10:$AK$462,7,FALSE)*1000,"")</f>
        <v>7.3677061575842209E-2</v>
      </c>
      <c r="Y289">
        <f>IFERROR(VLOOKUP($A289,table123!$BF$10:$BR$410,5,FALSE)/VLOOKUP($A289,table100!$BE$10:$BK$462,7,FALSE)*1000,"")</f>
        <v>0.13135861998577211</v>
      </c>
      <c r="Z289">
        <f>IFERROR(VLOOKUP($A289,table123!$CF$10:$CY$410,5,FALSE)/VLOOKUP($A289,table100!$CE$10:$CK$462,7,FALSE)*1000,"")</f>
        <v>0.18719115144079154</v>
      </c>
      <c r="AA289">
        <f>IFERROR(VLOOKUP($A289,table123!$DF$10:$DY$410,5,FALSE)/VLOOKUP($A289,table100!$DE$10:$DK$462,7,FALSE)*1000,"")</f>
        <v>0.21297824964743278</v>
      </c>
      <c r="AB289">
        <f>IFERROR(VLOOKUP($A289,table123!$EF$10:$EZ$410,5,FALSE)/VLOOKUP($A289,table100!$EE$10:$EK$462,7,FALSE)*1000,"")</f>
        <v>4.1951161324673636E-2</v>
      </c>
      <c r="AC289">
        <f>IFERROR(VLOOKUP($A289,table123!$FF$10:$FZ$410,5,FALSE)/VLOOKUP($A289,table100!$FE$10:$FK$462,7,FALSE)*1000,"")</f>
        <v>0</v>
      </c>
      <c r="AD289">
        <f>IFERROR(VLOOKUP($A289,table123!$GF$10:$GZ$410,5,FALSE)/VLOOKUP($A289,table100!$GE$10:$GK$462,7,FALSE)*1000,"")</f>
        <v>0.23282017499266441</v>
      </c>
      <c r="AF289">
        <f>IFERROR(VLOOKUP($A289,table123!$F$10:$R$410,7,FALSE)/VLOOKUP($A289,table100!$E$10:$K$462,7,FALSE)*1000,"")</f>
        <v>0.75700533745930798</v>
      </c>
      <c r="AG289">
        <f>IFERROR(VLOOKUP($A289,table123!$AF$10:$AR$410,7,FALSE)/VLOOKUP($A289,table100!$AE$10:$AK$462,7,FALSE)*1000,"")</f>
        <v>0.61888731723707469</v>
      </c>
      <c r="AH289">
        <f>IFERROR(VLOOKUP($A289,table123!$BF$10:$BR$410,7,FALSE)/VLOOKUP($A289,table100!$BE$10:$BK$462,7,FALSE)*1000,"")</f>
        <v>0.9049149376797635</v>
      </c>
      <c r="AI289">
        <f>IFERROR(VLOOKUP($A289,table123!$CF$10:$CY$410,7,FALSE)/VLOOKUP($A289,table100!$CE$10:$CK$462,7,FALSE)*1000,"")</f>
        <v>1.0655496312783519</v>
      </c>
      <c r="AJ289">
        <f>IFERROR(VLOOKUP($A289,table123!$DF$10:$DY$410,7,FALSE)/VLOOKUP($A289,table100!$DE$10:$DK$462,7,FALSE)*1000,"")</f>
        <v>0.79511879868374891</v>
      </c>
      <c r="AK289">
        <f>IFERROR(VLOOKUP($A289,table123!$EF$10:$EZ$410,7,FALSE)/VLOOKUP($A289,table100!$EE$10:$EK$462,7,FALSE)*1000,"")</f>
        <v>1.0627627535583988</v>
      </c>
      <c r="AL289">
        <f>IFERROR(VLOOKUP($A289,table123!$FF$10:$FZ$410,7,FALSE)/VLOOKUP($A289,table100!$FE$10:$FK$462,7,FALSE)*1000,"")</f>
        <v>0.46909021697702974</v>
      </c>
      <c r="AM289">
        <f>IFERROR(VLOOKUP($A289,table123!$GF$10:$GZ$410,7,FALSE)/VLOOKUP($A289,table100!$GE$10:$GK$462,7,FALSE)*1000,"")</f>
        <v>0.80802296026865894</v>
      </c>
      <c r="AO289">
        <f>IFERROR(VLOOKUP($A289,table123!$F$10:$R$410,9,FALSE)/VLOOKUP($A289,table100!$E$10:$K$462,7,FALSE)*1000,"")</f>
        <v>0</v>
      </c>
      <c r="AP289">
        <f>IFERROR(VLOOKUP($A289,table123!$AF$10:$AR$410,9,FALSE)/VLOOKUP($A289,table100!$AE$10:$AK$462,7,FALSE)*1000,"")</f>
        <v>0</v>
      </c>
      <c r="AQ289">
        <f>IFERROR(VLOOKUP($A289,table123!$BF$10:$BR$410,9,FALSE)/VLOOKUP($A289,table100!$BE$10:$BK$462,7,FALSE)*1000,"")</f>
        <v>0</v>
      </c>
      <c r="AR289">
        <f>IFERROR(VLOOKUP($A289,table123!$CF$10:$CY$410,16,FALSE)/VLOOKUP($A289,table100!$CE$10:$CK$462,7,FALSE)*1000,"")</f>
        <v>0</v>
      </c>
      <c r="AS289">
        <f>IFERROR(VLOOKUP($A289,table123!$DF$10:$DY$410,16,FALSE)/VLOOKUP($A289,table100!$DE$10:$DK$462,7,FALSE)*1000,"")</f>
        <v>0</v>
      </c>
      <c r="AT289">
        <f>IFERROR(VLOOKUP($A289,table123!$EF$10:$EZ$410,17,FALSE)/VLOOKUP($A289,table100!$EE$10:$EK$462,7,FALSE)*1000,"")</f>
        <v>0</v>
      </c>
      <c r="AU289">
        <f>IFERROR(VLOOKUP($A289,table123!$FF$10:$FZ$410,17,FALSE)/VLOOKUP($A289,table100!$FE$10:$FK$462,7,FALSE)*1000,"")</f>
        <v>0</v>
      </c>
      <c r="AV289">
        <f>IFERROR(VLOOKUP($A289,table123!$GF$10:$GZ$410,17,FALSE)/VLOOKUP($A289,table100!$GE$10:$GK$462,7,FALSE)*1000,"")</f>
        <v>0</v>
      </c>
      <c r="AX289">
        <f>IFERROR(VLOOKUP($A289,table123!$F$10:$R$410,11,FALSE)/VLOOKUP($A289,table100!$E$10:$K$462,7,FALSE)*1000,"")</f>
        <v>0.6679458859935069</v>
      </c>
      <c r="AY289">
        <f>IFERROR(VLOOKUP($A289,table123!$AF$10:$AR$410,11,FALSE)/VLOOKUP($A289,table100!$AE$10:$AK$462,7,FALSE)*1000,"")</f>
        <v>0.25050200935786354</v>
      </c>
      <c r="AZ289">
        <f>IFERROR(VLOOKUP($A289,table123!$BF$10:$BR$410,11,FALSE)/VLOOKUP($A289,table100!$BE$10:$BK$462,7,FALSE)*1000,"")</f>
        <v>0.16054942442705483</v>
      </c>
      <c r="BA289">
        <f>IFERROR(VLOOKUP($A289,table123!$CF$10:$CY$410,18,FALSE)/VLOOKUP($A289,table100!$CE$10:$CK$462,7,FALSE)*1000,"")</f>
        <v>0.59037209300557336</v>
      </c>
      <c r="BB289">
        <f>IFERROR(VLOOKUP($A289,table123!$DF$10:$DY$410,18,FALSE)/VLOOKUP($A289,table100!$DE$10:$DK$462,7,FALSE)*1000,"")</f>
        <v>0.44015504927136107</v>
      </c>
      <c r="BC289">
        <f>IFERROR(VLOOKUP($A289,table123!$EF$10:$EZ$410,19,FALSE)/VLOOKUP($A289,table100!$EE$10:$EK$462,7,FALSE)*1000,"")</f>
        <v>0</v>
      </c>
      <c r="BD289">
        <f>IFERROR(VLOOKUP($A289,table123!$FF$10:$FZ$410,19,FALSE)/VLOOKUP($A289,table100!$FE$10:$FK$462,7,FALSE)*1000,"")</f>
        <v>0.42769990371435063</v>
      </c>
      <c r="BE289">
        <f>IFERROR(VLOOKUP($A289,table123!$GF$10:$GZ$410,19,FALSE)/VLOOKUP($A289,table100!$GE$10:$GK$462,7,FALSE)*1000,"")</f>
        <v>0</v>
      </c>
      <c r="BG289">
        <f>IFERROR(VLOOKUP($A289,table123!$F$10:$R$410,13,FALSE)/VLOOKUP($A289,table100!$E$10:$K$462,7,FALSE)*1000,"")</f>
        <v>7.3177182621066432</v>
      </c>
      <c r="BH289">
        <f>IFERROR(VLOOKUP($A289,table123!$AF$10:$AR$410,13,FALSE)/VLOOKUP($A289,table100!$AE$10:$AK$462,7,FALSE)*1000,"")</f>
        <v>9.5927534171746558</v>
      </c>
      <c r="BI289">
        <f>IFERROR(VLOOKUP($A289,table123!$BF$10:$BR$410,13,FALSE)/VLOOKUP($A289,table100!$BE$10:$BK$462,7,FALSE)*1000,"")</f>
        <v>13.617510271858377</v>
      </c>
      <c r="BJ289">
        <f>IFERROR(VLOOKUP($A289,table123!$CF$10:$CY$410,20,FALSE)/VLOOKUP($A289,table100!$CE$10:$CK$462,7,FALSE)*1000,"")</f>
        <v>14.14013159345056</v>
      </c>
      <c r="BK289">
        <f>IFERROR(VLOOKUP($A289,table123!$DF$10:$DY$410,20,FALSE)/VLOOKUP($A289,table100!$DE$10:$DK$462,7,FALSE)*1000,"")</f>
        <v>15.362831074568151</v>
      </c>
      <c r="BL289">
        <f>IFERROR(VLOOKUP($A289,table123!$EF$10:$EZ$410,21,FALSE)/VLOOKUP($A289,table100!$EE$10:$EK$462,7,FALSE)*1000,"")</f>
        <v>13.550225107869585</v>
      </c>
      <c r="BM289">
        <f>IFERROR(VLOOKUP($A289,table123!$FF$10:$FZ$410,21,FALSE)/VLOOKUP($A289,table100!$FE$10:$FK$462,7,FALSE)*1000,"")</f>
        <v>7.4088660740195582</v>
      </c>
      <c r="BN289">
        <f>IFERROR(VLOOKUP($A289,table123!$GF$10:$GZ$410,21,FALSE)/VLOOKUP($A289,table100!$GE$10:$GK$462,7,FALSE)*1000,"")</f>
        <v>6.6696132483192692</v>
      </c>
    </row>
    <row r="290" spans="1:66" x14ac:dyDescent="0.3">
      <c r="A290" t="s">
        <v>364</v>
      </c>
      <c r="B290" t="str">
        <f>VLOOKUP($A290,class!$A$1:$B$455,2,FALSE)</f>
        <v>Shire District</v>
      </c>
      <c r="C290" t="str">
        <f>IFERROR(VLOOKUP($A290,classifications!A$3:C$334,3,FALSE),VLOOKUP($A290,classifications!I$2:K$28,3,FALSE))</f>
        <v>Urban with Significant Rural</v>
      </c>
      <c r="E290" t="b">
        <f>IF(VLOOKUP(A290,table123!$F$10:$F$410,1,FALSE)=VLOOKUP(calculations!A290,table100!$E$10:$E$462,1,FALSE),TRUE,FALSE)</f>
        <v>1</v>
      </c>
      <c r="F290" t="b">
        <f>IF(VLOOKUP($A290,table123!$AF$10:$AF$410,1,FALSE)=VLOOKUP(calculations!$A290,table100!$AE$10:$AE$462,1,FALSE),TRUE,FALSE)</f>
        <v>1</v>
      </c>
      <c r="G290" t="b">
        <f>IF(VLOOKUP($A290,table123!$BF$10:$BF$410,1,FALSE)=VLOOKUP(calculations!$A290,table100!$BE$10:$BE$462,1,FALSE),TRUE,FALSE)</f>
        <v>1</v>
      </c>
      <c r="H290" t="b">
        <f>IF(VLOOKUP($A290,table123!$CF$10:$CF$410,1,FALSE)=VLOOKUP(calculations!$A290,table100!$CE$10:$CE$462,1,FALSE),TRUE,FALSE)</f>
        <v>1</v>
      </c>
      <c r="I290" t="b">
        <f>IF(VLOOKUP($A290,table123!$DF$10:$DF$410,1,FALSE)=VLOOKUP(calculations!$A290,table100!$DE$10:$DE$462,1,FALSE),TRUE,FALSE)</f>
        <v>1</v>
      </c>
      <c r="J290" t="b">
        <f>IF(VLOOKUP($A290,table123!$EF$10:$EF$410,1,FALSE)=VLOOKUP(calculations!$A290,table100!$EE$10:$EE$462,1,FALSE),TRUE,FALSE)</f>
        <v>1</v>
      </c>
      <c r="K290" t="b">
        <f>IF(VLOOKUP($A290,table123!$FF$10:$FF$410,1,FALSE)=VLOOKUP(calculations!$A290,table100!$FE$10:$FE$462,1,FALSE),TRUE,FALSE)</f>
        <v>1</v>
      </c>
      <c r="L290" t="b">
        <f>IF(VLOOKUP($A290,table123!$GF$10:$GF$408,1,FALSE)=VLOOKUP(calculations!$A290,table100!$GE$10:$GE$462,1,FALSE),TRUE,FALSE)</f>
        <v>1</v>
      </c>
      <c r="N290">
        <f>IFERROR(VLOOKUP($A290,table123!$F$10:$R$410,3,FALSE)/VLOOKUP($A290,table100!$E$10:$K$462,7,FALSE)*1000,"")</f>
        <v>8.3701548299026474</v>
      </c>
      <c r="O290">
        <f>IFERROR(VLOOKUP($A290,table123!$AF$10:$AR$410,3,FALSE)/VLOOKUP($A290,table100!$AE$10:$AK$462,7,FALSE)*1000,"")</f>
        <v>2.0311442112389981</v>
      </c>
      <c r="P290">
        <f>IFERROR(VLOOKUP($A290,table123!$BF$10:$BR$410,3,FALSE)/VLOOKUP($A290,table100!$BE$10:$BK$462,7,FALSE)*1000,"")</f>
        <v>4.0063818471902142</v>
      </c>
      <c r="Q290">
        <f>IFERROR(VLOOKUP($A290,table123!$CF$10:$CY$410,3,FALSE)/VLOOKUP($A290,table100!$CE$10:$CK$462,7,FALSE)*1000,"")</f>
        <v>1.4464632210266362</v>
      </c>
      <c r="R290">
        <f>IFERROR(VLOOKUP($A290,table123!$DF$10:$DY$410,3,FALSE)/VLOOKUP($A290,table100!$DE$10:$DK$462,7,FALSE)*1000,"")</f>
        <v>15.829463908822287</v>
      </c>
      <c r="S290">
        <f>IFERROR(VLOOKUP($A290,table123!$EF$10:$EZ$410,3,FALSE)/VLOOKUP($A290,table100!$EE$10:$EK$462,7,FALSE)*1000,"")</f>
        <v>10.380384177673552</v>
      </c>
      <c r="T290">
        <f>IFERROR(VLOOKUP($A290,table123!$FF$10:$FZ$410,3,FALSE)/VLOOKUP($A290,table100!$FE$10:$FK$462,7,FALSE)*1000,"")</f>
        <v>14.13162206444566</v>
      </c>
      <c r="U290">
        <f>IFERROR(VLOOKUP($A290,table123!$GF$10:$GZ$410,3,FALSE)/VLOOKUP($A290,table100!$GE$10:$GK$462,7,FALSE)*1000,"")</f>
        <v>3.1055900621118009</v>
      </c>
      <c r="W290">
        <f>IFERROR(VLOOKUP($A290,table123!$F$10:$R$410,5,FALSE)/VLOOKUP($A290,table100!$E$10:$K$462,7,FALSE)*1000,"")</f>
        <v>0.64662140316844496</v>
      </c>
      <c r="X290">
        <f>IFERROR(VLOOKUP($A290,table123!$AF$10:$AR$410,5,FALSE)/VLOOKUP($A290,table100!$AE$10:$AK$462,7,FALSE)*1000,"")</f>
        <v>1.56790079464063</v>
      </c>
      <c r="Y290">
        <f>IFERROR(VLOOKUP($A290,table123!$BF$10:$BR$410,5,FALSE)/VLOOKUP($A290,table100!$BE$10:$BK$462,7,FALSE)*1000,"")</f>
        <v>0.17727353306151392</v>
      </c>
      <c r="Z290">
        <f>IFERROR(VLOOKUP($A290,table123!$CF$10:$CY$410,5,FALSE)/VLOOKUP($A290,table100!$CE$10:$CK$462,7,FALSE)*1000,"")</f>
        <v>0.1763979537837361</v>
      </c>
      <c r="AA290">
        <f>IFERROR(VLOOKUP($A290,table123!$DF$10:$DY$410,5,FALSE)/VLOOKUP($A290,table100!$DE$10:$DK$462,7,FALSE)*1000,"")</f>
        <v>0.14070634585619812</v>
      </c>
      <c r="AB290">
        <f>IFERROR(VLOOKUP($A290,table123!$EF$10:$EZ$410,5,FALSE)/VLOOKUP($A290,table100!$EE$10:$EK$462,7,FALSE)*1000,"")</f>
        <v>0.2069179570300376</v>
      </c>
      <c r="AC290">
        <f>IFERROR(VLOOKUP($A290,table123!$FF$10:$FZ$410,5,FALSE)/VLOOKUP($A290,table100!$FE$10:$FK$462,7,FALSE)*1000,"")</f>
        <v>3.4134352812670667E-2</v>
      </c>
      <c r="AD290">
        <f>IFERROR(VLOOKUP($A290,table123!$GF$10:$GZ$410,5,FALSE)/VLOOKUP($A290,table100!$GE$10:$GK$462,7,FALSE)*1000,"")</f>
        <v>0</v>
      </c>
      <c r="AF290">
        <f>IFERROR(VLOOKUP($A290,table123!$F$10:$R$410,7,FALSE)/VLOOKUP($A290,table100!$E$10:$K$462,7,FALSE)*1000,"")</f>
        <v>0</v>
      </c>
      <c r="AG290">
        <f>IFERROR(VLOOKUP($A290,table123!$AF$10:$AR$410,7,FALSE)/VLOOKUP($A290,table100!$AE$10:$AK$462,7,FALSE)*1000,"")</f>
        <v>1.4609984677333143</v>
      </c>
      <c r="AH290">
        <f>IFERROR(VLOOKUP($A290,table123!$BF$10:$BR$410,7,FALSE)/VLOOKUP($A290,table100!$BE$10:$BK$462,7,FALSE)*1000,"")</f>
        <v>0.7800035454706612</v>
      </c>
      <c r="AI290">
        <f>IFERROR(VLOOKUP($A290,table123!$CF$10:$CY$410,7,FALSE)/VLOOKUP($A290,table100!$CE$10:$CK$462,7,FALSE)*1000,"")</f>
        <v>1.7992591285941084</v>
      </c>
      <c r="AJ290">
        <f>IFERROR(VLOOKUP($A290,table123!$DF$10:$DY$410,7,FALSE)/VLOOKUP($A290,table100!$DE$10:$DK$462,7,FALSE)*1000,"")</f>
        <v>5.3468411425355287</v>
      </c>
      <c r="AK290">
        <f>IFERROR(VLOOKUP($A290,table123!$EF$10:$EZ$410,7,FALSE)/VLOOKUP($A290,table100!$EE$10:$EK$462,7,FALSE)*1000,"")</f>
        <v>4.1728454667724248</v>
      </c>
      <c r="AL290">
        <f>IFERROR(VLOOKUP($A290,table123!$FF$10:$FZ$410,7,FALSE)/VLOOKUP($A290,table100!$FE$10:$FK$462,7,FALSE)*1000,"")</f>
        <v>0.20480611687602401</v>
      </c>
      <c r="AM290">
        <f>IFERROR(VLOOKUP($A290,table123!$GF$10:$GZ$410,7,FALSE)/VLOOKUP($A290,table100!$GE$10:$GK$462,7,FALSE)*1000,"")</f>
        <v>3.3756413718606534E-2</v>
      </c>
      <c r="AO290">
        <f>IFERROR(VLOOKUP($A290,table123!$F$10:$R$410,9,FALSE)/VLOOKUP($A290,table100!$E$10:$K$462,7,FALSE)*1000,"")</f>
        <v>0</v>
      </c>
      <c r="AP290">
        <f>IFERROR(VLOOKUP($A290,table123!$AF$10:$AR$410,9,FALSE)/VLOOKUP($A290,table100!$AE$10:$AK$462,7,FALSE)*1000,"")</f>
        <v>0</v>
      </c>
      <c r="AQ290">
        <f>IFERROR(VLOOKUP($A290,table123!$BF$10:$BR$410,9,FALSE)/VLOOKUP($A290,table100!$BE$10:$BK$462,7,FALSE)*1000,"")</f>
        <v>0</v>
      </c>
      <c r="AR290">
        <f>IFERROR(VLOOKUP($A290,table123!$CF$10:$CY$410,16,FALSE)/VLOOKUP($A290,table100!$CE$10:$CK$462,7,FALSE)*1000,"")</f>
        <v>0</v>
      </c>
      <c r="AS290">
        <f>IFERROR(VLOOKUP($A290,table123!$DF$10:$DY$410,16,FALSE)/VLOOKUP($A290,table100!$DE$10:$DK$462,7,FALSE)*1000,"")</f>
        <v>0</v>
      </c>
      <c r="AT290">
        <f>IFERROR(VLOOKUP($A290,table123!$EF$10:$EZ$410,17,FALSE)/VLOOKUP($A290,table100!$EE$10:$EK$462,7,FALSE)*1000,"")</f>
        <v>0</v>
      </c>
      <c r="AU290">
        <f>IFERROR(VLOOKUP($A290,table123!$FF$10:$FZ$410,17,FALSE)/VLOOKUP($A290,table100!$FE$10:$FK$462,7,FALSE)*1000,"")</f>
        <v>0</v>
      </c>
      <c r="AV290">
        <f>IFERROR(VLOOKUP($A290,table123!$GF$10:$GZ$410,17,FALSE)/VLOOKUP($A290,table100!$GE$10:$GK$462,7,FALSE)*1000,"")</f>
        <v>0.40507696462327841</v>
      </c>
      <c r="AX290">
        <f>IFERROR(VLOOKUP($A290,table123!$F$10:$R$410,11,FALSE)/VLOOKUP($A290,table100!$E$10:$K$462,7,FALSE)*1000,"")</f>
        <v>0.89808528217839567</v>
      </c>
      <c r="AY290">
        <f>IFERROR(VLOOKUP($A290,table123!$AF$10:$AR$410,11,FALSE)/VLOOKUP($A290,table100!$AE$10:$AK$462,7,FALSE)*1000,"")</f>
        <v>0</v>
      </c>
      <c r="AZ290">
        <f>IFERROR(VLOOKUP($A290,table123!$BF$10:$BR$410,11,FALSE)/VLOOKUP($A290,table100!$BE$10:$BK$462,7,FALSE)*1000,"")</f>
        <v>0</v>
      </c>
      <c r="BA290">
        <f>IFERROR(VLOOKUP($A290,table123!$CF$10:$CY$410,18,FALSE)/VLOOKUP($A290,table100!$CE$10:$CK$462,7,FALSE)*1000,"")</f>
        <v>0.49391427059446114</v>
      </c>
      <c r="BB290">
        <f>IFERROR(VLOOKUP($A290,table123!$DF$10:$DY$410,18,FALSE)/VLOOKUP($A290,table100!$DE$10:$DK$462,7,FALSE)*1000,"")</f>
        <v>1.3015336991698325</v>
      </c>
      <c r="BC290">
        <f>IFERROR(VLOOKUP($A290,table123!$EF$10:$EZ$410,19,FALSE)/VLOOKUP($A290,table100!$EE$10:$EK$462,7,FALSE)*1000,"")</f>
        <v>4.4487360761458081</v>
      </c>
      <c r="BD290">
        <f>IFERROR(VLOOKUP($A290,table123!$FF$10:$FZ$410,19,FALSE)/VLOOKUP($A290,table100!$FE$10:$FK$462,7,FALSE)*1000,"")</f>
        <v>3.1744948115783727</v>
      </c>
      <c r="BE290">
        <f>IFERROR(VLOOKUP($A290,table123!$GF$10:$GZ$410,19,FALSE)/VLOOKUP($A290,table100!$GE$10:$GK$462,7,FALSE)*1000,"")</f>
        <v>0.23629489603024575</v>
      </c>
      <c r="BG290">
        <f>IFERROR(VLOOKUP($A290,table123!$F$10:$R$410,13,FALSE)/VLOOKUP($A290,table100!$E$10:$K$462,7,FALSE)*1000,"")</f>
        <v>8.118690950892697</v>
      </c>
      <c r="BH290">
        <f>IFERROR(VLOOKUP($A290,table123!$AF$10:$AR$410,13,FALSE)/VLOOKUP($A290,table100!$AE$10:$AK$462,7,FALSE)*1000,"")</f>
        <v>5.060043473612942</v>
      </c>
      <c r="BI290">
        <f>IFERROR(VLOOKUP($A290,table123!$BF$10:$BR$410,13,FALSE)/VLOOKUP($A290,table100!$BE$10:$BK$462,7,FALSE)*1000,"")</f>
        <v>4.9636589257223891</v>
      </c>
      <c r="BJ290">
        <f>IFERROR(VLOOKUP($A290,table123!$CF$10:$CY$410,20,FALSE)/VLOOKUP($A290,table100!$CE$10:$CK$462,7,FALSE)*1000,"")</f>
        <v>2.9282060328100195</v>
      </c>
      <c r="BK290">
        <f>IFERROR(VLOOKUP($A290,table123!$DF$10:$DY$410,20,FALSE)/VLOOKUP($A290,table100!$DE$10:$DK$462,7,FALSE)*1000,"")</f>
        <v>20.015477698044183</v>
      </c>
      <c r="BL290">
        <f>IFERROR(VLOOKUP($A290,table123!$EF$10:$EZ$410,21,FALSE)/VLOOKUP($A290,table100!$EE$10:$EK$462,7,FALSE)*1000,"")</f>
        <v>10.311411525330206</v>
      </c>
      <c r="BM290">
        <f>IFERROR(VLOOKUP($A290,table123!$FF$10:$FZ$410,21,FALSE)/VLOOKUP($A290,table100!$FE$10:$FK$462,7,FALSE)*1000,"")</f>
        <v>11.196067722555981</v>
      </c>
      <c r="BN290">
        <f>IFERROR(VLOOKUP($A290,table123!$GF$10:$GZ$410,21,FALSE)/VLOOKUP($A290,table100!$GE$10:$GK$462,7,FALSE)*1000,"")</f>
        <v>3.3081285444234405</v>
      </c>
    </row>
    <row r="291" spans="1:66" x14ac:dyDescent="0.3">
      <c r="A291" t="s">
        <v>383</v>
      </c>
      <c r="B291" t="str">
        <f>VLOOKUP($A291,class!$A$1:$B$455,2,FALSE)</f>
        <v>Shire District</v>
      </c>
      <c r="C291" t="str">
        <f>IFERROR(VLOOKUP($A291,classifications!A$3:C$334,3,FALSE),VLOOKUP($A291,classifications!I$2:K$28,3,FALSE))</f>
        <v>Predominantly Rural</v>
      </c>
      <c r="E291" t="b">
        <f>IF(VLOOKUP(A291,table123!$F$10:$F$410,1,FALSE)=VLOOKUP(calculations!A291,table100!$E$10:$E$462,1,FALSE),TRUE,FALSE)</f>
        <v>1</v>
      </c>
      <c r="F291" t="b">
        <f>IF(VLOOKUP($A291,table123!$AF$10:$AF$410,1,FALSE)=VLOOKUP(calculations!$A291,table100!$AE$10:$AE$462,1,FALSE),TRUE,FALSE)</f>
        <v>1</v>
      </c>
      <c r="G291" t="b">
        <f>IF(VLOOKUP($A291,table123!$BF$10:$BF$410,1,FALSE)=VLOOKUP(calculations!$A291,table100!$BE$10:$BE$462,1,FALSE),TRUE,FALSE)</f>
        <v>1</v>
      </c>
      <c r="H291" t="b">
        <f>IF(VLOOKUP($A291,table123!$CF$10:$CF$410,1,FALSE)=VLOOKUP(calculations!$A291,table100!$CE$10:$CE$462,1,FALSE),TRUE,FALSE)</f>
        <v>1</v>
      </c>
      <c r="I291" t="b">
        <f>IF(VLOOKUP($A291,table123!$DF$10:$DF$410,1,FALSE)=VLOOKUP(calculations!$A291,table100!$DE$10:$DE$462,1,FALSE),TRUE,FALSE)</f>
        <v>1</v>
      </c>
      <c r="J291" t="b">
        <f>IF(VLOOKUP($A291,table123!$EF$10:$EF$410,1,FALSE)=VLOOKUP(calculations!$A291,table100!$EE$10:$EE$462,1,FALSE),TRUE,FALSE)</f>
        <v>1</v>
      </c>
      <c r="K291" t="b">
        <f>IF(VLOOKUP($A291,table123!$FF$10:$FF$410,1,FALSE)=VLOOKUP(calculations!$A291,table100!$FE$10:$FE$462,1,FALSE),TRUE,FALSE)</f>
        <v>1</v>
      </c>
      <c r="L291" t="b">
        <f>IF(VLOOKUP($A291,table123!$GF$10:$GF$408,1,FALSE)=VLOOKUP(calculations!$A291,table100!$GE$10:$GE$462,1,FALSE),TRUE,FALSE)</f>
        <v>1</v>
      </c>
      <c r="N291">
        <f>IFERROR(VLOOKUP($A291,table123!$F$10:$R$410,3,FALSE)/VLOOKUP($A291,table100!$E$10:$K$462,7,FALSE)*1000,"")</f>
        <v>9.7885293175264341</v>
      </c>
      <c r="O291">
        <f>IFERROR(VLOOKUP($A291,table123!$AF$10:$AR$410,3,FALSE)/VLOOKUP($A291,table100!$AE$10:$AK$462,7,FALSE)*1000,"")</f>
        <v>10.189344041138286</v>
      </c>
      <c r="P291">
        <f>IFERROR(VLOOKUP($A291,table123!$BF$10:$BR$410,3,FALSE)/VLOOKUP($A291,table100!$BE$10:$BK$462,7,FALSE)*1000,"")</f>
        <v>13.717140926731927</v>
      </c>
      <c r="Q291">
        <f>IFERROR(VLOOKUP($A291,table123!$CF$10:$CY$410,3,FALSE)/VLOOKUP($A291,table100!$CE$10:$CK$462,7,FALSE)*1000,"")</f>
        <v>10.308159722222221</v>
      </c>
      <c r="R291">
        <f>IFERROR(VLOOKUP($A291,table123!$DF$10:$DY$410,3,FALSE)/VLOOKUP($A291,table100!$DE$10:$DK$462,7,FALSE)*1000,"")</f>
        <v>8.3917585873617355</v>
      </c>
      <c r="S291">
        <f>IFERROR(VLOOKUP($A291,table123!$EF$10:$EZ$410,3,FALSE)/VLOOKUP($A291,table100!$EE$10:$EK$462,7,FALSE)*1000,"")</f>
        <v>11.136806231742939</v>
      </c>
      <c r="T291">
        <f>IFERROR(VLOOKUP($A291,table123!$FF$10:$FZ$410,3,FALSE)/VLOOKUP($A291,table100!$FE$10:$FK$462,7,FALSE)*1000,"")</f>
        <v>17.108807198639724</v>
      </c>
      <c r="U291">
        <f>IFERROR(VLOOKUP($A291,table123!$GF$10:$GZ$410,3,FALSE)/VLOOKUP($A291,table100!$GE$10:$GK$462,7,FALSE)*1000,"")</f>
        <v>15.92936060700182</v>
      </c>
      <c r="W291">
        <f>IFERROR(VLOOKUP($A291,table123!$F$10:$R$410,5,FALSE)/VLOOKUP($A291,table100!$E$10:$K$462,7,FALSE)*1000,"")</f>
        <v>0.11214354373598207</v>
      </c>
      <c r="X291">
        <f>IFERROR(VLOOKUP($A291,table123!$AF$10:$AR$410,5,FALSE)/VLOOKUP($A291,table100!$AE$10:$AK$462,7,FALSE)*1000,"")</f>
        <v>7.9356262002634625E-2</v>
      </c>
      <c r="Y291">
        <f>IFERROR(VLOOKUP($A291,table123!$BF$10:$BR$410,5,FALSE)/VLOOKUP($A291,table100!$BE$10:$BK$462,7,FALSE)*1000,"")</f>
        <v>0</v>
      </c>
      <c r="Z291">
        <f>IFERROR(VLOOKUP($A291,table123!$CF$10:$CY$410,5,FALSE)/VLOOKUP($A291,table100!$CE$10:$CK$462,7,FALSE)*1000,"")</f>
        <v>0.15500992063492064</v>
      </c>
      <c r="AA291">
        <f>IFERROR(VLOOKUP($A291,table123!$DF$10:$DY$410,5,FALSE)/VLOOKUP($A291,table100!$DE$10:$DK$462,7,FALSE)*1000,"")</f>
        <v>6.1365693509043764E-2</v>
      </c>
      <c r="AB291">
        <f>IFERROR(VLOOKUP($A291,table123!$EF$10:$EZ$410,5,FALSE)/VLOOKUP($A291,table100!$EE$10:$EK$462,7,FALSE)*1000,"")</f>
        <v>6.0856864654333008E-2</v>
      </c>
      <c r="AC291">
        <f>IFERROR(VLOOKUP($A291,table123!$FF$10:$FZ$410,5,FALSE)/VLOOKUP($A291,table100!$FE$10:$FK$462,7,FALSE)*1000,"")</f>
        <v>6.0189295333824874E-2</v>
      </c>
      <c r="AD291">
        <f>IFERROR(VLOOKUP($A291,table123!$GF$10:$GZ$410,5,FALSE)/VLOOKUP($A291,table100!$GE$10:$GK$462,7,FALSE)*1000,"")</f>
        <v>0.17748591205573055</v>
      </c>
      <c r="AF291">
        <f>IFERROR(VLOOKUP($A291,table123!$F$10:$R$410,7,FALSE)/VLOOKUP($A291,table100!$E$10:$K$462,7,FALSE)*1000,"")</f>
        <v>0.28836911246395386</v>
      </c>
      <c r="AG291">
        <f>IFERROR(VLOOKUP($A291,table123!$AF$10:$AR$410,7,FALSE)/VLOOKUP($A291,table100!$AE$10:$AK$462,7,FALSE)*1000,"")</f>
        <v>0.25394003840843082</v>
      </c>
      <c r="AH291">
        <f>IFERROR(VLOOKUP($A291,table123!$BF$10:$BR$410,7,FALSE)/VLOOKUP($A291,table100!$BE$10:$BK$462,7,FALSE)*1000,"")</f>
        <v>0.2671150008641956</v>
      </c>
      <c r="AI291">
        <f>IFERROR(VLOOKUP($A291,table123!$CF$10:$CY$410,7,FALSE)/VLOOKUP($A291,table100!$CE$10:$CK$462,7,FALSE)*1000,"")</f>
        <v>0.46502976190476186</v>
      </c>
      <c r="AJ291">
        <f>IFERROR(VLOOKUP($A291,table123!$DF$10:$DY$410,7,FALSE)/VLOOKUP($A291,table100!$DE$10:$DK$462,7,FALSE)*1000,"")</f>
        <v>0.50626697144961108</v>
      </c>
      <c r="AK291">
        <f>IFERROR(VLOOKUP($A291,table123!$EF$10:$EZ$410,7,FALSE)/VLOOKUP($A291,table100!$EE$10:$EK$462,7,FALSE)*1000,"")</f>
        <v>0.6237828627069133</v>
      </c>
      <c r="AL291">
        <f>IFERROR(VLOOKUP($A291,table123!$FF$10:$FZ$410,7,FALSE)/VLOOKUP($A291,table100!$FE$10:$FK$462,7,FALSE)*1000,"")</f>
        <v>0.61694027717170508</v>
      </c>
      <c r="AM291">
        <f>IFERROR(VLOOKUP($A291,table123!$GF$10:$GZ$410,7,FALSE)/VLOOKUP($A291,table100!$GE$10:$GK$462,7,FALSE)*1000,"")</f>
        <v>0.54724822883850255</v>
      </c>
      <c r="AO291">
        <f>IFERROR(VLOOKUP($A291,table123!$F$10:$R$410,9,FALSE)/VLOOKUP($A291,table100!$E$10:$K$462,7,FALSE)*1000,"")</f>
        <v>0.52867670618391549</v>
      </c>
      <c r="AP291">
        <f>IFERROR(VLOOKUP($A291,table123!$AF$10:$AR$410,9,FALSE)/VLOOKUP($A291,table100!$AE$10:$AK$462,7,FALSE)*1000,"")</f>
        <v>0.90466138683003472</v>
      </c>
      <c r="AQ291">
        <f>IFERROR(VLOOKUP($A291,table123!$BF$10:$BR$410,9,FALSE)/VLOOKUP($A291,table100!$BE$10:$BK$462,7,FALSE)*1000,"")</f>
        <v>0.20426441242556131</v>
      </c>
      <c r="AR291">
        <f>IFERROR(VLOOKUP($A291,table123!$CF$10:$CY$410,16,FALSE)/VLOOKUP($A291,table100!$CE$10:$CK$462,7,FALSE)*1000,"")</f>
        <v>0</v>
      </c>
      <c r="AS291">
        <f>IFERROR(VLOOKUP($A291,table123!$DF$10:$DY$410,16,FALSE)/VLOOKUP($A291,table100!$DE$10:$DK$462,7,FALSE)*1000,"")</f>
        <v>0.12273138701808753</v>
      </c>
      <c r="AT291">
        <f>IFERROR(VLOOKUP($A291,table123!$EF$10:$EZ$410,17,FALSE)/VLOOKUP($A291,table100!$EE$10:$EK$462,7,FALSE)*1000,"")</f>
        <v>4.5642648490749754E-2</v>
      </c>
      <c r="AU291">
        <f>IFERROR(VLOOKUP($A291,table123!$FF$10:$FZ$410,17,FALSE)/VLOOKUP($A291,table100!$FE$10:$FK$462,7,FALSE)*1000,"")</f>
        <v>0.2407571813352995</v>
      </c>
      <c r="AV291">
        <f>IFERROR(VLOOKUP($A291,table123!$GF$10:$GZ$410,17,FALSE)/VLOOKUP($A291,table100!$GE$10:$GK$462,7,FALSE)*1000,"")</f>
        <v>0.11832394137048706</v>
      </c>
      <c r="AX291">
        <f>IFERROR(VLOOKUP($A291,table123!$F$10:$R$410,11,FALSE)/VLOOKUP($A291,table100!$E$10:$K$462,7,FALSE)*1000,"")</f>
        <v>1.3136815123357899</v>
      </c>
      <c r="AY291">
        <f>IFERROR(VLOOKUP($A291,table123!$AF$10:$AR$410,11,FALSE)/VLOOKUP($A291,table100!$AE$10:$AK$462,7,FALSE)*1000,"")</f>
        <v>1.3331852016442618</v>
      </c>
      <c r="AZ291">
        <f>IFERROR(VLOOKUP($A291,table123!$BF$10:$BR$410,11,FALSE)/VLOOKUP($A291,table100!$BE$10:$BK$462,7,FALSE)*1000,"")</f>
        <v>0.53423000172839119</v>
      </c>
      <c r="BA291">
        <f>IFERROR(VLOOKUP($A291,table123!$CF$10:$CY$410,18,FALSE)/VLOOKUP($A291,table100!$CE$10:$CK$462,7,FALSE)*1000,"")</f>
        <v>0.52703373015873012</v>
      </c>
      <c r="BB291">
        <f>IFERROR(VLOOKUP($A291,table123!$DF$10:$DY$410,18,FALSE)/VLOOKUP($A291,table100!$DE$10:$DK$462,7,FALSE)*1000,"")</f>
        <v>0.72104689873126426</v>
      </c>
      <c r="BC291">
        <f>IFERROR(VLOOKUP($A291,table123!$EF$10:$EZ$410,19,FALSE)/VLOOKUP($A291,table100!$EE$10:$EK$462,7,FALSE)*1000,"")</f>
        <v>0.77592502434274579</v>
      </c>
      <c r="BD291">
        <f>IFERROR(VLOOKUP($A291,table123!$FF$10:$FZ$410,19,FALSE)/VLOOKUP($A291,table100!$FE$10:$FK$462,7,FALSE)*1000,"")</f>
        <v>0.66208224867207366</v>
      </c>
      <c r="BE291">
        <f>IFERROR(VLOOKUP($A291,table123!$GF$10:$GZ$410,19,FALSE)/VLOOKUP($A291,table100!$GE$10:$GK$462,7,FALSE)*1000,"")</f>
        <v>0.39934330212539382</v>
      </c>
      <c r="BG291">
        <f>IFERROR(VLOOKUP($A291,table123!$F$10:$R$410,13,FALSE)/VLOOKUP($A291,table100!$E$10:$K$462,7,FALSE)*1000,"")</f>
        <v>9.4040371675744954</v>
      </c>
      <c r="BH291">
        <f>IFERROR(VLOOKUP($A291,table123!$AF$10:$AR$410,13,FALSE)/VLOOKUP($A291,table100!$AE$10:$AK$462,7,FALSE)*1000,"")</f>
        <v>10.094116526735124</v>
      </c>
      <c r="BI291">
        <f>IFERROR(VLOOKUP($A291,table123!$BF$10:$BR$410,13,FALSE)/VLOOKUP($A291,table100!$BE$10:$BK$462,7,FALSE)*1000,"")</f>
        <v>13.654290338293292</v>
      </c>
      <c r="BJ291">
        <f>IFERROR(VLOOKUP($A291,table123!$CF$10:$CY$410,20,FALSE)/VLOOKUP($A291,table100!$CE$10:$CK$462,7,FALSE)*1000,"")</f>
        <v>10.401165674603174</v>
      </c>
      <c r="BK291">
        <f>IFERROR(VLOOKUP($A291,table123!$DF$10:$DY$410,20,FALSE)/VLOOKUP($A291,table100!$DE$10:$DK$462,7,FALSE)*1000,"")</f>
        <v>8.3610757406072143</v>
      </c>
      <c r="BL291">
        <f>IFERROR(VLOOKUP($A291,table123!$EF$10:$EZ$410,21,FALSE)/VLOOKUP($A291,table100!$EE$10:$EK$462,7,FALSE)*1000,"")</f>
        <v>11.091163583252191</v>
      </c>
      <c r="BM291">
        <f>IFERROR(VLOOKUP($A291,table123!$FF$10:$FZ$410,21,FALSE)/VLOOKUP($A291,table100!$FE$10:$FK$462,7,FALSE)*1000,"")</f>
        <v>17.364611703808478</v>
      </c>
      <c r="BN291">
        <f>IFERROR(VLOOKUP($A291,table123!$GF$10:$GZ$410,21,FALSE)/VLOOKUP($A291,table100!$GE$10:$GK$462,7,FALSE)*1000,"")</f>
        <v>16.373075387141146</v>
      </c>
    </row>
    <row r="292" spans="1:66" x14ac:dyDescent="0.3">
      <c r="A292" t="s">
        <v>427</v>
      </c>
      <c r="B292" t="str">
        <f>VLOOKUP($A292,class!$A$1:$B$455,2,FALSE)</f>
        <v>Shire District</v>
      </c>
      <c r="C292" t="str">
        <f>IFERROR(VLOOKUP($A292,classifications!A$3:C$334,3,FALSE),VLOOKUP($A292,classifications!I$2:K$28,3,FALSE))</f>
        <v>Urban with Significant Rural</v>
      </c>
      <c r="E292" t="b">
        <f>IF(VLOOKUP(A292,table123!$F$10:$F$410,1,FALSE)=VLOOKUP(calculations!A292,table100!$E$10:$E$462,1,FALSE),TRUE,FALSE)</f>
        <v>1</v>
      </c>
      <c r="F292" t="b">
        <f>IF(VLOOKUP($A292,table123!$AF$10:$AF$410,1,FALSE)=VLOOKUP(calculations!$A292,table100!$AE$10:$AE$462,1,FALSE),TRUE,FALSE)</f>
        <v>1</v>
      </c>
      <c r="G292" t="b">
        <f>IF(VLOOKUP($A292,table123!$BF$10:$BF$410,1,FALSE)=VLOOKUP(calculations!$A292,table100!$BE$10:$BE$462,1,FALSE),TRUE,FALSE)</f>
        <v>1</v>
      </c>
      <c r="H292" t="b">
        <f>IF(VLOOKUP($A292,table123!$CF$10:$CF$410,1,FALSE)=VLOOKUP(calculations!$A292,table100!$CE$10:$CE$462,1,FALSE),TRUE,FALSE)</f>
        <v>1</v>
      </c>
      <c r="I292" t="b">
        <f>IF(VLOOKUP($A292,table123!$DF$10:$DF$410,1,FALSE)=VLOOKUP(calculations!$A292,table100!$DE$10:$DE$462,1,FALSE),TRUE,FALSE)</f>
        <v>1</v>
      </c>
      <c r="J292" t="b">
        <f>IF(VLOOKUP($A292,table123!$EF$10:$EF$410,1,FALSE)=VLOOKUP(calculations!$A292,table100!$EE$10:$EE$462,1,FALSE),TRUE,FALSE)</f>
        <v>1</v>
      </c>
      <c r="K292" t="b">
        <f>IF(VLOOKUP($A292,table123!$FF$10:$FF$410,1,FALSE)=VLOOKUP(calculations!$A292,table100!$FE$10:$FE$462,1,FALSE),TRUE,FALSE)</f>
        <v>1</v>
      </c>
      <c r="L292" t="b">
        <f>IF(VLOOKUP($A292,table123!$GF$10:$GF$408,1,FALSE)=VLOOKUP(calculations!$A292,table100!$GE$10:$GE$462,1,FALSE),TRUE,FALSE)</f>
        <v>1</v>
      </c>
      <c r="N292">
        <f>IFERROR(VLOOKUP($A292,table123!$F$10:$R$410,3,FALSE)/VLOOKUP($A292,table100!$E$10:$K$462,7,FALSE)*1000,"")</f>
        <v>6.5266463833545973</v>
      </c>
      <c r="O292">
        <f>IFERROR(VLOOKUP($A292,table123!$AF$10:$AR$410,3,FALSE)/VLOOKUP($A292,table100!$AE$10:$AK$462,7,FALSE)*1000,"")</f>
        <v>9.3833780160857909</v>
      </c>
      <c r="P292">
        <f>IFERROR(VLOOKUP($A292,table123!$BF$10:$BR$410,3,FALSE)/VLOOKUP($A292,table100!$BE$10:$BK$462,7,FALSE)*1000,"")</f>
        <v>9.7549197150790778</v>
      </c>
      <c r="Q292">
        <f>IFERROR(VLOOKUP($A292,table123!$CF$10:$CY$410,3,FALSE)/VLOOKUP($A292,table100!$CE$10:$CK$462,7,FALSE)*1000,"")</f>
        <v>13.314210589219554</v>
      </c>
      <c r="R292">
        <f>IFERROR(VLOOKUP($A292,table123!$DF$10:$DY$410,3,FALSE)/VLOOKUP($A292,table100!$DE$10:$DK$462,7,FALSE)*1000,"")</f>
        <v>18.583152532779927</v>
      </c>
      <c r="S292">
        <f>IFERROR(VLOOKUP($A292,table123!$EF$10:$EZ$410,3,FALSE)/VLOOKUP($A292,table100!$EE$10:$EK$462,7,FALSE)*1000,"")</f>
        <v>21.168795113825652</v>
      </c>
      <c r="T292">
        <f>IFERROR(VLOOKUP($A292,table123!$FF$10:$FZ$410,3,FALSE)/VLOOKUP($A292,table100!$FE$10:$FK$462,7,FALSE)*1000,"")</f>
        <v>26.933967606750482</v>
      </c>
      <c r="U292">
        <f>IFERROR(VLOOKUP($A292,table123!$GF$10:$GZ$410,3,FALSE)/VLOOKUP($A292,table100!$GE$10:$GK$462,7,FALSE)*1000,"")</f>
        <v>28.216828692987676</v>
      </c>
      <c r="W292">
        <f>IFERROR(VLOOKUP($A292,table123!$F$10:$R$410,5,FALSE)/VLOOKUP($A292,table100!$E$10:$K$462,7,FALSE)*1000,"")</f>
        <v>0</v>
      </c>
      <c r="X292">
        <f>IFERROR(VLOOKUP($A292,table123!$AF$10:$AR$410,5,FALSE)/VLOOKUP($A292,table100!$AE$10:$AK$462,7,FALSE)*1000,"")</f>
        <v>2.4372410431391666E-2</v>
      </c>
      <c r="Y292">
        <f>IFERROR(VLOOKUP($A292,table123!$BF$10:$BR$410,5,FALSE)/VLOOKUP($A292,table100!$BE$10:$BK$462,7,FALSE)*1000,"")</f>
        <v>0.21731256791017747</v>
      </c>
      <c r="Z292">
        <f>IFERROR(VLOOKUP($A292,table123!$CF$10:$CY$410,5,FALSE)/VLOOKUP($A292,table100!$CE$10:$CK$462,7,FALSE)*1000,"")</f>
        <v>0</v>
      </c>
      <c r="AA292">
        <f>IFERROR(VLOOKUP($A292,table123!$DF$10:$DY$410,5,FALSE)/VLOOKUP($A292,table100!$DE$10:$DK$462,7,FALSE)*1000,"")</f>
        <v>7.0748042637487032E-2</v>
      </c>
      <c r="AB292">
        <f>IFERROR(VLOOKUP($A292,table123!$EF$10:$EZ$410,5,FALSE)/VLOOKUP($A292,table100!$EE$10:$EK$462,7,FALSE)*1000,"")</f>
        <v>0.20821765685730151</v>
      </c>
      <c r="AC292">
        <f>IFERROR(VLOOKUP($A292,table123!$FF$10:$FZ$410,5,FALSE)/VLOOKUP($A292,table100!$FE$10:$FK$462,7,FALSE)*1000,"")</f>
        <v>6.7957866123003738E-2</v>
      </c>
      <c r="AD292">
        <f>IFERROR(VLOOKUP($A292,table123!$GF$10:$GZ$410,5,FALSE)/VLOOKUP($A292,table100!$GE$10:$GK$462,7,FALSE)*1000,"")</f>
        <v>2.2044397416396622E-2</v>
      </c>
      <c r="AF292">
        <f>IFERROR(VLOOKUP($A292,table123!$F$10:$R$410,7,FALSE)/VLOOKUP($A292,table100!$E$10:$K$462,7,FALSE)*1000,"")</f>
        <v>0.3680439689861616</v>
      </c>
      <c r="AG292">
        <f>IFERROR(VLOOKUP($A292,table123!$AF$10:$AR$410,7,FALSE)/VLOOKUP($A292,table100!$AE$10:$AK$462,7,FALSE)*1000,"")</f>
        <v>0.29246892517669998</v>
      </c>
      <c r="AH292">
        <f>IFERROR(VLOOKUP($A292,table123!$BF$10:$BR$410,7,FALSE)/VLOOKUP($A292,table100!$BE$10:$BK$462,7,FALSE)*1000,"")</f>
        <v>0.43462513582035495</v>
      </c>
      <c r="AI292">
        <f>IFERROR(VLOOKUP($A292,table123!$CF$10:$CY$410,7,FALSE)/VLOOKUP($A292,table100!$CE$10:$CK$462,7,FALSE)*1000,"")</f>
        <v>0.50197203298673365</v>
      </c>
      <c r="AJ292">
        <f>IFERROR(VLOOKUP($A292,table123!$DF$10:$DY$410,7,FALSE)/VLOOKUP($A292,table100!$DE$10:$DK$462,7,FALSE)*1000,"")</f>
        <v>0.84897651164984433</v>
      </c>
      <c r="AK292">
        <f>IFERROR(VLOOKUP($A292,table123!$EF$10:$EZ$410,7,FALSE)/VLOOKUP($A292,table100!$EE$10:$EK$462,7,FALSE)*1000,"")</f>
        <v>9.2541180825467334E-2</v>
      </c>
      <c r="AL292">
        <f>IFERROR(VLOOKUP($A292,table123!$FF$10:$FZ$410,7,FALSE)/VLOOKUP($A292,table100!$FE$10:$FK$462,7,FALSE)*1000,"")</f>
        <v>0.81549439347604491</v>
      </c>
      <c r="AM292">
        <f>IFERROR(VLOOKUP($A292,table123!$GF$10:$GZ$410,7,FALSE)/VLOOKUP($A292,table100!$GE$10:$GK$462,7,FALSE)*1000,"")</f>
        <v>0.22044397416396622</v>
      </c>
      <c r="AO292">
        <f>IFERROR(VLOOKUP($A292,table123!$F$10:$R$410,9,FALSE)/VLOOKUP($A292,table100!$E$10:$K$462,7,FALSE)*1000,"")</f>
        <v>0</v>
      </c>
      <c r="AP292">
        <f>IFERROR(VLOOKUP($A292,table123!$AF$10:$AR$410,9,FALSE)/VLOOKUP($A292,table100!$AE$10:$AK$462,7,FALSE)*1000,"")</f>
        <v>0</v>
      </c>
      <c r="AQ292">
        <f>IFERROR(VLOOKUP($A292,table123!$BF$10:$BR$410,9,FALSE)/VLOOKUP($A292,table100!$BE$10:$BK$462,7,FALSE)*1000,"")</f>
        <v>0</v>
      </c>
      <c r="AR292">
        <f>IFERROR(VLOOKUP($A292,table123!$CF$10:$CY$410,16,FALSE)/VLOOKUP($A292,table100!$CE$10:$CK$462,7,FALSE)*1000,"")</f>
        <v>0</v>
      </c>
      <c r="AS292">
        <f>IFERROR(VLOOKUP($A292,table123!$DF$10:$DY$410,16,FALSE)/VLOOKUP($A292,table100!$DE$10:$DK$462,7,FALSE)*1000,"")</f>
        <v>0</v>
      </c>
      <c r="AT292">
        <f>IFERROR(VLOOKUP($A292,table123!$EF$10:$EZ$410,17,FALSE)/VLOOKUP($A292,table100!$EE$10:$EK$462,7,FALSE)*1000,"")</f>
        <v>0</v>
      </c>
      <c r="AU292">
        <f>IFERROR(VLOOKUP($A292,table123!$FF$10:$FZ$410,17,FALSE)/VLOOKUP($A292,table100!$FE$10:$FK$462,7,FALSE)*1000,"")</f>
        <v>0</v>
      </c>
      <c r="AV292">
        <f>IFERROR(VLOOKUP($A292,table123!$GF$10:$GZ$410,17,FALSE)/VLOOKUP($A292,table100!$GE$10:$GK$462,7,FALSE)*1000,"")</f>
        <v>0</v>
      </c>
      <c r="AX292">
        <f>IFERROR(VLOOKUP($A292,table123!$F$10:$R$410,11,FALSE)/VLOOKUP($A292,table100!$E$10:$K$462,7,FALSE)*1000,"")</f>
        <v>0.17175385219354206</v>
      </c>
      <c r="AY292">
        <f>IFERROR(VLOOKUP($A292,table123!$AF$10:$AR$410,11,FALSE)/VLOOKUP($A292,table100!$AE$10:$AK$462,7,FALSE)*1000,"")</f>
        <v>0.31684133560809169</v>
      </c>
      <c r="AZ292">
        <f>IFERROR(VLOOKUP($A292,table123!$BF$10:$BR$410,11,FALSE)/VLOOKUP($A292,table100!$BE$10:$BK$462,7,FALSE)*1000,"")</f>
        <v>0.26560424966799467</v>
      </c>
      <c r="BA292">
        <f>IFERROR(VLOOKUP($A292,table123!$CF$10:$CY$410,18,FALSE)/VLOOKUP($A292,table100!$CE$10:$CK$462,7,FALSE)*1000,"")</f>
        <v>0.2151308712800287</v>
      </c>
      <c r="BB292">
        <f>IFERROR(VLOOKUP($A292,table123!$DF$10:$DY$410,18,FALSE)/VLOOKUP($A292,table100!$DE$10:$DK$462,7,FALSE)*1000,"")</f>
        <v>0.16507876615413639</v>
      </c>
      <c r="BC292">
        <f>IFERROR(VLOOKUP($A292,table123!$EF$10:$EZ$410,19,FALSE)/VLOOKUP($A292,table100!$EE$10:$EK$462,7,FALSE)*1000,"")</f>
        <v>0.16194706644456783</v>
      </c>
      <c r="BD292">
        <f>IFERROR(VLOOKUP($A292,table123!$FF$10:$FZ$410,19,FALSE)/VLOOKUP($A292,table100!$FE$10:$FK$462,7,FALSE)*1000,"")</f>
        <v>0.22652622041001247</v>
      </c>
      <c r="BE292">
        <f>IFERROR(VLOOKUP($A292,table123!$GF$10:$GZ$410,19,FALSE)/VLOOKUP($A292,table100!$GE$10:$GK$462,7,FALSE)*1000,"")</f>
        <v>0.13226638449837974</v>
      </c>
      <c r="BG292">
        <f>IFERROR(VLOOKUP($A292,table123!$F$10:$R$410,13,FALSE)/VLOOKUP($A292,table100!$E$10:$K$462,7,FALSE)*1000,"")</f>
        <v>6.7229365001472177</v>
      </c>
      <c r="BH292">
        <f>IFERROR(VLOOKUP($A292,table123!$AF$10:$AR$410,13,FALSE)/VLOOKUP($A292,table100!$AE$10:$AK$462,7,FALSE)*1000,"")</f>
        <v>9.3833780160857909</v>
      </c>
      <c r="BI292">
        <f>IFERROR(VLOOKUP($A292,table123!$BF$10:$BR$410,13,FALSE)/VLOOKUP($A292,table100!$BE$10:$BK$462,7,FALSE)*1000,"")</f>
        <v>10.141253169141615</v>
      </c>
      <c r="BJ292">
        <f>IFERROR(VLOOKUP($A292,table123!$CF$10:$CY$410,20,FALSE)/VLOOKUP($A292,table100!$CE$10:$CK$462,7,FALSE)*1000,"")</f>
        <v>13.601051750926258</v>
      </c>
      <c r="BK292">
        <f>IFERROR(VLOOKUP($A292,table123!$DF$10:$DY$410,20,FALSE)/VLOOKUP($A292,table100!$DE$10:$DK$462,7,FALSE)*1000,"")</f>
        <v>19.337798320913123</v>
      </c>
      <c r="BL292">
        <f>IFERROR(VLOOKUP($A292,table123!$EF$10:$EZ$410,21,FALSE)/VLOOKUP($A292,table100!$EE$10:$EK$462,7,FALSE)*1000,"")</f>
        <v>21.307606885063851</v>
      </c>
      <c r="BM292">
        <f>IFERROR(VLOOKUP($A292,table123!$FF$10:$FZ$410,21,FALSE)/VLOOKUP($A292,table100!$FE$10:$FK$462,7,FALSE)*1000,"")</f>
        <v>27.59089364593952</v>
      </c>
      <c r="BN292">
        <f>IFERROR(VLOOKUP($A292,table123!$GF$10:$GZ$410,21,FALSE)/VLOOKUP($A292,table100!$GE$10:$GK$462,7,FALSE)*1000,"")</f>
        <v>28.327050680069661</v>
      </c>
    </row>
    <row r="293" spans="1:66" x14ac:dyDescent="0.3">
      <c r="A293" t="s">
        <v>1286</v>
      </c>
      <c r="B293" t="str">
        <f>VLOOKUP($A293,class!$A$1:$B$455,2,FALSE)</f>
        <v>Unitary Authority</v>
      </c>
      <c r="C293" t="str">
        <f>IFERROR(VLOOKUP($A293,classifications!A$3:C$334,3,FALSE),VLOOKUP($A293,classifications!I$2:K$28,3,FALSE))</f>
        <v>Predominantly Urban</v>
      </c>
      <c r="E293" t="b">
        <f>IF(VLOOKUP(A293,table123!$F$10:$F$410,1,FALSE)=VLOOKUP(calculations!A293,table100!$E$10:$E$462,1,FALSE),TRUE,FALSE)</f>
        <v>1</v>
      </c>
      <c r="F293" t="b">
        <f>IF(VLOOKUP($A293,table123!$AF$10:$AF$410,1,FALSE)=VLOOKUP(calculations!$A293,table100!$AE$10:$AE$462,1,FALSE),TRUE,FALSE)</f>
        <v>1</v>
      </c>
      <c r="G293" t="b">
        <f>IF(VLOOKUP($A293,table123!$BF$10:$BF$410,1,FALSE)=VLOOKUP(calculations!$A293,table100!$BE$10:$BE$462,1,FALSE),TRUE,FALSE)</f>
        <v>1</v>
      </c>
      <c r="H293" t="b">
        <f>IF(VLOOKUP($A293,table123!$CF$10:$CF$410,1,FALSE)=VLOOKUP(calculations!$A293,table100!$CE$10:$CE$462,1,FALSE),TRUE,FALSE)</f>
        <v>1</v>
      </c>
      <c r="I293" t="b">
        <f>IF(VLOOKUP($A293,table123!$DF$10:$DF$410,1,FALSE)=VLOOKUP(calculations!$A293,table100!$DE$10:$DE$462,1,FALSE),TRUE,FALSE)</f>
        <v>1</v>
      </c>
      <c r="J293" t="b">
        <f>IF(VLOOKUP($A293,table123!$EF$10:$EF$410,1,FALSE)=VLOOKUP(calculations!$A293,table100!$EE$10:$EE$462,1,FALSE),TRUE,FALSE)</f>
        <v>1</v>
      </c>
      <c r="K293" t="b">
        <f>IF(VLOOKUP($A293,table123!$FF$10:$FF$410,1,FALSE)=VLOOKUP(calculations!$A293,table100!$FE$10:$FE$462,1,FALSE),TRUE,FALSE)</f>
        <v>1</v>
      </c>
      <c r="L293" t="b">
        <f>IF(VLOOKUP($A293,table123!$GF$10:$GF$408,1,FALSE)=VLOOKUP(calculations!$A293,table100!$GE$10:$GE$462,1,FALSE),TRUE,FALSE)</f>
        <v>1</v>
      </c>
      <c r="N293">
        <f>IFERROR(VLOOKUP($A293,table123!$F$10:$R$410,3,FALSE)/VLOOKUP($A293,table100!$E$10:$K$462,7,FALSE)*1000,"")</f>
        <v>6.8976710216668025</v>
      </c>
      <c r="O293">
        <f>IFERROR(VLOOKUP($A293,table123!$AF$10:$AR$410,3,FALSE)/VLOOKUP($A293,table100!$AE$10:$AK$462,7,FALSE)*1000,"")</f>
        <v>9.1560010740177216</v>
      </c>
      <c r="P293">
        <f>IFERROR(VLOOKUP($A293,table123!$BF$10:$BR$410,3,FALSE)/VLOOKUP($A293,table100!$BE$10:$BK$462,7,FALSE)*1000,"")</f>
        <v>10.866385996011523</v>
      </c>
      <c r="Q293">
        <f>IFERROR(VLOOKUP($A293,table123!$CF$10:$CY$410,3,FALSE)/VLOOKUP($A293,table100!$CE$10:$CK$462,7,FALSE)*1000,"")</f>
        <v>8.9435242746538766</v>
      </c>
      <c r="R293">
        <f>IFERROR(VLOOKUP($A293,table123!$DF$10:$DY$410,3,FALSE)/VLOOKUP($A293,table100!$DE$10:$DK$462,7,FALSE)*1000,"")</f>
        <v>13.303692382507208</v>
      </c>
      <c r="S293">
        <f>IFERROR(VLOOKUP($A293,table123!$EF$10:$EZ$410,3,FALSE)/VLOOKUP($A293,table100!$EE$10:$EK$462,7,FALSE)*1000,"")</f>
        <v>12.612813179661945</v>
      </c>
      <c r="T293">
        <f>IFERROR(VLOOKUP($A293,table123!$FF$10:$FZ$410,3,FALSE)/VLOOKUP($A293,table100!$FE$10:$FK$462,7,FALSE)*1000,"")</f>
        <v>9.9167968914980786</v>
      </c>
      <c r="U293">
        <f>IFERROR(VLOOKUP($A293,table123!$GF$10:$GZ$410,3,FALSE)/VLOOKUP($A293,table100!$GE$10:$GK$462,7,FALSE)*1000,"")</f>
        <v>10.078527484619617</v>
      </c>
      <c r="W293">
        <f>IFERROR(VLOOKUP($A293,table123!$F$10:$R$410,5,FALSE)/VLOOKUP($A293,table100!$E$10:$K$462,7,FALSE)*1000,"")</f>
        <v>0.19836439539433939</v>
      </c>
      <c r="X293">
        <f>IFERROR(VLOOKUP($A293,table123!$AF$10:$AR$410,5,FALSE)/VLOOKUP($A293,table100!$AE$10:$AK$462,7,FALSE)*1000,"")</f>
        <v>0.2416539872907903</v>
      </c>
      <c r="Y293">
        <f>IFERROR(VLOOKUP($A293,table123!$BF$10:$BR$410,5,FALSE)/VLOOKUP($A293,table100!$BE$10:$BK$462,7,FALSE)*1000,"")</f>
        <v>4.4316419233325945E-2</v>
      </c>
      <c r="Z293">
        <f>IFERROR(VLOOKUP($A293,table123!$CF$10:$CY$410,5,FALSE)/VLOOKUP($A293,table100!$CE$10:$CK$462,7,FALSE)*1000,"")</f>
        <v>0.18413138212522687</v>
      </c>
      <c r="AA293">
        <f>IFERROR(VLOOKUP($A293,table123!$DF$10:$DY$410,5,FALSE)/VLOOKUP($A293,table100!$DE$10:$DK$462,7,FALSE)*1000,"")</f>
        <v>8.6838723123415187E-2</v>
      </c>
      <c r="AB293">
        <f>IFERROR(VLOOKUP($A293,table123!$EF$10:$EZ$410,5,FALSE)/VLOOKUP($A293,table100!$EE$10:$EK$462,7,FALSE)*1000,"")</f>
        <v>7.7064031647628997E-2</v>
      </c>
      <c r="AC293">
        <f>IFERROR(VLOOKUP($A293,table123!$FF$10:$FZ$410,5,FALSE)/VLOOKUP($A293,table100!$FE$10:$FK$462,7,FALSE)*1000,"")</f>
        <v>0.30409257929636352</v>
      </c>
      <c r="AD293">
        <f>IFERROR(VLOOKUP($A293,table123!$GF$10:$GZ$410,5,FALSE)/VLOOKUP($A293,table100!$GE$10:$GK$462,7,FALSE)*1000,"")</f>
        <v>0</v>
      </c>
      <c r="AF293">
        <f>IFERROR(VLOOKUP($A293,table123!$F$10:$R$410,7,FALSE)/VLOOKUP($A293,table100!$E$10:$K$462,7,FALSE)*1000,"")</f>
        <v>0.60410974961003372</v>
      </c>
      <c r="AG293">
        <f>IFERROR(VLOOKUP($A293,table123!$AF$10:$AR$410,7,FALSE)/VLOOKUP($A293,table100!$AE$10:$AK$462,7,FALSE)*1000,"")</f>
        <v>0.48330797458158059</v>
      </c>
      <c r="AH293">
        <f>IFERROR(VLOOKUP($A293,table123!$BF$10:$BR$410,7,FALSE)/VLOOKUP($A293,table100!$BE$10:$BK$462,7,FALSE)*1000,"")</f>
        <v>0.53179703079991136</v>
      </c>
      <c r="AI293">
        <f>IFERROR(VLOOKUP($A293,table123!$CF$10:$CY$410,7,FALSE)/VLOOKUP($A293,table100!$CE$10:$CK$462,7,FALSE)*1000,"")</f>
        <v>0.61377127375075624</v>
      </c>
      <c r="AJ293">
        <f>IFERROR(VLOOKUP($A293,table123!$DF$10:$DY$410,7,FALSE)/VLOOKUP($A293,table100!$DE$10:$DK$462,7,FALSE)*1000,"")</f>
        <v>1.0073291882316162</v>
      </c>
      <c r="AK293">
        <f>IFERROR(VLOOKUP($A293,table123!$EF$10:$EZ$410,7,FALSE)/VLOOKUP($A293,table100!$EE$10:$EK$462,7,FALSE)*1000,"")</f>
        <v>1.1217097939821554</v>
      </c>
      <c r="AL293">
        <f>IFERROR(VLOOKUP($A293,table123!$FF$10:$FZ$410,7,FALSE)/VLOOKUP($A293,table100!$FE$10:$FK$462,7,FALSE)*1000,"")</f>
        <v>3.3196773239853021</v>
      </c>
      <c r="AM293">
        <f>IFERROR(VLOOKUP($A293,table123!$GF$10:$GZ$410,7,FALSE)/VLOOKUP($A293,table100!$GE$10:$GK$462,7,FALSE)*1000,"")</f>
        <v>2.5425565614631789</v>
      </c>
      <c r="AO293">
        <f>IFERROR(VLOOKUP($A293,table123!$F$10:$R$410,9,FALSE)/VLOOKUP($A293,table100!$E$10:$K$462,7,FALSE)*1000,"")</f>
        <v>9.0165634270154282E-3</v>
      </c>
      <c r="AP293">
        <f>IFERROR(VLOOKUP($A293,table123!$AF$10:$AR$410,9,FALSE)/VLOOKUP($A293,table100!$AE$10:$AK$462,7,FALSE)*1000,"")</f>
        <v>4.4750738387183388E-2</v>
      </c>
      <c r="AQ293">
        <f>IFERROR(VLOOKUP($A293,table123!$BF$10:$BR$410,9,FALSE)/VLOOKUP($A293,table100!$BE$10:$BK$462,7,FALSE)*1000,"")</f>
        <v>2.658985153999557E-2</v>
      </c>
      <c r="AR293">
        <f>IFERROR(VLOOKUP($A293,table123!$CF$10:$CY$410,16,FALSE)/VLOOKUP($A293,table100!$CE$10:$CK$462,7,FALSE)*1000,"")</f>
        <v>6.137712737507562E-2</v>
      </c>
      <c r="AS293">
        <f>IFERROR(VLOOKUP($A293,table123!$DF$10:$DY$410,16,FALSE)/VLOOKUP($A293,table100!$DE$10:$DK$462,7,FALSE)*1000,"")</f>
        <v>0.13894195699746431</v>
      </c>
      <c r="AT293">
        <f>IFERROR(VLOOKUP($A293,table123!$EF$10:$EZ$410,17,FALSE)/VLOOKUP($A293,table100!$EE$10:$EK$462,7,FALSE)*1000,"")</f>
        <v>0.11131471237990855</v>
      </c>
      <c r="AU293">
        <f>IFERROR(VLOOKUP($A293,table123!$FF$10:$FZ$410,17,FALSE)/VLOOKUP($A293,table100!$FE$10:$FK$462,7,FALSE)*1000,"")</f>
        <v>0</v>
      </c>
      <c r="AV293">
        <f>IFERROR(VLOOKUP($A293,table123!$GF$10:$GZ$410,17,FALSE)/VLOOKUP($A293,table100!$GE$10:$GK$462,7,FALSE)*1000,"")</f>
        <v>0</v>
      </c>
      <c r="AX293">
        <f>IFERROR(VLOOKUP($A293,table123!$F$10:$R$410,11,FALSE)/VLOOKUP($A293,table100!$E$10:$K$462,7,FALSE)*1000,"")</f>
        <v>0.2885300296644937</v>
      </c>
      <c r="AY293">
        <f>IFERROR(VLOOKUP($A293,table123!$AF$10:$AR$410,11,FALSE)/VLOOKUP($A293,table100!$AE$10:$AK$462,7,FALSE)*1000,"")</f>
        <v>0.12530206748411349</v>
      </c>
      <c r="AZ293">
        <f>IFERROR(VLOOKUP($A293,table123!$BF$10:$BR$410,11,FALSE)/VLOOKUP($A293,table100!$BE$10:$BK$462,7,FALSE)*1000,"")</f>
        <v>0.62042986926656329</v>
      </c>
      <c r="BA293">
        <f>IFERROR(VLOOKUP($A293,table123!$CF$10:$CY$410,18,FALSE)/VLOOKUP($A293,table100!$CE$10:$CK$462,7,FALSE)*1000,"")</f>
        <v>9.6449771589404543E-2</v>
      </c>
      <c r="BB293">
        <f>IFERROR(VLOOKUP($A293,table123!$DF$10:$DY$410,18,FALSE)/VLOOKUP($A293,table100!$DE$10:$DK$462,7,FALSE)*1000,"")</f>
        <v>0.38209038174302684</v>
      </c>
      <c r="BC293">
        <f>IFERROR(VLOOKUP($A293,table123!$EF$10:$EZ$410,19,FALSE)/VLOOKUP($A293,table100!$EE$10:$EK$462,7,FALSE)*1000,"")</f>
        <v>0.23119209494288698</v>
      </c>
      <c r="BD293">
        <f>IFERROR(VLOOKUP($A293,table123!$FF$10:$FZ$410,19,FALSE)/VLOOKUP($A293,table100!$FE$10:$FK$462,7,FALSE)*1000,"")</f>
        <v>0.25341048274696965</v>
      </c>
      <c r="BE293">
        <f>IFERROR(VLOOKUP($A293,table123!$GF$10:$GZ$410,19,FALSE)/VLOOKUP($A293,table100!$GE$10:$GK$462,7,FALSE)*1000,"")</f>
        <v>0</v>
      </c>
      <c r="BG293">
        <f>IFERROR(VLOOKUP($A293,table123!$F$10:$R$410,13,FALSE)/VLOOKUP($A293,table100!$E$10:$K$462,7,FALSE)*1000,"")</f>
        <v>7.420631700433697</v>
      </c>
      <c r="BH293">
        <f>IFERROR(VLOOKUP($A293,table123!$AF$10:$AR$410,13,FALSE)/VLOOKUP($A293,table100!$AE$10:$AK$462,7,FALSE)*1000,"")</f>
        <v>9.8004117067931631</v>
      </c>
      <c r="BI293">
        <f>IFERROR(VLOOKUP($A293,table123!$BF$10:$BR$410,13,FALSE)/VLOOKUP($A293,table100!$BE$10:$BK$462,7,FALSE)*1000,"")</f>
        <v>10.848659428318191</v>
      </c>
      <c r="BJ293">
        <f>IFERROR(VLOOKUP($A293,table123!$CF$10:$CY$410,20,FALSE)/VLOOKUP($A293,table100!$CE$10:$CK$462,7,FALSE)*1000,"")</f>
        <v>9.7063542863155305</v>
      </c>
      <c r="BK293">
        <f>IFERROR(VLOOKUP($A293,table123!$DF$10:$DY$410,20,FALSE)/VLOOKUP($A293,table100!$DE$10:$DK$462,7,FALSE)*1000,"")</f>
        <v>14.154711869116676</v>
      </c>
      <c r="BL293">
        <f>IFERROR(VLOOKUP($A293,table123!$EF$10:$EZ$410,21,FALSE)/VLOOKUP($A293,table100!$EE$10:$EK$462,7,FALSE)*1000,"")</f>
        <v>13.691709622728752</v>
      </c>
      <c r="BM293">
        <f>IFERROR(VLOOKUP($A293,table123!$FF$10:$FZ$410,21,FALSE)/VLOOKUP($A293,table100!$FE$10:$FK$462,7,FALSE)*1000,"")</f>
        <v>13.287156312032774</v>
      </c>
      <c r="BN293">
        <f>IFERROR(VLOOKUP($A293,table123!$GF$10:$GZ$410,21,FALSE)/VLOOKUP($A293,table100!$GE$10:$GK$462,7,FALSE)*1000,"")</f>
        <v>12.621084046082794</v>
      </c>
    </row>
    <row r="294" spans="1:66" x14ac:dyDescent="0.3">
      <c r="A294" t="s">
        <v>443</v>
      </c>
      <c r="B294" t="str">
        <f>VLOOKUP($A294,class!$A$1:$B$455,2,FALSE)</f>
        <v>Shire District</v>
      </c>
      <c r="C294" t="str">
        <f>IFERROR(VLOOKUP($A294,classifications!A$3:C$334,3,FALSE),VLOOKUP($A294,classifications!I$2:K$28,3,FALSE))</f>
        <v>Predominantly Rural</v>
      </c>
      <c r="E294" t="b">
        <f>IF(VLOOKUP(A294,table123!$F$10:$F$410,1,FALSE)=VLOOKUP(calculations!A294,table100!$E$10:$E$462,1,FALSE),TRUE,FALSE)</f>
        <v>1</v>
      </c>
      <c r="F294" t="b">
        <f>IF(VLOOKUP($A294,table123!$AF$10:$AF$410,1,FALSE)=VLOOKUP(calculations!$A294,table100!$AE$10:$AE$462,1,FALSE),TRUE,FALSE)</f>
        <v>1</v>
      </c>
      <c r="G294" t="b">
        <f>IF(VLOOKUP($A294,table123!$BF$10:$BF$410,1,FALSE)=VLOOKUP(calculations!$A294,table100!$BE$10:$BE$462,1,FALSE),TRUE,FALSE)</f>
        <v>1</v>
      </c>
      <c r="H294" t="b">
        <f>IF(VLOOKUP($A294,table123!$CF$10:$CF$410,1,FALSE)=VLOOKUP(calculations!$A294,table100!$CE$10:$CE$462,1,FALSE),TRUE,FALSE)</f>
        <v>1</v>
      </c>
      <c r="I294" t="b">
        <f>IF(VLOOKUP($A294,table123!$DF$10:$DF$410,1,FALSE)=VLOOKUP(calculations!$A294,table100!$DE$10:$DE$462,1,FALSE),TRUE,FALSE)</f>
        <v>1</v>
      </c>
      <c r="J294" t="b">
        <f>IF(VLOOKUP($A294,table123!$EF$10:$EF$410,1,FALSE)=VLOOKUP(calculations!$A294,table100!$EE$10:$EE$462,1,FALSE),TRUE,FALSE)</f>
        <v>1</v>
      </c>
      <c r="K294" t="b">
        <f>IF(VLOOKUP($A294,table123!$FF$10:$FF$410,1,FALSE)=VLOOKUP(calculations!$A294,table100!$FE$10:$FE$462,1,FALSE),TRUE,FALSE)</f>
        <v>1</v>
      </c>
      <c r="L294" t="b">
        <f>IF(VLOOKUP($A294,table123!$GF$10:$GF$408,1,FALSE)=VLOOKUP(calculations!$A294,table100!$GE$10:$GE$462,1,FALSE),TRUE,FALSE)</f>
        <v>1</v>
      </c>
      <c r="N294">
        <f>IFERROR(VLOOKUP($A294,table123!$F$10:$R$410,3,FALSE)/VLOOKUP($A294,table100!$E$10:$K$462,7,FALSE)*1000,"")</f>
        <v>3.4677567517912919</v>
      </c>
      <c r="O294">
        <f>IFERROR(VLOOKUP($A294,table123!$AF$10:$AR$410,3,FALSE)/VLOOKUP($A294,table100!$AE$10:$AK$462,7,FALSE)*1000,"")</f>
        <v>3.1552954088165355</v>
      </c>
      <c r="P294">
        <f>IFERROR(VLOOKUP($A294,table123!$BF$10:$BR$410,3,FALSE)/VLOOKUP($A294,table100!$BE$10:$BK$462,7,FALSE)*1000,"")</f>
        <v>3.1185977691782378</v>
      </c>
      <c r="Q294">
        <f>IFERROR(VLOOKUP($A294,table123!$CF$10:$CY$410,3,FALSE)/VLOOKUP($A294,table100!$CE$10:$CK$462,7,FALSE)*1000,"")</f>
        <v>9.0010429420033571</v>
      </c>
      <c r="R294">
        <f>IFERROR(VLOOKUP($A294,table123!$DF$10:$DY$410,3,FALSE)/VLOOKUP($A294,table100!$DE$10:$DK$462,7,FALSE)*1000,"")</f>
        <v>6.4445143036780888</v>
      </c>
      <c r="S294">
        <f>IFERROR(VLOOKUP($A294,table123!$EF$10:$EZ$410,3,FALSE)/VLOOKUP($A294,table100!$EE$10:$EK$462,7,FALSE)*1000,"")</f>
        <v>10.499331252786448</v>
      </c>
      <c r="T294">
        <f>IFERROR(VLOOKUP($A294,table123!$FF$10:$FZ$410,3,FALSE)/VLOOKUP($A294,table100!$FE$10:$FK$462,7,FALSE)*1000,"")</f>
        <v>7.6853625773491006</v>
      </c>
      <c r="U294">
        <f>IFERROR(VLOOKUP($A294,table123!$GF$10:$GZ$410,3,FALSE)/VLOOKUP($A294,table100!$GE$10:$GK$462,7,FALSE)*1000,"")</f>
        <v>10.352643738285165</v>
      </c>
      <c r="W294">
        <f>IFERROR(VLOOKUP($A294,table123!$F$10:$R$410,5,FALSE)/VLOOKUP($A294,table100!$E$10:$K$462,7,FALSE)*1000,"")</f>
        <v>0.25261804152121992</v>
      </c>
      <c r="X294">
        <f>IFERROR(VLOOKUP($A294,table123!$AF$10:$AR$410,5,FALSE)/VLOOKUP($A294,table100!$AE$10:$AK$462,7,FALSE)*1000,"")</f>
        <v>0.3201024327784891</v>
      </c>
      <c r="Y294">
        <f>IFERROR(VLOOKUP($A294,table123!$BF$10:$BR$410,5,FALSE)/VLOOKUP($A294,table100!$BE$10:$BK$462,7,FALSE)*1000,"")</f>
        <v>0.13658092419758708</v>
      </c>
      <c r="Z294">
        <f>IFERROR(VLOOKUP($A294,table123!$CF$10:$CY$410,5,FALSE)/VLOOKUP($A294,table100!$CE$10:$CK$462,7,FALSE)*1000,"")</f>
        <v>0.40810774044347709</v>
      </c>
      <c r="AA294">
        <f>IFERROR(VLOOKUP($A294,table123!$DF$10:$DY$410,5,FALSE)/VLOOKUP($A294,table100!$DE$10:$DK$462,7,FALSE)*1000,"")</f>
        <v>8.9819014685408899E-2</v>
      </c>
      <c r="AB294">
        <f>IFERROR(VLOOKUP($A294,table123!$EF$10:$EZ$410,5,FALSE)/VLOOKUP($A294,table100!$EE$10:$EK$462,7,FALSE)*1000,"")</f>
        <v>0.55728934462773072</v>
      </c>
      <c r="AC294">
        <f>IFERROR(VLOOKUP($A294,table123!$FF$10:$FZ$410,5,FALSE)/VLOOKUP($A294,table100!$FE$10:$FK$462,7,FALSE)*1000,"")</f>
        <v>0.22021096210169344</v>
      </c>
      <c r="AD294">
        <f>IFERROR(VLOOKUP($A294,table123!$GF$10:$GZ$410,5,FALSE)/VLOOKUP($A294,table100!$GE$10:$GK$462,7,FALSE)*1000,"")</f>
        <v>0.32692559173532104</v>
      </c>
      <c r="AF294">
        <f>IFERROR(VLOOKUP($A294,table123!$F$10:$R$410,7,FALSE)/VLOOKUP($A294,table100!$E$10:$K$462,7,FALSE)*1000,"")</f>
        <v>0.66599301855594339</v>
      </c>
      <c r="AG294">
        <f>IFERROR(VLOOKUP($A294,table123!$AF$10:$AR$410,7,FALSE)/VLOOKUP($A294,table100!$AE$10:$AK$462,7,FALSE)*1000,"")</f>
        <v>0.96030729833546735</v>
      </c>
      <c r="AH294">
        <f>IFERROR(VLOOKUP($A294,table123!$BF$10:$BR$410,7,FALSE)/VLOOKUP($A294,table100!$BE$10:$BK$462,7,FALSE)*1000,"")</f>
        <v>0.75119508308672889</v>
      </c>
      <c r="AI294">
        <f>IFERROR(VLOOKUP($A294,table123!$CF$10:$CY$410,7,FALSE)/VLOOKUP($A294,table100!$CE$10:$CK$462,7,FALSE)*1000,"")</f>
        <v>0.29474447920917785</v>
      </c>
      <c r="AJ294">
        <f>IFERROR(VLOOKUP($A294,table123!$DF$10:$DY$410,7,FALSE)/VLOOKUP($A294,table100!$DE$10:$DK$462,7,FALSE)*1000,"")</f>
        <v>0.78591637849732787</v>
      </c>
      <c r="AK294">
        <f>IFERROR(VLOOKUP($A294,table123!$EF$10:$EZ$410,7,FALSE)/VLOOKUP($A294,table100!$EE$10:$EK$462,7,FALSE)*1000,"")</f>
        <v>1.2706197057512261</v>
      </c>
      <c r="AL294">
        <f>IFERROR(VLOOKUP($A294,table123!$FF$10:$FZ$410,7,FALSE)/VLOOKUP($A294,table100!$FE$10:$FK$462,7,FALSE)*1000,"")</f>
        <v>2.7966792186915064</v>
      </c>
      <c r="AM294">
        <f>IFERROR(VLOOKUP($A294,table123!$GF$10:$GZ$410,7,FALSE)/VLOOKUP($A294,table100!$GE$10:$GK$462,7,FALSE)*1000,"")</f>
        <v>1.1769321302471558</v>
      </c>
      <c r="AO294">
        <f>IFERROR(VLOOKUP($A294,table123!$F$10:$R$410,9,FALSE)/VLOOKUP($A294,table100!$E$10:$K$462,7,FALSE)*1000,"")</f>
        <v>2.2965276501929085E-2</v>
      </c>
      <c r="AP294">
        <f>IFERROR(VLOOKUP($A294,table123!$AF$10:$AR$410,9,FALSE)/VLOOKUP($A294,table100!$AE$10:$AK$462,7,FALSE)*1000,"")</f>
        <v>0</v>
      </c>
      <c r="AQ294">
        <f>IFERROR(VLOOKUP($A294,table123!$BF$10:$BR$410,9,FALSE)/VLOOKUP($A294,table100!$BE$10:$BK$462,7,FALSE)*1000,"")</f>
        <v>0</v>
      </c>
      <c r="AR294">
        <f>IFERROR(VLOOKUP($A294,table123!$CF$10:$CY$410,16,FALSE)/VLOOKUP($A294,table100!$CE$10:$CK$462,7,FALSE)*1000,"")</f>
        <v>0</v>
      </c>
      <c r="AS294">
        <f>IFERROR(VLOOKUP($A294,table123!$DF$10:$DY$410,16,FALSE)/VLOOKUP($A294,table100!$DE$10:$DK$462,7,FALSE)*1000,"")</f>
        <v>0</v>
      </c>
      <c r="AT294">
        <f>IFERROR(VLOOKUP($A294,table123!$EF$10:$EZ$410,17,FALSE)/VLOOKUP($A294,table100!$EE$10:$EK$462,7,FALSE)*1000,"")</f>
        <v>-2.229157378510923E-2</v>
      </c>
      <c r="AU294">
        <f>IFERROR(VLOOKUP($A294,table123!$FF$10:$FZ$410,17,FALSE)/VLOOKUP($A294,table100!$FE$10:$FK$462,7,FALSE)*1000,"")</f>
        <v>2.2021096210169344E-2</v>
      </c>
      <c r="AV294">
        <f>IFERROR(VLOOKUP($A294,table123!$GF$10:$GZ$410,17,FALSE)/VLOOKUP($A294,table100!$GE$10:$GK$462,7,FALSE)*1000,"")</f>
        <v>0.13077023669412841</v>
      </c>
      <c r="AX294">
        <f>IFERROR(VLOOKUP($A294,table123!$F$10:$R$410,11,FALSE)/VLOOKUP($A294,table100!$E$10:$K$462,7,FALSE)*1000,"")</f>
        <v>0</v>
      </c>
      <c r="AY294">
        <f>IFERROR(VLOOKUP($A294,table123!$AF$10:$AR$410,11,FALSE)/VLOOKUP($A294,table100!$AE$10:$AK$462,7,FALSE)*1000,"")</f>
        <v>0</v>
      </c>
      <c r="AZ294">
        <f>IFERROR(VLOOKUP($A294,table123!$BF$10:$BR$410,11,FALSE)/VLOOKUP($A294,table100!$BE$10:$BK$462,7,FALSE)*1000,"")</f>
        <v>0</v>
      </c>
      <c r="BA294">
        <f>IFERROR(VLOOKUP($A294,table123!$CF$10:$CY$410,18,FALSE)/VLOOKUP($A294,table100!$CE$10:$CK$462,7,FALSE)*1000,"")</f>
        <v>0</v>
      </c>
      <c r="BB294">
        <f>IFERROR(VLOOKUP($A294,table123!$DF$10:$DY$410,18,FALSE)/VLOOKUP($A294,table100!$DE$10:$DK$462,7,FALSE)*1000,"")</f>
        <v>0</v>
      </c>
      <c r="BC294">
        <f>IFERROR(VLOOKUP($A294,table123!$EF$10:$EZ$410,19,FALSE)/VLOOKUP($A294,table100!$EE$10:$EK$462,7,FALSE)*1000,"")</f>
        <v>2.229157378510923E-2</v>
      </c>
      <c r="BD294">
        <f>IFERROR(VLOOKUP($A294,table123!$FF$10:$FZ$410,19,FALSE)/VLOOKUP($A294,table100!$FE$10:$FK$462,7,FALSE)*1000,"")</f>
        <v>0.35233753936270951</v>
      </c>
      <c r="BE294">
        <f>IFERROR(VLOOKUP($A294,table123!$GF$10:$GZ$410,19,FALSE)/VLOOKUP($A294,table100!$GE$10:$GK$462,7,FALSE)*1000,"")</f>
        <v>0.95898173575694168</v>
      </c>
      <c r="BG294">
        <f>IFERROR(VLOOKUP($A294,table123!$F$10:$R$410,13,FALSE)/VLOOKUP($A294,table100!$E$10:$K$462,7,FALSE)*1000,"")</f>
        <v>4.4093330883703832</v>
      </c>
      <c r="BH294">
        <f>IFERROR(VLOOKUP($A294,table123!$AF$10:$AR$410,13,FALSE)/VLOOKUP($A294,table100!$AE$10:$AK$462,7,FALSE)*1000,"")</f>
        <v>4.4357051399304925</v>
      </c>
      <c r="BI294">
        <f>IFERROR(VLOOKUP($A294,table123!$BF$10:$BR$410,13,FALSE)/VLOOKUP($A294,table100!$BE$10:$BK$462,7,FALSE)*1000,"")</f>
        <v>4.0063737764625538</v>
      </c>
      <c r="BJ294">
        <f>IFERROR(VLOOKUP($A294,table123!$CF$10:$CY$410,20,FALSE)/VLOOKUP($A294,table100!$CE$10:$CK$462,7,FALSE)*1000,"")</f>
        <v>9.7038951616560105</v>
      </c>
      <c r="BK294">
        <f>IFERROR(VLOOKUP($A294,table123!$DF$10:$DY$410,20,FALSE)/VLOOKUP($A294,table100!$DE$10:$DK$462,7,FALSE)*1000,"")</f>
        <v>7.3202496968608255</v>
      </c>
      <c r="BL294">
        <f>IFERROR(VLOOKUP($A294,table123!$EF$10:$EZ$410,21,FALSE)/VLOOKUP($A294,table100!$EE$10:$EK$462,7,FALSE)*1000,"")</f>
        <v>12.282657155595185</v>
      </c>
      <c r="BM294">
        <f>IFERROR(VLOOKUP($A294,table123!$FF$10:$FZ$410,21,FALSE)/VLOOKUP($A294,table100!$FE$10:$FK$462,7,FALSE)*1000,"")</f>
        <v>10.37193631498976</v>
      </c>
      <c r="BN294">
        <f>IFERROR(VLOOKUP($A294,table123!$GF$10:$GZ$410,21,FALSE)/VLOOKUP($A294,table100!$GE$10:$GK$462,7,FALSE)*1000,"")</f>
        <v>11.028289961204829</v>
      </c>
    </row>
    <row r="295" spans="1:66" x14ac:dyDescent="0.3">
      <c r="A295" t="s">
        <v>726</v>
      </c>
      <c r="B295" t="str">
        <f>VLOOKUP($A295,class!$A$1:$B$455,2,FALSE)</f>
        <v>Shire District</v>
      </c>
      <c r="C295" t="str">
        <f>IFERROR(VLOOKUP($A295,classifications!A$3:C$334,3,FALSE),VLOOKUP($A295,classifications!I$2:K$28,3,FALSE))</f>
        <v>Predominantly Rural</v>
      </c>
      <c r="E295" t="b">
        <f>IF(VLOOKUP(A295,table123!$F$10:$F$410,1,FALSE)=VLOOKUP(calculations!A295,table100!$E$10:$E$462,1,FALSE),TRUE,FALSE)</f>
        <v>1</v>
      </c>
      <c r="F295" t="b">
        <f>IF(VLOOKUP($A295,table123!$AF$10:$AF$410,1,FALSE)=VLOOKUP(calculations!$A295,table100!$AE$10:$AE$462,1,FALSE),TRUE,FALSE)</f>
        <v>1</v>
      </c>
      <c r="G295" t="b">
        <f>IF(VLOOKUP($A295,table123!$BF$10:$BF$410,1,FALSE)=VLOOKUP(calculations!$A295,table100!$BE$10:$BE$462,1,FALSE),TRUE,FALSE)</f>
        <v>1</v>
      </c>
      <c r="H295" t="b">
        <f>IF(VLOOKUP($A295,table123!$CF$10:$CF$410,1,FALSE)=VLOOKUP(calculations!$A295,table100!$CE$10:$CE$462,1,FALSE),TRUE,FALSE)</f>
        <v>1</v>
      </c>
      <c r="I295" t="b">
        <f>IF(VLOOKUP($A295,table123!$DF$10:$DF$410,1,FALSE)=VLOOKUP(calculations!$A295,table100!$DE$10:$DE$462,1,FALSE),TRUE,FALSE)</f>
        <v>1</v>
      </c>
      <c r="J295" t="b">
        <f>IF(VLOOKUP($A295,table123!$EF$10:$EF$410,1,FALSE)=VLOOKUP(calculations!$A295,table100!$EE$10:$EE$462,1,FALSE),TRUE,FALSE)</f>
        <v>1</v>
      </c>
      <c r="K295" t="b">
        <f>IF(VLOOKUP($A295,table123!$FF$10:$FF$410,1,FALSE)=VLOOKUP(calculations!$A295,table100!$FE$10:$FE$462,1,FALSE),TRUE,FALSE)</f>
        <v>1</v>
      </c>
      <c r="L295" t="b">
        <f>IF(VLOOKUP($A295,table123!$GF$10:$GF$408,1,FALSE)=VLOOKUP(calculations!$A295,table100!$GE$10:$GE$462,1,FALSE),TRUE,FALSE)</f>
        <v>1</v>
      </c>
      <c r="N295">
        <f>IFERROR(VLOOKUP($A295,table123!$F$10:$R$410,3,FALSE)/VLOOKUP($A295,table100!$E$10:$K$462,7,FALSE)*1000,"")</f>
        <v>5.228185845266303</v>
      </c>
      <c r="O295">
        <f>IFERROR(VLOOKUP($A295,table123!$AF$10:$AR$410,3,FALSE)/VLOOKUP($A295,table100!$AE$10:$AK$462,7,FALSE)*1000,"")</f>
        <v>6.2520818920234715</v>
      </c>
      <c r="P295">
        <f>IFERROR(VLOOKUP($A295,table123!$BF$10:$BR$410,3,FALSE)/VLOOKUP($A295,table100!$BE$10:$BK$462,7,FALSE)*1000,"")</f>
        <v>5.8552480843155719</v>
      </c>
      <c r="Q295">
        <f>IFERROR(VLOOKUP($A295,table123!$CF$10:$CY$410,3,FALSE)/VLOOKUP($A295,table100!$CE$10:$CK$462,7,FALSE)*1000,"")</f>
        <v>7.1833265884257393</v>
      </c>
      <c r="R295">
        <f>IFERROR(VLOOKUP($A295,table123!$DF$10:$DY$410,3,FALSE)/VLOOKUP($A295,table100!$DE$10:$DK$462,7,FALSE)*1000,"")</f>
        <v>5.82490145371463</v>
      </c>
      <c r="S295">
        <f>IFERROR(VLOOKUP($A295,table123!$EF$10:$EZ$410,3,FALSE)/VLOOKUP($A295,table100!$EE$10:$EK$462,7,FALSE)*1000,"")</f>
        <v>6.8587105624142657</v>
      </c>
      <c r="T295">
        <f>IFERROR(VLOOKUP($A295,table123!$FF$10:$FZ$410,3,FALSE)/VLOOKUP($A295,table100!$FE$10:$FK$462,7,FALSE)*1000,"")</f>
        <v>20.029214428956948</v>
      </c>
      <c r="U295">
        <f>IFERROR(VLOOKUP($A295,table123!$GF$10:$GZ$410,3,FALSE)/VLOOKUP($A295,table100!$GE$10:$GK$462,7,FALSE)*1000,"")</f>
        <v>12.421456124602733</v>
      </c>
      <c r="W295">
        <f>IFERROR(VLOOKUP($A295,table123!$F$10:$R$410,5,FALSE)/VLOOKUP($A295,table100!$E$10:$K$462,7,FALSE)*1000,"")</f>
        <v>5.1509220150406924E-2</v>
      </c>
      <c r="X295">
        <f>IFERROR(VLOOKUP($A295,table123!$AF$10:$AR$410,5,FALSE)/VLOOKUP($A295,table100!$AE$10:$AK$462,7,FALSE)*1000,"")</f>
        <v>0.28185615086991056</v>
      </c>
      <c r="Y295">
        <f>IFERROR(VLOOKUP($A295,table123!$BF$10:$BR$410,5,FALSE)/VLOOKUP($A295,table100!$BE$10:$BK$462,7,FALSE)*1000,"")</f>
        <v>0</v>
      </c>
      <c r="Z295">
        <f>IFERROR(VLOOKUP($A295,table123!$CF$10:$CY$410,5,FALSE)/VLOOKUP($A295,table100!$CE$10:$CK$462,7,FALSE)*1000,"")</f>
        <v>2.5293403480372321E-2</v>
      </c>
      <c r="AA295">
        <f>IFERROR(VLOOKUP($A295,table123!$DF$10:$DY$410,5,FALSE)/VLOOKUP($A295,table100!$DE$10:$DK$462,7,FALSE)*1000,"")</f>
        <v>0</v>
      </c>
      <c r="AB295">
        <f>IFERROR(VLOOKUP($A295,table123!$EF$10:$EZ$410,5,FALSE)/VLOOKUP($A295,table100!$EE$10:$EK$462,7,FALSE)*1000,"")</f>
        <v>4.9881531363012849E-2</v>
      </c>
      <c r="AC295">
        <f>IFERROR(VLOOKUP($A295,table123!$FF$10:$FZ$410,5,FALSE)/VLOOKUP($A295,table100!$FE$10:$FK$462,7,FALSE)*1000,"")</f>
        <v>2.4757990641479537E-2</v>
      </c>
      <c r="AD295">
        <f>IFERROR(VLOOKUP($A295,table123!$GF$10:$GZ$410,5,FALSE)/VLOOKUP($A295,table100!$GE$10:$GK$462,7,FALSE)*1000,"")</f>
        <v>0</v>
      </c>
      <c r="AF295">
        <f>IFERROR(VLOOKUP($A295,table123!$F$10:$R$410,7,FALSE)/VLOOKUP($A295,table100!$E$10:$K$462,7,FALSE)*1000,"")</f>
        <v>0</v>
      </c>
      <c r="AG295">
        <f>IFERROR(VLOOKUP($A295,table123!$AF$10:$AR$410,7,FALSE)/VLOOKUP($A295,table100!$AE$10:$AK$462,7,FALSE)*1000,"")</f>
        <v>0</v>
      </c>
      <c r="AH295">
        <f>IFERROR(VLOOKUP($A295,table123!$BF$10:$BR$410,7,FALSE)/VLOOKUP($A295,table100!$BE$10:$BK$462,7,FALSE)*1000,"")</f>
        <v>0.66189760953132548</v>
      </c>
      <c r="AI295">
        <f>IFERROR(VLOOKUP($A295,table123!$CF$10:$CY$410,7,FALSE)/VLOOKUP($A295,table100!$CE$10:$CK$462,7,FALSE)*1000,"")</f>
        <v>0.20234722784297857</v>
      </c>
      <c r="AJ295">
        <f>IFERROR(VLOOKUP($A295,table123!$DF$10:$DY$410,7,FALSE)/VLOOKUP($A295,table100!$DE$10:$DK$462,7,FALSE)*1000,"")</f>
        <v>0.85364935097541994</v>
      </c>
      <c r="AK295">
        <f>IFERROR(VLOOKUP($A295,table123!$EF$10:$EZ$410,7,FALSE)/VLOOKUP($A295,table100!$EE$10:$EK$462,7,FALSE)*1000,"")</f>
        <v>0.49881531363012849</v>
      </c>
      <c r="AL295">
        <f>IFERROR(VLOOKUP($A295,table123!$FF$10:$FZ$410,7,FALSE)/VLOOKUP($A295,table100!$FE$10:$FK$462,7,FALSE)*1000,"")</f>
        <v>0.44564383154663167</v>
      </c>
      <c r="AM295">
        <f>IFERROR(VLOOKUP($A295,table123!$GF$10:$GZ$410,7,FALSE)/VLOOKUP($A295,table100!$GE$10:$GK$462,7,FALSE)*1000,"")</f>
        <v>0.29112787792037648</v>
      </c>
      <c r="AO295">
        <f>IFERROR(VLOOKUP($A295,table123!$F$10:$R$410,9,FALSE)/VLOOKUP($A295,table100!$E$10:$K$462,7,FALSE)*1000,"")</f>
        <v>0</v>
      </c>
      <c r="AP295">
        <f>IFERROR(VLOOKUP($A295,table123!$AF$10:$AR$410,9,FALSE)/VLOOKUP($A295,table100!$AE$10:$AK$462,7,FALSE)*1000,"")</f>
        <v>0</v>
      </c>
      <c r="AQ295">
        <f>IFERROR(VLOOKUP($A295,table123!$BF$10:$BR$410,9,FALSE)/VLOOKUP($A295,table100!$BE$10:$BK$462,7,FALSE)*1000,"")</f>
        <v>0</v>
      </c>
      <c r="AR295">
        <f>IFERROR(VLOOKUP($A295,table123!$CF$10:$CY$410,16,FALSE)/VLOOKUP($A295,table100!$CE$10:$CK$462,7,FALSE)*1000,"")</f>
        <v>0</v>
      </c>
      <c r="AS295">
        <f>IFERROR(VLOOKUP($A295,table123!$DF$10:$DY$410,16,FALSE)/VLOOKUP($A295,table100!$DE$10:$DK$462,7,FALSE)*1000,"")</f>
        <v>0</v>
      </c>
      <c r="AT295">
        <f>IFERROR(VLOOKUP($A295,table123!$EF$10:$EZ$410,17,FALSE)/VLOOKUP($A295,table100!$EE$10:$EK$462,7,FALSE)*1000,"")</f>
        <v>0</v>
      </c>
      <c r="AU295">
        <f>IFERROR(VLOOKUP($A295,table123!$FF$10:$FZ$410,17,FALSE)/VLOOKUP($A295,table100!$FE$10:$FK$462,7,FALSE)*1000,"")</f>
        <v>0</v>
      </c>
      <c r="AV295">
        <f>IFERROR(VLOOKUP($A295,table123!$GF$10:$GZ$410,17,FALSE)/VLOOKUP($A295,table100!$GE$10:$GK$462,7,FALSE)*1000,"")</f>
        <v>0</v>
      </c>
      <c r="AX295">
        <f>IFERROR(VLOOKUP($A295,table123!$F$10:$R$410,11,FALSE)/VLOOKUP($A295,table100!$E$10:$K$462,7,FALSE)*1000,"")</f>
        <v>0.15452766045122077</v>
      </c>
      <c r="AY295">
        <f>IFERROR(VLOOKUP($A295,table123!$AF$10:$AR$410,11,FALSE)/VLOOKUP($A295,table100!$AE$10:$AK$462,7,FALSE)*1000,"")</f>
        <v>2.5623286442719141E-2</v>
      </c>
      <c r="AZ295">
        <f>IFERROR(VLOOKUP($A295,table123!$BF$10:$BR$410,11,FALSE)/VLOOKUP($A295,table100!$BE$10:$BK$462,7,FALSE)*1000,"")</f>
        <v>2.5457600366589443E-2</v>
      </c>
      <c r="BA295">
        <f>IFERROR(VLOOKUP($A295,table123!$CF$10:$CY$410,18,FALSE)/VLOOKUP($A295,table100!$CE$10:$CK$462,7,FALSE)*1000,"")</f>
        <v>0</v>
      </c>
      <c r="BB295">
        <f>IFERROR(VLOOKUP($A295,table123!$DF$10:$DY$410,18,FALSE)/VLOOKUP($A295,table100!$DE$10:$DK$462,7,FALSE)*1000,"")</f>
        <v>0</v>
      </c>
      <c r="BC295">
        <f>IFERROR(VLOOKUP($A295,table123!$EF$10:$EZ$410,19,FALSE)/VLOOKUP($A295,table100!$EE$10:$EK$462,7,FALSE)*1000,"")</f>
        <v>2.4940765681506424E-2</v>
      </c>
      <c r="BD295">
        <f>IFERROR(VLOOKUP($A295,table123!$FF$10:$FZ$410,19,FALSE)/VLOOKUP($A295,table100!$FE$10:$FK$462,7,FALSE)*1000,"")</f>
        <v>0</v>
      </c>
      <c r="BE295">
        <f>IFERROR(VLOOKUP($A295,table123!$GF$10:$GZ$410,19,FALSE)/VLOOKUP($A295,table100!$GE$10:$GK$462,7,FALSE)*1000,"")</f>
        <v>0.16982459545355297</v>
      </c>
      <c r="BG295">
        <f>IFERROR(VLOOKUP($A295,table123!$F$10:$R$410,13,FALSE)/VLOOKUP($A295,table100!$E$10:$K$462,7,FALSE)*1000,"")</f>
        <v>5.1251674049654889</v>
      </c>
      <c r="BH295">
        <f>IFERROR(VLOOKUP($A295,table123!$AF$10:$AR$410,13,FALSE)/VLOOKUP($A295,table100!$AE$10:$AK$462,7,FALSE)*1000,"")</f>
        <v>6.5083147564506616</v>
      </c>
      <c r="BI295">
        <f>IFERROR(VLOOKUP($A295,table123!$BF$10:$BR$410,13,FALSE)/VLOOKUP($A295,table100!$BE$10:$BK$462,7,FALSE)*1000,"")</f>
        <v>6.4916880934803087</v>
      </c>
      <c r="BJ295">
        <f>IFERROR(VLOOKUP($A295,table123!$CF$10:$CY$410,20,FALSE)/VLOOKUP($A295,table100!$CE$10:$CK$462,7,FALSE)*1000,"")</f>
        <v>7.4109672197490895</v>
      </c>
      <c r="BK295">
        <f>IFERROR(VLOOKUP($A295,table123!$DF$10:$DY$410,20,FALSE)/VLOOKUP($A295,table100!$DE$10:$DK$462,7,FALSE)*1000,"")</f>
        <v>6.6785508046900501</v>
      </c>
      <c r="BL295">
        <f>IFERROR(VLOOKUP($A295,table123!$EF$10:$EZ$410,21,FALSE)/VLOOKUP($A295,table100!$EE$10:$EK$462,7,FALSE)*1000,"")</f>
        <v>7.3824666417259008</v>
      </c>
      <c r="BM295">
        <f>IFERROR(VLOOKUP($A295,table123!$FF$10:$FZ$410,21,FALSE)/VLOOKUP($A295,table100!$FE$10:$FK$462,7,FALSE)*1000,"")</f>
        <v>20.499616251145056</v>
      </c>
      <c r="BN295">
        <f>IFERROR(VLOOKUP($A295,table123!$GF$10:$GZ$410,21,FALSE)/VLOOKUP($A295,table100!$GE$10:$GK$462,7,FALSE)*1000,"")</f>
        <v>12.542759407069555</v>
      </c>
    </row>
    <row r="296" spans="1:66" x14ac:dyDescent="0.3">
      <c r="A296" t="s">
        <v>729</v>
      </c>
      <c r="B296" t="str">
        <f>VLOOKUP($A296,class!$A$1:$B$455,2,FALSE)</f>
        <v>Shire District</v>
      </c>
      <c r="C296" t="str">
        <f>IFERROR(VLOOKUP($A296,classifications!A$3:C$334,3,FALSE),VLOOKUP($A296,classifications!I$2:K$28,3,FALSE))</f>
        <v>Predominantly Rural</v>
      </c>
      <c r="E296" t="b">
        <f>IF(VLOOKUP(A296,table123!$F$10:$F$410,1,FALSE)=VLOOKUP(calculations!A296,table100!$E$10:$E$462,1,FALSE),TRUE,FALSE)</f>
        <v>1</v>
      </c>
      <c r="F296" t="b">
        <f>IF(VLOOKUP($A296,table123!$AF$10:$AF$410,1,FALSE)=VLOOKUP(calculations!$A296,table100!$AE$10:$AE$462,1,FALSE),TRUE,FALSE)</f>
        <v>1</v>
      </c>
      <c r="G296" t="b">
        <f>IF(VLOOKUP($A296,table123!$BF$10:$BF$410,1,FALSE)=VLOOKUP(calculations!$A296,table100!$BE$10:$BE$462,1,FALSE),TRUE,FALSE)</f>
        <v>1</v>
      </c>
      <c r="H296" t="b">
        <f>IF(VLOOKUP($A296,table123!$CF$10:$CF$410,1,FALSE)=VLOOKUP(calculations!$A296,table100!$CE$10:$CE$462,1,FALSE),TRUE,FALSE)</f>
        <v>1</v>
      </c>
      <c r="I296" t="b">
        <f>IF(VLOOKUP($A296,table123!$DF$10:$DF$410,1,FALSE)=VLOOKUP(calculations!$A296,table100!$DE$10:$DE$462,1,FALSE),TRUE,FALSE)</f>
        <v>1</v>
      </c>
      <c r="J296" t="b">
        <f>IF(VLOOKUP($A296,table123!$EF$10:$EF$410,1,FALSE)=VLOOKUP(calculations!$A296,table100!$EE$10:$EE$462,1,FALSE),TRUE,FALSE)</f>
        <v>1</v>
      </c>
      <c r="K296" t="b">
        <f>IF(VLOOKUP($A296,table123!$FF$10:$FF$410,1,FALSE)=VLOOKUP(calculations!$A296,table100!$FE$10:$FE$462,1,FALSE),TRUE,FALSE)</f>
        <v>1</v>
      </c>
      <c r="L296" t="b">
        <f>IF(VLOOKUP($A296,table123!$GF$10:$GF$408,1,FALSE)=VLOOKUP(calculations!$A296,table100!$GE$10:$GE$462,1,FALSE),TRUE,FALSE)</f>
        <v>1</v>
      </c>
      <c r="N296">
        <f>IFERROR(VLOOKUP($A296,table123!$F$10:$R$410,3,FALSE)/VLOOKUP($A296,table100!$E$10:$K$462,7,FALSE)*1000,"")</f>
        <v>7.949470035330978</v>
      </c>
      <c r="O296">
        <f>IFERROR(VLOOKUP($A296,table123!$AF$10:$AR$410,3,FALSE)/VLOOKUP($A296,table100!$AE$10:$AK$462,7,FALSE)*1000,"")</f>
        <v>8.8268839777179036</v>
      </c>
      <c r="P296">
        <f>IFERROR(VLOOKUP($A296,table123!$BF$10:$BR$410,3,FALSE)/VLOOKUP($A296,table100!$BE$10:$BK$462,7,FALSE)*1000,"")</f>
        <v>10.486817742384767</v>
      </c>
      <c r="Q296">
        <f>IFERROR(VLOOKUP($A296,table123!$CF$10:$CY$410,3,FALSE)/VLOOKUP($A296,table100!$CE$10:$CK$462,7,FALSE)*1000,"")</f>
        <v>7.8963582709083244</v>
      </c>
      <c r="R296">
        <f>IFERROR(VLOOKUP($A296,table123!$DF$10:$DY$410,3,FALSE)/VLOOKUP($A296,table100!$DE$10:$DK$462,7,FALSE)*1000,"")</f>
        <v>7.2383342180186263</v>
      </c>
      <c r="S296">
        <f>IFERROR(VLOOKUP($A296,table123!$EF$10:$EZ$410,3,FALSE)/VLOOKUP($A296,table100!$EE$10:$EK$462,7,FALSE)*1000,"")</f>
        <v>6.0497709387520553</v>
      </c>
      <c r="T296">
        <f>IFERROR(VLOOKUP($A296,table123!$FF$10:$FZ$410,3,FALSE)/VLOOKUP($A296,table100!$FE$10:$FK$462,7,FALSE)*1000,"")</f>
        <v>10.114942528735632</v>
      </c>
      <c r="U296">
        <f>IFERROR(VLOOKUP($A296,table123!$GF$10:$GZ$410,3,FALSE)/VLOOKUP($A296,table100!$GE$10:$GK$462,7,FALSE)*1000,"")</f>
        <v>10.619441263666452</v>
      </c>
      <c r="W296">
        <f>IFERROR(VLOOKUP($A296,table123!$F$10:$R$410,5,FALSE)/VLOOKUP($A296,table100!$E$10:$K$462,7,FALSE)*1000,"")</f>
        <v>4.9996666888874074E-2</v>
      </c>
      <c r="X296">
        <f>IFERROR(VLOOKUP($A296,table123!$AF$10:$AR$410,5,FALSE)/VLOOKUP($A296,table100!$AE$10:$AK$462,7,FALSE)*1000,"")</f>
        <v>0</v>
      </c>
      <c r="Y296">
        <f>IFERROR(VLOOKUP($A296,table123!$BF$10:$BR$410,5,FALSE)/VLOOKUP($A296,table100!$BE$10:$BK$462,7,FALSE)*1000,"")</f>
        <v>1.6385652722476201E-2</v>
      </c>
      <c r="Z296">
        <f>IFERROR(VLOOKUP($A296,table123!$CF$10:$CY$410,5,FALSE)/VLOOKUP($A296,table100!$CE$10:$CK$462,7,FALSE)*1000,"")</f>
        <v>1.6214288030612575E-2</v>
      </c>
      <c r="AA296">
        <f>IFERROR(VLOOKUP($A296,table123!$DF$10:$DY$410,5,FALSE)/VLOOKUP($A296,table100!$DE$10:$DK$462,7,FALSE)*1000,"")</f>
        <v>3.2170374302305009E-2</v>
      </c>
      <c r="AB296">
        <f>IFERROR(VLOOKUP($A296,table123!$EF$10:$EZ$410,5,FALSE)/VLOOKUP($A296,table100!$EE$10:$EK$462,7,FALSE)*1000,"")</f>
        <v>1.5962456302775874E-2</v>
      </c>
      <c r="AC296">
        <f>IFERROR(VLOOKUP($A296,table123!$FF$10:$FZ$410,5,FALSE)/VLOOKUP($A296,table100!$FE$10:$FK$462,7,FALSE)*1000,"")</f>
        <v>4.7562425683709872E-2</v>
      </c>
      <c r="AD296">
        <f>IFERROR(VLOOKUP($A296,table123!$GF$10:$GZ$410,5,FALSE)/VLOOKUP($A296,table100!$GE$10:$GK$462,7,FALSE)*1000,"")</f>
        <v>3.1372056908911233E-2</v>
      </c>
      <c r="AF296">
        <f>IFERROR(VLOOKUP($A296,table123!$F$10:$R$410,7,FALSE)/VLOOKUP($A296,table100!$E$10:$K$462,7,FALSE)*1000,"")</f>
        <v>0.24998333444437038</v>
      </c>
      <c r="AG296">
        <f>IFERROR(VLOOKUP($A296,table123!$AF$10:$AR$410,7,FALSE)/VLOOKUP($A296,table100!$AE$10:$AK$462,7,FALSE)*1000,"")</f>
        <v>0</v>
      </c>
      <c r="AH296">
        <f>IFERROR(VLOOKUP($A296,table123!$BF$10:$BR$410,7,FALSE)/VLOOKUP($A296,table100!$BE$10:$BK$462,7,FALSE)*1000,"")</f>
        <v>0.16385652722476199</v>
      </c>
      <c r="AI296">
        <f>IFERROR(VLOOKUP($A296,table123!$CF$10:$CY$410,7,FALSE)/VLOOKUP($A296,table100!$CE$10:$CK$462,7,FALSE)*1000,"")</f>
        <v>0.11350001621428803</v>
      </c>
      <c r="AJ296">
        <f>IFERROR(VLOOKUP($A296,table123!$DF$10:$DY$410,7,FALSE)/VLOOKUP($A296,table100!$DE$10:$DK$462,7,FALSE)*1000,"")</f>
        <v>0.4182148659299651</v>
      </c>
      <c r="AK296">
        <f>IFERROR(VLOOKUP($A296,table123!$EF$10:$EZ$410,7,FALSE)/VLOOKUP($A296,table100!$EE$10:$EK$462,7,FALSE)*1000,"")</f>
        <v>0.7502354462304659</v>
      </c>
      <c r="AL296">
        <f>IFERROR(VLOOKUP($A296,table123!$FF$10:$FZ$410,7,FALSE)/VLOOKUP($A296,table100!$FE$10:$FK$462,7,FALSE)*1000,"")</f>
        <v>0.5548949663099485</v>
      </c>
      <c r="AM296">
        <f>IFERROR(VLOOKUP($A296,table123!$GF$10:$GZ$410,7,FALSE)/VLOOKUP($A296,table100!$GE$10:$GK$462,7,FALSE)*1000,"")</f>
        <v>0.78430142272278081</v>
      </c>
      <c r="AO296">
        <f>IFERROR(VLOOKUP($A296,table123!$F$10:$R$410,9,FALSE)/VLOOKUP($A296,table100!$E$10:$K$462,7,FALSE)*1000,"")</f>
        <v>0</v>
      </c>
      <c r="AP296">
        <f>IFERROR(VLOOKUP($A296,table123!$AF$10:$AR$410,9,FALSE)/VLOOKUP($A296,table100!$AE$10:$AK$462,7,FALSE)*1000,"")</f>
        <v>0</v>
      </c>
      <c r="AQ296">
        <f>IFERROR(VLOOKUP($A296,table123!$BF$10:$BR$410,9,FALSE)/VLOOKUP($A296,table100!$BE$10:$BK$462,7,FALSE)*1000,"")</f>
        <v>0</v>
      </c>
      <c r="AR296">
        <f>IFERROR(VLOOKUP($A296,table123!$CF$10:$CY$410,16,FALSE)/VLOOKUP($A296,table100!$CE$10:$CK$462,7,FALSE)*1000,"")</f>
        <v>0</v>
      </c>
      <c r="AS296">
        <f>IFERROR(VLOOKUP($A296,table123!$DF$10:$DY$410,16,FALSE)/VLOOKUP($A296,table100!$DE$10:$DK$462,7,FALSE)*1000,"")</f>
        <v>0</v>
      </c>
      <c r="AT296">
        <f>IFERROR(VLOOKUP($A296,table123!$EF$10:$EZ$410,17,FALSE)/VLOOKUP($A296,table100!$EE$10:$EK$462,7,FALSE)*1000,"")</f>
        <v>1.5962456302775874E-2</v>
      </c>
      <c r="AU296">
        <f>IFERROR(VLOOKUP($A296,table123!$FF$10:$FZ$410,17,FALSE)/VLOOKUP($A296,table100!$FE$10:$FK$462,7,FALSE)*1000,"")</f>
        <v>0</v>
      </c>
      <c r="AV296">
        <f>IFERROR(VLOOKUP($A296,table123!$GF$10:$GZ$410,17,FALSE)/VLOOKUP($A296,table100!$GE$10:$GK$462,7,FALSE)*1000,"")</f>
        <v>0</v>
      </c>
      <c r="AX296">
        <f>IFERROR(VLOOKUP($A296,table123!$F$10:$R$410,11,FALSE)/VLOOKUP($A296,table100!$E$10:$K$462,7,FALSE)*1000,"")</f>
        <v>3.3331111259249382E-2</v>
      </c>
      <c r="AY296">
        <f>IFERROR(VLOOKUP($A296,table123!$AF$10:$AR$410,11,FALSE)/VLOOKUP($A296,table100!$AE$10:$AK$462,7,FALSE)*1000,"")</f>
        <v>3.3059490553250581E-2</v>
      </c>
      <c r="AZ296">
        <f>IFERROR(VLOOKUP($A296,table123!$BF$10:$BR$410,11,FALSE)/VLOOKUP($A296,table100!$BE$10:$BK$462,7,FALSE)*1000,"")</f>
        <v>9.8313916334857199E-2</v>
      </c>
      <c r="BA296">
        <f>IFERROR(VLOOKUP($A296,table123!$CF$10:$CY$410,18,FALSE)/VLOOKUP($A296,table100!$CE$10:$CK$462,7,FALSE)*1000,"")</f>
        <v>0</v>
      </c>
      <c r="BB296">
        <f>IFERROR(VLOOKUP($A296,table123!$DF$10:$DY$410,18,FALSE)/VLOOKUP($A296,table100!$DE$10:$DK$462,7,FALSE)*1000,"")</f>
        <v>0</v>
      </c>
      <c r="BC296">
        <f>IFERROR(VLOOKUP($A296,table123!$EF$10:$EZ$410,19,FALSE)/VLOOKUP($A296,table100!$EE$10:$EK$462,7,FALSE)*1000,"")</f>
        <v>0</v>
      </c>
      <c r="BD296">
        <f>IFERROR(VLOOKUP($A296,table123!$FF$10:$FZ$410,19,FALSE)/VLOOKUP($A296,table100!$FE$10:$FK$462,7,FALSE)*1000,"")</f>
        <v>0</v>
      </c>
      <c r="BE296">
        <f>IFERROR(VLOOKUP($A296,table123!$GF$10:$GZ$410,19,FALSE)/VLOOKUP($A296,table100!$GE$10:$GK$462,7,FALSE)*1000,"")</f>
        <v>0</v>
      </c>
      <c r="BG296">
        <f>IFERROR(VLOOKUP($A296,table123!$F$10:$R$410,13,FALSE)/VLOOKUP($A296,table100!$E$10:$K$462,7,FALSE)*1000,"")</f>
        <v>8.216118925404972</v>
      </c>
      <c r="BH296">
        <f>IFERROR(VLOOKUP($A296,table123!$AF$10:$AR$410,13,FALSE)/VLOOKUP($A296,table100!$AE$10:$AK$462,7,FALSE)*1000,"")</f>
        <v>8.7938244871646525</v>
      </c>
      <c r="BI296">
        <f>IFERROR(VLOOKUP($A296,table123!$BF$10:$BR$410,13,FALSE)/VLOOKUP($A296,table100!$BE$10:$BK$462,7,FALSE)*1000,"")</f>
        <v>10.568746005997149</v>
      </c>
      <c r="BJ296">
        <f>IFERROR(VLOOKUP($A296,table123!$CF$10:$CY$410,20,FALSE)/VLOOKUP($A296,table100!$CE$10:$CK$462,7,FALSE)*1000,"")</f>
        <v>8.0260725751532256</v>
      </c>
      <c r="BK296">
        <f>IFERROR(VLOOKUP($A296,table123!$DF$10:$DY$410,20,FALSE)/VLOOKUP($A296,table100!$DE$10:$DK$462,7,FALSE)*1000,"")</f>
        <v>7.6887194582508966</v>
      </c>
      <c r="BL296">
        <f>IFERROR(VLOOKUP($A296,table123!$EF$10:$EZ$410,21,FALSE)/VLOOKUP($A296,table100!$EE$10:$EK$462,7,FALSE)*1000,"")</f>
        <v>6.8319312975880724</v>
      </c>
      <c r="BM296">
        <f>IFERROR(VLOOKUP($A296,table123!$FF$10:$FZ$410,21,FALSE)/VLOOKUP($A296,table100!$FE$10:$FK$462,7,FALSE)*1000,"")</f>
        <v>10.71739992072929</v>
      </c>
      <c r="BN296">
        <f>IFERROR(VLOOKUP($A296,table123!$GF$10:$GZ$410,21,FALSE)/VLOOKUP($A296,table100!$GE$10:$GK$462,7,FALSE)*1000,"")</f>
        <v>11.435114743298145</v>
      </c>
    </row>
    <row r="297" spans="1:66" x14ac:dyDescent="0.3">
      <c r="A297" t="s">
        <v>402</v>
      </c>
      <c r="B297" t="str">
        <f>VLOOKUP($A297,class!$A$1:$B$455,2,FALSE)</f>
        <v>Shire District</v>
      </c>
      <c r="C297" t="str">
        <f>IFERROR(VLOOKUP($A297,classifications!A$3:C$334,3,FALSE),VLOOKUP($A297,classifications!I$2:K$28,3,FALSE))</f>
        <v>Predominantly Rural</v>
      </c>
      <c r="E297" t="b">
        <f>IF(VLOOKUP(A297,table123!$F$10:$F$410,1,FALSE)=VLOOKUP(calculations!A297,table100!$E$10:$E$462,1,FALSE),TRUE,FALSE)</f>
        <v>1</v>
      </c>
      <c r="F297" t="b">
        <f>IF(VLOOKUP($A297,table123!$AF$10:$AF$410,1,FALSE)=VLOOKUP(calculations!$A297,table100!$AE$10:$AE$462,1,FALSE),TRUE,FALSE)</f>
        <v>1</v>
      </c>
      <c r="G297" t="b">
        <f>IF(VLOOKUP($A297,table123!$BF$10:$BF$410,1,FALSE)=VLOOKUP(calculations!$A297,table100!$BE$10:$BE$462,1,FALSE),TRUE,FALSE)</f>
        <v>1</v>
      </c>
      <c r="H297" t="b">
        <f>IF(VLOOKUP($A297,table123!$CF$10:$CF$410,1,FALSE)=VLOOKUP(calculations!$A297,table100!$CE$10:$CE$462,1,FALSE),TRUE,FALSE)</f>
        <v>1</v>
      </c>
      <c r="I297" t="b">
        <f>IF(VLOOKUP($A297,table123!$DF$10:$DF$410,1,FALSE)=VLOOKUP(calculations!$A297,table100!$DE$10:$DE$462,1,FALSE),TRUE,FALSE)</f>
        <v>1</v>
      </c>
      <c r="J297" t="b">
        <f>IF(VLOOKUP($A297,table123!$EF$10:$EF$410,1,FALSE)=VLOOKUP(calculations!$A297,table100!$EE$10:$EE$462,1,FALSE),TRUE,FALSE)</f>
        <v>1</v>
      </c>
      <c r="K297" t="b">
        <f>IF(VLOOKUP($A297,table123!$FF$10:$FF$410,1,FALSE)=VLOOKUP(calculations!$A297,table100!$FE$10:$FE$462,1,FALSE),TRUE,FALSE)</f>
        <v>1</v>
      </c>
      <c r="L297" t="b">
        <f>IF(VLOOKUP($A297,table123!$GF$10:$GF$408,1,FALSE)=VLOOKUP(calculations!$A297,table100!$GE$10:$GE$462,1,FALSE),TRUE,FALSE)</f>
        <v>1</v>
      </c>
      <c r="N297">
        <f>IFERROR(VLOOKUP($A297,table123!$F$10:$R$410,3,FALSE)/VLOOKUP($A297,table100!$E$10:$K$462,7,FALSE)*1000,"")</f>
        <v>2.9841281683048289</v>
      </c>
      <c r="O297">
        <f>IFERROR(VLOOKUP($A297,table123!$AF$10:$AR$410,3,FALSE)/VLOOKUP($A297,table100!$AE$10:$AK$462,7,FALSE)*1000,"")</f>
        <v>3.7866834963710954</v>
      </c>
      <c r="P297">
        <f>IFERROR(VLOOKUP($A297,table123!$BF$10:$BR$410,3,FALSE)/VLOOKUP($A297,table100!$BE$10:$BK$462,7,FALSE)*1000,"")</f>
        <v>5.4491382972828193</v>
      </c>
      <c r="Q297">
        <f>IFERROR(VLOOKUP($A297,table123!$CF$10:$CY$410,3,FALSE)/VLOOKUP($A297,table100!$CE$10:$CK$462,7,FALSE)*1000,"")</f>
        <v>4.2931841115493992</v>
      </c>
      <c r="R297">
        <f>IFERROR(VLOOKUP($A297,table123!$DF$10:$DY$410,3,FALSE)/VLOOKUP($A297,table100!$DE$10:$DK$462,7,FALSE)*1000,"")</f>
        <v>3.5562526215964838</v>
      </c>
      <c r="S297">
        <f>IFERROR(VLOOKUP($A297,table123!$EF$10:$EZ$410,3,FALSE)/VLOOKUP($A297,table100!$EE$10:$EK$462,7,FALSE)*1000,"")</f>
        <v>4.5157780195865067</v>
      </c>
      <c r="T297">
        <f>IFERROR(VLOOKUP($A297,table123!$FF$10:$FZ$410,3,FALSE)/VLOOKUP($A297,table100!$FE$10:$FK$462,7,FALSE)*1000,"")</f>
        <v>4.2707319710238947</v>
      </c>
      <c r="U297">
        <f>IFERROR(VLOOKUP($A297,table123!$GF$10:$GZ$410,3,FALSE)/VLOOKUP($A297,table100!$GE$10:$GK$462,7,FALSE)*1000,"")</f>
        <v>3.6366893586528124</v>
      </c>
      <c r="W297">
        <f>IFERROR(VLOOKUP($A297,table123!$F$10:$R$410,5,FALSE)/VLOOKUP($A297,table100!$E$10:$K$462,7,FALSE)*1000,"")</f>
        <v>0.11190480631143108</v>
      </c>
      <c r="X297">
        <f>IFERROR(VLOOKUP($A297,table123!$AF$10:$AR$410,5,FALSE)/VLOOKUP($A297,table100!$AE$10:$AK$462,7,FALSE)*1000,"")</f>
        <v>0</v>
      </c>
      <c r="Y297">
        <f>IFERROR(VLOOKUP($A297,table123!$BF$10:$BR$410,5,FALSE)/VLOOKUP($A297,table100!$BE$10:$BK$462,7,FALSE)*1000,"")</f>
        <v>0.12930158671518555</v>
      </c>
      <c r="Z297">
        <f>IFERROR(VLOOKUP($A297,table123!$CF$10:$CY$410,5,FALSE)/VLOOKUP($A297,table100!$CE$10:$CK$462,7,FALSE)*1000,"")</f>
        <v>9.1734703238235016E-2</v>
      </c>
      <c r="AA297">
        <f>IFERROR(VLOOKUP($A297,table123!$DF$10:$DY$410,5,FALSE)/VLOOKUP($A297,table100!$DE$10:$DK$462,7,FALSE)*1000,"")</f>
        <v>0.14589754345011216</v>
      </c>
      <c r="AB297">
        <f>IFERROR(VLOOKUP($A297,table123!$EF$10:$EZ$410,5,FALSE)/VLOOKUP($A297,table100!$EE$10:$EK$462,7,FALSE)*1000,"")</f>
        <v>0.23576351106274934</v>
      </c>
      <c r="AC297">
        <f>IFERROR(VLOOKUP($A297,table123!$FF$10:$FZ$410,5,FALSE)/VLOOKUP($A297,table100!$FE$10:$FK$462,7,FALSE)*1000,"")</f>
        <v>5.4059898367391071E-2</v>
      </c>
      <c r="AD297">
        <f>IFERROR(VLOOKUP($A297,table123!$GF$10:$GZ$410,5,FALSE)/VLOOKUP($A297,table100!$GE$10:$GK$462,7,FALSE)*1000,"")</f>
        <v>0.16123253314224292</v>
      </c>
      <c r="AF297">
        <f>IFERROR(VLOOKUP($A297,table123!$F$10:$R$410,7,FALSE)/VLOOKUP($A297,table100!$E$10:$K$462,7,FALSE)*1000,"")</f>
        <v>1.7345244978271817</v>
      </c>
      <c r="AG297">
        <f>IFERROR(VLOOKUP($A297,table123!$AF$10:$AR$410,7,FALSE)/VLOOKUP($A297,table100!$AE$10:$AK$462,7,FALSE)*1000,"")</f>
        <v>1.1137304401091457</v>
      </c>
      <c r="AH297">
        <f>IFERROR(VLOOKUP($A297,table123!$BF$10:$BR$410,7,FALSE)/VLOOKUP($A297,table100!$BE$10:$BK$462,7,FALSE)*1000,"")</f>
        <v>1.2191292461717493</v>
      </c>
      <c r="AI297">
        <f>IFERROR(VLOOKUP($A297,table123!$CF$10:$CY$410,7,FALSE)/VLOOKUP($A297,table100!$CE$10:$CK$462,7,FALSE)*1000,"")</f>
        <v>1.6328777176405835</v>
      </c>
      <c r="AJ297">
        <f>IFERROR(VLOOKUP($A297,table123!$DF$10:$DY$410,7,FALSE)/VLOOKUP($A297,table100!$DE$10:$DK$462,7,FALSE)*1000,"")</f>
        <v>1.896668064851458</v>
      </c>
      <c r="AK297">
        <f>IFERROR(VLOOKUP($A297,table123!$EF$10:$EZ$410,7,FALSE)/VLOOKUP($A297,table100!$EE$10:$EK$462,7,FALSE)*1000,"")</f>
        <v>1.6684802321363801</v>
      </c>
      <c r="AL297">
        <f>IFERROR(VLOOKUP($A297,table123!$FF$10:$FZ$410,7,FALSE)/VLOOKUP($A297,table100!$FE$10:$FK$462,7,FALSE)*1000,"")</f>
        <v>1.5497170865318772</v>
      </c>
      <c r="AM297">
        <f>IFERROR(VLOOKUP($A297,table123!$GF$10:$GZ$410,7,FALSE)/VLOOKUP($A297,table100!$GE$10:$GK$462,7,FALSE)*1000,"")</f>
        <v>1.2361160874238624</v>
      </c>
      <c r="AO297">
        <f>IFERROR(VLOOKUP($A297,table123!$F$10:$R$410,9,FALSE)/VLOOKUP($A297,table100!$E$10:$K$462,7,FALSE)*1000,"")</f>
        <v>0</v>
      </c>
      <c r="AP297">
        <f>IFERROR(VLOOKUP($A297,table123!$AF$10:$AR$410,9,FALSE)/VLOOKUP($A297,table100!$AE$10:$AK$462,7,FALSE)*1000,"")</f>
        <v>0</v>
      </c>
      <c r="AQ297">
        <f>IFERROR(VLOOKUP($A297,table123!$BF$10:$BR$410,9,FALSE)/VLOOKUP($A297,table100!$BE$10:$BK$462,7,FALSE)*1000,"")</f>
        <v>0</v>
      </c>
      <c r="AR297">
        <f>IFERROR(VLOOKUP($A297,table123!$CF$10:$CY$410,16,FALSE)/VLOOKUP($A297,table100!$CE$10:$CK$462,7,FALSE)*1000,"")</f>
        <v>0</v>
      </c>
      <c r="AS297">
        <f>IFERROR(VLOOKUP($A297,table123!$DF$10:$DY$410,16,FALSE)/VLOOKUP($A297,table100!$DE$10:$DK$462,7,FALSE)*1000,"")</f>
        <v>0</v>
      </c>
      <c r="AT297">
        <f>IFERROR(VLOOKUP($A297,table123!$EF$10:$EZ$410,17,FALSE)/VLOOKUP($A297,table100!$EE$10:$EK$462,7,FALSE)*1000,"")</f>
        <v>0</v>
      </c>
      <c r="AU297">
        <f>IFERROR(VLOOKUP($A297,table123!$FF$10:$FZ$410,17,FALSE)/VLOOKUP($A297,table100!$FE$10:$FK$462,7,FALSE)*1000,"")</f>
        <v>0</v>
      </c>
      <c r="AV297">
        <f>IFERROR(VLOOKUP($A297,table123!$GF$10:$GZ$410,17,FALSE)/VLOOKUP($A297,table100!$GE$10:$GK$462,7,FALSE)*1000,"")</f>
        <v>0</v>
      </c>
      <c r="AX297">
        <f>IFERROR(VLOOKUP($A297,table123!$F$10:$R$410,11,FALSE)/VLOOKUP($A297,table100!$E$10:$K$462,7,FALSE)*1000,"")</f>
        <v>5.5952403155715542E-2</v>
      </c>
      <c r="AY297">
        <f>IFERROR(VLOOKUP($A297,table123!$AF$10:$AR$410,11,FALSE)/VLOOKUP($A297,table100!$AE$10:$AK$462,7,FALSE)*1000,"")</f>
        <v>0</v>
      </c>
      <c r="AZ297">
        <f>IFERROR(VLOOKUP($A297,table123!$BF$10:$BR$410,11,FALSE)/VLOOKUP($A297,table100!$BE$10:$BK$462,7,FALSE)*1000,"")</f>
        <v>0</v>
      </c>
      <c r="BA297">
        <f>IFERROR(VLOOKUP($A297,table123!$CF$10:$CY$410,18,FALSE)/VLOOKUP($A297,table100!$CE$10:$CK$462,7,FALSE)*1000,"")</f>
        <v>0</v>
      </c>
      <c r="BB297">
        <f>IFERROR(VLOOKUP($A297,table123!$DF$10:$DY$410,18,FALSE)/VLOOKUP($A297,table100!$DE$10:$DK$462,7,FALSE)*1000,"")</f>
        <v>0</v>
      </c>
      <c r="BC297">
        <f>IFERROR(VLOOKUP($A297,table123!$EF$10:$EZ$410,19,FALSE)/VLOOKUP($A297,table100!$EE$10:$EK$462,7,FALSE)*1000,"")</f>
        <v>0</v>
      </c>
      <c r="BD297">
        <f>IFERROR(VLOOKUP($A297,table123!$FF$10:$FZ$410,19,FALSE)/VLOOKUP($A297,table100!$FE$10:$FK$462,7,FALSE)*1000,"")</f>
        <v>0</v>
      </c>
      <c r="BE297">
        <f>IFERROR(VLOOKUP($A297,table123!$GF$10:$GZ$410,19,FALSE)/VLOOKUP($A297,table100!$GE$10:$GK$462,7,FALSE)*1000,"")</f>
        <v>5.3744177714080972E-2</v>
      </c>
      <c r="BG297">
        <f>IFERROR(VLOOKUP($A297,table123!$F$10:$R$410,13,FALSE)/VLOOKUP($A297,table100!$E$10:$K$462,7,FALSE)*1000,"")</f>
        <v>4.774605069287726</v>
      </c>
      <c r="BH297">
        <f>IFERROR(VLOOKUP($A297,table123!$AF$10:$AR$410,13,FALSE)/VLOOKUP($A297,table100!$AE$10:$AK$462,7,FALSE)*1000,"")</f>
        <v>4.9004139364802404</v>
      </c>
      <c r="BI297">
        <f>IFERROR(VLOOKUP($A297,table123!$BF$10:$BR$410,13,FALSE)/VLOOKUP($A297,table100!$BE$10:$BK$462,7,FALSE)*1000,"")</f>
        <v>6.7975691301697543</v>
      </c>
      <c r="BJ297">
        <f>IFERROR(VLOOKUP($A297,table123!$CF$10:$CY$410,20,FALSE)/VLOOKUP($A297,table100!$CE$10:$CK$462,7,FALSE)*1000,"")</f>
        <v>6.0177965324282177</v>
      </c>
      <c r="BK297">
        <f>IFERROR(VLOOKUP($A297,table123!$DF$10:$DY$410,20,FALSE)/VLOOKUP($A297,table100!$DE$10:$DK$462,7,FALSE)*1000,"")</f>
        <v>5.598818229898054</v>
      </c>
      <c r="BL297">
        <f>IFERROR(VLOOKUP($A297,table123!$EF$10:$EZ$410,21,FALSE)/VLOOKUP($A297,table100!$EE$10:$EK$462,7,FALSE)*1000,"")</f>
        <v>6.4200217627856366</v>
      </c>
      <c r="BM297">
        <f>IFERROR(VLOOKUP($A297,table123!$FF$10:$FZ$410,21,FALSE)/VLOOKUP($A297,table100!$FE$10:$FK$462,7,FALSE)*1000,"")</f>
        <v>5.8745089559231634</v>
      </c>
      <c r="BN297">
        <f>IFERROR(VLOOKUP($A297,table123!$GF$10:$GZ$410,21,FALSE)/VLOOKUP($A297,table100!$GE$10:$GK$462,7,FALSE)*1000,"")</f>
        <v>4.9802938015048364</v>
      </c>
    </row>
    <row r="298" spans="1:66" x14ac:dyDescent="0.3">
      <c r="A298" t="s">
        <v>754</v>
      </c>
      <c r="B298" t="str">
        <f>VLOOKUP($A298,class!$A$1:$B$455,2,FALSE)</f>
        <v>Shire District</v>
      </c>
      <c r="C298" t="str">
        <f>IFERROR(VLOOKUP($A298,classifications!A$3:C$334,3,FALSE),VLOOKUP($A298,classifications!I$2:K$28,3,FALSE))</f>
        <v>Predominantly Rural</v>
      </c>
      <c r="E298" t="b">
        <f>IF(VLOOKUP(A298,table123!$F$10:$F$410,1,FALSE)=VLOOKUP(calculations!A298,table100!$E$10:$E$462,1,FALSE),TRUE,FALSE)</f>
        <v>1</v>
      </c>
      <c r="F298" t="b">
        <f>IF(VLOOKUP($A298,table123!$AF$10:$AF$410,1,FALSE)=VLOOKUP(calculations!$A298,table100!$AE$10:$AE$462,1,FALSE),TRUE,FALSE)</f>
        <v>1</v>
      </c>
      <c r="G298" t="b">
        <f>IF(VLOOKUP($A298,table123!$BF$10:$BF$410,1,FALSE)=VLOOKUP(calculations!$A298,table100!$BE$10:$BE$462,1,FALSE),TRUE,FALSE)</f>
        <v>1</v>
      </c>
      <c r="H298" t="b">
        <f>IF(VLOOKUP($A298,table123!$CF$10:$CF$410,1,FALSE)=VLOOKUP(calculations!$A298,table100!$CE$10:$CE$462,1,FALSE),TRUE,FALSE)</f>
        <v>1</v>
      </c>
      <c r="I298" t="b">
        <f>IF(VLOOKUP($A298,table123!$DF$10:$DF$410,1,FALSE)=VLOOKUP(calculations!$A298,table100!$DE$10:$DE$462,1,FALSE),TRUE,FALSE)</f>
        <v>1</v>
      </c>
      <c r="J298" t="b">
        <f>IF(VLOOKUP($A298,table123!$EF$10:$EF$410,1,FALSE)=VLOOKUP(calculations!$A298,table100!$EE$10:$EE$462,1,FALSE),TRUE,FALSE)</f>
        <v>1</v>
      </c>
      <c r="K298" t="b">
        <f>IF(VLOOKUP($A298,table123!$FF$10:$FF$410,1,FALSE)=VLOOKUP(calculations!$A298,table100!$FE$10:$FE$462,1,FALSE),TRUE,FALSE)</f>
        <v>1</v>
      </c>
      <c r="L298" t="b">
        <f>IF(VLOOKUP($A298,table123!$GF$10:$GF$408,1,FALSE)=VLOOKUP(calculations!$A298,table100!$GE$10:$GE$462,1,FALSE),TRUE,FALSE)</f>
        <v>1</v>
      </c>
      <c r="N298">
        <f>IFERROR(VLOOKUP($A298,table123!$F$10:$R$410,3,FALSE)/VLOOKUP($A298,table100!$E$10:$K$462,7,FALSE)*1000,"")</f>
        <v>11.086594805758519</v>
      </c>
      <c r="O298">
        <f>IFERROR(VLOOKUP($A298,table123!$AF$10:$AR$410,3,FALSE)/VLOOKUP($A298,table100!$AE$10:$AK$462,7,FALSE)*1000,"")</f>
        <v>11.418462528144097</v>
      </c>
      <c r="P298">
        <f>IFERROR(VLOOKUP($A298,table123!$BF$10:$BR$410,3,FALSE)/VLOOKUP($A298,table100!$BE$10:$BK$462,7,FALSE)*1000,"")</f>
        <v>16.102547804438796</v>
      </c>
      <c r="Q298">
        <f>IFERROR(VLOOKUP($A298,table123!$CF$10:$CY$410,3,FALSE)/VLOOKUP($A298,table100!$CE$10:$CK$462,7,FALSE)*1000,"")</f>
        <v>10.751010074736861</v>
      </c>
      <c r="R298">
        <f>IFERROR(VLOOKUP($A298,table123!$DF$10:$DY$410,3,FALSE)/VLOOKUP($A298,table100!$DE$10:$DK$462,7,FALSE)*1000,"")</f>
        <v>19.030016771057948</v>
      </c>
      <c r="S298">
        <f>IFERROR(VLOOKUP($A298,table123!$EF$10:$EZ$410,3,FALSE)/VLOOKUP($A298,table100!$EE$10:$EK$462,7,FALSE)*1000,"")</f>
        <v>18.407275656084302</v>
      </c>
      <c r="T298">
        <f>IFERROR(VLOOKUP($A298,table123!$FF$10:$FZ$410,3,FALSE)/VLOOKUP($A298,table100!$FE$10:$FK$462,7,FALSE)*1000,"")</f>
        <v>18.974206937444411</v>
      </c>
      <c r="U298">
        <f>IFERROR(VLOOKUP($A298,table123!$GF$10:$GZ$410,3,FALSE)/VLOOKUP($A298,table100!$GE$10:$GK$462,7,FALSE)*1000,"")</f>
        <v>13.03168297645577</v>
      </c>
      <c r="W298">
        <f>IFERROR(VLOOKUP($A298,table123!$F$10:$R$410,5,FALSE)/VLOOKUP($A298,table100!$E$10:$K$462,7,FALSE)*1000,"")</f>
        <v>1.8085799030601171E-2</v>
      </c>
      <c r="X298">
        <f>IFERROR(VLOOKUP($A298,table123!$AF$10:$AR$410,5,FALSE)/VLOOKUP($A298,table100!$AE$10:$AK$462,7,FALSE)*1000,"")</f>
        <v>0</v>
      </c>
      <c r="Y298">
        <f>IFERROR(VLOOKUP($A298,table123!$BF$10:$BR$410,5,FALSE)/VLOOKUP($A298,table100!$BE$10:$BK$462,7,FALSE)*1000,"")</f>
        <v>8.8281512085739006E-2</v>
      </c>
      <c r="Z298">
        <f>IFERROR(VLOOKUP($A298,table123!$CF$10:$CY$410,5,FALSE)/VLOOKUP($A298,table100!$CE$10:$CK$462,7,FALSE)*1000,"")</f>
        <v>0.10404203298132444</v>
      </c>
      <c r="AA298">
        <f>IFERROR(VLOOKUP($A298,table123!$DF$10:$DY$410,5,FALSE)/VLOOKUP($A298,table100!$DE$10:$DK$462,7,FALSE)*1000,"")</f>
        <v>3.4226648868809259E-2</v>
      </c>
      <c r="AB298">
        <f>IFERROR(VLOOKUP($A298,table123!$EF$10:$EZ$410,5,FALSE)/VLOOKUP($A298,table100!$EE$10:$EK$462,7,FALSE)*1000,"")</f>
        <v>3.3559299281830997E-2</v>
      </c>
      <c r="AC298">
        <f>IFERROR(VLOOKUP($A298,table123!$FF$10:$FZ$410,5,FALSE)/VLOOKUP($A298,table100!$FE$10:$FK$462,7,FALSE)*1000,"")</f>
        <v>4.9411997232928155E-2</v>
      </c>
      <c r="AD298">
        <f>IFERROR(VLOOKUP($A298,table123!$GF$10:$GZ$410,5,FALSE)/VLOOKUP($A298,table100!$GE$10:$GK$462,7,FALSE)*1000,"")</f>
        <v>9.688983625617674E-2</v>
      </c>
      <c r="AF298">
        <f>IFERROR(VLOOKUP($A298,table123!$F$10:$R$410,7,FALSE)/VLOOKUP($A298,table100!$E$10:$K$462,7,FALSE)*1000,"")</f>
        <v>1.0128047457136657</v>
      </c>
      <c r="AG298">
        <f>IFERROR(VLOOKUP($A298,table123!$AF$10:$AR$410,7,FALSE)/VLOOKUP($A298,table100!$AE$10:$AK$462,7,FALSE)*1000,"")</f>
        <v>0.60755512669311318</v>
      </c>
      <c r="AH298">
        <f>IFERROR(VLOOKUP($A298,table123!$BF$10:$BR$410,7,FALSE)/VLOOKUP($A298,table100!$BE$10:$BK$462,7,FALSE)*1000,"")</f>
        <v>2.2070378021434753</v>
      </c>
      <c r="AI298">
        <f>IFERROR(VLOOKUP($A298,table123!$CF$10:$CY$410,7,FALSE)/VLOOKUP($A298,table100!$CE$10:$CK$462,7,FALSE)*1000,"")</f>
        <v>2.3409457420797999</v>
      </c>
      <c r="AJ298">
        <f>IFERROR(VLOOKUP($A298,table123!$DF$10:$DY$410,7,FALSE)/VLOOKUP($A298,table100!$DE$10:$DK$462,7,FALSE)*1000,"")</f>
        <v>0.88989287058904065</v>
      </c>
      <c r="AK298">
        <f>IFERROR(VLOOKUP($A298,table123!$EF$10:$EZ$410,7,FALSE)/VLOOKUP($A298,table100!$EE$10:$EK$462,7,FALSE)*1000,"")</f>
        <v>0.20135579569098599</v>
      </c>
      <c r="AL298">
        <f>IFERROR(VLOOKUP($A298,table123!$FF$10:$FZ$410,7,FALSE)/VLOOKUP($A298,table100!$FE$10:$FK$462,7,FALSE)*1000,"")</f>
        <v>1.0211812761471819</v>
      </c>
      <c r="AM298">
        <f>IFERROR(VLOOKUP($A298,table123!$GF$10:$GZ$410,7,FALSE)/VLOOKUP($A298,table100!$GE$10:$GK$462,7,FALSE)*1000,"")</f>
        <v>1.7117204405257889</v>
      </c>
      <c r="AO298">
        <f>IFERROR(VLOOKUP($A298,table123!$F$10:$R$410,9,FALSE)/VLOOKUP($A298,table100!$E$10:$K$462,7,FALSE)*1000,"")</f>
        <v>0</v>
      </c>
      <c r="AP298">
        <f>IFERROR(VLOOKUP($A298,table123!$AF$10:$AR$410,9,FALSE)/VLOOKUP($A298,table100!$AE$10:$AK$462,7,FALSE)*1000,"")</f>
        <v>8.9346342160751949E-2</v>
      </c>
      <c r="AQ298">
        <f>IFERROR(VLOOKUP($A298,table123!$BF$10:$BR$410,9,FALSE)/VLOOKUP($A298,table100!$BE$10:$BK$462,7,FALSE)*1000,"")</f>
        <v>-0.10593781450288681</v>
      </c>
      <c r="AR298">
        <f>IFERROR(VLOOKUP($A298,table123!$CF$10:$CY$410,16,FALSE)/VLOOKUP($A298,table100!$CE$10:$CK$462,7,FALSE)*1000,"")</f>
        <v>0.13872271064176595</v>
      </c>
      <c r="AS298">
        <f>IFERROR(VLOOKUP($A298,table123!$DF$10:$DY$410,16,FALSE)/VLOOKUP($A298,table100!$DE$10:$DK$462,7,FALSE)*1000,"")</f>
        <v>0</v>
      </c>
      <c r="AT298">
        <f>IFERROR(VLOOKUP($A298,table123!$EF$10:$EZ$410,17,FALSE)/VLOOKUP($A298,table100!$EE$10:$EK$462,7,FALSE)*1000,"")</f>
        <v>0.15101684676823948</v>
      </c>
      <c r="AU298">
        <f>IFERROR(VLOOKUP($A298,table123!$FF$10:$FZ$410,17,FALSE)/VLOOKUP($A298,table100!$FE$10:$FK$462,7,FALSE)*1000,"")</f>
        <v>0</v>
      </c>
      <c r="AV298">
        <f>IFERROR(VLOOKUP($A298,table123!$GF$10:$GZ$410,17,FALSE)/VLOOKUP($A298,table100!$GE$10:$GK$462,7,FALSE)*1000,"")</f>
        <v>3.2296612085392244E-2</v>
      </c>
      <c r="AX298">
        <f>IFERROR(VLOOKUP($A298,table123!$F$10:$R$410,11,FALSE)/VLOOKUP($A298,table100!$E$10:$K$462,7,FALSE)*1000,"")</f>
        <v>0</v>
      </c>
      <c r="AY298">
        <f>IFERROR(VLOOKUP($A298,table123!$AF$10:$AR$410,11,FALSE)/VLOOKUP($A298,table100!$AE$10:$AK$462,7,FALSE)*1000,"")</f>
        <v>5.3607805296451164E-2</v>
      </c>
      <c r="AZ298">
        <f>IFERROR(VLOOKUP($A298,table123!$BF$10:$BR$410,11,FALSE)/VLOOKUP($A298,table100!$BE$10:$BK$462,7,FALSE)*1000,"")</f>
        <v>7.0625209668591205E-2</v>
      </c>
      <c r="BA298">
        <f>IFERROR(VLOOKUP($A298,table123!$CF$10:$CY$410,18,FALSE)/VLOOKUP($A298,table100!$CE$10:$CK$462,7,FALSE)*1000,"")</f>
        <v>6.9361355320882973E-2</v>
      </c>
      <c r="BB298">
        <f>IFERROR(VLOOKUP($A298,table123!$DF$10:$DY$410,18,FALSE)/VLOOKUP($A298,table100!$DE$10:$DK$462,7,FALSE)*1000,"")</f>
        <v>6.8453297737618518E-2</v>
      </c>
      <c r="BC298">
        <f>IFERROR(VLOOKUP($A298,table123!$EF$10:$EZ$410,19,FALSE)/VLOOKUP($A298,table100!$EE$10:$EK$462,7,FALSE)*1000,"")</f>
        <v>3.3559299281830997E-2</v>
      </c>
      <c r="BD298">
        <f>IFERROR(VLOOKUP($A298,table123!$FF$10:$FZ$410,19,FALSE)/VLOOKUP($A298,table100!$FE$10:$FK$462,7,FALSE)*1000,"")</f>
        <v>8.2353328721546923E-2</v>
      </c>
      <c r="BE298">
        <f>IFERROR(VLOOKUP($A298,table123!$GF$10:$GZ$410,19,FALSE)/VLOOKUP($A298,table100!$GE$10:$GK$462,7,FALSE)*1000,"")</f>
        <v>6.4593224170784488E-2</v>
      </c>
      <c r="BG298">
        <f>IFERROR(VLOOKUP($A298,table123!$F$10:$R$410,13,FALSE)/VLOOKUP($A298,table100!$E$10:$K$462,7,FALSE)*1000,"")</f>
        <v>12.117485350502786</v>
      </c>
      <c r="BH298">
        <f>IFERROR(VLOOKUP($A298,table123!$AF$10:$AR$410,13,FALSE)/VLOOKUP($A298,table100!$AE$10:$AK$462,7,FALSE)*1000,"")</f>
        <v>12.061756191701512</v>
      </c>
      <c r="BI298">
        <f>IFERROR(VLOOKUP($A298,table123!$BF$10:$BR$410,13,FALSE)/VLOOKUP($A298,table100!$BE$10:$BK$462,7,FALSE)*1000,"")</f>
        <v>18.221304094496528</v>
      </c>
      <c r="BJ298">
        <f>IFERROR(VLOOKUP($A298,table123!$CF$10:$CY$410,20,FALSE)/VLOOKUP($A298,table100!$CE$10:$CK$462,7,FALSE)*1000,"")</f>
        <v>13.265359205118868</v>
      </c>
      <c r="BK298">
        <f>IFERROR(VLOOKUP($A298,table123!$DF$10:$DY$410,20,FALSE)/VLOOKUP($A298,table100!$DE$10:$DK$462,7,FALSE)*1000,"")</f>
        <v>19.885682992778179</v>
      </c>
      <c r="BL298">
        <f>IFERROR(VLOOKUP($A298,table123!$EF$10:$EZ$410,21,FALSE)/VLOOKUP($A298,table100!$EE$10:$EK$462,7,FALSE)*1000,"")</f>
        <v>18.759648298543528</v>
      </c>
      <c r="BM298">
        <f>IFERROR(VLOOKUP($A298,table123!$FF$10:$FZ$410,21,FALSE)/VLOOKUP($A298,table100!$FE$10:$FK$462,7,FALSE)*1000,"")</f>
        <v>19.962446882102977</v>
      </c>
      <c r="BN298">
        <f>IFERROR(VLOOKUP($A298,table123!$GF$10:$GZ$410,21,FALSE)/VLOOKUP($A298,table100!$GE$10:$GK$462,7,FALSE)*1000,"")</f>
        <v>14.807996641152343</v>
      </c>
    </row>
    <row r="299" spans="1:66" x14ac:dyDescent="0.3">
      <c r="A299" t="s">
        <v>773</v>
      </c>
      <c r="B299" t="str">
        <f>VLOOKUP($A299,class!$A$1:$B$455,2,FALSE)</f>
        <v>Shire District</v>
      </c>
      <c r="C299" t="str">
        <f>IFERROR(VLOOKUP($A299,classifications!A$3:C$334,3,FALSE),VLOOKUP($A299,classifications!I$2:K$28,3,FALSE))</f>
        <v>Predominantly Rural</v>
      </c>
      <c r="E299" t="b">
        <f>IF(VLOOKUP(A299,table123!$F$10:$F$410,1,FALSE)=VLOOKUP(calculations!A299,table100!$E$10:$E$462,1,FALSE),TRUE,FALSE)</f>
        <v>1</v>
      </c>
      <c r="F299" t="b">
        <f>IF(VLOOKUP($A299,table123!$AF$10:$AF$410,1,FALSE)=VLOOKUP(calculations!$A299,table100!$AE$10:$AE$462,1,FALSE),TRUE,FALSE)</f>
        <v>1</v>
      </c>
      <c r="G299" t="b">
        <f>IF(VLOOKUP($A299,table123!$BF$10:$BF$410,1,FALSE)=VLOOKUP(calculations!$A299,table100!$BE$10:$BE$462,1,FALSE),TRUE,FALSE)</f>
        <v>1</v>
      </c>
      <c r="H299" t="b">
        <f>IF(VLOOKUP($A299,table123!$CF$10:$CF$410,1,FALSE)=VLOOKUP(calculations!$A299,table100!$CE$10:$CE$462,1,FALSE),TRUE,FALSE)</f>
        <v>1</v>
      </c>
      <c r="I299" t="b">
        <f>IF(VLOOKUP($A299,table123!$DF$10:$DF$410,1,FALSE)=VLOOKUP(calculations!$A299,table100!$DE$10:$DE$462,1,FALSE),TRUE,FALSE)</f>
        <v>1</v>
      </c>
      <c r="J299" t="b">
        <f>IF(VLOOKUP($A299,table123!$EF$10:$EF$410,1,FALSE)=VLOOKUP(calculations!$A299,table100!$EE$10:$EE$462,1,FALSE),TRUE,FALSE)</f>
        <v>1</v>
      </c>
      <c r="K299" t="b">
        <f>IF(VLOOKUP($A299,table123!$FF$10:$FF$410,1,FALSE)=VLOOKUP(calculations!$A299,table100!$FE$10:$FE$462,1,FALSE),TRUE,FALSE)</f>
        <v>1</v>
      </c>
      <c r="L299" t="b">
        <f>IF(VLOOKUP($A299,table123!$GF$10:$GF$408,1,FALSE)=VLOOKUP(calculations!$A299,table100!$GE$10:$GE$462,1,FALSE),TRUE,FALSE)</f>
        <v>1</v>
      </c>
      <c r="N299">
        <f>IFERROR(VLOOKUP($A299,table123!$F$10:$R$410,3,FALSE)/VLOOKUP($A299,table100!$E$10:$K$462,7,FALSE)*1000,"")</f>
        <v>5.8569490160362649</v>
      </c>
      <c r="O299">
        <f>IFERROR(VLOOKUP($A299,table123!$AF$10:$AR$410,3,FALSE)/VLOOKUP($A299,table100!$AE$10:$AK$462,7,FALSE)*1000,"")</f>
        <v>8.6355178825695145</v>
      </c>
      <c r="P299">
        <f>IFERROR(VLOOKUP($A299,table123!$BF$10:$BR$410,3,FALSE)/VLOOKUP($A299,table100!$BE$10:$BK$462,7,FALSE)*1000,"")</f>
        <v>9.6679696365736962</v>
      </c>
      <c r="Q299">
        <f>IFERROR(VLOOKUP($A299,table123!$CF$10:$CY$410,3,FALSE)/VLOOKUP($A299,table100!$CE$10:$CK$462,7,FALSE)*1000,"")</f>
        <v>12.369510644726692</v>
      </c>
      <c r="R299">
        <f>IFERROR(VLOOKUP($A299,table123!$DF$10:$DY$410,3,FALSE)/VLOOKUP($A299,table100!$DE$10:$DK$462,7,FALSE)*1000,"")</f>
        <v>17.782344371037397</v>
      </c>
      <c r="S299">
        <f>IFERROR(VLOOKUP($A299,table123!$EF$10:$EZ$410,3,FALSE)/VLOOKUP($A299,table100!$EE$10:$EK$462,7,FALSE)*1000,"")</f>
        <v>20.72104163334312</v>
      </c>
      <c r="T299">
        <f>IFERROR(VLOOKUP($A299,table123!$FF$10:$FZ$410,3,FALSE)/VLOOKUP($A299,table100!$FE$10:$FK$462,7,FALSE)*1000,"")</f>
        <v>20.02697923558565</v>
      </c>
      <c r="U299">
        <f>IFERROR(VLOOKUP($A299,table123!$GF$10:$GZ$410,3,FALSE)/VLOOKUP($A299,table100!$GE$10:$GK$462,7,FALSE)*1000,"")</f>
        <v>9.8168870251814262</v>
      </c>
      <c r="W299">
        <f>IFERROR(VLOOKUP($A299,table123!$F$10:$R$410,5,FALSE)/VLOOKUP($A299,table100!$E$10:$K$462,7,FALSE)*1000,"")</f>
        <v>0.57744567763737831</v>
      </c>
      <c r="X299">
        <f>IFERROR(VLOOKUP($A299,table123!$AF$10:$AR$410,5,FALSE)/VLOOKUP($A299,table100!$AE$10:$AK$462,7,FALSE)*1000,"")</f>
        <v>0.35525864706773325</v>
      </c>
      <c r="Y299">
        <f>IFERROR(VLOOKUP($A299,table123!$BF$10:$BR$410,5,FALSE)/VLOOKUP($A299,table100!$BE$10:$BK$462,7,FALSE)*1000,"")</f>
        <v>0</v>
      </c>
      <c r="Z299">
        <f>IFERROR(VLOOKUP($A299,table123!$CF$10:$CY$410,5,FALSE)/VLOOKUP($A299,table100!$CE$10:$CK$462,7,FALSE)*1000,"")</f>
        <v>0.16099146175349274</v>
      </c>
      <c r="AA299">
        <f>IFERROR(VLOOKUP($A299,table123!$DF$10:$DY$410,5,FALSE)/VLOOKUP($A299,table100!$DE$10:$DK$462,7,FALSE)*1000,"")</f>
        <v>5.3002516754209819E-2</v>
      </c>
      <c r="AB299">
        <f>IFERROR(VLOOKUP($A299,table123!$EF$10:$EZ$410,5,FALSE)/VLOOKUP($A299,table100!$EE$10:$EK$462,7,FALSE)*1000,"")</f>
        <v>0.18222021536859528</v>
      </c>
      <c r="AC299">
        <f>IFERROR(VLOOKUP($A299,table123!$FF$10:$FZ$410,5,FALSE)/VLOOKUP($A299,table100!$FE$10:$FK$462,7,FALSE)*1000,"")</f>
        <v>0</v>
      </c>
      <c r="AD299">
        <f>IFERROR(VLOOKUP($A299,table123!$GF$10:$GZ$410,5,FALSE)/VLOOKUP($A299,table100!$GE$10:$GK$462,7,FALSE)*1000,"")</f>
        <v>0.4496284133670882</v>
      </c>
      <c r="AF299">
        <f>IFERROR(VLOOKUP($A299,table123!$F$10:$R$410,7,FALSE)/VLOOKUP($A299,table100!$E$10:$K$462,7,FALSE)*1000,"")</f>
        <v>0</v>
      </c>
      <c r="AG299">
        <f>IFERROR(VLOOKUP($A299,table123!$AF$10:$AR$410,7,FALSE)/VLOOKUP($A299,table100!$AE$10:$AK$462,7,FALSE)*1000,"")</f>
        <v>0.10931035294391792</v>
      </c>
      <c r="AH299">
        <f>IFERROR(VLOOKUP($A299,table123!$BF$10:$BR$410,7,FALSE)/VLOOKUP($A299,table100!$BE$10:$BK$462,7,FALSE)*1000,"")</f>
        <v>0.18956803208968032</v>
      </c>
      <c r="AI299">
        <f>IFERROR(VLOOKUP($A299,table123!$CF$10:$CY$410,7,FALSE)/VLOOKUP($A299,table100!$CE$10:$CK$462,7,FALSE)*1000,"")</f>
        <v>5.3663820584497576E-2</v>
      </c>
      <c r="AJ299">
        <f>IFERROR(VLOOKUP($A299,table123!$DF$10:$DY$410,7,FALSE)/VLOOKUP($A299,table100!$DE$10:$DK$462,7,FALSE)*1000,"")</f>
        <v>0.23851132539394421</v>
      </c>
      <c r="AK299">
        <f>IFERROR(VLOOKUP($A299,table123!$EF$10:$EZ$410,7,FALSE)/VLOOKUP($A299,table100!$EE$10:$EK$462,7,FALSE)*1000,"")</f>
        <v>0.75491232081275184</v>
      </c>
      <c r="AL299">
        <f>IFERROR(VLOOKUP($A299,table123!$FF$10:$FZ$410,7,FALSE)/VLOOKUP($A299,table100!$FE$10:$FK$462,7,FALSE)*1000,"")</f>
        <v>0</v>
      </c>
      <c r="AM299">
        <f>IFERROR(VLOOKUP($A299,table123!$GF$10:$GZ$410,7,FALSE)/VLOOKUP($A299,table100!$GE$10:$GK$462,7,FALSE)*1000,"")</f>
        <v>1.1990091023122353</v>
      </c>
      <c r="AO299">
        <f>IFERROR(VLOOKUP($A299,table123!$F$10:$R$410,9,FALSE)/VLOOKUP($A299,table100!$E$10:$K$462,7,FALSE)*1000,"")</f>
        <v>0</v>
      </c>
      <c r="AP299">
        <f>IFERROR(VLOOKUP($A299,table123!$AF$10:$AR$410,9,FALSE)/VLOOKUP($A299,table100!$AE$10:$AK$462,7,FALSE)*1000,"")</f>
        <v>0</v>
      </c>
      <c r="AQ299">
        <f>IFERROR(VLOOKUP($A299,table123!$BF$10:$BR$410,9,FALSE)/VLOOKUP($A299,table100!$BE$10:$BK$462,7,FALSE)*1000,"")</f>
        <v>0</v>
      </c>
      <c r="AR299">
        <f>IFERROR(VLOOKUP($A299,table123!$CF$10:$CY$410,16,FALSE)/VLOOKUP($A299,table100!$CE$10:$CK$462,7,FALSE)*1000,"")</f>
        <v>0</v>
      </c>
      <c r="AS299">
        <f>IFERROR(VLOOKUP($A299,table123!$DF$10:$DY$410,16,FALSE)/VLOOKUP($A299,table100!$DE$10:$DK$462,7,FALSE)*1000,"")</f>
        <v>0</v>
      </c>
      <c r="AT299">
        <f>IFERROR(VLOOKUP($A299,table123!$EF$10:$EZ$410,17,FALSE)/VLOOKUP($A299,table100!$EE$10:$EK$462,7,FALSE)*1000,"")</f>
        <v>0</v>
      </c>
      <c r="AU299">
        <f>IFERROR(VLOOKUP($A299,table123!$FF$10:$FZ$410,17,FALSE)/VLOOKUP($A299,table100!$FE$10:$FK$462,7,FALSE)*1000,"")</f>
        <v>0</v>
      </c>
      <c r="AV299">
        <f>IFERROR(VLOOKUP($A299,table123!$GF$10:$GZ$410,17,FALSE)/VLOOKUP($A299,table100!$GE$10:$GK$462,7,FALSE)*1000,"")</f>
        <v>0</v>
      </c>
      <c r="AX299">
        <f>IFERROR(VLOOKUP($A299,table123!$F$10:$R$410,11,FALSE)/VLOOKUP($A299,table100!$E$10:$K$462,7,FALSE)*1000,"")</f>
        <v>0.21997930576662028</v>
      </c>
      <c r="AY299">
        <f>IFERROR(VLOOKUP($A299,table123!$AF$10:$AR$410,11,FALSE)/VLOOKUP($A299,table100!$AE$10:$AK$462,7,FALSE)*1000,"")</f>
        <v>0</v>
      </c>
      <c r="AZ299">
        <f>IFERROR(VLOOKUP($A299,table123!$BF$10:$BR$410,11,FALSE)/VLOOKUP($A299,table100!$BE$10:$BK$462,7,FALSE)*1000,"")</f>
        <v>0.56870409626904095</v>
      </c>
      <c r="BA299">
        <f>IFERROR(VLOOKUP($A299,table123!$CF$10:$CY$410,18,FALSE)/VLOOKUP($A299,table100!$CE$10:$CK$462,7,FALSE)*1000,"")</f>
        <v>0.10732764116899515</v>
      </c>
      <c r="BB299">
        <f>IFERROR(VLOOKUP($A299,table123!$DF$10:$DY$410,18,FALSE)/VLOOKUP($A299,table100!$DE$10:$DK$462,7,FALSE)*1000,"")</f>
        <v>2.650125837710491E-2</v>
      </c>
      <c r="BC299">
        <f>IFERROR(VLOOKUP($A299,table123!$EF$10:$EZ$410,19,FALSE)/VLOOKUP($A299,table100!$EE$10:$EK$462,7,FALSE)*1000,"")</f>
        <v>0</v>
      </c>
      <c r="BD299">
        <f>IFERROR(VLOOKUP($A299,table123!$FF$10:$FZ$410,19,FALSE)/VLOOKUP($A299,table100!$FE$10:$FK$462,7,FALSE)*1000,"")</f>
        <v>0</v>
      </c>
      <c r="BE299">
        <f>IFERROR(VLOOKUP($A299,table123!$GF$10:$GZ$410,19,FALSE)/VLOOKUP($A299,table100!$GE$10:$GK$462,7,FALSE)*1000,"")</f>
        <v>0</v>
      </c>
      <c r="BG299">
        <f>IFERROR(VLOOKUP($A299,table123!$F$10:$R$410,13,FALSE)/VLOOKUP($A299,table100!$E$10:$K$462,7,FALSE)*1000,"")</f>
        <v>6.2144153879070236</v>
      </c>
      <c r="BH299">
        <f>IFERROR(VLOOKUP($A299,table123!$AF$10:$AR$410,13,FALSE)/VLOOKUP($A299,table100!$AE$10:$AK$462,7,FALSE)*1000,"")</f>
        <v>9.1000868825811665</v>
      </c>
      <c r="BI299">
        <f>IFERROR(VLOOKUP($A299,table123!$BF$10:$BR$410,13,FALSE)/VLOOKUP($A299,table100!$BE$10:$BK$462,7,FALSE)*1000,"")</f>
        <v>9.2888335723943349</v>
      </c>
      <c r="BJ299">
        <f>IFERROR(VLOOKUP($A299,table123!$CF$10:$CY$410,20,FALSE)/VLOOKUP($A299,table100!$CE$10:$CK$462,7,FALSE)*1000,"")</f>
        <v>12.476838285895687</v>
      </c>
      <c r="BK299">
        <f>IFERROR(VLOOKUP($A299,table123!$DF$10:$DY$410,20,FALSE)/VLOOKUP($A299,table100!$DE$10:$DK$462,7,FALSE)*1000,"")</f>
        <v>18.047356954808446</v>
      </c>
      <c r="BL299">
        <f>IFERROR(VLOOKUP($A299,table123!$EF$10:$EZ$410,21,FALSE)/VLOOKUP($A299,table100!$EE$10:$EK$462,7,FALSE)*1000,"")</f>
        <v>21.658174169524465</v>
      </c>
      <c r="BM299">
        <f>IFERROR(VLOOKUP($A299,table123!$FF$10:$FZ$410,21,FALSE)/VLOOKUP($A299,table100!$FE$10:$FK$462,7,FALSE)*1000,"")</f>
        <v>20.02697923558565</v>
      </c>
      <c r="BN299">
        <f>IFERROR(VLOOKUP($A299,table123!$GF$10:$GZ$410,21,FALSE)/VLOOKUP($A299,table100!$GE$10:$GK$462,7,FALSE)*1000,"")</f>
        <v>11.46552454086075</v>
      </c>
    </row>
    <row r="300" spans="1:66" x14ac:dyDescent="0.3">
      <c r="A300" t="s">
        <v>830</v>
      </c>
      <c r="B300" t="str">
        <f>VLOOKUP($A300,class!$A$1:$B$455,2,FALSE)</f>
        <v>Shire District</v>
      </c>
      <c r="C300" t="str">
        <f>IFERROR(VLOOKUP($A300,classifications!A$3:C$334,3,FALSE),VLOOKUP($A300,classifications!I$2:K$28,3,FALSE))</f>
        <v>Predominantly Rural</v>
      </c>
      <c r="E300" t="b">
        <f>IF(VLOOKUP(A300,table123!$F$10:$F$410,1,FALSE)=VLOOKUP(calculations!A300,table100!$E$10:$E$462,1,FALSE),TRUE,FALSE)</f>
        <v>1</v>
      </c>
      <c r="F300" t="b">
        <f>IF(VLOOKUP($A300,table123!$AF$10:$AF$410,1,FALSE)=VLOOKUP(calculations!$A300,table100!$AE$10:$AE$462,1,FALSE),TRUE,FALSE)</f>
        <v>1</v>
      </c>
      <c r="G300" t="b">
        <f>IF(VLOOKUP($A300,table123!$BF$10:$BF$410,1,FALSE)=VLOOKUP(calculations!$A300,table100!$BE$10:$BE$462,1,FALSE),TRUE,FALSE)</f>
        <v>1</v>
      </c>
      <c r="H300" t="b">
        <f>IF(VLOOKUP($A300,table123!$CF$10:$CF$410,1,FALSE)=VLOOKUP(calculations!$A300,table100!$CE$10:$CE$462,1,FALSE),TRUE,FALSE)</f>
        <v>1</v>
      </c>
      <c r="I300" t="b">
        <f>IF(VLOOKUP($A300,table123!$DF$10:$DF$410,1,FALSE)=VLOOKUP(calculations!$A300,table100!$DE$10:$DE$462,1,FALSE),TRUE,FALSE)</f>
        <v>1</v>
      </c>
      <c r="J300" t="b">
        <f>IF(VLOOKUP($A300,table123!$EF$10:$EF$410,1,FALSE)=VLOOKUP(calculations!$A300,table100!$EE$10:$EE$462,1,FALSE),TRUE,FALSE)</f>
        <v>1</v>
      </c>
      <c r="K300" t="b">
        <f>IF(VLOOKUP($A300,table123!$FF$10:$FF$410,1,FALSE)=VLOOKUP(calculations!$A300,table100!$FE$10:$FE$462,1,FALSE),TRUE,FALSE)</f>
        <v>1</v>
      </c>
      <c r="L300" t="b">
        <f>IF(VLOOKUP($A300,table123!$GF$10:$GF$408,1,FALSE)=VLOOKUP(calculations!$A300,table100!$GE$10:$GE$462,1,FALSE),TRUE,FALSE)</f>
        <v>1</v>
      </c>
      <c r="N300">
        <f>IFERROR(VLOOKUP($A300,table123!$F$10:$R$410,3,FALSE)/VLOOKUP($A300,table100!$E$10:$K$462,7,FALSE)*1000,"")</f>
        <v>7.0198165394580219</v>
      </c>
      <c r="O300">
        <f>IFERROR(VLOOKUP($A300,table123!$AF$10:$AR$410,3,FALSE)/VLOOKUP($A300,table100!$AE$10:$AK$462,7,FALSE)*1000,"")</f>
        <v>4.2881944444444446</v>
      </c>
      <c r="P300">
        <f>IFERROR(VLOOKUP($A300,table123!$BF$10:$BR$410,3,FALSE)/VLOOKUP($A300,table100!$BE$10:$BK$462,7,FALSE)*1000,"")</f>
        <v>7.6745706714388966</v>
      </c>
      <c r="Q300">
        <f>IFERROR(VLOOKUP($A300,table123!$CF$10:$CY$410,3,FALSE)/VLOOKUP($A300,table100!$CE$10:$CK$462,7,FALSE)*1000,"")</f>
        <v>5.6875266070668369</v>
      </c>
      <c r="R300">
        <f>IFERROR(VLOOKUP($A300,table123!$DF$10:$DY$410,3,FALSE)/VLOOKUP($A300,table100!$DE$10:$DK$462,7,FALSE)*1000,"")</f>
        <v>12.830888551677626</v>
      </c>
      <c r="S300">
        <f>IFERROR(VLOOKUP($A300,table123!$EF$10:$EZ$410,3,FALSE)/VLOOKUP($A300,table100!$EE$10:$EK$462,7,FALSE)*1000,"")</f>
        <v>15.441764392324094</v>
      </c>
      <c r="T300">
        <f>IFERROR(VLOOKUP($A300,table123!$FF$10:$FZ$410,3,FALSE)/VLOOKUP($A300,table100!$FE$10:$FK$462,7,FALSE)*1000,"")</f>
        <v>20.629215695928313</v>
      </c>
      <c r="U300">
        <f>IFERROR(VLOOKUP($A300,table123!$GF$10:$GZ$410,3,FALSE)/VLOOKUP($A300,table100!$GE$10:$GK$462,7,FALSE)*1000,"")</f>
        <v>22.345651266574631</v>
      </c>
      <c r="W300">
        <f>IFERROR(VLOOKUP($A300,table123!$F$10:$R$410,5,FALSE)/VLOOKUP($A300,table100!$E$10:$K$462,7,FALSE)*1000,"")</f>
        <v>0.12254043834465374</v>
      </c>
      <c r="X300">
        <f>IFERROR(VLOOKUP($A300,table123!$AF$10:$AR$410,5,FALSE)/VLOOKUP($A300,table100!$AE$10:$AK$462,7,FALSE)*1000,"")</f>
        <v>0.22569444444444445</v>
      </c>
      <c r="Y300">
        <f>IFERROR(VLOOKUP($A300,table123!$BF$10:$BR$410,5,FALSE)/VLOOKUP($A300,table100!$BE$10:$BK$462,7,FALSE)*1000,"")</f>
        <v>0.79154764772688169</v>
      </c>
      <c r="Z300">
        <f>IFERROR(VLOOKUP($A300,table123!$CF$10:$CY$410,5,FALSE)/VLOOKUP($A300,table100!$CE$10:$CK$462,7,FALSE)*1000,"")</f>
        <v>0.17028522775649213</v>
      </c>
      <c r="AA300">
        <f>IFERROR(VLOOKUP($A300,table123!$DF$10:$DY$410,5,FALSE)/VLOOKUP($A300,table100!$DE$10:$DK$462,7,FALSE)*1000,"")</f>
        <v>0.32035069971337043</v>
      </c>
      <c r="AB300">
        <f>IFERROR(VLOOKUP($A300,table123!$EF$10:$EZ$410,5,FALSE)/VLOOKUP($A300,table100!$EE$10:$EK$462,7,FALSE)*1000,"")</f>
        <v>9.994669509594882E-2</v>
      </c>
      <c r="AC300">
        <f>IFERROR(VLOOKUP($A300,table123!$FF$10:$FZ$410,5,FALSE)/VLOOKUP($A300,table100!$FE$10:$FK$462,7,FALSE)*1000,"")</f>
        <v>8.2057341670359246E-2</v>
      </c>
      <c r="AD300">
        <f>IFERROR(VLOOKUP($A300,table123!$GF$10:$GZ$410,5,FALSE)/VLOOKUP($A300,table100!$GE$10:$GK$462,7,FALSE)*1000,"")</f>
        <v>0.28895238706777537</v>
      </c>
      <c r="AF300">
        <f>IFERROR(VLOOKUP($A300,table123!$F$10:$R$410,7,FALSE)/VLOOKUP($A300,table100!$E$10:$K$462,7,FALSE)*1000,"")</f>
        <v>1.1903928296337791</v>
      </c>
      <c r="AG300">
        <f>IFERROR(VLOOKUP($A300,table123!$AF$10:$AR$410,7,FALSE)/VLOOKUP($A300,table100!$AE$10:$AK$462,7,FALSE)*1000,"")</f>
        <v>4.4097222222222223</v>
      </c>
      <c r="AH300">
        <f>IFERROR(VLOOKUP($A300,table123!$BF$10:$BR$410,7,FALSE)/VLOOKUP($A300,table100!$BE$10:$BK$462,7,FALSE)*1000,"")</f>
        <v>2.0476993495543243</v>
      </c>
      <c r="AI300">
        <f>IFERROR(VLOOKUP($A300,table123!$CF$10:$CY$410,7,FALSE)/VLOOKUP($A300,table100!$CE$10:$CK$462,7,FALSE)*1000,"")</f>
        <v>3.5589612601106855</v>
      </c>
      <c r="AJ300">
        <f>IFERROR(VLOOKUP($A300,table123!$DF$10:$DY$410,7,FALSE)/VLOOKUP($A300,table100!$DE$10:$DK$462,7,FALSE)*1000,"")</f>
        <v>0.96105209914011125</v>
      </c>
      <c r="AK300">
        <f>IFERROR(VLOOKUP($A300,table123!$EF$10:$EZ$410,7,FALSE)/VLOOKUP($A300,table100!$EE$10:$EK$462,7,FALSE)*1000,"")</f>
        <v>3.3315565031982942E-2</v>
      </c>
      <c r="AL300">
        <f>IFERROR(VLOOKUP($A300,table123!$FF$10:$FZ$410,7,FALSE)/VLOOKUP($A300,table100!$FE$10:$FK$462,7,FALSE)*1000,"")</f>
        <v>1.7067927067434723</v>
      </c>
      <c r="AM300">
        <f>IFERROR(VLOOKUP($A300,table123!$GF$10:$GZ$410,7,FALSE)/VLOOKUP($A300,table100!$GE$10:$GK$462,7,FALSE)*1000,"")</f>
        <v>2.1831958134009697</v>
      </c>
      <c r="AO300">
        <f>IFERROR(VLOOKUP($A300,table123!$F$10:$R$410,9,FALSE)/VLOOKUP($A300,table100!$E$10:$K$462,7,FALSE)*1000,"")</f>
        <v>0</v>
      </c>
      <c r="AP300">
        <f>IFERROR(VLOOKUP($A300,table123!$AF$10:$AR$410,9,FALSE)/VLOOKUP($A300,table100!$AE$10:$AK$462,7,FALSE)*1000,"")</f>
        <v>0</v>
      </c>
      <c r="AQ300">
        <f>IFERROR(VLOOKUP($A300,table123!$BF$10:$BR$410,9,FALSE)/VLOOKUP($A300,table100!$BE$10:$BK$462,7,FALSE)*1000,"")</f>
        <v>0</v>
      </c>
      <c r="AR300">
        <f>IFERROR(VLOOKUP($A300,table123!$CF$10:$CY$410,16,FALSE)/VLOOKUP($A300,table100!$CE$10:$CK$462,7,FALSE)*1000,"")</f>
        <v>0.54491272882077479</v>
      </c>
      <c r="AS300">
        <f>IFERROR(VLOOKUP($A300,table123!$DF$10:$DY$410,16,FALSE)/VLOOKUP($A300,table100!$DE$10:$DK$462,7,FALSE)*1000,"")</f>
        <v>0</v>
      </c>
      <c r="AT300">
        <f>IFERROR(VLOOKUP($A300,table123!$EF$10:$EZ$410,17,FALSE)/VLOOKUP($A300,table100!$EE$10:$EK$462,7,FALSE)*1000,"")</f>
        <v>0</v>
      </c>
      <c r="AU300">
        <f>IFERROR(VLOOKUP($A300,table123!$FF$10:$FZ$410,17,FALSE)/VLOOKUP($A300,table100!$FE$10:$FK$462,7,FALSE)*1000,"")</f>
        <v>0</v>
      </c>
      <c r="AV300">
        <f>IFERROR(VLOOKUP($A300,table123!$GF$10:$GZ$410,17,FALSE)/VLOOKUP($A300,table100!$GE$10:$GK$462,7,FALSE)*1000,"")</f>
        <v>0</v>
      </c>
      <c r="AX300">
        <f>IFERROR(VLOOKUP($A300,table123!$F$10:$R$410,11,FALSE)/VLOOKUP($A300,table100!$E$10:$K$462,7,FALSE)*1000,"")</f>
        <v>0</v>
      </c>
      <c r="AY300">
        <f>IFERROR(VLOOKUP($A300,table123!$AF$10:$AR$410,11,FALSE)/VLOOKUP($A300,table100!$AE$10:$AK$462,7,FALSE)*1000,"")</f>
        <v>0</v>
      </c>
      <c r="AZ300">
        <f>IFERROR(VLOOKUP($A300,table123!$BF$10:$BR$410,11,FALSE)/VLOOKUP($A300,table100!$BE$10:$BK$462,7,FALSE)*1000,"")</f>
        <v>0</v>
      </c>
      <c r="BA300">
        <f>IFERROR(VLOOKUP($A300,table123!$CF$10:$CY$410,18,FALSE)/VLOOKUP($A300,table100!$CE$10:$CK$462,7,FALSE)*1000,"")</f>
        <v>0</v>
      </c>
      <c r="BB300">
        <f>IFERROR(VLOOKUP($A300,table123!$DF$10:$DY$410,18,FALSE)/VLOOKUP($A300,table100!$DE$10:$DK$462,7,FALSE)*1000,"")</f>
        <v>1.9389647614230314</v>
      </c>
      <c r="BC300">
        <f>IFERROR(VLOOKUP($A300,table123!$EF$10:$EZ$410,19,FALSE)/VLOOKUP($A300,table100!$EE$10:$EK$462,7,FALSE)*1000,"")</f>
        <v>0.56636460554370993</v>
      </c>
      <c r="BD300">
        <f>IFERROR(VLOOKUP($A300,table123!$FF$10:$FZ$410,19,FALSE)/VLOOKUP($A300,table100!$FE$10:$FK$462,7,FALSE)*1000,"")</f>
        <v>8.2057341670359246E-2</v>
      </c>
      <c r="BE300">
        <f>IFERROR(VLOOKUP($A300,table123!$GF$10:$GZ$410,19,FALSE)/VLOOKUP($A300,table100!$GE$10:$GK$462,7,FALSE)*1000,"")</f>
        <v>1.8781905159405399</v>
      </c>
      <c r="BG300">
        <f>IFERROR(VLOOKUP($A300,table123!$F$10:$R$410,13,FALSE)/VLOOKUP($A300,table100!$E$10:$K$462,7,FALSE)*1000,"")</f>
        <v>8.3327498074364534</v>
      </c>
      <c r="BH300">
        <f>IFERROR(VLOOKUP($A300,table123!$AF$10:$AR$410,13,FALSE)/VLOOKUP($A300,table100!$AE$10:$AK$462,7,FALSE)*1000,"")</f>
        <v>8.9236111111111107</v>
      </c>
      <c r="BI300">
        <f>IFERROR(VLOOKUP($A300,table123!$BF$10:$BR$410,13,FALSE)/VLOOKUP($A300,table100!$BE$10:$BK$462,7,FALSE)*1000,"")</f>
        <v>10.513817668720101</v>
      </c>
      <c r="BJ300">
        <f>IFERROR(VLOOKUP($A300,table123!$CF$10:$CY$410,20,FALSE)/VLOOKUP($A300,table100!$CE$10:$CK$462,7,FALSE)*1000,"")</f>
        <v>9.9616858237547898</v>
      </c>
      <c r="BK300">
        <f>IFERROR(VLOOKUP($A300,table123!$DF$10:$DY$410,20,FALSE)/VLOOKUP($A300,table100!$DE$10:$DK$462,7,FALSE)*1000,"")</f>
        <v>12.173326589108077</v>
      </c>
      <c r="BL300">
        <f>IFERROR(VLOOKUP($A300,table123!$EF$10:$EZ$410,21,FALSE)/VLOOKUP($A300,table100!$EE$10:$EK$462,7,FALSE)*1000,"")</f>
        <v>15.008662046908315</v>
      </c>
      <c r="BM300">
        <f>IFERROR(VLOOKUP($A300,table123!$FF$10:$FZ$410,21,FALSE)/VLOOKUP($A300,table100!$FE$10:$FK$462,7,FALSE)*1000,"")</f>
        <v>22.336008402671787</v>
      </c>
      <c r="BN300">
        <f>IFERROR(VLOOKUP($A300,table123!$GF$10:$GZ$410,21,FALSE)/VLOOKUP($A300,table100!$GE$10:$GK$462,7,FALSE)*1000,"")</f>
        <v>22.939608951102837</v>
      </c>
    </row>
    <row r="301" spans="1:66" x14ac:dyDescent="0.3">
      <c r="A301" t="s">
        <v>682</v>
      </c>
      <c r="B301" t="str">
        <f>VLOOKUP($A301,class!$A$1:$B$455,2,FALSE)</f>
        <v>Shire District</v>
      </c>
      <c r="C301" t="str">
        <f>IFERROR(VLOOKUP($A301,classifications!A$3:C$334,3,FALSE),VLOOKUP($A301,classifications!I$2:K$28,3,FALSE))</f>
        <v>Predominantly Urban</v>
      </c>
      <c r="E301" t="b">
        <f>IF(VLOOKUP(A301,table123!$F$10:$F$410,1,FALSE)=VLOOKUP(calculations!A301,table100!$E$10:$E$462,1,FALSE),TRUE,FALSE)</f>
        <v>1</v>
      </c>
      <c r="F301" t="b">
        <f>IF(VLOOKUP($A301,table123!$AF$10:$AF$410,1,FALSE)=VLOOKUP(calculations!$A301,table100!$AE$10:$AE$462,1,FALSE),TRUE,FALSE)</f>
        <v>1</v>
      </c>
      <c r="G301" t="b">
        <f>IF(VLOOKUP($A301,table123!$BF$10:$BF$410,1,FALSE)=VLOOKUP(calculations!$A301,table100!$BE$10:$BE$462,1,FALSE),TRUE,FALSE)</f>
        <v>1</v>
      </c>
      <c r="H301" t="b">
        <f>IF(VLOOKUP($A301,table123!$CF$10:$CF$410,1,FALSE)=VLOOKUP(calculations!$A301,table100!$CE$10:$CE$462,1,FALSE),TRUE,FALSE)</f>
        <v>1</v>
      </c>
      <c r="I301" t="b">
        <f>IF(VLOOKUP($A301,table123!$DF$10:$DF$410,1,FALSE)=VLOOKUP(calculations!$A301,table100!$DE$10:$DE$462,1,FALSE),TRUE,FALSE)</f>
        <v>1</v>
      </c>
      <c r="J301" t="b">
        <f>IF(VLOOKUP($A301,table123!$EF$10:$EF$410,1,FALSE)=VLOOKUP(calculations!$A301,table100!$EE$10:$EE$462,1,FALSE),TRUE,FALSE)</f>
        <v>1</v>
      </c>
      <c r="K301" t="b">
        <f>IF(VLOOKUP($A301,table123!$FF$10:$FF$410,1,FALSE)=VLOOKUP(calculations!$A301,table100!$FE$10:$FE$462,1,FALSE),TRUE,FALSE)</f>
        <v>1</v>
      </c>
      <c r="L301" t="b">
        <f>IF(VLOOKUP($A301,table123!$GF$10:$GF$408,1,FALSE)=VLOOKUP(calculations!$A301,table100!$GE$10:$GE$462,1,FALSE),TRUE,FALSE)</f>
        <v>1</v>
      </c>
      <c r="N301">
        <f>IFERROR(VLOOKUP($A301,table123!$F$10:$R$410,3,FALSE)/VLOOKUP($A301,table100!$E$10:$K$462,7,FALSE)*1000,"")</f>
        <v>3.2567169787687105</v>
      </c>
      <c r="O301">
        <f>IFERROR(VLOOKUP($A301,table123!$AF$10:$AR$410,3,FALSE)/VLOOKUP($A301,table100!$AE$10:$AK$462,7,FALSE)*1000,"")</f>
        <v>7.0960357923212989</v>
      </c>
      <c r="P301">
        <f>IFERROR(VLOOKUP($A301,table123!$BF$10:$BR$410,3,FALSE)/VLOOKUP($A301,table100!$BE$10:$BK$462,7,FALSE)*1000,"")</f>
        <v>9.6962665230182736</v>
      </c>
      <c r="Q301">
        <f>IFERROR(VLOOKUP($A301,table123!$CF$10:$CY$410,3,FALSE)/VLOOKUP($A301,table100!$CE$10:$CK$462,7,FALSE)*1000,"")</f>
        <v>7.1189709291590582</v>
      </c>
      <c r="R301">
        <f>IFERROR(VLOOKUP($A301,table123!$DF$10:$DY$410,3,FALSE)/VLOOKUP($A301,table100!$DE$10:$DK$462,7,FALSE)*1000,"")</f>
        <v>3.4368454233014054</v>
      </c>
      <c r="S301">
        <f>IFERROR(VLOOKUP($A301,table123!$EF$10:$EZ$410,3,FALSE)/VLOOKUP($A301,table100!$EE$10:$EK$462,7,FALSE)*1000,"")</f>
        <v>5.9097348714835052</v>
      </c>
      <c r="T301">
        <f>IFERROR(VLOOKUP($A301,table123!$FF$10:$FZ$410,3,FALSE)/VLOOKUP($A301,table100!$FE$10:$FK$462,7,FALSE)*1000,"")</f>
        <v>9.3117734604400457</v>
      </c>
      <c r="U301">
        <f>IFERROR(VLOOKUP($A301,table123!$GF$10:$GZ$410,3,FALSE)/VLOOKUP($A301,table100!$GE$10:$GK$462,7,FALSE)*1000,"")</f>
        <v>8.2736896668593882</v>
      </c>
      <c r="W301">
        <f>IFERROR(VLOOKUP($A301,table123!$F$10:$R$410,5,FALSE)/VLOOKUP($A301,table100!$E$10:$K$462,7,FALSE)*1000,"")</f>
        <v>0</v>
      </c>
      <c r="X301">
        <f>IFERROR(VLOOKUP($A301,table123!$AF$10:$AR$410,5,FALSE)/VLOOKUP($A301,table100!$AE$10:$AK$462,7,FALSE)*1000,"")</f>
        <v>0</v>
      </c>
      <c r="Y301">
        <f>IFERROR(VLOOKUP($A301,table123!$BF$10:$BR$410,5,FALSE)/VLOOKUP($A301,table100!$BE$10:$BK$462,7,FALSE)*1000,"")</f>
        <v>0.20718518211577508</v>
      </c>
      <c r="Z301">
        <f>IFERROR(VLOOKUP($A301,table123!$CF$10:$CY$410,5,FALSE)/VLOOKUP($A301,table100!$CE$10:$CK$462,7,FALSE)*1000,"")</f>
        <v>6.1547299099357855E-2</v>
      </c>
      <c r="AA301">
        <f>IFERROR(VLOOKUP($A301,table123!$DF$10:$DY$410,5,FALSE)/VLOOKUP($A301,table100!$DE$10:$DK$462,7,FALSE)*1000,"")</f>
        <v>8.1345453805950416E-2</v>
      </c>
      <c r="AB301">
        <f>IFERROR(VLOOKUP($A301,table123!$EF$10:$EZ$410,5,FALSE)/VLOOKUP($A301,table100!$EE$10:$EK$462,7,FALSE)*1000,"")</f>
        <v>0.26310463468933415</v>
      </c>
      <c r="AC301">
        <f>IFERROR(VLOOKUP($A301,table123!$FF$10:$FZ$410,5,FALSE)/VLOOKUP($A301,table100!$FE$10:$FK$462,7,FALSE)*1000,"")</f>
        <v>8.0447286915248786E-2</v>
      </c>
      <c r="AD301">
        <f>IFERROR(VLOOKUP($A301,table123!$GF$10:$GZ$410,5,FALSE)/VLOOKUP($A301,table100!$GE$10:$GK$462,7,FALSE)*1000,"")</f>
        <v>1.9936601606890089E-2</v>
      </c>
      <c r="AF301">
        <f>IFERROR(VLOOKUP($A301,table123!$F$10:$R$410,7,FALSE)/VLOOKUP($A301,table100!$E$10:$K$462,7,FALSE)*1000,"")</f>
        <v>0.22964029978497316</v>
      </c>
      <c r="AG301">
        <f>IFERROR(VLOOKUP($A301,table123!$AF$10:$AR$410,7,FALSE)/VLOOKUP($A301,table100!$AE$10:$AK$462,7,FALSE)*1000,"")</f>
        <v>6.2428467381125792E-2</v>
      </c>
      <c r="AH301">
        <f>IFERROR(VLOOKUP($A301,table123!$BF$10:$BR$410,7,FALSE)/VLOOKUP($A301,table100!$BE$10:$BK$462,7,FALSE)*1000,"")</f>
        <v>0.12431110926946505</v>
      </c>
      <c r="AI301">
        <f>IFERROR(VLOOKUP($A301,table123!$CF$10:$CY$410,7,FALSE)/VLOOKUP($A301,table100!$CE$10:$CK$462,7,FALSE)*1000,"")</f>
        <v>1.6617770756826622</v>
      </c>
      <c r="AJ301">
        <f>IFERROR(VLOOKUP($A301,table123!$DF$10:$DY$410,7,FALSE)/VLOOKUP($A301,table100!$DE$10:$DK$462,7,FALSE)*1000,"")</f>
        <v>1.5658999857645457</v>
      </c>
      <c r="AK301">
        <f>IFERROR(VLOOKUP($A301,table123!$EF$10:$EZ$410,7,FALSE)/VLOOKUP($A301,table100!$EE$10:$EK$462,7,FALSE)*1000,"")</f>
        <v>0.22262699858328272</v>
      </c>
      <c r="AL301">
        <f>IFERROR(VLOOKUP($A301,table123!$FF$10:$FZ$410,7,FALSE)/VLOOKUP($A301,table100!$FE$10:$FK$462,7,FALSE)*1000,"")</f>
        <v>0.44246007803386833</v>
      </c>
      <c r="AM301">
        <f>IFERROR(VLOOKUP($A301,table123!$GF$10:$GZ$410,7,FALSE)/VLOOKUP($A301,table100!$GE$10:$GK$462,7,FALSE)*1000,"")</f>
        <v>5.9809804820670269E-2</v>
      </c>
      <c r="AO301">
        <f>IFERROR(VLOOKUP($A301,table123!$F$10:$R$410,9,FALSE)/VLOOKUP($A301,table100!$E$10:$K$462,7,FALSE)*1000,"")</f>
        <v>0</v>
      </c>
      <c r="AP301">
        <f>IFERROR(VLOOKUP($A301,table123!$AF$10:$AR$410,9,FALSE)/VLOOKUP($A301,table100!$AE$10:$AK$462,7,FALSE)*1000,"")</f>
        <v>0</v>
      </c>
      <c r="AQ301">
        <f>IFERROR(VLOOKUP($A301,table123!$BF$10:$BR$410,9,FALSE)/VLOOKUP($A301,table100!$BE$10:$BK$462,7,FALSE)*1000,"")</f>
        <v>-2.0718518211577507E-2</v>
      </c>
      <c r="AR301">
        <f>IFERROR(VLOOKUP($A301,table123!$CF$10:$CY$410,16,FALSE)/VLOOKUP($A301,table100!$CE$10:$CK$462,7,FALSE)*1000,"")</f>
        <v>0</v>
      </c>
      <c r="AS301">
        <f>IFERROR(VLOOKUP($A301,table123!$DF$10:$DY$410,16,FALSE)/VLOOKUP($A301,table100!$DE$10:$DK$462,7,FALSE)*1000,"")</f>
        <v>0</v>
      </c>
      <c r="AT301">
        <f>IFERROR(VLOOKUP($A301,table123!$EF$10:$EZ$410,17,FALSE)/VLOOKUP($A301,table100!$EE$10:$EK$462,7,FALSE)*1000,"")</f>
        <v>2.0238818053025701E-2</v>
      </c>
      <c r="AU301">
        <f>IFERROR(VLOOKUP($A301,table123!$FF$10:$FZ$410,17,FALSE)/VLOOKUP($A301,table100!$FE$10:$FK$462,7,FALSE)*1000,"")</f>
        <v>0</v>
      </c>
      <c r="AV301">
        <f>IFERROR(VLOOKUP($A301,table123!$GF$10:$GZ$410,17,FALSE)/VLOOKUP($A301,table100!$GE$10:$GK$462,7,FALSE)*1000,"")</f>
        <v>-1.9936601606890089E-2</v>
      </c>
      <c r="AX301">
        <f>IFERROR(VLOOKUP($A301,table123!$F$10:$R$410,11,FALSE)/VLOOKUP($A301,table100!$E$10:$K$462,7,FALSE)*1000,"")</f>
        <v>0.27139308156405922</v>
      </c>
      <c r="AY301">
        <f>IFERROR(VLOOKUP($A301,table123!$AF$10:$AR$410,11,FALSE)/VLOOKUP($A301,table100!$AE$10:$AK$462,7,FALSE)*1000,"")</f>
        <v>2.767662053896577</v>
      </c>
      <c r="AZ301">
        <f>IFERROR(VLOOKUP($A301,table123!$BF$10:$BR$410,11,FALSE)/VLOOKUP($A301,table100!$BE$10:$BK$462,7,FALSE)*1000,"")</f>
        <v>0.12431110926946505</v>
      </c>
      <c r="BA301">
        <f>IFERROR(VLOOKUP($A301,table123!$CF$10:$CY$410,18,FALSE)/VLOOKUP($A301,table100!$CE$10:$CK$462,7,FALSE)*1000,"")</f>
        <v>2.0515766366452616E-2</v>
      </c>
      <c r="BB301">
        <f>IFERROR(VLOOKUP($A301,table123!$DF$10:$DY$410,18,FALSE)/VLOOKUP($A301,table100!$DE$10:$DK$462,7,FALSE)*1000,"")</f>
        <v>0.26437272486933883</v>
      </c>
      <c r="BC301">
        <f>IFERROR(VLOOKUP($A301,table123!$EF$10:$EZ$410,19,FALSE)/VLOOKUP($A301,table100!$EE$10:$EK$462,7,FALSE)*1000,"")</f>
        <v>0.10119409026512852</v>
      </c>
      <c r="BD301">
        <f>IFERROR(VLOOKUP($A301,table123!$FF$10:$FZ$410,19,FALSE)/VLOOKUP($A301,table100!$FE$10:$FK$462,7,FALSE)*1000,"")</f>
        <v>1.0458147298982343</v>
      </c>
      <c r="BE301">
        <f>IFERROR(VLOOKUP($A301,table123!$GF$10:$GZ$410,19,FALSE)/VLOOKUP($A301,table100!$GE$10:$GK$462,7,FALSE)*1000,"")</f>
        <v>0.11961960964134054</v>
      </c>
      <c r="BG301">
        <f>IFERROR(VLOOKUP($A301,table123!$F$10:$R$410,13,FALSE)/VLOOKUP($A301,table100!$E$10:$K$462,7,FALSE)*1000,"")</f>
        <v>3.2149641969896243</v>
      </c>
      <c r="BH301">
        <f>IFERROR(VLOOKUP($A301,table123!$AF$10:$AR$410,13,FALSE)/VLOOKUP($A301,table100!$AE$10:$AK$462,7,FALSE)*1000,"")</f>
        <v>4.3908022058058469</v>
      </c>
      <c r="BI301">
        <f>IFERROR(VLOOKUP($A301,table123!$BF$10:$BR$410,13,FALSE)/VLOOKUP($A301,table100!$BE$10:$BK$462,7,FALSE)*1000,"")</f>
        <v>9.8827331869224722</v>
      </c>
      <c r="BJ301">
        <f>IFERROR(VLOOKUP($A301,table123!$CF$10:$CY$410,20,FALSE)/VLOOKUP($A301,table100!$CE$10:$CK$462,7,FALSE)*1000,"")</f>
        <v>8.821779537574626</v>
      </c>
      <c r="BK301">
        <f>IFERROR(VLOOKUP($A301,table123!$DF$10:$DY$410,20,FALSE)/VLOOKUP($A301,table100!$DE$10:$DK$462,7,FALSE)*1000,"")</f>
        <v>4.8197181380025622</v>
      </c>
      <c r="BL301">
        <f>IFERROR(VLOOKUP($A301,table123!$EF$10:$EZ$410,21,FALSE)/VLOOKUP($A301,table100!$EE$10:$EK$462,7,FALSE)*1000,"")</f>
        <v>6.31451123254402</v>
      </c>
      <c r="BM301">
        <f>IFERROR(VLOOKUP($A301,table123!$FF$10:$FZ$410,21,FALSE)/VLOOKUP($A301,table100!$FE$10:$FK$462,7,FALSE)*1000,"")</f>
        <v>8.7888660954909295</v>
      </c>
      <c r="BN301">
        <f>IFERROR(VLOOKUP($A301,table123!$GF$10:$GZ$410,21,FALSE)/VLOOKUP($A301,table100!$GE$10:$GK$462,7,FALSE)*1000,"")</f>
        <v>8.2138798620387163</v>
      </c>
    </row>
    <row r="302" spans="1:66" x14ac:dyDescent="0.3">
      <c r="A302" t="s">
        <v>846</v>
      </c>
      <c r="B302" t="str">
        <f>VLOOKUP($A302,class!$A$1:$B$455,2,FALSE)</f>
        <v>Shire District</v>
      </c>
      <c r="C302" t="str">
        <f>IFERROR(VLOOKUP($A302,classifications!A$3:C$334,3,FALSE),VLOOKUP($A302,classifications!I$2:K$28,3,FALSE))</f>
        <v>Predominantly Rural</v>
      </c>
      <c r="E302" t="b">
        <f>IF(VLOOKUP(A302,table123!$F$10:$F$410,1,FALSE)=VLOOKUP(calculations!A302,table100!$E$10:$E$462,1,FALSE),TRUE,FALSE)</f>
        <v>1</v>
      </c>
      <c r="F302" t="b">
        <f>IF(VLOOKUP($A302,table123!$AF$10:$AF$410,1,FALSE)=VLOOKUP(calculations!$A302,table100!$AE$10:$AE$462,1,FALSE),TRUE,FALSE)</f>
        <v>1</v>
      </c>
      <c r="G302" t="b">
        <f>IF(VLOOKUP($A302,table123!$BF$10:$BF$410,1,FALSE)=VLOOKUP(calculations!$A302,table100!$BE$10:$BE$462,1,FALSE),TRUE,FALSE)</f>
        <v>1</v>
      </c>
      <c r="H302" t="b">
        <f>IF(VLOOKUP($A302,table123!$CF$10:$CF$410,1,FALSE)=VLOOKUP(calculations!$A302,table100!$CE$10:$CE$462,1,FALSE),TRUE,FALSE)</f>
        <v>1</v>
      </c>
      <c r="I302" t="b">
        <f>IF(VLOOKUP($A302,table123!$DF$10:$DF$410,1,FALSE)=VLOOKUP(calculations!$A302,table100!$DE$10:$DE$462,1,FALSE),TRUE,FALSE)</f>
        <v>1</v>
      </c>
      <c r="J302" t="b">
        <f>IF(VLOOKUP($A302,table123!$EF$10:$EF$410,1,FALSE)=VLOOKUP(calculations!$A302,table100!$EE$10:$EE$462,1,FALSE),TRUE,FALSE)</f>
        <v>1</v>
      </c>
      <c r="K302" t="b">
        <f>IF(VLOOKUP($A302,table123!$FF$10:$FF$410,1,FALSE)=VLOOKUP(calculations!$A302,table100!$FE$10:$FE$462,1,FALSE),TRUE,FALSE)</f>
        <v>1</v>
      </c>
      <c r="L302" t="b">
        <f>IF(VLOOKUP($A302,table123!$GF$10:$GF$408,1,FALSE)=VLOOKUP(calculations!$A302,table100!$GE$10:$GE$462,1,FALSE),TRUE,FALSE)</f>
        <v>1</v>
      </c>
      <c r="N302">
        <f>IFERROR(VLOOKUP($A302,table123!$F$10:$R$410,3,FALSE)/VLOOKUP($A302,table100!$E$10:$K$462,7,FALSE)*1000,"")</f>
        <v>5.8491409074292209</v>
      </c>
      <c r="O302">
        <f>IFERROR(VLOOKUP($A302,table123!$AF$10:$AR$410,3,FALSE)/VLOOKUP($A302,table100!$AE$10:$AK$462,7,FALSE)*1000,"")</f>
        <v>6.0553866027935515</v>
      </c>
      <c r="P302">
        <f>IFERROR(VLOOKUP($A302,table123!$BF$10:$BR$410,3,FALSE)/VLOOKUP($A302,table100!$BE$10:$BK$462,7,FALSE)*1000,"")</f>
        <v>9.2711339104413817</v>
      </c>
      <c r="Q302">
        <f>IFERROR(VLOOKUP($A302,table123!$CF$10:$CY$410,3,FALSE)/VLOOKUP($A302,table100!$CE$10:$CK$462,7,FALSE)*1000,"")</f>
        <v>6.1479473788589933</v>
      </c>
      <c r="R302">
        <f>IFERROR(VLOOKUP($A302,table123!$DF$10:$DY$410,3,FALSE)/VLOOKUP($A302,table100!$DE$10:$DK$462,7,FALSE)*1000,"")</f>
        <v>7.4491803278688522</v>
      </c>
      <c r="S302">
        <f>IFERROR(VLOOKUP($A302,table123!$EF$10:$EZ$410,3,FALSE)/VLOOKUP($A302,table100!$EE$10:$EK$462,7,FALSE)*1000,"")</f>
        <v>6.0099124530069075</v>
      </c>
      <c r="T302">
        <f>IFERROR(VLOOKUP($A302,table123!$FF$10:$FZ$410,3,FALSE)/VLOOKUP($A302,table100!$FE$10:$FK$462,7,FALSE)*1000,"")</f>
        <v>7.1801229402345159</v>
      </c>
      <c r="U302">
        <f>IFERROR(VLOOKUP($A302,table123!$GF$10:$GZ$410,3,FALSE)/VLOOKUP($A302,table100!$GE$10:$GK$462,7,FALSE)*1000,"")</f>
        <v>7.2868375893245911</v>
      </c>
      <c r="W302">
        <f>IFERROR(VLOOKUP($A302,table123!$F$10:$R$410,5,FALSE)/VLOOKUP($A302,table100!$E$10:$K$462,7,FALSE)*1000,"")</f>
        <v>0.21663484842330449</v>
      </c>
      <c r="X302">
        <f>IFERROR(VLOOKUP($A302,table123!$AF$10:$AR$410,5,FALSE)/VLOOKUP($A302,table100!$AE$10:$AK$462,7,FALSE)*1000,"")</f>
        <v>0.18838980542024383</v>
      </c>
      <c r="Y302">
        <f>IFERROR(VLOOKUP($A302,table123!$BF$10:$BR$410,5,FALSE)/VLOOKUP($A302,table100!$BE$10:$BK$462,7,FALSE)*1000,"")</f>
        <v>0.13358982579886716</v>
      </c>
      <c r="Z302">
        <f>IFERROR(VLOOKUP($A302,table123!$CF$10:$CY$410,5,FALSE)/VLOOKUP($A302,table100!$CE$10:$CK$462,7,FALSE)*1000,"")</f>
        <v>0.19832088318899982</v>
      </c>
      <c r="AA302">
        <f>IFERROR(VLOOKUP($A302,table123!$DF$10:$DY$410,5,FALSE)/VLOOKUP($A302,table100!$DE$10:$DK$462,7,FALSE)*1000,"")</f>
        <v>2.6229508196721311E-2</v>
      </c>
      <c r="AB302">
        <f>IFERROR(VLOOKUP($A302,table123!$EF$10:$EZ$410,5,FALSE)/VLOOKUP($A302,table100!$EE$10:$EK$462,7,FALSE)*1000,"")</f>
        <v>0.10406774810401571</v>
      </c>
      <c r="AC302">
        <f>IFERROR(VLOOKUP($A302,table123!$FF$10:$FZ$410,5,FALSE)/VLOOKUP($A302,table100!$FE$10:$FK$462,7,FALSE)*1000,"")</f>
        <v>0.1807944625238907</v>
      </c>
      <c r="AD302">
        <f>IFERROR(VLOOKUP($A302,table123!$GF$10:$GZ$410,5,FALSE)/VLOOKUP($A302,table100!$GE$10:$GK$462,7,FALSE)*1000,"")</f>
        <v>0.10245114361089055</v>
      </c>
      <c r="AF302">
        <f>IFERROR(VLOOKUP($A302,table123!$F$10:$R$410,7,FALSE)/VLOOKUP($A302,table100!$E$10:$K$462,7,FALSE)*1000,"")</f>
        <v>0.82592035961384846</v>
      </c>
      <c r="AG302">
        <f>IFERROR(VLOOKUP($A302,table123!$AF$10:$AR$410,7,FALSE)/VLOOKUP($A302,table100!$AE$10:$AK$462,7,FALSE)*1000,"")</f>
        <v>0.6055386602793551</v>
      </c>
      <c r="AH302">
        <f>IFERROR(VLOOKUP($A302,table123!$BF$10:$BR$410,7,FALSE)/VLOOKUP($A302,table100!$BE$10:$BK$462,7,FALSE)*1000,"")</f>
        <v>1.2423853799294646</v>
      </c>
      <c r="AI302">
        <f>IFERROR(VLOOKUP($A302,table123!$CF$10:$CY$410,7,FALSE)/VLOOKUP($A302,table100!$CE$10:$CK$462,7,FALSE)*1000,"")</f>
        <v>2.0625371851655978</v>
      </c>
      <c r="AJ302">
        <f>IFERROR(VLOOKUP($A302,table123!$DF$10:$DY$410,7,FALSE)/VLOOKUP($A302,table100!$DE$10:$DK$462,7,FALSE)*1000,"")</f>
        <v>0.85245901639344268</v>
      </c>
      <c r="AK302">
        <f>IFERROR(VLOOKUP($A302,table123!$EF$10:$EZ$410,7,FALSE)/VLOOKUP($A302,table100!$EE$10:$EK$462,7,FALSE)*1000,"")</f>
        <v>1.3788976623782083</v>
      </c>
      <c r="AL302">
        <f>IFERROR(VLOOKUP($A302,table123!$FF$10:$FZ$410,7,FALSE)/VLOOKUP($A302,table100!$FE$10:$FK$462,7,FALSE)*1000,"")</f>
        <v>1.2268195671264011</v>
      </c>
      <c r="AM302">
        <f>IFERROR(VLOOKUP($A302,table123!$GF$10:$GZ$410,7,FALSE)/VLOOKUP($A302,table100!$GE$10:$GK$462,7,FALSE)*1000,"")</f>
        <v>1.0885434008657122</v>
      </c>
      <c r="AO302">
        <f>IFERROR(VLOOKUP($A302,table123!$F$10:$R$410,9,FALSE)/VLOOKUP($A302,table100!$E$10:$K$462,7,FALSE)*1000,"")</f>
        <v>6.7698390132282654E-2</v>
      </c>
      <c r="AP302">
        <f>IFERROR(VLOOKUP($A302,table123!$AF$10:$AR$410,9,FALSE)/VLOOKUP($A302,table100!$AE$10:$AK$462,7,FALSE)*1000,"")</f>
        <v>0.76701563635384984</v>
      </c>
      <c r="AQ302">
        <f>IFERROR(VLOOKUP($A302,table123!$BF$10:$BR$410,9,FALSE)/VLOOKUP($A302,table100!$BE$10:$BK$462,7,FALSE)*1000,"")</f>
        <v>0</v>
      </c>
      <c r="AR302">
        <f>IFERROR(VLOOKUP($A302,table123!$CF$10:$CY$410,16,FALSE)/VLOOKUP($A302,table100!$CE$10:$CK$462,7,FALSE)*1000,"")</f>
        <v>0.11899252991339988</v>
      </c>
      <c r="AS302">
        <f>IFERROR(VLOOKUP($A302,table123!$DF$10:$DY$410,16,FALSE)/VLOOKUP($A302,table100!$DE$10:$DK$462,7,FALSE)*1000,"")</f>
        <v>9.1803278688524587E-2</v>
      </c>
      <c r="AT302">
        <f>IFERROR(VLOOKUP($A302,table123!$EF$10:$EZ$410,17,FALSE)/VLOOKUP($A302,table100!$EE$10:$EK$462,7,FALSE)*1000,"")</f>
        <v>0</v>
      </c>
      <c r="AU302">
        <f>IFERROR(VLOOKUP($A302,table123!$FF$10:$FZ$410,17,FALSE)/VLOOKUP($A302,table100!$FE$10:$FK$462,7,FALSE)*1000,"")</f>
        <v>2.5827780360555812E-2</v>
      </c>
      <c r="AV302">
        <f>IFERROR(VLOOKUP($A302,table123!$GF$10:$GZ$410,17,FALSE)/VLOOKUP($A302,table100!$GE$10:$GK$462,7,FALSE)*1000,"")</f>
        <v>1.2806392951361319E-2</v>
      </c>
      <c r="AX302">
        <f>IFERROR(VLOOKUP($A302,table123!$F$10:$R$410,11,FALSE)/VLOOKUP($A302,table100!$E$10:$K$462,7,FALSE)*1000,"")</f>
        <v>0.77176164750802223</v>
      </c>
      <c r="AY302">
        <f>IFERROR(VLOOKUP($A302,table123!$AF$10:$AR$410,11,FALSE)/VLOOKUP($A302,table100!$AE$10:$AK$462,7,FALSE)*1000,"")</f>
        <v>0.32295395214898942</v>
      </c>
      <c r="AZ302">
        <f>IFERROR(VLOOKUP($A302,table123!$BF$10:$BR$410,11,FALSE)/VLOOKUP($A302,table100!$BE$10:$BK$462,7,FALSE)*1000,"")</f>
        <v>0.2404616864379609</v>
      </c>
      <c r="BA302">
        <f>IFERROR(VLOOKUP($A302,table123!$CF$10:$CY$410,18,FALSE)/VLOOKUP($A302,table100!$CE$10:$CK$462,7,FALSE)*1000,"")</f>
        <v>0.39664176637799964</v>
      </c>
      <c r="BB302">
        <f>IFERROR(VLOOKUP($A302,table123!$DF$10:$DY$410,18,FALSE)/VLOOKUP($A302,table100!$DE$10:$DK$462,7,FALSE)*1000,"")</f>
        <v>0.24918032786885244</v>
      </c>
      <c r="BC302">
        <f>IFERROR(VLOOKUP($A302,table123!$EF$10:$EZ$410,19,FALSE)/VLOOKUP($A302,table100!$EE$10:$EK$462,7,FALSE)*1000,"")</f>
        <v>0.16911009066902552</v>
      </c>
      <c r="BD302">
        <f>IFERROR(VLOOKUP($A302,table123!$FF$10:$FZ$410,19,FALSE)/VLOOKUP($A302,table100!$FE$10:$FK$462,7,FALSE)*1000,"")</f>
        <v>0.21953613306472441</v>
      </c>
      <c r="BE302">
        <f>IFERROR(VLOOKUP($A302,table123!$GF$10:$GZ$410,19,FALSE)/VLOOKUP($A302,table100!$GE$10:$GK$462,7,FALSE)*1000,"")</f>
        <v>5.1225571805445277E-2</v>
      </c>
      <c r="BG302">
        <f>IFERROR(VLOOKUP($A302,table123!$F$10:$R$410,13,FALSE)/VLOOKUP($A302,table100!$E$10:$K$462,7,FALSE)*1000,"")</f>
        <v>6.1876328580906339</v>
      </c>
      <c r="BH302">
        <f>IFERROR(VLOOKUP($A302,table123!$AF$10:$AR$410,13,FALSE)/VLOOKUP($A302,table100!$AE$10:$AK$462,7,FALSE)*1000,"")</f>
        <v>7.2933767526980118</v>
      </c>
      <c r="BI302">
        <f>IFERROR(VLOOKUP($A302,table123!$BF$10:$BR$410,13,FALSE)/VLOOKUP($A302,table100!$BE$10:$BK$462,7,FALSE)*1000,"")</f>
        <v>10.406647429731752</v>
      </c>
      <c r="BJ302">
        <f>IFERROR(VLOOKUP($A302,table123!$CF$10:$CY$410,20,FALSE)/VLOOKUP($A302,table100!$CE$10:$CK$462,7,FALSE)*1000,"")</f>
        <v>8.1311562107489923</v>
      </c>
      <c r="BK302">
        <f>IFERROR(VLOOKUP($A302,table123!$DF$10:$DY$410,20,FALSE)/VLOOKUP($A302,table100!$DE$10:$DK$462,7,FALSE)*1000,"")</f>
        <v>8.1704918032786882</v>
      </c>
      <c r="BL302">
        <f>IFERROR(VLOOKUP($A302,table123!$EF$10:$EZ$410,21,FALSE)/VLOOKUP($A302,table100!$EE$10:$EK$462,7,FALSE)*1000,"")</f>
        <v>7.3237677728201058</v>
      </c>
      <c r="BM302">
        <f>IFERROR(VLOOKUP($A302,table123!$FF$10:$FZ$410,21,FALSE)/VLOOKUP($A302,table100!$FE$10:$FK$462,7,FALSE)*1000,"")</f>
        <v>8.3940286171806395</v>
      </c>
      <c r="BN302">
        <f>IFERROR(VLOOKUP($A302,table123!$GF$10:$GZ$410,21,FALSE)/VLOOKUP($A302,table100!$GE$10:$GK$462,7,FALSE)*1000,"")</f>
        <v>8.4394129549471089</v>
      </c>
    </row>
    <row r="303" spans="1:66" x14ac:dyDescent="0.3">
      <c r="A303" t="s">
        <v>870</v>
      </c>
      <c r="B303" t="str">
        <f>VLOOKUP($A303,class!$A$1:$B$455,2,FALSE)</f>
        <v>Shire District</v>
      </c>
      <c r="C303" t="str">
        <f>IFERROR(VLOOKUP($A303,classifications!A$3:C$334,3,FALSE),VLOOKUP($A303,classifications!I$2:K$28,3,FALSE))</f>
        <v>Urban with Significant Rural</v>
      </c>
      <c r="E303" t="b">
        <f>IF(VLOOKUP(A303,table123!$F$10:$F$410,1,FALSE)=VLOOKUP(calculations!A303,table100!$E$10:$E$462,1,FALSE),TRUE,FALSE)</f>
        <v>1</v>
      </c>
      <c r="F303" t="b">
        <f>IF(VLOOKUP($A303,table123!$AF$10:$AF$410,1,FALSE)=VLOOKUP(calculations!$A303,table100!$AE$10:$AE$462,1,FALSE),TRUE,FALSE)</f>
        <v>1</v>
      </c>
      <c r="G303" t="b">
        <f>IF(VLOOKUP($A303,table123!$BF$10:$BF$410,1,FALSE)=VLOOKUP(calculations!$A303,table100!$BE$10:$BE$462,1,FALSE),TRUE,FALSE)</f>
        <v>1</v>
      </c>
      <c r="H303" t="b">
        <f>IF(VLOOKUP($A303,table123!$CF$10:$CF$410,1,FALSE)=VLOOKUP(calculations!$A303,table100!$CE$10:$CE$462,1,FALSE),TRUE,FALSE)</f>
        <v>1</v>
      </c>
      <c r="I303" t="b">
        <f>IF(VLOOKUP($A303,table123!$DF$10:$DF$410,1,FALSE)=VLOOKUP(calculations!$A303,table100!$DE$10:$DE$462,1,FALSE),TRUE,FALSE)</f>
        <v>1</v>
      </c>
      <c r="J303" t="b">
        <f>IF(VLOOKUP($A303,table123!$EF$10:$EF$410,1,FALSE)=VLOOKUP(calculations!$A303,table100!$EE$10:$EE$462,1,FALSE),TRUE,FALSE)</f>
        <v>1</v>
      </c>
      <c r="K303" t="b">
        <f>IF(VLOOKUP($A303,table123!$FF$10:$FF$410,1,FALSE)=VLOOKUP(calculations!$A303,table100!$FE$10:$FE$462,1,FALSE),TRUE,FALSE)</f>
        <v>1</v>
      </c>
      <c r="L303" t="b">
        <f>IF(VLOOKUP($A303,table123!$GF$10:$GF$408,1,FALSE)=VLOOKUP(calculations!$A303,table100!$GE$10:$GE$462,1,FALSE),TRUE,FALSE)</f>
        <v>1</v>
      </c>
      <c r="N303">
        <f>IFERROR(VLOOKUP($A303,table123!$F$10:$R$410,3,FALSE)/VLOOKUP($A303,table100!$E$10:$K$462,7,FALSE)*1000,"")</f>
        <v>3.3616380345331907</v>
      </c>
      <c r="O303">
        <f>IFERROR(VLOOKUP($A303,table123!$AF$10:$AR$410,3,FALSE)/VLOOKUP($A303,table100!$AE$10:$AK$462,7,FALSE)*1000,"")</f>
        <v>2.7826691884606189</v>
      </c>
      <c r="P303">
        <f>IFERROR(VLOOKUP($A303,table123!$BF$10:$BR$410,3,FALSE)/VLOOKUP($A303,table100!$BE$10:$BK$462,7,FALSE)*1000,"")</f>
        <v>5.8710110704304688</v>
      </c>
      <c r="Q303">
        <f>IFERROR(VLOOKUP($A303,table123!$CF$10:$CY$410,3,FALSE)/VLOOKUP($A303,table100!$CE$10:$CK$462,7,FALSE)*1000,"")</f>
        <v>4.3272335844994618</v>
      </c>
      <c r="R303">
        <f>IFERROR(VLOOKUP($A303,table123!$DF$10:$DY$410,3,FALSE)/VLOOKUP($A303,table100!$DE$10:$DK$462,7,FALSE)*1000,"")</f>
        <v>4.3285405104249257</v>
      </c>
      <c r="S303">
        <f>IFERROR(VLOOKUP($A303,table123!$EF$10:$EZ$410,3,FALSE)/VLOOKUP($A303,table100!$EE$10:$EK$462,7,FALSE)*1000,"")</f>
        <v>5.1175981406060087</v>
      </c>
      <c r="T303">
        <f>IFERROR(VLOOKUP($A303,table123!$FF$10:$FZ$410,3,FALSE)/VLOOKUP($A303,table100!$FE$10:$FK$462,7,FALSE)*1000,"")</f>
        <v>5.5989141499830337</v>
      </c>
      <c r="U303">
        <f>IFERROR(VLOOKUP($A303,table123!$GF$10:$GZ$410,3,FALSE)/VLOOKUP($A303,table100!$GE$10:$GK$462,7,FALSE)*1000,"")</f>
        <v>4.5545598313125994</v>
      </c>
      <c r="W303">
        <f>IFERROR(VLOOKUP($A303,table123!$F$10:$R$410,5,FALSE)/VLOOKUP($A303,table100!$E$10:$K$462,7,FALSE)*1000,"")</f>
        <v>2.1828818406059679E-2</v>
      </c>
      <c r="X303">
        <f>IFERROR(VLOOKUP($A303,table123!$AF$10:$AR$410,5,FALSE)/VLOOKUP($A303,table100!$AE$10:$AK$462,7,FALSE)*1000,"")</f>
        <v>0.10869801517424292</v>
      </c>
      <c r="Y303">
        <f>IFERROR(VLOOKUP($A303,table123!$BF$10:$BR$410,5,FALSE)/VLOOKUP($A303,table100!$BE$10:$BK$462,7,FALSE)*1000,"")</f>
        <v>2.1664247492363353E-2</v>
      </c>
      <c r="Z303">
        <f>IFERROR(VLOOKUP($A303,table123!$CF$10:$CY$410,5,FALSE)/VLOOKUP($A303,table100!$CE$10:$CK$462,7,FALSE)*1000,"")</f>
        <v>2.1528525296017224E-2</v>
      </c>
      <c r="AA303">
        <f>IFERROR(VLOOKUP($A303,table123!$DF$10:$DY$410,5,FALSE)/VLOOKUP($A303,table100!$DE$10:$DK$462,7,FALSE)*1000,"")</f>
        <v>2.1428418368440224E-2</v>
      </c>
      <c r="AB303">
        <f>IFERROR(VLOOKUP($A303,table123!$EF$10:$EZ$410,5,FALSE)/VLOOKUP($A303,table100!$EE$10:$EK$462,7,FALSE)*1000,"")</f>
        <v>6.3969976757575112E-2</v>
      </c>
      <c r="AC303">
        <f>IFERROR(VLOOKUP($A303,table123!$FF$10:$FZ$410,5,FALSE)/VLOOKUP($A303,table100!$FE$10:$FK$462,7,FALSE)*1000,"")</f>
        <v>2.1208008143875128E-2</v>
      </c>
      <c r="AD303">
        <f>IFERROR(VLOOKUP($A303,table123!$GF$10:$GZ$410,5,FALSE)/VLOOKUP($A303,table100!$GE$10:$GK$462,7,FALSE)*1000,"")</f>
        <v>0</v>
      </c>
      <c r="AF303">
        <f>IFERROR(VLOOKUP($A303,table123!$F$10:$R$410,7,FALSE)/VLOOKUP($A303,table100!$E$10:$K$462,7,FALSE)*1000,"")</f>
        <v>1.091440920302984</v>
      </c>
      <c r="AG303">
        <f>IFERROR(VLOOKUP($A303,table123!$AF$10:$AR$410,7,FALSE)/VLOOKUP($A303,table100!$AE$10:$AK$462,7,FALSE)*1000,"")</f>
        <v>0.71740690015000319</v>
      </c>
      <c r="AH303">
        <f>IFERROR(VLOOKUP($A303,table123!$BF$10:$BR$410,7,FALSE)/VLOOKUP($A303,table100!$BE$10:$BK$462,7,FALSE)*1000,"")</f>
        <v>1.0832123746181677</v>
      </c>
      <c r="AI303">
        <f>IFERROR(VLOOKUP($A303,table123!$CF$10:$CY$410,7,FALSE)/VLOOKUP($A303,table100!$CE$10:$CK$462,7,FALSE)*1000,"")</f>
        <v>0.38751345532831</v>
      </c>
      <c r="AJ303">
        <f>IFERROR(VLOOKUP($A303,table123!$DF$10:$DY$410,7,FALSE)/VLOOKUP($A303,table100!$DE$10:$DK$462,7,FALSE)*1000,"")</f>
        <v>0.66428096942164694</v>
      </c>
      <c r="AK303">
        <f>IFERROR(VLOOKUP($A303,table123!$EF$10:$EZ$410,7,FALSE)/VLOOKUP($A303,table100!$EE$10:$EK$462,7,FALSE)*1000,"")</f>
        <v>0.46911316288888416</v>
      </c>
      <c r="AL303">
        <f>IFERROR(VLOOKUP($A303,table123!$FF$10:$FZ$410,7,FALSE)/VLOOKUP($A303,table100!$FE$10:$FK$462,7,FALSE)*1000,"")</f>
        <v>0.29691211401425177</v>
      </c>
      <c r="AM303">
        <f>IFERROR(VLOOKUP($A303,table123!$GF$10:$GZ$410,7,FALSE)/VLOOKUP($A303,table100!$GE$10:$GK$462,7,FALSE)*1000,"")</f>
        <v>0.25303110173958882</v>
      </c>
      <c r="AO303">
        <f>IFERROR(VLOOKUP($A303,table123!$F$10:$R$410,9,FALSE)/VLOOKUP($A303,table100!$E$10:$K$462,7,FALSE)*1000,"")</f>
        <v>0</v>
      </c>
      <c r="AP303">
        <f>IFERROR(VLOOKUP($A303,table123!$AF$10:$AR$410,9,FALSE)/VLOOKUP($A303,table100!$AE$10:$AK$462,7,FALSE)*1000,"")</f>
        <v>0</v>
      </c>
      <c r="AQ303">
        <f>IFERROR(VLOOKUP($A303,table123!$BF$10:$BR$410,9,FALSE)/VLOOKUP($A303,table100!$BE$10:$BK$462,7,FALSE)*1000,"")</f>
        <v>0</v>
      </c>
      <c r="AR303">
        <f>IFERROR(VLOOKUP($A303,table123!$CF$10:$CY$410,16,FALSE)/VLOOKUP($A303,table100!$CE$10:$CK$462,7,FALSE)*1000,"")</f>
        <v>0</v>
      </c>
      <c r="AS303">
        <f>IFERROR(VLOOKUP($A303,table123!$DF$10:$DY$410,16,FALSE)/VLOOKUP($A303,table100!$DE$10:$DK$462,7,FALSE)*1000,"")</f>
        <v>0</v>
      </c>
      <c r="AT303">
        <f>IFERROR(VLOOKUP($A303,table123!$EF$10:$EZ$410,17,FALSE)/VLOOKUP($A303,table100!$EE$10:$EK$462,7,FALSE)*1000,"")</f>
        <v>0</v>
      </c>
      <c r="AU303">
        <f>IFERROR(VLOOKUP($A303,table123!$FF$10:$FZ$410,17,FALSE)/VLOOKUP($A303,table100!$FE$10:$FK$462,7,FALSE)*1000,"")</f>
        <v>0</v>
      </c>
      <c r="AV303">
        <f>IFERROR(VLOOKUP($A303,table123!$GF$10:$GZ$410,17,FALSE)/VLOOKUP($A303,table100!$GE$10:$GK$462,7,FALSE)*1000,"")</f>
        <v>0</v>
      </c>
      <c r="AX303">
        <f>IFERROR(VLOOKUP($A303,table123!$F$10:$R$410,11,FALSE)/VLOOKUP($A303,table100!$E$10:$K$462,7,FALSE)*1000,"")</f>
        <v>0.37108991290301457</v>
      </c>
      <c r="AY303">
        <f>IFERROR(VLOOKUP($A303,table123!$AF$10:$AR$410,11,FALSE)/VLOOKUP($A303,table100!$AE$10:$AK$462,7,FALSE)*1000,"")</f>
        <v>0.13043761820909153</v>
      </c>
      <c r="AZ303">
        <f>IFERROR(VLOOKUP($A303,table123!$BF$10:$BR$410,11,FALSE)/VLOOKUP($A303,table100!$BE$10:$BK$462,7,FALSE)*1000,"")</f>
        <v>0.67159167226326399</v>
      </c>
      <c r="BA303">
        <f>IFERROR(VLOOKUP($A303,table123!$CF$10:$CY$410,18,FALSE)/VLOOKUP($A303,table100!$CE$10:$CK$462,7,FALSE)*1000,"")</f>
        <v>6.458557588805168E-2</v>
      </c>
      <c r="BB303">
        <f>IFERROR(VLOOKUP($A303,table123!$DF$10:$DY$410,18,FALSE)/VLOOKUP($A303,table100!$DE$10:$DK$462,7,FALSE)*1000,"")</f>
        <v>8.5713673473760896E-2</v>
      </c>
      <c r="BC303">
        <f>IFERROR(VLOOKUP($A303,table123!$EF$10:$EZ$410,19,FALSE)/VLOOKUP($A303,table100!$EE$10:$EK$462,7,FALSE)*1000,"")</f>
        <v>0.21323325585858371</v>
      </c>
      <c r="BD303">
        <f>IFERROR(VLOOKUP($A303,table123!$FF$10:$FZ$410,19,FALSE)/VLOOKUP($A303,table100!$FE$10:$FK$462,7,FALSE)*1000,"")</f>
        <v>0.12724804886325078</v>
      </c>
      <c r="BE303">
        <f>IFERROR(VLOOKUP($A303,table123!$GF$10:$GZ$410,19,FALSE)/VLOOKUP($A303,table100!$GE$10:$GK$462,7,FALSE)*1000,"")</f>
        <v>4.2171850289931472E-2</v>
      </c>
      <c r="BG303">
        <f>IFERROR(VLOOKUP($A303,table123!$F$10:$R$410,13,FALSE)/VLOOKUP($A303,table100!$E$10:$K$462,7,FALSE)*1000,"")</f>
        <v>4.1038178603392197</v>
      </c>
      <c r="BH303">
        <f>IFERROR(VLOOKUP($A303,table123!$AF$10:$AR$410,13,FALSE)/VLOOKUP($A303,table100!$AE$10:$AK$462,7,FALSE)*1000,"")</f>
        <v>3.4783364855757735</v>
      </c>
      <c r="BI303">
        <f>IFERROR(VLOOKUP($A303,table123!$BF$10:$BR$410,13,FALSE)/VLOOKUP($A303,table100!$BE$10:$BK$462,7,FALSE)*1000,"")</f>
        <v>6.3042960202777349</v>
      </c>
      <c r="BJ303">
        <f>IFERROR(VLOOKUP($A303,table123!$CF$10:$CY$410,20,FALSE)/VLOOKUP($A303,table100!$CE$10:$CK$462,7,FALSE)*1000,"")</f>
        <v>4.6716899892357375</v>
      </c>
      <c r="BK303">
        <f>IFERROR(VLOOKUP($A303,table123!$DF$10:$DY$410,20,FALSE)/VLOOKUP($A303,table100!$DE$10:$DK$462,7,FALSE)*1000,"")</f>
        <v>4.9285362247412516</v>
      </c>
      <c r="BL303">
        <f>IFERROR(VLOOKUP($A303,table123!$EF$10:$EZ$410,21,FALSE)/VLOOKUP($A303,table100!$EE$10:$EK$462,7,FALSE)*1000,"")</f>
        <v>5.437448024393885</v>
      </c>
      <c r="BM303">
        <f>IFERROR(VLOOKUP($A303,table123!$FF$10:$FZ$410,21,FALSE)/VLOOKUP($A303,table100!$FE$10:$FK$462,7,FALSE)*1000,"")</f>
        <v>5.7897862232779103</v>
      </c>
      <c r="BN303">
        <f>IFERROR(VLOOKUP($A303,table123!$GF$10:$GZ$410,21,FALSE)/VLOOKUP($A303,table100!$GE$10:$GK$462,7,FALSE)*1000,"")</f>
        <v>4.7654190827622562</v>
      </c>
    </row>
    <row r="304" spans="1:66" x14ac:dyDescent="0.3">
      <c r="A304" t="s">
        <v>310</v>
      </c>
      <c r="B304" t="str">
        <f>VLOOKUP($A304,class!$A$1:$B$455,2,FALSE)</f>
        <v>Metropolitan District</v>
      </c>
      <c r="C304" t="str">
        <f>IFERROR(VLOOKUP($A304,classifications!A$3:C$334,3,FALSE),VLOOKUP($A304,classifications!I$2:K$28,3,FALSE))</f>
        <v>Predominantly Urban</v>
      </c>
      <c r="E304" t="b">
        <f>IF(VLOOKUP(A304,table123!$F$10:$F$410,1,FALSE)=VLOOKUP(calculations!A304,table100!$E$10:$E$462,1,FALSE),TRUE,FALSE)</f>
        <v>1</v>
      </c>
      <c r="F304" t="b">
        <f>IF(VLOOKUP($A304,table123!$AF$10:$AF$410,1,FALSE)=VLOOKUP(calculations!$A304,table100!$AE$10:$AE$462,1,FALSE),TRUE,FALSE)</f>
        <v>1</v>
      </c>
      <c r="G304" t="b">
        <f>IF(VLOOKUP($A304,table123!$BF$10:$BF$410,1,FALSE)=VLOOKUP(calculations!$A304,table100!$BE$10:$BE$462,1,FALSE),TRUE,FALSE)</f>
        <v>1</v>
      </c>
      <c r="H304" t="b">
        <f>IF(VLOOKUP($A304,table123!$CF$10:$CF$410,1,FALSE)=VLOOKUP(calculations!$A304,table100!$CE$10:$CE$462,1,FALSE),TRUE,FALSE)</f>
        <v>1</v>
      </c>
      <c r="I304" t="b">
        <f>IF(VLOOKUP($A304,table123!$DF$10:$DF$410,1,FALSE)=VLOOKUP(calculations!$A304,table100!$DE$10:$DE$462,1,FALSE),TRUE,FALSE)</f>
        <v>1</v>
      </c>
      <c r="J304" t="b">
        <f>IF(VLOOKUP($A304,table123!$EF$10:$EF$410,1,FALSE)=VLOOKUP(calculations!$A304,table100!$EE$10:$EE$462,1,FALSE),TRUE,FALSE)</f>
        <v>1</v>
      </c>
      <c r="K304" t="b">
        <f>IF(VLOOKUP($A304,table123!$FF$10:$FF$410,1,FALSE)=VLOOKUP(calculations!$A304,table100!$FE$10:$FE$462,1,FALSE),TRUE,FALSE)</f>
        <v>1</v>
      </c>
      <c r="L304" t="b">
        <f>IF(VLOOKUP($A304,table123!$GF$10:$GF$408,1,FALSE)=VLOOKUP(calculations!$A304,table100!$GE$10:$GE$462,1,FALSE),TRUE,FALSE)</f>
        <v>1</v>
      </c>
      <c r="N304">
        <f>IFERROR(VLOOKUP($A304,table123!$F$10:$R$410,3,FALSE)/VLOOKUP($A304,table100!$E$10:$K$462,7,FALSE)*1000,"")</f>
        <v>4.1599359569996999</v>
      </c>
      <c r="O304">
        <f>IFERROR(VLOOKUP($A304,table123!$AF$10:$AR$410,3,FALSE)/VLOOKUP($A304,table100!$AE$10:$AK$462,7,FALSE)*1000,"")</f>
        <v>3.6645183368505103</v>
      </c>
      <c r="P304">
        <f>IFERROR(VLOOKUP($A304,table123!$BF$10:$BR$410,3,FALSE)/VLOOKUP($A304,table100!$BE$10:$BK$462,7,FALSE)*1000,"")</f>
        <v>5.6898194904766646</v>
      </c>
      <c r="Q304">
        <f>IFERROR(VLOOKUP($A304,table123!$CF$10:$CY$410,3,FALSE)/VLOOKUP($A304,table100!$CE$10:$CK$462,7,FALSE)*1000,"")</f>
        <v>6.0654045723819081</v>
      </c>
      <c r="R304">
        <f>IFERROR(VLOOKUP($A304,table123!$DF$10:$DY$410,3,FALSE)/VLOOKUP($A304,table100!$DE$10:$DK$462,7,FALSE)*1000,"")</f>
        <v>7.5369818324990154</v>
      </c>
      <c r="S304">
        <f>IFERROR(VLOOKUP($A304,table123!$EF$10:$EZ$410,3,FALSE)/VLOOKUP($A304,table100!$EE$10:$EK$462,7,FALSE)*1000,"")</f>
        <v>5.7429505631165636</v>
      </c>
      <c r="T304">
        <f>IFERROR(VLOOKUP($A304,table123!$FF$10:$FZ$410,3,FALSE)/VLOOKUP($A304,table100!$FE$10:$FK$462,7,FALSE)*1000,"")</f>
        <v>5.5795185752052321</v>
      </c>
      <c r="U304">
        <f>IFERROR(VLOOKUP($A304,table123!$GF$10:$GZ$410,3,FALSE)/VLOOKUP($A304,table100!$GE$10:$GK$462,7,FALSE)*1000,"")</f>
        <v>3.3556581665904015</v>
      </c>
      <c r="W304">
        <f>IFERROR(VLOOKUP($A304,table123!$F$10:$R$410,5,FALSE)/VLOOKUP($A304,table100!$E$10:$K$462,7,FALSE)*1000,"")</f>
        <v>-1.4295312567009277E-2</v>
      </c>
      <c r="X304">
        <f>IFERROR(VLOOKUP($A304,table123!$AF$10:$AR$410,5,FALSE)/VLOOKUP($A304,table100!$AE$10:$AK$462,7,FALSE)*1000,"")</f>
        <v>7.1294131067130548E-2</v>
      </c>
      <c r="Y304">
        <f>IFERROR(VLOOKUP($A304,table123!$BF$10:$BR$410,5,FALSE)/VLOOKUP($A304,table100!$BE$10:$BK$462,7,FALSE)*1000,"")</f>
        <v>0.17069458471429994</v>
      </c>
      <c r="Z304">
        <f>IFERROR(VLOOKUP($A304,table123!$CF$10:$CY$410,5,FALSE)/VLOOKUP($A304,table100!$CE$10:$CK$462,7,FALSE)*1000,"")</f>
        <v>-1.4138472196694426E-2</v>
      </c>
      <c r="AA304">
        <f>IFERROR(VLOOKUP($A304,table123!$DF$10:$DY$410,5,FALSE)/VLOOKUP($A304,table100!$DE$10:$DK$462,7,FALSE)*1000,"")</f>
        <v>-5.6246133078350864E-2</v>
      </c>
      <c r="AB304">
        <f>IFERROR(VLOOKUP($A304,table123!$EF$10:$EZ$410,5,FALSE)/VLOOKUP($A304,table100!$EE$10:$EK$462,7,FALSE)*1000,"")</f>
        <v>-2.7946231450688877E-2</v>
      </c>
      <c r="AC304">
        <f>IFERROR(VLOOKUP($A304,table123!$FF$10:$FZ$410,5,FALSE)/VLOOKUP($A304,table100!$FE$10:$FK$462,7,FALSE)*1000,"")</f>
        <v>0</v>
      </c>
      <c r="AD304">
        <f>IFERROR(VLOOKUP($A304,table123!$GF$10:$GZ$410,5,FALSE)/VLOOKUP($A304,table100!$GE$10:$GK$462,7,FALSE)*1000,"")</f>
        <v>8.3198136361745501E-2</v>
      </c>
      <c r="AF304">
        <f>IFERROR(VLOOKUP($A304,table123!$F$10:$R$410,7,FALSE)/VLOOKUP($A304,table100!$E$10:$K$462,7,FALSE)*1000,"")</f>
        <v>0.10006718796906494</v>
      </c>
      <c r="AG304">
        <f>IFERROR(VLOOKUP($A304,table123!$AF$10:$AR$410,7,FALSE)/VLOOKUP($A304,table100!$AE$10:$AK$462,7,FALSE)*1000,"")</f>
        <v>-2.8517652426852221E-2</v>
      </c>
      <c r="AH304">
        <f>IFERROR(VLOOKUP($A304,table123!$BF$10:$BR$410,7,FALSE)/VLOOKUP($A304,table100!$BE$10:$BK$462,7,FALSE)*1000,"")</f>
        <v>0.48363465669051653</v>
      </c>
      <c r="AI304">
        <f>IFERROR(VLOOKUP($A304,table123!$CF$10:$CY$410,7,FALSE)/VLOOKUP($A304,table100!$CE$10:$CK$462,7,FALSE)*1000,"")</f>
        <v>-1.4138472196694426E-2</v>
      </c>
      <c r="AJ304">
        <f>IFERROR(VLOOKUP($A304,table123!$DF$10:$DY$410,7,FALSE)/VLOOKUP($A304,table100!$DE$10:$DK$462,7,FALSE)*1000,"")</f>
        <v>-1.4061533269587716E-2</v>
      </c>
      <c r="AK304">
        <f>IFERROR(VLOOKUP($A304,table123!$EF$10:$EZ$410,7,FALSE)/VLOOKUP($A304,table100!$EE$10:$EK$462,7,FALSE)*1000,"")</f>
        <v>4.1919347176033316E-2</v>
      </c>
      <c r="AL304">
        <f>IFERROR(VLOOKUP($A304,table123!$FF$10:$FZ$410,7,FALSE)/VLOOKUP($A304,table100!$FE$10:$FK$462,7,FALSE)*1000,"")</f>
        <v>0</v>
      </c>
      <c r="AM304">
        <f>IFERROR(VLOOKUP($A304,table123!$GF$10:$GZ$410,7,FALSE)/VLOOKUP($A304,table100!$GE$10:$GK$462,7,FALSE)*1000,"")</f>
        <v>4.159906818087275E-2</v>
      </c>
      <c r="AO304">
        <f>IFERROR(VLOOKUP($A304,table123!$F$10:$R$410,9,FALSE)/VLOOKUP($A304,table100!$E$10:$K$462,7,FALSE)*1000,"")</f>
        <v>0</v>
      </c>
      <c r="AP304">
        <f>IFERROR(VLOOKUP($A304,table123!$AF$10:$AR$410,9,FALSE)/VLOOKUP($A304,table100!$AE$10:$AK$462,7,FALSE)*1000,"")</f>
        <v>0</v>
      </c>
      <c r="AQ304">
        <f>IFERROR(VLOOKUP($A304,table123!$BF$10:$BR$410,9,FALSE)/VLOOKUP($A304,table100!$BE$10:$BK$462,7,FALSE)*1000,"")</f>
        <v>0</v>
      </c>
      <c r="AR304">
        <f>IFERROR(VLOOKUP($A304,table123!$CF$10:$CY$410,16,FALSE)/VLOOKUP($A304,table100!$CE$10:$CK$462,7,FALSE)*1000,"")</f>
        <v>0</v>
      </c>
      <c r="AS304">
        <f>IFERROR(VLOOKUP($A304,table123!$DF$10:$DY$410,16,FALSE)/VLOOKUP($A304,table100!$DE$10:$DK$462,7,FALSE)*1000,"")</f>
        <v>0</v>
      </c>
      <c r="AT304">
        <f>IFERROR(VLOOKUP($A304,table123!$EF$10:$EZ$410,17,FALSE)/VLOOKUP($A304,table100!$EE$10:$EK$462,7,FALSE)*1000,"")</f>
        <v>0</v>
      </c>
      <c r="AU304">
        <f>IFERROR(VLOOKUP($A304,table123!$FF$10:$FZ$410,17,FALSE)/VLOOKUP($A304,table100!$FE$10:$FK$462,7,FALSE)*1000,"")</f>
        <v>0</v>
      </c>
      <c r="AV304">
        <f>IFERROR(VLOOKUP($A304,table123!$GF$10:$GZ$410,17,FALSE)/VLOOKUP($A304,table100!$GE$10:$GK$462,7,FALSE)*1000,"")</f>
        <v>0</v>
      </c>
      <c r="AX304">
        <f>IFERROR(VLOOKUP($A304,table123!$F$10:$R$410,11,FALSE)/VLOOKUP($A304,table100!$E$10:$K$462,7,FALSE)*1000,"")</f>
        <v>1.6868468829070948</v>
      </c>
      <c r="AY304">
        <f>IFERROR(VLOOKUP($A304,table123!$AF$10:$AR$410,11,FALSE)/VLOOKUP($A304,table100!$AE$10:$AK$462,7,FALSE)*1000,"")</f>
        <v>1.2975531854217761</v>
      </c>
      <c r="AZ304">
        <f>IFERROR(VLOOKUP($A304,table123!$BF$10:$BR$410,11,FALSE)/VLOOKUP($A304,table100!$BE$10:$BK$462,7,FALSE)*1000,"")</f>
        <v>0.25604187707144987</v>
      </c>
      <c r="BA304">
        <f>IFERROR(VLOOKUP($A304,table123!$CF$10:$CY$410,18,FALSE)/VLOOKUP($A304,table100!$CE$10:$CK$462,7,FALSE)*1000,"")</f>
        <v>0.56553888786777695</v>
      </c>
      <c r="BB304">
        <f>IFERROR(VLOOKUP($A304,table123!$DF$10:$DY$410,18,FALSE)/VLOOKUP($A304,table100!$DE$10:$DK$462,7,FALSE)*1000,"")</f>
        <v>1.1389841948366051</v>
      </c>
      <c r="BC304">
        <f>IFERROR(VLOOKUP($A304,table123!$EF$10:$EZ$410,19,FALSE)/VLOOKUP($A304,table100!$EE$10:$EK$462,7,FALSE)*1000,"")</f>
        <v>1.5090964983371993</v>
      </c>
      <c r="BD304">
        <f>IFERROR(VLOOKUP($A304,table123!$FF$10:$FZ$410,19,FALSE)/VLOOKUP($A304,table100!$FE$10:$FK$462,7,FALSE)*1000,"")</f>
        <v>2.1427577570613612</v>
      </c>
      <c r="BE304">
        <f>IFERROR(VLOOKUP($A304,table123!$GF$10:$GZ$410,19,FALSE)/VLOOKUP($A304,table100!$GE$10:$GK$462,7,FALSE)*1000,"")</f>
        <v>0.20799534090436375</v>
      </c>
      <c r="BG304">
        <f>IFERROR(VLOOKUP($A304,table123!$F$10:$R$410,13,FALSE)/VLOOKUP($A304,table100!$E$10:$K$462,7,FALSE)*1000,"")</f>
        <v>2.5588609494946608</v>
      </c>
      <c r="BH304">
        <f>IFERROR(VLOOKUP($A304,table123!$AF$10:$AR$410,13,FALSE)/VLOOKUP($A304,table100!$AE$10:$AK$462,7,FALSE)*1000,"")</f>
        <v>2.4097416300690124</v>
      </c>
      <c r="BI304">
        <f>IFERROR(VLOOKUP($A304,table123!$BF$10:$BR$410,13,FALSE)/VLOOKUP($A304,table100!$BE$10:$BK$462,7,FALSE)*1000,"")</f>
        <v>6.0881068548100314</v>
      </c>
      <c r="BJ304">
        <f>IFERROR(VLOOKUP($A304,table123!$CF$10:$CY$410,20,FALSE)/VLOOKUP($A304,table100!$CE$10:$CK$462,7,FALSE)*1000,"")</f>
        <v>5.471588740120743</v>
      </c>
      <c r="BK304">
        <f>IFERROR(VLOOKUP($A304,table123!$DF$10:$DY$410,20,FALSE)/VLOOKUP($A304,table100!$DE$10:$DK$462,7,FALSE)*1000,"")</f>
        <v>6.3276899713144727</v>
      </c>
      <c r="BL304">
        <f>IFERROR(VLOOKUP($A304,table123!$EF$10:$EZ$410,21,FALSE)/VLOOKUP($A304,table100!$EE$10:$EK$462,7,FALSE)*1000,"")</f>
        <v>4.247827180504709</v>
      </c>
      <c r="BM304">
        <f>IFERROR(VLOOKUP($A304,table123!$FF$10:$FZ$410,21,FALSE)/VLOOKUP($A304,table100!$FE$10:$FK$462,7,FALSE)*1000,"")</f>
        <v>3.4367608181438709</v>
      </c>
      <c r="BN304">
        <f>IFERROR(VLOOKUP($A304,table123!$GF$10:$GZ$410,21,FALSE)/VLOOKUP($A304,table100!$GE$10:$GK$462,7,FALSE)*1000,"")</f>
        <v>3.2724600302286566</v>
      </c>
    </row>
    <row r="305" spans="1:66" x14ac:dyDescent="0.3">
      <c r="A305" t="s">
        <v>1287</v>
      </c>
      <c r="B305" t="str">
        <f>VLOOKUP($A305,class!$A$1:$B$455,2,FALSE)</f>
        <v>Unitary Authority</v>
      </c>
      <c r="C305" t="str">
        <f>IFERROR(VLOOKUP($A305,classifications!A$3:C$334,3,FALSE),VLOOKUP($A305,classifications!I$2:K$28,3,FALSE))</f>
        <v>Predominantly Urban</v>
      </c>
      <c r="E305" t="b">
        <f>IF(VLOOKUP(A305,table123!$F$10:$F$410,1,FALSE)=VLOOKUP(calculations!A305,table100!$E$10:$E$462,1,FALSE),TRUE,FALSE)</f>
        <v>1</v>
      </c>
      <c r="F305" t="b">
        <f>IF(VLOOKUP($A305,table123!$AF$10:$AF$410,1,FALSE)=VLOOKUP(calculations!$A305,table100!$AE$10:$AE$462,1,FALSE),TRUE,FALSE)</f>
        <v>1</v>
      </c>
      <c r="G305" t="b">
        <f>IF(VLOOKUP($A305,table123!$BF$10:$BF$410,1,FALSE)=VLOOKUP(calculations!$A305,table100!$BE$10:$BE$462,1,FALSE),TRUE,FALSE)</f>
        <v>1</v>
      </c>
      <c r="H305" t="b">
        <f>IF(VLOOKUP($A305,table123!$CF$10:$CF$410,1,FALSE)=VLOOKUP(calculations!$A305,table100!$CE$10:$CE$462,1,FALSE),TRUE,FALSE)</f>
        <v>1</v>
      </c>
      <c r="I305" t="b">
        <f>IF(VLOOKUP($A305,table123!$DF$10:$DF$410,1,FALSE)=VLOOKUP(calculations!$A305,table100!$DE$10:$DE$462,1,FALSE),TRUE,FALSE)</f>
        <v>1</v>
      </c>
      <c r="J305" t="b">
        <f>IF(VLOOKUP($A305,table123!$EF$10:$EF$410,1,FALSE)=VLOOKUP(calculations!$A305,table100!$EE$10:$EE$462,1,FALSE),TRUE,FALSE)</f>
        <v>1</v>
      </c>
      <c r="K305" t="b">
        <f>IF(VLOOKUP($A305,table123!$FF$10:$FF$410,1,FALSE)=VLOOKUP(calculations!$A305,table100!$FE$10:$FE$462,1,FALSE),TRUE,FALSE)</f>
        <v>1</v>
      </c>
      <c r="L305" t="b">
        <f>IF(VLOOKUP($A305,table123!$GF$10:$GF$408,1,FALSE)=VLOOKUP(calculations!$A305,table100!$GE$10:$GE$462,1,FALSE),TRUE,FALSE)</f>
        <v>1</v>
      </c>
      <c r="N305">
        <f>IFERROR(VLOOKUP($A305,table123!$F$10:$R$410,3,FALSE)/VLOOKUP($A305,table100!$E$10:$K$462,7,FALSE)*1000,"")</f>
        <v>4.5724782239427997</v>
      </c>
      <c r="O305">
        <f>IFERROR(VLOOKUP($A305,table123!$AF$10:$AR$410,3,FALSE)/VLOOKUP($A305,table100!$AE$10:$AK$462,7,FALSE)*1000,"")</f>
        <v>5.230403193298792</v>
      </c>
      <c r="P305">
        <f>IFERROR(VLOOKUP($A305,table123!$BF$10:$BR$410,3,FALSE)/VLOOKUP($A305,table100!$BE$10:$BK$462,7,FALSE)*1000,"")</f>
        <v>11.760907214073951</v>
      </c>
      <c r="Q305">
        <f>IFERROR(VLOOKUP($A305,table123!$CF$10:$CY$410,3,FALSE)/VLOOKUP($A305,table100!$CE$10:$CK$462,7,FALSE)*1000,"")</f>
        <v>8.3002769976160842</v>
      </c>
      <c r="R305">
        <f>IFERROR(VLOOKUP($A305,table123!$DF$10:$DY$410,3,FALSE)/VLOOKUP($A305,table100!$DE$10:$DK$462,7,FALSE)*1000,"")</f>
        <v>6.6789607957422819</v>
      </c>
      <c r="S305">
        <f>IFERROR(VLOOKUP($A305,table123!$EF$10:$EZ$410,3,FALSE)/VLOOKUP($A305,table100!$EE$10:$EK$462,7,FALSE)*1000,"")</f>
        <v>6.4834270354174954</v>
      </c>
      <c r="T305">
        <f>IFERROR(VLOOKUP($A305,table123!$FF$10:$FZ$410,3,FALSE)/VLOOKUP($A305,table100!$FE$10:$FK$462,7,FALSE)*1000,"")</f>
        <v>13.5236664162284</v>
      </c>
      <c r="U305">
        <f>IFERROR(VLOOKUP($A305,table123!$GF$10:$GZ$410,3,FALSE)/VLOOKUP($A305,table100!$GE$10:$GK$462,7,FALSE)*1000,"")</f>
        <v>2.8493191237418589</v>
      </c>
      <c r="W305">
        <f>IFERROR(VLOOKUP($A305,table123!$F$10:$R$410,5,FALSE)/VLOOKUP($A305,table100!$E$10:$K$462,7,FALSE)*1000,"")</f>
        <v>0.42465780481542198</v>
      </c>
      <c r="X305">
        <f>IFERROR(VLOOKUP($A305,table123!$AF$10:$AR$410,5,FALSE)/VLOOKUP($A305,table100!$AE$10:$AK$462,7,FALSE)*1000,"")</f>
        <v>0.35393705819315135</v>
      </c>
      <c r="Y305">
        <f>IFERROR(VLOOKUP($A305,table123!$BF$10:$BR$410,5,FALSE)/VLOOKUP($A305,table100!$BE$10:$BK$462,7,FALSE)*1000,"")</f>
        <v>0.28374900932457947</v>
      </c>
      <c r="Z305">
        <f>IFERROR(VLOOKUP($A305,table123!$CF$10:$CY$410,5,FALSE)/VLOOKUP($A305,table100!$CE$10:$CK$462,7,FALSE)*1000,"")</f>
        <v>0.27989306154751908</v>
      </c>
      <c r="AA305">
        <f>IFERROR(VLOOKUP($A305,table123!$DF$10:$DY$410,5,FALSE)/VLOOKUP($A305,table100!$DE$10:$DK$462,7,FALSE)*1000,"")</f>
        <v>0.34398081351462395</v>
      </c>
      <c r="AB305">
        <f>IFERROR(VLOOKUP($A305,table123!$EF$10:$EZ$410,5,FALSE)/VLOOKUP($A305,table100!$EE$10:$EK$462,7,FALSE)*1000,"")</f>
        <v>0.13250799780415318</v>
      </c>
      <c r="AC305">
        <f>IFERROR(VLOOKUP($A305,table123!$FF$10:$FZ$410,5,FALSE)/VLOOKUP($A305,table100!$FE$10:$FK$462,7,FALSE)*1000,"")</f>
        <v>3.7565740045078892E-2</v>
      </c>
      <c r="AD305">
        <f>IFERROR(VLOOKUP($A305,table123!$GF$10:$GZ$410,5,FALSE)/VLOOKUP($A305,table100!$GE$10:$GK$462,7,FALSE)*1000,"")</f>
        <v>8.3259325044404975E-2</v>
      </c>
      <c r="AF305">
        <f>IFERROR(VLOOKUP($A305,table123!$F$10:$R$410,7,FALSE)/VLOOKUP($A305,table100!$E$10:$K$462,7,FALSE)*1000,"")</f>
        <v>0.67155187738252775</v>
      </c>
      <c r="AG305">
        <f>IFERROR(VLOOKUP($A305,table123!$AF$10:$AR$410,7,FALSE)/VLOOKUP($A305,table100!$AE$10:$AK$462,7,FALSE)*1000,"")</f>
        <v>1.5730535919695616</v>
      </c>
      <c r="AH305">
        <f>IFERROR(VLOOKUP($A305,table123!$BF$10:$BR$410,7,FALSE)/VLOOKUP($A305,table100!$BE$10:$BK$462,7,FALSE)*1000,"")</f>
        <v>3.9137794389597174</v>
      </c>
      <c r="AI305">
        <f>IFERROR(VLOOKUP($A305,table123!$CF$10:$CY$410,7,FALSE)/VLOOKUP($A305,table100!$CE$10:$CK$462,7,FALSE)*1000,"")</f>
        <v>2.1426296435706633</v>
      </c>
      <c r="AJ305">
        <f>IFERROR(VLOOKUP($A305,table123!$DF$10:$DY$410,7,FALSE)/VLOOKUP($A305,table100!$DE$10:$DK$462,7,FALSE)*1000,"")</f>
        <v>3.6595736548916942</v>
      </c>
      <c r="AK305">
        <f>IFERROR(VLOOKUP($A305,table123!$EF$10:$EZ$410,7,FALSE)/VLOOKUP($A305,table100!$EE$10:$EK$462,7,FALSE)*1000,"")</f>
        <v>1.5806311166638272</v>
      </c>
      <c r="AL305">
        <f>IFERROR(VLOOKUP($A305,table123!$FF$10:$FZ$410,7,FALSE)/VLOOKUP($A305,table100!$FE$10:$FK$462,7,FALSE)*1000,"")</f>
        <v>1.7092411720510894</v>
      </c>
      <c r="AM305">
        <f>IFERROR(VLOOKUP($A305,table123!$GF$10:$GZ$410,7,FALSE)/VLOOKUP($A305,table100!$GE$10:$GK$462,7,FALSE)*1000,"")</f>
        <v>1.4431616341030196</v>
      </c>
      <c r="AO305">
        <f>IFERROR(VLOOKUP($A305,table123!$F$10:$R$410,9,FALSE)/VLOOKUP($A305,table100!$E$10:$K$462,7,FALSE)*1000,"")</f>
        <v>0</v>
      </c>
      <c r="AP305">
        <f>IFERROR(VLOOKUP($A305,table123!$AF$10:$AR$410,9,FALSE)/VLOOKUP($A305,table100!$AE$10:$AK$462,7,FALSE)*1000,"")</f>
        <v>0</v>
      </c>
      <c r="AQ305">
        <f>IFERROR(VLOOKUP($A305,table123!$BF$10:$BR$410,9,FALSE)/VLOOKUP($A305,table100!$BE$10:$BK$462,7,FALSE)*1000,"")</f>
        <v>0</v>
      </c>
      <c r="AR305">
        <f>IFERROR(VLOOKUP($A305,table123!$CF$10:$CY$410,16,FALSE)/VLOOKUP($A305,table100!$CE$10:$CK$462,7,FALSE)*1000,"")</f>
        <v>0</v>
      </c>
      <c r="AS305">
        <f>IFERROR(VLOOKUP($A305,table123!$DF$10:$DY$410,16,FALSE)/VLOOKUP($A305,table100!$DE$10:$DK$462,7,FALSE)*1000,"")</f>
        <v>0</v>
      </c>
      <c r="AT305">
        <f>IFERROR(VLOOKUP($A305,table123!$EF$10:$EZ$410,17,FALSE)/VLOOKUP($A305,table100!$EE$10:$EK$462,7,FALSE)*1000,"")</f>
        <v>0</v>
      </c>
      <c r="AU305">
        <f>IFERROR(VLOOKUP($A305,table123!$FF$10:$FZ$410,17,FALSE)/VLOOKUP($A305,table100!$FE$10:$FK$462,7,FALSE)*1000,"")</f>
        <v>0</v>
      </c>
      <c r="AV305">
        <f>IFERROR(VLOOKUP($A305,table123!$GF$10:$GZ$410,17,FALSE)/VLOOKUP($A305,table100!$GE$10:$GK$462,7,FALSE)*1000,"")</f>
        <v>0</v>
      </c>
      <c r="AX305">
        <f>IFERROR(VLOOKUP($A305,table123!$F$10:$R$410,11,FALSE)/VLOOKUP($A305,table100!$E$10:$K$462,7,FALSE)*1000,"")</f>
        <v>1.1752157854194236</v>
      </c>
      <c r="AY305">
        <f>IFERROR(VLOOKUP($A305,table123!$AF$10:$AR$410,11,FALSE)/VLOOKUP($A305,table100!$AE$10:$AK$462,7,FALSE)*1000,"")</f>
        <v>2.3399172180547225</v>
      </c>
      <c r="AZ305">
        <f>IFERROR(VLOOKUP($A305,table123!$BF$10:$BR$410,11,FALSE)/VLOOKUP($A305,table100!$BE$10:$BK$462,7,FALSE)*1000,"")</f>
        <v>2.1819320372200424</v>
      </c>
      <c r="BA305">
        <f>IFERROR(VLOOKUP($A305,table123!$CF$10:$CY$410,18,FALSE)/VLOOKUP($A305,table100!$CE$10:$CK$462,7,FALSE)*1000,"")</f>
        <v>0.62734651726168078</v>
      </c>
      <c r="BB305">
        <f>IFERROR(VLOOKUP($A305,table123!$DF$10:$DY$410,18,FALSE)/VLOOKUP($A305,table100!$DE$10:$DK$462,7,FALSE)*1000,"")</f>
        <v>1.1561577343130416</v>
      </c>
      <c r="BC305">
        <f>IFERROR(VLOOKUP($A305,table123!$EF$10:$EZ$410,19,FALSE)/VLOOKUP($A305,table100!$EE$10:$EK$462,7,FALSE)*1000,"")</f>
        <v>0.37859427944043766</v>
      </c>
      <c r="BD305">
        <f>IFERROR(VLOOKUP($A305,table123!$FF$10:$FZ$410,19,FALSE)/VLOOKUP($A305,table100!$FE$10:$FK$462,7,FALSE)*1000,"")</f>
        <v>9.391435011269722E-2</v>
      </c>
      <c r="BE305">
        <f>IFERROR(VLOOKUP($A305,table123!$GF$10:$GZ$410,19,FALSE)/VLOOKUP($A305,table100!$GE$10:$GK$462,7,FALSE)*1000,"")</f>
        <v>0.12026346950858496</v>
      </c>
      <c r="BG305">
        <f>IFERROR(VLOOKUP($A305,table123!$F$10:$R$410,13,FALSE)/VLOOKUP($A305,table100!$E$10:$K$462,7,FALSE)*1000,"")</f>
        <v>4.4934721207213251</v>
      </c>
      <c r="BH305">
        <f>IFERROR(VLOOKUP($A305,table123!$AF$10:$AR$410,13,FALSE)/VLOOKUP($A305,table100!$AE$10:$AK$462,7,FALSE)*1000,"")</f>
        <v>4.8174766254067825</v>
      </c>
      <c r="BI305">
        <f>IFERROR(VLOOKUP($A305,table123!$BF$10:$BR$410,13,FALSE)/VLOOKUP($A305,table100!$BE$10:$BK$462,7,FALSE)*1000,"")</f>
        <v>13.776503625138206</v>
      </c>
      <c r="BJ305">
        <f>IFERROR(VLOOKUP($A305,table123!$CF$10:$CY$410,20,FALSE)/VLOOKUP($A305,table100!$CE$10:$CK$462,7,FALSE)*1000,"")</f>
        <v>10.095453185472584</v>
      </c>
      <c r="BK305">
        <f>IFERROR(VLOOKUP($A305,table123!$DF$10:$DY$410,20,FALSE)/VLOOKUP($A305,table100!$DE$10:$DK$462,7,FALSE)*1000,"")</f>
        <v>9.5263575298355576</v>
      </c>
      <c r="BL305">
        <f>IFERROR(VLOOKUP($A305,table123!$EF$10:$EZ$410,21,FALSE)/VLOOKUP($A305,table100!$EE$10:$EK$462,7,FALSE)*1000,"")</f>
        <v>7.8179718704450369</v>
      </c>
      <c r="BM305">
        <f>IFERROR(VLOOKUP($A305,table123!$FF$10:$FZ$410,21,FALSE)/VLOOKUP($A305,table100!$FE$10:$FK$462,7,FALSE)*1000,"")</f>
        <v>15.176558978211871</v>
      </c>
      <c r="BN305">
        <f>IFERROR(VLOOKUP($A305,table123!$GF$10:$GZ$410,21,FALSE)/VLOOKUP($A305,table100!$GE$10:$GK$462,7,FALSE)*1000,"")</f>
        <v>4.2554766133806989</v>
      </c>
    </row>
    <row r="306" spans="1:66" x14ac:dyDescent="0.3">
      <c r="A306" t="s">
        <v>1288</v>
      </c>
      <c r="B306" t="str">
        <f>VLOOKUP($A306,class!$A$1:$B$455,2,FALSE)</f>
        <v>Unitary Authority</v>
      </c>
      <c r="C306" t="str">
        <f>IFERROR(VLOOKUP($A306,classifications!A$3:C$334,3,FALSE),VLOOKUP($A306,classifications!I$2:K$28,3,FALSE))</f>
        <v>Predominantly Urban</v>
      </c>
      <c r="E306" t="b">
        <f>IF(VLOOKUP(A306,table123!$F$10:$F$410,1,FALSE)=VLOOKUP(calculations!A306,table100!$E$10:$E$462,1,FALSE),TRUE,FALSE)</f>
        <v>1</v>
      </c>
      <c r="F306" t="b">
        <f>IF(VLOOKUP($A306,table123!$AF$10:$AF$410,1,FALSE)=VLOOKUP(calculations!$A306,table100!$AE$10:$AE$462,1,FALSE),TRUE,FALSE)</f>
        <v>1</v>
      </c>
      <c r="G306" t="b">
        <f>IF(VLOOKUP($A306,table123!$BF$10:$BF$410,1,FALSE)=VLOOKUP(calculations!$A306,table100!$BE$10:$BE$462,1,FALSE),TRUE,FALSE)</f>
        <v>1</v>
      </c>
      <c r="H306" t="b">
        <f>IF(VLOOKUP($A306,table123!$CF$10:$CF$410,1,FALSE)=VLOOKUP(calculations!$A306,table100!$CE$10:$CE$462,1,FALSE),TRUE,FALSE)</f>
        <v>1</v>
      </c>
      <c r="I306" t="b">
        <f>IF(VLOOKUP($A306,table123!$DF$10:$DF$410,1,FALSE)=VLOOKUP(calculations!$A306,table100!$DE$10:$DE$462,1,FALSE),TRUE,FALSE)</f>
        <v>1</v>
      </c>
      <c r="J306" t="b">
        <f>IF(VLOOKUP($A306,table123!$EF$10:$EF$410,1,FALSE)=VLOOKUP(calculations!$A306,table100!$EE$10:$EE$462,1,FALSE),TRUE,FALSE)</f>
        <v>1</v>
      </c>
      <c r="K306" t="b">
        <f>IF(VLOOKUP($A306,table123!$FF$10:$FF$410,1,FALSE)=VLOOKUP(calculations!$A306,table100!$FE$10:$FE$462,1,FALSE),TRUE,FALSE)</f>
        <v>1</v>
      </c>
      <c r="L306" t="b">
        <f>IF(VLOOKUP($A306,table123!$GF$10:$GF$408,1,FALSE)=VLOOKUP(calculations!$A306,table100!$GE$10:$GE$462,1,FALSE),TRUE,FALSE)</f>
        <v>1</v>
      </c>
      <c r="N306">
        <f>IFERROR(VLOOKUP($A306,table123!$F$10:$R$410,3,FALSE)/VLOOKUP($A306,table100!$E$10:$K$462,7,FALSE)*1000,"")</f>
        <v>2.723898088203621</v>
      </c>
      <c r="O306">
        <f>IFERROR(VLOOKUP($A306,table123!$AF$10:$AR$410,3,FALSE)/VLOOKUP($A306,table100!$AE$10:$AK$462,7,FALSE)*1000,"")</f>
        <v>1.3133800593546758</v>
      </c>
      <c r="P306">
        <f>IFERROR(VLOOKUP($A306,table123!$BF$10:$BR$410,3,FALSE)/VLOOKUP($A306,table100!$BE$10:$BK$462,7,FALSE)*1000,"")</f>
        <v>2.0555632621662863</v>
      </c>
      <c r="Q306">
        <f>IFERROR(VLOOKUP($A306,table123!$CF$10:$CY$410,3,FALSE)/VLOOKUP($A306,table100!$CE$10:$CK$462,7,FALSE)*1000,"")</f>
        <v>1.3587982184645582</v>
      </c>
      <c r="R306">
        <f>IFERROR(VLOOKUP($A306,table123!$DF$10:$DY$410,3,FALSE)/VLOOKUP($A306,table100!$DE$10:$DK$462,7,FALSE)*1000,"")</f>
        <v>4.6045367861086017</v>
      </c>
      <c r="S306">
        <f>IFERROR(VLOOKUP($A306,table123!$EF$10:$EZ$410,3,FALSE)/VLOOKUP($A306,table100!$EE$10:$EK$462,7,FALSE)*1000,"")</f>
        <v>4.6019155941334935</v>
      </c>
      <c r="T306">
        <f>IFERROR(VLOOKUP($A306,table123!$FF$10:$FZ$410,3,FALSE)/VLOOKUP($A306,table100!$FE$10:$FK$462,7,FALSE)*1000,"")</f>
        <v>3.0233566693513412</v>
      </c>
      <c r="U306">
        <f>IFERROR(VLOOKUP($A306,table123!$GF$10:$GZ$410,3,FALSE)/VLOOKUP($A306,table100!$GE$10:$GK$462,7,FALSE)*1000,"")</f>
        <v>1.0222052538886905</v>
      </c>
      <c r="W306">
        <f>IFERROR(VLOOKUP($A306,table123!$F$10:$R$410,5,FALSE)/VLOOKUP($A306,table100!$E$10:$K$462,7,FALSE)*1000,"")</f>
        <v>0.2027086949360834</v>
      </c>
      <c r="X306">
        <f>IFERROR(VLOOKUP($A306,table123!$AF$10:$AR$410,5,FALSE)/VLOOKUP($A306,table100!$AE$10:$AK$462,7,FALSE)*1000,"")</f>
        <v>2.5257308833743764E-2</v>
      </c>
      <c r="Y306">
        <f>IFERROR(VLOOKUP($A306,table123!$BF$10:$BR$410,5,FALSE)/VLOOKUP($A306,table100!$BE$10:$BK$462,7,FALSE)*1000,"")</f>
        <v>3.7832452677907108E-2</v>
      </c>
      <c r="Z306">
        <f>IFERROR(VLOOKUP($A306,table123!$CF$10:$CY$410,5,FALSE)/VLOOKUP($A306,table100!$CE$10:$CK$462,7,FALSE)*1000,"")</f>
        <v>-1.2581464985782944E-2</v>
      </c>
      <c r="AA306">
        <f>IFERROR(VLOOKUP($A306,table123!$DF$10:$DY$410,5,FALSE)/VLOOKUP($A306,table100!$DE$10:$DK$462,7,FALSE)*1000,"")</f>
        <v>0.13801063936565292</v>
      </c>
      <c r="AB306">
        <f>IFERROR(VLOOKUP($A306,table123!$EF$10:$EZ$410,5,FALSE)/VLOOKUP($A306,table100!$EE$10:$EK$462,7,FALSE)*1000,"")</f>
        <v>2.4942631946522995E-2</v>
      </c>
      <c r="AC306">
        <f>IFERROR(VLOOKUP($A306,table123!$FF$10:$FZ$410,5,FALSE)/VLOOKUP($A306,table100!$FE$10:$FK$462,7,FALSE)*1000,"")</f>
        <v>7.4344836131590361E-2</v>
      </c>
      <c r="AD306">
        <f>IFERROR(VLOOKUP($A306,table123!$GF$10:$GZ$410,5,FALSE)/VLOOKUP($A306,table100!$GE$10:$GK$462,7,FALSE)*1000,"")</f>
        <v>1.2315725950466152E-2</v>
      </c>
      <c r="AF306">
        <f>IFERROR(VLOOKUP($A306,table123!$F$10:$R$410,7,FALSE)/VLOOKUP($A306,table100!$E$10:$K$462,7,FALSE)*1000,"")</f>
        <v>0.35474021613814599</v>
      </c>
      <c r="AG306">
        <f>IFERROR(VLOOKUP($A306,table123!$AF$10:$AR$410,7,FALSE)/VLOOKUP($A306,table100!$AE$10:$AK$462,7,FALSE)*1000,"")</f>
        <v>0.11365788975184694</v>
      </c>
      <c r="AH306">
        <f>IFERROR(VLOOKUP($A306,table123!$BF$10:$BR$410,7,FALSE)/VLOOKUP($A306,table100!$BE$10:$BK$462,7,FALSE)*1000,"")</f>
        <v>0.27743798630465211</v>
      </c>
      <c r="AI306">
        <f>IFERROR(VLOOKUP($A306,table123!$CF$10:$CY$410,7,FALSE)/VLOOKUP($A306,table100!$CE$10:$CK$462,7,FALSE)*1000,"")</f>
        <v>1.4468684733650385</v>
      </c>
      <c r="AJ306">
        <f>IFERROR(VLOOKUP($A306,table123!$DF$10:$DY$410,7,FALSE)/VLOOKUP($A306,table100!$DE$10:$DK$462,7,FALSE)*1000,"")</f>
        <v>1.2797350195724178</v>
      </c>
      <c r="AK306">
        <f>IFERROR(VLOOKUP($A306,table123!$EF$10:$EZ$410,7,FALSE)/VLOOKUP($A306,table100!$EE$10:$EK$462,7,FALSE)*1000,"")</f>
        <v>1.8706973959892248</v>
      </c>
      <c r="AL306">
        <f>IFERROR(VLOOKUP($A306,table123!$FF$10:$FZ$410,7,FALSE)/VLOOKUP($A306,table100!$FE$10:$FK$462,7,FALSE)*1000,"")</f>
        <v>2.9985750573074781</v>
      </c>
      <c r="AM306">
        <f>IFERROR(VLOOKUP($A306,table123!$GF$10:$GZ$410,7,FALSE)/VLOOKUP($A306,table100!$GE$10:$GK$462,7,FALSE)*1000,"")</f>
        <v>0.1477887114055938</v>
      </c>
      <c r="AO306">
        <f>IFERROR(VLOOKUP($A306,table123!$F$10:$R$410,9,FALSE)/VLOOKUP($A306,table100!$E$10:$K$462,7,FALSE)*1000,"")</f>
        <v>0</v>
      </c>
      <c r="AP306">
        <f>IFERROR(VLOOKUP($A306,table123!$AF$10:$AR$410,9,FALSE)/VLOOKUP($A306,table100!$AE$10:$AK$462,7,FALSE)*1000,"")</f>
        <v>3.7885963250615648E-2</v>
      </c>
      <c r="AQ306">
        <f>IFERROR(VLOOKUP($A306,table123!$BF$10:$BR$410,9,FALSE)/VLOOKUP($A306,table100!$BE$10:$BK$462,7,FALSE)*1000,"")</f>
        <v>3.7832452677907108E-2</v>
      </c>
      <c r="AR306">
        <f>IFERROR(VLOOKUP($A306,table123!$CF$10:$CY$410,16,FALSE)/VLOOKUP($A306,table100!$CE$10:$CK$462,7,FALSE)*1000,"")</f>
        <v>0</v>
      </c>
      <c r="AS306">
        <f>IFERROR(VLOOKUP($A306,table123!$DF$10:$DY$410,16,FALSE)/VLOOKUP($A306,table100!$DE$10:$DK$462,7,FALSE)*1000,"")</f>
        <v>0</v>
      </c>
      <c r="AT306">
        <f>IFERROR(VLOOKUP($A306,table123!$EF$10:$EZ$410,17,FALSE)/VLOOKUP($A306,table100!$EE$10:$EK$462,7,FALSE)*1000,"")</f>
        <v>0</v>
      </c>
      <c r="AU306">
        <f>IFERROR(VLOOKUP($A306,table123!$FF$10:$FZ$410,17,FALSE)/VLOOKUP($A306,table100!$FE$10:$FK$462,7,FALSE)*1000,"")</f>
        <v>0</v>
      </c>
      <c r="AV306">
        <f>IFERROR(VLOOKUP($A306,table123!$GF$10:$GZ$410,17,FALSE)/VLOOKUP($A306,table100!$GE$10:$GK$462,7,FALSE)*1000,"")</f>
        <v>0</v>
      </c>
      <c r="AX306">
        <f>IFERROR(VLOOKUP($A306,table123!$F$10:$R$410,11,FALSE)/VLOOKUP($A306,table100!$E$10:$K$462,7,FALSE)*1000,"")</f>
        <v>6.3346467167526066E-2</v>
      </c>
      <c r="AY306">
        <f>IFERROR(VLOOKUP($A306,table123!$AF$10:$AR$410,11,FALSE)/VLOOKUP($A306,table100!$AE$10:$AK$462,7,FALSE)*1000,"")</f>
        <v>7.5771926501231296E-2</v>
      </c>
      <c r="AZ306">
        <f>IFERROR(VLOOKUP($A306,table123!$BF$10:$BR$410,11,FALSE)/VLOOKUP($A306,table100!$BE$10:$BK$462,7,FALSE)*1000,"")</f>
        <v>7.5664905355814216E-2</v>
      </c>
      <c r="BA306">
        <f>IFERROR(VLOOKUP($A306,table123!$CF$10:$CY$410,18,FALSE)/VLOOKUP($A306,table100!$CE$10:$CK$462,7,FALSE)*1000,"")</f>
        <v>0</v>
      </c>
      <c r="BB306">
        <f>IFERROR(VLOOKUP($A306,table123!$DF$10:$DY$410,18,FALSE)/VLOOKUP($A306,table100!$DE$10:$DK$462,7,FALSE)*1000,"")</f>
        <v>0</v>
      </c>
      <c r="BC306">
        <f>IFERROR(VLOOKUP($A306,table123!$EF$10:$EZ$410,19,FALSE)/VLOOKUP($A306,table100!$EE$10:$EK$462,7,FALSE)*1000,"")</f>
        <v>0</v>
      </c>
      <c r="BD306">
        <f>IFERROR(VLOOKUP($A306,table123!$FF$10:$FZ$410,19,FALSE)/VLOOKUP($A306,table100!$FE$10:$FK$462,7,FALSE)*1000,"")</f>
        <v>0</v>
      </c>
      <c r="BE306">
        <f>IFERROR(VLOOKUP($A306,table123!$GF$10:$GZ$410,19,FALSE)/VLOOKUP($A306,table100!$GE$10:$GK$462,7,FALSE)*1000,"")</f>
        <v>2.4631451900932303E-2</v>
      </c>
      <c r="BG306">
        <f>IFERROR(VLOOKUP($A306,table123!$F$10:$R$410,13,FALSE)/VLOOKUP($A306,table100!$E$10:$K$462,7,FALSE)*1000,"")</f>
        <v>3.2180005321103242</v>
      </c>
      <c r="BH306">
        <f>IFERROR(VLOOKUP($A306,table123!$AF$10:$AR$410,13,FALSE)/VLOOKUP($A306,table100!$AE$10:$AK$462,7,FALSE)*1000,"")</f>
        <v>1.4144092946896509</v>
      </c>
      <c r="BI306">
        <f>IFERROR(VLOOKUP($A306,table123!$BF$10:$BR$410,13,FALSE)/VLOOKUP($A306,table100!$BE$10:$BK$462,7,FALSE)*1000,"")</f>
        <v>2.3330012484709384</v>
      </c>
      <c r="BJ306">
        <f>IFERROR(VLOOKUP($A306,table123!$CF$10:$CY$410,20,FALSE)/VLOOKUP($A306,table100!$CE$10:$CK$462,7,FALSE)*1000,"")</f>
        <v>2.7930852268438136</v>
      </c>
      <c r="BK306">
        <f>IFERROR(VLOOKUP($A306,table123!$DF$10:$DY$410,20,FALSE)/VLOOKUP($A306,table100!$DE$10:$DK$462,7,FALSE)*1000,"")</f>
        <v>6.022282445046673</v>
      </c>
      <c r="BL306">
        <f>IFERROR(VLOOKUP($A306,table123!$EF$10:$EZ$410,21,FALSE)/VLOOKUP($A306,table100!$EE$10:$EK$462,7,FALSE)*1000,"")</f>
        <v>6.4975556220692408</v>
      </c>
      <c r="BM306">
        <f>IFERROR(VLOOKUP($A306,table123!$FF$10:$FZ$410,21,FALSE)/VLOOKUP($A306,table100!$FE$10:$FK$462,7,FALSE)*1000,"")</f>
        <v>6.0962765627904094</v>
      </c>
      <c r="BN306">
        <f>IFERROR(VLOOKUP($A306,table123!$GF$10:$GZ$410,21,FALSE)/VLOOKUP($A306,table100!$GE$10:$GK$462,7,FALSE)*1000,"")</f>
        <v>1.1576782393438181</v>
      </c>
    </row>
    <row r="307" spans="1:66" x14ac:dyDescent="0.3">
      <c r="A307" t="s">
        <v>218</v>
      </c>
      <c r="B307" t="str">
        <f>VLOOKUP($A307,class!$A$1:$B$455,2,FALSE)</f>
        <v>London Borough</v>
      </c>
      <c r="C307" t="str">
        <f>IFERROR(VLOOKUP($A307,classifications!A$3:C$334,3,FALSE),VLOOKUP($A307,classifications!I$2:K$28,3,FALSE))</f>
        <v>Predominantly Urban</v>
      </c>
      <c r="E307" t="b">
        <f>IF(VLOOKUP(A307,table123!$F$10:$F$410,1,FALSE)=VLOOKUP(calculations!A307,table100!$E$10:$E$462,1,FALSE),TRUE,FALSE)</f>
        <v>1</v>
      </c>
      <c r="F307" t="b">
        <f>IF(VLOOKUP($A307,table123!$AF$10:$AF$410,1,FALSE)=VLOOKUP(calculations!$A307,table100!$AE$10:$AE$462,1,FALSE),TRUE,FALSE)</f>
        <v>1</v>
      </c>
      <c r="G307" t="b">
        <f>IF(VLOOKUP($A307,table123!$BF$10:$BF$410,1,FALSE)=VLOOKUP(calculations!$A307,table100!$BE$10:$BE$462,1,FALSE),TRUE,FALSE)</f>
        <v>1</v>
      </c>
      <c r="H307" t="b">
        <f>IF(VLOOKUP($A307,table123!$CF$10:$CF$410,1,FALSE)=VLOOKUP(calculations!$A307,table100!$CE$10:$CE$462,1,FALSE),TRUE,FALSE)</f>
        <v>1</v>
      </c>
      <c r="I307" t="b">
        <f>IF(VLOOKUP($A307,table123!$DF$10:$DF$410,1,FALSE)=VLOOKUP(calculations!$A307,table100!$DE$10:$DE$462,1,FALSE),TRUE,FALSE)</f>
        <v>1</v>
      </c>
      <c r="J307" t="b">
        <f>IF(VLOOKUP($A307,table123!$EF$10:$EF$410,1,FALSE)=VLOOKUP(calculations!$A307,table100!$EE$10:$EE$462,1,FALSE),TRUE,FALSE)</f>
        <v>1</v>
      </c>
      <c r="K307" t="b">
        <f>IF(VLOOKUP($A307,table123!$FF$10:$FF$410,1,FALSE)=VLOOKUP(calculations!$A307,table100!$FE$10:$FE$462,1,FALSE),TRUE,FALSE)</f>
        <v>1</v>
      </c>
      <c r="L307" t="b">
        <f>IF(VLOOKUP($A307,table123!$GF$10:$GF$408,1,FALSE)=VLOOKUP(calculations!$A307,table100!$GE$10:$GE$462,1,FALSE),TRUE,FALSE)</f>
        <v>1</v>
      </c>
      <c r="N307">
        <f>IFERROR(VLOOKUP($A307,table123!$F$10:$R$410,3,FALSE)/VLOOKUP($A307,table100!$E$10:$K$462,7,FALSE)*1000,"")</f>
        <v>10.135216660365673</v>
      </c>
      <c r="O307">
        <f>IFERROR(VLOOKUP($A307,table123!$AF$10:$AR$410,3,FALSE)/VLOOKUP($A307,table100!$AE$10:$AK$462,7,FALSE)*1000,"")</f>
        <v>12.575060127741585</v>
      </c>
      <c r="P307">
        <f>IFERROR(VLOOKUP($A307,table123!$BF$10:$BR$410,3,FALSE)/VLOOKUP($A307,table100!$BE$10:$BK$462,7,FALSE)*1000,"")</f>
        <v>10.045827208627779</v>
      </c>
      <c r="Q307">
        <f>IFERROR(VLOOKUP($A307,table123!$CF$10:$CY$410,3,FALSE)/VLOOKUP($A307,table100!$CE$10:$CK$462,7,FALSE)*1000,"")</f>
        <v>11.553623459387028</v>
      </c>
      <c r="R307">
        <f>IFERROR(VLOOKUP($A307,table123!$DF$10:$DY$410,3,FALSE)/VLOOKUP($A307,table100!$DE$10:$DK$462,7,FALSE)*1000,"")</f>
        <v>18.143980268228766</v>
      </c>
      <c r="S307">
        <f>IFERROR(VLOOKUP($A307,table123!$EF$10:$EZ$410,3,FALSE)/VLOOKUP($A307,table100!$EE$10:$EK$462,7,FALSE)*1000,"")</f>
        <v>5.4861069071977715</v>
      </c>
      <c r="T307">
        <f>IFERROR(VLOOKUP($A307,table123!$FF$10:$FZ$410,3,FALSE)/VLOOKUP($A307,table100!$FE$10:$FK$462,7,FALSE)*1000,"")</f>
        <v>26.073550424907875</v>
      </c>
      <c r="U307">
        <f>IFERROR(VLOOKUP($A307,table123!$GF$10:$GZ$410,3,FALSE)/VLOOKUP($A307,table100!$GE$10:$GK$462,7,FALSE)*1000,"")</f>
        <v>10.66251523740986</v>
      </c>
      <c r="W307">
        <f>IFERROR(VLOOKUP($A307,table123!$F$10:$R$410,5,FALSE)/VLOOKUP($A307,table100!$E$10:$K$462,7,FALSE)*1000,"")</f>
        <v>0.36197202358448827</v>
      </c>
      <c r="X307">
        <f>IFERROR(VLOOKUP($A307,table123!$AF$10:$AR$410,5,FALSE)/VLOOKUP($A307,table100!$AE$10:$AK$462,7,FALSE)*1000,"")</f>
        <v>0.21502636063902647</v>
      </c>
      <c r="Y307">
        <f>IFERROR(VLOOKUP($A307,table123!$BF$10:$BR$410,5,FALSE)/VLOOKUP($A307,table100!$BE$10:$BK$462,7,FALSE)*1000,"")</f>
        <v>0.3301445561520866</v>
      </c>
      <c r="Z307">
        <f>IFERROR(VLOOKUP($A307,table123!$CF$10:$CY$410,5,FALSE)/VLOOKUP($A307,table100!$CE$10:$CK$462,7,FALSE)*1000,"")</f>
        <v>0.18697704856728836</v>
      </c>
      <c r="AA307">
        <f>IFERROR(VLOOKUP($A307,table123!$DF$10:$DY$410,5,FALSE)/VLOOKUP($A307,table100!$DE$10:$DK$462,7,FALSE)*1000,"")</f>
        <v>0.42392477262216743</v>
      </c>
      <c r="AB307">
        <f>IFERROR(VLOOKUP($A307,table123!$EF$10:$EZ$410,5,FALSE)/VLOOKUP($A307,table100!$EE$10:$EK$462,7,FALSE)*1000,"")</f>
        <v>0.32538289242690238</v>
      </c>
      <c r="AC307">
        <f>IFERROR(VLOOKUP($A307,table123!$FF$10:$FZ$410,5,FALSE)/VLOOKUP($A307,table100!$FE$10:$FK$462,7,FALSE)*1000,"")</f>
        <v>0.15040986688726782</v>
      </c>
      <c r="AD307">
        <f>IFERROR(VLOOKUP($A307,table123!$GF$10:$GZ$410,5,FALSE)/VLOOKUP($A307,table100!$GE$10:$GK$462,7,FALSE)*1000,"")</f>
        <v>0.45528646330537975</v>
      </c>
      <c r="AF307">
        <f>IFERROR(VLOOKUP($A307,table123!$F$10:$R$410,7,FALSE)/VLOOKUP($A307,table100!$E$10:$K$462,7,FALSE)*1000,"")</f>
        <v>0.34588437809184436</v>
      </c>
      <c r="AG307">
        <f>IFERROR(VLOOKUP($A307,table123!$AF$10:$AR$410,7,FALSE)/VLOOKUP($A307,table100!$AE$10:$AK$462,7,FALSE)*1000,"")</f>
        <v>0.62915120335122565</v>
      </c>
      <c r="AH307">
        <f>IFERROR(VLOOKUP($A307,table123!$BF$10:$BR$410,7,FALSE)/VLOOKUP($A307,table100!$BE$10:$BK$462,7,FALSE)*1000,"")</f>
        <v>1.3520205632894975</v>
      </c>
      <c r="AI307">
        <f>IFERROR(VLOOKUP($A307,table123!$CF$10:$CY$410,7,FALSE)/VLOOKUP($A307,table100!$CE$10:$CK$462,7,FALSE)*1000,"")</f>
        <v>2.2359338724504902</v>
      </c>
      <c r="AJ307">
        <f>IFERROR(VLOOKUP($A307,table123!$DF$10:$DY$410,7,FALSE)/VLOOKUP($A307,table100!$DE$10:$DK$462,7,FALSE)*1000,"")</f>
        <v>0.56266378911669501</v>
      </c>
      <c r="AK307">
        <f>IFERROR(VLOOKUP($A307,table123!$EF$10:$EZ$410,7,FALSE)/VLOOKUP($A307,table100!$EE$10:$EK$462,7,FALSE)*1000,"")</f>
        <v>0.4313215085658938</v>
      </c>
      <c r="AL307">
        <f>IFERROR(VLOOKUP($A307,table123!$FF$10:$FZ$410,7,FALSE)/VLOOKUP($A307,table100!$FE$10:$FK$462,7,FALSE)*1000,"")</f>
        <v>0.48131157403925701</v>
      </c>
      <c r="AM307">
        <f>IFERROR(VLOOKUP($A307,table123!$GF$10:$GZ$410,7,FALSE)/VLOOKUP($A307,table100!$GE$10:$GK$462,7,FALSE)*1000,"")</f>
        <v>0.88119960639750916</v>
      </c>
      <c r="AO307">
        <f>IFERROR(VLOOKUP($A307,table123!$F$10:$R$410,9,FALSE)/VLOOKUP($A307,table100!$E$10:$K$462,7,FALSE)*1000,"")</f>
        <v>0</v>
      </c>
      <c r="AP307">
        <f>IFERROR(VLOOKUP($A307,table123!$AF$10:$AR$410,9,FALSE)/VLOOKUP($A307,table100!$AE$10:$AK$462,7,FALSE)*1000,"")</f>
        <v>0</v>
      </c>
      <c r="AQ307">
        <f>IFERROR(VLOOKUP($A307,table123!$BF$10:$BR$410,9,FALSE)/VLOOKUP($A307,table100!$BE$10:$BK$462,7,FALSE)*1000,"")</f>
        <v>0</v>
      </c>
      <c r="AR307">
        <f>IFERROR(VLOOKUP($A307,table123!$CF$10:$CY$410,16,FALSE)/VLOOKUP($A307,table100!$CE$10:$CK$462,7,FALSE)*1000,"")</f>
        <v>0</v>
      </c>
      <c r="AS307">
        <f>IFERROR(VLOOKUP($A307,table123!$DF$10:$DY$410,16,FALSE)/VLOOKUP($A307,table100!$DE$10:$DK$462,7,FALSE)*1000,"")</f>
        <v>0</v>
      </c>
      <c r="AT307">
        <f>IFERROR(VLOOKUP($A307,table123!$EF$10:$EZ$410,17,FALSE)/VLOOKUP($A307,table100!$EE$10:$EK$462,7,FALSE)*1000,"")</f>
        <v>0</v>
      </c>
      <c r="AU307">
        <f>IFERROR(VLOOKUP($A307,table123!$FF$10:$FZ$410,17,FALSE)/VLOOKUP($A307,table100!$FE$10:$FK$462,7,FALSE)*1000,"")</f>
        <v>0</v>
      </c>
      <c r="AV307">
        <f>IFERROR(VLOOKUP($A307,table123!$GF$10:$GZ$410,17,FALSE)/VLOOKUP($A307,table100!$GE$10:$GK$462,7,FALSE)*1000,"")</f>
        <v>0</v>
      </c>
      <c r="AX307">
        <f>IFERROR(VLOOKUP($A307,table123!$F$10:$R$410,11,FALSE)/VLOOKUP($A307,table100!$E$10:$K$462,7,FALSE)*1000,"")</f>
        <v>0.81242609737851823</v>
      </c>
      <c r="AY307">
        <f>IFERROR(VLOOKUP($A307,table123!$AF$10:$AR$410,11,FALSE)/VLOOKUP($A307,table100!$AE$10:$AK$462,7,FALSE)*1000,"")</f>
        <v>0.27077393561951485</v>
      </c>
      <c r="AZ307">
        <f>IFERROR(VLOOKUP($A307,table123!$BF$10:$BR$410,11,FALSE)/VLOOKUP($A307,table100!$BE$10:$BK$462,7,FALSE)*1000,"")</f>
        <v>2.7590652192710095</v>
      </c>
      <c r="BA307">
        <f>IFERROR(VLOOKUP($A307,table123!$CF$10:$CY$410,18,FALSE)/VLOOKUP($A307,table100!$CE$10:$CK$462,7,FALSE)*1000,"")</f>
        <v>3.2097726670717837</v>
      </c>
      <c r="BB307">
        <f>IFERROR(VLOOKUP($A307,table123!$DF$10:$DY$410,18,FALSE)/VLOOKUP($A307,table100!$DE$10:$DK$462,7,FALSE)*1000,"")</f>
        <v>0.53954061970094036</v>
      </c>
      <c r="BC307">
        <f>IFERROR(VLOOKUP($A307,table123!$EF$10:$EZ$410,19,FALSE)/VLOOKUP($A307,table100!$EE$10:$EK$462,7,FALSE)*1000,"")</f>
        <v>5.2969308069495728E-2</v>
      </c>
      <c r="BD307">
        <f>IFERROR(VLOOKUP($A307,table123!$FF$10:$FZ$410,19,FALSE)/VLOOKUP($A307,table100!$FE$10:$FK$462,7,FALSE)*1000,"")</f>
        <v>2.5795292171166428</v>
      </c>
      <c r="BE307">
        <f>IFERROR(VLOOKUP($A307,table123!$GF$10:$GZ$410,19,FALSE)/VLOOKUP($A307,table100!$GE$10:$GK$462,7,FALSE)*1000,"")</f>
        <v>2.4967322181262759</v>
      </c>
      <c r="BG307">
        <f>IFERROR(VLOOKUP($A307,table123!$F$10:$R$410,13,FALSE)/VLOOKUP($A307,table100!$E$10:$K$462,7,FALSE)*1000,"")</f>
        <v>10.030646964663488</v>
      </c>
      <c r="BH307">
        <f>IFERROR(VLOOKUP($A307,table123!$AF$10:$AR$410,13,FALSE)/VLOOKUP($A307,table100!$AE$10:$AK$462,7,FALSE)*1000,"")</f>
        <v>13.148463756112323</v>
      </c>
      <c r="BI307">
        <f>IFERROR(VLOOKUP($A307,table123!$BF$10:$BR$410,13,FALSE)/VLOOKUP($A307,table100!$BE$10:$BK$462,7,FALSE)*1000,"")</f>
        <v>8.9689271087983524</v>
      </c>
      <c r="BJ307">
        <f>IFERROR(VLOOKUP($A307,table123!$CF$10:$CY$410,20,FALSE)/VLOOKUP($A307,table100!$CE$10:$CK$462,7,FALSE)*1000,"")</f>
        <v>10.766761713333022</v>
      </c>
      <c r="BK307">
        <f>IFERROR(VLOOKUP($A307,table123!$DF$10:$DY$410,20,FALSE)/VLOOKUP($A307,table100!$DE$10:$DK$462,7,FALSE)*1000,"")</f>
        <v>18.591028210266689</v>
      </c>
      <c r="BL307">
        <f>IFERROR(VLOOKUP($A307,table123!$EF$10:$EZ$410,21,FALSE)/VLOOKUP($A307,table100!$EE$10:$EK$462,7,FALSE)*1000,"")</f>
        <v>6.1898420001210726</v>
      </c>
      <c r="BM307">
        <f>IFERROR(VLOOKUP($A307,table123!$FF$10:$FZ$410,21,FALSE)/VLOOKUP($A307,table100!$FE$10:$FK$462,7,FALSE)*1000,"")</f>
        <v>24.125742648717754</v>
      </c>
      <c r="BN307">
        <f>IFERROR(VLOOKUP($A307,table123!$GF$10:$GZ$410,21,FALSE)/VLOOKUP($A307,table100!$GE$10:$GK$462,7,FALSE)*1000,"")</f>
        <v>9.5022690889864734</v>
      </c>
    </row>
    <row r="308" spans="1:66" x14ac:dyDescent="0.3">
      <c r="A308" t="s">
        <v>927</v>
      </c>
      <c r="B308" t="str">
        <f>VLOOKUP($A308,class!$A$1:$B$455,2,FALSE)</f>
        <v>Shire District</v>
      </c>
      <c r="C308" t="str">
        <f>IFERROR(VLOOKUP($A308,classifications!A$3:C$334,3,FALSE),VLOOKUP($A308,classifications!I$2:K$28,3,FALSE))</f>
        <v>Predominantly Urban</v>
      </c>
      <c r="E308" t="b">
        <f>IF(VLOOKUP(A308,table123!$F$10:$F$410,1,FALSE)=VLOOKUP(calculations!A308,table100!$E$10:$E$462,1,FALSE),TRUE,FALSE)</f>
        <v>1</v>
      </c>
      <c r="F308" t="b">
        <f>IF(VLOOKUP($A308,table123!$AF$10:$AF$410,1,FALSE)=VLOOKUP(calculations!$A308,table100!$AE$10:$AE$462,1,FALSE),TRUE,FALSE)</f>
        <v>1</v>
      </c>
      <c r="G308" t="b">
        <f>IF(VLOOKUP($A308,table123!$BF$10:$BF$410,1,FALSE)=VLOOKUP(calculations!$A308,table100!$BE$10:$BE$462,1,FALSE),TRUE,FALSE)</f>
        <v>1</v>
      </c>
      <c r="H308" t="b">
        <f>IF(VLOOKUP($A308,table123!$CF$10:$CF$410,1,FALSE)=VLOOKUP(calculations!$A308,table100!$CE$10:$CE$462,1,FALSE),TRUE,FALSE)</f>
        <v>1</v>
      </c>
      <c r="I308" t="b">
        <f>IF(VLOOKUP($A308,table123!$DF$10:$DF$410,1,FALSE)=VLOOKUP(calculations!$A308,table100!$DE$10:$DE$462,1,FALSE),TRUE,FALSE)</f>
        <v>1</v>
      </c>
      <c r="J308" t="b">
        <f>IF(VLOOKUP($A308,table123!$EF$10:$EF$410,1,FALSE)=VLOOKUP(calculations!$A308,table100!$EE$10:$EE$462,1,FALSE),TRUE,FALSE)</f>
        <v>1</v>
      </c>
      <c r="K308" t="b">
        <f>IF(VLOOKUP($A308,table123!$FF$10:$FF$410,1,FALSE)=VLOOKUP(calculations!$A308,table100!$FE$10:$FE$462,1,FALSE),TRUE,FALSE)</f>
        <v>1</v>
      </c>
      <c r="L308" t="b">
        <f>IF(VLOOKUP($A308,table123!$GF$10:$GF$408,1,FALSE)=VLOOKUP(calculations!$A308,table100!$GE$10:$GE$462,1,FALSE),TRUE,FALSE)</f>
        <v>1</v>
      </c>
      <c r="N308">
        <f>IFERROR(VLOOKUP($A308,table123!$F$10:$R$410,3,FALSE)/VLOOKUP($A308,table100!$E$10:$K$462,7,FALSE)*1000,"")</f>
        <v>5.0674852604395069</v>
      </c>
      <c r="O308">
        <f>IFERROR(VLOOKUP($A308,table123!$AF$10:$AR$410,3,FALSE)/VLOOKUP($A308,table100!$AE$10:$AK$462,7,FALSE)*1000,"")</f>
        <v>3.7849378881987579</v>
      </c>
      <c r="P308">
        <f>IFERROR(VLOOKUP($A308,table123!$BF$10:$BR$410,3,FALSE)/VLOOKUP($A308,table100!$BE$10:$BK$462,7,FALSE)*1000,"")</f>
        <v>6.6655396430555216</v>
      </c>
      <c r="Q308">
        <f>IFERROR(VLOOKUP($A308,table123!$CF$10:$CY$410,3,FALSE)/VLOOKUP($A308,table100!$CE$10:$CK$462,7,FALSE)*1000,"")</f>
        <v>6.6951430216932231</v>
      </c>
      <c r="R308">
        <f>IFERROR(VLOOKUP($A308,table123!$DF$10:$DY$410,3,FALSE)/VLOOKUP($A308,table100!$DE$10:$DK$462,7,FALSE)*1000,"")</f>
        <v>5.1214864221057654</v>
      </c>
      <c r="S308">
        <f>IFERROR(VLOOKUP($A308,table123!$EF$10:$EZ$410,3,FALSE)/VLOOKUP($A308,table100!$EE$10:$EK$462,7,FALSE)*1000,"")</f>
        <v>4.1581023932714336</v>
      </c>
      <c r="T308">
        <f>IFERROR(VLOOKUP($A308,table123!$FF$10:$FZ$410,3,FALSE)/VLOOKUP($A308,table100!$FE$10:$FK$462,7,FALSE)*1000,"")</f>
        <v>3.5934894426568333</v>
      </c>
      <c r="U308">
        <f>IFERROR(VLOOKUP($A308,table123!$GF$10:$GZ$410,3,FALSE)/VLOOKUP($A308,table100!$GE$10:$GK$462,7,FALSE)*1000,"")</f>
        <v>3.4759483040171699</v>
      </c>
      <c r="W308">
        <f>IFERROR(VLOOKUP($A308,table123!$F$10:$R$410,5,FALSE)/VLOOKUP($A308,table100!$E$10:$K$462,7,FALSE)*1000,"")</f>
        <v>0.12181454952979584</v>
      </c>
      <c r="X308">
        <f>IFERROR(VLOOKUP($A308,table123!$AF$10:$AR$410,5,FALSE)/VLOOKUP($A308,table100!$AE$10:$AK$462,7,FALSE)*1000,"")</f>
        <v>4.8524844720496889E-2</v>
      </c>
      <c r="Y308">
        <f>IFERROR(VLOOKUP($A308,table123!$BF$10:$BR$410,5,FALSE)/VLOOKUP($A308,table100!$BE$10:$BK$462,7,FALSE)*1000,"")</f>
        <v>0.70036467263989177</v>
      </c>
      <c r="Z308">
        <f>IFERROR(VLOOKUP($A308,table123!$CF$10:$CY$410,5,FALSE)/VLOOKUP($A308,table100!$CE$10:$CK$462,7,FALSE)*1000,"")</f>
        <v>0.11998464196582838</v>
      </c>
      <c r="AA308">
        <f>IFERROR(VLOOKUP($A308,table123!$DF$10:$DY$410,5,FALSE)/VLOOKUP($A308,table100!$DE$10:$DK$462,7,FALSE)*1000,"")</f>
        <v>0.4049547403525488</v>
      </c>
      <c r="AB308">
        <f>IFERROR(VLOOKUP($A308,table123!$EF$10:$EZ$410,5,FALSE)/VLOOKUP($A308,table100!$EE$10:$EK$462,7,FALSE)*1000,"")</f>
        <v>-0.14175349067970799</v>
      </c>
      <c r="AC308">
        <f>IFERROR(VLOOKUP($A308,table123!$FF$10:$FZ$410,5,FALSE)/VLOOKUP($A308,table100!$FE$10:$FK$462,7,FALSE)*1000,"")</f>
        <v>0.18789487281865797</v>
      </c>
      <c r="AD308">
        <f>IFERROR(VLOOKUP($A308,table123!$GF$10:$GZ$410,5,FALSE)/VLOOKUP($A308,table100!$GE$10:$GK$462,7,FALSE)*1000,"")</f>
        <v>0.11664256053748892</v>
      </c>
      <c r="AF308">
        <f>IFERROR(VLOOKUP($A308,table123!$F$10:$R$410,7,FALSE)/VLOOKUP($A308,table100!$E$10:$K$462,7,FALSE)*1000,"")</f>
        <v>4.8725819811918335E-2</v>
      </c>
      <c r="AG308">
        <f>IFERROR(VLOOKUP($A308,table123!$AF$10:$AR$410,7,FALSE)/VLOOKUP($A308,table100!$AE$10:$AK$462,7,FALSE)*1000,"")</f>
        <v>0.89770962732919246</v>
      </c>
      <c r="AH308">
        <f>IFERROR(VLOOKUP($A308,table123!$BF$10:$BR$410,7,FALSE)/VLOOKUP($A308,table100!$BE$10:$BK$462,7,FALSE)*1000,"")</f>
        <v>0.48301011906199431</v>
      </c>
      <c r="AI308">
        <f>IFERROR(VLOOKUP($A308,table123!$CF$10:$CY$410,7,FALSE)/VLOOKUP($A308,table100!$CE$10:$CK$462,7,FALSE)*1000,"")</f>
        <v>1.7037819159147629</v>
      </c>
      <c r="AJ308">
        <f>IFERROR(VLOOKUP($A308,table123!$DF$10:$DY$410,7,FALSE)/VLOOKUP($A308,table100!$DE$10:$DK$462,7,FALSE)*1000,"")</f>
        <v>3.1919961886612671</v>
      </c>
      <c r="AK308">
        <f>IFERROR(VLOOKUP($A308,table123!$EF$10:$EZ$410,7,FALSE)/VLOOKUP($A308,table100!$EE$10:$EK$462,7,FALSE)*1000,"")</f>
        <v>2.4098093415550359</v>
      </c>
      <c r="AL308">
        <f>IFERROR(VLOOKUP($A308,table123!$FF$10:$FZ$410,7,FALSE)/VLOOKUP($A308,table100!$FE$10:$FK$462,7,FALSE)*1000,"")</f>
        <v>3.3351339925311789</v>
      </c>
      <c r="AM308">
        <f>IFERROR(VLOOKUP($A308,table123!$GF$10:$GZ$410,7,FALSE)/VLOOKUP($A308,table100!$GE$10:$GK$462,7,FALSE)*1000,"")</f>
        <v>2.0295805533523072</v>
      </c>
      <c r="AO308">
        <f>IFERROR(VLOOKUP($A308,table123!$F$10:$R$410,9,FALSE)/VLOOKUP($A308,table100!$E$10:$K$462,7,FALSE)*1000,"")</f>
        <v>0</v>
      </c>
      <c r="AP308">
        <f>IFERROR(VLOOKUP($A308,table123!$AF$10:$AR$410,9,FALSE)/VLOOKUP($A308,table100!$AE$10:$AK$462,7,FALSE)*1000,"")</f>
        <v>0</v>
      </c>
      <c r="AQ308">
        <f>IFERROR(VLOOKUP($A308,table123!$BF$10:$BR$410,9,FALSE)/VLOOKUP($A308,table100!$BE$10:$BK$462,7,FALSE)*1000,"")</f>
        <v>0</v>
      </c>
      <c r="AR308">
        <f>IFERROR(VLOOKUP($A308,table123!$CF$10:$CY$410,16,FALSE)/VLOOKUP($A308,table100!$CE$10:$CK$462,7,FALSE)*1000,"")</f>
        <v>0</v>
      </c>
      <c r="AS308">
        <f>IFERROR(VLOOKUP($A308,table123!$DF$10:$DY$410,16,FALSE)/VLOOKUP($A308,table100!$DE$10:$DK$462,7,FALSE)*1000,"")</f>
        <v>0</v>
      </c>
      <c r="AT308">
        <f>IFERROR(VLOOKUP($A308,table123!$EF$10:$EZ$410,17,FALSE)/VLOOKUP($A308,table100!$EE$10:$EK$462,7,FALSE)*1000,"")</f>
        <v>0</v>
      </c>
      <c r="AU308">
        <f>IFERROR(VLOOKUP($A308,table123!$FF$10:$FZ$410,17,FALSE)/VLOOKUP($A308,table100!$FE$10:$FK$462,7,FALSE)*1000,"")</f>
        <v>0</v>
      </c>
      <c r="AV308">
        <f>IFERROR(VLOOKUP($A308,table123!$GF$10:$GZ$410,17,FALSE)/VLOOKUP($A308,table100!$GE$10:$GK$462,7,FALSE)*1000,"")</f>
        <v>0</v>
      </c>
      <c r="AX308">
        <f>IFERROR(VLOOKUP($A308,table123!$F$10:$R$410,11,FALSE)/VLOOKUP($A308,table100!$E$10:$K$462,7,FALSE)*1000,"")</f>
        <v>1.0963309457681625</v>
      </c>
      <c r="AY308">
        <f>IFERROR(VLOOKUP($A308,table123!$AF$10:$AR$410,11,FALSE)/VLOOKUP($A308,table100!$AE$10:$AK$462,7,FALSE)*1000,"")</f>
        <v>9.7049689440993778E-2</v>
      </c>
      <c r="AZ308">
        <f>IFERROR(VLOOKUP($A308,table123!$BF$10:$BR$410,11,FALSE)/VLOOKUP($A308,table100!$BE$10:$BK$462,7,FALSE)*1000,"")</f>
        <v>1.4490303571859831</v>
      </c>
      <c r="BA308">
        <f>IFERROR(VLOOKUP($A308,table123!$CF$10:$CY$410,18,FALSE)/VLOOKUP($A308,table100!$CE$10:$CK$462,7,FALSE)*1000,"")</f>
        <v>1.1278556344787867</v>
      </c>
      <c r="BB308">
        <f>IFERROR(VLOOKUP($A308,table123!$DF$10:$DY$410,18,FALSE)/VLOOKUP($A308,table100!$DE$10:$DK$462,7,FALSE)*1000,"")</f>
        <v>0.45259647451167223</v>
      </c>
      <c r="BC308">
        <f>IFERROR(VLOOKUP($A308,table123!$EF$10:$EZ$410,19,FALSE)/VLOOKUP($A308,table100!$EE$10:$EK$462,7,FALSE)*1000,"")</f>
        <v>0.5197627991589292</v>
      </c>
      <c r="BD308">
        <f>IFERROR(VLOOKUP($A308,table123!$FF$10:$FZ$410,19,FALSE)/VLOOKUP($A308,table100!$FE$10:$FK$462,7,FALSE)*1000,"")</f>
        <v>0.32881602743265143</v>
      </c>
      <c r="BE308">
        <f>IFERROR(VLOOKUP($A308,table123!$GF$10:$GZ$410,19,FALSE)/VLOOKUP($A308,table100!$GE$10:$GK$462,7,FALSE)*1000,"")</f>
        <v>0.30327065739747117</v>
      </c>
      <c r="BG308">
        <f>IFERROR(VLOOKUP($A308,table123!$F$10:$R$410,13,FALSE)/VLOOKUP($A308,table100!$E$10:$K$462,7,FALSE)*1000,"")</f>
        <v>4.1416946840130588</v>
      </c>
      <c r="BH308">
        <f>IFERROR(VLOOKUP($A308,table123!$AF$10:$AR$410,13,FALSE)/VLOOKUP($A308,table100!$AE$10:$AK$462,7,FALSE)*1000,"")</f>
        <v>4.6341226708074528</v>
      </c>
      <c r="BI308">
        <f>IFERROR(VLOOKUP($A308,table123!$BF$10:$BR$410,13,FALSE)/VLOOKUP($A308,table100!$BE$10:$BK$462,7,FALSE)*1000,"")</f>
        <v>6.399884077571425</v>
      </c>
      <c r="BJ308">
        <f>IFERROR(VLOOKUP($A308,table123!$CF$10:$CY$410,20,FALSE)/VLOOKUP($A308,table100!$CE$10:$CK$462,7,FALSE)*1000,"")</f>
        <v>7.3910539450950283</v>
      </c>
      <c r="BK308">
        <f>IFERROR(VLOOKUP($A308,table123!$DF$10:$DY$410,20,FALSE)/VLOOKUP($A308,table100!$DE$10:$DK$462,7,FALSE)*1000,"")</f>
        <v>8.265840876607907</v>
      </c>
      <c r="BL308">
        <f>IFERROR(VLOOKUP($A308,table123!$EF$10:$EZ$410,21,FALSE)/VLOOKUP($A308,table100!$EE$10:$EK$462,7,FALSE)*1000,"")</f>
        <v>5.9063954449878331</v>
      </c>
      <c r="BM308">
        <f>IFERROR(VLOOKUP($A308,table123!$FF$10:$FZ$410,21,FALSE)/VLOOKUP($A308,table100!$FE$10:$FK$462,7,FALSE)*1000,"")</f>
        <v>6.7877022805740186</v>
      </c>
      <c r="BN308">
        <f>IFERROR(VLOOKUP($A308,table123!$GF$10:$GZ$410,21,FALSE)/VLOOKUP($A308,table100!$GE$10:$GK$462,7,FALSE)*1000,"")</f>
        <v>5.3189007605094947</v>
      </c>
    </row>
    <row r="309" spans="1:66" x14ac:dyDescent="0.3">
      <c r="A309" t="s">
        <v>603</v>
      </c>
      <c r="B309" t="str">
        <f>VLOOKUP($A309,class!$A$1:$B$455,2,FALSE)</f>
        <v>Shire District</v>
      </c>
      <c r="C309" t="str">
        <f>IFERROR(VLOOKUP($A309,classifications!A$3:C$334,3,FALSE),VLOOKUP($A309,classifications!I$2:K$28,3,FALSE))</f>
        <v>Predominantly Urban</v>
      </c>
      <c r="E309" t="b">
        <f>IF(VLOOKUP(A309,table123!$F$10:$F$410,1,FALSE)=VLOOKUP(calculations!A309,table100!$E$10:$E$462,1,FALSE),TRUE,FALSE)</f>
        <v>1</v>
      </c>
      <c r="F309" t="b">
        <f>IF(VLOOKUP($A309,table123!$AF$10:$AF$410,1,FALSE)=VLOOKUP(calculations!$A309,table100!$AE$10:$AE$462,1,FALSE),TRUE,FALSE)</f>
        <v>1</v>
      </c>
      <c r="G309" t="b">
        <f>IF(VLOOKUP($A309,table123!$BF$10:$BF$410,1,FALSE)=VLOOKUP(calculations!$A309,table100!$BE$10:$BE$462,1,FALSE),TRUE,FALSE)</f>
        <v>1</v>
      </c>
      <c r="H309" t="b">
        <f>IF(VLOOKUP($A309,table123!$CF$10:$CF$410,1,FALSE)=VLOOKUP(calculations!$A309,table100!$CE$10:$CE$462,1,FALSE),TRUE,FALSE)</f>
        <v>1</v>
      </c>
      <c r="I309" t="b">
        <f>IF(VLOOKUP($A309,table123!$DF$10:$DF$410,1,FALSE)=VLOOKUP(calculations!$A309,table100!$DE$10:$DE$462,1,FALSE),TRUE,FALSE)</f>
        <v>1</v>
      </c>
      <c r="J309" t="b">
        <f>IF(VLOOKUP($A309,table123!$EF$10:$EF$410,1,FALSE)=VLOOKUP(calculations!$A309,table100!$EE$10:$EE$462,1,FALSE),TRUE,FALSE)</f>
        <v>1</v>
      </c>
      <c r="K309" t="b">
        <f>IF(VLOOKUP($A309,table123!$FF$10:$FF$410,1,FALSE)=VLOOKUP(calculations!$A309,table100!$FE$10:$FE$462,1,FALSE),TRUE,FALSE)</f>
        <v>1</v>
      </c>
      <c r="L309" t="b">
        <f>IF(VLOOKUP($A309,table123!$GF$10:$GF$408,1,FALSE)=VLOOKUP(calculations!$A309,table100!$GE$10:$GE$462,1,FALSE),TRUE,FALSE)</f>
        <v>1</v>
      </c>
      <c r="N309">
        <f>IFERROR(VLOOKUP($A309,table123!$F$10:$R$410,3,FALSE)/VLOOKUP($A309,table100!$E$10:$K$462,7,FALSE)*1000,"")</f>
        <v>6.0922242624976404</v>
      </c>
      <c r="O309">
        <f>IFERROR(VLOOKUP($A309,table123!$AF$10:$AR$410,3,FALSE)/VLOOKUP($A309,table100!$AE$10:$AK$462,7,FALSE)*1000,"")</f>
        <v>7.3873136110826758</v>
      </c>
      <c r="P309">
        <f>IFERROR(VLOOKUP($A309,table123!$BF$10:$BR$410,3,FALSE)/VLOOKUP($A309,table100!$BE$10:$BK$462,7,FALSE)*1000,"")</f>
        <v>3.4413195680550612</v>
      </c>
      <c r="Q309">
        <f>IFERROR(VLOOKUP($A309,table123!$CF$10:$CY$410,3,FALSE)/VLOOKUP($A309,table100!$CE$10:$CK$462,7,FALSE)*1000,"")</f>
        <v>4.3168864456510736</v>
      </c>
      <c r="R309">
        <f>IFERROR(VLOOKUP($A309,table123!$DF$10:$DY$410,3,FALSE)/VLOOKUP($A309,table100!$DE$10:$DK$462,7,FALSE)*1000,"")</f>
        <v>5.1257998592917682</v>
      </c>
      <c r="S309">
        <f>IFERROR(VLOOKUP($A309,table123!$EF$10:$EZ$410,3,FALSE)/VLOOKUP($A309,table100!$EE$10:$EK$462,7,FALSE)*1000,"")</f>
        <v>6.6624471168260095</v>
      </c>
      <c r="T309">
        <f>IFERROR(VLOOKUP($A309,table123!$FF$10:$FZ$410,3,FALSE)/VLOOKUP($A309,table100!$FE$10:$FK$462,7,FALSE)*1000,"")</f>
        <v>7.3812952021581184</v>
      </c>
      <c r="U309">
        <f>IFERROR(VLOOKUP($A309,table123!$GF$10:$GZ$410,3,FALSE)/VLOOKUP($A309,table100!$GE$10:$GK$462,7,FALSE)*1000,"")</f>
        <v>3.8822546562484646</v>
      </c>
      <c r="W309">
        <f>IFERROR(VLOOKUP($A309,table123!$F$10:$R$410,5,FALSE)/VLOOKUP($A309,table100!$E$10:$K$462,7,FALSE)*1000,"")</f>
        <v>8.5805975528135778E-2</v>
      </c>
      <c r="X309">
        <f>IFERROR(VLOOKUP($A309,table123!$AF$10:$AR$410,5,FALSE)/VLOOKUP($A309,table100!$AE$10:$AK$462,7,FALSE)*1000,"")</f>
        <v>-0.32415463882348927</v>
      </c>
      <c r="Y309">
        <f>IFERROR(VLOOKUP($A309,table123!$BF$10:$BR$410,5,FALSE)/VLOOKUP($A309,table100!$BE$10:$BK$462,7,FALSE)*1000,"")</f>
        <v>0.13561850514502705</v>
      </c>
      <c r="Z309">
        <f>IFERROR(VLOOKUP($A309,table123!$CF$10:$CY$410,5,FALSE)/VLOOKUP($A309,table100!$CE$10:$CK$462,7,FALSE)*1000,"")</f>
        <v>0.43843377963643726</v>
      </c>
      <c r="AA309">
        <f>IFERROR(VLOOKUP($A309,table123!$DF$10:$DY$410,5,FALSE)/VLOOKUP($A309,table100!$DE$10:$DK$462,7,FALSE)*1000,"")</f>
        <v>-0.11725685952628229</v>
      </c>
      <c r="AB309">
        <f>IFERROR(VLOOKUP($A309,table123!$EF$10:$EZ$410,5,FALSE)/VLOOKUP($A309,table100!$EE$10:$EK$462,7,FALSE)*1000,"")</f>
        <v>0.21652953129684532</v>
      </c>
      <c r="AC309">
        <f>IFERROR(VLOOKUP($A309,table123!$FF$10:$FZ$410,5,FALSE)/VLOOKUP($A309,table100!$FE$10:$FK$462,7,FALSE)*1000,"")</f>
        <v>0.24824983863760486</v>
      </c>
      <c r="AD309">
        <f>IFERROR(VLOOKUP($A309,table123!$GF$10:$GZ$410,5,FALSE)/VLOOKUP($A309,table100!$GE$10:$GK$462,7,FALSE)*1000,"")</f>
        <v>0.27847396268448898</v>
      </c>
      <c r="AF309">
        <f>IFERROR(VLOOKUP($A309,table123!$F$10:$R$410,7,FALSE)/VLOOKUP($A309,table100!$E$10:$K$462,7,FALSE)*1000,"")</f>
        <v>0.39470748742942457</v>
      </c>
      <c r="AG309">
        <f>IFERROR(VLOOKUP($A309,table123!$AF$10:$AR$410,7,FALSE)/VLOOKUP($A309,table100!$AE$10:$AK$462,7,FALSE)*1000,"")</f>
        <v>0.88716006414849691</v>
      </c>
      <c r="AH309">
        <f>IFERROR(VLOOKUP($A309,table123!$BF$10:$BR$410,7,FALSE)/VLOOKUP($A309,table100!$BE$10:$BK$462,7,FALSE)*1000,"")</f>
        <v>2.3733238400379735</v>
      </c>
      <c r="AI309">
        <f>IFERROR(VLOOKUP($A309,table123!$CF$10:$CY$410,7,FALSE)/VLOOKUP($A309,table100!$CE$10:$CK$462,7,FALSE)*1000,"")</f>
        <v>2.4619743010353781</v>
      </c>
      <c r="AJ309">
        <f>IFERROR(VLOOKUP($A309,table123!$DF$10:$DY$410,7,FALSE)/VLOOKUP($A309,table100!$DE$10:$DK$462,7,FALSE)*1000,"")</f>
        <v>1.3400783945860832</v>
      </c>
      <c r="AK309">
        <f>IFERROR(VLOOKUP($A309,table123!$EF$10:$EZ$410,7,FALSE)/VLOOKUP($A309,table100!$EE$10:$EK$462,7,FALSE)*1000,"")</f>
        <v>0.94939871414770638</v>
      </c>
      <c r="AL309">
        <f>IFERROR(VLOOKUP($A309,table123!$FF$10:$FZ$410,7,FALSE)/VLOOKUP($A309,table100!$FE$10:$FK$462,7,FALSE)*1000,"")</f>
        <v>4.2864472138093115</v>
      </c>
      <c r="AM309">
        <f>IFERROR(VLOOKUP($A309,table123!$GF$10:$GZ$410,7,FALSE)/VLOOKUP($A309,table100!$GE$10:$GK$462,7,FALSE)*1000,"")</f>
        <v>3.4891149442233034</v>
      </c>
      <c r="AO309">
        <f>IFERROR(VLOOKUP($A309,table123!$F$10:$R$410,9,FALSE)/VLOOKUP($A309,table100!$E$10:$K$462,7,FALSE)*1000,"")</f>
        <v>3.4322390211254314E-2</v>
      </c>
      <c r="AP309">
        <f>IFERROR(VLOOKUP($A309,table123!$AF$10:$AR$410,9,FALSE)/VLOOKUP($A309,table100!$AE$10:$AK$462,7,FALSE)*1000,"")</f>
        <v>1.7060770464394172E-2</v>
      </c>
      <c r="AQ309">
        <f>IFERROR(VLOOKUP($A309,table123!$BF$10:$BR$410,9,FALSE)/VLOOKUP($A309,table100!$BE$10:$BK$462,7,FALSE)*1000,"")</f>
        <v>0.13561850514502705</v>
      </c>
      <c r="AR309">
        <f>IFERROR(VLOOKUP($A309,table123!$CF$10:$CY$410,16,FALSE)/VLOOKUP($A309,table100!$CE$10:$CK$462,7,FALSE)*1000,"")</f>
        <v>0.10117702606994705</v>
      </c>
      <c r="AS309">
        <f>IFERROR(VLOOKUP($A309,table123!$DF$10:$DY$410,16,FALSE)/VLOOKUP($A309,table100!$DE$10:$DK$462,7,FALSE)*1000,"")</f>
        <v>5.0252939796978126E-2</v>
      </c>
      <c r="AT309">
        <f>IFERROR(VLOOKUP($A309,table123!$EF$10:$EZ$410,17,FALSE)/VLOOKUP($A309,table100!$EE$10:$EK$462,7,FALSE)*1000,"")</f>
        <v>3.3312235584130052E-2</v>
      </c>
      <c r="AU309">
        <f>IFERROR(VLOOKUP($A309,table123!$FF$10:$FZ$410,17,FALSE)/VLOOKUP($A309,table100!$FE$10:$FK$462,7,FALSE)*1000,"")</f>
        <v>0</v>
      </c>
      <c r="AV309">
        <f>IFERROR(VLOOKUP($A309,table123!$GF$10:$GZ$410,17,FALSE)/VLOOKUP($A309,table100!$GE$10:$GK$462,7,FALSE)*1000,"")</f>
        <v>4.9142464003145113E-2</v>
      </c>
      <c r="AX309">
        <f>IFERROR(VLOOKUP($A309,table123!$F$10:$R$410,11,FALSE)/VLOOKUP($A309,table100!$E$10:$K$462,7,FALSE)*1000,"")</f>
        <v>0.72077019443634049</v>
      </c>
      <c r="AY309">
        <f>IFERROR(VLOOKUP($A309,table123!$AF$10:$AR$410,11,FALSE)/VLOOKUP($A309,table100!$AE$10:$AK$462,7,FALSE)*1000,"")</f>
        <v>1.5695908827242637</v>
      </c>
      <c r="AZ309">
        <f>IFERROR(VLOOKUP($A309,table123!$BF$10:$BR$410,11,FALSE)/VLOOKUP($A309,table100!$BE$10:$BK$462,7,FALSE)*1000,"")</f>
        <v>0.77980640458390549</v>
      </c>
      <c r="BA309">
        <f>IFERROR(VLOOKUP($A309,table123!$CF$10:$CY$410,18,FALSE)/VLOOKUP($A309,table100!$CE$10:$CK$462,7,FALSE)*1000,"")</f>
        <v>0.64078783177633125</v>
      </c>
      <c r="BB309">
        <f>IFERROR(VLOOKUP($A309,table123!$DF$10:$DY$410,18,FALSE)/VLOOKUP($A309,table100!$DE$10:$DK$462,7,FALSE)*1000,"")</f>
        <v>0.70354115715769383</v>
      </c>
      <c r="BC309">
        <f>IFERROR(VLOOKUP($A309,table123!$EF$10:$EZ$410,19,FALSE)/VLOOKUP($A309,table100!$EE$10:$EK$462,7,FALSE)*1000,"")</f>
        <v>1.4490822479096572</v>
      </c>
      <c r="BD309">
        <f>IFERROR(VLOOKUP($A309,table123!$FF$10:$FZ$410,19,FALSE)/VLOOKUP($A309,table100!$FE$10:$FK$462,7,FALSE)*1000,"")</f>
        <v>1.5887989672806713</v>
      </c>
      <c r="BE309">
        <f>IFERROR(VLOOKUP($A309,table123!$GF$10:$GZ$410,19,FALSE)/VLOOKUP($A309,table100!$GE$10:$GK$462,7,FALSE)*1000,"")</f>
        <v>0.54056710403459629</v>
      </c>
      <c r="BG309">
        <f>IFERROR(VLOOKUP($A309,table123!$F$10:$R$410,13,FALSE)/VLOOKUP($A309,table100!$E$10:$K$462,7,FALSE)*1000,"")</f>
        <v>5.8862899212301141</v>
      </c>
      <c r="BH309">
        <f>IFERROR(VLOOKUP($A309,table123!$AF$10:$AR$410,13,FALSE)/VLOOKUP($A309,table100!$AE$10:$AK$462,7,FALSE)*1000,"")</f>
        <v>6.3977889241478145</v>
      </c>
      <c r="BI309">
        <f>IFERROR(VLOOKUP($A309,table123!$BF$10:$BR$410,13,FALSE)/VLOOKUP($A309,table100!$BE$10:$BK$462,7,FALSE)*1000,"")</f>
        <v>5.3060740137991829</v>
      </c>
      <c r="BJ309">
        <f>IFERROR(VLOOKUP($A309,table123!$CF$10:$CY$410,20,FALSE)/VLOOKUP($A309,table100!$CE$10:$CK$462,7,FALSE)*1000,"")</f>
        <v>6.6776837206165052</v>
      </c>
      <c r="BK309">
        <f>IFERROR(VLOOKUP($A309,table123!$DF$10:$DY$410,20,FALSE)/VLOOKUP($A309,table100!$DE$10:$DK$462,7,FALSE)*1000,"")</f>
        <v>5.6953331769908537</v>
      </c>
      <c r="BL309">
        <f>IFERROR(VLOOKUP($A309,table123!$EF$10:$EZ$410,21,FALSE)/VLOOKUP($A309,table100!$EE$10:$EK$462,7,FALSE)*1000,"")</f>
        <v>6.4126053499450348</v>
      </c>
      <c r="BM309">
        <f>IFERROR(VLOOKUP($A309,table123!$FF$10:$FZ$410,21,FALSE)/VLOOKUP($A309,table100!$FE$10:$FK$462,7,FALSE)*1000,"")</f>
        <v>10.327193287324365</v>
      </c>
      <c r="BN309">
        <f>IFERROR(VLOOKUP($A309,table123!$GF$10:$GZ$410,21,FALSE)/VLOOKUP($A309,table100!$GE$10:$GK$462,7,FALSE)*1000,"")</f>
        <v>7.1584189231248052</v>
      </c>
    </row>
    <row r="310" spans="1:66" x14ac:dyDescent="0.3">
      <c r="A310" t="s">
        <v>897</v>
      </c>
      <c r="B310" t="str">
        <f>VLOOKUP($A310,class!$A$1:$B$455,2,FALSE)</f>
        <v>Shire District</v>
      </c>
      <c r="C310" t="str">
        <f>IFERROR(VLOOKUP($A310,classifications!A$3:C$334,3,FALSE),VLOOKUP($A310,classifications!I$2:K$28,3,FALSE))</f>
        <v>Predominantly Rural</v>
      </c>
      <c r="E310" t="b">
        <f>IF(VLOOKUP(A310,table123!$F$10:$F$410,1,FALSE)=VLOOKUP(calculations!A310,table100!$E$10:$E$462,1,FALSE),TRUE,FALSE)</f>
        <v>1</v>
      </c>
      <c r="F310" t="b">
        <f>IF(VLOOKUP($A310,table123!$AF$10:$AF$410,1,FALSE)=VLOOKUP(calculations!$A310,table100!$AE$10:$AE$462,1,FALSE),TRUE,FALSE)</f>
        <v>1</v>
      </c>
      <c r="G310" t="b">
        <f>IF(VLOOKUP($A310,table123!$BF$10:$BF$410,1,FALSE)=VLOOKUP(calculations!$A310,table100!$BE$10:$BE$462,1,FALSE),TRUE,FALSE)</f>
        <v>1</v>
      </c>
      <c r="H310" t="b">
        <f>IF(VLOOKUP($A310,table123!$CF$10:$CF$410,1,FALSE)=VLOOKUP(calculations!$A310,table100!$CE$10:$CE$462,1,FALSE),TRUE,FALSE)</f>
        <v>1</v>
      </c>
      <c r="I310" t="b">
        <f>IF(VLOOKUP($A310,table123!$DF$10:$DF$410,1,FALSE)=VLOOKUP(calculations!$A310,table100!$DE$10:$DE$462,1,FALSE),TRUE,FALSE)</f>
        <v>1</v>
      </c>
      <c r="J310" t="b">
        <f>IF(VLOOKUP($A310,table123!$EF$10:$EF$410,1,FALSE)=VLOOKUP(calculations!$A310,table100!$EE$10:$EE$462,1,FALSE),TRUE,FALSE)</f>
        <v>1</v>
      </c>
      <c r="K310" t="b">
        <f>IF(VLOOKUP($A310,table123!$FF$10:$FF$410,1,FALSE)=VLOOKUP(calculations!$A310,table100!$FE$10:$FE$462,1,FALSE),TRUE,FALSE)</f>
        <v>1</v>
      </c>
      <c r="L310" t="e">
        <f>IF(VLOOKUP($A310,table123!$GF$10:$GF$408,1,FALSE)=VLOOKUP(calculations!$A310,table100!$GE$10:$GE$462,1,FALSE),TRUE,FALSE)</f>
        <v>#N/A</v>
      </c>
      <c r="N310">
        <f>IFERROR(VLOOKUP($A310,table123!$F$10:$R$410,3,FALSE)/VLOOKUP($A310,table100!$E$10:$K$462,7,FALSE)*1000,"")</f>
        <v>4.1241038005202713</v>
      </c>
      <c r="O310">
        <f>IFERROR(VLOOKUP($A310,table123!$AF$10:$AR$410,3,FALSE)/VLOOKUP($A310,table100!$AE$10:$AK$462,7,FALSE)*1000,"")</f>
        <v>3.98079110324782</v>
      </c>
      <c r="P310">
        <f>IFERROR(VLOOKUP($A310,table123!$BF$10:$BR$410,3,FALSE)/VLOOKUP($A310,table100!$BE$10:$BK$462,7,FALSE)*1000,"")</f>
        <v>9.0382921612213227</v>
      </c>
      <c r="Q310">
        <f>IFERROR(VLOOKUP($A310,table123!$CF$10:$CY$410,3,FALSE)/VLOOKUP($A310,table100!$CE$10:$CK$462,7,FALSE)*1000,"")</f>
        <v>8.8955397597372912</v>
      </c>
      <c r="R310">
        <f>IFERROR(VLOOKUP($A310,table123!$DF$10:$DY$410,3,FALSE)/VLOOKUP($A310,table100!$DE$10:$DK$462,7,FALSE)*1000,"")</f>
        <v>6.18110641804883</v>
      </c>
      <c r="S310">
        <f>IFERROR(VLOOKUP($A310,table123!$EF$10:$EZ$410,3,FALSE)/VLOOKUP($A310,table100!$EE$10:$EK$462,7,FALSE)*1000,"")</f>
        <v>4.0872213025974293</v>
      </c>
      <c r="T310">
        <f>IFERROR(VLOOKUP($A310,table123!$FF$10:$FZ$410,3,FALSE)/VLOOKUP($A310,table100!$FE$10:$FK$462,7,FALSE)*1000,"")</f>
        <v>7.5663581816332757</v>
      </c>
      <c r="U310" t="str">
        <f>IFERROR(VLOOKUP($A310,table123!$GF$10:$GZ$410,3,FALSE)/VLOOKUP($A310,table100!$GE$10:$GK$462,7,FALSE)*1000,"")</f>
        <v/>
      </c>
      <c r="W310">
        <f>IFERROR(VLOOKUP($A310,table123!$F$10:$R$410,5,FALSE)/VLOOKUP($A310,table100!$E$10:$K$462,7,FALSE)*1000,"")</f>
        <v>0</v>
      </c>
      <c r="X310">
        <f>IFERROR(VLOOKUP($A310,table123!$AF$10:$AR$410,5,FALSE)/VLOOKUP($A310,table100!$AE$10:$AK$462,7,FALSE)*1000,"")</f>
        <v>-2.1062386789671008E-2</v>
      </c>
      <c r="Y310">
        <f>IFERROR(VLOOKUP($A310,table123!$BF$10:$BR$410,5,FALSE)/VLOOKUP($A310,table100!$BE$10:$BK$462,7,FALSE)*1000,"")</f>
        <v>4.1941030910539787E-2</v>
      </c>
      <c r="Z310">
        <f>IFERROR(VLOOKUP($A310,table123!$CF$10:$CY$410,5,FALSE)/VLOOKUP($A310,table100!$CE$10:$CK$462,7,FALSE)*1000,"")</f>
        <v>0.14548779980878748</v>
      </c>
      <c r="AA310">
        <f>IFERROR(VLOOKUP($A310,table123!$DF$10:$DY$410,5,FALSE)/VLOOKUP($A310,table100!$DE$10:$DK$462,7,FALSE)*1000,"")</f>
        <v>0.10301844030081385</v>
      </c>
      <c r="AB310">
        <f>IFERROR(VLOOKUP($A310,table123!$EF$10:$EZ$410,5,FALSE)/VLOOKUP($A310,table100!$EE$10:$EK$462,7,FALSE)*1000,"")</f>
        <v>0</v>
      </c>
      <c r="AC310">
        <f>IFERROR(VLOOKUP($A310,table123!$FF$10:$FZ$410,5,FALSE)/VLOOKUP($A310,table100!$FE$10:$FK$462,7,FALSE)*1000,"")</f>
        <v>4.0679345062544489E-2</v>
      </c>
      <c r="AD310" t="str">
        <f>IFERROR(VLOOKUP($A310,table123!$GF$10:$GZ$410,5,FALSE)/VLOOKUP($A310,table100!$GE$10:$GK$462,7,FALSE)*1000,"")</f>
        <v/>
      </c>
      <c r="AF310">
        <f>IFERROR(VLOOKUP($A310,table123!$F$10:$R$410,7,FALSE)/VLOOKUP($A310,table100!$E$10:$K$462,7,FALSE)*1000,"")</f>
        <v>0</v>
      </c>
      <c r="AG310">
        <f>IFERROR(VLOOKUP($A310,table123!$AF$10:$AR$410,7,FALSE)/VLOOKUP($A310,table100!$AE$10:$AK$462,7,FALSE)*1000,"")</f>
        <v>0.4423101225830911</v>
      </c>
      <c r="AH310">
        <f>IFERROR(VLOOKUP($A310,table123!$BF$10:$BR$410,7,FALSE)/VLOOKUP($A310,table100!$BE$10:$BK$462,7,FALSE)*1000,"")</f>
        <v>0.44038082456066774</v>
      </c>
      <c r="AI310">
        <f>IFERROR(VLOOKUP($A310,table123!$CF$10:$CY$410,7,FALSE)/VLOOKUP($A310,table100!$CE$10:$CK$462,7,FALSE)*1000,"")</f>
        <v>1.0184145986615123</v>
      </c>
      <c r="AJ310">
        <f>IFERROR(VLOOKUP($A310,table123!$DF$10:$DY$410,7,FALSE)/VLOOKUP($A310,table100!$DE$10:$DK$462,7,FALSE)*1000,"")</f>
        <v>2.1633872463170905</v>
      </c>
      <c r="AK310">
        <f>IFERROR(VLOOKUP($A310,table123!$EF$10:$EZ$410,7,FALSE)/VLOOKUP($A310,table100!$EE$10:$EK$462,7,FALSE)*1000,"")</f>
        <v>0.81744426051948582</v>
      </c>
      <c r="AL310">
        <f>IFERROR(VLOOKUP($A310,table123!$FF$10:$FZ$410,7,FALSE)/VLOOKUP($A310,table100!$FE$10:$FK$462,7,FALSE)*1000,"")</f>
        <v>1.6068341299705076</v>
      </c>
      <c r="AM310" t="str">
        <f>IFERROR(VLOOKUP($A310,table123!$GF$10:$GZ$410,7,FALSE)/VLOOKUP($A310,table100!$GE$10:$GK$462,7,FALSE)*1000,"")</f>
        <v/>
      </c>
      <c r="AO310">
        <f>IFERROR(VLOOKUP($A310,table123!$F$10:$R$410,9,FALSE)/VLOOKUP($A310,table100!$E$10:$K$462,7,FALSE)*1000,"")</f>
        <v>0</v>
      </c>
      <c r="AP310">
        <f>IFERROR(VLOOKUP($A310,table123!$AF$10:$AR$410,9,FALSE)/VLOOKUP($A310,table100!$AE$10:$AK$462,7,FALSE)*1000,"")</f>
        <v>0</v>
      </c>
      <c r="AQ310">
        <f>IFERROR(VLOOKUP($A310,table123!$BF$10:$BR$410,9,FALSE)/VLOOKUP($A310,table100!$BE$10:$BK$462,7,FALSE)*1000,"")</f>
        <v>2.0970515455269893E-2</v>
      </c>
      <c r="AR310">
        <f>IFERROR(VLOOKUP($A310,table123!$CF$10:$CY$410,16,FALSE)/VLOOKUP($A310,table100!$CE$10:$CK$462,7,FALSE)*1000,"")</f>
        <v>2.078397140125535E-2</v>
      </c>
      <c r="AS310">
        <f>IFERROR(VLOOKUP($A310,table123!$DF$10:$DY$410,16,FALSE)/VLOOKUP($A310,table100!$DE$10:$DK$462,7,FALSE)*1000,"")</f>
        <v>0</v>
      </c>
      <c r="AT310">
        <f>IFERROR(VLOOKUP($A310,table123!$EF$10:$EZ$410,17,FALSE)/VLOOKUP($A310,table100!$EE$10:$EK$462,7,FALSE)*1000,"")</f>
        <v>0</v>
      </c>
      <c r="AU310">
        <f>IFERROR(VLOOKUP($A310,table123!$FF$10:$FZ$410,17,FALSE)/VLOOKUP($A310,table100!$FE$10:$FK$462,7,FALSE)*1000,"")</f>
        <v>0</v>
      </c>
      <c r="AV310" t="str">
        <f>IFERROR(VLOOKUP($A310,table123!$GF$10:$GZ$410,17,FALSE)/VLOOKUP($A310,table100!$GE$10:$GK$462,7,FALSE)*1000,"")</f>
        <v/>
      </c>
      <c r="AX310">
        <f>IFERROR(VLOOKUP($A310,table123!$F$10:$R$410,11,FALSE)/VLOOKUP($A310,table100!$E$10:$K$462,7,FALSE)*1000,"")</f>
        <v>0</v>
      </c>
      <c r="AY310">
        <f>IFERROR(VLOOKUP($A310,table123!$AF$10:$AR$410,11,FALSE)/VLOOKUP($A310,table100!$AE$10:$AK$462,7,FALSE)*1000,"")</f>
        <v>2.1062386789671008E-2</v>
      </c>
      <c r="AZ310">
        <f>IFERROR(VLOOKUP($A310,table123!$BF$10:$BR$410,11,FALSE)/VLOOKUP($A310,table100!$BE$10:$BK$462,7,FALSE)*1000,"")</f>
        <v>0.56620391729228714</v>
      </c>
      <c r="BA310">
        <f>IFERROR(VLOOKUP($A310,table123!$CF$10:$CY$410,18,FALSE)/VLOOKUP($A310,table100!$CE$10:$CK$462,7,FALSE)*1000,"")</f>
        <v>1.3301741696803424</v>
      </c>
      <c r="BB310">
        <f>IFERROR(VLOOKUP($A310,table123!$DF$10:$DY$410,18,FALSE)/VLOOKUP($A310,table100!$DE$10:$DK$462,7,FALSE)*1000,"")</f>
        <v>0.24724425672195324</v>
      </c>
      <c r="BC310">
        <f>IFERROR(VLOOKUP($A310,table123!$EF$10:$EZ$410,19,FALSE)/VLOOKUP($A310,table100!$EE$10:$EK$462,7,FALSE)*1000,"")</f>
        <v>0.16348885210389716</v>
      </c>
      <c r="BD310">
        <f>IFERROR(VLOOKUP($A310,table123!$FF$10:$FZ$410,19,FALSE)/VLOOKUP($A310,table100!$FE$10:$FK$462,7,FALSE)*1000,"")</f>
        <v>0.22373639784399471</v>
      </c>
      <c r="BE310" t="str">
        <f>IFERROR(VLOOKUP($A310,table123!$GF$10:$GZ$410,19,FALSE)/VLOOKUP($A310,table100!$GE$10:$GK$462,7,FALSE)*1000,"")</f>
        <v/>
      </c>
      <c r="BG310">
        <f>IFERROR(VLOOKUP($A310,table123!$F$10:$R$410,13,FALSE)/VLOOKUP($A310,table100!$E$10:$K$462,7,FALSE)*1000,"")</f>
        <v>4.1241038005202713</v>
      </c>
      <c r="BH310">
        <f>IFERROR(VLOOKUP($A310,table123!$AF$10:$AR$410,13,FALSE)/VLOOKUP($A310,table100!$AE$10:$AK$462,7,FALSE)*1000,"")</f>
        <v>4.3809764522515691</v>
      </c>
      <c r="BI310">
        <f>IFERROR(VLOOKUP($A310,table123!$BF$10:$BR$410,13,FALSE)/VLOOKUP($A310,table100!$BE$10:$BK$462,7,FALSE)*1000,"")</f>
        <v>8.9753806148555135</v>
      </c>
      <c r="BJ310">
        <f>IFERROR(VLOOKUP($A310,table123!$CF$10:$CY$410,20,FALSE)/VLOOKUP($A310,table100!$CE$10:$CK$462,7,FALSE)*1000,"")</f>
        <v>8.7500519599285038</v>
      </c>
      <c r="BK310">
        <f>IFERROR(VLOOKUP($A310,table123!$DF$10:$DY$410,20,FALSE)/VLOOKUP($A310,table100!$DE$10:$DK$462,7,FALSE)*1000,"")</f>
        <v>8.200267847944783</v>
      </c>
      <c r="BL310">
        <f>IFERROR(VLOOKUP($A310,table123!$EF$10:$EZ$410,21,FALSE)/VLOOKUP($A310,table100!$EE$10:$EK$462,7,FALSE)*1000,"")</f>
        <v>4.7411767110130185</v>
      </c>
      <c r="BM310">
        <f>IFERROR(VLOOKUP($A310,table123!$FF$10:$FZ$410,21,FALSE)/VLOOKUP($A310,table100!$FE$10:$FK$462,7,FALSE)*1000,"")</f>
        <v>8.9901352588223329</v>
      </c>
      <c r="BN310" t="str">
        <f>IFERROR(VLOOKUP($A310,table123!$GF$10:$GZ$410,21,FALSE)/VLOOKUP($A310,table100!$GE$10:$GK$462,7,FALSE)*1000,"")</f>
        <v/>
      </c>
    </row>
    <row r="311" spans="1:66" x14ac:dyDescent="0.3">
      <c r="A311" t="s">
        <v>1304</v>
      </c>
      <c r="B311" t="str">
        <f>VLOOKUP($A311,class!$A$1:$B$455,2,FALSE)</f>
        <v>Metropolitan District</v>
      </c>
      <c r="C311" t="str">
        <f>IFERROR(VLOOKUP($A311,classifications!A$3:C$334,3,FALSE),VLOOKUP($A311,classifications!I$2:K$28,3,FALSE))</f>
        <v>Predominantly Urban</v>
      </c>
      <c r="E311" t="b">
        <f>IF(VLOOKUP(A311,table123!$F$10:$F$410,1,FALSE)=VLOOKUP(calculations!A311,table100!$E$10:$E$462,1,FALSE),TRUE,FALSE)</f>
        <v>1</v>
      </c>
      <c r="F311" t="b">
        <f>IF(VLOOKUP($A311,table123!$AF$10:$AF$410,1,FALSE)=VLOOKUP(calculations!$A311,table100!$AE$10:$AE$462,1,FALSE),TRUE,FALSE)</f>
        <v>1</v>
      </c>
      <c r="G311" t="b">
        <f>IF(VLOOKUP($A311,table123!$BF$10:$BF$410,1,FALSE)=VLOOKUP(calculations!$A311,table100!$BE$10:$BE$462,1,FALSE),TRUE,FALSE)</f>
        <v>1</v>
      </c>
      <c r="H311" t="b">
        <f>IF(VLOOKUP($A311,table123!$CF$10:$CF$410,1,FALSE)=VLOOKUP(calculations!$A311,table100!$CE$10:$CE$462,1,FALSE),TRUE,FALSE)</f>
        <v>1</v>
      </c>
      <c r="I311" t="b">
        <f>IF(VLOOKUP($A311,table123!$DF$10:$DF$410,1,FALSE)=VLOOKUP(calculations!$A311,table100!$DE$10:$DE$462,1,FALSE),TRUE,FALSE)</f>
        <v>1</v>
      </c>
      <c r="J311" t="b">
        <f>IF(VLOOKUP($A311,table123!$EF$10:$EF$410,1,FALSE)=VLOOKUP(calculations!$A311,table100!$EE$10:$EE$462,1,FALSE),TRUE,FALSE)</f>
        <v>1</v>
      </c>
      <c r="K311" t="b">
        <f>IF(VLOOKUP($A311,table123!$FF$10:$FF$410,1,FALSE)=VLOOKUP(calculations!$A311,table100!$FE$10:$FE$462,1,FALSE),TRUE,FALSE)</f>
        <v>1</v>
      </c>
      <c r="L311" t="b">
        <f>IF(VLOOKUP($A311,table123!$GF$10:$GF$408,1,FALSE)=VLOOKUP(calculations!$A311,table100!$GE$10:$GE$462,1,FALSE),TRUE,FALSE)</f>
        <v>1</v>
      </c>
      <c r="N311">
        <f>IFERROR(VLOOKUP($A311,table123!$F$10:$R$410,3,FALSE)/VLOOKUP($A311,table100!$E$10:$K$462,7,FALSE)*1000,"")</f>
        <v>3.5906642728904847</v>
      </c>
      <c r="O311">
        <f>IFERROR(VLOOKUP($A311,table123!$AF$10:$AR$410,3,FALSE)/VLOOKUP($A311,table100!$AE$10:$AK$462,7,FALSE)*1000,"")</f>
        <v>6.3692673465557155</v>
      </c>
      <c r="P311">
        <f>IFERROR(VLOOKUP($A311,table123!$BF$10:$BR$410,3,FALSE)/VLOOKUP($A311,table100!$BE$10:$BK$462,7,FALSE)*1000,"")</f>
        <v>6.9967439663957443</v>
      </c>
      <c r="Q311">
        <f>IFERROR(VLOOKUP($A311,table123!$CF$10:$CY$410,3,FALSE)/VLOOKUP($A311,table100!$CE$10:$CK$462,7,FALSE)*1000,"")</f>
        <v>6.8189104540185941</v>
      </c>
      <c r="R311">
        <f>IFERROR(VLOOKUP($A311,table123!$DF$10:$DY$410,3,FALSE)/VLOOKUP($A311,table100!$DE$10:$DK$462,7,FALSE)*1000,"")</f>
        <v>5.1057264946800043</v>
      </c>
      <c r="S311">
        <f>IFERROR(VLOOKUP($A311,table123!$EF$10:$EZ$410,3,FALSE)/VLOOKUP($A311,table100!$EE$10:$EK$462,7,FALSE)*1000,"")</f>
        <v>5.1971762414800384</v>
      </c>
      <c r="T311">
        <f>IFERROR(VLOOKUP($A311,table123!$FF$10:$FZ$410,3,FALSE)/VLOOKUP($A311,table100!$FE$10:$FK$462,7,FALSE)*1000,"")</f>
        <v>8.6231954267997288</v>
      </c>
      <c r="U311">
        <f>IFERROR(VLOOKUP($A311,table123!$GF$10:$GZ$410,3,FALSE)/VLOOKUP($A311,table100!$GE$10:$GK$462,7,FALSE)*1000,"")</f>
        <v>5.6314732406568746</v>
      </c>
      <c r="W311">
        <f>IFERROR(VLOOKUP($A311,table123!$F$10:$R$410,5,FALSE)/VLOOKUP($A311,table100!$E$10:$K$462,7,FALSE)*1000,"")</f>
        <v>0</v>
      </c>
      <c r="X311">
        <f>IFERROR(VLOOKUP($A311,table123!$AF$10:$AR$410,5,FALSE)/VLOOKUP($A311,table100!$AE$10:$AK$462,7,FALSE)*1000,"")</f>
        <v>7.5079772258024147E-2</v>
      </c>
      <c r="Y311">
        <f>IFERROR(VLOOKUP($A311,table123!$BF$10:$BR$410,5,FALSE)/VLOOKUP($A311,table100!$BE$10:$BK$462,7,FALSE)*1000,"")</f>
        <v>0.11184848258891954</v>
      </c>
      <c r="Z311">
        <f>IFERROR(VLOOKUP($A311,table123!$CF$10:$CY$410,5,FALSE)/VLOOKUP($A311,table100!$CE$10:$CK$462,7,FALSE)*1000,"")</f>
        <v>0.12330760314681002</v>
      </c>
      <c r="AA311">
        <f>IFERROR(VLOOKUP($A311,table123!$DF$10:$DY$410,5,FALSE)/VLOOKUP($A311,table100!$DE$10:$DK$462,7,FALSE)*1000,"")</f>
        <v>0.25712291699827361</v>
      </c>
      <c r="AB311">
        <f>IFERROR(VLOOKUP($A311,table123!$EF$10:$EZ$410,5,FALSE)/VLOOKUP($A311,table100!$EE$10:$EK$462,7,FALSE)*1000,"")</f>
        <v>0.19474196689386564</v>
      </c>
      <c r="AC311">
        <f>IFERROR(VLOOKUP($A311,table123!$FF$10:$FZ$410,5,FALSE)/VLOOKUP($A311,table100!$FE$10:$FK$462,7,FALSE)*1000,"")</f>
        <v>0.13322352485224298</v>
      </c>
      <c r="AD311">
        <f>IFERROR(VLOOKUP($A311,table123!$GF$10:$GZ$410,5,FALSE)/VLOOKUP($A311,table100!$GE$10:$GK$462,7,FALSE)*1000,"")</f>
        <v>1.575237270113811E-2</v>
      </c>
      <c r="AF311">
        <f>IFERROR(VLOOKUP($A311,table123!$F$10:$R$410,7,FALSE)/VLOOKUP($A311,table100!$E$10:$K$462,7,FALSE)*1000,"")</f>
        <v>1.2554770184931764E-2</v>
      </c>
      <c r="AG311">
        <f>IFERROR(VLOOKUP($A311,table123!$AF$10:$AR$410,7,FALSE)/VLOOKUP($A311,table100!$AE$10:$AK$462,7,FALSE)*1000,"")</f>
        <v>0.45047863354814494</v>
      </c>
      <c r="AH311">
        <f>IFERROR(VLOOKUP($A311,table123!$BF$10:$BR$410,7,FALSE)/VLOOKUP($A311,table100!$BE$10:$BK$462,7,FALSE)*1000,"")</f>
        <v>0.74565655059279701</v>
      </c>
      <c r="AI311">
        <f>IFERROR(VLOOKUP($A311,table123!$CF$10:$CY$410,7,FALSE)/VLOOKUP($A311,table100!$CE$10:$CK$462,7,FALSE)*1000,"")</f>
        <v>0.18496140472021505</v>
      </c>
      <c r="AJ311">
        <f>IFERROR(VLOOKUP($A311,table123!$DF$10:$DY$410,7,FALSE)/VLOOKUP($A311,table100!$DE$10:$DK$462,7,FALSE)*1000,"")</f>
        <v>0.62444136985295018</v>
      </c>
      <c r="AK311">
        <f>IFERROR(VLOOKUP($A311,table123!$EF$10:$EZ$410,7,FALSE)/VLOOKUP($A311,table100!$EE$10:$EK$462,7,FALSE)*1000,"")</f>
        <v>0.17039922103213243</v>
      </c>
      <c r="AL311">
        <f>IFERROR(VLOOKUP($A311,table123!$FF$10:$FZ$410,7,FALSE)/VLOOKUP($A311,table100!$FE$10:$FK$462,7,FALSE)*1000,"")</f>
        <v>1.0052320511578337</v>
      </c>
      <c r="AM311">
        <f>IFERROR(VLOOKUP($A311,table123!$GF$10:$GZ$410,7,FALSE)/VLOOKUP($A311,table100!$GE$10:$GK$462,7,FALSE)*1000,"")</f>
        <v>0.37805694482731461</v>
      </c>
      <c r="AO311">
        <f>IFERROR(VLOOKUP($A311,table123!$F$10:$R$410,9,FALSE)/VLOOKUP($A311,table100!$E$10:$K$462,7,FALSE)*1000,"")</f>
        <v>0</v>
      </c>
      <c r="AP311">
        <f>IFERROR(VLOOKUP($A311,table123!$AF$10:$AR$410,9,FALSE)/VLOOKUP($A311,table100!$AE$10:$AK$462,7,FALSE)*1000,"")</f>
        <v>0</v>
      </c>
      <c r="AQ311">
        <f>IFERROR(VLOOKUP($A311,table123!$BF$10:$BR$410,9,FALSE)/VLOOKUP($A311,table100!$BE$10:$BK$462,7,FALSE)*1000,"")</f>
        <v>0</v>
      </c>
      <c r="AR311">
        <f>IFERROR(VLOOKUP($A311,table123!$CF$10:$CY$410,16,FALSE)/VLOOKUP($A311,table100!$CE$10:$CK$462,7,FALSE)*1000,"")</f>
        <v>0</v>
      </c>
      <c r="AS311">
        <f>IFERROR(VLOOKUP($A311,table123!$DF$10:$DY$410,16,FALSE)/VLOOKUP($A311,table100!$DE$10:$DK$462,7,FALSE)*1000,"")</f>
        <v>0</v>
      </c>
      <c r="AT311">
        <f>IFERROR(VLOOKUP($A311,table123!$EF$10:$EZ$410,17,FALSE)/VLOOKUP($A311,table100!$EE$10:$EK$462,7,FALSE)*1000,"")</f>
        <v>0</v>
      </c>
      <c r="AU311">
        <f>IFERROR(VLOOKUP($A311,table123!$FF$10:$FZ$410,17,FALSE)/VLOOKUP($A311,table100!$FE$10:$FK$462,7,FALSE)*1000,"")</f>
        <v>0</v>
      </c>
      <c r="AV311">
        <f>IFERROR(VLOOKUP($A311,table123!$GF$10:$GZ$410,17,FALSE)/VLOOKUP($A311,table100!$GE$10:$GK$462,7,FALSE)*1000,"")</f>
        <v>0</v>
      </c>
      <c r="AX311">
        <f>IFERROR(VLOOKUP($A311,table123!$F$10:$R$410,11,FALSE)/VLOOKUP($A311,table100!$E$10:$K$462,7,FALSE)*1000,"")</f>
        <v>0.28875971425343055</v>
      </c>
      <c r="AY311">
        <f>IFERROR(VLOOKUP($A311,table123!$AF$10:$AR$410,11,FALSE)/VLOOKUP($A311,table100!$AE$10:$AK$462,7,FALSE)*1000,"")</f>
        <v>0</v>
      </c>
      <c r="AZ311">
        <f>IFERROR(VLOOKUP($A311,table123!$BF$10:$BR$410,11,FALSE)/VLOOKUP($A311,table100!$BE$10:$BK$462,7,FALSE)*1000,"")</f>
        <v>0</v>
      </c>
      <c r="BA311">
        <f>IFERROR(VLOOKUP($A311,table123!$CF$10:$CY$410,18,FALSE)/VLOOKUP($A311,table100!$CE$10:$CK$462,7,FALSE)*1000,"")</f>
        <v>3.6992280944043006E-2</v>
      </c>
      <c r="BB311">
        <f>IFERROR(VLOOKUP($A311,table123!$DF$10:$DY$410,18,FALSE)/VLOOKUP($A311,table100!$DE$10:$DK$462,7,FALSE)*1000,"")</f>
        <v>2.4487896856978438E-2</v>
      </c>
      <c r="BC311">
        <f>IFERROR(VLOOKUP($A311,table123!$EF$10:$EZ$410,19,FALSE)/VLOOKUP($A311,table100!$EE$10:$EK$462,7,FALSE)*1000,"")</f>
        <v>0.59639727361246342</v>
      </c>
      <c r="BD311">
        <f>IFERROR(VLOOKUP($A311,table123!$FF$10:$FZ$410,19,FALSE)/VLOOKUP($A311,table100!$FE$10:$FK$462,7,FALSE)*1000,"")</f>
        <v>0.37544811549268481</v>
      </c>
      <c r="BE311">
        <f>IFERROR(VLOOKUP($A311,table123!$GF$10:$GZ$410,19,FALSE)/VLOOKUP($A311,table100!$GE$10:$GK$462,7,FALSE)*1000,"")</f>
        <v>5.513330445398338E-2</v>
      </c>
      <c r="BG311">
        <f>IFERROR(VLOOKUP($A311,table123!$F$10:$R$410,13,FALSE)/VLOOKUP($A311,table100!$E$10:$K$462,7,FALSE)*1000,"")</f>
        <v>3.3144593288219859</v>
      </c>
      <c r="BH311">
        <f>IFERROR(VLOOKUP($A311,table123!$AF$10:$AR$410,13,FALSE)/VLOOKUP($A311,table100!$AE$10:$AK$462,7,FALSE)*1000,"")</f>
        <v>6.8948257523618848</v>
      </c>
      <c r="BI311">
        <f>IFERROR(VLOOKUP($A311,table123!$BF$10:$BR$410,13,FALSE)/VLOOKUP($A311,table100!$BE$10:$BK$462,7,FALSE)*1000,"")</f>
        <v>7.8542489995774618</v>
      </c>
      <c r="BJ311">
        <f>IFERROR(VLOOKUP($A311,table123!$CF$10:$CY$410,20,FALSE)/VLOOKUP($A311,table100!$CE$10:$CK$462,7,FALSE)*1000,"")</f>
        <v>7.0901871809415775</v>
      </c>
      <c r="BK311">
        <f>IFERROR(VLOOKUP($A311,table123!$DF$10:$DY$410,20,FALSE)/VLOOKUP($A311,table100!$DE$10:$DK$462,7,FALSE)*1000,"")</f>
        <v>5.9628028846742493</v>
      </c>
      <c r="BL311">
        <f>IFERROR(VLOOKUP($A311,table123!$EF$10:$EZ$410,21,FALSE)/VLOOKUP($A311,table100!$EE$10:$EK$462,7,FALSE)*1000,"")</f>
        <v>4.9659201557935742</v>
      </c>
      <c r="BM311">
        <f>IFERROR(VLOOKUP($A311,table123!$FF$10:$FZ$410,21,FALSE)/VLOOKUP($A311,table100!$FE$10:$FK$462,7,FALSE)*1000,"")</f>
        <v>9.3862028873171202</v>
      </c>
      <c r="BN311">
        <f>IFERROR(VLOOKUP($A311,table123!$GF$10:$GZ$410,21,FALSE)/VLOOKUP($A311,table100!$GE$10:$GK$462,7,FALSE)*1000,"")</f>
        <v>5.9701492537313436</v>
      </c>
    </row>
    <row r="312" spans="1:66" x14ac:dyDescent="0.3">
      <c r="A312" t="s">
        <v>873</v>
      </c>
      <c r="B312" t="str">
        <f>VLOOKUP($A312,class!$A$1:$B$455,2,FALSE)</f>
        <v>Shire District</v>
      </c>
      <c r="C312" t="str">
        <f>IFERROR(VLOOKUP($A312,classifications!A$3:C$334,3,FALSE),VLOOKUP($A312,classifications!I$2:K$28,3,FALSE))</f>
        <v>Urban with Significant Rural</v>
      </c>
      <c r="E312" t="b">
        <f>IF(VLOOKUP(A312,table123!$F$10:$F$410,1,FALSE)=VLOOKUP(calculations!A312,table100!$E$10:$E$462,1,FALSE),TRUE,FALSE)</f>
        <v>1</v>
      </c>
      <c r="F312" t="b">
        <f>IF(VLOOKUP($A312,table123!$AF$10:$AF$410,1,FALSE)=VLOOKUP(calculations!$A312,table100!$AE$10:$AE$462,1,FALSE),TRUE,FALSE)</f>
        <v>1</v>
      </c>
      <c r="G312" t="b">
        <f>IF(VLOOKUP($A312,table123!$BF$10:$BF$410,1,FALSE)=VLOOKUP(calculations!$A312,table100!$BE$10:$BE$462,1,FALSE),TRUE,FALSE)</f>
        <v>1</v>
      </c>
      <c r="H312" t="b">
        <f>IF(VLOOKUP($A312,table123!$CF$10:$CF$410,1,FALSE)=VLOOKUP(calculations!$A312,table100!$CE$10:$CE$462,1,FALSE),TRUE,FALSE)</f>
        <v>1</v>
      </c>
      <c r="I312" t="b">
        <f>IF(VLOOKUP($A312,table123!$DF$10:$DF$410,1,FALSE)=VLOOKUP(calculations!$A312,table100!$DE$10:$DE$462,1,FALSE),TRUE,FALSE)</f>
        <v>1</v>
      </c>
      <c r="J312" t="b">
        <f>IF(VLOOKUP($A312,table123!$EF$10:$EF$410,1,FALSE)=VLOOKUP(calculations!$A312,table100!$EE$10:$EE$462,1,FALSE),TRUE,FALSE)</f>
        <v>1</v>
      </c>
      <c r="K312" t="b">
        <f>IF(VLOOKUP($A312,table123!$FF$10:$FF$410,1,FALSE)=VLOOKUP(calculations!$A312,table100!$FE$10:$FE$462,1,FALSE),TRUE,FALSE)</f>
        <v>1</v>
      </c>
      <c r="L312" t="b">
        <f>IF(VLOOKUP($A312,table123!$GF$10:$GF$408,1,FALSE)=VLOOKUP(calculations!$A312,table100!$GE$10:$GE$462,1,FALSE),TRUE,FALSE)</f>
        <v>1</v>
      </c>
      <c r="N312">
        <f>IFERROR(VLOOKUP($A312,table123!$F$10:$R$410,3,FALSE)/VLOOKUP($A312,table100!$E$10:$K$462,7,FALSE)*1000,"")</f>
        <v>3.4875088482588352</v>
      </c>
      <c r="O312">
        <f>IFERROR(VLOOKUP($A312,table123!$AF$10:$AR$410,3,FALSE)/VLOOKUP($A312,table100!$AE$10:$AK$462,7,FALSE)*1000,"")</f>
        <v>4.2769542589189093</v>
      </c>
      <c r="P312">
        <f>IFERROR(VLOOKUP($A312,table123!$BF$10:$BR$410,3,FALSE)/VLOOKUP($A312,table100!$BE$10:$BK$462,7,FALSE)*1000,"")</f>
        <v>6.0378003933977595</v>
      </c>
      <c r="Q312">
        <f>IFERROR(VLOOKUP($A312,table123!$CF$10:$CY$410,3,FALSE)/VLOOKUP($A312,table100!$CE$10:$CK$462,7,FALSE)*1000,"")</f>
        <v>8.6782263131973583</v>
      </c>
      <c r="R312">
        <f>IFERROR(VLOOKUP($A312,table123!$DF$10:$DY$410,3,FALSE)/VLOOKUP($A312,table100!$DE$10:$DK$462,7,FALSE)*1000,"")</f>
        <v>15.880210169377719</v>
      </c>
      <c r="S312">
        <f>IFERROR(VLOOKUP($A312,table123!$EF$10:$EZ$410,3,FALSE)/VLOOKUP($A312,table100!$EE$10:$EK$462,7,FALSE)*1000,"")</f>
        <v>9.0787540648057981</v>
      </c>
      <c r="T312">
        <f>IFERROR(VLOOKUP($A312,table123!$FF$10:$FZ$410,3,FALSE)/VLOOKUP($A312,table100!$FE$10:$FK$462,7,FALSE)*1000,"")</f>
        <v>10.62756330968036</v>
      </c>
      <c r="U312">
        <f>IFERROR(VLOOKUP($A312,table123!$GF$10:$GZ$410,3,FALSE)/VLOOKUP($A312,table100!$GE$10:$GK$462,7,FALSE)*1000,"")</f>
        <v>8.4321645237597149</v>
      </c>
      <c r="W312">
        <f>IFERROR(VLOOKUP($A312,table123!$F$10:$R$410,5,FALSE)/VLOOKUP($A312,table100!$E$10:$K$462,7,FALSE)*1000,"")</f>
        <v>0.22444363874933099</v>
      </c>
      <c r="X312">
        <f>IFERROR(VLOOKUP($A312,table123!$AF$10:$AR$410,5,FALSE)/VLOOKUP($A312,table100!$AE$10:$AK$462,7,FALSE)*1000,"")</f>
        <v>5.1529569384565183E-2</v>
      </c>
      <c r="Y312">
        <f>IFERROR(VLOOKUP($A312,table123!$BF$10:$BR$410,5,FALSE)/VLOOKUP($A312,table100!$BE$10:$BK$462,7,FALSE)*1000,"")</f>
        <v>0.22235525528093733</v>
      </c>
      <c r="Z312">
        <f>IFERROR(VLOOKUP($A312,table123!$CF$10:$CY$410,5,FALSE)/VLOOKUP($A312,table100!$CE$10:$CK$462,7,FALSE)*1000,"")</f>
        <v>0.50948491075522651</v>
      </c>
      <c r="AA312">
        <f>IFERROR(VLOOKUP($A312,table123!$DF$10:$DY$410,5,FALSE)/VLOOKUP($A312,table100!$DE$10:$DK$462,7,FALSE)*1000,"")</f>
        <v>0.26858706417552164</v>
      </c>
      <c r="AB312">
        <f>IFERROR(VLOOKUP($A312,table123!$EF$10:$EZ$410,5,FALSE)/VLOOKUP($A312,table100!$EE$10:$EK$462,7,FALSE)*1000,"")</f>
        <v>3.3013651144748357E-2</v>
      </c>
      <c r="AC312">
        <f>IFERROR(VLOOKUP($A312,table123!$FF$10:$FZ$410,5,FALSE)/VLOOKUP($A312,table100!$FE$10:$FK$462,7,FALSE)*1000,"")</f>
        <v>1.6274982097519694E-2</v>
      </c>
      <c r="AD312">
        <f>IFERROR(VLOOKUP($A312,table123!$GF$10:$GZ$410,5,FALSE)/VLOOKUP($A312,table100!$GE$10:$GK$462,7,FALSE)*1000,"")</f>
        <v>1.6091917030075793E-2</v>
      </c>
      <c r="AF312">
        <f>IFERROR(VLOOKUP($A312,table123!$F$10:$R$410,7,FALSE)/VLOOKUP($A312,table100!$E$10:$K$462,7,FALSE)*1000,"")</f>
        <v>1.622900157110547</v>
      </c>
      <c r="AG312">
        <f>IFERROR(VLOOKUP($A312,table123!$AF$10:$AR$410,7,FALSE)/VLOOKUP($A312,table100!$AE$10:$AK$462,7,FALSE)*1000,"")</f>
        <v>0.27482437005101423</v>
      </c>
      <c r="AH312">
        <f>IFERROR(VLOOKUP($A312,table123!$BF$10:$BR$410,7,FALSE)/VLOOKUP($A312,table100!$BE$10:$BK$462,7,FALSE)*1000,"")</f>
        <v>0.88942102112374932</v>
      </c>
      <c r="AI312">
        <f>IFERROR(VLOOKUP($A312,table123!$CF$10:$CY$410,7,FALSE)/VLOOKUP($A312,table100!$CE$10:$CK$462,7,FALSE)*1000,"")</f>
        <v>2.5644073841346398</v>
      </c>
      <c r="AJ312">
        <f>IFERROR(VLOOKUP($A312,table123!$DF$10:$DY$410,7,FALSE)/VLOOKUP($A312,table100!$DE$10:$DK$462,7,FALSE)*1000,"")</f>
        <v>2.1822698964261131</v>
      </c>
      <c r="AK312">
        <f>IFERROR(VLOOKUP($A312,table123!$EF$10:$EZ$410,7,FALSE)/VLOOKUP($A312,table100!$EE$10:$EK$462,7,FALSE)*1000,"")</f>
        <v>5.2656773575873626</v>
      </c>
      <c r="AL312">
        <f>IFERROR(VLOOKUP($A312,table123!$FF$10:$FZ$410,7,FALSE)/VLOOKUP($A312,table100!$FE$10:$FK$462,7,FALSE)*1000,"")</f>
        <v>0.94394896165614217</v>
      </c>
      <c r="AM312">
        <f>IFERROR(VLOOKUP($A312,table123!$GF$10:$GZ$410,7,FALSE)/VLOOKUP($A312,table100!$GE$10:$GK$462,7,FALSE)*1000,"")</f>
        <v>4.1517145937595545</v>
      </c>
      <c r="AO312">
        <f>IFERROR(VLOOKUP($A312,table123!$F$10:$R$410,9,FALSE)/VLOOKUP($A312,table100!$E$10:$K$462,7,FALSE)*1000,"")</f>
        <v>0</v>
      </c>
      <c r="AP312">
        <f>IFERROR(VLOOKUP($A312,table123!$AF$10:$AR$410,9,FALSE)/VLOOKUP($A312,table100!$AE$10:$AK$462,7,FALSE)*1000,"")</f>
        <v>0</v>
      </c>
      <c r="AQ312">
        <f>IFERROR(VLOOKUP($A312,table123!$BF$10:$BR$410,9,FALSE)/VLOOKUP($A312,table100!$BE$10:$BK$462,7,FALSE)*1000,"")</f>
        <v>0</v>
      </c>
      <c r="AR312">
        <f>IFERROR(VLOOKUP($A312,table123!$CF$10:$CY$410,16,FALSE)/VLOOKUP($A312,table100!$CE$10:$CK$462,7,FALSE)*1000,"")</f>
        <v>0</v>
      </c>
      <c r="AS312">
        <f>IFERROR(VLOOKUP($A312,table123!$DF$10:$DY$410,16,FALSE)/VLOOKUP($A312,table100!$DE$10:$DK$462,7,FALSE)*1000,"")</f>
        <v>0</v>
      </c>
      <c r="AT312">
        <f>IFERROR(VLOOKUP($A312,table123!$EF$10:$EZ$410,17,FALSE)/VLOOKUP($A312,table100!$EE$10:$EK$462,7,FALSE)*1000,"")</f>
        <v>0</v>
      </c>
      <c r="AU312">
        <f>IFERROR(VLOOKUP($A312,table123!$FF$10:$FZ$410,17,FALSE)/VLOOKUP($A312,table100!$FE$10:$FK$462,7,FALSE)*1000,"")</f>
        <v>0</v>
      </c>
      <c r="AV312">
        <f>IFERROR(VLOOKUP($A312,table123!$GF$10:$GZ$410,17,FALSE)/VLOOKUP($A312,table100!$GE$10:$GK$462,7,FALSE)*1000,"")</f>
        <v>0</v>
      </c>
      <c r="AX312">
        <f>IFERROR(VLOOKUP($A312,table123!$F$10:$R$410,11,FALSE)/VLOOKUP($A312,table100!$E$10:$K$462,7,FALSE)*1000,"")</f>
        <v>0.18991384817251084</v>
      </c>
      <c r="AY312">
        <f>IFERROR(VLOOKUP($A312,table123!$AF$10:$AR$410,11,FALSE)/VLOOKUP($A312,table100!$AE$10:$AK$462,7,FALSE)*1000,"")</f>
        <v>0.37788350882014465</v>
      </c>
      <c r="AZ312">
        <f>IFERROR(VLOOKUP($A312,table123!$BF$10:$BR$410,11,FALSE)/VLOOKUP($A312,table100!$BE$10:$BK$462,7,FALSE)*1000,"")</f>
        <v>0</v>
      </c>
      <c r="BA312">
        <f>IFERROR(VLOOKUP($A312,table123!$CF$10:$CY$410,18,FALSE)/VLOOKUP($A312,table100!$CE$10:$CK$462,7,FALSE)*1000,"")</f>
        <v>6.7931321434030204E-2</v>
      </c>
      <c r="BB312">
        <f>IFERROR(VLOOKUP($A312,table123!$DF$10:$DY$410,18,FALSE)/VLOOKUP($A312,table100!$DE$10:$DK$462,7,FALSE)*1000,"")</f>
        <v>1.3765087038995485</v>
      </c>
      <c r="BC312">
        <f>IFERROR(VLOOKUP($A312,table123!$EF$10:$EZ$410,19,FALSE)/VLOOKUP($A312,table100!$EE$10:$EK$462,7,FALSE)*1000,"")</f>
        <v>0.13205460457899343</v>
      </c>
      <c r="BD312">
        <f>IFERROR(VLOOKUP($A312,table123!$FF$10:$FZ$410,19,FALSE)/VLOOKUP($A312,table100!$FE$10:$FK$462,7,FALSE)*1000,"")</f>
        <v>0.21157476726775598</v>
      </c>
      <c r="BE312">
        <f>IFERROR(VLOOKUP($A312,table123!$GF$10:$GZ$410,19,FALSE)/VLOOKUP($A312,table100!$GE$10:$GK$462,7,FALSE)*1000,"")</f>
        <v>0.4988494279323496</v>
      </c>
      <c r="BG312">
        <f>IFERROR(VLOOKUP($A312,table123!$F$10:$R$410,13,FALSE)/VLOOKUP($A312,table100!$E$10:$K$462,7,FALSE)*1000,"")</f>
        <v>5.144938795946203</v>
      </c>
      <c r="BH312">
        <f>IFERROR(VLOOKUP($A312,table123!$AF$10:$AR$410,13,FALSE)/VLOOKUP($A312,table100!$AE$10:$AK$462,7,FALSE)*1000,"")</f>
        <v>4.2254246895343446</v>
      </c>
      <c r="BI312">
        <f>IFERROR(VLOOKUP($A312,table123!$BF$10:$BR$410,13,FALSE)/VLOOKUP($A312,table100!$BE$10:$BK$462,7,FALSE)*1000,"")</f>
        <v>7.1495766698024452</v>
      </c>
      <c r="BJ312">
        <f>IFERROR(VLOOKUP($A312,table123!$CF$10:$CY$410,20,FALSE)/VLOOKUP($A312,table100!$CE$10:$CK$462,7,FALSE)*1000,"")</f>
        <v>11.684187286653193</v>
      </c>
      <c r="BK312">
        <f>IFERROR(VLOOKUP($A312,table123!$DF$10:$DY$410,20,FALSE)/VLOOKUP($A312,table100!$DE$10:$DK$462,7,FALSE)*1000,"")</f>
        <v>16.954558426079807</v>
      </c>
      <c r="BL312">
        <f>IFERROR(VLOOKUP($A312,table123!$EF$10:$EZ$410,21,FALSE)/VLOOKUP($A312,table100!$EE$10:$EK$462,7,FALSE)*1000,"")</f>
        <v>14.245390468958915</v>
      </c>
      <c r="BM312">
        <f>IFERROR(VLOOKUP($A312,table123!$FF$10:$FZ$410,21,FALSE)/VLOOKUP($A312,table100!$FE$10:$FK$462,7,FALSE)*1000,"")</f>
        <v>11.376212486166265</v>
      </c>
      <c r="BN312">
        <f>IFERROR(VLOOKUP($A312,table123!$GF$10:$GZ$410,21,FALSE)/VLOOKUP($A312,table100!$GE$10:$GK$462,7,FALSE)*1000,"")</f>
        <v>12.101121606616996</v>
      </c>
    </row>
    <row r="313" spans="1:66" x14ac:dyDescent="0.3">
      <c r="A313" t="s">
        <v>855</v>
      </c>
      <c r="B313" t="str">
        <f>VLOOKUP($A313,class!$A$1:$B$455,2,FALSE)</f>
        <v>Shire County</v>
      </c>
      <c r="C313" t="str">
        <f>IFERROR(VLOOKUP($A313,classifications!A$3:C$334,3,FALSE),VLOOKUP($A313,classifications!I$2:K$28,3,FALSE))</f>
        <v>Urban with Significant Rural</v>
      </c>
      <c r="E313" t="b">
        <f>IF(VLOOKUP(A313,table123!$F$10:$F$410,1,FALSE)=VLOOKUP(calculations!A313,table100!$E$10:$E$462,1,FALSE),TRUE,FALSE)</f>
        <v>1</v>
      </c>
      <c r="F313" t="b">
        <f>IF(VLOOKUP($A313,table123!$AF$10:$AF$410,1,FALSE)=VLOOKUP(calculations!$A313,table100!$AE$10:$AE$462,1,FALSE),TRUE,FALSE)</f>
        <v>1</v>
      </c>
      <c r="G313" t="b">
        <f>IF(VLOOKUP($A313,table123!$BF$10:$BF$410,1,FALSE)=VLOOKUP(calculations!$A313,table100!$BE$10:$BE$462,1,FALSE),TRUE,FALSE)</f>
        <v>1</v>
      </c>
      <c r="H313" t="b">
        <f>IF(VLOOKUP($A313,table123!$CF$10:$CF$410,1,FALSE)=VLOOKUP(calculations!$A313,table100!$CE$10:$CE$462,1,FALSE),TRUE,FALSE)</f>
        <v>1</v>
      </c>
      <c r="I313" t="b">
        <f>IF(VLOOKUP($A313,table123!$DF$10:$DF$410,1,FALSE)=VLOOKUP(calculations!$A313,table100!$DE$10:$DE$462,1,FALSE),TRUE,FALSE)</f>
        <v>1</v>
      </c>
      <c r="J313" t="b">
        <f>IF(VLOOKUP($A313,table123!$EF$10:$EF$410,1,FALSE)=VLOOKUP(calculations!$A313,table100!$EE$10:$EE$462,1,FALSE),TRUE,FALSE)</f>
        <v>1</v>
      </c>
      <c r="K313" t="b">
        <f>IF(VLOOKUP($A313,table123!$FF$10:$FF$410,1,FALSE)=VLOOKUP(calculations!$A313,table100!$FE$10:$FE$462,1,FALSE),TRUE,FALSE)</f>
        <v>1</v>
      </c>
      <c r="L313" t="b">
        <f>IF(VLOOKUP($A313,table123!$GF$10:$GF$408,1,FALSE)=VLOOKUP(calculations!$A313,table100!$GE$10:$GE$462,1,FALSE),TRUE,FALSE)</f>
        <v>1</v>
      </c>
      <c r="N313">
        <f>IFERROR(VLOOKUP($A313,table123!$F$10:$R$410,3,FALSE)/VLOOKUP($A313,table100!$E$10:$K$462,7,FALSE)*1000,"")</f>
        <v>4.1076208534396104</v>
      </c>
      <c r="O313">
        <f>IFERROR(VLOOKUP($A313,table123!$AF$10:$AR$410,3,FALSE)/VLOOKUP($A313,table100!$AE$10:$AK$462,7,FALSE)*1000,"")</f>
        <v>4.2728278532403099</v>
      </c>
      <c r="P313">
        <f>IFERROR(VLOOKUP($A313,table123!$BF$10:$BR$410,3,FALSE)/VLOOKUP($A313,table100!$BE$10:$BK$462,7,FALSE)*1000,"")</f>
        <v>6.336501431482235</v>
      </c>
      <c r="Q313">
        <f>IFERROR(VLOOKUP($A313,table123!$CF$10:$CY$410,3,FALSE)/VLOOKUP($A313,table100!$CE$10:$CK$462,7,FALSE)*1000,"")</f>
        <v>4.768571550117171</v>
      </c>
      <c r="R313">
        <f>IFERROR(VLOOKUP($A313,table123!$DF$10:$DY$410,3,FALSE)/VLOOKUP($A313,table100!$DE$10:$DK$462,7,FALSE)*1000,"")</f>
        <v>7.5294714669927822</v>
      </c>
      <c r="S313">
        <f>IFERROR(VLOOKUP($A313,table123!$EF$10:$EZ$410,3,FALSE)/VLOOKUP($A313,table100!$EE$10:$EK$462,7,FALSE)*1000,"")</f>
        <v>8.1385071042338648</v>
      </c>
      <c r="T313">
        <f>IFERROR(VLOOKUP($A313,table123!$FF$10:$FZ$410,3,FALSE)/VLOOKUP($A313,table100!$FE$10:$FK$462,7,FALSE)*1000,"")</f>
        <v>8.7526120667016905</v>
      </c>
      <c r="U313">
        <f>IFERROR(VLOOKUP($A313,table123!$GF$10:$GZ$410,3,FALSE)/VLOOKUP($A313,table100!$GE$10:$GK$462,7,FALSE)*1000,"")</f>
        <v>10.37468818852035</v>
      </c>
      <c r="W313">
        <f>IFERROR(VLOOKUP($A313,table123!$F$10:$R$410,5,FALSE)/VLOOKUP($A313,table100!$E$10:$K$462,7,FALSE)*1000,"")</f>
        <v>1.8979106253516349E-2</v>
      </c>
      <c r="X313">
        <f>IFERROR(VLOOKUP($A313,table123!$AF$10:$AR$410,5,FALSE)/VLOOKUP($A313,table100!$AE$10:$AK$462,7,FALSE)*1000,"")</f>
        <v>1.6195178218219749E-2</v>
      </c>
      <c r="Y313">
        <f>IFERROR(VLOOKUP($A313,table123!$BF$10:$BR$410,5,FALSE)/VLOOKUP($A313,table100!$BE$10:$BK$462,7,FALSE)*1000,"")</f>
        <v>0.10748942207773088</v>
      </c>
      <c r="Z313">
        <f>IFERROR(VLOOKUP($A313,table123!$CF$10:$CY$410,5,FALSE)/VLOOKUP($A313,table100!$CE$10:$CK$462,7,FALSE)*1000,"")</f>
        <v>8.8109104789399012E-2</v>
      </c>
      <c r="AA313">
        <f>IFERROR(VLOOKUP($A313,table123!$DF$10:$DY$410,5,FALSE)/VLOOKUP($A313,table100!$DE$10:$DK$462,7,FALSE)*1000,"")</f>
        <v>1.5941012280154088E-2</v>
      </c>
      <c r="AB313">
        <f>IFERROR(VLOOKUP($A313,table123!$EF$10:$EZ$410,5,FALSE)/VLOOKUP($A313,table100!$EE$10:$EK$462,7,FALSE)*1000,"")</f>
        <v>2.6346737145464112E-2</v>
      </c>
      <c r="AC313">
        <f>IFERROR(VLOOKUP($A313,table123!$FF$10:$FZ$410,5,FALSE)/VLOOKUP($A313,table100!$FE$10:$FK$462,7,FALSE)*1000,"")</f>
        <v>4.4376500189063146E-2</v>
      </c>
      <c r="AD313">
        <f>IFERROR(VLOOKUP($A313,table123!$GF$10:$GZ$410,5,FALSE)/VLOOKUP($A313,table100!$GE$10:$GK$462,7,FALSE)*1000,"")</f>
        <v>3.1046448444449922E-2</v>
      </c>
      <c r="AF313">
        <f>IFERROR(VLOOKUP($A313,table123!$F$10:$R$410,7,FALSE)/VLOOKUP($A313,table100!$E$10:$K$462,7,FALSE)*1000,"")</f>
        <v>0.65071221440627491</v>
      </c>
      <c r="AG313">
        <f>IFERROR(VLOOKUP($A313,table123!$AF$10:$AR$410,7,FALSE)/VLOOKUP($A313,table100!$AE$10:$AK$462,7,FALSE)*1000,"")</f>
        <v>0.4129770445646036</v>
      </c>
      <c r="AH313">
        <f>IFERROR(VLOOKUP($A313,table123!$BF$10:$BR$410,7,FALSE)/VLOOKUP($A313,table100!$BE$10:$BK$462,7,FALSE)*1000,"")</f>
        <v>0.4192087461031504</v>
      </c>
      <c r="AI313">
        <f>IFERROR(VLOOKUP($A313,table123!$CF$10:$CY$410,7,FALSE)/VLOOKUP($A313,table100!$CE$10:$CK$462,7,FALSE)*1000,"")</f>
        <v>0.61142378778098105</v>
      </c>
      <c r="AJ313">
        <f>IFERROR(VLOOKUP($A313,table123!$DF$10:$DY$410,7,FALSE)/VLOOKUP($A313,table100!$DE$10:$DK$462,7,FALSE)*1000,"")</f>
        <v>1.3071630069726354</v>
      </c>
      <c r="AK313">
        <f>IFERROR(VLOOKUP($A313,table123!$EF$10:$EZ$410,7,FALSE)/VLOOKUP($A313,table100!$EE$10:$EK$462,7,FALSE)*1000,"")</f>
        <v>1.467513259002351</v>
      </c>
      <c r="AL313">
        <f>IFERROR(VLOOKUP($A313,table123!$FF$10:$FZ$410,7,FALSE)/VLOOKUP($A313,table100!$FE$10:$FK$462,7,FALSE)*1000,"")</f>
        <v>0.37589506042500548</v>
      </c>
      <c r="AM313">
        <f>IFERROR(VLOOKUP($A313,table123!$GF$10:$GZ$410,7,FALSE)/VLOOKUP($A313,table100!$GE$10:$GK$462,7,FALSE)*1000,"")</f>
        <v>0.97796312600017266</v>
      </c>
      <c r="AO313">
        <f>IFERROR(VLOOKUP($A313,table123!$F$10:$R$410,9,FALSE)/VLOOKUP($A313,table100!$E$10:$K$462,7,FALSE)*1000,"")</f>
        <v>5.4226017867189573E-3</v>
      </c>
      <c r="AP313">
        <f>IFERROR(VLOOKUP($A313,table123!$AF$10:$AR$410,9,FALSE)/VLOOKUP($A313,table100!$AE$10:$AK$462,7,FALSE)*1000,"")</f>
        <v>2.699196369703291E-3</v>
      </c>
      <c r="AQ313">
        <f>IFERROR(VLOOKUP($A313,table123!$BF$10:$BR$410,9,FALSE)/VLOOKUP($A313,table100!$BE$10:$BK$462,7,FALSE)*1000,"")</f>
        <v>5.3744711038865439E-3</v>
      </c>
      <c r="AR313">
        <f>IFERROR(VLOOKUP($A313,table123!$CF$10:$CY$410,16,FALSE)/VLOOKUP($A313,table100!$CE$10:$CK$462,7,FALSE)*1000,"")</f>
        <v>0</v>
      </c>
      <c r="AS313">
        <f>IFERROR(VLOOKUP($A313,table123!$DF$10:$DY$410,16,FALSE)/VLOOKUP($A313,table100!$DE$10:$DK$462,7,FALSE)*1000,"")</f>
        <v>0</v>
      </c>
      <c r="AT313">
        <f>IFERROR(VLOOKUP($A313,table123!$EF$10:$EZ$410,17,FALSE)/VLOOKUP($A313,table100!$EE$10:$EK$462,7,FALSE)*1000,"")</f>
        <v>0</v>
      </c>
      <c r="AU313">
        <f>IFERROR(VLOOKUP($A313,table123!$FF$10:$FZ$410,17,FALSE)/VLOOKUP($A313,table100!$FE$10:$FK$462,7,FALSE)*1000,"")</f>
        <v>3.6545353096875531E-2</v>
      </c>
      <c r="AV313">
        <f>IFERROR(VLOOKUP($A313,table123!$GF$10:$GZ$410,17,FALSE)/VLOOKUP($A313,table100!$GE$10:$GK$462,7,FALSE)*1000,"")</f>
        <v>1.0348816148149975E-2</v>
      </c>
      <c r="AX313">
        <f>IFERROR(VLOOKUP($A313,table123!$F$10:$R$410,11,FALSE)/VLOOKUP($A313,table100!$E$10:$K$462,7,FALSE)*1000,"")</f>
        <v>0.29824309826954265</v>
      </c>
      <c r="AY313">
        <f>IFERROR(VLOOKUP($A313,table123!$AF$10:$AR$410,11,FALSE)/VLOOKUP($A313,table100!$AE$10:$AK$462,7,FALSE)*1000,"")</f>
        <v>0.25372445875210942</v>
      </c>
      <c r="AZ313">
        <f>IFERROR(VLOOKUP($A313,table123!$BF$10:$BR$410,11,FALSE)/VLOOKUP($A313,table100!$BE$10:$BK$462,7,FALSE)*1000,"")</f>
        <v>0.40308533279149078</v>
      </c>
      <c r="BA313">
        <f>IFERROR(VLOOKUP($A313,table123!$CF$10:$CY$410,18,FALSE)/VLOOKUP($A313,table100!$CE$10:$CK$462,7,FALSE)*1000,"")</f>
        <v>0.52331468299158201</v>
      </c>
      <c r="BB313">
        <f>IFERROR(VLOOKUP($A313,table123!$DF$10:$DY$410,18,FALSE)/VLOOKUP($A313,table100!$DE$10:$DK$462,7,FALSE)*1000,"")</f>
        <v>0.44103467308426314</v>
      </c>
      <c r="BC313">
        <f>IFERROR(VLOOKUP($A313,table123!$EF$10:$EZ$410,19,FALSE)/VLOOKUP($A313,table100!$EE$10:$EK$462,7,FALSE)*1000,"")</f>
        <v>0.326699540603755</v>
      </c>
      <c r="BD313">
        <f>IFERROR(VLOOKUP($A313,table123!$FF$10:$FZ$410,19,FALSE)/VLOOKUP($A313,table100!$FE$10:$FK$462,7,FALSE)*1000,"")</f>
        <v>0.25059670695000363</v>
      </c>
      <c r="BE313">
        <f>IFERROR(VLOOKUP($A313,table123!$GF$10:$GZ$410,19,FALSE)/VLOOKUP($A313,table100!$GE$10:$GK$462,7,FALSE)*1000,"")</f>
        <v>0.24319717948152442</v>
      </c>
      <c r="BG313">
        <f>IFERROR(VLOOKUP($A313,table123!$F$10:$R$410,13,FALSE)/VLOOKUP($A313,table100!$E$10:$K$462,7,FALSE)*1000,"")</f>
        <v>4.4844916776165773</v>
      </c>
      <c r="BH313">
        <f>IFERROR(VLOOKUP($A313,table123!$AF$10:$AR$410,13,FALSE)/VLOOKUP($A313,table100!$AE$10:$AK$462,7,FALSE)*1000,"")</f>
        <v>4.4509748136407277</v>
      </c>
      <c r="BI313">
        <f>IFERROR(VLOOKUP($A313,table123!$BF$10:$BR$410,13,FALSE)/VLOOKUP($A313,table100!$BE$10:$BK$462,7,FALSE)*1000,"")</f>
        <v>6.4654887379755124</v>
      </c>
      <c r="BJ313">
        <f>IFERROR(VLOOKUP($A313,table123!$CF$10:$CY$410,20,FALSE)/VLOOKUP($A313,table100!$CE$10:$CK$462,7,FALSE)*1000,"")</f>
        <v>4.9447897596959693</v>
      </c>
      <c r="BK313">
        <f>IFERROR(VLOOKUP($A313,table123!$DF$10:$DY$410,20,FALSE)/VLOOKUP($A313,table100!$DE$10:$DK$462,7,FALSE)*1000,"")</f>
        <v>8.4115408131613076</v>
      </c>
      <c r="BL313">
        <f>IFERROR(VLOOKUP($A313,table123!$EF$10:$EZ$410,21,FALSE)/VLOOKUP($A313,table100!$EE$10:$EK$462,7,FALSE)*1000,"")</f>
        <v>9.3056675597779233</v>
      </c>
      <c r="BM313">
        <f>IFERROR(VLOOKUP($A313,table123!$FF$10:$FZ$410,21,FALSE)/VLOOKUP($A313,table100!$FE$10:$FK$462,7,FALSE)*1000,"")</f>
        <v>8.9588322734626313</v>
      </c>
      <c r="BN313">
        <f>IFERROR(VLOOKUP($A313,table123!$GF$10:$GZ$410,21,FALSE)/VLOOKUP($A313,table100!$GE$10:$GK$462,7,FALSE)*1000,"")</f>
        <v>11.150849399631598</v>
      </c>
    </row>
    <row r="314" spans="1:66" x14ac:dyDescent="0.3">
      <c r="A314" t="s">
        <v>876</v>
      </c>
      <c r="B314" t="str">
        <f>VLOOKUP($A314,class!$A$1:$B$455,2,FALSE)</f>
        <v>Shire District</v>
      </c>
      <c r="C314" t="str">
        <f>IFERROR(VLOOKUP($A314,classifications!A$3:C$334,3,FALSE),VLOOKUP($A314,classifications!I$2:K$28,3,FALSE))</f>
        <v>Predominantly Rural</v>
      </c>
      <c r="E314" t="b">
        <f>IF(VLOOKUP(A314,table123!$F$10:$F$410,1,FALSE)=VLOOKUP(calculations!A314,table100!$E$10:$E$462,1,FALSE),TRUE,FALSE)</f>
        <v>1</v>
      </c>
      <c r="F314" t="b">
        <f>IF(VLOOKUP($A314,table123!$AF$10:$AF$410,1,FALSE)=VLOOKUP(calculations!$A314,table100!$AE$10:$AE$462,1,FALSE),TRUE,FALSE)</f>
        <v>1</v>
      </c>
      <c r="G314" t="b">
        <f>IF(VLOOKUP($A314,table123!$BF$10:$BF$410,1,FALSE)=VLOOKUP(calculations!$A314,table100!$BE$10:$BE$462,1,FALSE),TRUE,FALSE)</f>
        <v>1</v>
      </c>
      <c r="H314" t="b">
        <f>IF(VLOOKUP($A314,table123!$CF$10:$CF$410,1,FALSE)=VLOOKUP(calculations!$A314,table100!$CE$10:$CE$462,1,FALSE),TRUE,FALSE)</f>
        <v>1</v>
      </c>
      <c r="I314" t="b">
        <f>IF(VLOOKUP($A314,table123!$DF$10:$DF$410,1,FALSE)=VLOOKUP(calculations!$A314,table100!$DE$10:$DE$462,1,FALSE),TRUE,FALSE)</f>
        <v>1</v>
      </c>
      <c r="J314" t="b">
        <f>IF(VLOOKUP($A314,table123!$EF$10:$EF$410,1,FALSE)=VLOOKUP(calculations!$A314,table100!$EE$10:$EE$462,1,FALSE),TRUE,FALSE)</f>
        <v>1</v>
      </c>
      <c r="K314" t="b">
        <f>IF(VLOOKUP($A314,table123!$FF$10:$FF$410,1,FALSE)=VLOOKUP(calculations!$A314,table100!$FE$10:$FE$462,1,FALSE),TRUE,FALSE)</f>
        <v>1</v>
      </c>
      <c r="L314" t="b">
        <f>IF(VLOOKUP($A314,table123!$GF$10:$GF$408,1,FALSE)=VLOOKUP(calculations!$A314,table100!$GE$10:$GE$462,1,FALSE),TRUE,FALSE)</f>
        <v>1</v>
      </c>
      <c r="N314">
        <f>IFERROR(VLOOKUP($A314,table123!$F$10:$R$410,3,FALSE)/VLOOKUP($A314,table100!$E$10:$K$462,7,FALSE)*1000,"")</f>
        <v>1.9928532160527761</v>
      </c>
      <c r="O314">
        <f>IFERROR(VLOOKUP($A314,table123!$AF$10:$AR$410,3,FALSE)/VLOOKUP($A314,table100!$AE$10:$AK$462,7,FALSE)*1000,"")</f>
        <v>2.3312687130025367</v>
      </c>
      <c r="P314">
        <f>IFERROR(VLOOKUP($A314,table123!$BF$10:$BR$410,3,FALSE)/VLOOKUP($A314,table100!$BE$10:$BK$462,7,FALSE)*1000,"")</f>
        <v>6.5933564519072823</v>
      </c>
      <c r="Q314">
        <f>IFERROR(VLOOKUP($A314,table123!$CF$10:$CY$410,3,FALSE)/VLOOKUP($A314,table100!$CE$10:$CK$462,7,FALSE)*1000,"")</f>
        <v>2.1537066424846976</v>
      </c>
      <c r="R314">
        <f>IFERROR(VLOOKUP($A314,table123!$DF$10:$DY$410,3,FALSE)/VLOOKUP($A314,table100!$DE$10:$DK$462,7,FALSE)*1000,"")</f>
        <v>2.1262638829197673</v>
      </c>
      <c r="S314">
        <f>IFERROR(VLOOKUP($A314,table123!$EF$10:$EZ$410,3,FALSE)/VLOOKUP($A314,table100!$EE$10:$EK$462,7,FALSE)*1000,"")</f>
        <v>2.142679928727699</v>
      </c>
      <c r="T314">
        <f>IFERROR(VLOOKUP($A314,table123!$FF$10:$FZ$410,3,FALSE)/VLOOKUP($A314,table100!$FE$10:$FK$462,7,FALSE)*1000,"")</f>
        <v>2.5854897816947324</v>
      </c>
      <c r="U314">
        <f>IFERROR(VLOOKUP($A314,table123!$GF$10:$GZ$410,3,FALSE)/VLOOKUP($A314,table100!$GE$10:$GK$462,7,FALSE)*1000,"")</f>
        <v>3.3148923779873227</v>
      </c>
      <c r="W314">
        <f>IFERROR(VLOOKUP($A314,table123!$F$10:$R$410,5,FALSE)/VLOOKUP($A314,table100!$E$10:$K$462,7,FALSE)*1000,"")</f>
        <v>0</v>
      </c>
      <c r="X314">
        <f>IFERROR(VLOOKUP($A314,table123!$AF$10:$AR$410,5,FALSE)/VLOOKUP($A314,table100!$AE$10:$AK$462,7,FALSE)*1000,"")</f>
        <v>-0.2285557561767193</v>
      </c>
      <c r="Y314">
        <f>IFERROR(VLOOKUP($A314,table123!$BF$10:$BR$410,5,FALSE)/VLOOKUP($A314,table100!$BE$10:$BK$462,7,FALSE)*1000,"")</f>
        <v>0.11407191093265194</v>
      </c>
      <c r="Z314">
        <f>IFERROR(VLOOKUP($A314,table123!$CF$10:$CY$410,5,FALSE)/VLOOKUP($A314,table100!$CE$10:$CK$462,7,FALSE)*1000,"")</f>
        <v>0</v>
      </c>
      <c r="AA314">
        <f>IFERROR(VLOOKUP($A314,table123!$DF$10:$DY$410,5,FALSE)/VLOOKUP($A314,table100!$DE$10:$DK$462,7,FALSE)*1000,"")</f>
        <v>0</v>
      </c>
      <c r="AB314">
        <f>IFERROR(VLOOKUP($A314,table123!$EF$10:$EZ$410,5,FALSE)/VLOOKUP($A314,table100!$EE$10:$EK$462,7,FALSE)*1000,"")</f>
        <v>2.2554525565554727E-2</v>
      </c>
      <c r="AC314">
        <f>IFERROR(VLOOKUP($A314,table123!$FF$10:$FZ$410,5,FALSE)/VLOOKUP($A314,table100!$FE$10:$FK$462,7,FALSE)*1000,"")</f>
        <v>-2.2482519840823761E-2</v>
      </c>
      <c r="AD314">
        <f>IFERROR(VLOOKUP($A314,table123!$GF$10:$GZ$410,5,FALSE)/VLOOKUP($A314,table100!$GE$10:$GK$462,7,FALSE)*1000,"")</f>
        <v>4.4795842945774628E-2</v>
      </c>
      <c r="AF314">
        <f>IFERROR(VLOOKUP($A314,table123!$F$10:$R$410,7,FALSE)/VLOOKUP($A314,table100!$E$10:$K$462,7,FALSE)*1000,"")</f>
        <v>0.20615722924683894</v>
      </c>
      <c r="AG314">
        <f>IFERROR(VLOOKUP($A314,table123!$AF$10:$AR$410,7,FALSE)/VLOOKUP($A314,table100!$AE$10:$AK$462,7,FALSE)*1000,"")</f>
        <v>0.27426690741206317</v>
      </c>
      <c r="AH314">
        <f>IFERROR(VLOOKUP($A314,table123!$BF$10:$BR$410,7,FALSE)/VLOOKUP($A314,table100!$BE$10:$BK$462,7,FALSE)*1000,"")</f>
        <v>0.22814382186530388</v>
      </c>
      <c r="AI314">
        <f>IFERROR(VLOOKUP($A314,table123!$CF$10:$CY$410,7,FALSE)/VLOOKUP($A314,table100!$CE$10:$CK$462,7,FALSE)*1000,"")</f>
        <v>0.11335298118340512</v>
      </c>
      <c r="AJ314">
        <f>IFERROR(VLOOKUP($A314,table123!$DF$10:$DY$410,7,FALSE)/VLOOKUP($A314,table100!$DE$10:$DK$462,7,FALSE)*1000,"")</f>
        <v>0.76907417041778814</v>
      </c>
      <c r="AK314">
        <f>IFERROR(VLOOKUP($A314,table123!$EF$10:$EZ$410,7,FALSE)/VLOOKUP($A314,table100!$EE$10:$EK$462,7,FALSE)*1000,"")</f>
        <v>1.0375081760155176</v>
      </c>
      <c r="AL314">
        <f>IFERROR(VLOOKUP($A314,table123!$FF$10:$FZ$410,7,FALSE)/VLOOKUP($A314,table100!$FE$10:$FK$462,7,FALSE)*1000,"")</f>
        <v>1.2365385912453069</v>
      </c>
      <c r="AM314">
        <f>IFERROR(VLOOKUP($A314,table123!$GF$10:$GZ$410,7,FALSE)/VLOOKUP($A314,table100!$GE$10:$GK$462,7,FALSE)*1000,"")</f>
        <v>1.2990794454274643</v>
      </c>
      <c r="AO314">
        <f>IFERROR(VLOOKUP($A314,table123!$F$10:$R$410,9,FALSE)/VLOOKUP($A314,table100!$E$10:$K$462,7,FALSE)*1000,"")</f>
        <v>2.2906358805204325E-2</v>
      </c>
      <c r="AP314">
        <f>IFERROR(VLOOKUP($A314,table123!$AF$10:$AR$410,9,FALSE)/VLOOKUP($A314,table100!$AE$10:$AK$462,7,FALSE)*1000,"")</f>
        <v>2.2855575617671934E-2</v>
      </c>
      <c r="AQ314">
        <f>IFERROR(VLOOKUP($A314,table123!$BF$10:$BR$410,9,FALSE)/VLOOKUP($A314,table100!$BE$10:$BK$462,7,FALSE)*1000,"")</f>
        <v>0</v>
      </c>
      <c r="AR314">
        <f>IFERROR(VLOOKUP($A314,table123!$CF$10:$CY$410,16,FALSE)/VLOOKUP($A314,table100!$CE$10:$CK$462,7,FALSE)*1000,"")</f>
        <v>0</v>
      </c>
      <c r="AS314">
        <f>IFERROR(VLOOKUP($A314,table123!$DF$10:$DY$410,16,FALSE)/VLOOKUP($A314,table100!$DE$10:$DK$462,7,FALSE)*1000,"")</f>
        <v>0</v>
      </c>
      <c r="AT314">
        <f>IFERROR(VLOOKUP($A314,table123!$EF$10:$EZ$410,17,FALSE)/VLOOKUP($A314,table100!$EE$10:$EK$462,7,FALSE)*1000,"")</f>
        <v>0</v>
      </c>
      <c r="AU314">
        <f>IFERROR(VLOOKUP($A314,table123!$FF$10:$FZ$410,17,FALSE)/VLOOKUP($A314,table100!$FE$10:$FK$462,7,FALSE)*1000,"")</f>
        <v>0</v>
      </c>
      <c r="AV314">
        <f>IFERROR(VLOOKUP($A314,table123!$GF$10:$GZ$410,17,FALSE)/VLOOKUP($A314,table100!$GE$10:$GK$462,7,FALSE)*1000,"")</f>
        <v>8.9591685891549255E-2</v>
      </c>
      <c r="AX314">
        <f>IFERROR(VLOOKUP($A314,table123!$F$10:$R$410,11,FALSE)/VLOOKUP($A314,table100!$E$10:$K$462,7,FALSE)*1000,"")</f>
        <v>0</v>
      </c>
      <c r="AY314">
        <f>IFERROR(VLOOKUP($A314,table123!$AF$10:$AR$410,11,FALSE)/VLOOKUP($A314,table100!$AE$10:$AK$462,7,FALSE)*1000,"")</f>
        <v>0.59424496605947019</v>
      </c>
      <c r="AZ314">
        <f>IFERROR(VLOOKUP($A314,table123!$BF$10:$BR$410,11,FALSE)/VLOOKUP($A314,table100!$BE$10:$BK$462,7,FALSE)*1000,"")</f>
        <v>0.59317393684979014</v>
      </c>
      <c r="BA314">
        <f>IFERROR(VLOOKUP($A314,table123!$CF$10:$CY$410,18,FALSE)/VLOOKUP($A314,table100!$CE$10:$CK$462,7,FALSE)*1000,"")</f>
        <v>2.2670596236681023E-2</v>
      </c>
      <c r="BB314">
        <f>IFERROR(VLOOKUP($A314,table123!$DF$10:$DY$410,18,FALSE)/VLOOKUP($A314,table100!$DE$10:$DK$462,7,FALSE)*1000,"")</f>
        <v>0</v>
      </c>
      <c r="BC314">
        <f>IFERROR(VLOOKUP($A314,table123!$EF$10:$EZ$410,19,FALSE)/VLOOKUP($A314,table100!$EE$10:$EK$462,7,FALSE)*1000,"")</f>
        <v>0</v>
      </c>
      <c r="BD314">
        <f>IFERROR(VLOOKUP($A314,table123!$FF$10:$FZ$410,19,FALSE)/VLOOKUP($A314,table100!$FE$10:$FK$462,7,FALSE)*1000,"")</f>
        <v>2.2482519840823761E-2</v>
      </c>
      <c r="BE314">
        <f>IFERROR(VLOOKUP($A314,table123!$GF$10:$GZ$410,19,FALSE)/VLOOKUP($A314,table100!$GE$10:$GK$462,7,FALSE)*1000,"")</f>
        <v>0</v>
      </c>
      <c r="BG314">
        <f>IFERROR(VLOOKUP($A314,table123!$F$10:$R$410,13,FALSE)/VLOOKUP($A314,table100!$E$10:$K$462,7,FALSE)*1000,"")</f>
        <v>2.2219168041048194</v>
      </c>
      <c r="BH314">
        <f>IFERROR(VLOOKUP($A314,table123!$AF$10:$AR$410,13,FALSE)/VLOOKUP($A314,table100!$AE$10:$AK$462,7,FALSE)*1000,"")</f>
        <v>1.8055904737960826</v>
      </c>
      <c r="BI314">
        <f>IFERROR(VLOOKUP($A314,table123!$BF$10:$BR$410,13,FALSE)/VLOOKUP($A314,table100!$BE$10:$BK$462,7,FALSE)*1000,"")</f>
        <v>6.3423982478554484</v>
      </c>
      <c r="BJ314">
        <f>IFERROR(VLOOKUP($A314,table123!$CF$10:$CY$410,20,FALSE)/VLOOKUP($A314,table100!$CE$10:$CK$462,7,FALSE)*1000,"")</f>
        <v>2.2443890274314215</v>
      </c>
      <c r="BK314">
        <f>IFERROR(VLOOKUP($A314,table123!$DF$10:$DY$410,20,FALSE)/VLOOKUP($A314,table100!$DE$10:$DK$462,7,FALSE)*1000,"")</f>
        <v>2.8953380533375555</v>
      </c>
      <c r="BL314">
        <f>IFERROR(VLOOKUP($A314,table123!$EF$10:$EZ$410,21,FALSE)/VLOOKUP($A314,table100!$EE$10:$EK$462,7,FALSE)*1000,"")</f>
        <v>3.2027426303087716</v>
      </c>
      <c r="BM314">
        <f>IFERROR(VLOOKUP($A314,table123!$FF$10:$FZ$410,21,FALSE)/VLOOKUP($A314,table100!$FE$10:$FK$462,7,FALSE)*1000,"")</f>
        <v>3.7770633332583916</v>
      </c>
      <c r="BN314">
        <f>IFERROR(VLOOKUP($A314,table123!$GF$10:$GZ$410,21,FALSE)/VLOOKUP($A314,table100!$GE$10:$GK$462,7,FALSE)*1000,"")</f>
        <v>4.7483593522521108</v>
      </c>
    </row>
    <row r="315" spans="1:66" x14ac:dyDescent="0.3">
      <c r="A315" t="s">
        <v>606</v>
      </c>
      <c r="B315" t="str">
        <f>VLOOKUP($A315,class!$A$1:$B$455,2,FALSE)</f>
        <v>Shire District</v>
      </c>
      <c r="C315" t="str">
        <f>IFERROR(VLOOKUP($A315,classifications!A$3:C$334,3,FALSE),VLOOKUP($A315,classifications!I$2:K$28,3,FALSE))</f>
        <v>Predominantly Urban</v>
      </c>
      <c r="E315" t="b">
        <f>IF(VLOOKUP(A315,table123!$F$10:$F$410,1,FALSE)=VLOOKUP(calculations!A315,table100!$E$10:$E$462,1,FALSE),TRUE,FALSE)</f>
        <v>1</v>
      </c>
      <c r="F315" t="b">
        <f>IF(VLOOKUP($A315,table123!$AF$10:$AF$410,1,FALSE)=VLOOKUP(calculations!$A315,table100!$AE$10:$AE$462,1,FALSE),TRUE,FALSE)</f>
        <v>1</v>
      </c>
      <c r="G315" t="b">
        <f>IF(VLOOKUP($A315,table123!$BF$10:$BF$410,1,FALSE)=VLOOKUP(calculations!$A315,table100!$BE$10:$BE$462,1,FALSE),TRUE,FALSE)</f>
        <v>1</v>
      </c>
      <c r="H315" t="b">
        <f>IF(VLOOKUP($A315,table123!$CF$10:$CF$410,1,FALSE)=VLOOKUP(calculations!$A315,table100!$CE$10:$CE$462,1,FALSE),TRUE,FALSE)</f>
        <v>1</v>
      </c>
      <c r="I315" t="b">
        <f>IF(VLOOKUP($A315,table123!$DF$10:$DF$410,1,FALSE)=VLOOKUP(calculations!$A315,table100!$DE$10:$DE$462,1,FALSE),TRUE,FALSE)</f>
        <v>1</v>
      </c>
      <c r="J315" t="b">
        <f>IF(VLOOKUP($A315,table123!$EF$10:$EF$410,1,FALSE)=VLOOKUP(calculations!$A315,table100!$EE$10:$EE$462,1,FALSE),TRUE,FALSE)</f>
        <v>1</v>
      </c>
      <c r="K315" t="b">
        <f>IF(VLOOKUP($A315,table123!$FF$10:$FF$410,1,FALSE)=VLOOKUP(calculations!$A315,table100!$FE$10:$FE$462,1,FALSE),TRUE,FALSE)</f>
        <v>1</v>
      </c>
      <c r="L315" t="b">
        <f>IF(VLOOKUP($A315,table123!$GF$10:$GF$408,1,FALSE)=VLOOKUP(calculations!$A315,table100!$GE$10:$GE$462,1,FALSE),TRUE,FALSE)</f>
        <v>1</v>
      </c>
      <c r="N315">
        <f>IFERROR(VLOOKUP($A315,table123!$F$10:$R$410,3,FALSE)/VLOOKUP($A315,table100!$E$10:$K$462,7,FALSE)*1000,"")</f>
        <v>2.0414441119718116</v>
      </c>
      <c r="O315">
        <f>IFERROR(VLOOKUP($A315,table123!$AF$10:$AR$410,3,FALSE)/VLOOKUP($A315,table100!$AE$10:$AK$462,7,FALSE)*1000,"")</f>
        <v>4.4358888516906596</v>
      </c>
      <c r="P315">
        <f>IFERROR(VLOOKUP($A315,table123!$BF$10:$BR$410,3,FALSE)/VLOOKUP($A315,table100!$BE$10:$BK$462,7,FALSE)*1000,"")</f>
        <v>3.1929366687952911</v>
      </c>
      <c r="Q315">
        <f>IFERROR(VLOOKUP($A315,table123!$CF$10:$CY$410,3,FALSE)/VLOOKUP($A315,table100!$CE$10:$CK$462,7,FALSE)*1000,"")</f>
        <v>3.9266653762132568</v>
      </c>
      <c r="R315">
        <f>IFERROR(VLOOKUP($A315,table123!$DF$10:$DY$410,3,FALSE)/VLOOKUP($A315,table100!$DE$10:$DK$462,7,FALSE)*1000,"")</f>
        <v>5.0115651503469545</v>
      </c>
      <c r="S315">
        <f>IFERROR(VLOOKUP($A315,table123!$EF$10:$EZ$410,3,FALSE)/VLOOKUP($A315,table100!$EE$10:$EK$462,7,FALSE)*1000,"")</f>
        <v>1.7024266335188887</v>
      </c>
      <c r="T315">
        <f>IFERROR(VLOOKUP($A315,table123!$FF$10:$FZ$410,3,FALSE)/VLOOKUP($A315,table100!$FE$10:$FK$462,7,FALSE)*1000,"")</f>
        <v>5.0969499204444322</v>
      </c>
      <c r="U315">
        <f>IFERROR(VLOOKUP($A315,table123!$GF$10:$GZ$410,3,FALSE)/VLOOKUP($A315,table100!$GE$10:$GK$462,7,FALSE)*1000,"")</f>
        <v>8.3498367499866184</v>
      </c>
      <c r="W315">
        <f>IFERROR(VLOOKUP($A315,table123!$F$10:$R$410,5,FALSE)/VLOOKUP($A315,table100!$E$10:$K$462,7,FALSE)*1000,"")</f>
        <v>0.11185995134092117</v>
      </c>
      <c r="X315">
        <f>IFERROR(VLOOKUP($A315,table123!$AF$10:$AR$410,5,FALSE)/VLOOKUP($A315,table100!$AE$10:$AK$462,7,FALSE)*1000,"")</f>
        <v>0.22318937618569357</v>
      </c>
      <c r="Y315">
        <f>IFERROR(VLOOKUP($A315,table123!$BF$10:$BR$410,5,FALSE)/VLOOKUP($A315,table100!$BE$10:$BK$462,7,FALSE)*1000,"")</f>
        <v>-0.19435266679623511</v>
      </c>
      <c r="Z315">
        <f>IFERROR(VLOOKUP($A315,table123!$CF$10:$CY$410,5,FALSE)/VLOOKUP($A315,table100!$CE$10:$CK$462,7,FALSE)*1000,"")</f>
        <v>5.5305146143848682E-2</v>
      </c>
      <c r="AA315">
        <f>IFERROR(VLOOKUP($A315,table123!$DF$10:$DY$410,5,FALSE)/VLOOKUP($A315,table100!$DE$10:$DK$462,7,FALSE)*1000,"")</f>
        <v>0.24782465029188236</v>
      </c>
      <c r="AB315">
        <f>IFERROR(VLOOKUP($A315,table123!$EF$10:$EZ$410,5,FALSE)/VLOOKUP($A315,table100!$EE$10:$EK$462,7,FALSE)*1000,"")</f>
        <v>0.16213586985894179</v>
      </c>
      <c r="AC315">
        <f>IFERROR(VLOOKUP($A315,table123!$FF$10:$FZ$410,5,FALSE)/VLOOKUP($A315,table100!$FE$10:$FK$462,7,FALSE)*1000,"")</f>
        <v>0.21574391197648393</v>
      </c>
      <c r="AD315">
        <f>IFERROR(VLOOKUP($A315,table123!$GF$10:$GZ$410,5,FALSE)/VLOOKUP($A315,table100!$GE$10:$GK$462,7,FALSE)*1000,"")</f>
        <v>0.18733608092918697</v>
      </c>
      <c r="AF315">
        <f>IFERROR(VLOOKUP($A315,table123!$F$10:$R$410,7,FALSE)/VLOOKUP($A315,table100!$E$10:$K$462,7,FALSE)*1000,"")</f>
        <v>0.22371990268184233</v>
      </c>
      <c r="AG315">
        <f>IFERROR(VLOOKUP($A315,table123!$AF$10:$AR$410,7,FALSE)/VLOOKUP($A315,table100!$AE$10:$AK$462,7,FALSE)*1000,"")</f>
        <v>0.16739203213927017</v>
      </c>
      <c r="AH315">
        <f>IFERROR(VLOOKUP($A315,table123!$BF$10:$BR$410,7,FALSE)/VLOOKUP($A315,table100!$BE$10:$BK$462,7,FALSE)*1000,"")</f>
        <v>1.0828220007218814</v>
      </c>
      <c r="AI315">
        <f>IFERROR(VLOOKUP($A315,table123!$CF$10:$CY$410,7,FALSE)/VLOOKUP($A315,table100!$CE$10:$CK$462,7,FALSE)*1000,"")</f>
        <v>0.30417830379116778</v>
      </c>
      <c r="AJ315">
        <f>IFERROR(VLOOKUP($A315,table123!$DF$10:$DY$410,7,FALSE)/VLOOKUP($A315,table100!$DE$10:$DK$462,7,FALSE)*1000,"")</f>
        <v>13.905716488600067</v>
      </c>
      <c r="AK315">
        <f>IFERROR(VLOOKUP($A315,table123!$EF$10:$EZ$410,7,FALSE)/VLOOKUP($A315,table100!$EE$10:$EK$462,7,FALSE)*1000,"")</f>
        <v>0.1080905799059612</v>
      </c>
      <c r="AL315">
        <f>IFERROR(VLOOKUP($A315,table123!$FF$10:$FZ$410,7,FALSE)/VLOOKUP($A315,table100!$FE$10:$FK$462,7,FALSE)*1000,"")</f>
        <v>2.4001510207383832</v>
      </c>
      <c r="AM315">
        <f>IFERROR(VLOOKUP($A315,table123!$GF$10:$GZ$410,7,FALSE)/VLOOKUP($A315,table100!$GE$10:$GK$462,7,FALSE)*1000,"")</f>
        <v>5.3524594551196278E-2</v>
      </c>
      <c r="AO315">
        <f>IFERROR(VLOOKUP($A315,table123!$F$10:$R$410,9,FALSE)/VLOOKUP($A315,table100!$E$10:$K$462,7,FALSE)*1000,"")</f>
        <v>0</v>
      </c>
      <c r="AP315">
        <f>IFERROR(VLOOKUP($A315,table123!$AF$10:$AR$410,9,FALSE)/VLOOKUP($A315,table100!$AE$10:$AK$462,7,FALSE)*1000,"")</f>
        <v>0</v>
      </c>
      <c r="AQ315">
        <f>IFERROR(VLOOKUP($A315,table123!$BF$10:$BR$410,9,FALSE)/VLOOKUP($A315,table100!$BE$10:$BK$462,7,FALSE)*1000,"")</f>
        <v>0</v>
      </c>
      <c r="AR315">
        <f>IFERROR(VLOOKUP($A315,table123!$CF$10:$CY$410,16,FALSE)/VLOOKUP($A315,table100!$CE$10:$CK$462,7,FALSE)*1000,"")</f>
        <v>0</v>
      </c>
      <c r="AS315">
        <f>IFERROR(VLOOKUP($A315,table123!$DF$10:$DY$410,16,FALSE)/VLOOKUP($A315,table100!$DE$10:$DK$462,7,FALSE)*1000,"")</f>
        <v>0</v>
      </c>
      <c r="AT315">
        <f>IFERROR(VLOOKUP($A315,table123!$EF$10:$EZ$410,17,FALSE)/VLOOKUP($A315,table100!$EE$10:$EK$462,7,FALSE)*1000,"")</f>
        <v>5.4045289952980601E-2</v>
      </c>
      <c r="AU315">
        <f>IFERROR(VLOOKUP($A315,table123!$FF$10:$FZ$410,17,FALSE)/VLOOKUP($A315,table100!$FE$10:$FK$462,7,FALSE)*1000,"")</f>
        <v>2.6967988997060491E-2</v>
      </c>
      <c r="AV315">
        <f>IFERROR(VLOOKUP($A315,table123!$GF$10:$GZ$410,17,FALSE)/VLOOKUP($A315,table100!$GE$10:$GK$462,7,FALSE)*1000,"")</f>
        <v>0</v>
      </c>
      <c r="AX315">
        <f>IFERROR(VLOOKUP($A315,table123!$F$10:$R$410,11,FALSE)/VLOOKUP($A315,table100!$E$10:$K$462,7,FALSE)*1000,"")</f>
        <v>0</v>
      </c>
      <c r="AY315">
        <f>IFERROR(VLOOKUP($A315,table123!$AF$10:$AR$410,11,FALSE)/VLOOKUP($A315,table100!$AE$10:$AK$462,7,FALSE)*1000,"")</f>
        <v>0</v>
      </c>
      <c r="AZ315">
        <f>IFERROR(VLOOKUP($A315,table123!$BF$10:$BR$410,11,FALSE)/VLOOKUP($A315,table100!$BE$10:$BK$462,7,FALSE)*1000,"")</f>
        <v>2.7764666685176447E-2</v>
      </c>
      <c r="BA315">
        <f>IFERROR(VLOOKUP($A315,table123!$CF$10:$CY$410,18,FALSE)/VLOOKUP($A315,table100!$CE$10:$CK$462,7,FALSE)*1000,"")</f>
        <v>5.5305146143848682E-2</v>
      </c>
      <c r="BB315">
        <f>IFERROR(VLOOKUP($A315,table123!$DF$10:$DY$410,18,FALSE)/VLOOKUP($A315,table100!$DE$10:$DK$462,7,FALSE)*1000,"")</f>
        <v>0.16521643352792159</v>
      </c>
      <c r="BC315">
        <f>IFERROR(VLOOKUP($A315,table123!$EF$10:$EZ$410,19,FALSE)/VLOOKUP($A315,table100!$EE$10:$EK$462,7,FALSE)*1000,"")</f>
        <v>0</v>
      </c>
      <c r="BD315">
        <f>IFERROR(VLOOKUP($A315,table123!$FF$10:$FZ$410,19,FALSE)/VLOOKUP($A315,table100!$FE$10:$FK$462,7,FALSE)*1000,"")</f>
        <v>5.3935977994120983E-2</v>
      </c>
      <c r="BE315">
        <f>IFERROR(VLOOKUP($A315,table123!$GF$10:$GZ$410,19,FALSE)/VLOOKUP($A315,table100!$GE$10:$GK$462,7,FALSE)*1000,"")</f>
        <v>0</v>
      </c>
      <c r="BG315">
        <f>IFERROR(VLOOKUP($A315,table123!$F$10:$R$410,13,FALSE)/VLOOKUP($A315,table100!$E$10:$K$462,7,FALSE)*1000,"")</f>
        <v>2.3770239659945749</v>
      </c>
      <c r="BH315">
        <f>IFERROR(VLOOKUP($A315,table123!$AF$10:$AR$410,13,FALSE)/VLOOKUP($A315,table100!$AE$10:$AK$462,7,FALSE)*1000,"")</f>
        <v>4.8264702600156228</v>
      </c>
      <c r="BI315">
        <f>IFERROR(VLOOKUP($A315,table123!$BF$10:$BR$410,13,FALSE)/VLOOKUP($A315,table100!$BE$10:$BK$462,7,FALSE)*1000,"")</f>
        <v>4.0536413360357608</v>
      </c>
      <c r="BJ315">
        <f>IFERROR(VLOOKUP($A315,table123!$CF$10:$CY$410,20,FALSE)/VLOOKUP($A315,table100!$CE$10:$CK$462,7,FALSE)*1000,"")</f>
        <v>4.2308436800044245</v>
      </c>
      <c r="BK315">
        <f>IFERROR(VLOOKUP($A315,table123!$DF$10:$DY$410,20,FALSE)/VLOOKUP($A315,table100!$DE$10:$DK$462,7,FALSE)*1000,"")</f>
        <v>18.999889855710979</v>
      </c>
      <c r="BL315">
        <f>IFERROR(VLOOKUP($A315,table123!$EF$10:$EZ$410,21,FALSE)/VLOOKUP($A315,table100!$EE$10:$EK$462,7,FALSE)*1000,"")</f>
        <v>2.0266983732367727</v>
      </c>
      <c r="BM315">
        <f>IFERROR(VLOOKUP($A315,table123!$FF$10:$FZ$410,21,FALSE)/VLOOKUP($A315,table100!$FE$10:$FK$462,7,FALSE)*1000,"")</f>
        <v>7.6858768641622399</v>
      </c>
      <c r="BN315">
        <f>IFERROR(VLOOKUP($A315,table123!$GF$10:$GZ$410,21,FALSE)/VLOOKUP($A315,table100!$GE$10:$GK$462,7,FALSE)*1000,"")</f>
        <v>8.5906974254670008</v>
      </c>
    </row>
    <row r="316" spans="1:66" x14ac:dyDescent="0.3">
      <c r="A316" t="s">
        <v>257</v>
      </c>
      <c r="B316" t="str">
        <f>VLOOKUP($A316,class!$A$1:$B$455,2,FALSE)</f>
        <v>Metropolitan District</v>
      </c>
      <c r="C316" t="str">
        <f>IFERROR(VLOOKUP($A316,classifications!A$3:C$334,3,FALSE),VLOOKUP($A316,classifications!I$2:K$28,3,FALSE))</f>
        <v>Predominantly Urban</v>
      </c>
      <c r="E316" t="b">
        <f>IF(VLOOKUP(A316,table123!$F$10:$F$410,1,FALSE)=VLOOKUP(calculations!A316,table100!$E$10:$E$462,1,FALSE),TRUE,FALSE)</f>
        <v>1</v>
      </c>
      <c r="F316" t="b">
        <f>IF(VLOOKUP($A316,table123!$AF$10:$AF$410,1,FALSE)=VLOOKUP(calculations!$A316,table100!$AE$10:$AE$462,1,FALSE),TRUE,FALSE)</f>
        <v>1</v>
      </c>
      <c r="G316" t="b">
        <f>IF(VLOOKUP($A316,table123!$BF$10:$BF$410,1,FALSE)=VLOOKUP(calculations!$A316,table100!$BE$10:$BE$462,1,FALSE),TRUE,FALSE)</f>
        <v>1</v>
      </c>
      <c r="H316" t="b">
        <f>IF(VLOOKUP($A316,table123!$CF$10:$CF$410,1,FALSE)=VLOOKUP(calculations!$A316,table100!$CE$10:$CE$462,1,FALSE),TRUE,FALSE)</f>
        <v>1</v>
      </c>
      <c r="I316" t="b">
        <f>IF(VLOOKUP($A316,table123!$DF$10:$DF$410,1,FALSE)=VLOOKUP(calculations!$A316,table100!$DE$10:$DE$462,1,FALSE),TRUE,FALSE)</f>
        <v>1</v>
      </c>
      <c r="J316" t="b">
        <f>IF(VLOOKUP($A316,table123!$EF$10:$EF$410,1,FALSE)=VLOOKUP(calculations!$A316,table100!$EE$10:$EE$462,1,FALSE),TRUE,FALSE)</f>
        <v>1</v>
      </c>
      <c r="K316" t="b">
        <f>IF(VLOOKUP($A316,table123!$FF$10:$FF$410,1,FALSE)=VLOOKUP(calculations!$A316,table100!$FE$10:$FE$462,1,FALSE),TRUE,FALSE)</f>
        <v>1</v>
      </c>
      <c r="L316" t="b">
        <f>IF(VLOOKUP($A316,table123!$GF$10:$GF$408,1,FALSE)=VLOOKUP(calculations!$A316,table100!$GE$10:$GE$462,1,FALSE),TRUE,FALSE)</f>
        <v>1</v>
      </c>
      <c r="N316">
        <f>IFERROR(VLOOKUP($A316,table123!$F$10:$R$410,3,FALSE)/VLOOKUP($A316,table100!$E$10:$K$462,7,FALSE)*1000,"")</f>
        <v>2.5712449110777804</v>
      </c>
      <c r="O316">
        <f>IFERROR(VLOOKUP($A316,table123!$AF$10:$AR$410,3,FALSE)/VLOOKUP($A316,table100!$AE$10:$AK$462,7,FALSE)*1000,"")</f>
        <v>2.6031776174199268</v>
      </c>
      <c r="P316">
        <f>IFERROR(VLOOKUP($A316,table123!$BF$10:$BR$410,3,FALSE)/VLOOKUP($A316,table100!$BE$10:$BK$462,7,FALSE)*1000,"")</f>
        <v>2.887414501763216</v>
      </c>
      <c r="Q316">
        <f>IFERROR(VLOOKUP($A316,table123!$CF$10:$CY$410,3,FALSE)/VLOOKUP($A316,table100!$CE$10:$CK$462,7,FALSE)*1000,"")</f>
        <v>2.3194012013711984</v>
      </c>
      <c r="R316">
        <f>IFERROR(VLOOKUP($A316,table123!$DF$10:$DY$410,3,FALSE)/VLOOKUP($A316,table100!$DE$10:$DK$462,7,FALSE)*1000,"")</f>
        <v>4.2662985938468054</v>
      </c>
      <c r="S316">
        <f>IFERROR(VLOOKUP($A316,table123!$EF$10:$EZ$410,3,FALSE)/VLOOKUP($A316,table100!$EE$10:$EK$462,7,FALSE)*1000,"")</f>
        <v>4.6500378400730273</v>
      </c>
      <c r="T316">
        <f>IFERROR(VLOOKUP($A316,table123!$FF$10:$FZ$410,3,FALSE)/VLOOKUP($A316,table100!$FE$10:$FK$462,7,FALSE)*1000,"")</f>
        <v>4.0338533384015074</v>
      </c>
      <c r="U316">
        <f>IFERROR(VLOOKUP($A316,table123!$GF$10:$GZ$410,3,FALSE)/VLOOKUP($A316,table100!$GE$10:$GK$462,7,FALSE)*1000,"")</f>
        <v>6.1016060105833159</v>
      </c>
      <c r="W316">
        <f>IFERROR(VLOOKUP($A316,table123!$F$10:$R$410,5,FALSE)/VLOOKUP($A316,table100!$E$10:$K$462,7,FALSE)*1000,"")</f>
        <v>-0.18252664492218809</v>
      </c>
      <c r="X316">
        <f>IFERROR(VLOOKUP($A316,table123!$AF$10:$AR$410,5,FALSE)/VLOOKUP($A316,table100!$AE$10:$AK$462,7,FALSE)*1000,"")</f>
        <v>4.7474363843524499E-2</v>
      </c>
      <c r="Y316">
        <f>IFERROR(VLOOKUP($A316,table123!$BF$10:$BR$410,5,FALSE)/VLOOKUP($A316,table100!$BE$10:$BK$462,7,FALSE)*1000,"")</f>
        <v>7.8891106605552361E-2</v>
      </c>
      <c r="Z316">
        <f>IFERROR(VLOOKUP($A316,table123!$CF$10:$CY$410,5,FALSE)/VLOOKUP($A316,table100!$CE$10:$CK$462,7,FALSE)*1000,"")</f>
        <v>1.5724753907601346E-2</v>
      </c>
      <c r="AA316">
        <f>IFERROR(VLOOKUP($A316,table123!$DF$10:$DY$410,5,FALSE)/VLOOKUP($A316,table100!$DE$10:$DK$462,7,FALSE)*1000,"")</f>
        <v>4.7054763902722119E-2</v>
      </c>
      <c r="AB316">
        <f>IFERROR(VLOOKUP($A316,table123!$EF$10:$EZ$410,5,FALSE)/VLOOKUP($A316,table100!$EE$10:$EK$462,7,FALSE)*1000,"")</f>
        <v>1.5604153825748415E-2</v>
      </c>
      <c r="AC316">
        <f>IFERROR(VLOOKUP($A316,table123!$FF$10:$FZ$410,5,FALSE)/VLOOKUP($A316,table100!$FE$10:$FK$462,7,FALSE)*1000,"")</f>
        <v>0.1008463334600377</v>
      </c>
      <c r="AD316">
        <f>IFERROR(VLOOKUP($A316,table123!$GF$10:$GZ$410,5,FALSE)/VLOOKUP($A316,table100!$GE$10:$GK$462,7,FALSE)*1000,"")</f>
        <v>-7.7137876239991368E-3</v>
      </c>
      <c r="AF316">
        <f>IFERROR(VLOOKUP($A316,table123!$F$10:$R$410,7,FALSE)/VLOOKUP($A316,table100!$E$10:$K$462,7,FALSE)*1000,"")</f>
        <v>1.182455221452436</v>
      </c>
      <c r="AG316">
        <f>IFERROR(VLOOKUP($A316,table123!$AF$10:$AR$410,7,FALSE)/VLOOKUP($A316,table100!$AE$10:$AK$462,7,FALSE)*1000,"")</f>
        <v>0.35605772882643372</v>
      </c>
      <c r="AH316">
        <f>IFERROR(VLOOKUP($A316,table123!$BF$10:$BR$410,7,FALSE)/VLOOKUP($A316,table100!$BE$10:$BK$462,7,FALSE)*1000,"")</f>
        <v>0.51279219293609035</v>
      </c>
      <c r="AI316">
        <f>IFERROR(VLOOKUP($A316,table123!$CF$10:$CY$410,7,FALSE)/VLOOKUP($A316,table100!$CE$10:$CK$462,7,FALSE)*1000,"")</f>
        <v>0.30663270119822628</v>
      </c>
      <c r="AJ316">
        <f>IFERROR(VLOOKUP($A316,table123!$DF$10:$DY$410,7,FALSE)/VLOOKUP($A316,table100!$DE$10:$DK$462,7,FALSE)*1000,"")</f>
        <v>0.98030758130671081</v>
      </c>
      <c r="AK316">
        <f>IFERROR(VLOOKUP($A316,table123!$EF$10:$EZ$410,7,FALSE)/VLOOKUP($A316,table100!$EE$10:$EK$462,7,FALSE)*1000,"")</f>
        <v>1.1156969985410117</v>
      </c>
      <c r="AL316">
        <f>IFERROR(VLOOKUP($A316,table123!$FF$10:$FZ$410,7,FALSE)/VLOOKUP($A316,table100!$FE$10:$FK$462,7,FALSE)*1000,"")</f>
        <v>1.6988728482883275</v>
      </c>
      <c r="AM316">
        <f>IFERROR(VLOOKUP($A316,table123!$GF$10:$GZ$410,7,FALSE)/VLOOKUP($A316,table100!$GE$10:$GK$462,7,FALSE)*1000,"")</f>
        <v>4.7825483268794651</v>
      </c>
      <c r="AO316">
        <f>IFERROR(VLOOKUP($A316,table123!$F$10:$R$410,9,FALSE)/VLOOKUP($A316,table100!$E$10:$K$462,7,FALSE)*1000,"")</f>
        <v>0</v>
      </c>
      <c r="AP316">
        <f>IFERROR(VLOOKUP($A316,table123!$AF$10:$AR$410,9,FALSE)/VLOOKUP($A316,table100!$AE$10:$AK$462,7,FALSE)*1000,"")</f>
        <v>0</v>
      </c>
      <c r="AQ316">
        <f>IFERROR(VLOOKUP($A316,table123!$BF$10:$BR$410,9,FALSE)/VLOOKUP($A316,table100!$BE$10:$BK$462,7,FALSE)*1000,"")</f>
        <v>0</v>
      </c>
      <c r="AR316">
        <f>IFERROR(VLOOKUP($A316,table123!$CF$10:$CY$410,16,FALSE)/VLOOKUP($A316,table100!$CE$10:$CK$462,7,FALSE)*1000,"")</f>
        <v>0</v>
      </c>
      <c r="AS316">
        <f>IFERROR(VLOOKUP($A316,table123!$DF$10:$DY$410,16,FALSE)/VLOOKUP($A316,table100!$DE$10:$DK$462,7,FALSE)*1000,"")</f>
        <v>0</v>
      </c>
      <c r="AT316">
        <f>IFERROR(VLOOKUP($A316,table123!$EF$10:$EZ$410,17,FALSE)/VLOOKUP($A316,table100!$EE$10:$EK$462,7,FALSE)*1000,"")</f>
        <v>0</v>
      </c>
      <c r="AU316">
        <f>IFERROR(VLOOKUP($A316,table123!$FF$10:$FZ$410,17,FALSE)/VLOOKUP($A316,table100!$FE$10:$FK$462,7,FALSE)*1000,"")</f>
        <v>0</v>
      </c>
      <c r="AV316">
        <f>IFERROR(VLOOKUP($A316,table123!$GF$10:$GZ$410,17,FALSE)/VLOOKUP($A316,table100!$GE$10:$GK$462,7,FALSE)*1000,"")</f>
        <v>0</v>
      </c>
      <c r="AX316">
        <f>IFERROR(VLOOKUP($A316,table123!$F$10:$R$410,11,FALSE)/VLOOKUP($A316,table100!$E$10:$K$462,7,FALSE)*1000,"")</f>
        <v>0.59519558126800465</v>
      </c>
      <c r="AY316">
        <f>IFERROR(VLOOKUP($A316,table123!$AF$10:$AR$410,11,FALSE)/VLOOKUP($A316,table100!$AE$10:$AK$462,7,FALSE)*1000,"")</f>
        <v>5.5386757817445245E-2</v>
      </c>
      <c r="AZ316">
        <f>IFERROR(VLOOKUP($A316,table123!$BF$10:$BR$410,11,FALSE)/VLOOKUP($A316,table100!$BE$10:$BK$462,7,FALSE)*1000,"")</f>
        <v>7.8891106605552361E-2</v>
      </c>
      <c r="BA316">
        <f>IFERROR(VLOOKUP($A316,table123!$CF$10:$CY$410,18,FALSE)/VLOOKUP($A316,table100!$CE$10:$CK$462,7,FALSE)*1000,"")</f>
        <v>0.10221090039940875</v>
      </c>
      <c r="BB316">
        <f>IFERROR(VLOOKUP($A316,table123!$DF$10:$DY$410,18,FALSE)/VLOOKUP($A316,table100!$DE$10:$DK$462,7,FALSE)*1000,"")</f>
        <v>0.1176369097568053</v>
      </c>
      <c r="BC316">
        <f>IFERROR(VLOOKUP($A316,table123!$EF$10:$EZ$410,19,FALSE)/VLOOKUP($A316,table100!$EE$10:$EK$462,7,FALSE)*1000,"")</f>
        <v>2.3406230738622621E-2</v>
      </c>
      <c r="BD316">
        <f>IFERROR(VLOOKUP($A316,table123!$FF$10:$FZ$410,19,FALSE)/VLOOKUP($A316,table100!$FE$10:$FK$462,7,FALSE)*1000,"")</f>
        <v>0.17842043612160516</v>
      </c>
      <c r="BE316">
        <f>IFERROR(VLOOKUP($A316,table123!$GF$10:$GZ$410,19,FALSE)/VLOOKUP($A316,table100!$GE$10:$GK$462,7,FALSE)*1000,"")</f>
        <v>0.85623042626390411</v>
      </c>
      <c r="BG316">
        <f>IFERROR(VLOOKUP($A316,table123!$F$10:$R$410,13,FALSE)/VLOOKUP($A316,table100!$E$10:$K$462,7,FALSE)*1000,"")</f>
        <v>2.9759779063400233</v>
      </c>
      <c r="BH316">
        <f>IFERROR(VLOOKUP($A316,table123!$AF$10:$AR$410,13,FALSE)/VLOOKUP($A316,table100!$AE$10:$AK$462,7,FALSE)*1000,"")</f>
        <v>2.9513229522724393</v>
      </c>
      <c r="BI316">
        <f>IFERROR(VLOOKUP($A316,table123!$BF$10:$BR$410,13,FALSE)/VLOOKUP($A316,table100!$BE$10:$BK$462,7,FALSE)*1000,"")</f>
        <v>3.4002066946993064</v>
      </c>
      <c r="BJ316">
        <f>IFERROR(VLOOKUP($A316,table123!$CF$10:$CY$410,20,FALSE)/VLOOKUP($A316,table100!$CE$10:$CK$462,7,FALSE)*1000,"")</f>
        <v>2.5395477560776172</v>
      </c>
      <c r="BK316">
        <f>IFERROR(VLOOKUP($A316,table123!$DF$10:$DY$410,20,FALSE)/VLOOKUP($A316,table100!$DE$10:$DK$462,7,FALSE)*1000,"")</f>
        <v>5.1760240292994331</v>
      </c>
      <c r="BL316">
        <f>IFERROR(VLOOKUP($A316,table123!$EF$10:$EZ$410,21,FALSE)/VLOOKUP($A316,table100!$EE$10:$EK$462,7,FALSE)*1000,"")</f>
        <v>5.7579327617011655</v>
      </c>
      <c r="BM316">
        <f>IFERROR(VLOOKUP($A316,table123!$FF$10:$FZ$410,21,FALSE)/VLOOKUP($A316,table100!$FE$10:$FK$462,7,FALSE)*1000,"")</f>
        <v>5.6551520840282681</v>
      </c>
      <c r="BN316">
        <f>IFERROR(VLOOKUP($A316,table123!$GF$10:$GZ$410,21,FALSE)/VLOOKUP($A316,table100!$GE$10:$GK$462,7,FALSE)*1000,"")</f>
        <v>10.020210123574877</v>
      </c>
    </row>
    <row r="317" spans="1:66" x14ac:dyDescent="0.3">
      <c r="A317" t="s">
        <v>1289</v>
      </c>
      <c r="B317" t="str">
        <f>VLOOKUP($A317,class!$A$1:$B$455,2,FALSE)</f>
        <v>Unitary Authority</v>
      </c>
      <c r="C317" t="str">
        <f>IFERROR(VLOOKUP($A317,classifications!A$3:C$334,3,FALSE),VLOOKUP($A317,classifications!I$2:K$28,3,FALSE))</f>
        <v>Predominantly Urban</v>
      </c>
      <c r="E317" t="b">
        <f>IF(VLOOKUP(A317,table123!$F$10:$F$410,1,FALSE)=VLOOKUP(calculations!A317,table100!$E$10:$E$462,1,FALSE),TRUE,FALSE)</f>
        <v>1</v>
      </c>
      <c r="F317" t="b">
        <f>IF(VLOOKUP($A317,table123!$AF$10:$AF$410,1,FALSE)=VLOOKUP(calculations!$A317,table100!$AE$10:$AE$462,1,FALSE),TRUE,FALSE)</f>
        <v>1</v>
      </c>
      <c r="G317" t="b">
        <f>IF(VLOOKUP($A317,table123!$BF$10:$BF$410,1,FALSE)=VLOOKUP(calculations!$A317,table100!$BE$10:$BE$462,1,FALSE),TRUE,FALSE)</f>
        <v>1</v>
      </c>
      <c r="H317" t="b">
        <f>IF(VLOOKUP($A317,table123!$CF$10:$CF$410,1,FALSE)=VLOOKUP(calculations!$A317,table100!$CE$10:$CE$462,1,FALSE),TRUE,FALSE)</f>
        <v>1</v>
      </c>
      <c r="I317" t="b">
        <f>IF(VLOOKUP($A317,table123!$DF$10:$DF$410,1,FALSE)=VLOOKUP(calculations!$A317,table100!$DE$10:$DE$462,1,FALSE),TRUE,FALSE)</f>
        <v>1</v>
      </c>
      <c r="J317" t="b">
        <f>IF(VLOOKUP($A317,table123!$EF$10:$EF$410,1,FALSE)=VLOOKUP(calculations!$A317,table100!$EE$10:$EE$462,1,FALSE),TRUE,FALSE)</f>
        <v>1</v>
      </c>
      <c r="K317" t="b">
        <f>IF(VLOOKUP($A317,table123!$FF$10:$FF$410,1,FALSE)=VLOOKUP(calculations!$A317,table100!$FE$10:$FE$462,1,FALSE),TRUE,FALSE)</f>
        <v>1</v>
      </c>
      <c r="L317" t="b">
        <f>IF(VLOOKUP($A317,table123!$GF$10:$GF$408,1,FALSE)=VLOOKUP(calculations!$A317,table100!$GE$10:$GE$462,1,FALSE),TRUE,FALSE)</f>
        <v>1</v>
      </c>
      <c r="N317">
        <f>IFERROR(VLOOKUP($A317,table123!$F$10:$R$410,3,FALSE)/VLOOKUP($A317,table100!$E$10:$K$462,7,FALSE)*1000,"")</f>
        <v>8.2821492479566672</v>
      </c>
      <c r="O317">
        <f>IFERROR(VLOOKUP($A317,table123!$AF$10:$AR$410,3,FALSE)/VLOOKUP($A317,table100!$AE$10:$AK$462,7,FALSE)*1000,"")</f>
        <v>6.1926935816811488</v>
      </c>
      <c r="P317">
        <f>IFERROR(VLOOKUP($A317,table123!$BF$10:$BR$410,3,FALSE)/VLOOKUP($A317,table100!$BE$10:$BK$462,7,FALSE)*1000,"")</f>
        <v>5.8674505867450586</v>
      </c>
      <c r="Q317">
        <f>IFERROR(VLOOKUP($A317,table123!$CF$10:$CY$410,3,FALSE)/VLOOKUP($A317,table100!$CE$10:$CK$462,7,FALSE)*1000,"")</f>
        <v>5.4206340715381049</v>
      </c>
      <c r="R317">
        <f>IFERROR(VLOOKUP($A317,table123!$DF$10:$DY$410,3,FALSE)/VLOOKUP($A317,table100!$DE$10:$DK$462,7,FALSE)*1000,"")</f>
        <v>10.581509581355711</v>
      </c>
      <c r="S317">
        <f>IFERROR(VLOOKUP($A317,table123!$EF$10:$EZ$410,3,FALSE)/VLOOKUP($A317,table100!$EE$10:$EK$462,7,FALSE)*1000,"")</f>
        <v>9.0269403238458743</v>
      </c>
      <c r="T317">
        <f>IFERROR(VLOOKUP($A317,table123!$FF$10:$FZ$410,3,FALSE)/VLOOKUP($A317,table100!$FE$10:$FK$462,7,FALSE)*1000,"")</f>
        <v>9.1667536928093192</v>
      </c>
      <c r="U317">
        <f>IFERROR(VLOOKUP($A317,table123!$GF$10:$GZ$410,3,FALSE)/VLOOKUP($A317,table100!$GE$10:$GK$462,7,FALSE)*1000,"")</f>
        <v>11.508525046275537</v>
      </c>
      <c r="W317">
        <f>IFERROR(VLOOKUP($A317,table123!$F$10:$R$410,5,FALSE)/VLOOKUP($A317,table100!$E$10:$K$462,7,FALSE)*1000,"")</f>
        <v>0.36272186487401464</v>
      </c>
      <c r="X317">
        <f>IFERROR(VLOOKUP($A317,table123!$AF$10:$AR$410,5,FALSE)/VLOOKUP($A317,table100!$AE$10:$AK$462,7,FALSE)*1000,"")</f>
        <v>2.4002688301089724E-2</v>
      </c>
      <c r="Y317">
        <f>IFERROR(VLOOKUP($A317,table123!$BF$10:$BR$410,5,FALSE)/VLOOKUP($A317,table100!$BE$10:$BK$462,7,FALSE)*1000,"")</f>
        <v>3.5850003585000359E-2</v>
      </c>
      <c r="Z317">
        <f>IFERROR(VLOOKUP($A317,table123!$CF$10:$CY$410,5,FALSE)/VLOOKUP($A317,table100!$CE$10:$CK$462,7,FALSE)*1000,"")</f>
        <v>-1.1887355420039705E-2</v>
      </c>
      <c r="AA317">
        <f>IFERROR(VLOOKUP($A317,table123!$DF$10:$DY$410,5,FALSE)/VLOOKUP($A317,table100!$DE$10:$DK$462,7,FALSE)*1000,"")</f>
        <v>0.27223123084024764</v>
      </c>
      <c r="AB317">
        <f>IFERROR(VLOOKUP($A317,table123!$EF$10:$EZ$410,5,FALSE)/VLOOKUP($A317,table100!$EE$10:$EK$462,7,FALSE)*1000,"")</f>
        <v>9.366475044198054E-2</v>
      </c>
      <c r="AC317">
        <f>IFERROR(VLOOKUP($A317,table123!$FF$10:$FZ$410,5,FALSE)/VLOOKUP($A317,table100!$FE$10:$FK$462,7,FALSE)*1000,"")</f>
        <v>2.3206971374200809E-2</v>
      </c>
      <c r="AD317">
        <f>IFERROR(VLOOKUP($A317,table123!$GF$10:$GZ$410,5,FALSE)/VLOOKUP($A317,table100!$GE$10:$GK$462,7,FALSE)*1000,"")</f>
        <v>8.0479196127800953E-2</v>
      </c>
      <c r="AF317">
        <f>IFERROR(VLOOKUP($A317,table123!$F$10:$R$410,7,FALSE)/VLOOKUP($A317,table100!$E$10:$K$462,7,FALSE)*1000,"")</f>
        <v>0.24181457658267641</v>
      </c>
      <c r="AG317">
        <f>IFERROR(VLOOKUP($A317,table123!$AF$10:$AR$410,7,FALSE)/VLOOKUP($A317,table100!$AE$10:$AK$462,7,FALSE)*1000,"")</f>
        <v>2.4002688301089724E-2</v>
      </c>
      <c r="AH317">
        <f>IFERROR(VLOOKUP($A317,table123!$BF$10:$BR$410,7,FALSE)/VLOOKUP($A317,table100!$BE$10:$BK$462,7,FALSE)*1000,"")</f>
        <v>0.48995004899500494</v>
      </c>
      <c r="AI317">
        <f>IFERROR(VLOOKUP($A317,table123!$CF$10:$CY$410,7,FALSE)/VLOOKUP($A317,table100!$CE$10:$CK$462,7,FALSE)*1000,"")</f>
        <v>0.40417008428134993</v>
      </c>
      <c r="AJ317">
        <f>IFERROR(VLOOKUP($A317,table123!$DF$10:$DY$410,7,FALSE)/VLOOKUP($A317,table100!$DE$10:$DK$462,7,FALSE)*1000,"")</f>
        <v>1.3493200137299231</v>
      </c>
      <c r="AK317">
        <f>IFERROR(VLOOKUP($A317,table123!$EF$10:$EZ$410,7,FALSE)/VLOOKUP($A317,table100!$EE$10:$EK$462,7,FALSE)*1000,"")</f>
        <v>1.1708093805247568E-2</v>
      </c>
      <c r="AL317">
        <f>IFERROR(VLOOKUP($A317,table123!$FF$10:$FZ$410,7,FALSE)/VLOOKUP($A317,table100!$FE$10:$FK$462,7,FALSE)*1000,"")</f>
        <v>0.80064051240992784</v>
      </c>
      <c r="AM317">
        <f>IFERROR(VLOOKUP($A317,table123!$GF$10:$GZ$410,7,FALSE)/VLOOKUP($A317,table100!$GE$10:$GK$462,7,FALSE)*1000,"")</f>
        <v>0.10347325216431552</v>
      </c>
      <c r="AO317">
        <f>IFERROR(VLOOKUP($A317,table123!$F$10:$R$410,9,FALSE)/VLOOKUP($A317,table100!$E$10:$K$462,7,FALSE)*1000,"")</f>
        <v>0</v>
      </c>
      <c r="AP317">
        <f>IFERROR(VLOOKUP($A317,table123!$AF$10:$AR$410,9,FALSE)/VLOOKUP($A317,table100!$AE$10:$AK$462,7,FALSE)*1000,"")</f>
        <v>0</v>
      </c>
      <c r="AQ317">
        <f>IFERROR(VLOOKUP($A317,table123!$BF$10:$BR$410,9,FALSE)/VLOOKUP($A317,table100!$BE$10:$BK$462,7,FALSE)*1000,"")</f>
        <v>0</v>
      </c>
      <c r="AR317">
        <f>IFERROR(VLOOKUP($A317,table123!$CF$10:$CY$410,16,FALSE)/VLOOKUP($A317,table100!$CE$10:$CK$462,7,FALSE)*1000,"")</f>
        <v>0</v>
      </c>
      <c r="AS317">
        <f>IFERROR(VLOOKUP($A317,table123!$DF$10:$DY$410,16,FALSE)/VLOOKUP($A317,table100!$DE$10:$DK$462,7,FALSE)*1000,"")</f>
        <v>0</v>
      </c>
      <c r="AT317">
        <f>IFERROR(VLOOKUP($A317,table123!$EF$10:$EZ$410,17,FALSE)/VLOOKUP($A317,table100!$EE$10:$EK$462,7,FALSE)*1000,"")</f>
        <v>0</v>
      </c>
      <c r="AU317">
        <f>IFERROR(VLOOKUP($A317,table123!$FF$10:$FZ$410,17,FALSE)/VLOOKUP($A317,table100!$FE$10:$FK$462,7,FALSE)*1000,"")</f>
        <v>0</v>
      </c>
      <c r="AV317">
        <f>IFERROR(VLOOKUP($A317,table123!$GF$10:$GZ$410,17,FALSE)/VLOOKUP($A317,table100!$GE$10:$GK$462,7,FALSE)*1000,"")</f>
        <v>0</v>
      </c>
      <c r="AX317">
        <f>IFERROR(VLOOKUP($A317,table123!$F$10:$R$410,11,FALSE)/VLOOKUP($A317,table100!$E$10:$K$462,7,FALSE)*1000,"")</f>
        <v>1.4387967306669245</v>
      </c>
      <c r="AY317">
        <f>IFERROR(VLOOKUP($A317,table123!$AF$10:$AR$410,11,FALSE)/VLOOKUP($A317,table100!$AE$10:$AK$462,7,FALSE)*1000,"")</f>
        <v>1.9442177523882673</v>
      </c>
      <c r="AZ317">
        <f>IFERROR(VLOOKUP($A317,table123!$BF$10:$BR$410,11,FALSE)/VLOOKUP($A317,table100!$BE$10:$BK$462,7,FALSE)*1000,"")</f>
        <v>1.1233001123300113</v>
      </c>
      <c r="BA317">
        <f>IFERROR(VLOOKUP($A317,table123!$CF$10:$CY$410,18,FALSE)/VLOOKUP($A317,table100!$CE$10:$CK$462,7,FALSE)*1000,"")</f>
        <v>1.485919427504963</v>
      </c>
      <c r="BB317">
        <f>IFERROR(VLOOKUP($A317,table123!$DF$10:$DY$410,18,FALSE)/VLOOKUP($A317,table100!$DE$10:$DK$462,7,FALSE)*1000,"")</f>
        <v>1.2664670304307171</v>
      </c>
      <c r="BC317">
        <f>IFERROR(VLOOKUP($A317,table123!$EF$10:$EZ$410,19,FALSE)/VLOOKUP($A317,table100!$EE$10:$EK$462,7,FALSE)*1000,"")</f>
        <v>0.11708093805247567</v>
      </c>
      <c r="BD317">
        <f>IFERROR(VLOOKUP($A317,table123!$FF$10:$FZ$410,19,FALSE)/VLOOKUP($A317,table100!$FE$10:$FK$462,7,FALSE)*1000,"")</f>
        <v>0.73101959828732543</v>
      </c>
      <c r="BE317">
        <f>IFERROR(VLOOKUP($A317,table123!$GF$10:$GZ$410,19,FALSE)/VLOOKUP($A317,table100!$GE$10:$GK$462,7,FALSE)*1000,"")</f>
        <v>5.7485140091286399E-2</v>
      </c>
      <c r="BG317">
        <f>IFERROR(VLOOKUP($A317,table123!$F$10:$R$410,13,FALSE)/VLOOKUP($A317,table100!$E$10:$K$462,7,FALSE)*1000,"")</f>
        <v>7.4478889587464332</v>
      </c>
      <c r="BH317">
        <f>IFERROR(VLOOKUP($A317,table123!$AF$10:$AR$410,13,FALSE)/VLOOKUP($A317,table100!$AE$10:$AK$462,7,FALSE)*1000,"")</f>
        <v>4.2964812058950601</v>
      </c>
      <c r="BI317">
        <f>IFERROR(VLOOKUP($A317,table123!$BF$10:$BR$410,13,FALSE)/VLOOKUP($A317,table100!$BE$10:$BK$462,7,FALSE)*1000,"")</f>
        <v>5.2699505269950526</v>
      </c>
      <c r="BJ317">
        <f>IFERROR(VLOOKUP($A317,table123!$CF$10:$CY$410,20,FALSE)/VLOOKUP($A317,table100!$CE$10:$CK$462,7,FALSE)*1000,"")</f>
        <v>4.3269973728944526</v>
      </c>
      <c r="BK317">
        <f>IFERROR(VLOOKUP($A317,table123!$DF$10:$DY$410,20,FALSE)/VLOOKUP($A317,table100!$DE$10:$DK$462,7,FALSE)*1000,"")</f>
        <v>10.936593795495163</v>
      </c>
      <c r="BL317">
        <f>IFERROR(VLOOKUP($A317,table123!$EF$10:$EZ$410,21,FALSE)/VLOOKUP($A317,table100!$EE$10:$EK$462,7,FALSE)*1000,"")</f>
        <v>9.0152322300406276</v>
      </c>
      <c r="BM317">
        <f>IFERROR(VLOOKUP($A317,table123!$FF$10:$FZ$410,21,FALSE)/VLOOKUP($A317,table100!$FE$10:$FK$462,7,FALSE)*1000,"")</f>
        <v>9.2595815783061237</v>
      </c>
      <c r="BN317">
        <f>IFERROR(VLOOKUP($A317,table123!$GF$10:$GZ$410,21,FALSE)/VLOOKUP($A317,table100!$GE$10:$GK$462,7,FALSE)*1000,"")</f>
        <v>11.634992354476369</v>
      </c>
    </row>
    <row r="318" spans="1:66" x14ac:dyDescent="0.3">
      <c r="A318" t="s">
        <v>1290</v>
      </c>
      <c r="B318" t="str">
        <f>VLOOKUP($A318,class!$A$1:$B$455,2,FALSE)</f>
        <v>Unitary Authority</v>
      </c>
      <c r="C318" t="str">
        <f>IFERROR(VLOOKUP($A318,classifications!A$3:C$334,3,FALSE),VLOOKUP($A318,classifications!I$2:K$28,3,FALSE))</f>
        <v>Predominantly Urban</v>
      </c>
      <c r="E318" t="b">
        <f>IF(VLOOKUP(A318,table123!$F$10:$F$410,1,FALSE)=VLOOKUP(calculations!A318,table100!$E$10:$E$462,1,FALSE),TRUE,FALSE)</f>
        <v>1</v>
      </c>
      <c r="F318" t="b">
        <f>IF(VLOOKUP($A318,table123!$AF$10:$AF$410,1,FALSE)=VLOOKUP(calculations!$A318,table100!$AE$10:$AE$462,1,FALSE),TRUE,FALSE)</f>
        <v>1</v>
      </c>
      <c r="G318" t="b">
        <f>IF(VLOOKUP($A318,table123!$BF$10:$BF$410,1,FALSE)=VLOOKUP(calculations!$A318,table100!$BE$10:$BE$462,1,FALSE),TRUE,FALSE)</f>
        <v>1</v>
      </c>
      <c r="H318" t="b">
        <f>IF(VLOOKUP($A318,table123!$CF$10:$CF$410,1,FALSE)=VLOOKUP(calculations!$A318,table100!$CE$10:$CE$462,1,FALSE),TRUE,FALSE)</f>
        <v>1</v>
      </c>
      <c r="I318" t="b">
        <f>IF(VLOOKUP($A318,table123!$DF$10:$DF$410,1,FALSE)=VLOOKUP(calculations!$A318,table100!$DE$10:$DE$462,1,FALSE),TRUE,FALSE)</f>
        <v>1</v>
      </c>
      <c r="J318" t="b">
        <f>IF(VLOOKUP($A318,table123!$EF$10:$EF$410,1,FALSE)=VLOOKUP(calculations!$A318,table100!$EE$10:$EE$462,1,FALSE),TRUE,FALSE)</f>
        <v>1</v>
      </c>
      <c r="K318" t="b">
        <f>IF(VLOOKUP($A318,table123!$FF$10:$FF$410,1,FALSE)=VLOOKUP(calculations!$A318,table100!$FE$10:$FE$462,1,FALSE),TRUE,FALSE)</f>
        <v>1</v>
      </c>
      <c r="L318" t="b">
        <f>IF(VLOOKUP($A318,table123!$GF$10:$GF$408,1,FALSE)=VLOOKUP(calculations!$A318,table100!$GE$10:$GE$462,1,FALSE),TRUE,FALSE)</f>
        <v>1</v>
      </c>
      <c r="N318">
        <f>IFERROR(VLOOKUP($A318,table123!$F$10:$R$410,3,FALSE)/VLOOKUP($A318,table100!$E$10:$K$462,7,FALSE)*1000,"")</f>
        <v>2.1934097016257463</v>
      </c>
      <c r="O318">
        <f>IFERROR(VLOOKUP($A318,table123!$AF$10:$AR$410,3,FALSE)/VLOOKUP($A318,table100!$AE$10:$AK$462,7,FALSE)*1000,"")</f>
        <v>4.3671171322983193</v>
      </c>
      <c r="P318">
        <f>IFERROR(VLOOKUP($A318,table123!$BF$10:$BR$410,3,FALSE)/VLOOKUP($A318,table100!$BE$10:$BK$462,7,FALSE)*1000,"")</f>
        <v>4.2862526094435962</v>
      </c>
      <c r="Q318">
        <f>IFERROR(VLOOKUP($A318,table123!$CF$10:$CY$410,3,FALSE)/VLOOKUP($A318,table100!$CE$10:$CK$462,7,FALSE)*1000,"")</f>
        <v>2.6447062091007116</v>
      </c>
      <c r="R318">
        <f>IFERROR(VLOOKUP($A318,table123!$DF$10:$DY$410,3,FALSE)/VLOOKUP($A318,table100!$DE$10:$DK$462,7,FALSE)*1000,"")</f>
        <v>5.5497428786545324</v>
      </c>
      <c r="S318">
        <f>IFERROR(VLOOKUP($A318,table123!$EF$10:$EZ$410,3,FALSE)/VLOOKUP($A318,table100!$EE$10:$EK$462,7,FALSE)*1000,"")</f>
        <v>5.0511593595708826</v>
      </c>
      <c r="T318">
        <f>IFERROR(VLOOKUP($A318,table123!$FF$10:$FZ$410,3,FALSE)/VLOOKUP($A318,table100!$FE$10:$FK$462,7,FALSE)*1000,"")</f>
        <v>8.1438204105727579</v>
      </c>
      <c r="U318">
        <f>IFERROR(VLOOKUP($A318,table123!$GF$10:$GZ$410,3,FALSE)/VLOOKUP($A318,table100!$GE$10:$GK$462,7,FALSE)*1000,"")</f>
        <v>7.3252420557992064</v>
      </c>
      <c r="W318">
        <f>IFERROR(VLOOKUP($A318,table123!$F$10:$R$410,5,FALSE)/VLOOKUP($A318,table100!$E$10:$K$462,7,FALSE)*1000,"")</f>
        <v>1.7832599200209322E-2</v>
      </c>
      <c r="X318">
        <f>IFERROR(VLOOKUP($A318,table123!$AF$10:$AR$410,5,FALSE)/VLOOKUP($A318,table100!$AE$10:$AK$462,7,FALSE)*1000,"")</f>
        <v>5.3365993470040562E-2</v>
      </c>
      <c r="Y318">
        <f>IFERROR(VLOOKUP($A318,table123!$BF$10:$BR$410,5,FALSE)/VLOOKUP($A318,table100!$BE$10:$BK$462,7,FALSE)*1000,"")</f>
        <v>9.7414832032808998E-2</v>
      </c>
      <c r="Z318">
        <f>IFERROR(VLOOKUP($A318,table123!$CF$10:$CY$410,5,FALSE)/VLOOKUP($A318,table100!$CE$10:$CK$462,7,FALSE)*1000,"")</f>
        <v>1.7631374727338077E-2</v>
      </c>
      <c r="AA318">
        <f>IFERROR(VLOOKUP($A318,table123!$DF$10:$DY$410,5,FALSE)/VLOOKUP($A318,table100!$DE$10:$DK$462,7,FALSE)*1000,"")</f>
        <v>3.5124954928193237E-2</v>
      </c>
      <c r="AB318">
        <f>IFERROR(VLOOKUP($A318,table123!$EF$10:$EZ$410,5,FALSE)/VLOOKUP($A318,table100!$EE$10:$EK$462,7,FALSE)*1000,"")</f>
        <v>7.8515430459651023E-2</v>
      </c>
      <c r="AC318">
        <f>IFERROR(VLOOKUP($A318,table123!$FF$10:$FZ$410,5,FALSE)/VLOOKUP($A318,table100!$FE$10:$FK$462,7,FALSE)*1000,"")</f>
        <v>1.7345730373956886E-2</v>
      </c>
      <c r="AD318">
        <f>IFERROR(VLOOKUP($A318,table123!$GF$10:$GZ$410,5,FALSE)/VLOOKUP($A318,table100!$GE$10:$GK$462,7,FALSE)*1000,"")</f>
        <v>0.35250577968047825</v>
      </c>
      <c r="AF318">
        <f>IFERROR(VLOOKUP($A318,table123!$F$10:$R$410,7,FALSE)/VLOOKUP($A318,table100!$E$10:$K$462,7,FALSE)*1000,"")</f>
        <v>0.41014978160481441</v>
      </c>
      <c r="AG318">
        <f>IFERROR(VLOOKUP($A318,table123!$AF$10:$AR$410,7,FALSE)/VLOOKUP($A318,table100!$AE$10:$AK$462,7,FALSE)*1000,"")</f>
        <v>0.28461863184021635</v>
      </c>
      <c r="AH318">
        <f>IFERROR(VLOOKUP($A318,table123!$BF$10:$BR$410,7,FALSE)/VLOOKUP($A318,table100!$BE$10:$BK$462,7,FALSE)*1000,"")</f>
        <v>0.38965932813123599</v>
      </c>
      <c r="AI318">
        <f>IFERROR(VLOOKUP($A318,table123!$CF$10:$CY$410,7,FALSE)/VLOOKUP($A318,table100!$CE$10:$CK$462,7,FALSE)*1000,"")</f>
        <v>1.2694589803683416</v>
      </c>
      <c r="AJ318">
        <f>IFERROR(VLOOKUP($A318,table123!$DF$10:$DY$410,7,FALSE)/VLOOKUP($A318,table100!$DE$10:$DK$462,7,FALSE)*1000,"")</f>
        <v>0.99227997672145918</v>
      </c>
      <c r="AK318">
        <f>IFERROR(VLOOKUP($A318,table123!$EF$10:$EZ$410,7,FALSE)/VLOOKUP($A318,table100!$EE$10:$EK$462,7,FALSE)*1000,"")</f>
        <v>0.75898249444329324</v>
      </c>
      <c r="AL318">
        <f>IFERROR(VLOOKUP($A318,table123!$FF$10:$FZ$410,7,FALSE)/VLOOKUP($A318,table100!$FE$10:$FK$462,7,FALSE)*1000,"")</f>
        <v>0.68515634977129702</v>
      </c>
      <c r="AM318">
        <f>IFERROR(VLOOKUP($A318,table123!$GF$10:$GZ$410,7,FALSE)/VLOOKUP($A318,table100!$GE$10:$GK$462,7,FALSE)*1000,"")</f>
        <v>1.2380690798533869</v>
      </c>
      <c r="AO318">
        <f>IFERROR(VLOOKUP($A318,table123!$F$10:$R$410,9,FALSE)/VLOOKUP($A318,table100!$E$10:$K$462,7,FALSE)*1000,"")</f>
        <v>1.7832599200209322E-2</v>
      </c>
      <c r="AP318">
        <f>IFERROR(VLOOKUP($A318,table123!$AF$10:$AR$410,9,FALSE)/VLOOKUP($A318,table100!$AE$10:$AK$462,7,FALSE)*1000,"")</f>
        <v>8.894332245006761E-3</v>
      </c>
      <c r="AQ318">
        <f>IFERROR(VLOOKUP($A318,table123!$BF$10:$BR$410,9,FALSE)/VLOOKUP($A318,table100!$BE$10:$BK$462,7,FALSE)*1000,"")</f>
        <v>8.8558938211644542E-3</v>
      </c>
      <c r="AR318">
        <f>IFERROR(VLOOKUP($A318,table123!$CF$10:$CY$410,16,FALSE)/VLOOKUP($A318,table100!$CE$10:$CK$462,7,FALSE)*1000,"")</f>
        <v>0</v>
      </c>
      <c r="AS318">
        <f>IFERROR(VLOOKUP($A318,table123!$DF$10:$DY$410,16,FALSE)/VLOOKUP($A318,table100!$DE$10:$DK$462,7,FALSE)*1000,"")</f>
        <v>0</v>
      </c>
      <c r="AT318">
        <f>IFERROR(VLOOKUP($A318,table123!$EF$10:$EZ$410,17,FALSE)/VLOOKUP($A318,table100!$EE$10:$EK$462,7,FALSE)*1000,"")</f>
        <v>0</v>
      </c>
      <c r="AU318">
        <f>IFERROR(VLOOKUP($A318,table123!$FF$10:$FZ$410,17,FALSE)/VLOOKUP($A318,table100!$FE$10:$FK$462,7,FALSE)*1000,"")</f>
        <v>0.10407438224374131</v>
      </c>
      <c r="AV318">
        <f>IFERROR(VLOOKUP($A318,table123!$GF$10:$GZ$410,17,FALSE)/VLOOKUP($A318,table100!$GE$10:$GK$462,7,FALSE)*1000,"")</f>
        <v>0</v>
      </c>
      <c r="AX318">
        <f>IFERROR(VLOOKUP($A318,table123!$F$10:$R$410,11,FALSE)/VLOOKUP($A318,table100!$E$10:$K$462,7,FALSE)*1000,"")</f>
        <v>0.16940969240198855</v>
      </c>
      <c r="AY318">
        <f>IFERROR(VLOOKUP($A318,table123!$AF$10:$AR$410,11,FALSE)/VLOOKUP($A318,table100!$AE$10:$AK$462,7,FALSE)*1000,"")</f>
        <v>0.37356195429028394</v>
      </c>
      <c r="AZ318">
        <f>IFERROR(VLOOKUP($A318,table123!$BF$10:$BR$410,11,FALSE)/VLOOKUP($A318,table100!$BE$10:$BK$462,7,FALSE)*1000,"")</f>
        <v>0.22139734552911136</v>
      </c>
      <c r="BA318">
        <f>IFERROR(VLOOKUP($A318,table123!$CF$10:$CY$410,18,FALSE)/VLOOKUP($A318,table100!$CE$10:$CK$462,7,FALSE)*1000,"")</f>
        <v>8.8156873636690385E-3</v>
      </c>
      <c r="BB318">
        <f>IFERROR(VLOOKUP($A318,table123!$DF$10:$DY$410,18,FALSE)/VLOOKUP($A318,table100!$DE$10:$DK$462,7,FALSE)*1000,"")</f>
        <v>8.7812387320483094E-3</v>
      </c>
      <c r="BC318">
        <f>IFERROR(VLOOKUP($A318,table123!$EF$10:$EZ$410,19,FALSE)/VLOOKUP($A318,table100!$EE$10:$EK$462,7,FALSE)*1000,"")</f>
        <v>0</v>
      </c>
      <c r="BD318">
        <f>IFERROR(VLOOKUP($A318,table123!$FF$10:$FZ$410,19,FALSE)/VLOOKUP($A318,table100!$FE$10:$FK$462,7,FALSE)*1000,"")</f>
        <v>0.20814876448748262</v>
      </c>
      <c r="BE318">
        <f>IFERROR(VLOOKUP($A318,table123!$GF$10:$GZ$410,19,FALSE)/VLOOKUP($A318,table100!$GE$10:$GK$462,7,FALSE)*1000,"")</f>
        <v>4.2988509717131494E-2</v>
      </c>
      <c r="BG318">
        <f>IFERROR(VLOOKUP($A318,table123!$F$10:$R$410,13,FALSE)/VLOOKUP($A318,table100!$E$10:$K$462,7,FALSE)*1000,"")</f>
        <v>2.4698149892289911</v>
      </c>
      <c r="BH318">
        <f>IFERROR(VLOOKUP($A318,table123!$AF$10:$AR$410,13,FALSE)/VLOOKUP($A318,table100!$AE$10:$AK$462,7,FALSE)*1000,"")</f>
        <v>4.3404341355632994</v>
      </c>
      <c r="BI318">
        <f>IFERROR(VLOOKUP($A318,table123!$BF$10:$BR$410,13,FALSE)/VLOOKUP($A318,table100!$BE$10:$BK$462,7,FALSE)*1000,"")</f>
        <v>4.5607853178996942</v>
      </c>
      <c r="BJ318">
        <f>IFERROR(VLOOKUP($A318,table123!$CF$10:$CY$410,20,FALSE)/VLOOKUP($A318,table100!$CE$10:$CK$462,7,FALSE)*1000,"")</f>
        <v>3.9229808768327223</v>
      </c>
      <c r="BK318">
        <f>IFERROR(VLOOKUP($A318,table123!$DF$10:$DY$410,20,FALSE)/VLOOKUP($A318,table100!$DE$10:$DK$462,7,FALSE)*1000,"")</f>
        <v>6.5683665715721355</v>
      </c>
      <c r="BL318">
        <f>IFERROR(VLOOKUP($A318,table123!$EF$10:$EZ$410,21,FALSE)/VLOOKUP($A318,table100!$EE$10:$EK$462,7,FALSE)*1000,"")</f>
        <v>5.888657284473827</v>
      </c>
      <c r="BM318">
        <f>IFERROR(VLOOKUP($A318,table123!$FF$10:$FZ$410,21,FALSE)/VLOOKUP($A318,table100!$FE$10:$FK$462,7,FALSE)*1000,"")</f>
        <v>8.7422481084742714</v>
      </c>
      <c r="BN318">
        <f>IFERROR(VLOOKUP($A318,table123!$GF$10:$GZ$410,21,FALSE)/VLOOKUP($A318,table100!$GE$10:$GK$462,7,FALSE)*1000,"")</f>
        <v>8.872828405615941</v>
      </c>
    </row>
    <row r="319" spans="1:66" x14ac:dyDescent="0.3">
      <c r="A319" t="s">
        <v>952</v>
      </c>
      <c r="B319" t="str">
        <f>VLOOKUP($A319,class!$A$1:$B$455,2,FALSE)</f>
        <v>Shire District</v>
      </c>
      <c r="C319" t="str">
        <f>IFERROR(VLOOKUP($A319,classifications!A$3:C$334,3,FALSE),VLOOKUP($A319,classifications!I$2:K$28,3,FALSE))</f>
        <v>Predominantly Rural</v>
      </c>
      <c r="E319" t="b">
        <f>IF(VLOOKUP(A319,table123!$F$10:$F$410,1,FALSE)=VLOOKUP(calculations!A319,table100!$E$10:$E$462,1,FALSE),TRUE,FALSE)</f>
        <v>1</v>
      </c>
      <c r="F319" t="b">
        <f>IF(VLOOKUP($A319,table123!$AF$10:$AF$410,1,FALSE)=VLOOKUP(calculations!$A319,table100!$AE$10:$AE$462,1,FALSE),TRUE,FALSE)</f>
        <v>1</v>
      </c>
      <c r="G319" t="b">
        <f>IF(VLOOKUP($A319,table123!$BF$10:$BF$410,1,FALSE)=VLOOKUP(calculations!$A319,table100!$BE$10:$BE$462,1,FALSE),TRUE,FALSE)</f>
        <v>1</v>
      </c>
      <c r="H319" t="b">
        <f>IF(VLOOKUP($A319,table123!$CF$10:$CF$410,1,FALSE)=VLOOKUP(calculations!$A319,table100!$CE$10:$CE$462,1,FALSE),TRUE,FALSE)</f>
        <v>1</v>
      </c>
      <c r="I319" t="b">
        <f>IF(VLOOKUP($A319,table123!$DF$10:$DF$410,1,FALSE)=VLOOKUP(calculations!$A319,table100!$DE$10:$DE$462,1,FALSE),TRUE,FALSE)</f>
        <v>1</v>
      </c>
      <c r="J319" t="b">
        <f>IF(VLOOKUP($A319,table123!$EF$10:$EF$410,1,FALSE)=VLOOKUP(calculations!$A319,table100!$EE$10:$EE$462,1,FALSE),TRUE,FALSE)</f>
        <v>1</v>
      </c>
      <c r="K319" t="b">
        <f>IF(VLOOKUP($A319,table123!$FF$10:$FF$410,1,FALSE)=VLOOKUP(calculations!$A319,table100!$FE$10:$FE$462,1,FALSE),TRUE,FALSE)</f>
        <v>1</v>
      </c>
      <c r="L319" t="b">
        <f>IF(VLOOKUP($A319,table123!$GF$10:$GF$408,1,FALSE)=VLOOKUP(calculations!$A319,table100!$GE$10:$GE$462,1,FALSE),TRUE,FALSE)</f>
        <v>1</v>
      </c>
      <c r="N319">
        <f>IFERROR(VLOOKUP($A319,table123!$F$10:$R$410,3,FALSE)/VLOOKUP($A319,table100!$E$10:$K$462,7,FALSE)*1000,"")</f>
        <v>4.1138779670889756</v>
      </c>
      <c r="O319">
        <f>IFERROR(VLOOKUP($A319,table123!$AF$10:$AR$410,3,FALSE)/VLOOKUP($A319,table100!$AE$10:$AK$462,7,FALSE)*1000,"")</f>
        <v>5.1894980471575298</v>
      </c>
      <c r="P319">
        <f>IFERROR(VLOOKUP($A319,table123!$BF$10:$BR$410,3,FALSE)/VLOOKUP($A319,table100!$BE$10:$BK$462,7,FALSE)*1000,"")</f>
        <v>11.341985117014776</v>
      </c>
      <c r="Q319">
        <f>IFERROR(VLOOKUP($A319,table123!$CF$10:$CY$410,3,FALSE)/VLOOKUP($A319,table100!$CE$10:$CK$462,7,FALSE)*1000,"")</f>
        <v>16.683823790422775</v>
      </c>
      <c r="R319">
        <f>IFERROR(VLOOKUP($A319,table123!$DF$10:$DY$410,3,FALSE)/VLOOKUP($A319,table100!$DE$10:$DK$462,7,FALSE)*1000,"")</f>
        <v>19.390243902439025</v>
      </c>
      <c r="S319">
        <f>IFERROR(VLOOKUP($A319,table123!$EF$10:$EZ$410,3,FALSE)/VLOOKUP($A319,table100!$EE$10:$EK$462,7,FALSE)*1000,"")</f>
        <v>21.818864190791384</v>
      </c>
      <c r="T319">
        <f>IFERROR(VLOOKUP($A319,table123!$FF$10:$FZ$410,3,FALSE)/VLOOKUP($A319,table100!$FE$10:$FK$462,7,FALSE)*1000,"")</f>
        <v>22.116587440580435</v>
      </c>
      <c r="U319">
        <f>IFERROR(VLOOKUP($A319,table123!$GF$10:$GZ$410,3,FALSE)/VLOOKUP($A319,table100!$GE$10:$GK$462,7,FALSE)*1000,"")</f>
        <v>21.837263497547379</v>
      </c>
      <c r="W319">
        <f>IFERROR(VLOOKUP($A319,table123!$F$10:$R$410,5,FALSE)/VLOOKUP($A319,table100!$E$10:$K$462,7,FALSE)*1000,"")</f>
        <v>5.4608999563128001E-2</v>
      </c>
      <c r="X319">
        <f>IFERROR(VLOOKUP($A319,table123!$AF$10:$AR$410,5,FALSE)/VLOOKUP($A319,table100!$AE$10:$AK$462,7,FALSE)*1000,"")</f>
        <v>3.6163749457543762E-2</v>
      </c>
      <c r="Y319">
        <f>IFERROR(VLOOKUP($A319,table123!$BF$10:$BR$410,5,FALSE)/VLOOKUP($A319,table100!$BE$10:$BK$462,7,FALSE)*1000,"")</f>
        <v>0.32354315706222808</v>
      </c>
      <c r="Z319">
        <f>IFERROR(VLOOKUP($A319,table123!$CF$10:$CY$410,5,FALSE)/VLOOKUP($A319,table100!$CE$10:$CK$462,7,FALSE)*1000,"")</f>
        <v>0.74544744595506018</v>
      </c>
      <c r="AA319">
        <f>IFERROR(VLOOKUP($A319,table123!$DF$10:$DY$410,5,FALSE)/VLOOKUP($A319,table100!$DE$10:$DK$462,7,FALSE)*1000,"")</f>
        <v>0.2264808362369338</v>
      </c>
      <c r="AB319">
        <f>IFERROR(VLOOKUP($A319,table123!$EF$10:$EZ$410,5,FALSE)/VLOOKUP($A319,table100!$EE$10:$EK$462,7,FALSE)*1000,"")</f>
        <v>0.20471178286903563</v>
      </c>
      <c r="AC319">
        <f>IFERROR(VLOOKUP($A319,table123!$FF$10:$FZ$410,5,FALSE)/VLOOKUP($A319,table100!$FE$10:$FK$462,7,FALSE)*1000,"")</f>
        <v>8.3395880243515977E-2</v>
      </c>
      <c r="AD319">
        <f>IFERROR(VLOOKUP($A319,table123!$GF$10:$GZ$410,5,FALSE)/VLOOKUP($A319,table100!$GE$10:$GK$462,7,FALSE)*1000,"")</f>
        <v>6.5185861186708605E-2</v>
      </c>
      <c r="AF319">
        <f>IFERROR(VLOOKUP($A319,table123!$F$10:$R$410,7,FALSE)/VLOOKUP($A319,table100!$E$10:$K$462,7,FALSE)*1000,"")</f>
        <v>2.5484199796126403</v>
      </c>
      <c r="AG319">
        <f>IFERROR(VLOOKUP($A319,table123!$AF$10:$AR$410,7,FALSE)/VLOOKUP($A319,table100!$AE$10:$AK$462,7,FALSE)*1000,"")</f>
        <v>0.70519311442210331</v>
      </c>
      <c r="AH319">
        <f>IFERROR(VLOOKUP($A319,table123!$BF$10:$BR$410,7,FALSE)/VLOOKUP($A319,table100!$BE$10:$BK$462,7,FALSE)*1000,"")</f>
        <v>0.97062947118668441</v>
      </c>
      <c r="AI319">
        <f>IFERROR(VLOOKUP($A319,table123!$CF$10:$CY$410,7,FALSE)/VLOOKUP($A319,table100!$CE$10:$CK$462,7,FALSE)*1000,"")</f>
        <v>0.9229349330872173</v>
      </c>
      <c r="AJ319">
        <f>IFERROR(VLOOKUP($A319,table123!$DF$10:$DY$410,7,FALSE)/VLOOKUP($A319,table100!$DE$10:$DK$462,7,FALSE)*1000,"")</f>
        <v>1.6550522648083625</v>
      </c>
      <c r="AK319">
        <f>IFERROR(VLOOKUP($A319,table123!$EF$10:$EZ$410,7,FALSE)/VLOOKUP($A319,table100!$EE$10:$EK$462,7,FALSE)*1000,"")</f>
        <v>1.2794486429314726</v>
      </c>
      <c r="AL319">
        <f>IFERROR(VLOOKUP($A319,table123!$FF$10:$FZ$410,7,FALSE)/VLOOKUP($A319,table100!$FE$10:$FK$462,7,FALSE)*1000,"")</f>
        <v>1.9014260695521641</v>
      </c>
      <c r="AM319">
        <f>IFERROR(VLOOKUP($A319,table123!$GF$10:$GZ$410,7,FALSE)/VLOOKUP($A319,table100!$GE$10:$GK$462,7,FALSE)*1000,"")</f>
        <v>1.173345501360755</v>
      </c>
      <c r="AO319">
        <f>IFERROR(VLOOKUP($A319,table123!$F$10:$R$410,9,FALSE)/VLOOKUP($A319,table100!$E$10:$K$462,7,FALSE)*1000,"")</f>
        <v>1.8202999854376001E-2</v>
      </c>
      <c r="AP319">
        <f>IFERROR(VLOOKUP($A319,table123!$AF$10:$AR$410,9,FALSE)/VLOOKUP($A319,table100!$AE$10:$AK$462,7,FALSE)*1000,"")</f>
        <v>3.6163749457543762E-2</v>
      </c>
      <c r="AQ319">
        <f>IFERROR(VLOOKUP($A319,table123!$BF$10:$BR$410,9,FALSE)/VLOOKUP($A319,table100!$BE$10:$BK$462,7,FALSE)*1000,"")</f>
        <v>0.14379695869432363</v>
      </c>
      <c r="AR319">
        <f>IFERROR(VLOOKUP($A319,table123!$CF$10:$CY$410,16,FALSE)/VLOOKUP($A319,table100!$CE$10:$CK$462,7,FALSE)*1000,"")</f>
        <v>0.53246246139647158</v>
      </c>
      <c r="AS319">
        <f>IFERROR(VLOOKUP($A319,table123!$DF$10:$DY$410,16,FALSE)/VLOOKUP($A319,table100!$DE$10:$DK$462,7,FALSE)*1000,"")</f>
        <v>0</v>
      </c>
      <c r="AT319">
        <f>IFERROR(VLOOKUP($A319,table123!$EF$10:$EZ$410,17,FALSE)/VLOOKUP($A319,table100!$EE$10:$EK$462,7,FALSE)*1000,"")</f>
        <v>8.5296576195431517E-2</v>
      </c>
      <c r="AU319">
        <f>IFERROR(VLOOKUP($A319,table123!$FF$10:$FZ$410,17,FALSE)/VLOOKUP($A319,table100!$FE$10:$FK$462,7,FALSE)*1000,"")</f>
        <v>8.3395880243515977E-2</v>
      </c>
      <c r="AV319">
        <f>IFERROR(VLOOKUP($A319,table123!$GF$10:$GZ$410,17,FALSE)/VLOOKUP($A319,table100!$GE$10:$GK$462,7,FALSE)*1000,"")</f>
        <v>0</v>
      </c>
      <c r="AX319">
        <f>IFERROR(VLOOKUP($A319,table123!$F$10:$R$410,11,FALSE)/VLOOKUP($A319,table100!$E$10:$K$462,7,FALSE)*1000,"")</f>
        <v>3.6405999708752003E-2</v>
      </c>
      <c r="AY319">
        <f>IFERROR(VLOOKUP($A319,table123!$AF$10:$AR$410,11,FALSE)/VLOOKUP($A319,table100!$AE$10:$AK$462,7,FALSE)*1000,"")</f>
        <v>0</v>
      </c>
      <c r="AZ319">
        <f>IFERROR(VLOOKUP($A319,table123!$BF$10:$BR$410,11,FALSE)/VLOOKUP($A319,table100!$BE$10:$BK$462,7,FALSE)*1000,"")</f>
        <v>5.3923859510371354E-2</v>
      </c>
      <c r="BA319">
        <f>IFERROR(VLOOKUP($A319,table123!$CF$10:$CY$410,18,FALSE)/VLOOKUP($A319,table100!$CE$10:$CK$462,7,FALSE)*1000,"")</f>
        <v>0.1064924922792943</v>
      </c>
      <c r="BB319">
        <f>IFERROR(VLOOKUP($A319,table123!$DF$10:$DY$410,18,FALSE)/VLOOKUP($A319,table100!$DE$10:$DK$462,7,FALSE)*1000,"")</f>
        <v>3.484320557491289E-2</v>
      </c>
      <c r="BC319">
        <f>IFERROR(VLOOKUP($A319,table123!$EF$10:$EZ$410,19,FALSE)/VLOOKUP($A319,table100!$EE$10:$EK$462,7,FALSE)*1000,"")</f>
        <v>0.59707603336802062</v>
      </c>
      <c r="BD319">
        <f>IFERROR(VLOOKUP($A319,table123!$FF$10:$FZ$410,19,FALSE)/VLOOKUP($A319,table100!$FE$10:$FK$462,7,FALSE)*1000,"")</f>
        <v>0.70052539404553416</v>
      </c>
      <c r="BE319">
        <f>IFERROR(VLOOKUP($A319,table123!$GF$10:$GZ$410,19,FALSE)/VLOOKUP($A319,table100!$GE$10:$GK$462,7,FALSE)*1000,"")</f>
        <v>1.2059384319541091</v>
      </c>
      <c r="BG319">
        <f>IFERROR(VLOOKUP($A319,table123!$F$10:$R$410,13,FALSE)/VLOOKUP($A319,table100!$E$10:$K$462,7,FALSE)*1000,"")</f>
        <v>6.6987039464103688</v>
      </c>
      <c r="BH319">
        <f>IFERROR(VLOOKUP($A319,table123!$AF$10:$AR$410,13,FALSE)/VLOOKUP($A319,table100!$AE$10:$AK$462,7,FALSE)*1000,"")</f>
        <v>5.9670186604947197</v>
      </c>
      <c r="BI319">
        <f>IFERROR(VLOOKUP($A319,table123!$BF$10:$BR$410,13,FALSE)/VLOOKUP($A319,table100!$BE$10:$BK$462,7,FALSE)*1000,"")</f>
        <v>12.72603084444764</v>
      </c>
      <c r="BJ319">
        <f>IFERROR(VLOOKUP($A319,table123!$CF$10:$CY$410,20,FALSE)/VLOOKUP($A319,table100!$CE$10:$CK$462,7,FALSE)*1000,"")</f>
        <v>18.778176138582229</v>
      </c>
      <c r="BK319">
        <f>IFERROR(VLOOKUP($A319,table123!$DF$10:$DY$410,20,FALSE)/VLOOKUP($A319,table100!$DE$10:$DK$462,7,FALSE)*1000,"")</f>
        <v>21.236933797909408</v>
      </c>
      <c r="BL319">
        <f>IFERROR(VLOOKUP($A319,table123!$EF$10:$EZ$410,21,FALSE)/VLOOKUP($A319,table100!$EE$10:$EK$462,7,FALSE)*1000,"")</f>
        <v>22.791245159419301</v>
      </c>
      <c r="BM319">
        <f>IFERROR(VLOOKUP($A319,table123!$FF$10:$FZ$410,21,FALSE)/VLOOKUP($A319,table100!$FE$10:$FK$462,7,FALSE)*1000,"")</f>
        <v>23.484279876574099</v>
      </c>
      <c r="BN319">
        <f>IFERROR(VLOOKUP($A319,table123!$GF$10:$GZ$410,21,FALSE)/VLOOKUP($A319,table100!$GE$10:$GK$462,7,FALSE)*1000,"")</f>
        <v>21.869856428140736</v>
      </c>
    </row>
    <row r="320" spans="1:66" x14ac:dyDescent="0.3">
      <c r="A320" t="s">
        <v>547</v>
      </c>
      <c r="B320" t="str">
        <f>VLOOKUP($A320,class!$A$1:$B$455,2,FALSE)</f>
        <v>Shire District</v>
      </c>
      <c r="C320" t="str">
        <f>IFERROR(VLOOKUP($A320,classifications!A$3:C$334,3,FALSE),VLOOKUP($A320,classifications!I$2:K$28,3,FALSE))</f>
        <v>Urban with Significant Rural</v>
      </c>
      <c r="E320" t="b">
        <f>IF(VLOOKUP(A320,table123!$F$10:$F$410,1,FALSE)=VLOOKUP(calculations!A320,table100!$E$10:$E$462,1,FALSE),TRUE,FALSE)</f>
        <v>1</v>
      </c>
      <c r="F320" t="b">
        <f>IF(VLOOKUP($A320,table123!$AF$10:$AF$410,1,FALSE)=VLOOKUP(calculations!$A320,table100!$AE$10:$AE$462,1,FALSE),TRUE,FALSE)</f>
        <v>1</v>
      </c>
      <c r="G320" t="b">
        <f>IF(VLOOKUP($A320,table123!$BF$10:$BF$410,1,FALSE)=VLOOKUP(calculations!$A320,table100!$BE$10:$BE$462,1,FALSE),TRUE,FALSE)</f>
        <v>1</v>
      </c>
      <c r="H320" t="b">
        <f>IF(VLOOKUP($A320,table123!$CF$10:$CF$410,1,FALSE)=VLOOKUP(calculations!$A320,table100!$CE$10:$CE$462,1,FALSE),TRUE,FALSE)</f>
        <v>1</v>
      </c>
      <c r="I320" t="b">
        <f>IF(VLOOKUP($A320,table123!$DF$10:$DF$410,1,FALSE)=VLOOKUP(calculations!$A320,table100!$DE$10:$DE$462,1,FALSE),TRUE,FALSE)</f>
        <v>1</v>
      </c>
      <c r="J320" t="b">
        <f>IF(VLOOKUP($A320,table123!$EF$10:$EF$410,1,FALSE)=VLOOKUP(calculations!$A320,table100!$EE$10:$EE$462,1,FALSE),TRUE,FALSE)</f>
        <v>1</v>
      </c>
      <c r="K320" t="b">
        <f>IF(VLOOKUP($A320,table123!$FF$10:$FF$410,1,FALSE)=VLOOKUP(calculations!$A320,table100!$FE$10:$FE$462,1,FALSE),TRUE,FALSE)</f>
        <v>1</v>
      </c>
      <c r="L320" t="b">
        <f>IF(VLOOKUP($A320,table123!$GF$10:$GF$408,1,FALSE)=VLOOKUP(calculations!$A320,table100!$GE$10:$GE$462,1,FALSE),TRUE,FALSE)</f>
        <v>1</v>
      </c>
      <c r="N320">
        <f>IFERROR(VLOOKUP($A320,table123!$F$10:$R$410,3,FALSE)/VLOOKUP($A320,table100!$E$10:$K$462,7,FALSE)*1000,"")</f>
        <v>7.7080477581103368</v>
      </c>
      <c r="O320">
        <f>IFERROR(VLOOKUP($A320,table123!$AF$10:$AR$410,3,FALSE)/VLOOKUP($A320,table100!$AE$10:$AK$462,7,FALSE)*1000,"")</f>
        <v>10.345846881466153</v>
      </c>
      <c r="P320">
        <f>IFERROR(VLOOKUP($A320,table123!$BF$10:$BR$410,3,FALSE)/VLOOKUP($A320,table100!$BE$10:$BK$462,7,FALSE)*1000,"")</f>
        <v>11.24516809183554</v>
      </c>
      <c r="Q320">
        <f>IFERROR(VLOOKUP($A320,table123!$CF$10:$CY$410,3,FALSE)/VLOOKUP($A320,table100!$CE$10:$CK$462,7,FALSE)*1000,"")</f>
        <v>7.3752292692344827</v>
      </c>
      <c r="R320">
        <f>IFERROR(VLOOKUP($A320,table123!$DF$10:$DY$410,3,FALSE)/VLOOKUP($A320,table100!$DE$10:$DK$462,7,FALSE)*1000,"")</f>
        <v>5.8975586404978459</v>
      </c>
      <c r="S320">
        <f>IFERROR(VLOOKUP($A320,table123!$EF$10:$EZ$410,3,FALSE)/VLOOKUP($A320,table100!$EE$10:$EK$462,7,FALSE)*1000,"")</f>
        <v>8.5011696240086714</v>
      </c>
      <c r="T320">
        <f>IFERROR(VLOOKUP($A320,table123!$FF$10:$FZ$410,3,FALSE)/VLOOKUP($A320,table100!$FE$10:$FK$462,7,FALSE)*1000,"")</f>
        <v>10.512830174460229</v>
      </c>
      <c r="U320">
        <f>IFERROR(VLOOKUP($A320,table123!$GF$10:$GZ$410,3,FALSE)/VLOOKUP($A320,table100!$GE$10:$GK$462,7,FALSE)*1000,"")</f>
        <v>11.763170649863913</v>
      </c>
      <c r="W320">
        <f>IFERROR(VLOOKUP($A320,table123!$F$10:$R$410,5,FALSE)/VLOOKUP($A320,table100!$E$10:$K$462,7,FALSE)*1000,"")</f>
        <v>0.13906271728549574</v>
      </c>
      <c r="X320">
        <f>IFERROR(VLOOKUP($A320,table123!$AF$10:$AR$410,5,FALSE)/VLOOKUP($A320,table100!$AE$10:$AK$462,7,FALSE)*1000,"")</f>
        <v>0.1182382500738989</v>
      </c>
      <c r="Y320">
        <f>IFERROR(VLOOKUP($A320,table123!$BF$10:$BR$410,5,FALSE)/VLOOKUP($A320,table100!$BE$10:$BK$462,7,FALSE)*1000,"")</f>
        <v>0.19522861270547812</v>
      </c>
      <c r="Z320">
        <f>IFERROR(VLOOKUP($A320,table123!$CF$10:$CY$410,5,FALSE)/VLOOKUP($A320,table100!$CE$10:$CK$462,7,FALSE)*1000,"")</f>
        <v>0.23168259484506226</v>
      </c>
      <c r="AA320">
        <f>IFERROR(VLOOKUP($A320,table123!$DF$10:$DY$410,5,FALSE)/VLOOKUP($A320,table100!$DE$10:$DK$462,7,FALSE)*1000,"")</f>
        <v>0.19147917663954045</v>
      </c>
      <c r="AB320">
        <f>IFERROR(VLOOKUP($A320,table123!$EF$10:$EZ$410,5,FALSE)/VLOOKUP($A320,table100!$EE$10:$EK$462,7,FALSE)*1000,"")</f>
        <v>0.15214621251022231</v>
      </c>
      <c r="AC320">
        <f>IFERROR(VLOOKUP($A320,table123!$FF$10:$FZ$410,5,FALSE)/VLOOKUP($A320,table100!$FE$10:$FK$462,7,FALSE)*1000,"")</f>
        <v>-1.8840197445269227E-2</v>
      </c>
      <c r="AD320">
        <f>IFERROR(VLOOKUP($A320,table123!$GF$10:$GZ$410,5,FALSE)/VLOOKUP($A320,table100!$GE$10:$GK$462,7,FALSE)*1000,"")</f>
        <v>0.22370530554416315</v>
      </c>
      <c r="AF320">
        <f>IFERROR(VLOOKUP($A320,table123!$F$10:$R$410,7,FALSE)/VLOOKUP($A320,table100!$E$10:$K$462,7,FALSE)*1000,"")</f>
        <v>0.63571527901940916</v>
      </c>
      <c r="AG320">
        <f>IFERROR(VLOOKUP($A320,table123!$AF$10:$AR$410,7,FALSE)/VLOOKUP($A320,table100!$AE$10:$AK$462,7,FALSE)*1000,"")</f>
        <v>0.5911912503694946</v>
      </c>
      <c r="AH320">
        <f>IFERROR(VLOOKUP($A320,table123!$BF$10:$BR$410,7,FALSE)/VLOOKUP($A320,table100!$BE$10:$BK$462,7,FALSE)*1000,"")</f>
        <v>0.44902580922259966</v>
      </c>
      <c r="AI320">
        <f>IFERROR(VLOOKUP($A320,table123!$CF$10:$CY$410,7,FALSE)/VLOOKUP($A320,table100!$CE$10:$CK$462,7,FALSE)*1000,"")</f>
        <v>1.1584129742253113</v>
      </c>
      <c r="AJ320">
        <f>IFERROR(VLOOKUP($A320,table123!$DF$10:$DY$410,7,FALSE)/VLOOKUP($A320,table100!$DE$10:$DK$462,7,FALSE)*1000,"")</f>
        <v>1.0531354715174723</v>
      </c>
      <c r="AK320">
        <f>IFERROR(VLOOKUP($A320,table123!$EF$10:$EZ$410,7,FALSE)/VLOOKUP($A320,table100!$EE$10:$EK$462,7,FALSE)*1000,"")</f>
        <v>1.1220783172628896</v>
      </c>
      <c r="AL320">
        <f>IFERROR(VLOOKUP($A320,table123!$FF$10:$FZ$410,7,FALSE)/VLOOKUP($A320,table100!$FE$10:$FK$462,7,FALSE)*1000,"")</f>
        <v>0.48984513357699988</v>
      </c>
      <c r="AM320">
        <f>IFERROR(VLOOKUP($A320,table123!$GF$10:$GZ$410,7,FALSE)/VLOOKUP($A320,table100!$GE$10:$GK$462,7,FALSE)*1000,"")</f>
        <v>0.42876850229297941</v>
      </c>
      <c r="AO320">
        <f>IFERROR(VLOOKUP($A320,table123!$F$10:$R$410,9,FALSE)/VLOOKUP($A320,table100!$E$10:$K$462,7,FALSE)*1000,"")</f>
        <v>0</v>
      </c>
      <c r="AP320">
        <f>IFERROR(VLOOKUP($A320,table123!$AF$10:$AR$410,9,FALSE)/VLOOKUP($A320,table100!$AE$10:$AK$462,7,FALSE)*1000,"")</f>
        <v>0</v>
      </c>
      <c r="AQ320">
        <f>IFERROR(VLOOKUP($A320,table123!$BF$10:$BR$410,9,FALSE)/VLOOKUP($A320,table100!$BE$10:$BK$462,7,FALSE)*1000,"")</f>
        <v>0</v>
      </c>
      <c r="AR320">
        <f>IFERROR(VLOOKUP($A320,table123!$CF$10:$CY$410,16,FALSE)/VLOOKUP($A320,table100!$CE$10:$CK$462,7,FALSE)*1000,"")</f>
        <v>0</v>
      </c>
      <c r="AS320">
        <f>IFERROR(VLOOKUP($A320,table123!$DF$10:$DY$410,16,FALSE)/VLOOKUP($A320,table100!$DE$10:$DK$462,7,FALSE)*1000,"")</f>
        <v>0</v>
      </c>
      <c r="AT320">
        <f>IFERROR(VLOOKUP($A320,table123!$EF$10:$EZ$410,17,FALSE)/VLOOKUP($A320,table100!$EE$10:$EK$462,7,FALSE)*1000,"")</f>
        <v>0</v>
      </c>
      <c r="AU320">
        <f>IFERROR(VLOOKUP($A320,table123!$FF$10:$FZ$410,17,FALSE)/VLOOKUP($A320,table100!$FE$10:$FK$462,7,FALSE)*1000,"")</f>
        <v>0</v>
      </c>
      <c r="AV320">
        <f>IFERROR(VLOOKUP($A320,table123!$GF$10:$GZ$410,17,FALSE)/VLOOKUP($A320,table100!$GE$10:$GK$462,7,FALSE)*1000,"")</f>
        <v>5.5926326386040788E-2</v>
      </c>
      <c r="AX320">
        <f>IFERROR(VLOOKUP($A320,table123!$F$10:$R$410,11,FALSE)/VLOOKUP($A320,table100!$E$10:$K$462,7,FALSE)*1000,"")</f>
        <v>0.37745594691777418</v>
      </c>
      <c r="AY320">
        <f>IFERROR(VLOOKUP($A320,table123!$AF$10:$AR$410,11,FALSE)/VLOOKUP($A320,table100!$AE$10:$AK$462,7,FALSE)*1000,"")</f>
        <v>1.6553355010345847</v>
      </c>
      <c r="AZ320">
        <f>IFERROR(VLOOKUP($A320,table123!$BF$10:$BR$410,11,FALSE)/VLOOKUP($A320,table100!$BE$10:$BK$462,7,FALSE)*1000,"")</f>
        <v>0.70282300573972123</v>
      </c>
      <c r="BA320">
        <f>IFERROR(VLOOKUP($A320,table123!$CF$10:$CY$410,18,FALSE)/VLOOKUP($A320,table100!$CE$10:$CK$462,7,FALSE)*1000,"")</f>
        <v>0.46336518969012452</v>
      </c>
      <c r="BB320">
        <f>IFERROR(VLOOKUP($A320,table123!$DF$10:$DY$410,18,FALSE)/VLOOKUP($A320,table100!$DE$10:$DK$462,7,FALSE)*1000,"")</f>
        <v>0.32551460028721874</v>
      </c>
      <c r="BC320">
        <f>IFERROR(VLOOKUP($A320,table123!$EF$10:$EZ$410,19,FALSE)/VLOOKUP($A320,table100!$EE$10:$EK$462,7,FALSE)*1000,"")</f>
        <v>0.32331070158422248</v>
      </c>
      <c r="BD320">
        <f>IFERROR(VLOOKUP($A320,table123!$FF$10:$FZ$410,19,FALSE)/VLOOKUP($A320,table100!$FE$10:$FK$462,7,FALSE)*1000,"")</f>
        <v>0.35796375146011533</v>
      </c>
      <c r="BE320">
        <f>IFERROR(VLOOKUP($A320,table123!$GF$10:$GZ$410,19,FALSE)/VLOOKUP($A320,table100!$GE$10:$GK$462,7,FALSE)*1000,"")</f>
        <v>0.11185265277208158</v>
      </c>
      <c r="BG320">
        <f>IFERROR(VLOOKUP($A320,table123!$F$10:$R$410,13,FALSE)/VLOOKUP($A320,table100!$E$10:$K$462,7,FALSE)*1000,"")</f>
        <v>8.1053698074974676</v>
      </c>
      <c r="BH320">
        <f>IFERROR(VLOOKUP($A320,table123!$AF$10:$AR$410,13,FALSE)/VLOOKUP($A320,table100!$AE$10:$AK$462,7,FALSE)*1000,"")</f>
        <v>9.3999408808749614</v>
      </c>
      <c r="BI320">
        <f>IFERROR(VLOOKUP($A320,table123!$BF$10:$BR$410,13,FALSE)/VLOOKUP($A320,table100!$BE$10:$BK$462,7,FALSE)*1000,"")</f>
        <v>11.186599508023896</v>
      </c>
      <c r="BJ320">
        <f>IFERROR(VLOOKUP($A320,table123!$CF$10:$CY$410,20,FALSE)/VLOOKUP($A320,table100!$CE$10:$CK$462,7,FALSE)*1000,"")</f>
        <v>8.30195964861473</v>
      </c>
      <c r="BK320">
        <f>IFERROR(VLOOKUP($A320,table123!$DF$10:$DY$410,20,FALSE)/VLOOKUP($A320,table100!$DE$10:$DK$462,7,FALSE)*1000,"")</f>
        <v>6.8166586883676406</v>
      </c>
      <c r="BL320">
        <f>IFERROR(VLOOKUP($A320,table123!$EF$10:$EZ$410,21,FALSE)/VLOOKUP($A320,table100!$EE$10:$EK$462,7,FALSE)*1000,"")</f>
        <v>9.452083452197563</v>
      </c>
      <c r="BM320">
        <f>IFERROR(VLOOKUP($A320,table123!$FF$10:$FZ$410,21,FALSE)/VLOOKUP($A320,table100!$FE$10:$FK$462,7,FALSE)*1000,"")</f>
        <v>10.625871359131844</v>
      </c>
      <c r="BN320">
        <f>IFERROR(VLOOKUP($A320,table123!$GF$10:$GZ$410,21,FALSE)/VLOOKUP($A320,table100!$GE$10:$GK$462,7,FALSE)*1000,"")</f>
        <v>12.359718131315015</v>
      </c>
    </row>
    <row r="321" spans="1:66" x14ac:dyDescent="0.3">
      <c r="A321" t="s">
        <v>880</v>
      </c>
      <c r="B321" t="str">
        <f>VLOOKUP($A321,class!$A$1:$B$455,2,FALSE)</f>
        <v>Shire County</v>
      </c>
      <c r="C321" t="str">
        <f>IFERROR(VLOOKUP($A321,classifications!A$3:C$334,3,FALSE),VLOOKUP($A321,classifications!I$2:K$28,3,FALSE))</f>
        <v>Predominantly Rural</v>
      </c>
      <c r="E321" t="b">
        <f>IF(VLOOKUP(A321,table123!$F$10:$F$410,1,FALSE)=VLOOKUP(calculations!A321,table100!$E$10:$E$462,1,FALSE),TRUE,FALSE)</f>
        <v>1</v>
      </c>
      <c r="F321" t="b">
        <f>IF(VLOOKUP($A321,table123!$AF$10:$AF$410,1,FALSE)=VLOOKUP(calculations!$A321,table100!$AE$10:$AE$462,1,FALSE),TRUE,FALSE)</f>
        <v>1</v>
      </c>
      <c r="G321" t="b">
        <f>IF(VLOOKUP($A321,table123!$BF$10:$BF$410,1,FALSE)=VLOOKUP(calculations!$A321,table100!$BE$10:$BE$462,1,FALSE),TRUE,FALSE)</f>
        <v>1</v>
      </c>
      <c r="H321" t="b">
        <f>IF(VLOOKUP($A321,table123!$CF$10:$CF$410,1,FALSE)=VLOOKUP(calculations!$A321,table100!$CE$10:$CE$462,1,FALSE),TRUE,FALSE)</f>
        <v>1</v>
      </c>
      <c r="I321" t="b">
        <f>IF(VLOOKUP($A321,table123!$DF$10:$DF$410,1,FALSE)=VLOOKUP(calculations!$A321,table100!$DE$10:$DE$462,1,FALSE),TRUE,FALSE)</f>
        <v>1</v>
      </c>
      <c r="J321" t="b">
        <f>IF(VLOOKUP($A321,table123!$EF$10:$EF$410,1,FALSE)=VLOOKUP(calculations!$A321,table100!$EE$10:$EE$462,1,FALSE),TRUE,FALSE)</f>
        <v>1</v>
      </c>
      <c r="K321" t="b">
        <f>IF(VLOOKUP($A321,table123!$FF$10:$FF$410,1,FALSE)=VLOOKUP(calculations!$A321,table100!$FE$10:$FE$462,1,FALSE),TRUE,FALSE)</f>
        <v>1</v>
      </c>
      <c r="L321" t="b">
        <f>IF(VLOOKUP($A321,table123!$GF$10:$GF$408,1,FALSE)=VLOOKUP(calculations!$A321,table100!$GE$10:$GE$462,1,FALSE),TRUE,FALSE)</f>
        <v>1</v>
      </c>
      <c r="N321">
        <f>IFERROR(VLOOKUP($A321,table123!$F$10:$R$410,3,FALSE)/VLOOKUP($A321,table100!$E$10:$K$462,7,FALSE)*1000,"")</f>
        <v>4.8621407373157739</v>
      </c>
      <c r="O321">
        <f>IFERROR(VLOOKUP($A321,table123!$AF$10:$AR$410,3,FALSE)/VLOOKUP($A321,table100!$AE$10:$AK$462,7,FALSE)*1000,"")</f>
        <v>5.3818426617777595</v>
      </c>
      <c r="P321">
        <f>IFERROR(VLOOKUP($A321,table123!$BF$10:$BR$410,3,FALSE)/VLOOKUP($A321,table100!$BE$10:$BK$462,7,FALSE)*1000,"")</f>
        <v>5.8443692429610907</v>
      </c>
      <c r="Q321">
        <f>IFERROR(VLOOKUP($A321,table123!$CF$10:$CY$410,3,FALSE)/VLOOKUP($A321,table100!$CE$10:$CK$462,7,FALSE)*1000,"")</f>
        <v>5.1735730984274593</v>
      </c>
      <c r="R321">
        <f>IFERROR(VLOOKUP($A321,table123!$DF$10:$DY$410,3,FALSE)/VLOOKUP($A321,table100!$DE$10:$DK$462,7,FALSE)*1000,"")</f>
        <v>4.8544815297929</v>
      </c>
      <c r="S321">
        <f>IFERROR(VLOOKUP($A321,table123!$EF$10:$EZ$410,3,FALSE)/VLOOKUP($A321,table100!$EE$10:$EK$462,7,FALSE)*1000,"")</f>
        <v>5.2770732809952889</v>
      </c>
      <c r="T321">
        <f>IFERROR(VLOOKUP($A321,table123!$FF$10:$FZ$410,3,FALSE)/VLOOKUP($A321,table100!$FE$10:$FK$462,7,FALSE)*1000,"")</f>
        <v>8.8391097461389823</v>
      </c>
      <c r="U321">
        <f>IFERROR(VLOOKUP($A321,table123!$GF$10:$GZ$410,3,FALSE)/VLOOKUP($A321,table100!$GE$10:$GK$462,7,FALSE)*1000,"")</f>
        <v>7.4078539210615624</v>
      </c>
      <c r="W321">
        <f>IFERROR(VLOOKUP($A321,table123!$F$10:$R$410,5,FALSE)/VLOOKUP($A321,table100!$E$10:$K$462,7,FALSE)*1000,"")</f>
        <v>3.0331508030666084E-2</v>
      </c>
      <c r="X321">
        <f>IFERROR(VLOOKUP($A321,table123!$AF$10:$AR$410,5,FALSE)/VLOOKUP($A321,table100!$AE$10:$AK$462,7,FALSE)*1000,"")</f>
        <v>-5.1313138110051552E-2</v>
      </c>
      <c r="Y321">
        <f>IFERROR(VLOOKUP($A321,table123!$BF$10:$BR$410,5,FALSE)/VLOOKUP($A321,table100!$BE$10:$BK$462,7,FALSE)*1000,"")</f>
        <v>0.13807960204222403</v>
      </c>
      <c r="Z321">
        <f>IFERROR(VLOOKUP($A321,table123!$CF$10:$CY$410,5,FALSE)/VLOOKUP($A321,table100!$CE$10:$CK$462,7,FALSE)*1000,"")</f>
        <v>0.11629357397041552</v>
      </c>
      <c r="AA321">
        <f>IFERROR(VLOOKUP($A321,table123!$DF$10:$DY$410,5,FALSE)/VLOOKUP($A321,table100!$DE$10:$DK$462,7,FALSE)*1000,"")</f>
        <v>9.1817527409139663E-2</v>
      </c>
      <c r="AB321">
        <f>IFERROR(VLOOKUP($A321,table123!$EF$10:$EZ$410,5,FALSE)/VLOOKUP($A321,table100!$EE$10:$EK$462,7,FALSE)*1000,"")</f>
        <v>0</v>
      </c>
      <c r="AC321">
        <f>IFERROR(VLOOKUP($A321,table123!$FF$10:$FZ$410,5,FALSE)/VLOOKUP($A321,table100!$FE$10:$FK$462,7,FALSE)*1000,"")</f>
        <v>3.797370346986343E-2</v>
      </c>
      <c r="AD321">
        <f>IFERROR(VLOOKUP($A321,table123!$GF$10:$GZ$410,5,FALSE)/VLOOKUP($A321,table100!$GE$10:$GK$462,7,FALSE)*1000,"")</f>
        <v>6.3661244634122802E-2</v>
      </c>
      <c r="AF321">
        <f>IFERROR(VLOOKUP($A321,table123!$F$10:$R$410,7,FALSE)/VLOOKUP($A321,table100!$E$10:$K$462,7,FALSE)*1000,"")</f>
        <v>0.2487183658514619</v>
      </c>
      <c r="AG321">
        <f>IFERROR(VLOOKUP($A321,table123!$AF$10:$AR$410,7,FALSE)/VLOOKUP($A321,table100!$AE$10:$AK$462,7,FALSE)*1000,"")</f>
        <v>0.25052885077260462</v>
      </c>
      <c r="AH321">
        <f>IFERROR(VLOOKUP($A321,table123!$BF$10:$BR$410,7,FALSE)/VLOOKUP($A321,table100!$BE$10:$BK$462,7,FALSE)*1000,"")</f>
        <v>0.77444646362812608</v>
      </c>
      <c r="AI321">
        <f>IFERROR(VLOOKUP($A321,table123!$CF$10:$CY$410,7,FALSE)/VLOOKUP($A321,table100!$CE$10:$CK$462,7,FALSE)*1000,"")</f>
        <v>1.6728383332667465</v>
      </c>
      <c r="AJ321">
        <f>IFERROR(VLOOKUP($A321,table123!$DF$10:$DY$410,7,FALSE)/VLOOKUP($A321,table100!$DE$10:$DK$462,7,FALSE)*1000,"")</f>
        <v>2.0259093144468232</v>
      </c>
      <c r="AK321">
        <f>IFERROR(VLOOKUP($A321,table123!$EF$10:$EZ$410,7,FALSE)/VLOOKUP($A321,table100!$EE$10:$EK$462,7,FALSE)*1000,"")</f>
        <v>1.7766735015168085</v>
      </c>
      <c r="AL321">
        <f>IFERROR(VLOOKUP($A321,table123!$FF$10:$FZ$410,7,FALSE)/VLOOKUP($A321,table100!$FE$10:$FK$462,7,FALSE)*1000,"")</f>
        <v>0.76239512351033512</v>
      </c>
      <c r="AM321">
        <f>IFERROR(VLOOKUP($A321,table123!$GF$10:$GZ$410,7,FALSE)/VLOOKUP($A321,table100!$GE$10:$GK$462,7,FALSE)*1000,"")</f>
        <v>0.90283219662937797</v>
      </c>
      <c r="AO321">
        <f>IFERROR(VLOOKUP($A321,table123!$F$10:$R$410,9,FALSE)/VLOOKUP($A321,table100!$E$10:$K$462,7,FALSE)*1000,"")</f>
        <v>-6.6729317667465385E-2</v>
      </c>
      <c r="AP321">
        <f>IFERROR(VLOOKUP($A321,table123!$AF$10:$AR$410,9,FALSE)/VLOOKUP($A321,table100!$AE$10:$AK$462,7,FALSE)*1000,"")</f>
        <v>2.7165778999439057E-2</v>
      </c>
      <c r="AQ321">
        <f>IFERROR(VLOOKUP($A321,table123!$BF$10:$BR$410,9,FALSE)/VLOOKUP($A321,table100!$BE$10:$BK$462,7,FALSE)*1000,"")</f>
        <v>3.0017304791787832E-3</v>
      </c>
      <c r="AR321">
        <f>IFERROR(VLOOKUP($A321,table123!$CF$10:$CY$410,16,FALSE)/VLOOKUP($A321,table100!$CE$10:$CK$462,7,FALSE)*1000,"")</f>
        <v>1.7891319072371618E-2</v>
      </c>
      <c r="AS321">
        <f>IFERROR(VLOOKUP($A321,table123!$DF$10:$DY$410,16,FALSE)/VLOOKUP($A321,table100!$DE$10:$DK$462,7,FALSE)*1000,"")</f>
        <v>1.1847422891501891E-2</v>
      </c>
      <c r="AT321">
        <f>IFERROR(VLOOKUP($A321,table123!$EF$10:$EZ$410,17,FALSE)/VLOOKUP($A321,table100!$EE$10:$EK$462,7,FALSE)*1000,"")</f>
        <v>-2.941512419729815E-3</v>
      </c>
      <c r="AU321">
        <f>IFERROR(VLOOKUP($A321,table123!$FF$10:$FZ$410,17,FALSE)/VLOOKUP($A321,table100!$FE$10:$FK$462,7,FALSE)*1000,"")</f>
        <v>1.1684216452265672E-2</v>
      </c>
      <c r="AV321">
        <f>IFERROR(VLOOKUP($A321,table123!$GF$10:$GZ$410,17,FALSE)/VLOOKUP($A321,table100!$GE$10:$GK$462,7,FALSE)*1000,"")</f>
        <v>2.8936929379146728E-3</v>
      </c>
      <c r="AX321">
        <f>IFERROR(VLOOKUP($A321,table123!$F$10:$R$410,11,FALSE)/VLOOKUP($A321,table100!$E$10:$K$462,7,FALSE)*1000,"")</f>
        <v>0.19412165139626295</v>
      </c>
      <c r="AY321">
        <f>IFERROR(VLOOKUP($A321,table123!$AF$10:$AR$410,11,FALSE)/VLOOKUP($A321,table100!$AE$10:$AK$462,7,FALSE)*1000,"")</f>
        <v>4.829471822122499E-2</v>
      </c>
      <c r="AZ321">
        <f>IFERROR(VLOOKUP($A321,table123!$BF$10:$BR$410,11,FALSE)/VLOOKUP($A321,table100!$BE$10:$BK$462,7,FALSE)*1000,"")</f>
        <v>0.10506056677125741</v>
      </c>
      <c r="BA321">
        <f>IFERROR(VLOOKUP($A321,table123!$CF$10:$CY$410,18,FALSE)/VLOOKUP($A321,table100!$CE$10:$CK$462,7,FALSE)*1000,"")</f>
        <v>0.21767771538052136</v>
      </c>
      <c r="BB321">
        <f>IFERROR(VLOOKUP($A321,table123!$DF$10:$DY$410,18,FALSE)/VLOOKUP($A321,table100!$DE$10:$DK$462,7,FALSE)*1000,"")</f>
        <v>6.812268162613587E-2</v>
      </c>
      <c r="BC321">
        <f>IFERROR(VLOOKUP($A321,table123!$EF$10:$EZ$410,19,FALSE)/VLOOKUP($A321,table100!$EE$10:$EK$462,7,FALSE)*1000,"")</f>
        <v>4.706419871567704E-2</v>
      </c>
      <c r="BD321">
        <f>IFERROR(VLOOKUP($A321,table123!$FF$10:$FZ$410,19,FALSE)/VLOOKUP($A321,table100!$FE$10:$FK$462,7,FALSE)*1000,"")</f>
        <v>0.19571062557545002</v>
      </c>
      <c r="BE321">
        <f>IFERROR(VLOOKUP($A321,table123!$GF$10:$GZ$410,19,FALSE)/VLOOKUP($A321,table100!$GE$10:$GK$462,7,FALSE)*1000,"")</f>
        <v>6.6554937572037481E-2</v>
      </c>
      <c r="BG321">
        <f>IFERROR(VLOOKUP($A321,table123!$F$10:$R$410,13,FALSE)/VLOOKUP($A321,table100!$E$10:$K$462,7,FALSE)*1000,"")</f>
        <v>4.8803396421341727</v>
      </c>
      <c r="BH321">
        <f>IFERROR(VLOOKUP($A321,table123!$AF$10:$AR$410,13,FALSE)/VLOOKUP($A321,table100!$AE$10:$AK$462,7,FALSE)*1000,"")</f>
        <v>5.5599294352185273</v>
      </c>
      <c r="BI321">
        <f>IFERROR(VLOOKUP($A321,table123!$BF$10:$BR$410,13,FALSE)/VLOOKUP($A321,table100!$BE$10:$BK$462,7,FALSE)*1000,"")</f>
        <v>6.6548364723393618</v>
      </c>
      <c r="BJ321">
        <f>IFERROR(VLOOKUP($A321,table123!$CF$10:$CY$410,20,FALSE)/VLOOKUP($A321,table100!$CE$10:$CK$462,7,FALSE)*1000,"")</f>
        <v>6.7629186093564719</v>
      </c>
      <c r="BK321">
        <f>IFERROR(VLOOKUP($A321,table123!$DF$10:$DY$410,20,FALSE)/VLOOKUP($A321,table100!$DE$10:$DK$462,7,FALSE)*1000,"")</f>
        <v>6.9159331129142299</v>
      </c>
      <c r="BL321">
        <f>IFERROR(VLOOKUP($A321,table123!$EF$10:$EZ$410,21,FALSE)/VLOOKUP($A321,table100!$EE$10:$EK$462,7,FALSE)*1000,"")</f>
        <v>7.0037410713766901</v>
      </c>
      <c r="BM321">
        <f>IFERROR(VLOOKUP($A321,table123!$FF$10:$FZ$410,21,FALSE)/VLOOKUP($A321,table100!$FE$10:$FK$462,7,FALSE)*1000,"")</f>
        <v>9.4554521639959948</v>
      </c>
      <c r="BN321">
        <f>IFERROR(VLOOKUP($A321,table123!$GF$10:$GZ$410,21,FALSE)/VLOOKUP($A321,table100!$GE$10:$GK$462,7,FALSE)*1000,"")</f>
        <v>8.3106861176909401</v>
      </c>
    </row>
    <row r="322" spans="1:66" x14ac:dyDescent="0.3">
      <c r="A322" t="s">
        <v>901</v>
      </c>
      <c r="B322" t="str">
        <f>VLOOKUP($A322,class!$A$1:$B$455,2,FALSE)</f>
        <v>Shire District</v>
      </c>
      <c r="C322" t="str">
        <f>IFERROR(VLOOKUP($A322,classifications!A$3:C$334,3,FALSE),VLOOKUP($A322,classifications!I$2:K$28,3,FALSE))</f>
        <v>Predominantly Rural</v>
      </c>
      <c r="E322" t="b">
        <f>IF(VLOOKUP(A322,table123!$F$10:$F$410,1,FALSE)=VLOOKUP(calculations!A322,table100!$E$10:$E$462,1,FALSE),TRUE,FALSE)</f>
        <v>1</v>
      </c>
      <c r="F322" t="b">
        <f>IF(VLOOKUP($A322,table123!$AF$10:$AF$410,1,FALSE)=VLOOKUP(calculations!$A322,table100!$AE$10:$AE$462,1,FALSE),TRUE,FALSE)</f>
        <v>1</v>
      </c>
      <c r="G322" t="b">
        <f>IF(VLOOKUP($A322,table123!$BF$10:$BF$410,1,FALSE)=VLOOKUP(calculations!$A322,table100!$BE$10:$BE$462,1,FALSE),TRUE,FALSE)</f>
        <v>1</v>
      </c>
      <c r="H322" t="b">
        <f>IF(VLOOKUP($A322,table123!$CF$10:$CF$410,1,FALSE)=VLOOKUP(calculations!$A322,table100!$CE$10:$CE$462,1,FALSE),TRUE,FALSE)</f>
        <v>1</v>
      </c>
      <c r="I322" t="b">
        <f>IF(VLOOKUP($A322,table123!$DF$10:$DF$410,1,FALSE)=VLOOKUP(calculations!$A322,table100!$DE$10:$DE$462,1,FALSE),TRUE,FALSE)</f>
        <v>1</v>
      </c>
      <c r="J322" t="b">
        <f>IF(VLOOKUP($A322,table123!$EF$10:$EF$410,1,FALSE)=VLOOKUP(calculations!$A322,table100!$EE$10:$EE$462,1,FALSE),TRUE,FALSE)</f>
        <v>1</v>
      </c>
      <c r="K322" t="b">
        <f>IF(VLOOKUP($A322,table123!$FF$10:$FF$410,1,FALSE)=VLOOKUP(calculations!$A322,table100!$FE$10:$FE$462,1,FALSE),TRUE,FALSE)</f>
        <v>1</v>
      </c>
      <c r="L322" t="e">
        <f>IF(VLOOKUP($A322,table123!$GF$10:$GF$408,1,FALSE)=VLOOKUP(calculations!$A322,table100!$GE$10:$GE$462,1,FALSE),TRUE,FALSE)</f>
        <v>#N/A</v>
      </c>
      <c r="N322">
        <f>IFERROR(VLOOKUP($A322,table123!$F$10:$R$410,3,FALSE)/VLOOKUP($A322,table100!$E$10:$K$462,7,FALSE)*1000,"")</f>
        <v>5.1877133105802047</v>
      </c>
      <c r="O322">
        <f>IFERROR(VLOOKUP($A322,table123!$AF$10:$AR$410,3,FALSE)/VLOOKUP($A322,table100!$AE$10:$AK$462,7,FALSE)*1000,"")</f>
        <v>3.3602606747674968</v>
      </c>
      <c r="P322">
        <f>IFERROR(VLOOKUP($A322,table123!$BF$10:$BR$410,3,FALSE)/VLOOKUP($A322,table100!$BE$10:$BK$462,7,FALSE)*1000,"")</f>
        <v>6.7468168213869024</v>
      </c>
      <c r="Q322">
        <f>IFERROR(VLOOKUP($A322,table123!$CF$10:$CY$410,3,FALSE)/VLOOKUP($A322,table100!$CE$10:$CK$462,7,FALSE)*1000,"")</f>
        <v>8.242957391800692</v>
      </c>
      <c r="R322">
        <f>IFERROR(VLOOKUP($A322,table123!$DF$10:$DY$410,3,FALSE)/VLOOKUP($A322,table100!$DE$10:$DK$462,7,FALSE)*1000,"")</f>
        <v>8.2986861799434557</v>
      </c>
      <c r="S322">
        <f>IFERROR(VLOOKUP($A322,table123!$EF$10:$EZ$410,3,FALSE)/VLOOKUP($A322,table100!$EE$10:$EK$462,7,FALSE)*1000,"")</f>
        <v>8.8497033618984844</v>
      </c>
      <c r="T322">
        <f>IFERROR(VLOOKUP($A322,table123!$FF$10:$FZ$410,3,FALSE)/VLOOKUP($A322,table100!$FE$10:$FK$462,7,FALSE)*1000,"")</f>
        <v>8.7166595932225519</v>
      </c>
      <c r="U322" t="str">
        <f>IFERROR(VLOOKUP($A322,table123!$GF$10:$GZ$410,3,FALSE)/VLOOKUP($A322,table100!$GE$10:$GK$462,7,FALSE)*1000,"")</f>
        <v/>
      </c>
      <c r="W322">
        <f>IFERROR(VLOOKUP($A322,table123!$F$10:$R$410,5,FALSE)/VLOOKUP($A322,table100!$E$10:$K$462,7,FALSE)*1000,"")</f>
        <v>1.7064846416382253E-2</v>
      </c>
      <c r="X322">
        <f>IFERROR(VLOOKUP($A322,table123!$AF$10:$AR$410,5,FALSE)/VLOOKUP($A322,table100!$AE$10:$AK$462,7,FALSE)*1000,"")</f>
        <v>-1.6971013508926752E-2</v>
      </c>
      <c r="Y322">
        <f>IFERROR(VLOOKUP($A322,table123!$BF$10:$BR$410,5,FALSE)/VLOOKUP($A322,table100!$BE$10:$BK$462,7,FALSE)*1000,"")</f>
        <v>6.7637261367287232E-2</v>
      </c>
      <c r="Z322">
        <f>IFERROR(VLOOKUP($A322,table123!$CF$10:$CY$410,5,FALSE)/VLOOKUP($A322,table100!$CE$10:$CK$462,7,FALSE)*1000,"")</f>
        <v>8.3940502971493802E-2</v>
      </c>
      <c r="AA322">
        <f>IFERROR(VLOOKUP($A322,table123!$DF$10:$DY$410,5,FALSE)/VLOOKUP($A322,table100!$DE$10:$DK$462,7,FALSE)*1000,"")</f>
        <v>9.9783801762847166E-2</v>
      </c>
      <c r="AB322">
        <f>IFERROR(VLOOKUP($A322,table123!$EF$10:$EZ$410,5,FALSE)/VLOOKUP($A322,table100!$EE$10:$EK$462,7,FALSE)*1000,"")</f>
        <v>-1.6479894528675015E-2</v>
      </c>
      <c r="AC322">
        <f>IFERROR(VLOOKUP($A322,table123!$FF$10:$FZ$410,5,FALSE)/VLOOKUP($A322,table100!$FE$10:$FK$462,7,FALSE)*1000,"")</f>
        <v>6.5293330286311249E-2</v>
      </c>
      <c r="AD322" t="str">
        <f>IFERROR(VLOOKUP($A322,table123!$GF$10:$GZ$410,5,FALSE)/VLOOKUP($A322,table100!$GE$10:$GK$462,7,FALSE)*1000,"")</f>
        <v/>
      </c>
      <c r="AF322">
        <f>IFERROR(VLOOKUP($A322,table123!$F$10:$R$410,7,FALSE)/VLOOKUP($A322,table100!$E$10:$K$462,7,FALSE)*1000,"")</f>
        <v>0.32423208191126279</v>
      </c>
      <c r="AG322">
        <f>IFERROR(VLOOKUP($A322,table123!$AF$10:$AR$410,7,FALSE)/VLOOKUP($A322,table100!$AE$10:$AK$462,7,FALSE)*1000,"")</f>
        <v>0.30547824316068156</v>
      </c>
      <c r="AH322">
        <f>IFERROR(VLOOKUP($A322,table123!$BF$10:$BR$410,7,FALSE)/VLOOKUP($A322,table100!$BE$10:$BK$462,7,FALSE)*1000,"")</f>
        <v>0.40582356820372339</v>
      </c>
      <c r="AI322">
        <f>IFERROR(VLOOKUP($A322,table123!$CF$10:$CY$410,7,FALSE)/VLOOKUP($A322,table100!$CE$10:$CK$462,7,FALSE)*1000,"")</f>
        <v>1.1415908404123158</v>
      </c>
      <c r="AJ322">
        <f>IFERROR(VLOOKUP($A322,table123!$DF$10:$DY$410,7,FALSE)/VLOOKUP($A322,table100!$DE$10:$DK$462,7,FALSE)*1000,"")</f>
        <v>0.74837851322135374</v>
      </c>
      <c r="AK322">
        <f>IFERROR(VLOOKUP($A322,table123!$EF$10:$EZ$410,7,FALSE)/VLOOKUP($A322,table100!$EE$10:$EK$462,7,FALSE)*1000,"")</f>
        <v>0.75807514831905076</v>
      </c>
      <c r="AL322">
        <f>IFERROR(VLOOKUP($A322,table123!$FF$10:$FZ$410,7,FALSE)/VLOOKUP($A322,table100!$FE$10:$FK$462,7,FALSE)*1000,"")</f>
        <v>0.81616662857889066</v>
      </c>
      <c r="AM322" t="str">
        <f>IFERROR(VLOOKUP($A322,table123!$GF$10:$GZ$410,7,FALSE)/VLOOKUP($A322,table100!$GE$10:$GK$462,7,FALSE)*1000,"")</f>
        <v/>
      </c>
      <c r="AO322">
        <f>IFERROR(VLOOKUP($A322,table123!$F$10:$R$410,9,FALSE)/VLOOKUP($A322,table100!$E$10:$K$462,7,FALSE)*1000,"")</f>
        <v>0</v>
      </c>
      <c r="AP322">
        <f>IFERROR(VLOOKUP($A322,table123!$AF$10:$AR$410,9,FALSE)/VLOOKUP($A322,table100!$AE$10:$AK$462,7,FALSE)*1000,"")</f>
        <v>0</v>
      </c>
      <c r="AQ322">
        <f>IFERROR(VLOOKUP($A322,table123!$BF$10:$BR$410,9,FALSE)/VLOOKUP($A322,table100!$BE$10:$BK$462,7,FALSE)*1000,"")</f>
        <v>0</v>
      </c>
      <c r="AR322">
        <f>IFERROR(VLOOKUP($A322,table123!$CF$10:$CY$410,16,FALSE)/VLOOKUP($A322,table100!$CE$10:$CK$462,7,FALSE)*1000,"")</f>
        <v>0</v>
      </c>
      <c r="AS322">
        <f>IFERROR(VLOOKUP($A322,table123!$DF$10:$DY$410,16,FALSE)/VLOOKUP($A322,table100!$DE$10:$DK$462,7,FALSE)*1000,"")</f>
        <v>0</v>
      </c>
      <c r="AT322">
        <f>IFERROR(VLOOKUP($A322,table123!$EF$10:$EZ$410,17,FALSE)/VLOOKUP($A322,table100!$EE$10:$EK$462,7,FALSE)*1000,"")</f>
        <v>0</v>
      </c>
      <c r="AU322">
        <f>IFERROR(VLOOKUP($A322,table123!$FF$10:$FZ$410,17,FALSE)/VLOOKUP($A322,table100!$FE$10:$FK$462,7,FALSE)*1000,"")</f>
        <v>0</v>
      </c>
      <c r="AV322" t="str">
        <f>IFERROR(VLOOKUP($A322,table123!$GF$10:$GZ$410,17,FALSE)/VLOOKUP($A322,table100!$GE$10:$GK$462,7,FALSE)*1000,"")</f>
        <v/>
      </c>
      <c r="AX322">
        <f>IFERROR(VLOOKUP($A322,table123!$F$10:$R$410,11,FALSE)/VLOOKUP($A322,table100!$E$10:$K$462,7,FALSE)*1000,"")</f>
        <v>0</v>
      </c>
      <c r="AY322">
        <f>IFERROR(VLOOKUP($A322,table123!$AF$10:$AR$410,11,FALSE)/VLOOKUP($A322,table100!$AE$10:$AK$462,7,FALSE)*1000,"")</f>
        <v>0</v>
      </c>
      <c r="AZ322">
        <f>IFERROR(VLOOKUP($A322,table123!$BF$10:$BR$410,11,FALSE)/VLOOKUP($A322,table100!$BE$10:$BK$462,7,FALSE)*1000,"")</f>
        <v>0</v>
      </c>
      <c r="BA322">
        <f>IFERROR(VLOOKUP($A322,table123!$CF$10:$CY$410,18,FALSE)/VLOOKUP($A322,table100!$CE$10:$CK$462,7,FALSE)*1000,"")</f>
        <v>0</v>
      </c>
      <c r="BB322">
        <f>IFERROR(VLOOKUP($A322,table123!$DF$10:$DY$410,18,FALSE)/VLOOKUP($A322,table100!$DE$10:$DK$462,7,FALSE)*1000,"")</f>
        <v>0</v>
      </c>
      <c r="BC322">
        <f>IFERROR(VLOOKUP($A322,table123!$EF$10:$EZ$410,19,FALSE)/VLOOKUP($A322,table100!$EE$10:$EK$462,7,FALSE)*1000,"")</f>
        <v>0</v>
      </c>
      <c r="BD322">
        <f>IFERROR(VLOOKUP($A322,table123!$FF$10:$FZ$410,19,FALSE)/VLOOKUP($A322,table100!$FE$10:$FK$462,7,FALSE)*1000,"")</f>
        <v>0</v>
      </c>
      <c r="BE322" t="str">
        <f>IFERROR(VLOOKUP($A322,table123!$GF$10:$GZ$410,19,FALSE)/VLOOKUP($A322,table100!$GE$10:$GK$462,7,FALSE)*1000,"")</f>
        <v/>
      </c>
      <c r="BG322">
        <f>IFERROR(VLOOKUP($A322,table123!$F$10:$R$410,13,FALSE)/VLOOKUP($A322,table100!$E$10:$K$462,7,FALSE)*1000,"")</f>
        <v>5.5290102389078504</v>
      </c>
      <c r="BH322">
        <f>IFERROR(VLOOKUP($A322,table123!$AF$10:$AR$410,13,FALSE)/VLOOKUP($A322,table100!$AE$10:$AK$462,7,FALSE)*1000,"")</f>
        <v>3.6487679044192518</v>
      </c>
      <c r="BI322">
        <f>IFERROR(VLOOKUP($A322,table123!$BF$10:$BR$410,13,FALSE)/VLOOKUP($A322,table100!$BE$10:$BK$462,7,FALSE)*1000,"")</f>
        <v>7.2202776509579127</v>
      </c>
      <c r="BJ322">
        <f>IFERROR(VLOOKUP($A322,table123!$CF$10:$CY$410,20,FALSE)/VLOOKUP($A322,table100!$CE$10:$CK$462,7,FALSE)*1000,"")</f>
        <v>9.4684887351845006</v>
      </c>
      <c r="BK322">
        <f>IFERROR(VLOOKUP($A322,table123!$DF$10:$DY$410,20,FALSE)/VLOOKUP($A322,table100!$DE$10:$DK$462,7,FALSE)*1000,"")</f>
        <v>9.1468484949276565</v>
      </c>
      <c r="BL322">
        <f>IFERROR(VLOOKUP($A322,table123!$EF$10:$EZ$410,21,FALSE)/VLOOKUP($A322,table100!$EE$10:$EK$462,7,FALSE)*1000,"")</f>
        <v>9.59129861568886</v>
      </c>
      <c r="BM322">
        <f>IFERROR(VLOOKUP($A322,table123!$FF$10:$FZ$410,21,FALSE)/VLOOKUP($A322,table100!$FE$10:$FK$462,7,FALSE)*1000,"")</f>
        <v>9.5981195520877538</v>
      </c>
      <c r="BN322" t="str">
        <f>IFERROR(VLOOKUP($A322,table123!$GF$10:$GZ$410,21,FALSE)/VLOOKUP($A322,table100!$GE$10:$GK$462,7,FALSE)*1000,"")</f>
        <v/>
      </c>
    </row>
    <row r="323" spans="1:66" x14ac:dyDescent="0.3">
      <c r="A323" t="s">
        <v>313</v>
      </c>
      <c r="B323" t="str">
        <f>VLOOKUP($A323,class!$A$1:$B$455,2,FALSE)</f>
        <v>Metropolitan District</v>
      </c>
      <c r="C323" t="str">
        <f>IFERROR(VLOOKUP($A323,classifications!A$3:C$334,3,FALSE),VLOOKUP($A323,classifications!I$2:K$28,3,FALSE))</f>
        <v>Predominantly Urban</v>
      </c>
      <c r="E323" t="b">
        <f>IF(VLOOKUP(A323,table123!$F$10:$F$410,1,FALSE)=VLOOKUP(calculations!A323,table100!$E$10:$E$462,1,FALSE),TRUE,FALSE)</f>
        <v>1</v>
      </c>
      <c r="F323" t="b">
        <f>IF(VLOOKUP($A323,table123!$AF$10:$AF$410,1,FALSE)=VLOOKUP(calculations!$A323,table100!$AE$10:$AE$462,1,FALSE),TRUE,FALSE)</f>
        <v>1</v>
      </c>
      <c r="G323" t="b">
        <f>IF(VLOOKUP($A323,table123!$BF$10:$BF$410,1,FALSE)=VLOOKUP(calculations!$A323,table100!$BE$10:$BE$462,1,FALSE),TRUE,FALSE)</f>
        <v>1</v>
      </c>
      <c r="H323" t="b">
        <f>IF(VLOOKUP($A323,table123!$CF$10:$CF$410,1,FALSE)=VLOOKUP(calculations!$A323,table100!$CE$10:$CE$462,1,FALSE),TRUE,FALSE)</f>
        <v>1</v>
      </c>
      <c r="I323" t="b">
        <f>IF(VLOOKUP($A323,table123!$DF$10:$DF$410,1,FALSE)=VLOOKUP(calculations!$A323,table100!$DE$10:$DE$462,1,FALSE),TRUE,FALSE)</f>
        <v>1</v>
      </c>
      <c r="J323" t="b">
        <f>IF(VLOOKUP($A323,table123!$EF$10:$EF$410,1,FALSE)=VLOOKUP(calculations!$A323,table100!$EE$10:$EE$462,1,FALSE),TRUE,FALSE)</f>
        <v>1</v>
      </c>
      <c r="K323" t="b">
        <f>IF(VLOOKUP($A323,table123!$FF$10:$FF$410,1,FALSE)=VLOOKUP(calculations!$A323,table100!$FE$10:$FE$462,1,FALSE),TRUE,FALSE)</f>
        <v>1</v>
      </c>
      <c r="L323" t="b">
        <f>IF(VLOOKUP($A323,table123!$GF$10:$GF$408,1,FALSE)=VLOOKUP(calculations!$A323,table100!$GE$10:$GE$462,1,FALSE),TRUE,FALSE)</f>
        <v>1</v>
      </c>
      <c r="N323">
        <f>IFERROR(VLOOKUP($A323,table123!$F$10:$R$410,3,FALSE)/VLOOKUP($A323,table100!$E$10:$K$462,7,FALSE)*1000,"")</f>
        <v>3.1163743210755945</v>
      </c>
      <c r="O323">
        <f>IFERROR(VLOOKUP($A323,table123!$AF$10:$AR$410,3,FALSE)/VLOOKUP($A323,table100!$AE$10:$AK$462,7,FALSE)*1000,"")</f>
        <v>3.5139872850207201</v>
      </c>
      <c r="P323">
        <f>IFERROR(VLOOKUP($A323,table123!$BF$10:$BR$410,3,FALSE)/VLOOKUP($A323,table100!$BE$10:$BK$462,7,FALSE)*1000,"")</f>
        <v>6.660660274148916</v>
      </c>
      <c r="Q323">
        <f>IFERROR(VLOOKUP($A323,table123!$CF$10:$CY$410,3,FALSE)/VLOOKUP($A323,table100!$CE$10:$CK$462,7,FALSE)*1000,"")</f>
        <v>6.1252685295362523</v>
      </c>
      <c r="R323">
        <f>IFERROR(VLOOKUP($A323,table123!$DF$10:$DY$410,3,FALSE)/VLOOKUP($A323,table100!$DE$10:$DK$462,7,FALSE)*1000,"")</f>
        <v>5.7487669885976178</v>
      </c>
      <c r="S323">
        <f>IFERROR(VLOOKUP($A323,table123!$EF$10:$EZ$410,3,FALSE)/VLOOKUP($A323,table100!$EE$10:$EK$462,7,FALSE)*1000,"")</f>
        <v>6.9795104889596118</v>
      </c>
      <c r="T323">
        <f>IFERROR(VLOOKUP($A323,table123!$FF$10:$FZ$410,3,FALSE)/VLOOKUP($A323,table100!$FE$10:$FK$462,7,FALSE)*1000,"")</f>
        <v>5.2098815651548103</v>
      </c>
      <c r="U323">
        <f>IFERROR(VLOOKUP($A323,table123!$GF$10:$GZ$410,3,FALSE)/VLOOKUP($A323,table100!$GE$10:$GK$462,7,FALSE)*1000,"")</f>
        <v>4.8000622374358173</v>
      </c>
      <c r="W323">
        <f>IFERROR(VLOOKUP($A323,table123!$F$10:$R$410,5,FALSE)/VLOOKUP($A323,table100!$E$10:$K$462,7,FALSE)*1000,"")</f>
        <v>0.21045644765705313</v>
      </c>
      <c r="X323">
        <f>IFERROR(VLOOKUP($A323,table123!$AF$10:$AR$410,5,FALSE)/VLOOKUP($A323,table100!$AE$10:$AK$462,7,FALSE)*1000,"")</f>
        <v>0.36351592603662625</v>
      </c>
      <c r="Y323">
        <f>IFERROR(VLOOKUP($A323,table123!$BF$10:$BR$410,5,FALSE)/VLOOKUP($A323,table100!$BE$10:$BK$462,7,FALSE)*1000,"")</f>
        <v>0.10457558401441534</v>
      </c>
      <c r="Z323">
        <f>IFERROR(VLOOKUP($A323,table123!$CF$10:$CY$410,5,FALSE)/VLOOKUP($A323,table100!$CE$10:$CK$462,7,FALSE)*1000,"")</f>
        <v>0.79860085130850755</v>
      </c>
      <c r="AA323">
        <f>IFERROR(VLOOKUP($A323,table123!$DF$10:$DY$410,5,FALSE)/VLOOKUP($A323,table100!$DE$10:$DK$462,7,FALSE)*1000,"")</f>
        <v>0.18237467687964856</v>
      </c>
      <c r="AB323">
        <f>IFERROR(VLOOKUP($A323,table123!$EF$10:$EZ$410,5,FALSE)/VLOOKUP($A323,table100!$EE$10:$EK$462,7,FALSE)*1000,"")</f>
        <v>0.28359184830987139</v>
      </c>
      <c r="AC323">
        <f>IFERROR(VLOOKUP($A323,table123!$FF$10:$FZ$410,5,FALSE)/VLOOKUP($A323,table100!$FE$10:$FK$462,7,FALSE)*1000,"")</f>
        <v>0.19556612481812349</v>
      </c>
      <c r="AD323">
        <f>IFERROR(VLOOKUP($A323,table123!$GF$10:$GZ$410,5,FALSE)/VLOOKUP($A323,table100!$GE$10:$GK$462,7,FALSE)*1000,"")</f>
        <v>7.7796794772055394E-2</v>
      </c>
      <c r="AF323">
        <f>IFERROR(VLOOKUP($A323,table123!$F$10:$R$410,7,FALSE)/VLOOKUP($A323,table100!$E$10:$K$462,7,FALSE)*1000,"")</f>
        <v>0.33187362899766071</v>
      </c>
      <c r="AG323">
        <f>IFERROR(VLOOKUP($A323,table123!$AF$10:$AR$410,7,FALSE)/VLOOKUP($A323,table100!$AE$10:$AK$462,7,FALSE)*1000,"")</f>
        <v>0.35543779434692341</v>
      </c>
      <c r="AH323">
        <f>IFERROR(VLOOKUP($A323,table123!$BF$10:$BR$410,7,FALSE)/VLOOKUP($A323,table100!$BE$10:$BK$462,7,FALSE)*1000,"")</f>
        <v>0.53092219576549327</v>
      </c>
      <c r="AI323">
        <f>IFERROR(VLOOKUP($A323,table123!$CF$10:$CY$410,7,FALSE)/VLOOKUP($A323,table100!$CE$10:$CK$462,7,FALSE)*1000,"")</f>
        <v>0.4152724426804239</v>
      </c>
      <c r="AJ323">
        <f>IFERROR(VLOOKUP($A323,table123!$DF$10:$DY$410,7,FALSE)/VLOOKUP($A323,table100!$DE$10:$DK$462,7,FALSE)*1000,"")</f>
        <v>0.94359071950774698</v>
      </c>
      <c r="AK323">
        <f>IFERROR(VLOOKUP($A323,table123!$EF$10:$EZ$410,7,FALSE)/VLOOKUP($A323,table100!$EE$10:$EK$462,7,FALSE)*1000,"")</f>
        <v>0.96106126371678624</v>
      </c>
      <c r="AL323">
        <f>IFERROR(VLOOKUP($A323,table123!$FF$10:$FZ$410,7,FALSE)/VLOOKUP($A323,table100!$FE$10:$FK$462,7,FALSE)*1000,"")</f>
        <v>0.43024547459987172</v>
      </c>
      <c r="AM323">
        <f>IFERROR(VLOOKUP($A323,table123!$GF$10:$GZ$410,7,FALSE)/VLOOKUP($A323,table100!$GE$10:$GK$462,7,FALSE)*1000,"")</f>
        <v>1.4936984596234635</v>
      </c>
      <c r="AO323">
        <f>IFERROR(VLOOKUP($A323,table123!$F$10:$R$410,9,FALSE)/VLOOKUP($A323,table100!$E$10:$K$462,7,FALSE)*1000,"")</f>
        <v>0</v>
      </c>
      <c r="AP323">
        <f>IFERROR(VLOOKUP($A323,table123!$AF$10:$AR$410,9,FALSE)/VLOOKUP($A323,table100!$AE$10:$AK$462,7,FALSE)*1000,"")</f>
        <v>0</v>
      </c>
      <c r="AQ323">
        <f>IFERROR(VLOOKUP($A323,table123!$BF$10:$BR$410,9,FALSE)/VLOOKUP($A323,table100!$BE$10:$BK$462,7,FALSE)*1000,"")</f>
        <v>0</v>
      </c>
      <c r="AR323">
        <f>IFERROR(VLOOKUP($A323,table123!$CF$10:$CY$410,16,FALSE)/VLOOKUP($A323,table100!$CE$10:$CK$462,7,FALSE)*1000,"")</f>
        <v>0</v>
      </c>
      <c r="AS323">
        <f>IFERROR(VLOOKUP($A323,table123!$DF$10:$DY$410,16,FALSE)/VLOOKUP($A323,table100!$DE$10:$DK$462,7,FALSE)*1000,"")</f>
        <v>0</v>
      </c>
      <c r="AT323">
        <f>IFERROR(VLOOKUP($A323,table123!$EF$10:$EZ$410,17,FALSE)/VLOOKUP($A323,table100!$EE$10:$EK$462,7,FALSE)*1000,"")</f>
        <v>0</v>
      </c>
      <c r="AU323">
        <f>IFERROR(VLOOKUP($A323,table123!$FF$10:$FZ$410,17,FALSE)/VLOOKUP($A323,table100!$FE$10:$FK$462,7,FALSE)*1000,"")</f>
        <v>7.8226449927249406E-3</v>
      </c>
      <c r="AV323">
        <f>IFERROR(VLOOKUP($A323,table123!$GF$10:$GZ$410,17,FALSE)/VLOOKUP($A323,table100!$GE$10:$GK$462,7,FALSE)*1000,"")</f>
        <v>0</v>
      </c>
      <c r="AX323">
        <f>IFERROR(VLOOKUP($A323,table123!$F$10:$R$410,11,FALSE)/VLOOKUP($A323,table100!$E$10:$K$462,7,FALSE)*1000,"")</f>
        <v>1.6350847087201819</v>
      </c>
      <c r="AY323">
        <f>IFERROR(VLOOKUP($A323,table123!$AF$10:$AR$410,11,FALSE)/VLOOKUP($A323,table100!$AE$10:$AK$462,7,FALSE)*1000,"")</f>
        <v>2.4234395069108419E-2</v>
      </c>
      <c r="AZ323">
        <f>IFERROR(VLOOKUP($A323,table123!$BF$10:$BR$410,11,FALSE)/VLOOKUP($A323,table100!$BE$10:$BK$462,7,FALSE)*1000,"")</f>
        <v>0</v>
      </c>
      <c r="BA323">
        <f>IFERROR(VLOOKUP($A323,table123!$CF$10:$CY$410,18,FALSE)/VLOOKUP($A323,table100!$CE$10:$CK$462,7,FALSE)*1000,"")</f>
        <v>0.1916642043140418</v>
      </c>
      <c r="BB323">
        <f>IFERROR(VLOOKUP($A323,table123!$DF$10:$DY$410,18,FALSE)/VLOOKUP($A323,table100!$DE$10:$DK$462,7,FALSE)*1000,"")</f>
        <v>0.30131468354028895</v>
      </c>
      <c r="BC323">
        <f>IFERROR(VLOOKUP($A323,table123!$EF$10:$EZ$410,19,FALSE)/VLOOKUP($A323,table100!$EE$10:$EK$462,7,FALSE)*1000,"")</f>
        <v>1.2052653553169532</v>
      </c>
      <c r="BD323">
        <f>IFERROR(VLOOKUP($A323,table123!$FF$10:$FZ$410,19,FALSE)/VLOOKUP($A323,table100!$FE$10:$FK$462,7,FALSE)*1000,"")</f>
        <v>0.32072844470172257</v>
      </c>
      <c r="BE323">
        <f>IFERROR(VLOOKUP($A323,table123!$GF$10:$GZ$410,19,FALSE)/VLOOKUP($A323,table100!$GE$10:$GK$462,7,FALSE)*1000,"")</f>
        <v>4.6678076863233234E-2</v>
      </c>
      <c r="BG323">
        <f>IFERROR(VLOOKUP($A323,table123!$F$10:$R$410,13,FALSE)/VLOOKUP($A323,table100!$E$10:$K$462,7,FALSE)*1000,"")</f>
        <v>2.0236196890101263</v>
      </c>
      <c r="BH323">
        <f>IFERROR(VLOOKUP($A323,table123!$AF$10:$AR$410,13,FALSE)/VLOOKUP($A323,table100!$AE$10:$AK$462,7,FALSE)*1000,"")</f>
        <v>4.2087066103351614</v>
      </c>
      <c r="BI323">
        <f>IFERROR(VLOOKUP($A323,table123!$BF$10:$BR$410,13,FALSE)/VLOOKUP($A323,table100!$BE$10:$BK$462,7,FALSE)*1000,"")</f>
        <v>7.2961580539288242</v>
      </c>
      <c r="BJ323">
        <f>IFERROR(VLOOKUP($A323,table123!$CF$10:$CY$410,20,FALSE)/VLOOKUP($A323,table100!$CE$10:$CK$462,7,FALSE)*1000,"")</f>
        <v>7.1474776192111413</v>
      </c>
      <c r="BK323">
        <f>IFERROR(VLOOKUP($A323,table123!$DF$10:$DY$410,20,FALSE)/VLOOKUP($A323,table100!$DE$10:$DK$462,7,FALSE)*1000,"")</f>
        <v>6.5734177014447246</v>
      </c>
      <c r="BL323">
        <f>IFERROR(VLOOKUP($A323,table123!$EF$10:$EZ$410,21,FALSE)/VLOOKUP($A323,table100!$EE$10:$EK$462,7,FALSE)*1000,"")</f>
        <v>7.0188982456693161</v>
      </c>
      <c r="BM323">
        <f>IFERROR(VLOOKUP($A323,table123!$FF$10:$FZ$410,21,FALSE)/VLOOKUP($A323,table100!$FE$10:$FK$462,7,FALSE)*1000,"")</f>
        <v>5.5227873648638077</v>
      </c>
      <c r="BN323">
        <f>IFERROR(VLOOKUP($A323,table123!$GF$10:$GZ$410,21,FALSE)/VLOOKUP($A323,table100!$GE$10:$GK$462,7,FALSE)*1000,"")</f>
        <v>6.3248794149681036</v>
      </c>
    </row>
    <row r="324" spans="1:66" x14ac:dyDescent="0.3">
      <c r="A324" t="s">
        <v>906</v>
      </c>
      <c r="B324" t="str">
        <f>VLOOKUP($A324,class!$A$1:$B$455,2,FALSE)</f>
        <v>Shire County</v>
      </c>
      <c r="C324" t="str">
        <f>IFERROR(VLOOKUP($A324,classifications!A$3:C$334,3,FALSE),VLOOKUP($A324,classifications!I$2:K$28,3,FALSE))</f>
        <v>Predominantly Urban</v>
      </c>
      <c r="E324" t="b">
        <f>IF(VLOOKUP(A324,table123!$F$10:$F$410,1,FALSE)=VLOOKUP(calculations!A324,table100!$E$10:$E$462,1,FALSE),TRUE,FALSE)</f>
        <v>1</v>
      </c>
      <c r="F324" t="b">
        <f>IF(VLOOKUP($A324,table123!$AF$10:$AF$410,1,FALSE)=VLOOKUP(calculations!$A324,table100!$AE$10:$AE$462,1,FALSE),TRUE,FALSE)</f>
        <v>1</v>
      </c>
      <c r="G324" t="b">
        <f>IF(VLOOKUP($A324,table123!$BF$10:$BF$410,1,FALSE)=VLOOKUP(calculations!$A324,table100!$BE$10:$BE$462,1,FALSE),TRUE,FALSE)</f>
        <v>1</v>
      </c>
      <c r="H324" t="b">
        <f>IF(VLOOKUP($A324,table123!$CF$10:$CF$410,1,FALSE)=VLOOKUP(calculations!$A324,table100!$CE$10:$CE$462,1,FALSE),TRUE,FALSE)</f>
        <v>1</v>
      </c>
      <c r="I324" t="b">
        <f>IF(VLOOKUP($A324,table123!$DF$10:$DF$410,1,FALSE)=VLOOKUP(calculations!$A324,table100!$DE$10:$DE$462,1,FALSE),TRUE,FALSE)</f>
        <v>1</v>
      </c>
      <c r="J324" t="b">
        <f>IF(VLOOKUP($A324,table123!$EF$10:$EF$410,1,FALSE)=VLOOKUP(calculations!$A324,table100!$EE$10:$EE$462,1,FALSE),TRUE,FALSE)</f>
        <v>1</v>
      </c>
      <c r="K324" t="b">
        <f>IF(VLOOKUP($A324,table123!$FF$10:$FF$410,1,FALSE)=VLOOKUP(calculations!$A324,table100!$FE$10:$FE$462,1,FALSE),TRUE,FALSE)</f>
        <v>1</v>
      </c>
      <c r="L324" t="b">
        <f>IF(VLOOKUP($A324,table123!$GF$10:$GF$408,1,FALSE)=VLOOKUP(calculations!$A324,table100!$GE$10:$GE$462,1,FALSE),TRUE,FALSE)</f>
        <v>1</v>
      </c>
      <c r="N324">
        <f>IFERROR(VLOOKUP($A324,table123!$F$10:$R$410,3,FALSE)/VLOOKUP($A324,table100!$E$10:$K$462,7,FALSE)*1000,"")</f>
        <v>5.9410744738431083</v>
      </c>
      <c r="O324">
        <f>IFERROR(VLOOKUP($A324,table123!$AF$10:$AR$410,3,FALSE)/VLOOKUP($A324,table100!$AE$10:$AK$462,7,FALSE)*1000,"")</f>
        <v>4.5947227556135362</v>
      </c>
      <c r="P324">
        <f>IFERROR(VLOOKUP($A324,table123!$BF$10:$BR$410,3,FALSE)/VLOOKUP($A324,table100!$BE$10:$BK$462,7,FALSE)*1000,"")</f>
        <v>4.2210628191517756</v>
      </c>
      <c r="Q324">
        <f>IFERROR(VLOOKUP($A324,table123!$CF$10:$CY$410,3,FALSE)/VLOOKUP($A324,table100!$CE$10:$CK$462,7,FALSE)*1000,"")</f>
        <v>5.928225427830931</v>
      </c>
      <c r="R324">
        <f>IFERROR(VLOOKUP($A324,table123!$DF$10:$DY$410,3,FALSE)/VLOOKUP($A324,table100!$DE$10:$DK$462,7,FALSE)*1000,"")</f>
        <v>4.8083689954960578</v>
      </c>
      <c r="S324">
        <f>IFERROR(VLOOKUP($A324,table123!$EF$10:$EZ$410,3,FALSE)/VLOOKUP($A324,table100!$EE$10:$EK$462,7,FALSE)*1000,"")</f>
        <v>6.0899632984531094</v>
      </c>
      <c r="T324">
        <f>IFERROR(VLOOKUP($A324,table123!$FF$10:$FZ$410,3,FALSE)/VLOOKUP($A324,table100!$FE$10:$FK$462,7,FALSE)*1000,"")</f>
        <v>6.383798942049749</v>
      </c>
      <c r="U324">
        <f>IFERROR(VLOOKUP($A324,table123!$GF$10:$GZ$410,3,FALSE)/VLOOKUP($A324,table100!$GE$10:$GK$462,7,FALSE)*1000,"")</f>
        <v>6.2980602314100613</v>
      </c>
      <c r="W324">
        <f>IFERROR(VLOOKUP($A324,table123!$F$10:$R$410,5,FALSE)/VLOOKUP($A324,table100!$E$10:$K$462,7,FALSE)*1000,"")</f>
        <v>0.13875120851862885</v>
      </c>
      <c r="X324">
        <f>IFERROR(VLOOKUP($A324,table123!$AF$10:$AR$410,5,FALSE)/VLOOKUP($A324,table100!$AE$10:$AK$462,7,FALSE)*1000,"")</f>
        <v>8.5667864020079573E-2</v>
      </c>
      <c r="Y324">
        <f>IFERROR(VLOOKUP($A324,table123!$BF$10:$BR$410,5,FALSE)/VLOOKUP($A324,table100!$BE$10:$BK$462,7,FALSE)*1000,"")</f>
        <v>0.18506137482980692</v>
      </c>
      <c r="Z324">
        <f>IFERROR(VLOOKUP($A324,table123!$CF$10:$CY$410,5,FALSE)/VLOOKUP($A324,table100!$CE$10:$CK$462,7,FALSE)*1000,"")</f>
        <v>0.13868404457565375</v>
      </c>
      <c r="AA324">
        <f>IFERROR(VLOOKUP($A324,table123!$DF$10:$DY$410,5,FALSE)/VLOOKUP($A324,table100!$DE$10:$DK$462,7,FALSE)*1000,"")</f>
        <v>0.25696713314963965</v>
      </c>
      <c r="AB324">
        <f>IFERROR(VLOOKUP($A324,table123!$EF$10:$EZ$410,5,FALSE)/VLOOKUP($A324,table100!$EE$10:$EK$462,7,FALSE)*1000,"")</f>
        <v>0.21020985916242299</v>
      </c>
      <c r="AC324">
        <f>IFERROR(VLOOKUP($A324,table123!$FF$10:$FZ$410,5,FALSE)/VLOOKUP($A324,table100!$FE$10:$FK$462,7,FALSE)*1000,"")</f>
        <v>0.22271420349681964</v>
      </c>
      <c r="AD324">
        <f>IFERROR(VLOOKUP($A324,table123!$GF$10:$GZ$410,5,FALSE)/VLOOKUP($A324,table100!$GE$10:$GK$462,7,FALSE)*1000,"")</f>
        <v>0.15875774035781584</v>
      </c>
      <c r="AF324">
        <f>IFERROR(VLOOKUP($A324,table123!$F$10:$R$410,7,FALSE)/VLOOKUP($A324,table100!$E$10:$K$462,7,FALSE)*1000,"")</f>
        <v>0.61597127418118569</v>
      </c>
      <c r="AG324">
        <f>IFERROR(VLOOKUP($A324,table123!$AF$10:$AR$410,7,FALSE)/VLOOKUP($A324,table100!$AE$10:$AK$462,7,FALSE)*1000,"")</f>
        <v>0.52654394470878174</v>
      </c>
      <c r="AH324">
        <f>IFERROR(VLOOKUP($A324,table123!$BF$10:$BR$410,7,FALSE)/VLOOKUP($A324,table100!$BE$10:$BK$462,7,FALSE)*1000,"")</f>
        <v>0.81094310318679419</v>
      </c>
      <c r="AI324">
        <f>IFERROR(VLOOKUP($A324,table123!$CF$10:$CY$410,7,FALSE)/VLOOKUP($A324,table100!$CE$10:$CK$462,7,FALSE)*1000,"")</f>
        <v>1.4654970680531771</v>
      </c>
      <c r="AJ324">
        <f>IFERROR(VLOOKUP($A324,table123!$DF$10:$DY$410,7,FALSE)/VLOOKUP($A324,table100!$DE$10:$DK$462,7,FALSE)*1000,"")</f>
        <v>2.7690778268205172</v>
      </c>
      <c r="AK324">
        <f>IFERROR(VLOOKUP($A324,table123!$EF$10:$EZ$410,7,FALSE)/VLOOKUP($A324,table100!$EE$10:$EK$462,7,FALSE)*1000,"")</f>
        <v>2.0674037605003353</v>
      </c>
      <c r="AL324">
        <f>IFERROR(VLOOKUP($A324,table123!$FF$10:$FZ$410,7,FALSE)/VLOOKUP($A324,table100!$FE$10:$FK$462,7,FALSE)*1000,"")</f>
        <v>1.4172722040706704</v>
      </c>
      <c r="AM324">
        <f>IFERROR(VLOOKUP($A324,table123!$GF$10:$GZ$410,7,FALSE)/VLOOKUP($A324,table100!$GE$10:$GK$462,7,FALSE)*1000,"")</f>
        <v>1.2057549900593609</v>
      </c>
      <c r="AO324">
        <f>IFERROR(VLOOKUP($A324,table123!$F$10:$R$410,9,FALSE)/VLOOKUP($A324,table100!$E$10:$K$462,7,FALSE)*1000,"")</f>
        <v>1.2613746228966258E-2</v>
      </c>
      <c r="AP324">
        <f>IFERROR(VLOOKUP($A324,table123!$AF$10:$AR$410,9,FALSE)/VLOOKUP($A324,table100!$AE$10:$AK$462,7,FALSE)*1000,"")</f>
        <v>1.4626220686355048E-2</v>
      </c>
      <c r="AQ324">
        <f>IFERROR(VLOOKUP($A324,table123!$BF$10:$BR$410,9,FALSE)/VLOOKUP($A324,table100!$BE$10:$BK$462,7,FALSE)*1000,"")</f>
        <v>2.7031436772893141E-2</v>
      </c>
      <c r="AR324">
        <f>IFERROR(VLOOKUP($A324,table123!$CF$10:$CY$410,16,FALSE)/VLOOKUP($A324,table100!$CE$10:$CK$462,7,FALSE)*1000,"")</f>
        <v>6.2097333392083769E-3</v>
      </c>
      <c r="AS324">
        <f>IFERROR(VLOOKUP($A324,table123!$DF$10:$DY$410,16,FALSE)/VLOOKUP($A324,table100!$DE$10:$DK$462,7,FALSE)*1000,"")</f>
        <v>2.055737065197117E-3</v>
      </c>
      <c r="AT324">
        <f>IFERROR(VLOOKUP($A324,table123!$EF$10:$EZ$410,17,FALSE)/VLOOKUP($A324,table100!$EE$10:$EK$462,7,FALSE)*1000,"")</f>
        <v>2.449046902863181E-2</v>
      </c>
      <c r="AU324">
        <f>IFERROR(VLOOKUP($A324,table123!$FF$10:$FZ$410,17,FALSE)/VLOOKUP($A324,table100!$FE$10:$FK$462,7,FALSE)*1000,"")</f>
        <v>6.2764911894558267E-2</v>
      </c>
      <c r="AV324">
        <f>IFERROR(VLOOKUP($A324,table123!$GF$10:$GZ$410,17,FALSE)/VLOOKUP($A324,table100!$GE$10:$GK$462,7,FALSE)*1000,"")</f>
        <v>6.0287749502968046E-3</v>
      </c>
      <c r="AX324">
        <f>IFERROR(VLOOKUP($A324,table123!$F$10:$R$410,11,FALSE)/VLOOKUP($A324,table100!$E$10:$K$462,7,FALSE)*1000,"")</f>
        <v>0.56761858030348167</v>
      </c>
      <c r="AY324">
        <f>IFERROR(VLOOKUP($A324,table123!$AF$10:$AR$410,11,FALSE)/VLOOKUP($A324,table100!$AE$10:$AK$462,7,FALSE)*1000,"")</f>
        <v>0.35520821666862257</v>
      </c>
      <c r="AZ324">
        <f>IFERROR(VLOOKUP($A324,table123!$BF$10:$BR$410,11,FALSE)/VLOOKUP($A324,table100!$BE$10:$BK$462,7,FALSE)*1000,"")</f>
        <v>0.68826196706366383</v>
      </c>
      <c r="BA324">
        <f>IFERROR(VLOOKUP($A324,table123!$CF$10:$CY$410,18,FALSE)/VLOOKUP($A324,table100!$CE$10:$CK$462,7,FALSE)*1000,"")</f>
        <v>0.64374235616460174</v>
      </c>
      <c r="BB324">
        <f>IFERROR(VLOOKUP($A324,table123!$DF$10:$DY$410,18,FALSE)/VLOOKUP($A324,table100!$DE$10:$DK$462,7,FALSE)*1000,"")</f>
        <v>0.5529932705380245</v>
      </c>
      <c r="BC324">
        <f>IFERROR(VLOOKUP($A324,table123!$EF$10:$EZ$410,19,FALSE)/VLOOKUP($A324,table100!$EE$10:$EK$462,7,FALSE)*1000,"")</f>
        <v>0.39184750445810895</v>
      </c>
      <c r="BD324">
        <f>IFERROR(VLOOKUP($A324,table123!$FF$10:$FZ$410,19,FALSE)/VLOOKUP($A324,table100!$FE$10:$FK$462,7,FALSE)*1000,"")</f>
        <v>0.58108160366897499</v>
      </c>
      <c r="BE324">
        <f>IFERROR(VLOOKUP($A324,table123!$GF$10:$GZ$410,19,FALSE)/VLOOKUP($A324,table100!$GE$10:$GK$462,7,FALSE)*1000,"")</f>
        <v>0.4441197546718646</v>
      </c>
      <c r="BG324">
        <f>IFERROR(VLOOKUP($A324,table123!$F$10:$R$410,13,FALSE)/VLOOKUP($A324,table100!$E$10:$K$462,7,FALSE)*1000,"")</f>
        <v>6.1407921224684072</v>
      </c>
      <c r="BH324">
        <f>IFERROR(VLOOKUP($A324,table123!$AF$10:$AR$410,13,FALSE)/VLOOKUP($A324,table100!$AE$10:$AK$462,7,FALSE)*1000,"")</f>
        <v>4.8663525683601296</v>
      </c>
      <c r="BI324">
        <f>IFERROR(VLOOKUP($A324,table123!$BF$10:$BR$410,13,FALSE)/VLOOKUP($A324,table100!$BE$10:$BK$462,7,FALSE)*1000,"")</f>
        <v>4.5558367668776052</v>
      </c>
      <c r="BJ324">
        <f>IFERROR(VLOOKUP($A324,table123!$CF$10:$CY$410,20,FALSE)/VLOOKUP($A324,table100!$CE$10:$CK$462,7,FALSE)*1000,"")</f>
        <v>6.8948739176343681</v>
      </c>
      <c r="BK324">
        <f>IFERROR(VLOOKUP($A324,table123!$DF$10:$DY$410,20,FALSE)/VLOOKUP($A324,table100!$DE$10:$DK$462,7,FALSE)*1000,"")</f>
        <v>7.2834764219933863</v>
      </c>
      <c r="BL324">
        <f>IFERROR(VLOOKUP($A324,table123!$EF$10:$EZ$410,21,FALSE)/VLOOKUP($A324,table100!$EE$10:$EK$462,7,FALSE)*1000,"")</f>
        <v>8.0002198826863911</v>
      </c>
      <c r="BM324">
        <f>IFERROR(VLOOKUP($A324,table123!$FF$10:$FZ$410,21,FALSE)/VLOOKUP($A324,table100!$FE$10:$FK$462,7,FALSE)*1000,"")</f>
        <v>7.5054686578428225</v>
      </c>
      <c r="BN324">
        <f>IFERROR(VLOOKUP($A324,table123!$GF$10:$GZ$410,21,FALSE)/VLOOKUP($A324,table100!$GE$10:$GK$462,7,FALSE)*1000,"")</f>
        <v>7.2244819821056705</v>
      </c>
    </row>
    <row r="325" spans="1:66" x14ac:dyDescent="0.3">
      <c r="A325" t="s">
        <v>930</v>
      </c>
      <c r="B325" t="str">
        <f>VLOOKUP($A325,class!$A$1:$B$455,2,FALSE)</f>
        <v>Shire District</v>
      </c>
      <c r="C325" t="str">
        <f>IFERROR(VLOOKUP($A325,classifications!A$3:C$334,3,FALSE),VLOOKUP($A325,classifications!I$2:K$28,3,FALSE))</f>
        <v>Predominantly Urban</v>
      </c>
      <c r="E325" t="b">
        <f>IF(VLOOKUP(A325,table123!$F$10:$F$410,1,FALSE)=VLOOKUP(calculations!A325,table100!$E$10:$E$462,1,FALSE),TRUE,FALSE)</f>
        <v>1</v>
      </c>
      <c r="F325" t="b">
        <f>IF(VLOOKUP($A325,table123!$AF$10:$AF$410,1,FALSE)=VLOOKUP(calculations!$A325,table100!$AE$10:$AE$462,1,FALSE),TRUE,FALSE)</f>
        <v>1</v>
      </c>
      <c r="G325" t="b">
        <f>IF(VLOOKUP($A325,table123!$BF$10:$BF$410,1,FALSE)=VLOOKUP(calculations!$A325,table100!$BE$10:$BE$462,1,FALSE),TRUE,FALSE)</f>
        <v>1</v>
      </c>
      <c r="H325" t="b">
        <f>IF(VLOOKUP($A325,table123!$CF$10:$CF$410,1,FALSE)=VLOOKUP(calculations!$A325,table100!$CE$10:$CE$462,1,FALSE),TRUE,FALSE)</f>
        <v>1</v>
      </c>
      <c r="I325" t="b">
        <f>IF(VLOOKUP($A325,table123!$DF$10:$DF$410,1,FALSE)=VLOOKUP(calculations!$A325,table100!$DE$10:$DE$462,1,FALSE),TRUE,FALSE)</f>
        <v>1</v>
      </c>
      <c r="J325" t="b">
        <f>IF(VLOOKUP($A325,table123!$EF$10:$EF$410,1,FALSE)=VLOOKUP(calculations!$A325,table100!$EE$10:$EE$462,1,FALSE),TRUE,FALSE)</f>
        <v>1</v>
      </c>
      <c r="K325" t="b">
        <f>IF(VLOOKUP($A325,table123!$FF$10:$FF$410,1,FALSE)=VLOOKUP(calculations!$A325,table100!$FE$10:$FE$462,1,FALSE),TRUE,FALSE)</f>
        <v>1</v>
      </c>
      <c r="L325" t="b">
        <f>IF(VLOOKUP($A325,table123!$GF$10:$GF$408,1,FALSE)=VLOOKUP(calculations!$A325,table100!$GE$10:$GE$462,1,FALSE),TRUE,FALSE)</f>
        <v>1</v>
      </c>
      <c r="N325">
        <f>IFERROR(VLOOKUP($A325,table123!$F$10:$R$410,3,FALSE)/VLOOKUP($A325,table100!$E$10:$K$462,7,FALSE)*1000,"")</f>
        <v>6.2729147571035746</v>
      </c>
      <c r="O325">
        <f>IFERROR(VLOOKUP($A325,table123!$AF$10:$AR$410,3,FALSE)/VLOOKUP($A325,table100!$AE$10:$AK$462,7,FALSE)*1000,"")</f>
        <v>3.9283782629736113</v>
      </c>
      <c r="P325">
        <f>IFERROR(VLOOKUP($A325,table123!$BF$10:$BR$410,3,FALSE)/VLOOKUP($A325,table100!$BE$10:$BK$462,7,FALSE)*1000,"")</f>
        <v>2.2123893805309733</v>
      </c>
      <c r="Q325">
        <f>IFERROR(VLOOKUP($A325,table123!$CF$10:$CY$410,3,FALSE)/VLOOKUP($A325,table100!$CE$10:$CK$462,7,FALSE)*1000,"")</f>
        <v>5.0622171945701364</v>
      </c>
      <c r="R325">
        <f>IFERROR(VLOOKUP($A325,table123!$DF$10:$DY$410,3,FALSE)/VLOOKUP($A325,table100!$DE$10:$DK$462,7,FALSE)*1000,"")</f>
        <v>4.9126944023356351</v>
      </c>
      <c r="S325">
        <f>IFERROR(VLOOKUP($A325,table123!$EF$10:$EZ$410,3,FALSE)/VLOOKUP($A325,table100!$EE$10:$EK$462,7,FALSE)*1000,"")</f>
        <v>4.9661021677872945</v>
      </c>
      <c r="T325">
        <f>IFERROR(VLOOKUP($A325,table123!$FF$10:$FZ$410,3,FALSE)/VLOOKUP($A325,table100!$FE$10:$FK$462,7,FALSE)*1000,"")</f>
        <v>8.3733052374747015</v>
      </c>
      <c r="U325">
        <f>IFERROR(VLOOKUP($A325,table123!$GF$10:$GZ$410,3,FALSE)/VLOOKUP($A325,table100!$GE$10:$GK$462,7,FALSE)*1000,"")</f>
        <v>9.5787017977219708</v>
      </c>
      <c r="W325">
        <f>IFERROR(VLOOKUP($A325,table123!$F$10:$R$410,5,FALSE)/VLOOKUP($A325,table100!$E$10:$K$462,7,FALSE)*1000,"")</f>
        <v>0.11457378551787352</v>
      </c>
      <c r="X325">
        <f>IFERROR(VLOOKUP($A325,table123!$AF$10:$AR$410,5,FALSE)/VLOOKUP($A325,table100!$AE$10:$AK$462,7,FALSE)*1000,"")</f>
        <v>0</v>
      </c>
      <c r="Y325">
        <f>IFERROR(VLOOKUP($A325,table123!$BF$10:$BR$410,5,FALSE)/VLOOKUP($A325,table100!$BE$10:$BK$462,7,FALSE)*1000,"")</f>
        <v>0.11345586566825505</v>
      </c>
      <c r="Z325">
        <f>IFERROR(VLOOKUP($A325,table123!$CF$10:$CY$410,5,FALSE)/VLOOKUP($A325,table100!$CE$10:$CK$462,7,FALSE)*1000,"")</f>
        <v>0.16968325791855202</v>
      </c>
      <c r="AA325">
        <f>IFERROR(VLOOKUP($A325,table123!$DF$10:$DY$410,5,FALSE)/VLOOKUP($A325,table100!$DE$10:$DK$462,7,FALSE)*1000,"")</f>
        <v>0.1403626972095896</v>
      </c>
      <c r="AB325">
        <f>IFERROR(VLOOKUP($A325,table123!$EF$10:$EZ$410,5,FALSE)/VLOOKUP($A325,table100!$EE$10:$EK$462,7,FALSE)*1000,"")</f>
        <v>0.13949725190413748</v>
      </c>
      <c r="AC325">
        <f>IFERROR(VLOOKUP($A325,table123!$FF$10:$FZ$410,5,FALSE)/VLOOKUP($A325,table100!$FE$10:$FK$462,7,FALSE)*1000,"")</f>
        <v>0.11090470513211523</v>
      </c>
      <c r="AD325">
        <f>IFERROR(VLOOKUP($A325,table123!$GF$10:$GZ$410,5,FALSE)/VLOOKUP($A325,table100!$GE$10:$GK$462,7,FALSE)*1000,"")</f>
        <v>5.4892273912446825E-2</v>
      </c>
      <c r="AF325">
        <f>IFERROR(VLOOKUP($A325,table123!$F$10:$R$410,7,FALSE)/VLOOKUP($A325,table100!$E$10:$K$462,7,FALSE)*1000,"")</f>
        <v>0.94523373052245652</v>
      </c>
      <c r="AG325">
        <f>IFERROR(VLOOKUP($A325,table123!$AF$10:$AR$410,7,FALSE)/VLOOKUP($A325,table100!$AE$10:$AK$462,7,FALSE)*1000,"")</f>
        <v>0.3415981098237923</v>
      </c>
      <c r="AH325">
        <f>IFERROR(VLOOKUP($A325,table123!$BF$10:$BR$410,7,FALSE)/VLOOKUP($A325,table100!$BE$10:$BK$462,7,FALSE)*1000,"")</f>
        <v>1.3614703880190604</v>
      </c>
      <c r="AI325">
        <f>IFERROR(VLOOKUP($A325,table123!$CF$10:$CY$410,7,FALSE)/VLOOKUP($A325,table100!$CE$10:$CK$462,7,FALSE)*1000,"")</f>
        <v>2.7432126696832575</v>
      </c>
      <c r="AJ325">
        <f>IFERROR(VLOOKUP($A325,table123!$DF$10:$DY$410,7,FALSE)/VLOOKUP($A325,table100!$DE$10:$DK$462,7,FALSE)*1000,"")</f>
        <v>1.6562798270731569</v>
      </c>
      <c r="AK325">
        <f>IFERROR(VLOOKUP($A325,table123!$EF$10:$EZ$410,7,FALSE)/VLOOKUP($A325,table100!$EE$10:$EK$462,7,FALSE)*1000,"")</f>
        <v>1.6460675724688223</v>
      </c>
      <c r="AL325">
        <f>IFERROR(VLOOKUP($A325,table123!$FF$10:$FZ$410,7,FALSE)/VLOOKUP($A325,table100!$FE$10:$FK$462,7,FALSE)*1000,"")</f>
        <v>1.9685585160950452</v>
      </c>
      <c r="AM325">
        <f>IFERROR(VLOOKUP($A325,table123!$GF$10:$GZ$410,7,FALSE)/VLOOKUP($A325,table100!$GE$10:$GK$462,7,FALSE)*1000,"")</f>
        <v>0.79593797173047887</v>
      </c>
      <c r="AO325">
        <f>IFERROR(VLOOKUP($A325,table123!$F$10:$R$410,9,FALSE)/VLOOKUP($A325,table100!$E$10:$K$462,7,FALSE)*1000,"")</f>
        <v>0</v>
      </c>
      <c r="AP325">
        <f>IFERROR(VLOOKUP($A325,table123!$AF$10:$AR$410,9,FALSE)/VLOOKUP($A325,table100!$AE$10:$AK$462,7,FALSE)*1000,"")</f>
        <v>0</v>
      </c>
      <c r="AQ325">
        <f>IFERROR(VLOOKUP($A325,table123!$BF$10:$BR$410,9,FALSE)/VLOOKUP($A325,table100!$BE$10:$BK$462,7,FALSE)*1000,"")</f>
        <v>8.5091899251191275E-2</v>
      </c>
      <c r="AR325">
        <f>IFERROR(VLOOKUP($A325,table123!$CF$10:$CY$410,16,FALSE)/VLOOKUP($A325,table100!$CE$10:$CK$462,7,FALSE)*1000,"")</f>
        <v>8.4841628959276008E-2</v>
      </c>
      <c r="AS325">
        <f>IFERROR(VLOOKUP($A325,table123!$DF$10:$DY$410,16,FALSE)/VLOOKUP($A325,table100!$DE$10:$DK$462,7,FALSE)*1000,"")</f>
        <v>0</v>
      </c>
      <c r="AT325">
        <f>IFERROR(VLOOKUP($A325,table123!$EF$10:$EZ$410,17,FALSE)/VLOOKUP($A325,table100!$EE$10:$EK$462,7,FALSE)*1000,"")</f>
        <v>-2.7899450380827497E-2</v>
      </c>
      <c r="AU325">
        <f>IFERROR(VLOOKUP($A325,table123!$FF$10:$FZ$410,17,FALSE)/VLOOKUP($A325,table100!$FE$10:$FK$462,7,FALSE)*1000,"")</f>
        <v>0</v>
      </c>
      <c r="AV325">
        <f>IFERROR(VLOOKUP($A325,table123!$GF$10:$GZ$410,17,FALSE)/VLOOKUP($A325,table100!$GE$10:$GK$462,7,FALSE)*1000,"")</f>
        <v>0</v>
      </c>
      <c r="AX325">
        <f>IFERROR(VLOOKUP($A325,table123!$F$10:$R$410,11,FALSE)/VLOOKUP($A325,table100!$E$10:$K$462,7,FALSE)*1000,"")</f>
        <v>1.1170944087992667</v>
      </c>
      <c r="AY325">
        <f>IFERROR(VLOOKUP($A325,table123!$AF$10:$AR$410,11,FALSE)/VLOOKUP($A325,table100!$AE$10:$AK$462,7,FALSE)*1000,"")</f>
        <v>0.65472971049560191</v>
      </c>
      <c r="AZ325">
        <f>IFERROR(VLOOKUP($A325,table123!$BF$10:$BR$410,11,FALSE)/VLOOKUP($A325,table100!$BE$10:$BK$462,7,FALSE)*1000,"")</f>
        <v>0.8225550260948491</v>
      </c>
      <c r="BA325">
        <f>IFERROR(VLOOKUP($A325,table123!$CF$10:$CY$410,18,FALSE)/VLOOKUP($A325,table100!$CE$10:$CK$462,7,FALSE)*1000,"")</f>
        <v>0.65045248868778283</v>
      </c>
      <c r="BB325">
        <f>IFERROR(VLOOKUP($A325,table123!$DF$10:$DY$410,18,FALSE)/VLOOKUP($A325,table100!$DE$10:$DK$462,7,FALSE)*1000,"")</f>
        <v>0.50530570995452251</v>
      </c>
      <c r="BC325">
        <f>IFERROR(VLOOKUP($A325,table123!$EF$10:$EZ$410,19,FALSE)/VLOOKUP($A325,table100!$EE$10:$EK$462,7,FALSE)*1000,"")</f>
        <v>0.47429065647406748</v>
      </c>
      <c r="BD325">
        <f>IFERROR(VLOOKUP($A325,table123!$FF$10:$FZ$410,19,FALSE)/VLOOKUP($A325,table100!$FE$10:$FK$462,7,FALSE)*1000,"")</f>
        <v>0.24953558654725927</v>
      </c>
      <c r="BE325">
        <f>IFERROR(VLOOKUP($A325,table123!$GF$10:$GZ$410,19,FALSE)/VLOOKUP($A325,table100!$GE$10:$GK$462,7,FALSE)*1000,"")</f>
        <v>0.10978454782489365</v>
      </c>
      <c r="BG325">
        <f>IFERROR(VLOOKUP($A325,table123!$F$10:$R$410,13,FALSE)/VLOOKUP($A325,table100!$E$10:$K$462,7,FALSE)*1000,"")</f>
        <v>6.2156278643446381</v>
      </c>
      <c r="BH325">
        <f>IFERROR(VLOOKUP($A325,table123!$AF$10:$AR$410,13,FALSE)/VLOOKUP($A325,table100!$AE$10:$AK$462,7,FALSE)*1000,"")</f>
        <v>3.6152466623018018</v>
      </c>
      <c r="BI325">
        <f>IFERROR(VLOOKUP($A325,table123!$BF$10:$BR$410,13,FALSE)/VLOOKUP($A325,table100!$BE$10:$BK$462,7,FALSE)*1000,"")</f>
        <v>2.9498525073746311</v>
      </c>
      <c r="BJ325">
        <f>IFERROR(VLOOKUP($A325,table123!$CF$10:$CY$410,20,FALSE)/VLOOKUP($A325,table100!$CE$10:$CK$462,7,FALSE)*1000,"")</f>
        <v>7.4095022624434383</v>
      </c>
      <c r="BK325">
        <f>IFERROR(VLOOKUP($A325,table123!$DF$10:$DY$410,20,FALSE)/VLOOKUP($A325,table100!$DE$10:$DK$462,7,FALSE)*1000,"")</f>
        <v>6.2040312166638589</v>
      </c>
      <c r="BL325">
        <f>IFERROR(VLOOKUP($A325,table123!$EF$10:$EZ$410,21,FALSE)/VLOOKUP($A325,table100!$EE$10:$EK$462,7,FALSE)*1000,"")</f>
        <v>6.2494768853053602</v>
      </c>
      <c r="BM325">
        <f>IFERROR(VLOOKUP($A325,table123!$FF$10:$FZ$410,21,FALSE)/VLOOKUP($A325,table100!$FE$10:$FK$462,7,FALSE)*1000,"")</f>
        <v>10.203232872154601</v>
      </c>
      <c r="BN325">
        <f>IFERROR(VLOOKUP($A325,table123!$GF$10:$GZ$410,21,FALSE)/VLOOKUP($A325,table100!$GE$10:$GK$462,7,FALSE)*1000,"")</f>
        <v>10.319747495540001</v>
      </c>
    </row>
    <row r="326" spans="1:66" x14ac:dyDescent="0.3">
      <c r="A326" t="s">
        <v>221</v>
      </c>
      <c r="B326" t="str">
        <f>VLOOKUP($A326,class!$A$1:$B$455,2,FALSE)</f>
        <v>London Borough</v>
      </c>
      <c r="C326" t="str">
        <f>IFERROR(VLOOKUP($A326,classifications!A$3:C$334,3,FALSE),VLOOKUP($A326,classifications!I$2:K$28,3,FALSE))</f>
        <v>Predominantly Urban</v>
      </c>
      <c r="E326" t="b">
        <f>IF(VLOOKUP(A326,table123!$F$10:$F$410,1,FALSE)=VLOOKUP(calculations!A326,table100!$E$10:$E$462,1,FALSE),TRUE,FALSE)</f>
        <v>1</v>
      </c>
      <c r="F326" t="b">
        <f>IF(VLOOKUP($A326,table123!$AF$10:$AF$410,1,FALSE)=VLOOKUP(calculations!$A326,table100!$AE$10:$AE$462,1,FALSE),TRUE,FALSE)</f>
        <v>1</v>
      </c>
      <c r="G326" t="b">
        <f>IF(VLOOKUP($A326,table123!$BF$10:$BF$410,1,FALSE)=VLOOKUP(calculations!$A326,table100!$BE$10:$BE$462,1,FALSE),TRUE,FALSE)</f>
        <v>1</v>
      </c>
      <c r="H326" t="b">
        <f>IF(VLOOKUP($A326,table123!$CF$10:$CF$410,1,FALSE)=VLOOKUP(calculations!$A326,table100!$CE$10:$CE$462,1,FALSE),TRUE,FALSE)</f>
        <v>1</v>
      </c>
      <c r="I326" t="b">
        <f>IF(VLOOKUP($A326,table123!$DF$10:$DF$410,1,FALSE)=VLOOKUP(calculations!$A326,table100!$DE$10:$DE$462,1,FALSE),TRUE,FALSE)</f>
        <v>1</v>
      </c>
      <c r="J326" t="b">
        <f>IF(VLOOKUP($A326,table123!$EF$10:$EF$410,1,FALSE)=VLOOKUP(calculations!$A326,table100!$EE$10:$EE$462,1,FALSE),TRUE,FALSE)</f>
        <v>1</v>
      </c>
      <c r="K326" t="b">
        <f>IF(VLOOKUP($A326,table123!$FF$10:$FF$410,1,FALSE)=VLOOKUP(calculations!$A326,table100!$FE$10:$FE$462,1,FALSE),TRUE,FALSE)</f>
        <v>1</v>
      </c>
      <c r="L326" t="b">
        <f>IF(VLOOKUP($A326,table123!$GF$10:$GF$408,1,FALSE)=VLOOKUP(calculations!$A326,table100!$GE$10:$GE$462,1,FALSE),TRUE,FALSE)</f>
        <v>1</v>
      </c>
      <c r="N326">
        <f>IFERROR(VLOOKUP($A326,table123!$F$10:$R$410,3,FALSE)/VLOOKUP($A326,table100!$E$10:$K$462,7,FALSE)*1000,"")</f>
        <v>2.5410111729755989</v>
      </c>
      <c r="O326">
        <f>IFERROR(VLOOKUP($A326,table123!$AF$10:$AR$410,3,FALSE)/VLOOKUP($A326,table100!$AE$10:$AK$462,7,FALSE)*1000,"")</f>
        <v>2.7946838901999751</v>
      </c>
      <c r="P326">
        <f>IFERROR(VLOOKUP($A326,table123!$BF$10:$BR$410,3,FALSE)/VLOOKUP($A326,table100!$BE$10:$BK$462,7,FALSE)*1000,"")</f>
        <v>3.8114094790248729</v>
      </c>
      <c r="Q326">
        <f>IFERROR(VLOOKUP($A326,table123!$CF$10:$CY$410,3,FALSE)/VLOOKUP($A326,table100!$CE$10:$CK$462,7,FALSE)*1000,"")</f>
        <v>2.6588869603751988</v>
      </c>
      <c r="R326">
        <f>IFERROR(VLOOKUP($A326,table123!$DF$10:$DY$410,3,FALSE)/VLOOKUP($A326,table100!$DE$10:$DK$462,7,FALSE)*1000,"")</f>
        <v>2.4256382613808984</v>
      </c>
      <c r="S326">
        <f>IFERROR(VLOOKUP($A326,table123!$EF$10:$EZ$410,3,FALSE)/VLOOKUP($A326,table100!$EE$10:$EK$462,7,FALSE)*1000,"")</f>
        <v>9.8686209452972129</v>
      </c>
      <c r="T326">
        <f>IFERROR(VLOOKUP($A326,table123!$FF$10:$FZ$410,3,FALSE)/VLOOKUP($A326,table100!$FE$10:$FK$462,7,FALSE)*1000,"")</f>
        <v>5.8087685892646244</v>
      </c>
      <c r="U326">
        <f>IFERROR(VLOOKUP($A326,table123!$GF$10:$GZ$410,3,FALSE)/VLOOKUP($A326,table100!$GE$10:$GK$462,7,FALSE)*1000,"")</f>
        <v>6.5946165906670018</v>
      </c>
      <c r="W326">
        <f>IFERROR(VLOOKUP($A326,table123!$F$10:$R$410,5,FALSE)/VLOOKUP($A326,table100!$E$10:$K$462,7,FALSE)*1000,"")</f>
        <v>0.28648655381587634</v>
      </c>
      <c r="X326">
        <f>IFERROR(VLOOKUP($A326,table123!$AF$10:$AR$410,5,FALSE)/VLOOKUP($A326,table100!$AE$10:$AK$462,7,FALSE)*1000,"")</f>
        <v>0.52167432617066201</v>
      </c>
      <c r="Y326">
        <f>IFERROR(VLOOKUP($A326,table123!$BF$10:$BR$410,5,FALSE)/VLOOKUP($A326,table100!$BE$10:$BK$462,7,FALSE)*1000,"")</f>
        <v>0.24749412201460216</v>
      </c>
      <c r="Z326">
        <f>IFERROR(VLOOKUP($A326,table123!$CF$10:$CY$410,5,FALSE)/VLOOKUP($A326,table100!$CE$10:$CK$462,7,FALSE)*1000,"")</f>
        <v>0.28312222263254433</v>
      </c>
      <c r="AA326">
        <f>IFERROR(VLOOKUP($A326,table123!$DF$10:$DY$410,5,FALSE)/VLOOKUP($A326,table100!$DE$10:$DK$462,7,FALSE)*1000,"")</f>
        <v>0.28176606066545795</v>
      </c>
      <c r="AB326">
        <f>IFERROR(VLOOKUP($A326,table123!$EF$10:$EZ$410,5,FALSE)/VLOOKUP($A326,table100!$EE$10:$EK$462,7,FALSE)*1000,"")</f>
        <v>0.5469063331753381</v>
      </c>
      <c r="AC326">
        <f>IFERROR(VLOOKUP($A326,table123!$FF$10:$FZ$410,5,FALSE)/VLOOKUP($A326,table100!$FE$10:$FK$462,7,FALSE)*1000,"")</f>
        <v>0.22897635517848103</v>
      </c>
      <c r="AD326">
        <f>IFERROR(VLOOKUP($A326,table123!$GF$10:$GZ$410,5,FALSE)/VLOOKUP($A326,table100!$GE$10:$GK$462,7,FALSE)*1000,"")</f>
        <v>0.29921127906837575</v>
      </c>
      <c r="AF326">
        <f>IFERROR(VLOOKUP($A326,table123!$F$10:$R$410,7,FALSE)/VLOOKUP($A326,table100!$E$10:$K$462,7,FALSE)*1000,"")</f>
        <v>0.26157467957101749</v>
      </c>
      <c r="AG326">
        <f>IFERROR(VLOOKUP($A326,table123!$AF$10:$AR$410,7,FALSE)/VLOOKUP($A326,table100!$AE$10:$AK$462,7,FALSE)*1000,"")</f>
        <v>0.55893677803999509</v>
      </c>
      <c r="AH326">
        <f>IFERROR(VLOOKUP($A326,table123!$BF$10:$BR$410,7,FALSE)/VLOOKUP($A326,table100!$BE$10:$BK$462,7,FALSE)*1000,"")</f>
        <v>1.3488429649795817</v>
      </c>
      <c r="AI326">
        <f>IFERROR(VLOOKUP($A326,table123!$CF$10:$CY$410,7,FALSE)/VLOOKUP($A326,table100!$CE$10:$CK$462,7,FALSE)*1000,"")</f>
        <v>2.6465772985216094</v>
      </c>
      <c r="AJ326">
        <f>IFERROR(VLOOKUP($A326,table123!$DF$10:$DY$410,7,FALSE)/VLOOKUP($A326,table100!$DE$10:$DK$462,7,FALSE)*1000,"")</f>
        <v>5.5005635321213306</v>
      </c>
      <c r="AK326">
        <f>IFERROR(VLOOKUP($A326,table123!$EF$10:$EZ$410,7,FALSE)/VLOOKUP($A326,table100!$EE$10:$EK$462,7,FALSE)*1000,"")</f>
        <v>1.4705703625381314</v>
      </c>
      <c r="AL326">
        <f>IFERROR(VLOOKUP($A326,table123!$FF$10:$FZ$410,7,FALSE)/VLOOKUP($A326,table100!$FE$10:$FK$462,7,FALSE)*1000,"")</f>
        <v>1.4461664537588277</v>
      </c>
      <c r="AM326">
        <f>IFERROR(VLOOKUP($A326,table123!$GF$10:$GZ$410,7,FALSE)/VLOOKUP($A326,table100!$GE$10:$GK$462,7,FALSE)*1000,"")</f>
        <v>0.38299043720752102</v>
      </c>
      <c r="AO326">
        <f>IFERROR(VLOOKUP($A326,table123!$F$10:$R$410,9,FALSE)/VLOOKUP($A326,table100!$E$10:$K$462,7,FALSE)*1000,"")</f>
        <v>0</v>
      </c>
      <c r="AP326">
        <f>IFERROR(VLOOKUP($A326,table123!$AF$10:$AR$410,9,FALSE)/VLOOKUP($A326,table100!$AE$10:$AK$462,7,FALSE)*1000,"")</f>
        <v>0</v>
      </c>
      <c r="AQ326">
        <f>IFERROR(VLOOKUP($A326,table123!$BF$10:$BR$410,9,FALSE)/VLOOKUP($A326,table100!$BE$10:$BK$462,7,FALSE)*1000,"")</f>
        <v>0</v>
      </c>
      <c r="AR326">
        <f>IFERROR(VLOOKUP($A326,table123!$CF$10:$CY$410,16,FALSE)/VLOOKUP($A326,table100!$CE$10:$CK$462,7,FALSE)*1000,"")</f>
        <v>0</v>
      </c>
      <c r="AS326">
        <f>IFERROR(VLOOKUP($A326,table123!$DF$10:$DY$410,16,FALSE)/VLOOKUP($A326,table100!$DE$10:$DK$462,7,FALSE)*1000,"")</f>
        <v>0</v>
      </c>
      <c r="AT326">
        <f>IFERROR(VLOOKUP($A326,table123!$EF$10:$EZ$410,17,FALSE)/VLOOKUP($A326,table100!$EE$10:$EK$462,7,FALSE)*1000,"")</f>
        <v>0</v>
      </c>
      <c r="AU326">
        <f>IFERROR(VLOOKUP($A326,table123!$FF$10:$FZ$410,17,FALSE)/VLOOKUP($A326,table100!$FE$10:$FK$462,7,FALSE)*1000,"")</f>
        <v>0</v>
      </c>
      <c r="AV326">
        <f>IFERROR(VLOOKUP($A326,table123!$GF$10:$GZ$410,17,FALSE)/VLOOKUP($A326,table100!$GE$10:$GK$462,7,FALSE)*1000,"")</f>
        <v>0</v>
      </c>
      <c r="AX326">
        <f>IFERROR(VLOOKUP($A326,table123!$F$10:$R$410,11,FALSE)/VLOOKUP($A326,table100!$E$10:$K$462,7,FALSE)*1000,"")</f>
        <v>0.26157467957101749</v>
      </c>
      <c r="AY326">
        <f>IFERROR(VLOOKUP($A326,table123!$AF$10:$AR$410,11,FALSE)/VLOOKUP($A326,table100!$AE$10:$AK$462,7,FALSE)*1000,"")</f>
        <v>0.14904980747733201</v>
      </c>
      <c r="AZ326">
        <f>IFERROR(VLOOKUP($A326,table123!$BF$10:$BR$410,11,FALSE)/VLOOKUP($A326,table100!$BE$10:$BK$462,7,FALSE)*1000,"")</f>
        <v>0.12374706100730108</v>
      </c>
      <c r="BA326">
        <f>IFERROR(VLOOKUP($A326,table123!$CF$10:$CY$410,18,FALSE)/VLOOKUP($A326,table100!$CE$10:$CK$462,7,FALSE)*1000,"")</f>
        <v>0.77550869677609957</v>
      </c>
      <c r="BB326">
        <f>IFERROR(VLOOKUP($A326,table123!$DF$10:$DY$410,18,FALSE)/VLOOKUP($A326,table100!$DE$10:$DK$462,7,FALSE)*1000,"")</f>
        <v>0.20826187092664283</v>
      </c>
      <c r="BC326">
        <f>IFERROR(VLOOKUP($A326,table123!$EF$10:$EZ$410,19,FALSE)/VLOOKUP($A326,table100!$EE$10:$EK$462,7,FALSE)*1000,"")</f>
        <v>3.4151262138282226</v>
      </c>
      <c r="BD326">
        <f>IFERROR(VLOOKUP($A326,table123!$FF$10:$FZ$410,19,FALSE)/VLOOKUP($A326,table100!$FE$10:$FK$462,7,FALSE)*1000,"")</f>
        <v>0.5543638072742173</v>
      </c>
      <c r="BE326">
        <f>IFERROR(VLOOKUP($A326,table123!$GF$10:$GZ$410,19,FALSE)/VLOOKUP($A326,table100!$GE$10:$GK$462,7,FALSE)*1000,"")</f>
        <v>0.41889579069572608</v>
      </c>
      <c r="BG326">
        <f>IFERROR(VLOOKUP($A326,table123!$F$10:$R$410,13,FALSE)/VLOOKUP($A326,table100!$E$10:$K$462,7,FALSE)*1000,"")</f>
        <v>2.8274977267914752</v>
      </c>
      <c r="BH326">
        <f>IFERROR(VLOOKUP($A326,table123!$AF$10:$AR$410,13,FALSE)/VLOOKUP($A326,table100!$AE$10:$AK$462,7,FALSE)*1000,"")</f>
        <v>3.7262451869333004</v>
      </c>
      <c r="BI326">
        <f>IFERROR(VLOOKUP($A326,table123!$BF$10:$BR$410,13,FALSE)/VLOOKUP($A326,table100!$BE$10:$BK$462,7,FALSE)*1000,"")</f>
        <v>5.2839995050117556</v>
      </c>
      <c r="BJ326">
        <f>IFERROR(VLOOKUP($A326,table123!$CF$10:$CY$410,20,FALSE)/VLOOKUP($A326,table100!$CE$10:$CK$462,7,FALSE)*1000,"")</f>
        <v>4.8130777847532524</v>
      </c>
      <c r="BK326">
        <f>IFERROR(VLOOKUP($A326,table123!$DF$10:$DY$410,20,FALSE)/VLOOKUP($A326,table100!$DE$10:$DK$462,7,FALSE)*1000,"")</f>
        <v>7.9997059832410455</v>
      </c>
      <c r="BL326">
        <f>IFERROR(VLOOKUP($A326,table123!$EF$10:$EZ$410,21,FALSE)/VLOOKUP($A326,table100!$EE$10:$EK$462,7,FALSE)*1000,"")</f>
        <v>8.4709714271824605</v>
      </c>
      <c r="BM326">
        <f>IFERROR(VLOOKUP($A326,table123!$FF$10:$FZ$410,21,FALSE)/VLOOKUP($A326,table100!$FE$10:$FK$462,7,FALSE)*1000,"")</f>
        <v>6.929547590927716</v>
      </c>
      <c r="BN326">
        <f>IFERROR(VLOOKUP($A326,table123!$GF$10:$GZ$410,21,FALSE)/VLOOKUP($A326,table100!$GE$10:$GK$462,7,FALSE)*1000,"")</f>
        <v>6.8579225162471724</v>
      </c>
    </row>
    <row r="327" spans="1:66" x14ac:dyDescent="0.3">
      <c r="A327" t="s">
        <v>642</v>
      </c>
      <c r="B327" t="str">
        <f>VLOOKUP($A327,class!$A$1:$B$455,2,FALSE)</f>
        <v>Shire District</v>
      </c>
      <c r="C327" t="str">
        <f>IFERROR(VLOOKUP($A327,classifications!A$3:C$334,3,FALSE),VLOOKUP($A327,classifications!I$2:K$28,3,FALSE))</f>
        <v>Predominantly Rural</v>
      </c>
      <c r="E327" t="b">
        <f>IF(VLOOKUP(A327,table123!$F$10:$F$410,1,FALSE)=VLOOKUP(calculations!A327,table100!$E$10:$E$462,1,FALSE),TRUE,FALSE)</f>
        <v>1</v>
      </c>
      <c r="F327" t="b">
        <f>IF(VLOOKUP($A327,table123!$AF$10:$AF$410,1,FALSE)=VLOOKUP(calculations!$A327,table100!$AE$10:$AE$462,1,FALSE),TRUE,FALSE)</f>
        <v>1</v>
      </c>
      <c r="G327" t="b">
        <f>IF(VLOOKUP($A327,table123!$BF$10:$BF$410,1,FALSE)=VLOOKUP(calculations!$A327,table100!$BE$10:$BE$462,1,FALSE),TRUE,FALSE)</f>
        <v>1</v>
      </c>
      <c r="H327" t="b">
        <f>IF(VLOOKUP($A327,table123!$CF$10:$CF$410,1,FALSE)=VLOOKUP(calculations!$A327,table100!$CE$10:$CE$462,1,FALSE),TRUE,FALSE)</f>
        <v>1</v>
      </c>
      <c r="I327" t="b">
        <f>IF(VLOOKUP($A327,table123!$DF$10:$DF$410,1,FALSE)=VLOOKUP(calculations!$A327,table100!$DE$10:$DE$462,1,FALSE),TRUE,FALSE)</f>
        <v>1</v>
      </c>
      <c r="J327" t="b">
        <f>IF(VLOOKUP($A327,table123!$EF$10:$EF$410,1,FALSE)=VLOOKUP(calculations!$A327,table100!$EE$10:$EE$462,1,FALSE),TRUE,FALSE)</f>
        <v>1</v>
      </c>
      <c r="K327" t="b">
        <f>IF(VLOOKUP($A327,table123!$FF$10:$FF$410,1,FALSE)=VLOOKUP(calculations!$A327,table100!$FE$10:$FE$462,1,FALSE),TRUE,FALSE)</f>
        <v>1</v>
      </c>
      <c r="L327" t="b">
        <f>IF(VLOOKUP($A327,table123!$GF$10:$GF$408,1,FALSE)=VLOOKUP(calculations!$A327,table100!$GE$10:$GE$462,1,FALSE),TRUE,FALSE)</f>
        <v>1</v>
      </c>
      <c r="N327">
        <f>IFERROR(VLOOKUP($A327,table123!$F$10:$R$410,3,FALSE)/VLOOKUP($A327,table100!$E$10:$K$462,7,FALSE)*1000,"")</f>
        <v>5.0354537046552252</v>
      </c>
      <c r="O327">
        <f>IFERROR(VLOOKUP($A327,table123!$AF$10:$AR$410,3,FALSE)/VLOOKUP($A327,table100!$AE$10:$AK$462,7,FALSE)*1000,"")</f>
        <v>5.6410518601837181</v>
      </c>
      <c r="P327">
        <f>IFERROR(VLOOKUP($A327,table123!$BF$10:$BR$410,3,FALSE)/VLOOKUP($A327,table100!$BE$10:$BK$462,7,FALSE)*1000,"")</f>
        <v>8.1464670415283518</v>
      </c>
      <c r="Q327">
        <f>IFERROR(VLOOKUP($A327,table123!$CF$10:$CY$410,3,FALSE)/VLOOKUP($A327,table100!$CE$10:$CK$462,7,FALSE)*1000,"")</f>
        <v>8.9287212795596052</v>
      </c>
      <c r="R327">
        <f>IFERROR(VLOOKUP($A327,table123!$DF$10:$DY$410,3,FALSE)/VLOOKUP($A327,table100!$DE$10:$DK$462,7,FALSE)*1000,"")</f>
        <v>8.9077976467459958</v>
      </c>
      <c r="S327">
        <f>IFERROR(VLOOKUP($A327,table123!$EF$10:$EZ$410,3,FALSE)/VLOOKUP($A327,table100!$EE$10:$EK$462,7,FALSE)*1000,"")</f>
        <v>8.562912707691801</v>
      </c>
      <c r="T327">
        <f>IFERROR(VLOOKUP($A327,table123!$FF$10:$FZ$410,3,FALSE)/VLOOKUP($A327,table100!$FE$10:$FK$462,7,FALSE)*1000,"")</f>
        <v>9.5087421711899793</v>
      </c>
      <c r="U327">
        <f>IFERROR(VLOOKUP($A327,table123!$GF$10:$GZ$410,3,FALSE)/VLOOKUP($A327,table100!$GE$10:$GK$462,7,FALSE)*1000,"")</f>
        <v>11.647791436776046</v>
      </c>
      <c r="W327">
        <f>IFERROR(VLOOKUP($A327,table123!$F$10:$R$410,5,FALSE)/VLOOKUP($A327,table100!$E$10:$K$462,7,FALSE)*1000,"")</f>
        <v>-0.1027643613194944</v>
      </c>
      <c r="X327">
        <f>IFERROR(VLOOKUP($A327,table123!$AF$10:$AR$410,5,FALSE)/VLOOKUP($A327,table100!$AE$10:$AK$462,7,FALSE)*1000,"")</f>
        <v>-0.40901886599519405</v>
      </c>
      <c r="Y327">
        <f>IFERROR(VLOOKUP($A327,table123!$BF$10:$BR$410,5,FALSE)/VLOOKUP($A327,table100!$BE$10:$BK$462,7,FALSE)*1000,"")</f>
        <v>0.16936521915859357</v>
      </c>
      <c r="Z327">
        <f>IFERROR(VLOOKUP($A327,table123!$CF$10:$CY$410,5,FALSE)/VLOOKUP($A327,table100!$CE$10:$CK$462,7,FALSE)*1000,"")</f>
        <v>1.6783310675863923E-2</v>
      </c>
      <c r="AA327">
        <f>IFERROR(VLOOKUP($A327,table123!$DF$10:$DY$410,5,FALSE)/VLOOKUP($A327,table100!$DE$10:$DK$462,7,FALSE)*1000,"")</f>
        <v>6.6476101841388011E-2</v>
      </c>
      <c r="AB327">
        <f>IFERROR(VLOOKUP($A327,table123!$EF$10:$EZ$410,5,FALSE)/VLOOKUP($A327,table100!$EE$10:$EK$462,7,FALSE)*1000,"")</f>
        <v>3.2934279644968464E-2</v>
      </c>
      <c r="AC327">
        <f>IFERROR(VLOOKUP($A327,table123!$FF$10:$FZ$410,5,FALSE)/VLOOKUP($A327,table100!$FE$10:$FK$462,7,FALSE)*1000,"")</f>
        <v>0.19572025052192069</v>
      </c>
      <c r="AD327">
        <f>IFERROR(VLOOKUP($A327,table123!$GF$10:$GZ$410,5,FALSE)/VLOOKUP($A327,table100!$GE$10:$GK$462,7,FALSE)*1000,"")</f>
        <v>6.4530700480753711E-2</v>
      </c>
      <c r="AF327">
        <f>IFERROR(VLOOKUP($A327,table123!$F$10:$R$410,7,FALSE)/VLOOKUP($A327,table100!$E$10:$K$462,7,FALSE)*1000,"")</f>
        <v>0.23978350974548693</v>
      </c>
      <c r="AG327">
        <f>IFERROR(VLOOKUP($A327,table123!$AF$10:$AR$410,7,FALSE)/VLOOKUP($A327,table100!$AE$10:$AK$462,7,FALSE)*1000,"")</f>
        <v>0.61352829899279104</v>
      </c>
      <c r="AH327">
        <f>IFERROR(VLOOKUP($A327,table123!$BF$10:$BR$410,7,FALSE)/VLOOKUP($A327,table100!$BE$10:$BK$462,7,FALSE)*1000,"")</f>
        <v>0.72827044238195238</v>
      </c>
      <c r="AI327">
        <f>IFERROR(VLOOKUP($A327,table123!$CF$10:$CY$410,7,FALSE)/VLOOKUP($A327,table100!$CE$10:$CK$462,7,FALSE)*1000,"")</f>
        <v>0.73846566973801253</v>
      </c>
      <c r="AJ327">
        <f>IFERROR(VLOOKUP($A327,table123!$DF$10:$DY$410,7,FALSE)/VLOOKUP($A327,table100!$DE$10:$DK$462,7,FALSE)*1000,"")</f>
        <v>0.99714152762082031</v>
      </c>
      <c r="AK327">
        <f>IFERROR(VLOOKUP($A327,table123!$EF$10:$EZ$410,7,FALSE)/VLOOKUP($A327,table100!$EE$10:$EK$462,7,FALSE)*1000,"")</f>
        <v>1.1856340672188648</v>
      </c>
      <c r="AL327">
        <f>IFERROR(VLOOKUP($A327,table123!$FF$10:$FZ$410,7,FALSE)/VLOOKUP($A327,table100!$FE$10:$FK$462,7,FALSE)*1000,"")</f>
        <v>0.57085073068893533</v>
      </c>
      <c r="AM327">
        <f>IFERROR(VLOOKUP($A327,table123!$GF$10:$GZ$410,7,FALSE)/VLOOKUP($A327,table100!$GE$10:$GK$462,7,FALSE)*1000,"")</f>
        <v>0.90342980673055207</v>
      </c>
      <c r="AO327">
        <f>IFERROR(VLOOKUP($A327,table123!$F$10:$R$410,9,FALSE)/VLOOKUP($A327,table100!$E$10:$K$462,7,FALSE)*1000,"")</f>
        <v>0.35967526461823041</v>
      </c>
      <c r="AP327">
        <f>IFERROR(VLOOKUP($A327,table123!$AF$10:$AR$410,9,FALSE)/VLOOKUP($A327,table100!$AE$10:$AK$462,7,FALSE)*1000,"")</f>
        <v>0.49423112974419275</v>
      </c>
      <c r="AQ327">
        <f>IFERROR(VLOOKUP($A327,table123!$BF$10:$BR$410,9,FALSE)/VLOOKUP($A327,table100!$BE$10:$BK$462,7,FALSE)*1000,"")</f>
        <v>8.4682609579296783E-2</v>
      </c>
      <c r="AR327">
        <f>IFERROR(VLOOKUP($A327,table123!$CF$10:$CY$410,16,FALSE)/VLOOKUP($A327,table100!$CE$10:$CK$462,7,FALSE)*1000,"")</f>
        <v>0.45314938824832585</v>
      </c>
      <c r="AS327">
        <f>IFERROR(VLOOKUP($A327,table123!$DF$10:$DY$410,16,FALSE)/VLOOKUP($A327,table100!$DE$10:$DK$462,7,FALSE)*1000,"")</f>
        <v>0.74785614571561521</v>
      </c>
      <c r="AT327">
        <f>IFERROR(VLOOKUP($A327,table123!$EF$10:$EZ$410,17,FALSE)/VLOOKUP($A327,table100!$EE$10:$EK$462,7,FALSE)*1000,"")</f>
        <v>6.5868559289936929E-2</v>
      </c>
      <c r="AU327">
        <f>IFERROR(VLOOKUP($A327,table123!$FF$10:$FZ$410,17,FALSE)/VLOOKUP($A327,table100!$FE$10:$FK$462,7,FALSE)*1000,"")</f>
        <v>0.81550104384133615</v>
      </c>
      <c r="AV327">
        <f>IFERROR(VLOOKUP($A327,table123!$GF$10:$GZ$410,17,FALSE)/VLOOKUP($A327,table100!$GE$10:$GK$462,7,FALSE)*1000,"")</f>
        <v>0.22585745168263802</v>
      </c>
      <c r="AX327">
        <f>IFERROR(VLOOKUP($A327,table123!$F$10:$R$410,11,FALSE)/VLOOKUP($A327,table100!$E$10:$K$462,7,FALSE)*1000,"")</f>
        <v>0.54807659370397011</v>
      </c>
      <c r="AY327">
        <f>IFERROR(VLOOKUP($A327,table123!$AF$10:$AR$410,11,FALSE)/VLOOKUP($A327,table100!$AE$10:$AK$462,7,FALSE)*1000,"")</f>
        <v>8.5212263748998748E-2</v>
      </c>
      <c r="AZ327">
        <f>IFERROR(VLOOKUP($A327,table123!$BF$10:$BR$410,11,FALSE)/VLOOKUP($A327,table100!$BE$10:$BK$462,7,FALSE)*1000,"")</f>
        <v>0</v>
      </c>
      <c r="BA327">
        <f>IFERROR(VLOOKUP($A327,table123!$CF$10:$CY$410,18,FALSE)/VLOOKUP($A327,table100!$CE$10:$CK$462,7,FALSE)*1000,"")</f>
        <v>0.2517496601379588</v>
      </c>
      <c r="BB327">
        <f>IFERROR(VLOOKUP($A327,table123!$DF$10:$DY$410,18,FALSE)/VLOOKUP($A327,table100!$DE$10:$DK$462,7,FALSE)*1000,"")</f>
        <v>1.4957122914312304</v>
      </c>
      <c r="BC327">
        <f>IFERROR(VLOOKUP($A327,table123!$EF$10:$EZ$410,19,FALSE)/VLOOKUP($A327,table100!$EE$10:$EK$462,7,FALSE)*1000,"")</f>
        <v>0.21407281769229503</v>
      </c>
      <c r="BD327">
        <f>IFERROR(VLOOKUP($A327,table123!$FF$10:$FZ$410,19,FALSE)/VLOOKUP($A327,table100!$FE$10:$FK$462,7,FALSE)*1000,"")</f>
        <v>9.7860125260960343E-2</v>
      </c>
      <c r="BE327">
        <f>IFERROR(VLOOKUP($A327,table123!$GF$10:$GZ$410,19,FALSE)/VLOOKUP($A327,table100!$GE$10:$GK$462,7,FALSE)*1000,"")</f>
        <v>0.20972477656244959</v>
      </c>
      <c r="BG327">
        <f>IFERROR(VLOOKUP($A327,table123!$F$10:$R$410,13,FALSE)/VLOOKUP($A327,table100!$E$10:$K$462,7,FALSE)*1000,"")</f>
        <v>4.9840715239954783</v>
      </c>
      <c r="BH327">
        <f>IFERROR(VLOOKUP($A327,table123!$AF$10:$AR$410,13,FALSE)/VLOOKUP($A327,table100!$AE$10:$AK$462,7,FALSE)*1000,"")</f>
        <v>6.2545801591765091</v>
      </c>
      <c r="BI327">
        <f>IFERROR(VLOOKUP($A327,table123!$BF$10:$BR$410,13,FALSE)/VLOOKUP($A327,table100!$BE$10:$BK$462,7,FALSE)*1000,"")</f>
        <v>9.1287853126481942</v>
      </c>
      <c r="BJ327">
        <f>IFERROR(VLOOKUP($A327,table123!$CF$10:$CY$410,20,FALSE)/VLOOKUP($A327,table100!$CE$10:$CK$462,7,FALSE)*1000,"")</f>
        <v>9.8853699880838484</v>
      </c>
      <c r="BK327">
        <f>IFERROR(VLOOKUP($A327,table123!$DF$10:$DY$410,20,FALSE)/VLOOKUP($A327,table100!$DE$10:$DK$462,7,FALSE)*1000,"")</f>
        <v>9.223559130492589</v>
      </c>
      <c r="BL327">
        <f>IFERROR(VLOOKUP($A327,table123!$EF$10:$EZ$410,21,FALSE)/VLOOKUP($A327,table100!$EE$10:$EK$462,7,FALSE)*1000,"")</f>
        <v>9.633276796153277</v>
      </c>
      <c r="BM327">
        <f>IFERROR(VLOOKUP($A327,table123!$FF$10:$FZ$410,21,FALSE)/VLOOKUP($A327,table100!$FE$10:$FK$462,7,FALSE)*1000,"")</f>
        <v>10.992954070981211</v>
      </c>
      <c r="BN327">
        <f>IFERROR(VLOOKUP($A327,table123!$GF$10:$GZ$410,21,FALSE)/VLOOKUP($A327,table100!$GE$10:$GK$462,7,FALSE)*1000,"")</f>
        <v>12.631884619107542</v>
      </c>
    </row>
    <row r="328" spans="1:66" x14ac:dyDescent="0.3">
      <c r="A328" t="s">
        <v>1291</v>
      </c>
      <c r="B328" t="str">
        <f>VLOOKUP($A328,class!$A$1:$B$455,2,FALSE)</f>
        <v>Unitary Authority</v>
      </c>
      <c r="C328" t="str">
        <f>IFERROR(VLOOKUP($A328,classifications!A$3:C$334,3,FALSE),VLOOKUP($A328,classifications!I$2:K$28,3,FALSE))</f>
        <v>Predominantly Urban</v>
      </c>
      <c r="E328" t="b">
        <f>IF(VLOOKUP(A328,table123!$F$10:$F$410,1,FALSE)=VLOOKUP(calculations!A328,table100!$E$10:$E$462,1,FALSE),TRUE,FALSE)</f>
        <v>1</v>
      </c>
      <c r="F328" t="b">
        <f>IF(VLOOKUP($A328,table123!$AF$10:$AF$410,1,FALSE)=VLOOKUP(calculations!$A328,table100!$AE$10:$AE$462,1,FALSE),TRUE,FALSE)</f>
        <v>1</v>
      </c>
      <c r="G328" t="b">
        <f>IF(VLOOKUP($A328,table123!$BF$10:$BF$410,1,FALSE)=VLOOKUP(calculations!$A328,table100!$BE$10:$BE$462,1,FALSE),TRUE,FALSE)</f>
        <v>1</v>
      </c>
      <c r="H328" t="b">
        <f>IF(VLOOKUP($A328,table123!$CF$10:$CF$410,1,FALSE)=VLOOKUP(calculations!$A328,table100!$CE$10:$CE$462,1,FALSE),TRUE,FALSE)</f>
        <v>1</v>
      </c>
      <c r="I328" t="b">
        <f>IF(VLOOKUP($A328,table123!$DF$10:$DF$410,1,FALSE)=VLOOKUP(calculations!$A328,table100!$DE$10:$DE$462,1,FALSE),TRUE,FALSE)</f>
        <v>1</v>
      </c>
      <c r="J328" t="b">
        <f>IF(VLOOKUP($A328,table123!$EF$10:$EF$410,1,FALSE)=VLOOKUP(calculations!$A328,table100!$EE$10:$EE$462,1,FALSE),TRUE,FALSE)</f>
        <v>1</v>
      </c>
      <c r="K328" t="b">
        <f>IF(VLOOKUP($A328,table123!$FF$10:$FF$410,1,FALSE)=VLOOKUP(calculations!$A328,table100!$FE$10:$FE$462,1,FALSE),TRUE,FALSE)</f>
        <v>1</v>
      </c>
      <c r="L328" t="b">
        <f>IF(VLOOKUP($A328,table123!$GF$10:$GF$408,1,FALSE)=VLOOKUP(calculations!$A328,table100!$GE$10:$GE$462,1,FALSE),TRUE,FALSE)</f>
        <v>1</v>
      </c>
      <c r="N328">
        <f>IFERROR(VLOOKUP($A328,table123!$F$10:$R$410,3,FALSE)/VLOOKUP($A328,table100!$E$10:$K$462,7,FALSE)*1000,"")</f>
        <v>6.0097590662594955</v>
      </c>
      <c r="O328">
        <f>IFERROR(VLOOKUP($A328,table123!$AF$10:$AR$410,3,FALSE)/VLOOKUP($A328,table100!$AE$10:$AK$462,7,FALSE)*1000,"")</f>
        <v>5.9492317825021326</v>
      </c>
      <c r="P328">
        <f>IFERROR(VLOOKUP($A328,table123!$BF$10:$BR$410,3,FALSE)/VLOOKUP($A328,table100!$BE$10:$BK$462,7,FALSE)*1000,"")</f>
        <v>5.8360958235439258</v>
      </c>
      <c r="Q328">
        <f>IFERROR(VLOOKUP($A328,table123!$CF$10:$CY$410,3,FALSE)/VLOOKUP($A328,table100!$CE$10:$CK$462,7,FALSE)*1000,"")</f>
        <v>10.436634717784877</v>
      </c>
      <c r="R328">
        <f>IFERROR(VLOOKUP($A328,table123!$DF$10:$DY$410,3,FALSE)/VLOOKUP($A328,table100!$DE$10:$DK$462,7,FALSE)*1000,"")</f>
        <v>15.155964842356989</v>
      </c>
      <c r="S328">
        <f>IFERROR(VLOOKUP($A328,table123!$EF$10:$EZ$410,3,FALSE)/VLOOKUP($A328,table100!$EE$10:$EK$462,7,FALSE)*1000,"")</f>
        <v>7.1000917138116879</v>
      </c>
      <c r="T328">
        <f>IFERROR(VLOOKUP($A328,table123!$FF$10:$FZ$410,3,FALSE)/VLOOKUP($A328,table100!$FE$10:$FK$462,7,FALSE)*1000,"")</f>
        <v>9.881968218282152</v>
      </c>
      <c r="U328">
        <f>IFERROR(VLOOKUP($A328,table123!$GF$10:$GZ$410,3,FALSE)/VLOOKUP($A328,table100!$GE$10:$GK$462,7,FALSE)*1000,"")</f>
        <v>6.7489063336667376</v>
      </c>
      <c r="W328">
        <f>IFERROR(VLOOKUP($A328,table123!$F$10:$R$410,5,FALSE)/VLOOKUP($A328,table100!$E$10:$K$462,7,FALSE)*1000,"")</f>
        <v>0.20648358455502788</v>
      </c>
      <c r="X328">
        <f>IFERROR(VLOOKUP($A328,table123!$AF$10:$AR$410,5,FALSE)/VLOOKUP($A328,table100!$AE$10:$AK$462,7,FALSE)*1000,"")</f>
        <v>0</v>
      </c>
      <c r="Y328">
        <f>IFERROR(VLOOKUP($A328,table123!$BF$10:$BR$410,5,FALSE)/VLOOKUP($A328,table100!$BE$10:$BK$462,7,FALSE)*1000,"")</f>
        <v>0</v>
      </c>
      <c r="Z328">
        <f>IFERROR(VLOOKUP($A328,table123!$CF$10:$CY$410,5,FALSE)/VLOOKUP($A328,table100!$CE$10:$CK$462,7,FALSE)*1000,"")</f>
        <v>1.0649627263045794E-2</v>
      </c>
      <c r="AA328">
        <f>IFERROR(VLOOKUP($A328,table123!$DF$10:$DY$410,5,FALSE)/VLOOKUP($A328,table100!$DE$10:$DK$462,7,FALSE)*1000,"")</f>
        <v>7.341989889031067E-2</v>
      </c>
      <c r="AB328">
        <f>IFERROR(VLOOKUP($A328,table123!$EF$10:$EZ$410,5,FALSE)/VLOOKUP($A328,table100!$EE$10:$EK$462,7,FALSE)*1000,"")</f>
        <v>3.0914767984666275E-2</v>
      </c>
      <c r="AC328">
        <f>IFERROR(VLOOKUP($A328,table123!$FF$10:$FZ$410,5,FALSE)/VLOOKUP($A328,table100!$FE$10:$FK$462,7,FALSE)*1000,"")</f>
        <v>-2.0438403760666291E-2</v>
      </c>
      <c r="AD328">
        <f>IFERROR(VLOOKUP($A328,table123!$GF$10:$GZ$410,5,FALSE)/VLOOKUP($A328,table100!$GE$10:$GK$462,7,FALSE)*1000,"")</f>
        <v>4.0412612776447532E-2</v>
      </c>
      <c r="AF328">
        <f>IFERROR(VLOOKUP($A328,table123!$F$10:$R$410,7,FALSE)/VLOOKUP($A328,table100!$E$10:$K$462,7,FALSE)*1000,"")</f>
        <v>0.61945075366508362</v>
      </c>
      <c r="AG328">
        <f>IFERROR(VLOOKUP($A328,table123!$AF$10:$AR$410,7,FALSE)/VLOOKUP($A328,table100!$AE$10:$AK$462,7,FALSE)*1000,"")</f>
        <v>0.48587192416079122</v>
      </c>
      <c r="AH328">
        <f>IFERROR(VLOOKUP($A328,table123!$BF$10:$BR$410,7,FALSE)/VLOOKUP($A328,table100!$BE$10:$BK$462,7,FALSE)*1000,"")</f>
        <v>1.5341207771448189</v>
      </c>
      <c r="AI328">
        <f>IFERROR(VLOOKUP($A328,table123!$CF$10:$CY$410,7,FALSE)/VLOOKUP($A328,table100!$CE$10:$CK$462,7,FALSE)*1000,"")</f>
        <v>4.9201277955271561</v>
      </c>
      <c r="AJ328">
        <f>IFERROR(VLOOKUP($A328,table123!$DF$10:$DY$410,7,FALSE)/VLOOKUP($A328,table100!$DE$10:$DK$462,7,FALSE)*1000,"")</f>
        <v>2.9472845125967568</v>
      </c>
      <c r="AK328">
        <f>IFERROR(VLOOKUP($A328,table123!$EF$10:$EZ$410,7,FALSE)/VLOOKUP($A328,table100!$EE$10:$EK$462,7,FALSE)*1000,"")</f>
        <v>1.2468956420482065</v>
      </c>
      <c r="AL328">
        <f>IFERROR(VLOOKUP($A328,table123!$FF$10:$FZ$410,7,FALSE)/VLOOKUP($A328,table100!$FE$10:$FK$462,7,FALSE)*1000,"")</f>
        <v>1.6657299064943027</v>
      </c>
      <c r="AM328">
        <f>IFERROR(VLOOKUP($A328,table123!$GF$10:$GZ$410,7,FALSE)/VLOOKUP($A328,table100!$GE$10:$GK$462,7,FALSE)*1000,"")</f>
        <v>0.51526081289970604</v>
      </c>
      <c r="AO328">
        <f>IFERROR(VLOOKUP($A328,table123!$F$10:$R$410,9,FALSE)/VLOOKUP($A328,table100!$E$10:$K$462,7,FALSE)*1000,"")</f>
        <v>2.1735114163687144E-2</v>
      </c>
      <c r="AP328">
        <f>IFERROR(VLOOKUP($A328,table123!$AF$10:$AR$410,9,FALSE)/VLOOKUP($A328,table100!$AE$10:$AK$462,7,FALSE)*1000,"")</f>
        <v>0</v>
      </c>
      <c r="AQ328">
        <f>IFERROR(VLOOKUP($A328,table123!$BF$10:$BR$410,9,FALSE)/VLOOKUP($A328,table100!$BE$10:$BK$462,7,FALSE)*1000,"")</f>
        <v>0</v>
      </c>
      <c r="AR328">
        <f>IFERROR(VLOOKUP($A328,table123!$CF$10:$CY$410,16,FALSE)/VLOOKUP($A328,table100!$CE$10:$CK$462,7,FALSE)*1000,"")</f>
        <v>0</v>
      </c>
      <c r="AS328">
        <f>IFERROR(VLOOKUP($A328,table123!$DF$10:$DY$410,16,FALSE)/VLOOKUP($A328,table100!$DE$10:$DK$462,7,FALSE)*1000,"")</f>
        <v>0</v>
      </c>
      <c r="AT328">
        <f>IFERROR(VLOOKUP($A328,table123!$EF$10:$EZ$410,17,FALSE)/VLOOKUP($A328,table100!$EE$10:$EK$462,7,FALSE)*1000,"")</f>
        <v>1.0304922661555424E-2</v>
      </c>
      <c r="AU328">
        <f>IFERROR(VLOOKUP($A328,table123!$FF$10:$FZ$410,17,FALSE)/VLOOKUP($A328,table100!$FE$10:$FK$462,7,FALSE)*1000,"")</f>
        <v>0</v>
      </c>
      <c r="AV328">
        <f>IFERROR(VLOOKUP($A328,table123!$GF$10:$GZ$410,17,FALSE)/VLOOKUP($A328,table100!$GE$10:$GK$462,7,FALSE)*1000,"")</f>
        <v>0</v>
      </c>
      <c r="AX328">
        <f>IFERROR(VLOOKUP($A328,table123!$F$10:$R$410,11,FALSE)/VLOOKUP($A328,table100!$E$10:$K$462,7,FALSE)*1000,"")</f>
        <v>0.33689426953715074</v>
      </c>
      <c r="AY328">
        <f>IFERROR(VLOOKUP($A328,table123!$AF$10:$AR$410,11,FALSE)/VLOOKUP($A328,table100!$AE$10:$AK$462,7,FALSE)*1000,"")</f>
        <v>0</v>
      </c>
      <c r="AZ328">
        <f>IFERROR(VLOOKUP($A328,table123!$BF$10:$BR$410,11,FALSE)/VLOOKUP($A328,table100!$BE$10:$BK$462,7,FALSE)*1000,"")</f>
        <v>0</v>
      </c>
      <c r="BA328">
        <f>IFERROR(VLOOKUP($A328,table123!$CF$10:$CY$410,18,FALSE)/VLOOKUP($A328,table100!$CE$10:$CK$462,7,FALSE)*1000,"")</f>
        <v>1.0649627263045794E-2</v>
      </c>
      <c r="BB328">
        <f>IFERROR(VLOOKUP($A328,table123!$DF$10:$DY$410,18,FALSE)/VLOOKUP($A328,table100!$DE$10:$DK$462,7,FALSE)*1000,"")</f>
        <v>0.35661093746722328</v>
      </c>
      <c r="BC328">
        <f>IFERROR(VLOOKUP($A328,table123!$EF$10:$EZ$410,19,FALSE)/VLOOKUP($A328,table100!$EE$10:$EK$462,7,FALSE)*1000,"")</f>
        <v>0</v>
      </c>
      <c r="BD328">
        <f>IFERROR(VLOOKUP($A328,table123!$FF$10:$FZ$410,19,FALSE)/VLOOKUP($A328,table100!$FE$10:$FK$462,7,FALSE)*1000,"")</f>
        <v>4.0876807521332582E-2</v>
      </c>
      <c r="BE328">
        <f>IFERROR(VLOOKUP($A328,table123!$GF$10:$GZ$410,19,FALSE)/VLOOKUP($A328,table100!$GE$10:$GK$462,7,FALSE)*1000,"")</f>
        <v>0</v>
      </c>
      <c r="BG328">
        <f>IFERROR(VLOOKUP($A328,table123!$F$10:$R$410,13,FALSE)/VLOOKUP($A328,table100!$E$10:$K$462,7,FALSE)*1000,"")</f>
        <v>6.5205342491061433</v>
      </c>
      <c r="BH328">
        <f>IFERROR(VLOOKUP($A328,table123!$AF$10:$AR$410,13,FALSE)/VLOOKUP($A328,table100!$AE$10:$AK$462,7,FALSE)*1000,"")</f>
        <v>6.4351037066629235</v>
      </c>
      <c r="BI328">
        <f>IFERROR(VLOOKUP($A328,table123!$BF$10:$BR$410,13,FALSE)/VLOOKUP($A328,table100!$BE$10:$BK$462,7,FALSE)*1000,"")</f>
        <v>7.3702166006887451</v>
      </c>
      <c r="BJ328">
        <f>IFERROR(VLOOKUP($A328,table123!$CF$10:$CY$410,20,FALSE)/VLOOKUP($A328,table100!$CE$10:$CK$462,7,FALSE)*1000,"")</f>
        <v>15.356762513312034</v>
      </c>
      <c r="BK328">
        <f>IFERROR(VLOOKUP($A328,table123!$DF$10:$DY$410,20,FALSE)/VLOOKUP($A328,table100!$DE$10:$DK$462,7,FALSE)*1000,"")</f>
        <v>17.820058316376834</v>
      </c>
      <c r="BL328">
        <f>IFERROR(VLOOKUP($A328,table123!$EF$10:$EZ$410,21,FALSE)/VLOOKUP($A328,table100!$EE$10:$EK$462,7,FALSE)*1000,"")</f>
        <v>8.3882070465061158</v>
      </c>
      <c r="BM328">
        <f>IFERROR(VLOOKUP($A328,table123!$FF$10:$FZ$410,21,FALSE)/VLOOKUP($A328,table100!$FE$10:$FK$462,7,FALSE)*1000,"")</f>
        <v>11.486382913494456</v>
      </c>
      <c r="BN328">
        <f>IFERROR(VLOOKUP($A328,table123!$GF$10:$GZ$410,21,FALSE)/VLOOKUP($A328,table100!$GE$10:$GK$462,7,FALSE)*1000,"")</f>
        <v>7.3045797593428912</v>
      </c>
    </row>
    <row r="329" spans="1:66" x14ac:dyDescent="0.3">
      <c r="A329" t="s">
        <v>260</v>
      </c>
      <c r="B329" t="str">
        <f>VLOOKUP($A329,class!$A$1:$B$455,2,FALSE)</f>
        <v>Metropolitan District</v>
      </c>
      <c r="C329" t="str">
        <f>IFERROR(VLOOKUP($A329,classifications!A$3:C$334,3,FALSE),VLOOKUP($A329,classifications!I$2:K$28,3,FALSE))</f>
        <v>Predominantly Urban</v>
      </c>
      <c r="E329" t="b">
        <f>IF(VLOOKUP(A329,table123!$F$10:$F$410,1,FALSE)=VLOOKUP(calculations!A329,table100!$E$10:$E$462,1,FALSE),TRUE,FALSE)</f>
        <v>1</v>
      </c>
      <c r="F329" t="b">
        <f>IF(VLOOKUP($A329,table123!$AF$10:$AF$410,1,FALSE)=VLOOKUP(calculations!$A329,table100!$AE$10:$AE$462,1,FALSE),TRUE,FALSE)</f>
        <v>1</v>
      </c>
      <c r="G329" t="b">
        <f>IF(VLOOKUP($A329,table123!$BF$10:$BF$410,1,FALSE)=VLOOKUP(calculations!$A329,table100!$BE$10:$BE$462,1,FALSE),TRUE,FALSE)</f>
        <v>1</v>
      </c>
      <c r="H329" t="b">
        <f>IF(VLOOKUP($A329,table123!$CF$10:$CF$410,1,FALSE)=VLOOKUP(calculations!$A329,table100!$CE$10:$CE$462,1,FALSE),TRUE,FALSE)</f>
        <v>1</v>
      </c>
      <c r="I329" t="b">
        <f>IF(VLOOKUP($A329,table123!$DF$10:$DF$410,1,FALSE)=VLOOKUP(calculations!$A329,table100!$DE$10:$DE$462,1,FALSE),TRUE,FALSE)</f>
        <v>1</v>
      </c>
      <c r="J329" t="b">
        <f>IF(VLOOKUP($A329,table123!$EF$10:$EF$410,1,FALSE)=VLOOKUP(calculations!$A329,table100!$EE$10:$EE$462,1,FALSE),TRUE,FALSE)</f>
        <v>1</v>
      </c>
      <c r="K329" t="b">
        <f>IF(VLOOKUP($A329,table123!$FF$10:$FF$410,1,FALSE)=VLOOKUP(calculations!$A329,table100!$FE$10:$FE$462,1,FALSE),TRUE,FALSE)</f>
        <v>1</v>
      </c>
      <c r="L329" t="b">
        <f>IF(VLOOKUP($A329,table123!$GF$10:$GF$408,1,FALSE)=VLOOKUP(calculations!$A329,table100!$GE$10:$GE$462,1,FALSE),TRUE,FALSE)</f>
        <v>1</v>
      </c>
      <c r="N329">
        <f>IFERROR(VLOOKUP($A329,table123!$F$10:$R$410,3,FALSE)/VLOOKUP($A329,table100!$E$10:$K$462,7,FALSE)*1000,"")</f>
        <v>5.6251000549037791</v>
      </c>
      <c r="O329">
        <f>IFERROR(VLOOKUP($A329,table123!$AF$10:$AR$410,3,FALSE)/VLOOKUP($A329,table100!$AE$10:$AK$462,7,FALSE)*1000,"")</f>
        <v>4.2156669377501261</v>
      </c>
      <c r="P329">
        <f>IFERROR(VLOOKUP($A329,table123!$BF$10:$BR$410,3,FALSE)/VLOOKUP($A329,table100!$BE$10:$BK$462,7,FALSE)*1000,"")</f>
        <v>4.2883103805436189</v>
      </c>
      <c r="Q329">
        <f>IFERROR(VLOOKUP($A329,table123!$CF$10:$CY$410,3,FALSE)/VLOOKUP($A329,table100!$CE$10:$CK$462,7,FALSE)*1000,"")</f>
        <v>4.7767804197569266</v>
      </c>
      <c r="R329">
        <f>IFERROR(VLOOKUP($A329,table123!$DF$10:$DY$410,3,FALSE)/VLOOKUP($A329,table100!$DE$10:$DK$462,7,FALSE)*1000,"")</f>
        <v>3.9508251439381441</v>
      </c>
      <c r="S329">
        <f>IFERROR(VLOOKUP($A329,table123!$EF$10:$EZ$410,3,FALSE)/VLOOKUP($A329,table100!$EE$10:$EK$462,7,FALSE)*1000,"")</f>
        <v>4.3588048484890694</v>
      </c>
      <c r="T329">
        <f>IFERROR(VLOOKUP($A329,table123!$FF$10:$FZ$410,3,FALSE)/VLOOKUP($A329,table100!$FE$10:$FK$462,7,FALSE)*1000,"")</f>
        <v>5.7940266664312494</v>
      </c>
      <c r="U329">
        <f>IFERROR(VLOOKUP($A329,table123!$GF$10:$GZ$410,3,FALSE)/VLOOKUP($A329,table100!$GE$10:$GK$462,7,FALSE)*1000,"")</f>
        <v>4.0779555681034996</v>
      </c>
      <c r="W329">
        <f>IFERROR(VLOOKUP($A329,table123!$F$10:$R$410,5,FALSE)/VLOOKUP($A329,table100!$E$10:$K$462,7,FALSE)*1000,"")</f>
        <v>0.18080678747905005</v>
      </c>
      <c r="X329">
        <f>IFERROR(VLOOKUP($A329,table123!$AF$10:$AR$410,5,FALSE)/VLOOKUP($A329,table100!$AE$10:$AK$462,7,FALSE)*1000,"")</f>
        <v>7.9917856639812837E-2</v>
      </c>
      <c r="Y329">
        <f>IFERROR(VLOOKUP($A329,table123!$BF$10:$BR$410,5,FALSE)/VLOOKUP($A329,table100!$BE$10:$BK$462,7,FALSE)*1000,"")</f>
        <v>0</v>
      </c>
      <c r="Z329">
        <f>IFERROR(VLOOKUP($A329,table123!$CF$10:$CY$410,5,FALSE)/VLOOKUP($A329,table100!$CE$10:$CK$462,7,FALSE)*1000,"")</f>
        <v>3.964133128428985E-2</v>
      </c>
      <c r="AA329">
        <f>IFERROR(VLOOKUP($A329,table123!$DF$10:$DY$410,5,FALSE)/VLOOKUP($A329,table100!$DE$10:$DK$462,7,FALSE)*1000,"")</f>
        <v>3.9409727121577504E-2</v>
      </c>
      <c r="AB329">
        <f>IFERROR(VLOOKUP($A329,table123!$EF$10:$EZ$410,5,FALSE)/VLOOKUP($A329,table100!$EE$10:$EK$462,7,FALSE)*1000,"")</f>
        <v>4.9085640185687715E-2</v>
      </c>
      <c r="AC329">
        <f>IFERROR(VLOOKUP($A329,table123!$FF$10:$FZ$410,5,FALSE)/VLOOKUP($A329,table100!$FE$10:$FK$462,7,FALSE)*1000,"")</f>
        <v>3.9082810566146702E-2</v>
      </c>
      <c r="AD329">
        <f>IFERROR(VLOOKUP($A329,table123!$GF$10:$GZ$410,5,FALSE)/VLOOKUP($A329,table100!$GE$10:$GK$462,7,FALSE)*1000,"")</f>
        <v>3.8837672077176186E-2</v>
      </c>
      <c r="AF329">
        <f>IFERROR(VLOOKUP($A329,table123!$F$10:$R$410,7,FALSE)/VLOOKUP($A329,table100!$E$10:$K$462,7,FALSE)*1000,"")</f>
        <v>0.72322714991620018</v>
      </c>
      <c r="AG329">
        <f>IFERROR(VLOOKUP($A329,table123!$AF$10:$AR$410,7,FALSE)/VLOOKUP($A329,table100!$AE$10:$AK$462,7,FALSE)*1000,"")</f>
        <v>0.3296611586392279</v>
      </c>
      <c r="AH329">
        <f>IFERROR(VLOOKUP($A329,table123!$BF$10:$BR$410,7,FALSE)/VLOOKUP($A329,table100!$BE$10:$BK$462,7,FALSE)*1000,"")</f>
        <v>0</v>
      </c>
      <c r="AI329">
        <f>IFERROR(VLOOKUP($A329,table123!$CF$10:$CY$410,7,FALSE)/VLOOKUP($A329,table100!$CE$10:$CK$462,7,FALSE)*1000,"")</f>
        <v>1.1000469431390434</v>
      </c>
      <c r="AJ329">
        <f>IFERROR(VLOOKUP($A329,table123!$DF$10:$DY$410,7,FALSE)/VLOOKUP($A329,table100!$DE$10:$DK$462,7,FALSE)*1000,"")</f>
        <v>0.22660593094907064</v>
      </c>
      <c r="AK329">
        <f>IFERROR(VLOOKUP($A329,table123!$EF$10:$EZ$410,7,FALSE)/VLOOKUP($A329,table100!$EE$10:$EK$462,7,FALSE)*1000,"")</f>
        <v>0.38286799344836414</v>
      </c>
      <c r="AL329">
        <f>IFERROR(VLOOKUP($A329,table123!$FF$10:$FZ$410,7,FALSE)/VLOOKUP($A329,table100!$FE$10:$FK$462,7,FALSE)*1000,"")</f>
        <v>0.81096831924754409</v>
      </c>
      <c r="AM329">
        <f>IFERROR(VLOOKUP($A329,table123!$GF$10:$GZ$410,7,FALSE)/VLOOKUP($A329,table100!$GE$10:$GK$462,7,FALSE)*1000,"")</f>
        <v>0.56314624511905476</v>
      </c>
      <c r="AO329">
        <f>IFERROR(VLOOKUP($A329,table123!$F$10:$R$410,9,FALSE)/VLOOKUP($A329,table100!$E$10:$K$462,7,FALSE)*1000,"")</f>
        <v>0</v>
      </c>
      <c r="AP329">
        <f>IFERROR(VLOOKUP($A329,table123!$AF$10:$AR$410,9,FALSE)/VLOOKUP($A329,table100!$AE$10:$AK$462,7,FALSE)*1000,"")</f>
        <v>9.9897320799766046E-3</v>
      </c>
      <c r="AQ329">
        <f>IFERROR(VLOOKUP($A329,table123!$BF$10:$BR$410,9,FALSE)/VLOOKUP($A329,table100!$BE$10:$BK$462,7,FALSE)*1000,"")</f>
        <v>-0.31838963382226404</v>
      </c>
      <c r="AR329">
        <f>IFERROR(VLOOKUP($A329,table123!$CF$10:$CY$410,16,FALSE)/VLOOKUP($A329,table100!$CE$10:$CK$462,7,FALSE)*1000,"")</f>
        <v>0</v>
      </c>
      <c r="AS329">
        <f>IFERROR(VLOOKUP($A329,table123!$DF$10:$DY$410,16,FALSE)/VLOOKUP($A329,table100!$DE$10:$DK$462,7,FALSE)*1000,"")</f>
        <v>0</v>
      </c>
      <c r="AT329">
        <f>IFERROR(VLOOKUP($A329,table123!$EF$10:$EZ$410,17,FALSE)/VLOOKUP($A329,table100!$EE$10:$EK$462,7,FALSE)*1000,"")</f>
        <v>0</v>
      </c>
      <c r="AU329">
        <f>IFERROR(VLOOKUP($A329,table123!$FF$10:$FZ$410,17,FALSE)/VLOOKUP($A329,table100!$FE$10:$FK$462,7,FALSE)*1000,"")</f>
        <v>0</v>
      </c>
      <c r="AV329">
        <f>IFERROR(VLOOKUP($A329,table123!$GF$10:$GZ$410,17,FALSE)/VLOOKUP($A329,table100!$GE$10:$GK$462,7,FALSE)*1000,"")</f>
        <v>0</v>
      </c>
      <c r="AX329">
        <f>IFERROR(VLOOKUP($A329,table123!$F$10:$R$410,11,FALSE)/VLOOKUP($A329,table100!$E$10:$K$462,7,FALSE)*1000,"")</f>
        <v>1.014526974188003</v>
      </c>
      <c r="AY329">
        <f>IFERROR(VLOOKUP($A329,table123!$AF$10:$AR$410,11,FALSE)/VLOOKUP($A329,table100!$AE$10:$AK$462,7,FALSE)*1000,"")</f>
        <v>0.60937365687857292</v>
      </c>
      <c r="AZ329">
        <f>IFERROR(VLOOKUP($A329,table123!$BF$10:$BR$410,11,FALSE)/VLOOKUP($A329,table100!$BE$10:$BK$462,7,FALSE)*1000,"")</f>
        <v>0</v>
      </c>
      <c r="BA329">
        <f>IFERROR(VLOOKUP($A329,table123!$CF$10:$CY$410,18,FALSE)/VLOOKUP($A329,table100!$CE$10:$CK$462,7,FALSE)*1000,"")</f>
        <v>3.964133128428985E-2</v>
      </c>
      <c r="BB329">
        <f>IFERROR(VLOOKUP($A329,table123!$DF$10:$DY$410,18,FALSE)/VLOOKUP($A329,table100!$DE$10:$DK$462,7,FALSE)*1000,"")</f>
        <v>0.62070320216484565</v>
      </c>
      <c r="BC329">
        <f>IFERROR(VLOOKUP($A329,table123!$EF$10:$EZ$410,19,FALSE)/VLOOKUP($A329,table100!$EE$10:$EK$462,7,FALSE)*1000,"")</f>
        <v>3.9268512148550171E-2</v>
      </c>
      <c r="BD329">
        <f>IFERROR(VLOOKUP($A329,table123!$FF$10:$FZ$410,19,FALSE)/VLOOKUP($A329,table100!$FE$10:$FK$462,7,FALSE)*1000,"")</f>
        <v>0.33220388981224697</v>
      </c>
      <c r="BE329">
        <f>IFERROR(VLOOKUP($A329,table123!$GF$10:$GZ$410,19,FALSE)/VLOOKUP($A329,table100!$GE$10:$GK$462,7,FALSE)*1000,"")</f>
        <v>7.7675344154352371E-2</v>
      </c>
      <c r="BG329">
        <f>IFERROR(VLOOKUP($A329,table123!$F$10:$R$410,13,FALSE)/VLOOKUP($A329,table100!$E$10:$K$462,7,FALSE)*1000,"")</f>
        <v>5.5146070181110272</v>
      </c>
      <c r="BH329">
        <f>IFERROR(VLOOKUP($A329,table123!$AF$10:$AR$410,13,FALSE)/VLOOKUP($A329,table100!$AE$10:$AK$462,7,FALSE)*1000,"")</f>
        <v>4.0258620282305717</v>
      </c>
      <c r="BI329">
        <f>IFERROR(VLOOKUP($A329,table123!$BF$10:$BR$410,13,FALSE)/VLOOKUP($A329,table100!$BE$10:$BK$462,7,FALSE)*1000,"")</f>
        <v>3.9699207467213551</v>
      </c>
      <c r="BJ329">
        <f>IFERROR(VLOOKUP($A329,table123!$CF$10:$CY$410,20,FALSE)/VLOOKUP($A329,table100!$CE$10:$CK$462,7,FALSE)*1000,"")</f>
        <v>5.8768273628959706</v>
      </c>
      <c r="BK329">
        <f>IFERROR(VLOOKUP($A329,table123!$DF$10:$DY$410,20,FALSE)/VLOOKUP($A329,table100!$DE$10:$DK$462,7,FALSE)*1000,"")</f>
        <v>3.5961375998439467</v>
      </c>
      <c r="BL329">
        <f>IFERROR(VLOOKUP($A329,table123!$EF$10:$EZ$410,21,FALSE)/VLOOKUP($A329,table100!$EE$10:$EK$462,7,FALSE)*1000,"")</f>
        <v>4.7514899699745703</v>
      </c>
      <c r="BM329">
        <f>IFERROR(VLOOKUP($A329,table123!$FF$10:$FZ$410,21,FALSE)/VLOOKUP($A329,table100!$FE$10:$FK$462,7,FALSE)*1000,"")</f>
        <v>6.3118739064326927</v>
      </c>
      <c r="BN329">
        <f>IFERROR(VLOOKUP($A329,table123!$GF$10:$GZ$410,21,FALSE)/VLOOKUP($A329,table100!$GE$10:$GK$462,7,FALSE)*1000,"")</f>
        <v>4.602264141145378</v>
      </c>
    </row>
    <row r="330" spans="1:66" x14ac:dyDescent="0.3">
      <c r="A330" t="s">
        <v>879</v>
      </c>
      <c r="B330" t="str">
        <f>VLOOKUP($A330,class!$A$1:$B$455,2,FALSE)</f>
        <v>Shire District</v>
      </c>
      <c r="C330" t="str">
        <f>IFERROR(VLOOKUP($A330,classifications!A$3:C$334,3,FALSE),VLOOKUP($A330,classifications!I$2:K$28,3,FALSE))</f>
        <v>Predominantly Urban</v>
      </c>
      <c r="E330" t="b">
        <f>IF(VLOOKUP(A330,table123!$F$10:$F$410,1,FALSE)=VLOOKUP(calculations!A330,table100!$E$10:$E$462,1,FALSE),TRUE,FALSE)</f>
        <v>1</v>
      </c>
      <c r="F330" t="b">
        <f>IF(VLOOKUP($A330,table123!$AF$10:$AF$410,1,FALSE)=VLOOKUP(calculations!$A330,table100!$AE$10:$AE$462,1,FALSE),TRUE,FALSE)</f>
        <v>1</v>
      </c>
      <c r="G330" t="b">
        <f>IF(VLOOKUP($A330,table123!$BF$10:$BF$410,1,FALSE)=VLOOKUP(calculations!$A330,table100!$BE$10:$BE$462,1,FALSE),TRUE,FALSE)</f>
        <v>1</v>
      </c>
      <c r="H330" t="b">
        <f>IF(VLOOKUP($A330,table123!$CF$10:$CF$410,1,FALSE)=VLOOKUP(calculations!$A330,table100!$CE$10:$CE$462,1,FALSE),TRUE,FALSE)</f>
        <v>1</v>
      </c>
      <c r="I330" t="b">
        <f>IF(VLOOKUP($A330,table123!$DF$10:$DF$410,1,FALSE)=VLOOKUP(calculations!$A330,table100!$DE$10:$DE$462,1,FALSE),TRUE,FALSE)</f>
        <v>1</v>
      </c>
      <c r="J330" t="b">
        <f>IF(VLOOKUP($A330,table123!$EF$10:$EF$410,1,FALSE)=VLOOKUP(calculations!$A330,table100!$EE$10:$EE$462,1,FALSE),TRUE,FALSE)</f>
        <v>1</v>
      </c>
      <c r="K330" t="b">
        <f>IF(VLOOKUP($A330,table123!$FF$10:$FF$410,1,FALSE)=VLOOKUP(calculations!$A330,table100!$FE$10:$FE$462,1,FALSE),TRUE,FALSE)</f>
        <v>1</v>
      </c>
      <c r="L330" t="b">
        <f>IF(VLOOKUP($A330,table123!$GF$10:$GF$408,1,FALSE)=VLOOKUP(calculations!$A330,table100!$GE$10:$GE$462,1,FALSE),TRUE,FALSE)</f>
        <v>1</v>
      </c>
      <c r="N330">
        <f>IFERROR(VLOOKUP($A330,table123!$F$10:$R$410,3,FALSE)/VLOOKUP($A330,table100!$E$10:$K$462,7,FALSE)*1000,"")</f>
        <v>4.1759465478841875</v>
      </c>
      <c r="O330">
        <f>IFERROR(VLOOKUP($A330,table123!$AF$10:$AR$410,3,FALSE)/VLOOKUP($A330,table100!$AE$10:$AK$462,7,FALSE)*1000,"")</f>
        <v>1.2322099685786458</v>
      </c>
      <c r="P330">
        <f>IFERROR(VLOOKUP($A330,table123!$BF$10:$BR$410,3,FALSE)/VLOOKUP($A330,table100!$BE$10:$BK$462,7,FALSE)*1000,"")</f>
        <v>1.876865327220701</v>
      </c>
      <c r="Q330">
        <f>IFERROR(VLOOKUP($A330,table123!$CF$10:$CY$410,3,FALSE)/VLOOKUP($A330,table100!$CE$10:$CK$462,7,FALSE)*1000,"")</f>
        <v>1.6890854370124684</v>
      </c>
      <c r="R330">
        <f>IFERROR(VLOOKUP($A330,table123!$DF$10:$DY$410,3,FALSE)/VLOOKUP($A330,table100!$DE$10:$DK$462,7,FALSE)*1000,"")</f>
        <v>4.3520902292509502</v>
      </c>
      <c r="S330">
        <f>IFERROR(VLOOKUP($A330,table123!$EF$10:$EZ$410,3,FALSE)/VLOOKUP($A330,table100!$EE$10:$EK$462,7,FALSE)*1000,"")</f>
        <v>6.6792729047212394</v>
      </c>
      <c r="T330">
        <f>IFERROR(VLOOKUP($A330,table123!$FF$10:$FZ$410,3,FALSE)/VLOOKUP($A330,table100!$FE$10:$FK$462,7,FALSE)*1000,"")</f>
        <v>10.109596526913384</v>
      </c>
      <c r="U330">
        <f>IFERROR(VLOOKUP($A330,table123!$GF$10:$GZ$410,3,FALSE)/VLOOKUP($A330,table100!$GE$10:$GK$462,7,FALSE)*1000,"")</f>
        <v>15.967043541015157</v>
      </c>
      <c r="W330">
        <f>IFERROR(VLOOKUP($A330,table123!$F$10:$R$410,5,FALSE)/VLOOKUP($A330,table100!$E$10:$K$462,7,FALSE)*1000,"")</f>
        <v>-3.0932937391734718E-2</v>
      </c>
      <c r="X330">
        <f>IFERROR(VLOOKUP($A330,table123!$AF$10:$AR$410,5,FALSE)/VLOOKUP($A330,table100!$AE$10:$AK$462,7,FALSE)*1000,"")</f>
        <v>0</v>
      </c>
      <c r="Y330">
        <f>IFERROR(VLOOKUP($A330,table123!$BF$10:$BR$410,5,FALSE)/VLOOKUP($A330,table100!$BE$10:$BK$462,7,FALSE)*1000,"")</f>
        <v>3.0768284052798373E-2</v>
      </c>
      <c r="Z330">
        <f>IFERROR(VLOOKUP($A330,table123!$CF$10:$CY$410,5,FALSE)/VLOOKUP($A330,table100!$CE$10:$CK$462,7,FALSE)*1000,"")</f>
        <v>9.2131932927952825E-2</v>
      </c>
      <c r="AA330">
        <f>IFERROR(VLOOKUP($A330,table123!$DF$10:$DY$410,5,FALSE)/VLOOKUP($A330,table100!$DE$10:$DK$462,7,FALSE)*1000,"")</f>
        <v>0.27583670467083488</v>
      </c>
      <c r="AB330">
        <f>IFERROR(VLOOKUP($A330,table123!$EF$10:$EZ$410,5,FALSE)/VLOOKUP($A330,table100!$EE$10:$EK$462,7,FALSE)*1000,"")</f>
        <v>0</v>
      </c>
      <c r="AC330">
        <f>IFERROR(VLOOKUP($A330,table123!$FF$10:$FZ$410,5,FALSE)/VLOOKUP($A330,table100!$FE$10:$FK$462,7,FALSE)*1000,"")</f>
        <v>0.24287318983575701</v>
      </c>
      <c r="AD330">
        <f>IFERROR(VLOOKUP($A330,table123!$GF$10:$GZ$410,5,FALSE)/VLOOKUP($A330,table100!$GE$10:$GK$462,7,FALSE)*1000,"")</f>
        <v>6.0139523694972337E-2</v>
      </c>
      <c r="AF330">
        <f>IFERROR(VLOOKUP($A330,table123!$F$10:$R$410,7,FALSE)/VLOOKUP($A330,table100!$E$10:$K$462,7,FALSE)*1000,"")</f>
        <v>0</v>
      </c>
      <c r="AG330">
        <f>IFERROR(VLOOKUP($A330,table123!$AF$10:$AR$410,7,FALSE)/VLOOKUP($A330,table100!$AE$10:$AK$462,7,FALSE)*1000,"")</f>
        <v>6.1610498428932285E-2</v>
      </c>
      <c r="AH330">
        <f>IFERROR(VLOOKUP($A330,table123!$BF$10:$BR$410,7,FALSE)/VLOOKUP($A330,table100!$BE$10:$BK$462,7,FALSE)*1000,"")</f>
        <v>3.0768284052798373E-2</v>
      </c>
      <c r="AI330">
        <f>IFERROR(VLOOKUP($A330,table123!$CF$10:$CY$410,7,FALSE)/VLOOKUP($A330,table100!$CE$10:$CK$462,7,FALSE)*1000,"")</f>
        <v>0.2456851544745409</v>
      </c>
      <c r="AJ330">
        <f>IFERROR(VLOOKUP($A330,table123!$DF$10:$DY$410,7,FALSE)/VLOOKUP($A330,table100!$DE$10:$DK$462,7,FALSE)*1000,"")</f>
        <v>0.30648522741203876</v>
      </c>
      <c r="AK330">
        <f>IFERROR(VLOOKUP($A330,table123!$EF$10:$EZ$410,7,FALSE)/VLOOKUP($A330,table100!$EE$10:$EK$462,7,FALSE)*1000,"")</f>
        <v>0.15249481517628402</v>
      </c>
      <c r="AL330">
        <f>IFERROR(VLOOKUP($A330,table123!$FF$10:$FZ$410,7,FALSE)/VLOOKUP($A330,table100!$FE$10:$FK$462,7,FALSE)*1000,"")</f>
        <v>0.36430978475363551</v>
      </c>
      <c r="AM330">
        <f>IFERROR(VLOOKUP($A330,table123!$GF$10:$GZ$410,7,FALSE)/VLOOKUP($A330,table100!$GE$10:$GK$462,7,FALSE)*1000,"")</f>
        <v>0.45104642771229253</v>
      </c>
      <c r="AO330">
        <f>IFERROR(VLOOKUP($A330,table123!$F$10:$R$410,9,FALSE)/VLOOKUP($A330,table100!$E$10:$K$462,7,FALSE)*1000,"")</f>
        <v>0</v>
      </c>
      <c r="AP330">
        <f>IFERROR(VLOOKUP($A330,table123!$AF$10:$AR$410,9,FALSE)/VLOOKUP($A330,table100!$AE$10:$AK$462,7,FALSE)*1000,"")</f>
        <v>0</v>
      </c>
      <c r="AQ330">
        <f>IFERROR(VLOOKUP($A330,table123!$BF$10:$BR$410,9,FALSE)/VLOOKUP($A330,table100!$BE$10:$BK$462,7,FALSE)*1000,"")</f>
        <v>0</v>
      </c>
      <c r="AR330">
        <f>IFERROR(VLOOKUP($A330,table123!$CF$10:$CY$410,16,FALSE)/VLOOKUP($A330,table100!$CE$10:$CK$462,7,FALSE)*1000,"")</f>
        <v>0</v>
      </c>
      <c r="AS330">
        <f>IFERROR(VLOOKUP($A330,table123!$DF$10:$DY$410,16,FALSE)/VLOOKUP($A330,table100!$DE$10:$DK$462,7,FALSE)*1000,"")</f>
        <v>0</v>
      </c>
      <c r="AT330">
        <f>IFERROR(VLOOKUP($A330,table123!$EF$10:$EZ$410,17,FALSE)/VLOOKUP($A330,table100!$EE$10:$EK$462,7,FALSE)*1000,"")</f>
        <v>0</v>
      </c>
      <c r="AU330">
        <f>IFERROR(VLOOKUP($A330,table123!$FF$10:$FZ$410,17,FALSE)/VLOOKUP($A330,table100!$FE$10:$FK$462,7,FALSE)*1000,"")</f>
        <v>0</v>
      </c>
      <c r="AV330">
        <f>IFERROR(VLOOKUP($A330,table123!$GF$10:$GZ$410,17,FALSE)/VLOOKUP($A330,table100!$GE$10:$GK$462,7,FALSE)*1000,"")</f>
        <v>0</v>
      </c>
      <c r="AX330">
        <f>IFERROR(VLOOKUP($A330,table123!$F$10:$R$410,11,FALSE)/VLOOKUP($A330,table100!$E$10:$K$462,7,FALSE)*1000,"")</f>
        <v>0</v>
      </c>
      <c r="AY330">
        <f>IFERROR(VLOOKUP($A330,table123!$AF$10:$AR$410,11,FALSE)/VLOOKUP($A330,table100!$AE$10:$AK$462,7,FALSE)*1000,"")</f>
        <v>9.2415747643398438E-2</v>
      </c>
      <c r="AZ330">
        <f>IFERROR(VLOOKUP($A330,table123!$BF$10:$BR$410,11,FALSE)/VLOOKUP($A330,table100!$BE$10:$BK$462,7,FALSE)*1000,"")</f>
        <v>6.1536568105596746E-2</v>
      </c>
      <c r="BA330">
        <f>IFERROR(VLOOKUP($A330,table123!$CF$10:$CY$410,18,FALSE)/VLOOKUP($A330,table100!$CE$10:$CK$462,7,FALSE)*1000,"")</f>
        <v>0</v>
      </c>
      <c r="BB330">
        <f>IFERROR(VLOOKUP($A330,table123!$DF$10:$DY$410,18,FALSE)/VLOOKUP($A330,table100!$DE$10:$DK$462,7,FALSE)*1000,"")</f>
        <v>3.0648522741203874E-2</v>
      </c>
      <c r="BC330">
        <f>IFERROR(VLOOKUP($A330,table123!$EF$10:$EZ$410,19,FALSE)/VLOOKUP($A330,table100!$EE$10:$EK$462,7,FALSE)*1000,"")</f>
        <v>2.2264243015737462</v>
      </c>
      <c r="BD330">
        <f>IFERROR(VLOOKUP($A330,table123!$FF$10:$FZ$410,19,FALSE)/VLOOKUP($A330,table100!$FE$10:$FK$462,7,FALSE)*1000,"")</f>
        <v>1.0929293542609064</v>
      </c>
      <c r="BE330">
        <f>IFERROR(VLOOKUP($A330,table123!$GF$10:$GZ$410,19,FALSE)/VLOOKUP($A330,table100!$GE$10:$GK$462,7,FALSE)*1000,"")</f>
        <v>6.0139523694972337E-2</v>
      </c>
      <c r="BG330">
        <f>IFERROR(VLOOKUP($A330,table123!$F$10:$R$410,13,FALSE)/VLOOKUP($A330,table100!$E$10:$K$462,7,FALSE)*1000,"")</f>
        <v>4.1450136104924518</v>
      </c>
      <c r="BH330">
        <f>IFERROR(VLOOKUP($A330,table123!$AF$10:$AR$410,13,FALSE)/VLOOKUP($A330,table100!$AE$10:$AK$462,7,FALSE)*1000,"")</f>
        <v>1.2014047193641797</v>
      </c>
      <c r="BI330">
        <f>IFERROR(VLOOKUP($A330,table123!$BF$10:$BR$410,13,FALSE)/VLOOKUP($A330,table100!$BE$10:$BK$462,7,FALSE)*1000,"")</f>
        <v>1.876865327220701</v>
      </c>
      <c r="BJ330">
        <f>IFERROR(VLOOKUP($A330,table123!$CF$10:$CY$410,20,FALSE)/VLOOKUP($A330,table100!$CE$10:$CK$462,7,FALSE)*1000,"")</f>
        <v>2.0269025244149623</v>
      </c>
      <c r="BK330">
        <f>IFERROR(VLOOKUP($A330,table123!$DF$10:$DY$410,20,FALSE)/VLOOKUP($A330,table100!$DE$10:$DK$462,7,FALSE)*1000,"")</f>
        <v>4.9037636385926202</v>
      </c>
      <c r="BL330">
        <f>IFERROR(VLOOKUP($A330,table123!$EF$10:$EZ$410,21,FALSE)/VLOOKUP($A330,table100!$EE$10:$EK$462,7,FALSE)*1000,"")</f>
        <v>4.6053434183237769</v>
      </c>
      <c r="BM330">
        <f>IFERROR(VLOOKUP($A330,table123!$FF$10:$FZ$410,21,FALSE)/VLOOKUP($A330,table100!$FE$10:$FK$462,7,FALSE)*1000,"")</f>
        <v>9.6238501472418712</v>
      </c>
      <c r="BN330">
        <f>IFERROR(VLOOKUP($A330,table123!$GF$10:$GZ$410,21,FALSE)/VLOOKUP($A330,table100!$GE$10:$GK$462,7,FALSE)*1000,"")</f>
        <v>16.41808996872745</v>
      </c>
    </row>
    <row r="331" spans="1:66" x14ac:dyDescent="0.3">
      <c r="A331" t="s">
        <v>933</v>
      </c>
      <c r="B331" t="str">
        <f>VLOOKUP($A331,class!$A$1:$B$455,2,FALSE)</f>
        <v>Shire District</v>
      </c>
      <c r="C331" t="str">
        <f>IFERROR(VLOOKUP($A331,classifications!A$3:C$334,3,FALSE),VLOOKUP($A331,classifications!I$2:K$28,3,FALSE))</f>
        <v>Urban with Significant Rural</v>
      </c>
      <c r="E331" t="b">
        <f>IF(VLOOKUP(A331,table123!$F$10:$F$410,1,FALSE)=VLOOKUP(calculations!A331,table100!$E$10:$E$462,1,FALSE),TRUE,FALSE)</f>
        <v>1</v>
      </c>
      <c r="F331" t="b">
        <f>IF(VLOOKUP($A331,table123!$AF$10:$AF$410,1,FALSE)=VLOOKUP(calculations!$A331,table100!$AE$10:$AE$462,1,FALSE),TRUE,FALSE)</f>
        <v>1</v>
      </c>
      <c r="G331" t="b">
        <f>IF(VLOOKUP($A331,table123!$BF$10:$BF$410,1,FALSE)=VLOOKUP(calculations!$A331,table100!$BE$10:$BE$462,1,FALSE),TRUE,FALSE)</f>
        <v>1</v>
      </c>
      <c r="H331" t="b">
        <f>IF(VLOOKUP($A331,table123!$CF$10:$CF$410,1,FALSE)=VLOOKUP(calculations!$A331,table100!$CE$10:$CE$462,1,FALSE),TRUE,FALSE)</f>
        <v>1</v>
      </c>
      <c r="I331" t="b">
        <f>IF(VLOOKUP($A331,table123!$DF$10:$DF$410,1,FALSE)=VLOOKUP(calculations!$A331,table100!$DE$10:$DE$462,1,FALSE),TRUE,FALSE)</f>
        <v>1</v>
      </c>
      <c r="J331" t="b">
        <f>IF(VLOOKUP($A331,table123!$EF$10:$EF$410,1,FALSE)=VLOOKUP(calculations!$A331,table100!$EE$10:$EE$462,1,FALSE),TRUE,FALSE)</f>
        <v>1</v>
      </c>
      <c r="K331" t="b">
        <f>IF(VLOOKUP($A331,table123!$FF$10:$FF$410,1,FALSE)=VLOOKUP(calculations!$A331,table100!$FE$10:$FE$462,1,FALSE),TRUE,FALSE)</f>
        <v>1</v>
      </c>
      <c r="L331" t="b">
        <f>IF(VLOOKUP($A331,table123!$GF$10:$GF$408,1,FALSE)=VLOOKUP(calculations!$A331,table100!$GE$10:$GE$462,1,FALSE),TRUE,FALSE)</f>
        <v>1</v>
      </c>
      <c r="N331">
        <f>IFERROR(VLOOKUP($A331,table123!$F$10:$R$410,3,FALSE)/VLOOKUP($A331,table100!$E$10:$K$462,7,FALSE)*1000,"")</f>
        <v>5.6255560977009846</v>
      </c>
      <c r="O331">
        <f>IFERROR(VLOOKUP($A331,table123!$AF$10:$AR$410,3,FALSE)/VLOOKUP($A331,table100!$AE$10:$AK$462,7,FALSE)*1000,"")</f>
        <v>7.1017055501682735</v>
      </c>
      <c r="P331">
        <f>IFERROR(VLOOKUP($A331,table123!$BF$10:$BR$410,3,FALSE)/VLOOKUP($A331,table100!$BE$10:$BK$462,7,FALSE)*1000,"")</f>
        <v>3.9355587644044281</v>
      </c>
      <c r="Q331">
        <f>IFERROR(VLOOKUP($A331,table123!$CF$10:$CY$410,3,FALSE)/VLOOKUP($A331,table100!$CE$10:$CK$462,7,FALSE)*1000,"")</f>
        <v>8.4035983192803361</v>
      </c>
      <c r="R331">
        <f>IFERROR(VLOOKUP($A331,table123!$DF$10:$DY$410,3,FALSE)/VLOOKUP($A331,table100!$DE$10:$DK$462,7,FALSE)*1000,"")</f>
        <v>4.8631879035188241</v>
      </c>
      <c r="S331">
        <f>IFERROR(VLOOKUP($A331,table123!$EF$10:$EZ$410,3,FALSE)/VLOOKUP($A331,table100!$EE$10:$EK$462,7,FALSE)*1000,"")</f>
        <v>7.5014586169532969</v>
      </c>
      <c r="T331">
        <f>IFERROR(VLOOKUP($A331,table123!$FF$10:$FZ$410,3,FALSE)/VLOOKUP($A331,table100!$FE$10:$FK$462,7,FALSE)*1000,"")</f>
        <v>6.887052341597796</v>
      </c>
      <c r="U331">
        <f>IFERROR(VLOOKUP($A331,table123!$GF$10:$GZ$410,3,FALSE)/VLOOKUP($A331,table100!$GE$10:$GK$462,7,FALSE)*1000,"")</f>
        <v>6.7589754816112091</v>
      </c>
      <c r="W331">
        <f>IFERROR(VLOOKUP($A331,table123!$F$10:$R$410,5,FALSE)/VLOOKUP($A331,table100!$E$10:$K$462,7,FALSE)*1000,"")</f>
        <v>0.31571998507505528</v>
      </c>
      <c r="X331">
        <f>IFERROR(VLOOKUP($A331,table123!$AF$10:$AR$410,5,FALSE)/VLOOKUP($A331,table100!$AE$10:$AK$462,7,FALSE)*1000,"")</f>
        <v>0.22816724659175175</v>
      </c>
      <c r="Y331">
        <f>IFERROR(VLOOKUP($A331,table123!$BF$10:$BR$410,5,FALSE)/VLOOKUP($A331,table100!$BE$10:$BK$462,7,FALSE)*1000,"")</f>
        <v>0</v>
      </c>
      <c r="Z331">
        <f>IFERROR(VLOOKUP($A331,table123!$CF$10:$CY$410,5,FALSE)/VLOOKUP($A331,table100!$CE$10:$CK$462,7,FALSE)*1000,"")</f>
        <v>0.31019993796001238</v>
      </c>
      <c r="AA331">
        <f>IFERROR(VLOOKUP($A331,table123!$DF$10:$DY$410,5,FALSE)/VLOOKUP($A331,table100!$DE$10:$DK$462,7,FALSE)*1000,"")</f>
        <v>0.25154420190614607</v>
      </c>
      <c r="AB331">
        <f>IFERROR(VLOOKUP($A331,table123!$EF$10:$EZ$410,5,FALSE)/VLOOKUP($A331,table100!$EE$10:$EK$462,7,FALSE)*1000,"")</f>
        <v>0.38896452087905981</v>
      </c>
      <c r="AC331">
        <f>IFERROR(VLOOKUP($A331,table123!$FF$10:$FZ$410,5,FALSE)/VLOOKUP($A331,table100!$FE$10:$FK$462,7,FALSE)*1000,"")</f>
        <v>0.22038567493112948</v>
      </c>
      <c r="AD331">
        <f>IFERROR(VLOOKUP($A331,table123!$GF$10:$GZ$410,5,FALSE)/VLOOKUP($A331,table100!$GE$10:$GK$462,7,FALSE)*1000,"")</f>
        <v>0.21891418563922943</v>
      </c>
      <c r="AF331">
        <f>IFERROR(VLOOKUP($A331,table123!$F$10:$R$410,7,FALSE)/VLOOKUP($A331,table100!$E$10:$K$462,7,FALSE)*1000,"")</f>
        <v>1.0045635888751758</v>
      </c>
      <c r="AG331">
        <f>IFERROR(VLOOKUP($A331,table123!$AF$10:$AR$410,7,FALSE)/VLOOKUP($A331,table100!$AE$10:$AK$462,7,FALSE)*1000,"")</f>
        <v>0.57041811647937934</v>
      </c>
      <c r="AH331">
        <f>IFERROR(VLOOKUP($A331,table123!$BF$10:$BR$410,7,FALSE)/VLOOKUP($A331,table100!$BE$10:$BK$462,7,FALSE)*1000,"")</f>
        <v>0.53795407570995779</v>
      </c>
      <c r="AI331">
        <f>IFERROR(VLOOKUP($A331,table123!$CF$10:$CY$410,7,FALSE)/VLOOKUP($A331,table100!$CE$10:$CK$462,7,FALSE)*1000,"")</f>
        <v>1.3535997292800541</v>
      </c>
      <c r="AJ331">
        <f>IFERROR(VLOOKUP($A331,table123!$DF$10:$DY$410,7,FALSE)/VLOOKUP($A331,table100!$DE$10:$DK$462,7,FALSE)*1000,"")</f>
        <v>1.2018222979960311</v>
      </c>
      <c r="AK331">
        <f>IFERROR(VLOOKUP($A331,table123!$EF$10:$EZ$410,7,FALSE)/VLOOKUP($A331,table100!$EE$10:$EK$462,7,FALSE)*1000,"")</f>
        <v>1.8336898841441391</v>
      </c>
      <c r="AL331">
        <f>IFERROR(VLOOKUP($A331,table123!$FF$10:$FZ$410,7,FALSE)/VLOOKUP($A331,table100!$FE$10:$FK$462,7,FALSE)*1000,"")</f>
        <v>0.85399449035812669</v>
      </c>
      <c r="AM331">
        <f>IFERROR(VLOOKUP($A331,table123!$GF$10:$GZ$410,7,FALSE)/VLOOKUP($A331,table100!$GE$10:$GK$462,7,FALSE)*1000,"")</f>
        <v>0.76619964973730303</v>
      </c>
      <c r="AO331">
        <f>IFERROR(VLOOKUP($A331,table123!$F$10:$R$410,9,FALSE)/VLOOKUP($A331,table100!$E$10:$K$462,7,FALSE)*1000,"")</f>
        <v>0</v>
      </c>
      <c r="AP331">
        <f>IFERROR(VLOOKUP($A331,table123!$AF$10:$AR$410,9,FALSE)/VLOOKUP($A331,table100!$AE$10:$AK$462,7,FALSE)*1000,"")</f>
        <v>0</v>
      </c>
      <c r="AQ331">
        <f>IFERROR(VLOOKUP($A331,table123!$BF$10:$BR$410,9,FALSE)/VLOOKUP($A331,table100!$BE$10:$BK$462,7,FALSE)*1000,"")</f>
        <v>0</v>
      </c>
      <c r="AR331">
        <f>IFERROR(VLOOKUP($A331,table123!$CF$10:$CY$410,16,FALSE)/VLOOKUP($A331,table100!$CE$10:$CK$462,7,FALSE)*1000,"")</f>
        <v>0</v>
      </c>
      <c r="AS331">
        <f>IFERROR(VLOOKUP($A331,table123!$DF$10:$DY$410,16,FALSE)/VLOOKUP($A331,table100!$DE$10:$DK$462,7,FALSE)*1000,"")</f>
        <v>0</v>
      </c>
      <c r="AT331">
        <f>IFERROR(VLOOKUP($A331,table123!$EF$10:$EZ$410,17,FALSE)/VLOOKUP($A331,table100!$EE$10:$EK$462,7,FALSE)*1000,"")</f>
        <v>0</v>
      </c>
      <c r="AU331">
        <f>IFERROR(VLOOKUP($A331,table123!$FF$10:$FZ$410,17,FALSE)/VLOOKUP($A331,table100!$FE$10:$FK$462,7,FALSE)*1000,"")</f>
        <v>0</v>
      </c>
      <c r="AV331">
        <f>IFERROR(VLOOKUP($A331,table123!$GF$10:$GZ$410,17,FALSE)/VLOOKUP($A331,table100!$GE$10:$GK$462,7,FALSE)*1000,"")</f>
        <v>0</v>
      </c>
      <c r="AX331">
        <f>IFERROR(VLOOKUP($A331,table123!$F$10:$R$410,11,FALSE)/VLOOKUP($A331,table100!$E$10:$K$462,7,FALSE)*1000,"")</f>
        <v>0.6027381533251055</v>
      </c>
      <c r="AY331">
        <f>IFERROR(VLOOKUP($A331,table123!$AF$10:$AR$410,11,FALSE)/VLOOKUP($A331,table100!$AE$10:$AK$462,7,FALSE)*1000,"")</f>
        <v>0.57041811647937934</v>
      </c>
      <c r="AZ331">
        <f>IFERROR(VLOOKUP($A331,table123!$BF$10:$BR$410,11,FALSE)/VLOOKUP($A331,table100!$BE$10:$BK$462,7,FALSE)*1000,"")</f>
        <v>0.45301395849259607</v>
      </c>
      <c r="BA331">
        <f>IFERROR(VLOOKUP($A331,table123!$CF$10:$CY$410,18,FALSE)/VLOOKUP($A331,table100!$CE$10:$CK$462,7,FALSE)*1000,"")</f>
        <v>1.0997997800400439</v>
      </c>
      <c r="BB331">
        <f>IFERROR(VLOOKUP($A331,table123!$DF$10:$DY$410,18,FALSE)/VLOOKUP($A331,table100!$DE$10:$DK$462,7,FALSE)*1000,"")</f>
        <v>0.33539226920819476</v>
      </c>
      <c r="BC331">
        <f>IFERROR(VLOOKUP($A331,table123!$EF$10:$EZ$410,19,FALSE)/VLOOKUP($A331,table100!$EE$10:$EK$462,7,FALSE)*1000,"")</f>
        <v>1.1946767426999694</v>
      </c>
      <c r="BD331">
        <f>IFERROR(VLOOKUP($A331,table123!$FF$10:$FZ$410,19,FALSE)/VLOOKUP($A331,table100!$FE$10:$FK$462,7,FALSE)*1000,"")</f>
        <v>1.2396694214876034</v>
      </c>
      <c r="BE331">
        <f>IFERROR(VLOOKUP($A331,table123!$GF$10:$GZ$410,19,FALSE)/VLOOKUP($A331,table100!$GE$10:$GK$462,7,FALSE)*1000,"")</f>
        <v>0.57464973730297719</v>
      </c>
      <c r="BG331">
        <f>IFERROR(VLOOKUP($A331,table123!$F$10:$R$410,13,FALSE)/VLOOKUP($A331,table100!$E$10:$K$462,7,FALSE)*1000,"")</f>
        <v>6.3431015183261099</v>
      </c>
      <c r="BH331">
        <f>IFERROR(VLOOKUP($A331,table123!$AF$10:$AR$410,13,FALSE)/VLOOKUP($A331,table100!$AE$10:$AK$462,7,FALSE)*1000,"")</f>
        <v>7.329872796760025</v>
      </c>
      <c r="BI331">
        <f>IFERROR(VLOOKUP($A331,table123!$BF$10:$BR$410,13,FALSE)/VLOOKUP($A331,table100!$BE$10:$BK$462,7,FALSE)*1000,"")</f>
        <v>4.0204988816217906</v>
      </c>
      <c r="BJ331">
        <f>IFERROR(VLOOKUP($A331,table123!$CF$10:$CY$410,20,FALSE)/VLOOKUP($A331,table100!$CE$10:$CK$462,7,FALSE)*1000,"")</f>
        <v>8.9675982064803588</v>
      </c>
      <c r="BK331">
        <f>IFERROR(VLOOKUP($A331,table123!$DF$10:$DY$410,20,FALSE)/VLOOKUP($A331,table100!$DE$10:$DK$462,7,FALSE)*1000,"")</f>
        <v>5.9811621342128065</v>
      </c>
      <c r="BL331">
        <f>IFERROR(VLOOKUP($A331,table123!$EF$10:$EZ$410,21,FALSE)/VLOOKUP($A331,table100!$EE$10:$EK$462,7,FALSE)*1000,"")</f>
        <v>8.5294362792765259</v>
      </c>
      <c r="BM331">
        <f>IFERROR(VLOOKUP($A331,table123!$FF$10:$FZ$410,21,FALSE)/VLOOKUP($A331,table100!$FE$10:$FK$462,7,FALSE)*1000,"")</f>
        <v>6.7217630853994494</v>
      </c>
      <c r="BN331">
        <f>IFERROR(VLOOKUP($A331,table123!$GF$10:$GZ$410,21,FALSE)/VLOOKUP($A331,table100!$GE$10:$GK$462,7,FALSE)*1000,"")</f>
        <v>7.169439579684763</v>
      </c>
    </row>
    <row r="332" spans="1:66" x14ac:dyDescent="0.3">
      <c r="A332" t="s">
        <v>850</v>
      </c>
      <c r="B332" t="str">
        <f>VLOOKUP($A332,class!$A$1:$B$455,2,FALSE)</f>
        <v>Shire District</v>
      </c>
      <c r="C332" t="str">
        <f>IFERROR(VLOOKUP($A332,classifications!A$3:C$334,3,FALSE),VLOOKUP($A332,classifications!I$2:K$28,3,FALSE))</f>
        <v>Urban with Significant Rural</v>
      </c>
      <c r="E332" t="b">
        <f>IF(VLOOKUP(A332,table123!$F$10:$F$410,1,FALSE)=VLOOKUP(calculations!A332,table100!$E$10:$E$462,1,FALSE),TRUE,FALSE)</f>
        <v>1</v>
      </c>
      <c r="F332" t="b">
        <f>IF(VLOOKUP($A332,table123!$AF$10:$AF$410,1,FALSE)=VLOOKUP(calculations!$A332,table100!$AE$10:$AE$462,1,FALSE),TRUE,FALSE)</f>
        <v>1</v>
      </c>
      <c r="G332" t="b">
        <f>IF(VLOOKUP($A332,table123!$BF$10:$BF$410,1,FALSE)=VLOOKUP(calculations!$A332,table100!$BE$10:$BE$462,1,FALSE),TRUE,FALSE)</f>
        <v>1</v>
      </c>
      <c r="H332" t="b">
        <f>IF(VLOOKUP($A332,table123!$CF$10:$CF$410,1,FALSE)=VLOOKUP(calculations!$A332,table100!$CE$10:$CE$462,1,FALSE),TRUE,FALSE)</f>
        <v>1</v>
      </c>
      <c r="I332" t="b">
        <f>IF(VLOOKUP($A332,table123!$DF$10:$DF$410,1,FALSE)=VLOOKUP(calculations!$A332,table100!$DE$10:$DE$462,1,FALSE),TRUE,FALSE)</f>
        <v>1</v>
      </c>
      <c r="J332" t="b">
        <f>IF(VLOOKUP($A332,table123!$EF$10:$EF$410,1,FALSE)=VLOOKUP(calculations!$A332,table100!$EE$10:$EE$462,1,FALSE),TRUE,FALSE)</f>
        <v>1</v>
      </c>
      <c r="K332" t="b">
        <f>IF(VLOOKUP($A332,table123!$FF$10:$FF$410,1,FALSE)=VLOOKUP(calculations!$A332,table100!$FE$10:$FE$462,1,FALSE),TRUE,FALSE)</f>
        <v>1</v>
      </c>
      <c r="L332" t="e">
        <f>IF(VLOOKUP($A332,table123!$GF$10:$GF$408,1,FALSE)=VLOOKUP(calculations!$A332,table100!$GE$10:$GE$462,1,FALSE),TRUE,FALSE)</f>
        <v>#N/A</v>
      </c>
      <c r="N332">
        <f>IFERROR(VLOOKUP($A332,table123!$F$10:$R$410,3,FALSE)/VLOOKUP($A332,table100!$E$10:$K$462,7,FALSE)*1000,"")</f>
        <v>9.0323878495272591</v>
      </c>
      <c r="O332">
        <f>IFERROR(VLOOKUP($A332,table123!$AF$10:$AR$410,3,FALSE)/VLOOKUP($A332,table100!$AE$10:$AK$462,7,FALSE)*1000,"")</f>
        <v>10.826653905969614</v>
      </c>
      <c r="P332">
        <f>IFERROR(VLOOKUP($A332,table123!$BF$10:$BR$410,3,FALSE)/VLOOKUP($A332,table100!$BE$10:$BK$462,7,FALSE)*1000,"")</f>
        <v>14.786774708700538</v>
      </c>
      <c r="Q332">
        <f>IFERROR(VLOOKUP($A332,table123!$CF$10:$CY$410,3,FALSE)/VLOOKUP($A332,table100!$CE$10:$CK$462,7,FALSE)*1000,"")</f>
        <v>16.893531913241034</v>
      </c>
      <c r="R332">
        <f>IFERROR(VLOOKUP($A332,table123!$DF$10:$DY$410,3,FALSE)/VLOOKUP($A332,table100!$DE$10:$DK$462,7,FALSE)*1000,"")</f>
        <v>17.906914588980946</v>
      </c>
      <c r="S332">
        <f>IFERROR(VLOOKUP($A332,table123!$EF$10:$EZ$410,3,FALSE)/VLOOKUP($A332,table100!$EE$10:$EK$462,7,FALSE)*1000,"")</f>
        <v>14.962874071851797</v>
      </c>
      <c r="T332">
        <f>IFERROR(VLOOKUP($A332,table123!$FF$10:$FZ$410,3,FALSE)/VLOOKUP($A332,table100!$FE$10:$FK$462,7,FALSE)*1000,"")</f>
        <v>9.4283921915937849</v>
      </c>
      <c r="U332" t="str">
        <f>IFERROR(VLOOKUP($A332,table123!$GF$10:$GZ$410,3,FALSE)/VLOOKUP($A332,table100!$GE$10:$GK$462,7,FALSE)*1000,"")</f>
        <v/>
      </c>
      <c r="W332">
        <f>IFERROR(VLOOKUP($A332,table123!$F$10:$R$410,5,FALSE)/VLOOKUP($A332,table100!$E$10:$K$462,7,FALSE)*1000,"")</f>
        <v>-0.16093341380004023</v>
      </c>
      <c r="X332">
        <f>IFERROR(VLOOKUP($A332,table123!$AF$10:$AR$410,5,FALSE)/VLOOKUP($A332,table100!$AE$10:$AK$462,7,FALSE)*1000,"")</f>
        <v>7.9754356581728275E-2</v>
      </c>
      <c r="Y332">
        <f>IFERROR(VLOOKUP($A332,table123!$BF$10:$BR$410,5,FALSE)/VLOOKUP($A332,table100!$BE$10:$BK$462,7,FALSE)*1000,"")</f>
        <v>0.11829419766960431</v>
      </c>
      <c r="Z332">
        <f>IFERROR(VLOOKUP($A332,table123!$CF$10:$CY$410,5,FALSE)/VLOOKUP($A332,table100!$CE$10:$CK$462,7,FALSE)*1000,"")</f>
        <v>0.17476067496456241</v>
      </c>
      <c r="AA332">
        <f>IFERROR(VLOOKUP($A332,table123!$DF$10:$DY$410,5,FALSE)/VLOOKUP($A332,table100!$DE$10:$DK$462,7,FALSE)*1000,"")</f>
        <v>5.7271581841090449E-2</v>
      </c>
      <c r="AB332">
        <f>IFERROR(VLOOKUP($A332,table123!$EF$10:$EZ$410,5,FALSE)/VLOOKUP($A332,table100!$EE$10:$EK$462,7,FALSE)*1000,"")</f>
        <v>0</v>
      </c>
      <c r="AC332">
        <f>IFERROR(VLOOKUP($A332,table123!$FF$10:$FZ$410,5,FALSE)/VLOOKUP($A332,table100!$FE$10:$FK$462,7,FALSE)*1000,"")</f>
        <v>0</v>
      </c>
      <c r="AD332" t="str">
        <f>IFERROR(VLOOKUP($A332,table123!$GF$10:$GZ$410,5,FALSE)/VLOOKUP($A332,table100!$GE$10:$GK$462,7,FALSE)*1000,"")</f>
        <v/>
      </c>
      <c r="AF332">
        <f>IFERROR(VLOOKUP($A332,table123!$F$10:$R$410,7,FALSE)/VLOOKUP($A332,table100!$E$10:$K$462,7,FALSE)*1000,"")</f>
        <v>0.92536712935023135</v>
      </c>
      <c r="AG332">
        <f>IFERROR(VLOOKUP($A332,table123!$AF$10:$AR$410,7,FALSE)/VLOOKUP($A332,table100!$AE$10:$AK$462,7,FALSE)*1000,"")</f>
        <v>0.73772779838098657</v>
      </c>
      <c r="AH332">
        <f>IFERROR(VLOOKUP($A332,table123!$BF$10:$BR$410,7,FALSE)/VLOOKUP($A332,table100!$BE$10:$BK$462,7,FALSE)*1000,"")</f>
        <v>0.47317679067841723</v>
      </c>
      <c r="AI332">
        <f>IFERROR(VLOOKUP($A332,table123!$CF$10:$CY$410,7,FALSE)/VLOOKUP($A332,table100!$CE$10:$CK$462,7,FALSE)*1000,"")</f>
        <v>0.85438552204897178</v>
      </c>
      <c r="AJ332">
        <f>IFERROR(VLOOKUP($A332,table123!$DF$10:$DY$410,7,FALSE)/VLOOKUP($A332,table100!$DE$10:$DK$462,7,FALSE)*1000,"")</f>
        <v>0.76362109121453936</v>
      </c>
      <c r="AK332">
        <f>IFERROR(VLOOKUP($A332,table123!$EF$10:$EZ$410,7,FALSE)/VLOOKUP($A332,table100!$EE$10:$EK$462,7,FALSE)*1000,"")</f>
        <v>1.2750318757968948</v>
      </c>
      <c r="AL332">
        <f>IFERROR(VLOOKUP($A332,table123!$FF$10:$FZ$410,7,FALSE)/VLOOKUP($A332,table100!$FE$10:$FK$462,7,FALSE)*1000,"")</f>
        <v>0.31366471087494002</v>
      </c>
      <c r="AM332" t="str">
        <f>IFERROR(VLOOKUP($A332,table123!$GF$10:$GZ$410,7,FALSE)/VLOOKUP($A332,table100!$GE$10:$GK$462,7,FALSE)*1000,"")</f>
        <v/>
      </c>
      <c r="AO332">
        <f>IFERROR(VLOOKUP($A332,table123!$F$10:$R$410,9,FALSE)/VLOOKUP($A332,table100!$E$10:$K$462,7,FALSE)*1000,"")</f>
        <v>0</v>
      </c>
      <c r="AP332">
        <f>IFERROR(VLOOKUP($A332,table123!$AF$10:$AR$410,9,FALSE)/VLOOKUP($A332,table100!$AE$10:$AK$462,7,FALSE)*1000,"")</f>
        <v>0</v>
      </c>
      <c r="AQ332">
        <f>IFERROR(VLOOKUP($A332,table123!$BF$10:$BR$410,9,FALSE)/VLOOKUP($A332,table100!$BE$10:$BK$462,7,FALSE)*1000,"")</f>
        <v>0</v>
      </c>
      <c r="AR332">
        <f>IFERROR(VLOOKUP($A332,table123!$CF$10:$CY$410,16,FALSE)/VLOOKUP($A332,table100!$CE$10:$CK$462,7,FALSE)*1000,"")</f>
        <v>0</v>
      </c>
      <c r="AS332">
        <f>IFERROR(VLOOKUP($A332,table123!$DF$10:$DY$410,16,FALSE)/VLOOKUP($A332,table100!$DE$10:$DK$462,7,FALSE)*1000,"")</f>
        <v>0</v>
      </c>
      <c r="AT332">
        <f>IFERROR(VLOOKUP($A332,table123!$EF$10:$EZ$410,17,FALSE)/VLOOKUP($A332,table100!$EE$10:$EK$462,7,FALSE)*1000,"")</f>
        <v>0</v>
      </c>
      <c r="AU332">
        <f>IFERROR(VLOOKUP($A332,table123!$FF$10:$FZ$410,17,FALSE)/VLOOKUP($A332,table100!$FE$10:$FK$462,7,FALSE)*1000,"")</f>
        <v>0</v>
      </c>
      <c r="AV332" t="str">
        <f>IFERROR(VLOOKUP($A332,table123!$GF$10:$GZ$410,17,FALSE)/VLOOKUP($A332,table100!$GE$10:$GK$462,7,FALSE)*1000,"")</f>
        <v/>
      </c>
      <c r="AX332">
        <f>IFERROR(VLOOKUP($A332,table123!$F$10:$R$410,11,FALSE)/VLOOKUP($A332,table100!$E$10:$K$462,7,FALSE)*1000,"")</f>
        <v>0.8650170991752163</v>
      </c>
      <c r="AY332">
        <f>IFERROR(VLOOKUP($A332,table123!$AF$10:$AR$410,11,FALSE)/VLOOKUP($A332,table100!$AE$10:$AK$462,7,FALSE)*1000,"")</f>
        <v>0.33895601547234516</v>
      </c>
      <c r="AZ332">
        <f>IFERROR(VLOOKUP($A332,table123!$BF$10:$BR$410,11,FALSE)/VLOOKUP($A332,table100!$BE$10:$BK$462,7,FALSE)*1000,"")</f>
        <v>3.9431399223201435E-2</v>
      </c>
      <c r="BA332">
        <f>IFERROR(VLOOKUP($A332,table123!$CF$10:$CY$410,18,FALSE)/VLOOKUP($A332,table100!$CE$10:$CK$462,7,FALSE)*1000,"")</f>
        <v>0.77671411095361076</v>
      </c>
      <c r="BB332">
        <f>IFERROR(VLOOKUP($A332,table123!$DF$10:$DY$410,18,FALSE)/VLOOKUP($A332,table100!$DE$10:$DK$462,7,FALSE)*1000,"")</f>
        <v>0.591806345691268</v>
      </c>
      <c r="BC332">
        <f>IFERROR(VLOOKUP($A332,table123!$EF$10:$EZ$410,19,FALSE)/VLOOKUP($A332,table100!$EE$10:$EK$462,7,FALSE)*1000,"")</f>
        <v>0</v>
      </c>
      <c r="BD332">
        <f>IFERROR(VLOOKUP($A332,table123!$FF$10:$FZ$410,19,FALSE)/VLOOKUP($A332,table100!$FE$10:$FK$462,7,FALSE)*1000,"")</f>
        <v>0.57197682571312602</v>
      </c>
      <c r="BE332" t="str">
        <f>IFERROR(VLOOKUP($A332,table123!$GF$10:$GZ$410,19,FALSE)/VLOOKUP($A332,table100!$GE$10:$GK$462,7,FALSE)*1000,"")</f>
        <v/>
      </c>
      <c r="BG332">
        <f>IFERROR(VLOOKUP($A332,table123!$F$10:$R$410,13,FALSE)/VLOOKUP($A332,table100!$E$10:$K$462,7,FALSE)*1000,"")</f>
        <v>8.9318044659022338</v>
      </c>
      <c r="BH332">
        <f>IFERROR(VLOOKUP($A332,table123!$AF$10:$AR$410,13,FALSE)/VLOOKUP($A332,table100!$AE$10:$AK$462,7,FALSE)*1000,"")</f>
        <v>11.305180045459982</v>
      </c>
      <c r="BI332">
        <f>IFERROR(VLOOKUP($A332,table123!$BF$10:$BR$410,13,FALSE)/VLOOKUP($A332,table100!$BE$10:$BK$462,7,FALSE)*1000,"")</f>
        <v>15.338814297825358</v>
      </c>
      <c r="BJ332">
        <f>IFERROR(VLOOKUP($A332,table123!$CF$10:$CY$410,20,FALSE)/VLOOKUP($A332,table100!$CE$10:$CK$462,7,FALSE)*1000,"")</f>
        <v>17.145963999300957</v>
      </c>
      <c r="BK332">
        <f>IFERROR(VLOOKUP($A332,table123!$DF$10:$DY$410,20,FALSE)/VLOOKUP($A332,table100!$DE$10:$DK$462,7,FALSE)*1000,"")</f>
        <v>18.136000916345306</v>
      </c>
      <c r="BL332">
        <f>IFERROR(VLOOKUP($A332,table123!$EF$10:$EZ$410,21,FALSE)/VLOOKUP($A332,table100!$EE$10:$EK$462,7,FALSE)*1000,"")</f>
        <v>16.237905947648692</v>
      </c>
      <c r="BM332">
        <f>IFERROR(VLOOKUP($A332,table123!$FF$10:$FZ$410,21,FALSE)/VLOOKUP($A332,table100!$FE$10:$FK$462,7,FALSE)*1000,"")</f>
        <v>9.1700800767555997</v>
      </c>
      <c r="BN332" t="str">
        <f>IFERROR(VLOOKUP($A332,table123!$GF$10:$GZ$410,21,FALSE)/VLOOKUP($A332,table100!$GE$10:$GK$462,7,FALSE)*1000,"")</f>
        <v/>
      </c>
    </row>
    <row r="333" spans="1:66" x14ac:dyDescent="0.3">
      <c r="A333" t="s">
        <v>446</v>
      </c>
      <c r="B333" t="str">
        <f>VLOOKUP($A333,class!$A$1:$B$455,2,FALSE)</f>
        <v>Shire District</v>
      </c>
      <c r="C333" t="str">
        <f>IFERROR(VLOOKUP($A333,classifications!A$3:C$334,3,FALSE),VLOOKUP($A333,classifications!I$2:K$28,3,FALSE))</f>
        <v>Predominantly Rural</v>
      </c>
      <c r="E333" t="b">
        <f>IF(VLOOKUP(A333,table123!$F$10:$F$410,1,FALSE)=VLOOKUP(calculations!A333,table100!$E$10:$E$462,1,FALSE),TRUE,FALSE)</f>
        <v>1</v>
      </c>
      <c r="F333" t="b">
        <f>IF(VLOOKUP($A333,table123!$AF$10:$AF$410,1,FALSE)=VLOOKUP(calculations!$A333,table100!$AE$10:$AE$462,1,FALSE),TRUE,FALSE)</f>
        <v>1</v>
      </c>
      <c r="G333" t="b">
        <f>IF(VLOOKUP($A333,table123!$BF$10:$BF$410,1,FALSE)=VLOOKUP(calculations!$A333,table100!$BE$10:$BE$462,1,FALSE),TRUE,FALSE)</f>
        <v>1</v>
      </c>
      <c r="H333" t="b">
        <f>IF(VLOOKUP($A333,table123!$CF$10:$CF$410,1,FALSE)=VLOOKUP(calculations!$A333,table100!$CE$10:$CE$462,1,FALSE),TRUE,FALSE)</f>
        <v>1</v>
      </c>
      <c r="I333" t="b">
        <f>IF(VLOOKUP($A333,table123!$DF$10:$DF$410,1,FALSE)=VLOOKUP(calculations!$A333,table100!$DE$10:$DE$462,1,FALSE),TRUE,FALSE)</f>
        <v>1</v>
      </c>
      <c r="J333" t="b">
        <f>IF(VLOOKUP($A333,table123!$EF$10:$EF$410,1,FALSE)=VLOOKUP(calculations!$A333,table100!$EE$10:$EE$462,1,FALSE),TRUE,FALSE)</f>
        <v>1</v>
      </c>
      <c r="K333" t="b">
        <f>IF(VLOOKUP($A333,table123!$FF$10:$FF$410,1,FALSE)=VLOOKUP(calculations!$A333,table100!$FE$10:$FE$462,1,FALSE),TRUE,FALSE)</f>
        <v>1</v>
      </c>
      <c r="L333" t="b">
        <f>IF(VLOOKUP($A333,table123!$GF$10:$GF$408,1,FALSE)=VLOOKUP(calculations!$A333,table100!$GE$10:$GE$462,1,FALSE),TRUE,FALSE)</f>
        <v>1</v>
      </c>
      <c r="N333">
        <f>IFERROR(VLOOKUP($A333,table123!$F$10:$R$410,3,FALSE)/VLOOKUP($A333,table100!$E$10:$K$462,7,FALSE)*1000,"")</f>
        <v>7.5781061623781474</v>
      </c>
      <c r="O333">
        <f>IFERROR(VLOOKUP($A333,table123!$AF$10:$AR$410,3,FALSE)/VLOOKUP($A333,table100!$AE$10:$AK$462,7,FALSE)*1000,"")</f>
        <v>11.956001912960305</v>
      </c>
      <c r="P333">
        <f>IFERROR(VLOOKUP($A333,table123!$BF$10:$BR$410,3,FALSE)/VLOOKUP($A333,table100!$BE$10:$BK$462,7,FALSE)*1000,"")</f>
        <v>8.6041421114665777</v>
      </c>
      <c r="Q333">
        <f>IFERROR(VLOOKUP($A333,table123!$CF$10:$CY$410,3,FALSE)/VLOOKUP($A333,table100!$CE$10:$CK$462,7,FALSE)*1000,"")</f>
        <v>9.092120162525811</v>
      </c>
      <c r="R333">
        <f>IFERROR(VLOOKUP($A333,table123!$DF$10:$DY$410,3,FALSE)/VLOOKUP($A333,table100!$DE$10:$DK$462,7,FALSE)*1000,"")</f>
        <v>10.442402081892149</v>
      </c>
      <c r="S333">
        <f>IFERROR(VLOOKUP($A333,table123!$EF$10:$EZ$410,3,FALSE)/VLOOKUP($A333,table100!$EE$10:$EK$462,7,FALSE)*1000,"")</f>
        <v>10.059903633285584</v>
      </c>
      <c r="T333">
        <f>IFERROR(VLOOKUP($A333,table123!$FF$10:$FZ$410,3,FALSE)/VLOOKUP($A333,table100!$FE$10:$FK$462,7,FALSE)*1000,"")</f>
        <v>8.7036262428006044</v>
      </c>
      <c r="U333">
        <f>IFERROR(VLOOKUP($A333,table123!$GF$10:$GZ$410,3,FALSE)/VLOOKUP($A333,table100!$GE$10:$GK$462,7,FALSE)*1000,"")</f>
        <v>6.0189165950128976</v>
      </c>
      <c r="W333">
        <f>IFERROR(VLOOKUP($A333,table123!$F$10:$R$410,5,FALSE)/VLOOKUP($A333,table100!$E$10:$K$462,7,FALSE)*1000,"")</f>
        <v>0.18945265405945369</v>
      </c>
      <c r="X333">
        <f>IFERROR(VLOOKUP($A333,table123!$AF$10:$AR$410,5,FALSE)/VLOOKUP($A333,table100!$AE$10:$AK$462,7,FALSE)*1000,"")</f>
        <v>0.4099200655872105</v>
      </c>
      <c r="Y333">
        <f>IFERROR(VLOOKUP($A333,table123!$BF$10:$BR$410,5,FALSE)/VLOOKUP($A333,table100!$BE$10:$BK$462,7,FALSE)*1000,"")</f>
        <v>0.40410843576359656</v>
      </c>
      <c r="Z333">
        <f>IFERROR(VLOOKUP($A333,table123!$CF$10:$CY$410,5,FALSE)/VLOOKUP($A333,table100!$CE$10:$CK$462,7,FALSE)*1000,"")</f>
        <v>0.56617598081662557</v>
      </c>
      <c r="AA333">
        <f>IFERROR(VLOOKUP($A333,table123!$DF$10:$DY$410,5,FALSE)/VLOOKUP($A333,table100!$DE$10:$DK$462,7,FALSE)*1000,"")</f>
        <v>0.29647198339756892</v>
      </c>
      <c r="AB333">
        <f>IFERROR(VLOOKUP($A333,table123!$EF$10:$EZ$410,5,FALSE)/VLOOKUP($A333,table100!$EE$10:$EK$462,7,FALSE)*1000,"")</f>
        <v>0.11394712853236098</v>
      </c>
      <c r="AC333">
        <f>IFERROR(VLOOKUP($A333,table123!$FF$10:$FZ$410,5,FALSE)/VLOOKUP($A333,table100!$FE$10:$FK$462,7,FALSE)*1000,"")</f>
        <v>0.85266578718748998</v>
      </c>
      <c r="AD333">
        <f>IFERROR(VLOOKUP($A333,table123!$GF$10:$GZ$410,5,FALSE)/VLOOKUP($A333,table100!$GE$10:$GK$462,7,FALSE)*1000,"")</f>
        <v>0.57323015190599025</v>
      </c>
      <c r="AF333">
        <f>IFERROR(VLOOKUP($A333,table123!$F$10:$R$410,7,FALSE)/VLOOKUP($A333,table100!$E$10:$K$462,7,FALSE)*1000,"")</f>
        <v>0.51668905652578279</v>
      </c>
      <c r="AG333">
        <f>IFERROR(VLOOKUP($A333,table123!$AF$10:$AR$410,7,FALSE)/VLOOKUP($A333,table100!$AE$10:$AK$462,7,FALSE)*1000,"")</f>
        <v>1.9983603197376512</v>
      </c>
      <c r="AH333">
        <f>IFERROR(VLOOKUP($A333,table123!$BF$10:$BR$410,7,FALSE)/VLOOKUP($A333,table100!$BE$10:$BK$462,7,FALSE)*1000,"")</f>
        <v>1.8353258124263343</v>
      </c>
      <c r="AI333">
        <f>IFERROR(VLOOKUP($A333,table123!$CF$10:$CY$410,7,FALSE)/VLOOKUP($A333,table100!$CE$10:$CK$462,7,FALSE)*1000,"")</f>
        <v>1.1989609005528543</v>
      </c>
      <c r="AJ333">
        <f>IFERROR(VLOOKUP($A333,table123!$DF$10:$DY$410,7,FALSE)/VLOOKUP($A333,table100!$DE$10:$DK$462,7,FALSE)*1000,"")</f>
        <v>1.1035346048687289</v>
      </c>
      <c r="AK333">
        <f>IFERROR(VLOOKUP($A333,table123!$EF$10:$EZ$410,7,FALSE)/VLOOKUP($A333,table100!$EE$10:$EK$462,7,FALSE)*1000,"")</f>
        <v>1.7254850892043234</v>
      </c>
      <c r="AL333">
        <f>IFERROR(VLOOKUP($A333,table123!$FF$10:$FZ$410,7,FALSE)/VLOOKUP($A333,table100!$FE$10:$FK$462,7,FALSE)*1000,"")</f>
        <v>0.85266578718748998</v>
      </c>
      <c r="AM333">
        <f>IFERROR(VLOOKUP($A333,table123!$GF$10:$GZ$410,7,FALSE)/VLOOKUP($A333,table100!$GE$10:$GK$462,7,FALSE)*1000,"")</f>
        <v>0.52546097258049107</v>
      </c>
      <c r="AO333">
        <f>IFERROR(VLOOKUP($A333,table123!$F$10:$R$410,9,FALSE)/VLOOKUP($A333,table100!$E$10:$K$462,7,FALSE)*1000,"")</f>
        <v>0.13778374840687541</v>
      </c>
      <c r="AP333">
        <f>IFERROR(VLOOKUP($A333,table123!$AF$10:$AR$410,9,FALSE)/VLOOKUP($A333,table100!$AE$10:$AK$462,7,FALSE)*1000,"")</f>
        <v>6.8320010931201755E-2</v>
      </c>
      <c r="AQ333">
        <f>IFERROR(VLOOKUP($A333,table123!$BF$10:$BR$410,9,FALSE)/VLOOKUP($A333,table100!$BE$10:$BK$462,7,FALSE)*1000,"")</f>
        <v>0.37043273278329686</v>
      </c>
      <c r="AR333">
        <f>IFERROR(VLOOKUP($A333,table123!$CF$10:$CY$410,16,FALSE)/VLOOKUP($A333,table100!$CE$10:$CK$462,7,FALSE)*1000,"")</f>
        <v>0.53287151135682409</v>
      </c>
      <c r="AS333">
        <f>IFERROR(VLOOKUP($A333,table123!$DF$10:$DY$410,16,FALSE)/VLOOKUP($A333,table100!$DE$10:$DK$462,7,FALSE)*1000,"")</f>
        <v>6.5882662977237536E-2</v>
      </c>
      <c r="AT333">
        <f>IFERROR(VLOOKUP($A333,table123!$EF$10:$EZ$410,17,FALSE)/VLOOKUP($A333,table100!$EE$10:$EK$462,7,FALSE)*1000,"")</f>
        <v>0.16278161218908713</v>
      </c>
      <c r="AU333">
        <f>IFERROR(VLOOKUP($A333,table123!$FF$10:$FZ$410,17,FALSE)/VLOOKUP($A333,table100!$FE$10:$FK$462,7,FALSE)*1000,"")</f>
        <v>0.11261623604363075</v>
      </c>
      <c r="AV333">
        <f>IFERROR(VLOOKUP($A333,table123!$GF$10:$GZ$410,17,FALSE)/VLOOKUP($A333,table100!$GE$10:$GK$462,7,FALSE)*1000,"")</f>
        <v>0.14330753797649756</v>
      </c>
      <c r="AX333">
        <f>IFERROR(VLOOKUP($A333,table123!$F$10:$R$410,11,FALSE)/VLOOKUP($A333,table100!$E$10:$K$462,7,FALSE)*1000,"")</f>
        <v>5.1668905652578277E-2</v>
      </c>
      <c r="AY333">
        <f>IFERROR(VLOOKUP($A333,table123!$AF$10:$AR$410,11,FALSE)/VLOOKUP($A333,table100!$AE$10:$AK$462,7,FALSE)*1000,"")</f>
        <v>5.1240008198401313E-2</v>
      </c>
      <c r="AZ333">
        <f>IFERROR(VLOOKUP($A333,table123!$BF$10:$BR$410,11,FALSE)/VLOOKUP($A333,table100!$BE$10:$BK$462,7,FALSE)*1000,"")</f>
        <v>6.7351405960599436E-2</v>
      </c>
      <c r="BA333">
        <f>IFERROR(VLOOKUP($A333,table123!$CF$10:$CY$410,18,FALSE)/VLOOKUP($A333,table100!$CE$10:$CK$462,7,FALSE)*1000,"")</f>
        <v>0.36634916405781659</v>
      </c>
      <c r="BB333">
        <f>IFERROR(VLOOKUP($A333,table123!$DF$10:$DY$410,18,FALSE)/VLOOKUP($A333,table100!$DE$10:$DK$462,7,FALSE)*1000,"")</f>
        <v>8.2353328721546923E-2</v>
      </c>
      <c r="BC333">
        <f>IFERROR(VLOOKUP($A333,table123!$EF$10:$EZ$410,19,FALSE)/VLOOKUP($A333,table100!$EE$10:$EK$462,7,FALSE)*1000,"")</f>
        <v>0.24417241828363068</v>
      </c>
      <c r="BD333">
        <f>IFERROR(VLOOKUP($A333,table123!$FF$10:$FZ$410,19,FALSE)/VLOOKUP($A333,table100!$FE$10:$FK$462,7,FALSE)*1000,"")</f>
        <v>0.16088033720518677</v>
      </c>
      <c r="BE333">
        <f>IFERROR(VLOOKUP($A333,table123!$GF$10:$GZ$410,19,FALSE)/VLOOKUP($A333,table100!$GE$10:$GK$462,7,FALSE)*1000,"")</f>
        <v>0.12738447820133117</v>
      </c>
      <c r="BG333">
        <f>IFERROR(VLOOKUP($A333,table123!$F$10:$R$410,13,FALSE)/VLOOKUP($A333,table100!$E$10:$K$462,7,FALSE)*1000,"")</f>
        <v>8.3703627157176808</v>
      </c>
      <c r="BH333">
        <f>IFERROR(VLOOKUP($A333,table123!$AF$10:$AR$410,13,FALSE)/VLOOKUP($A333,table100!$AE$10:$AK$462,7,FALSE)*1000,"")</f>
        <v>14.381362301017967</v>
      </c>
      <c r="BI333">
        <f>IFERROR(VLOOKUP($A333,table123!$BF$10:$BR$410,13,FALSE)/VLOOKUP($A333,table100!$BE$10:$BK$462,7,FALSE)*1000,"")</f>
        <v>11.146657686479205</v>
      </c>
      <c r="BJ333">
        <f>IFERROR(VLOOKUP($A333,table123!$CF$10:$CY$410,20,FALSE)/VLOOKUP($A333,table100!$CE$10:$CK$462,7,FALSE)*1000,"")</f>
        <v>11.023779391194298</v>
      </c>
      <c r="BK333">
        <f>IFERROR(VLOOKUP($A333,table123!$DF$10:$DY$410,20,FALSE)/VLOOKUP($A333,table100!$DE$10:$DK$462,7,FALSE)*1000,"")</f>
        <v>11.825938004414139</v>
      </c>
      <c r="BL333">
        <f>IFERROR(VLOOKUP($A333,table123!$EF$10:$EZ$410,21,FALSE)/VLOOKUP($A333,table100!$EE$10:$EK$462,7,FALSE)*1000,"")</f>
        <v>11.817945044927725</v>
      </c>
      <c r="BM333">
        <f>IFERROR(VLOOKUP($A333,table123!$FF$10:$FZ$410,21,FALSE)/VLOOKUP($A333,table100!$FE$10:$FK$462,7,FALSE)*1000,"")</f>
        <v>10.360693716014028</v>
      </c>
      <c r="BN333">
        <f>IFERROR(VLOOKUP($A333,table123!$GF$10:$GZ$410,21,FALSE)/VLOOKUP($A333,table100!$GE$10:$GK$462,7,FALSE)*1000,"")</f>
        <v>7.1335307792745448</v>
      </c>
    </row>
    <row r="334" spans="1:66" x14ac:dyDescent="0.3">
      <c r="A334" t="s">
        <v>1292</v>
      </c>
      <c r="B334" t="str">
        <f>VLOOKUP($A334,class!$A$1:$B$455,2,FALSE)</f>
        <v>Unitary Authority</v>
      </c>
      <c r="C334" t="str">
        <f>IFERROR(VLOOKUP($A334,classifications!A$3:C$334,3,FALSE),VLOOKUP($A334,classifications!I$2:K$28,3,FALSE))</f>
        <v>Predominantly Urban</v>
      </c>
      <c r="E334" t="b">
        <f>IF(VLOOKUP(A334,table123!$F$10:$F$410,1,FALSE)=VLOOKUP(calculations!A334,table100!$E$10:$E$462,1,FALSE),TRUE,FALSE)</f>
        <v>1</v>
      </c>
      <c r="F334" t="b">
        <f>IF(VLOOKUP($A334,table123!$AF$10:$AF$410,1,FALSE)=VLOOKUP(calculations!$A334,table100!$AE$10:$AE$462,1,FALSE),TRUE,FALSE)</f>
        <v>1</v>
      </c>
      <c r="G334" t="b">
        <f>IF(VLOOKUP($A334,table123!$BF$10:$BF$410,1,FALSE)=VLOOKUP(calculations!$A334,table100!$BE$10:$BE$462,1,FALSE),TRUE,FALSE)</f>
        <v>1</v>
      </c>
      <c r="H334" t="b">
        <f>IF(VLOOKUP($A334,table123!$CF$10:$CF$410,1,FALSE)=VLOOKUP(calculations!$A334,table100!$CE$10:$CE$462,1,FALSE),TRUE,FALSE)</f>
        <v>1</v>
      </c>
      <c r="I334" t="b">
        <f>IF(VLOOKUP($A334,table123!$DF$10:$DF$410,1,FALSE)=VLOOKUP(calculations!$A334,table100!$DE$10:$DE$462,1,FALSE),TRUE,FALSE)</f>
        <v>1</v>
      </c>
      <c r="J334" t="b">
        <f>IF(VLOOKUP($A334,table123!$EF$10:$EF$410,1,FALSE)=VLOOKUP(calculations!$A334,table100!$EE$10:$EE$462,1,FALSE),TRUE,FALSE)</f>
        <v>1</v>
      </c>
      <c r="K334" t="b">
        <f>IF(VLOOKUP($A334,table123!$FF$10:$FF$410,1,FALSE)=VLOOKUP(calculations!$A334,table100!$FE$10:$FE$462,1,FALSE),TRUE,FALSE)</f>
        <v>1</v>
      </c>
      <c r="L334" t="b">
        <f>IF(VLOOKUP($A334,table123!$GF$10:$GF$408,1,FALSE)=VLOOKUP(calculations!$A334,table100!$GE$10:$GE$462,1,FALSE),TRUE,FALSE)</f>
        <v>1</v>
      </c>
      <c r="N334">
        <f>IFERROR(VLOOKUP($A334,table123!$F$10:$R$410,3,FALSE)/VLOOKUP($A334,table100!$E$10:$K$462,7,FALSE)*1000,"")</f>
        <v>8.1228216723795263</v>
      </c>
      <c r="O334">
        <f>IFERROR(VLOOKUP($A334,table123!$AF$10:$AR$410,3,FALSE)/VLOOKUP($A334,table100!$AE$10:$AK$462,7,FALSE)*1000,"")</f>
        <v>12.39274139432618</v>
      </c>
      <c r="P334">
        <f>IFERROR(VLOOKUP($A334,table123!$BF$10:$BR$410,3,FALSE)/VLOOKUP($A334,table100!$BE$10:$BK$462,7,FALSE)*1000,"")</f>
        <v>15.321021965774586</v>
      </c>
      <c r="Q334">
        <f>IFERROR(VLOOKUP($A334,table123!$CF$10:$CY$410,3,FALSE)/VLOOKUP($A334,table100!$CE$10:$CK$462,7,FALSE)*1000,"")</f>
        <v>17.64942952040802</v>
      </c>
      <c r="R334">
        <f>IFERROR(VLOOKUP($A334,table123!$DF$10:$DY$410,3,FALSE)/VLOOKUP($A334,table100!$DE$10:$DK$462,7,FALSE)*1000,"")</f>
        <v>15.62585368518822</v>
      </c>
      <c r="S334">
        <f>IFERROR(VLOOKUP($A334,table123!$EF$10:$EZ$410,3,FALSE)/VLOOKUP($A334,table100!$EE$10:$EK$462,7,FALSE)*1000,"")</f>
        <v>14.362560516406671</v>
      </c>
      <c r="T334">
        <f>IFERROR(VLOOKUP($A334,table123!$FF$10:$FZ$410,3,FALSE)/VLOOKUP($A334,table100!$FE$10:$FK$462,7,FALSE)*1000,"")</f>
        <v>18.512870157942896</v>
      </c>
      <c r="U334">
        <f>IFERROR(VLOOKUP($A334,table123!$GF$10:$GZ$410,3,FALSE)/VLOOKUP($A334,table100!$GE$10:$GK$462,7,FALSE)*1000,"")</f>
        <v>10.473795969412347</v>
      </c>
      <c r="W334">
        <f>IFERROR(VLOOKUP($A334,table123!$F$10:$R$410,5,FALSE)/VLOOKUP($A334,table100!$E$10:$K$462,7,FALSE)*1000,"")</f>
        <v>0.1296194947720137</v>
      </c>
      <c r="X334">
        <f>IFERROR(VLOOKUP($A334,table123!$AF$10:$AR$410,5,FALSE)/VLOOKUP($A334,table100!$AE$10:$AK$462,7,FALSE)*1000,"")</f>
        <v>0.71386759183906567</v>
      </c>
      <c r="Y334">
        <f>IFERROR(VLOOKUP($A334,table123!$BF$10:$BR$410,5,FALSE)/VLOOKUP($A334,table100!$BE$10:$BK$462,7,FALSE)*1000,"")</f>
        <v>0.76181877177884683</v>
      </c>
      <c r="Z334">
        <f>IFERROR(VLOOKUP($A334,table123!$CF$10:$CY$410,5,FALSE)/VLOOKUP($A334,table100!$CE$10:$CK$462,7,FALSE)*1000,"")</f>
        <v>8.3383131592478843E-2</v>
      </c>
      <c r="AA334">
        <f>IFERROR(VLOOKUP($A334,table123!$DF$10:$DY$410,5,FALSE)/VLOOKUP($A334,table100!$DE$10:$DK$462,7,FALSE)*1000,"")</f>
        <v>0.54635852046112665</v>
      </c>
      <c r="AB334">
        <f>IFERROR(VLOOKUP($A334,table123!$EF$10:$EZ$410,5,FALSE)/VLOOKUP($A334,table100!$EE$10:$EK$462,7,FALSE)*1000,"")</f>
        <v>0.20172135556750942</v>
      </c>
      <c r="AC334">
        <f>IFERROR(VLOOKUP($A334,table123!$FF$10:$FZ$410,5,FALSE)/VLOOKUP($A334,table100!$FE$10:$FK$462,7,FALSE)*1000,"")</f>
        <v>0.8089434667869031</v>
      </c>
      <c r="AD334">
        <f>IFERROR(VLOOKUP($A334,table123!$GF$10:$GZ$410,5,FALSE)/VLOOKUP($A334,table100!$GE$10:$GK$462,7,FALSE)*1000,"")</f>
        <v>3.9081328244075925E-2</v>
      </c>
      <c r="AF334">
        <f>IFERROR(VLOOKUP($A334,table123!$F$10:$R$410,7,FALSE)/VLOOKUP($A334,table100!$E$10:$K$462,7,FALSE)*1000,"")</f>
        <v>0.48967364691649623</v>
      </c>
      <c r="AG334">
        <f>IFERROR(VLOOKUP($A334,table123!$AF$10:$AR$410,7,FALSE)/VLOOKUP($A334,table100!$AE$10:$AK$462,7,FALSE)*1000,"")</f>
        <v>-4.2832055510343942E-2</v>
      </c>
      <c r="AH334">
        <f>IFERROR(VLOOKUP($A334,table123!$BF$10:$BR$410,7,FALSE)/VLOOKUP($A334,table100!$BE$10:$BK$462,7,FALSE)*1000,"")</f>
        <v>0</v>
      </c>
      <c r="AI334">
        <f>IFERROR(VLOOKUP($A334,table123!$CF$10:$CY$410,7,FALSE)/VLOOKUP($A334,table100!$CE$10:$CK$462,7,FALSE)*1000,"")</f>
        <v>0.54199035535111251</v>
      </c>
      <c r="AJ334">
        <f>IFERROR(VLOOKUP($A334,table123!$DF$10:$DY$410,7,FALSE)/VLOOKUP($A334,table100!$DE$10:$DK$462,7,FALSE)*1000,"")</f>
        <v>0.31415614926514779</v>
      </c>
      <c r="AK334">
        <f>IFERROR(VLOOKUP($A334,table123!$EF$10:$EZ$410,7,FALSE)/VLOOKUP($A334,table100!$EE$10:$EK$462,7,FALSE)*1000,"")</f>
        <v>0.17482517482517482</v>
      </c>
      <c r="AL334">
        <f>IFERROR(VLOOKUP($A334,table123!$FF$10:$FZ$410,7,FALSE)/VLOOKUP($A334,table100!$FE$10:$FK$462,7,FALSE)*1000,"")</f>
        <v>3.9784104923946052E-2</v>
      </c>
      <c r="AM334">
        <f>IFERROR(VLOOKUP($A334,table123!$GF$10:$GZ$410,7,FALSE)/VLOOKUP($A334,table100!$GE$10:$GK$462,7,FALSE)*1000,"")</f>
        <v>2.2927712569857874</v>
      </c>
      <c r="AO334">
        <f>IFERROR(VLOOKUP($A334,table123!$F$10:$R$410,9,FALSE)/VLOOKUP($A334,table100!$E$10:$K$462,7,FALSE)*1000,"")</f>
        <v>0</v>
      </c>
      <c r="AP334">
        <f>IFERROR(VLOOKUP($A334,table123!$AF$10:$AR$410,9,FALSE)/VLOOKUP($A334,table100!$AE$10:$AK$462,7,FALSE)*1000,"")</f>
        <v>0</v>
      </c>
      <c r="AQ334">
        <f>IFERROR(VLOOKUP($A334,table123!$BF$10:$BR$410,9,FALSE)/VLOOKUP($A334,table100!$BE$10:$BK$462,7,FALSE)*1000,"")</f>
        <v>0</v>
      </c>
      <c r="AR334">
        <f>IFERROR(VLOOKUP($A334,table123!$CF$10:$CY$410,16,FALSE)/VLOOKUP($A334,table100!$CE$10:$CK$462,7,FALSE)*1000,"")</f>
        <v>0</v>
      </c>
      <c r="AS334">
        <f>IFERROR(VLOOKUP($A334,table123!$DF$10:$DY$410,16,FALSE)/VLOOKUP($A334,table100!$DE$10:$DK$462,7,FALSE)*1000,"")</f>
        <v>4.0976889034584491E-2</v>
      </c>
      <c r="AT334">
        <f>IFERROR(VLOOKUP($A334,table123!$EF$10:$EZ$410,17,FALSE)/VLOOKUP($A334,table100!$EE$10:$EK$462,7,FALSE)*1000,"")</f>
        <v>0.13448090371167293</v>
      </c>
      <c r="AU334">
        <f>IFERROR(VLOOKUP($A334,table123!$FF$10:$FZ$410,17,FALSE)/VLOOKUP($A334,table100!$FE$10:$FK$462,7,FALSE)*1000,"")</f>
        <v>0.11935231477183816</v>
      </c>
      <c r="AV334">
        <f>IFERROR(VLOOKUP($A334,table123!$GF$10:$GZ$410,17,FALSE)/VLOOKUP($A334,table100!$GE$10:$GK$462,7,FALSE)*1000,"")</f>
        <v>0.10421687531753579</v>
      </c>
      <c r="AX334">
        <f>IFERROR(VLOOKUP($A334,table123!$F$10:$R$410,11,FALSE)/VLOOKUP($A334,table100!$E$10:$K$462,7,FALSE)*1000,"")</f>
        <v>0</v>
      </c>
      <c r="AY334">
        <f>IFERROR(VLOOKUP($A334,table123!$AF$10:$AR$410,11,FALSE)/VLOOKUP($A334,table100!$AE$10:$AK$462,7,FALSE)*1000,"")</f>
        <v>1.042246684085036</v>
      </c>
      <c r="AZ334">
        <f>IFERROR(VLOOKUP($A334,table123!$BF$10:$BR$410,11,FALSE)/VLOOKUP($A334,table100!$BE$10:$BK$462,7,FALSE)*1000,"")</f>
        <v>0.93111183217414606</v>
      </c>
      <c r="BA334">
        <f>IFERROR(VLOOKUP($A334,table123!$CF$10:$CY$410,18,FALSE)/VLOOKUP($A334,table100!$CE$10:$CK$462,7,FALSE)*1000,"")</f>
        <v>0.83383131592478843</v>
      </c>
      <c r="BB334">
        <f>IFERROR(VLOOKUP($A334,table123!$DF$10:$DY$410,18,FALSE)/VLOOKUP($A334,table100!$DE$10:$DK$462,7,FALSE)*1000,"")</f>
        <v>0.84685570671474619</v>
      </c>
      <c r="BC334">
        <f>IFERROR(VLOOKUP($A334,table123!$EF$10:$EZ$410,19,FALSE)/VLOOKUP($A334,table100!$EE$10:$EK$462,7,FALSE)*1000,"")</f>
        <v>0.79343733189887045</v>
      </c>
      <c r="BD334">
        <f>IFERROR(VLOOKUP($A334,table123!$FF$10:$FZ$410,19,FALSE)/VLOOKUP($A334,table100!$FE$10:$FK$462,7,FALSE)*1000,"")</f>
        <v>1.4985346188019679</v>
      </c>
      <c r="BE334">
        <f>IFERROR(VLOOKUP($A334,table123!$GF$10:$GZ$410,19,FALSE)/VLOOKUP($A334,table100!$GE$10:$GK$462,7,FALSE)*1000,"")</f>
        <v>0</v>
      </c>
      <c r="BG334">
        <f>IFERROR(VLOOKUP($A334,table123!$F$10:$R$410,13,FALSE)/VLOOKUP($A334,table100!$E$10:$K$462,7,FALSE)*1000,"")</f>
        <v>8.7421148140680351</v>
      </c>
      <c r="BH334">
        <f>IFERROR(VLOOKUP($A334,table123!$AF$10:$AR$410,13,FALSE)/VLOOKUP($A334,table100!$AE$10:$AK$462,7,FALSE)*1000,"")</f>
        <v>12.021530246569865</v>
      </c>
      <c r="BI334">
        <f>IFERROR(VLOOKUP($A334,table123!$BF$10:$BR$410,13,FALSE)/VLOOKUP($A334,table100!$BE$10:$BK$462,7,FALSE)*1000,"")</f>
        <v>15.151728905379287</v>
      </c>
      <c r="BJ334">
        <f>IFERROR(VLOOKUP($A334,table123!$CF$10:$CY$410,20,FALSE)/VLOOKUP($A334,table100!$CE$10:$CK$462,7,FALSE)*1000,"")</f>
        <v>17.440971691426824</v>
      </c>
      <c r="BK334">
        <f>IFERROR(VLOOKUP($A334,table123!$DF$10:$DY$410,20,FALSE)/VLOOKUP($A334,table100!$DE$10:$DK$462,7,FALSE)*1000,"")</f>
        <v>15.680489537234333</v>
      </c>
      <c r="BL334">
        <f>IFERROR(VLOOKUP($A334,table123!$EF$10:$EZ$410,21,FALSE)/VLOOKUP($A334,table100!$EE$10:$EK$462,7,FALSE)*1000,"")</f>
        <v>14.080150618612157</v>
      </c>
      <c r="BM334">
        <f>IFERROR(VLOOKUP($A334,table123!$FF$10:$FZ$410,21,FALSE)/VLOOKUP($A334,table100!$FE$10:$FK$462,7,FALSE)*1000,"")</f>
        <v>17.982415425623614</v>
      </c>
      <c r="BN334">
        <f>IFERROR(VLOOKUP($A334,table123!$GF$10:$GZ$410,21,FALSE)/VLOOKUP($A334,table100!$GE$10:$GK$462,7,FALSE)*1000,"")</f>
        <v>12.909865429959746</v>
      </c>
    </row>
    <row r="335" spans="1:66" x14ac:dyDescent="0.3">
      <c r="A335" t="s">
        <v>528</v>
      </c>
      <c r="B335" t="str">
        <f>VLOOKUP($A335,class!$A$1:$B$455,2,FALSE)</f>
        <v>Shire District</v>
      </c>
      <c r="C335" t="str">
        <f>IFERROR(VLOOKUP($A335,classifications!A$3:C$334,3,FALSE),VLOOKUP($A335,classifications!I$2:K$28,3,FALSE))</f>
        <v>Predominantly Rural</v>
      </c>
      <c r="E335" t="b">
        <f>IF(VLOOKUP(A335,table123!$F$10:$F$410,1,FALSE)=VLOOKUP(calculations!A335,table100!$E$10:$E$462,1,FALSE),TRUE,FALSE)</f>
        <v>1</v>
      </c>
      <c r="F335" t="b">
        <f>IF(VLOOKUP($A335,table123!$AF$10:$AF$410,1,FALSE)=VLOOKUP(calculations!$A335,table100!$AE$10:$AE$462,1,FALSE),TRUE,FALSE)</f>
        <v>1</v>
      </c>
      <c r="G335" t="b">
        <f>IF(VLOOKUP($A335,table123!$BF$10:$BF$410,1,FALSE)=VLOOKUP(calculations!$A335,table100!$BE$10:$BE$462,1,FALSE),TRUE,FALSE)</f>
        <v>1</v>
      </c>
      <c r="H335" t="b">
        <f>IF(VLOOKUP($A335,table123!$CF$10:$CF$410,1,FALSE)=VLOOKUP(calculations!$A335,table100!$CE$10:$CE$462,1,FALSE),TRUE,FALSE)</f>
        <v>1</v>
      </c>
      <c r="I335" t="b">
        <f>IF(VLOOKUP($A335,table123!$DF$10:$DF$410,1,FALSE)=VLOOKUP(calculations!$A335,table100!$DE$10:$DE$462,1,FALSE),TRUE,FALSE)</f>
        <v>1</v>
      </c>
      <c r="J335" t="b">
        <f>IF(VLOOKUP($A335,table123!$EF$10:$EF$410,1,FALSE)=VLOOKUP(calculations!$A335,table100!$EE$10:$EE$462,1,FALSE),TRUE,FALSE)</f>
        <v>1</v>
      </c>
      <c r="K335" t="b">
        <f>IF(VLOOKUP($A335,table123!$FF$10:$FF$410,1,FALSE)=VLOOKUP(calculations!$A335,table100!$FE$10:$FE$462,1,FALSE),TRUE,FALSE)</f>
        <v>1</v>
      </c>
      <c r="L335" t="b">
        <f>IF(VLOOKUP($A335,table123!$GF$10:$GF$408,1,FALSE)=VLOOKUP(calculations!$A335,table100!$GE$10:$GE$462,1,FALSE),TRUE,FALSE)</f>
        <v>1</v>
      </c>
      <c r="N335">
        <f>IFERROR(VLOOKUP($A335,table123!$F$10:$R$410,3,FALSE)/VLOOKUP($A335,table100!$E$10:$K$462,7,FALSE)*1000,"")</f>
        <v>3.6628945801072064</v>
      </c>
      <c r="O335">
        <f>IFERROR(VLOOKUP($A335,table123!$AF$10:$AR$410,3,FALSE)/VLOOKUP($A335,table100!$AE$10:$AK$462,7,FALSE)*1000,"")</f>
        <v>3.0858702747611417</v>
      </c>
      <c r="P335">
        <f>IFERROR(VLOOKUP($A335,table123!$BF$10:$BR$410,3,FALSE)/VLOOKUP($A335,table100!$BE$10:$BK$462,7,FALSE)*1000,"")</f>
        <v>3.1800970299372855</v>
      </c>
      <c r="Q335">
        <f>IFERROR(VLOOKUP($A335,table123!$CF$10:$CY$410,3,FALSE)/VLOOKUP($A335,table100!$CE$10:$CK$462,7,FALSE)*1000,"")</f>
        <v>3.3885819521178635</v>
      </c>
      <c r="R335">
        <f>IFERROR(VLOOKUP($A335,table123!$DF$10:$DY$410,3,FALSE)/VLOOKUP($A335,table100!$DE$10:$DK$462,7,FALSE)*1000,"")</f>
        <v>9.1603053435114514</v>
      </c>
      <c r="S335">
        <f>IFERROR(VLOOKUP($A335,table123!$EF$10:$EZ$410,3,FALSE)/VLOOKUP($A335,table100!$EE$10:$EK$462,7,FALSE)*1000,"")</f>
        <v>8.6219430631888105</v>
      </c>
      <c r="T335">
        <f>IFERROR(VLOOKUP($A335,table123!$FF$10:$FZ$410,3,FALSE)/VLOOKUP($A335,table100!$FE$10:$FK$462,7,FALSE)*1000,"")</f>
        <v>11.998327156309937</v>
      </c>
      <c r="U335">
        <f>IFERROR(VLOOKUP($A335,table123!$GF$10:$GZ$410,3,FALSE)/VLOOKUP($A335,table100!$GE$10:$GK$462,7,FALSE)*1000,"")</f>
        <v>10.945372768937345</v>
      </c>
      <c r="W335">
        <f>IFERROR(VLOOKUP($A335,table123!$F$10:$R$410,5,FALSE)/VLOOKUP($A335,table100!$E$10:$K$462,7,FALSE)*1000,"")</f>
        <v>4.4669446098868373E-2</v>
      </c>
      <c r="X335">
        <f>IFERROR(VLOOKUP($A335,table123!$AF$10:$AR$410,5,FALSE)/VLOOKUP($A335,table100!$AE$10:$AK$462,7,FALSE)*1000,"")</f>
        <v>1.483591478250549E-2</v>
      </c>
      <c r="Y335">
        <f>IFERROR(VLOOKUP($A335,table123!$BF$10:$BR$410,5,FALSE)/VLOOKUP($A335,table100!$BE$10:$BK$462,7,FALSE)*1000,"")</f>
        <v>2.9582297952904981E-2</v>
      </c>
      <c r="Z335">
        <f>IFERROR(VLOOKUP($A335,table123!$CF$10:$CY$410,5,FALSE)/VLOOKUP($A335,table100!$CE$10:$CK$462,7,FALSE)*1000,"")</f>
        <v>0</v>
      </c>
      <c r="AA335">
        <f>IFERROR(VLOOKUP($A335,table123!$DF$10:$DY$410,5,FALSE)/VLOOKUP($A335,table100!$DE$10:$DK$462,7,FALSE)*1000,"")</f>
        <v>7.3399882560187896E-2</v>
      </c>
      <c r="AB335">
        <f>IFERROR(VLOOKUP($A335,table123!$EF$10:$EZ$410,5,FALSE)/VLOOKUP($A335,table100!$EE$10:$EK$462,7,FALSE)*1000,"")</f>
        <v>7.2697664951001773E-2</v>
      </c>
      <c r="AC335">
        <f>IFERROR(VLOOKUP($A335,table123!$FF$10:$FZ$410,5,FALSE)/VLOOKUP($A335,table100!$FE$10:$FK$462,7,FALSE)*1000,"")</f>
        <v>0.34610559104740202</v>
      </c>
      <c r="AD335">
        <f>IFERROR(VLOOKUP($A335,table123!$GF$10:$GZ$410,5,FALSE)/VLOOKUP($A335,table100!$GE$10:$GK$462,7,FALSE)*1000,"")</f>
        <v>5.6933018303965383E-2</v>
      </c>
      <c r="AF335">
        <f>IFERROR(VLOOKUP($A335,table123!$F$10:$R$410,7,FALSE)/VLOOKUP($A335,table100!$E$10:$K$462,7,FALSE)*1000,"")</f>
        <v>0.20845741512805241</v>
      </c>
      <c r="AG335">
        <f>IFERROR(VLOOKUP($A335,table123!$AF$10:$AR$410,7,FALSE)/VLOOKUP($A335,table100!$AE$10:$AK$462,7,FALSE)*1000,"")</f>
        <v>0.25221055130259329</v>
      </c>
      <c r="AH335">
        <f>IFERROR(VLOOKUP($A335,table123!$BF$10:$BR$410,7,FALSE)/VLOOKUP($A335,table100!$BE$10:$BK$462,7,FALSE)*1000,"")</f>
        <v>0.73955744882262453</v>
      </c>
      <c r="AI335">
        <f>IFERROR(VLOOKUP($A335,table123!$CF$10:$CY$410,7,FALSE)/VLOOKUP($A335,table100!$CE$10:$CK$462,7,FALSE)*1000,"")</f>
        <v>0.23572744014732966</v>
      </c>
      <c r="AJ335">
        <f>IFERROR(VLOOKUP($A335,table123!$DF$10:$DY$410,7,FALSE)/VLOOKUP($A335,table100!$DE$10:$DK$462,7,FALSE)*1000,"")</f>
        <v>0.19083969465648853</v>
      </c>
      <c r="AK335">
        <f>IFERROR(VLOOKUP($A335,table123!$EF$10:$EZ$410,7,FALSE)/VLOOKUP($A335,table100!$EE$10:$EK$462,7,FALSE)*1000,"")</f>
        <v>0.17447439588240427</v>
      </c>
      <c r="AL335">
        <f>IFERROR(VLOOKUP($A335,table123!$FF$10:$FZ$410,7,FALSE)/VLOOKUP($A335,table100!$FE$10:$FK$462,7,FALSE)*1000,"")</f>
        <v>1.0671589057294897</v>
      </c>
      <c r="AM335">
        <f>IFERROR(VLOOKUP($A335,table123!$GF$10:$GZ$410,7,FALSE)/VLOOKUP($A335,table100!$GE$10:$GK$462,7,FALSE)*1000,"")</f>
        <v>0.28466509151982688</v>
      </c>
      <c r="AO335">
        <f>IFERROR(VLOOKUP($A335,table123!$F$10:$R$410,9,FALSE)/VLOOKUP($A335,table100!$E$10:$K$462,7,FALSE)*1000,"")</f>
        <v>0</v>
      </c>
      <c r="AP335">
        <f>IFERROR(VLOOKUP($A335,table123!$AF$10:$AR$410,9,FALSE)/VLOOKUP($A335,table100!$AE$10:$AK$462,7,FALSE)*1000,"")</f>
        <v>1.483591478250549E-2</v>
      </c>
      <c r="AQ335">
        <f>IFERROR(VLOOKUP($A335,table123!$BF$10:$BR$410,9,FALSE)/VLOOKUP($A335,table100!$BE$10:$BK$462,7,FALSE)*1000,"")</f>
        <v>0</v>
      </c>
      <c r="AR335">
        <f>IFERROR(VLOOKUP($A335,table123!$CF$10:$CY$410,16,FALSE)/VLOOKUP($A335,table100!$CE$10:$CK$462,7,FALSE)*1000,"")</f>
        <v>0.10313075506445672</v>
      </c>
      <c r="AS335">
        <f>IFERROR(VLOOKUP($A335,table123!$DF$10:$DY$410,16,FALSE)/VLOOKUP($A335,table100!$DE$10:$DK$462,7,FALSE)*1000,"")</f>
        <v>0.73399882560187901</v>
      </c>
      <c r="AT335">
        <f>IFERROR(VLOOKUP($A335,table123!$EF$10:$EZ$410,17,FALSE)/VLOOKUP($A335,table100!$EE$10:$EK$462,7,FALSE)*1000,"")</f>
        <v>0.15993486289220391</v>
      </c>
      <c r="AU335">
        <f>IFERROR(VLOOKUP($A335,table123!$FF$10:$FZ$410,17,FALSE)/VLOOKUP($A335,table100!$FE$10:$FK$462,7,FALSE)*1000,"")</f>
        <v>0</v>
      </c>
      <c r="AV335">
        <f>IFERROR(VLOOKUP($A335,table123!$GF$10:$GZ$410,17,FALSE)/VLOOKUP($A335,table100!$GE$10:$GK$462,7,FALSE)*1000,"")</f>
        <v>0</v>
      </c>
      <c r="AX335">
        <f>IFERROR(VLOOKUP($A335,table123!$F$10:$R$410,11,FALSE)/VLOOKUP($A335,table100!$E$10:$K$462,7,FALSE)*1000,"")</f>
        <v>0.28290649195949968</v>
      </c>
      <c r="AY335">
        <f>IFERROR(VLOOKUP($A335,table123!$AF$10:$AR$410,11,FALSE)/VLOOKUP($A335,table100!$AE$10:$AK$462,7,FALSE)*1000,"")</f>
        <v>0.3412260399976263</v>
      </c>
      <c r="AZ335">
        <f>IFERROR(VLOOKUP($A335,table123!$BF$10:$BR$410,11,FALSE)/VLOOKUP($A335,table100!$BE$10:$BK$462,7,FALSE)*1000,"")</f>
        <v>0</v>
      </c>
      <c r="BA335">
        <f>IFERROR(VLOOKUP($A335,table123!$CF$10:$CY$410,18,FALSE)/VLOOKUP($A335,table100!$CE$10:$CK$462,7,FALSE)*1000,"")</f>
        <v>0.11786372007366483</v>
      </c>
      <c r="BB335">
        <f>IFERROR(VLOOKUP($A335,table123!$DF$10:$DY$410,18,FALSE)/VLOOKUP($A335,table100!$DE$10:$DK$462,7,FALSE)*1000,"")</f>
        <v>0.49911920140927774</v>
      </c>
      <c r="BC335">
        <f>IFERROR(VLOOKUP($A335,table123!$EF$10:$EZ$410,19,FALSE)/VLOOKUP($A335,table100!$EE$10:$EK$462,7,FALSE)*1000,"")</f>
        <v>0.81421384745121983</v>
      </c>
      <c r="BD335">
        <f>IFERROR(VLOOKUP($A335,table123!$FF$10:$FZ$410,19,FALSE)/VLOOKUP($A335,table100!$FE$10:$FK$462,7,FALSE)*1000,"")</f>
        <v>0.21631599440462629</v>
      </c>
      <c r="BE335">
        <f>IFERROR(VLOOKUP($A335,table123!$GF$10:$GZ$410,19,FALSE)/VLOOKUP($A335,table100!$GE$10:$GK$462,7,FALSE)*1000,"")</f>
        <v>0.1280992911839221</v>
      </c>
      <c r="BG335">
        <f>IFERROR(VLOOKUP($A335,table123!$F$10:$R$410,13,FALSE)/VLOOKUP($A335,table100!$E$10:$K$462,7,FALSE)*1000,"")</f>
        <v>3.6331149493746278</v>
      </c>
      <c r="BH335">
        <f>IFERROR(VLOOKUP($A335,table123!$AF$10:$AR$410,13,FALSE)/VLOOKUP($A335,table100!$AE$10:$AK$462,7,FALSE)*1000,"")</f>
        <v>3.0265266156311199</v>
      </c>
      <c r="BI335">
        <f>IFERROR(VLOOKUP($A335,table123!$BF$10:$BR$410,13,FALSE)/VLOOKUP($A335,table100!$BE$10:$BK$462,7,FALSE)*1000,"")</f>
        <v>3.9492367767128149</v>
      </c>
      <c r="BJ335">
        <f>IFERROR(VLOOKUP($A335,table123!$CF$10:$CY$410,20,FALSE)/VLOOKUP($A335,table100!$CE$10:$CK$462,7,FALSE)*1000,"")</f>
        <v>3.6095764272559849</v>
      </c>
      <c r="BK335">
        <f>IFERROR(VLOOKUP($A335,table123!$DF$10:$DY$410,20,FALSE)/VLOOKUP($A335,table100!$DE$10:$DK$462,7,FALSE)*1000,"")</f>
        <v>9.6594245449207286</v>
      </c>
      <c r="BL335">
        <f>IFERROR(VLOOKUP($A335,table123!$EF$10:$EZ$410,21,FALSE)/VLOOKUP($A335,table100!$EE$10:$EK$462,7,FALSE)*1000,"")</f>
        <v>8.2148361394632019</v>
      </c>
      <c r="BM335">
        <f>IFERROR(VLOOKUP($A335,table123!$FF$10:$FZ$410,21,FALSE)/VLOOKUP($A335,table100!$FE$10:$FK$462,7,FALSE)*1000,"")</f>
        <v>13.195275658682204</v>
      </c>
      <c r="BN335">
        <f>IFERROR(VLOOKUP($A335,table123!$GF$10:$GZ$410,21,FALSE)/VLOOKUP($A335,table100!$GE$10:$GK$462,7,FALSE)*1000,"")</f>
        <v>11.158871587577215</v>
      </c>
    </row>
    <row r="336" spans="1:66" x14ac:dyDescent="0.3">
      <c r="A336" t="s">
        <v>581</v>
      </c>
      <c r="B336" t="str">
        <f>VLOOKUP($A336,class!$A$1:$B$455,2,FALSE)</f>
        <v>Shire District</v>
      </c>
      <c r="C336" t="str">
        <f>IFERROR(VLOOKUP($A336,classifications!A$3:C$334,3,FALSE),VLOOKUP($A336,classifications!I$2:K$28,3,FALSE))</f>
        <v>Urban with Significant Rural</v>
      </c>
      <c r="E336" t="b">
        <f>IF(VLOOKUP(A336,table123!$F$10:$F$410,1,FALSE)=VLOOKUP(calculations!A336,table100!$E$10:$E$462,1,FALSE),TRUE,FALSE)</f>
        <v>1</v>
      </c>
      <c r="F336" t="b">
        <f>IF(VLOOKUP($A336,table123!$AF$10:$AF$410,1,FALSE)=VLOOKUP(calculations!$A336,table100!$AE$10:$AE$462,1,FALSE),TRUE,FALSE)</f>
        <v>1</v>
      </c>
      <c r="G336" t="b">
        <f>IF(VLOOKUP($A336,table123!$BF$10:$BF$410,1,FALSE)=VLOOKUP(calculations!$A336,table100!$BE$10:$BE$462,1,FALSE),TRUE,FALSE)</f>
        <v>1</v>
      </c>
      <c r="H336" t="b">
        <f>IF(VLOOKUP($A336,table123!$CF$10:$CF$410,1,FALSE)=VLOOKUP(calculations!$A336,table100!$CE$10:$CE$462,1,FALSE),TRUE,FALSE)</f>
        <v>1</v>
      </c>
      <c r="I336" t="b">
        <f>IF(VLOOKUP($A336,table123!$DF$10:$DF$410,1,FALSE)=VLOOKUP(calculations!$A336,table100!$DE$10:$DE$462,1,FALSE),TRUE,FALSE)</f>
        <v>1</v>
      </c>
      <c r="J336" t="b">
        <f>IF(VLOOKUP($A336,table123!$EF$10:$EF$410,1,FALSE)=VLOOKUP(calculations!$A336,table100!$EE$10:$EE$462,1,FALSE),TRUE,FALSE)</f>
        <v>1</v>
      </c>
      <c r="K336" t="b">
        <f>IF(VLOOKUP($A336,table123!$FF$10:$FF$410,1,FALSE)=VLOOKUP(calculations!$A336,table100!$FE$10:$FE$462,1,FALSE),TRUE,FALSE)</f>
        <v>1</v>
      </c>
      <c r="L336" t="b">
        <f>IF(VLOOKUP($A336,table123!$GF$10:$GF$408,1,FALSE)=VLOOKUP(calculations!$A336,table100!$GE$10:$GE$462,1,FALSE),TRUE,FALSE)</f>
        <v>1</v>
      </c>
      <c r="N336">
        <f>IFERROR(VLOOKUP($A336,table123!$F$10:$R$410,3,FALSE)/VLOOKUP($A336,table100!$E$10:$K$462,7,FALSE)*1000,"")</f>
        <v>13.731175002013369</v>
      </c>
      <c r="O336">
        <f>IFERROR(VLOOKUP($A336,table123!$AF$10:$AR$410,3,FALSE)/VLOOKUP($A336,table100!$AE$10:$AK$462,7,FALSE)*1000,"")</f>
        <v>11.442647701537606</v>
      </c>
      <c r="P336">
        <f>IFERROR(VLOOKUP($A336,table123!$BF$10:$BR$410,3,FALSE)/VLOOKUP($A336,table100!$BE$10:$BK$462,7,FALSE)*1000,"")</f>
        <v>17.158356099766113</v>
      </c>
      <c r="Q336">
        <f>IFERROR(VLOOKUP($A336,table123!$CF$10:$CY$410,3,FALSE)/VLOOKUP($A336,table100!$CE$10:$CK$462,7,FALSE)*1000,"")</f>
        <v>18.488823631691815</v>
      </c>
      <c r="R336">
        <f>IFERROR(VLOOKUP($A336,table123!$DF$10:$DY$410,3,FALSE)/VLOOKUP($A336,table100!$DE$10:$DK$462,7,FALSE)*1000,"")</f>
        <v>16.184971098265894</v>
      </c>
      <c r="S336">
        <f>IFERROR(VLOOKUP($A336,table123!$EF$10:$EZ$410,3,FALSE)/VLOOKUP($A336,table100!$EE$10:$EK$462,7,FALSE)*1000,"")</f>
        <v>14.592962576412702</v>
      </c>
      <c r="T336">
        <f>IFERROR(VLOOKUP($A336,table123!$FF$10:$FZ$410,3,FALSE)/VLOOKUP($A336,table100!$FE$10:$FK$462,7,FALSE)*1000,"")</f>
        <v>14.619184925342982</v>
      </c>
      <c r="U336">
        <f>IFERROR(VLOOKUP($A336,table123!$GF$10:$GZ$410,3,FALSE)/VLOOKUP($A336,table100!$GE$10:$GK$462,7,FALSE)*1000,"")</f>
        <v>17.062932001592298</v>
      </c>
      <c r="W336">
        <f>IFERROR(VLOOKUP($A336,table123!$F$10:$R$410,5,FALSE)/VLOOKUP($A336,table100!$E$10:$K$462,7,FALSE)*1000,"")</f>
        <v>4.026737537247322E-2</v>
      </c>
      <c r="X336">
        <f>IFERROR(VLOOKUP($A336,table123!$AF$10:$AR$410,5,FALSE)/VLOOKUP($A336,table100!$AE$10:$AK$462,7,FALSE)*1000,"")</f>
        <v>1.9865707815169456E-2</v>
      </c>
      <c r="Y336">
        <f>IFERROR(VLOOKUP($A336,table123!$BF$10:$BR$410,5,FALSE)/VLOOKUP($A336,table100!$BE$10:$BK$462,7,FALSE)*1000,"")</f>
        <v>-0.33412606379842369</v>
      </c>
      <c r="Z336">
        <f>IFERROR(VLOOKUP($A336,table123!$CF$10:$CY$410,5,FALSE)/VLOOKUP($A336,table100!$CE$10:$CK$462,7,FALSE)*1000,"")</f>
        <v>0.28979347385096887</v>
      </c>
      <c r="AA336">
        <f>IFERROR(VLOOKUP($A336,table123!$DF$10:$DY$410,5,FALSE)/VLOOKUP($A336,table100!$DE$10:$DK$462,7,FALSE)*1000,"")</f>
        <v>1.895195678953852E-2</v>
      </c>
      <c r="AB336">
        <f>IFERROR(VLOOKUP($A336,table123!$EF$10:$EZ$410,5,FALSE)/VLOOKUP($A336,table100!$EE$10:$EK$462,7,FALSE)*1000,"")</f>
        <v>1.8637244669748025E-2</v>
      </c>
      <c r="AC336">
        <f>IFERROR(VLOOKUP($A336,table123!$FF$10:$FZ$410,5,FALSE)/VLOOKUP($A336,table100!$FE$10:$FK$462,7,FALSE)*1000,"")</f>
        <v>5.5097430623151943E-2</v>
      </c>
      <c r="AD336">
        <f>IFERROR(VLOOKUP($A336,table123!$GF$10:$GZ$410,5,FALSE)/VLOOKUP($A336,table100!$GE$10:$GK$462,7,FALSE)*1000,"")</f>
        <v>5.428292259255238E-2</v>
      </c>
      <c r="AF336">
        <f>IFERROR(VLOOKUP($A336,table123!$F$10:$R$410,7,FALSE)/VLOOKUP($A336,table100!$E$10:$K$462,7,FALSE)*1000,"")</f>
        <v>0.22147056454860273</v>
      </c>
      <c r="AG336">
        <f>IFERROR(VLOOKUP($A336,table123!$AF$10:$AR$410,7,FALSE)/VLOOKUP($A336,table100!$AE$10:$AK$462,7,FALSE)*1000,"")</f>
        <v>0.49664269537923633</v>
      </c>
      <c r="AH336">
        <f>IFERROR(VLOOKUP($A336,table123!$BF$10:$BR$410,7,FALSE)/VLOOKUP($A336,table100!$BE$10:$BK$462,7,FALSE)*1000,"")</f>
        <v>1.0023781913952712</v>
      </c>
      <c r="AI336">
        <f>IFERROR(VLOOKUP($A336,table123!$CF$10:$CY$410,7,FALSE)/VLOOKUP($A336,table100!$CE$10:$CK$462,7,FALSE)*1000,"")</f>
        <v>1.0046173760166921</v>
      </c>
      <c r="AJ336">
        <f>IFERROR(VLOOKUP($A336,table123!$DF$10:$DY$410,7,FALSE)/VLOOKUP($A336,table100!$DE$10:$DK$462,7,FALSE)*1000,"")</f>
        <v>1.0044537098455415</v>
      </c>
      <c r="AK336">
        <f>IFERROR(VLOOKUP($A336,table123!$EF$10:$EZ$410,7,FALSE)/VLOOKUP($A336,table100!$EE$10:$EK$462,7,FALSE)*1000,"")</f>
        <v>0.54048009542269271</v>
      </c>
      <c r="AL336">
        <f>IFERROR(VLOOKUP($A336,table123!$FF$10:$FZ$410,7,FALSE)/VLOOKUP($A336,table100!$FE$10:$FK$462,7,FALSE)*1000,"")</f>
        <v>0.66116916747782328</v>
      </c>
      <c r="AM336">
        <f>IFERROR(VLOOKUP($A336,table123!$GF$10:$GZ$410,7,FALSE)/VLOOKUP($A336,table100!$GE$10:$GK$462,7,FALSE)*1000,"")</f>
        <v>0.39807476567871747</v>
      </c>
      <c r="AO336">
        <f>IFERROR(VLOOKUP($A336,table123!$F$10:$R$410,9,FALSE)/VLOOKUP($A336,table100!$E$10:$K$462,7,FALSE)*1000,"")</f>
        <v>0</v>
      </c>
      <c r="AP336">
        <f>IFERROR(VLOOKUP($A336,table123!$AF$10:$AR$410,9,FALSE)/VLOOKUP($A336,table100!$AE$10:$AK$462,7,FALSE)*1000,"")</f>
        <v>0</v>
      </c>
      <c r="AQ336">
        <f>IFERROR(VLOOKUP($A336,table123!$BF$10:$BR$410,9,FALSE)/VLOOKUP($A336,table100!$BE$10:$BK$462,7,FALSE)*1000,"")</f>
        <v>0</v>
      </c>
      <c r="AR336">
        <f>IFERROR(VLOOKUP($A336,table123!$CF$10:$CY$410,16,FALSE)/VLOOKUP($A336,table100!$CE$10:$CK$462,7,FALSE)*1000,"")</f>
        <v>1.9319564923397925E-2</v>
      </c>
      <c r="AS336">
        <f>IFERROR(VLOOKUP($A336,table123!$DF$10:$DY$410,16,FALSE)/VLOOKUP($A336,table100!$DE$10:$DK$462,7,FALSE)*1000,"")</f>
        <v>0</v>
      </c>
      <c r="AT336">
        <f>IFERROR(VLOOKUP($A336,table123!$EF$10:$EZ$410,17,FALSE)/VLOOKUP($A336,table100!$EE$10:$EK$462,7,FALSE)*1000,"")</f>
        <v>0</v>
      </c>
      <c r="AU336">
        <f>IFERROR(VLOOKUP($A336,table123!$FF$10:$FZ$410,17,FALSE)/VLOOKUP($A336,table100!$FE$10:$FK$462,7,FALSE)*1000,"")</f>
        <v>0.14692648166173852</v>
      </c>
      <c r="AV336">
        <f>IFERROR(VLOOKUP($A336,table123!$GF$10:$GZ$410,17,FALSE)/VLOOKUP($A336,table100!$GE$10:$GK$462,7,FALSE)*1000,"")</f>
        <v>0</v>
      </c>
      <c r="AX336">
        <f>IFERROR(VLOOKUP($A336,table123!$F$10:$R$410,11,FALSE)/VLOOKUP($A336,table100!$E$10:$K$462,7,FALSE)*1000,"")</f>
        <v>0.50334219215591525</v>
      </c>
      <c r="AY336">
        <f>IFERROR(VLOOKUP($A336,table123!$AF$10:$AR$410,11,FALSE)/VLOOKUP($A336,table100!$AE$10:$AK$462,7,FALSE)*1000,"")</f>
        <v>1.2118081767253368</v>
      </c>
      <c r="AZ336">
        <f>IFERROR(VLOOKUP($A336,table123!$BF$10:$BR$410,11,FALSE)/VLOOKUP($A336,table100!$BE$10:$BK$462,7,FALSE)*1000,"")</f>
        <v>0.49136185852709363</v>
      </c>
      <c r="BA336">
        <f>IFERROR(VLOOKUP($A336,table123!$CF$10:$CY$410,18,FALSE)/VLOOKUP($A336,table100!$CE$10:$CK$462,7,FALSE)*1000,"")</f>
        <v>0.40571086339135642</v>
      </c>
      <c r="BB336">
        <f>IFERROR(VLOOKUP($A336,table123!$DF$10:$DY$410,18,FALSE)/VLOOKUP($A336,table100!$DE$10:$DK$462,7,FALSE)*1000,"")</f>
        <v>0.32218326542215481</v>
      </c>
      <c r="BC336">
        <f>IFERROR(VLOOKUP($A336,table123!$EF$10:$EZ$410,19,FALSE)/VLOOKUP($A336,table100!$EE$10:$EK$462,7,FALSE)*1000,"")</f>
        <v>0.37274489339496047</v>
      </c>
      <c r="BD336">
        <f>IFERROR(VLOOKUP($A336,table123!$FF$10:$FZ$410,19,FALSE)/VLOOKUP($A336,table100!$FE$10:$FK$462,7,FALSE)*1000,"")</f>
        <v>0.47751106540065014</v>
      </c>
      <c r="BE336">
        <f>IFERROR(VLOOKUP($A336,table123!$GF$10:$GZ$410,19,FALSE)/VLOOKUP($A336,table100!$GE$10:$GK$462,7,FALSE)*1000,"")</f>
        <v>0.3618861506170159</v>
      </c>
      <c r="BG336">
        <f>IFERROR(VLOOKUP($A336,table123!$F$10:$R$410,13,FALSE)/VLOOKUP($A336,table100!$E$10:$K$462,7,FALSE)*1000,"")</f>
        <v>13.48957074977853</v>
      </c>
      <c r="BH336">
        <f>IFERROR(VLOOKUP($A336,table123!$AF$10:$AR$410,13,FALSE)/VLOOKUP($A336,table100!$AE$10:$AK$462,7,FALSE)*1000,"")</f>
        <v>10.747347928006674</v>
      </c>
      <c r="BI336">
        <f>IFERROR(VLOOKUP($A336,table123!$BF$10:$BR$410,13,FALSE)/VLOOKUP($A336,table100!$BE$10:$BK$462,7,FALSE)*1000,"")</f>
        <v>17.335246368835868</v>
      </c>
      <c r="BJ336">
        <f>IFERROR(VLOOKUP($A336,table123!$CF$10:$CY$410,20,FALSE)/VLOOKUP($A336,table100!$CE$10:$CK$462,7,FALSE)*1000,"")</f>
        <v>19.396843183091519</v>
      </c>
      <c r="BK336">
        <f>IFERROR(VLOOKUP($A336,table123!$DF$10:$DY$410,20,FALSE)/VLOOKUP($A336,table100!$DE$10:$DK$462,7,FALSE)*1000,"")</f>
        <v>16.886193499478821</v>
      </c>
      <c r="BL336">
        <f>IFERROR(VLOOKUP($A336,table123!$EF$10:$EZ$410,21,FALSE)/VLOOKUP($A336,table100!$EE$10:$EK$462,7,FALSE)*1000,"")</f>
        <v>14.779335023110184</v>
      </c>
      <c r="BM336">
        <f>IFERROR(VLOOKUP($A336,table123!$FF$10:$FZ$410,21,FALSE)/VLOOKUP($A336,table100!$FE$10:$FK$462,7,FALSE)*1000,"")</f>
        <v>15.004866939705044</v>
      </c>
      <c r="BN336">
        <f>IFERROR(VLOOKUP($A336,table123!$GF$10:$GZ$410,21,FALSE)/VLOOKUP($A336,table100!$GE$10:$GK$462,7,FALSE)*1000,"")</f>
        <v>17.153403539246554</v>
      </c>
    </row>
    <row r="337" spans="1:66" x14ac:dyDescent="0.3">
      <c r="A337" t="s">
        <v>550</v>
      </c>
      <c r="B337" t="str">
        <f>VLOOKUP($A337,class!$A$1:$B$455,2,FALSE)</f>
        <v>Shire District</v>
      </c>
      <c r="C337" t="str">
        <f>IFERROR(VLOOKUP($A337,classifications!A$3:C$334,3,FALSE),VLOOKUP($A337,classifications!I$2:K$28,3,FALSE))</f>
        <v>Predominantly Rural</v>
      </c>
      <c r="E337" t="b">
        <f>IF(VLOOKUP(A337,table123!$F$10:$F$410,1,FALSE)=VLOOKUP(calculations!A337,table100!$E$10:$E$462,1,FALSE),TRUE,FALSE)</f>
        <v>1</v>
      </c>
      <c r="F337" t="b">
        <f>IF(VLOOKUP($A337,table123!$AF$10:$AF$410,1,FALSE)=VLOOKUP(calculations!$A337,table100!$AE$10:$AE$462,1,FALSE),TRUE,FALSE)</f>
        <v>1</v>
      </c>
      <c r="G337" t="b">
        <f>IF(VLOOKUP($A337,table123!$BF$10:$BF$410,1,FALSE)=VLOOKUP(calculations!$A337,table100!$BE$10:$BE$462,1,FALSE),TRUE,FALSE)</f>
        <v>1</v>
      </c>
      <c r="H337" t="b">
        <f>IF(VLOOKUP($A337,table123!$CF$10:$CF$410,1,FALSE)=VLOOKUP(calculations!$A337,table100!$CE$10:$CE$462,1,FALSE),TRUE,FALSE)</f>
        <v>1</v>
      </c>
      <c r="I337" t="b">
        <f>IF(VLOOKUP($A337,table123!$DF$10:$DF$410,1,FALSE)=VLOOKUP(calculations!$A337,table100!$DE$10:$DE$462,1,FALSE),TRUE,FALSE)</f>
        <v>1</v>
      </c>
      <c r="J337" t="b">
        <f>IF(VLOOKUP($A337,table123!$EF$10:$EF$410,1,FALSE)=VLOOKUP(calculations!$A337,table100!$EE$10:$EE$462,1,FALSE),TRUE,FALSE)</f>
        <v>1</v>
      </c>
      <c r="K337" t="b">
        <f>IF(VLOOKUP($A337,table123!$FF$10:$FF$410,1,FALSE)=VLOOKUP(calculations!$A337,table100!$FE$10:$FE$462,1,FALSE),TRUE,FALSE)</f>
        <v>1</v>
      </c>
      <c r="L337" t="b">
        <f>IF(VLOOKUP($A337,table123!$GF$10:$GF$408,1,FALSE)=VLOOKUP(calculations!$A337,table100!$GE$10:$GE$462,1,FALSE),TRUE,FALSE)</f>
        <v>1</v>
      </c>
      <c r="N337">
        <f>IFERROR(VLOOKUP($A337,table123!$F$10:$R$410,3,FALSE)/VLOOKUP($A337,table100!$E$10:$K$462,7,FALSE)*1000,"")</f>
        <v>11.828935395814376</v>
      </c>
      <c r="O337">
        <f>IFERROR(VLOOKUP($A337,table123!$AF$10:$AR$410,3,FALSE)/VLOOKUP($A337,table100!$AE$10:$AK$462,7,FALSE)*1000,"")</f>
        <v>15.173544106373418</v>
      </c>
      <c r="P337">
        <f>IFERROR(VLOOKUP($A337,table123!$BF$10:$BR$410,3,FALSE)/VLOOKUP($A337,table100!$BE$10:$BK$462,7,FALSE)*1000,"")</f>
        <v>14.888854182935082</v>
      </c>
      <c r="Q337">
        <f>IFERROR(VLOOKUP($A337,table123!$CF$10:$CY$410,3,FALSE)/VLOOKUP($A337,table100!$CE$10:$CK$462,7,FALSE)*1000,"")</f>
        <v>15.490754276627939</v>
      </c>
      <c r="R337">
        <f>IFERROR(VLOOKUP($A337,table123!$DF$10:$DY$410,3,FALSE)/VLOOKUP($A337,table100!$DE$10:$DK$462,7,FALSE)*1000,"")</f>
        <v>16.05411954765751</v>
      </c>
      <c r="S337">
        <f>IFERROR(VLOOKUP($A337,table123!$EF$10:$EZ$410,3,FALSE)/VLOOKUP($A337,table100!$EE$10:$EK$462,7,FALSE)*1000,"")</f>
        <v>23.12611540749554</v>
      </c>
      <c r="T337">
        <f>IFERROR(VLOOKUP($A337,table123!$FF$10:$FZ$410,3,FALSE)/VLOOKUP($A337,table100!$FE$10:$FK$462,7,FALSE)*1000,"")</f>
        <v>21.070987430066122</v>
      </c>
      <c r="U337">
        <f>IFERROR(VLOOKUP($A337,table123!$GF$10:$GZ$410,3,FALSE)/VLOOKUP($A337,table100!$GE$10:$GK$462,7,FALSE)*1000,"")</f>
        <v>11.493980472082661</v>
      </c>
      <c r="W337">
        <f>IFERROR(VLOOKUP($A337,table123!$F$10:$R$410,5,FALSE)/VLOOKUP($A337,table100!$E$10:$K$462,7,FALSE)*1000,"")</f>
        <v>0.5084836482363646</v>
      </c>
      <c r="X337">
        <f>IFERROR(VLOOKUP($A337,table123!$AF$10:$AR$410,5,FALSE)/VLOOKUP($A337,table100!$AE$10:$AK$462,7,FALSE)*1000,"")</f>
        <v>0.18504322080943192</v>
      </c>
      <c r="Y337">
        <f>IFERROR(VLOOKUP($A337,table123!$BF$10:$BR$410,5,FALSE)/VLOOKUP($A337,table100!$BE$10:$BK$462,7,FALSE)*1000,"")</f>
        <v>0.23426518819303452</v>
      </c>
      <c r="Z337">
        <f>IFERROR(VLOOKUP($A337,table123!$CF$10:$CY$410,5,FALSE)/VLOOKUP($A337,table100!$CE$10:$CK$462,7,FALSE)*1000,"")</f>
        <v>0.23082249749942294</v>
      </c>
      <c r="AA337">
        <f>IFERROR(VLOOKUP($A337,table123!$DF$10:$DY$410,5,FALSE)/VLOOKUP($A337,table100!$DE$10:$DK$462,7,FALSE)*1000,"")</f>
        <v>0.22718093699515349</v>
      </c>
      <c r="AB337">
        <f>IFERROR(VLOOKUP($A337,table123!$EF$10:$EZ$410,5,FALSE)/VLOOKUP($A337,table100!$EE$10:$EK$462,7,FALSE)*1000,"")</f>
        <v>0.173507832639302</v>
      </c>
      <c r="AC337">
        <f>IFERROR(VLOOKUP($A337,table123!$FF$10:$FZ$410,5,FALSE)/VLOOKUP($A337,table100!$FE$10:$FK$462,7,FALSE)*1000,"")</f>
        <v>0.31485383516190757</v>
      </c>
      <c r="AD337">
        <f>IFERROR(VLOOKUP($A337,table123!$GF$10:$GZ$410,5,FALSE)/VLOOKUP($A337,table100!$GE$10:$GK$462,7,FALSE)*1000,"")</f>
        <v>9.4795715233671432E-2</v>
      </c>
      <c r="AF337">
        <f>IFERROR(VLOOKUP($A337,table123!$F$10:$R$410,7,FALSE)/VLOOKUP($A337,table100!$E$10:$K$462,7,FALSE)*1000,"")</f>
        <v>0.29438527003157949</v>
      </c>
      <c r="AG337">
        <f>IFERROR(VLOOKUP($A337,table123!$AF$10:$AR$410,7,FALSE)/VLOOKUP($A337,table100!$AE$10:$AK$462,7,FALSE)*1000,"")</f>
        <v>0.37008644161886384</v>
      </c>
      <c r="AH337">
        <f>IFERROR(VLOOKUP($A337,table123!$BF$10:$BR$410,7,FALSE)/VLOOKUP($A337,table100!$BE$10:$BK$462,7,FALSE)*1000,"")</f>
        <v>0.18220625748347127</v>
      </c>
      <c r="AI337">
        <f>IFERROR(VLOOKUP($A337,table123!$CF$10:$CY$410,7,FALSE)/VLOOKUP($A337,table100!$CE$10:$CK$462,7,FALSE)*1000,"")</f>
        <v>0.51293888333205095</v>
      </c>
      <c r="AJ337">
        <f>IFERROR(VLOOKUP($A337,table123!$DF$10:$DY$410,7,FALSE)/VLOOKUP($A337,table100!$DE$10:$DK$462,7,FALSE)*1000,"")</f>
        <v>0.10096930533117933</v>
      </c>
      <c r="AK337">
        <f>IFERROR(VLOOKUP($A337,table123!$EF$10:$EZ$410,7,FALSE)/VLOOKUP($A337,table100!$EE$10:$EK$462,7,FALSE)*1000,"")</f>
        <v>0.14872099940511602</v>
      </c>
      <c r="AL337">
        <f>IFERROR(VLOOKUP($A337,table123!$FF$10:$FZ$410,7,FALSE)/VLOOKUP($A337,table100!$FE$10:$FK$462,7,FALSE)*1000,"")</f>
        <v>0.75080529923224104</v>
      </c>
      <c r="AM337">
        <f>IFERROR(VLOOKUP($A337,table123!$GF$10:$GZ$410,7,FALSE)/VLOOKUP($A337,table100!$GE$10:$GK$462,7,FALSE)*1000,"")</f>
        <v>0.30808607450943215</v>
      </c>
      <c r="AO337">
        <f>IFERROR(VLOOKUP($A337,table123!$F$10:$R$410,9,FALSE)/VLOOKUP($A337,table100!$E$10:$K$462,7,FALSE)*1000,"")</f>
        <v>0</v>
      </c>
      <c r="AP337">
        <f>IFERROR(VLOOKUP($A337,table123!$AF$10:$AR$410,9,FALSE)/VLOOKUP($A337,table100!$AE$10:$AK$462,7,FALSE)*1000,"")</f>
        <v>0</v>
      </c>
      <c r="AQ337">
        <f>IFERROR(VLOOKUP($A337,table123!$BF$10:$BR$410,9,FALSE)/VLOOKUP($A337,table100!$BE$10:$BK$462,7,FALSE)*1000,"")</f>
        <v>0</v>
      </c>
      <c r="AR337">
        <f>IFERROR(VLOOKUP($A337,table123!$CF$10:$CY$410,16,FALSE)/VLOOKUP($A337,table100!$CE$10:$CK$462,7,FALSE)*1000,"")</f>
        <v>0</v>
      </c>
      <c r="AS337">
        <f>IFERROR(VLOOKUP($A337,table123!$DF$10:$DY$410,16,FALSE)/VLOOKUP($A337,table100!$DE$10:$DK$462,7,FALSE)*1000,"")</f>
        <v>2.0446284329563813</v>
      </c>
      <c r="AT337">
        <f>IFERROR(VLOOKUP($A337,table123!$EF$10:$EZ$410,17,FALSE)/VLOOKUP($A337,table100!$EE$10:$EK$462,7,FALSE)*1000,"")</f>
        <v>0</v>
      </c>
      <c r="AU337">
        <f>IFERROR(VLOOKUP($A337,table123!$FF$10:$FZ$410,17,FALSE)/VLOOKUP($A337,table100!$FE$10:$FK$462,7,FALSE)*1000,"")</f>
        <v>0</v>
      </c>
      <c r="AV337">
        <f>IFERROR(VLOOKUP($A337,table123!$GF$10:$GZ$410,17,FALSE)/VLOOKUP($A337,table100!$GE$10:$GK$462,7,FALSE)*1000,"")</f>
        <v>0</v>
      </c>
      <c r="AX337">
        <f>IFERROR(VLOOKUP($A337,table123!$F$10:$R$410,11,FALSE)/VLOOKUP($A337,table100!$E$10:$K$462,7,FALSE)*1000,"")</f>
        <v>0.24086067548038323</v>
      </c>
      <c r="AY337">
        <f>IFERROR(VLOOKUP($A337,table123!$AF$10:$AR$410,11,FALSE)/VLOOKUP($A337,table100!$AE$10:$AK$462,7,FALSE)*1000,"")</f>
        <v>0.15860847497951308</v>
      </c>
      <c r="AZ337">
        <f>IFERROR(VLOOKUP($A337,table123!$BF$10:$BR$410,11,FALSE)/VLOOKUP($A337,table100!$BE$10:$BK$462,7,FALSE)*1000,"")</f>
        <v>0.39044198032172417</v>
      </c>
      <c r="BA337">
        <f>IFERROR(VLOOKUP($A337,table123!$CF$10:$CY$410,18,FALSE)/VLOOKUP($A337,table100!$CE$10:$CK$462,7,FALSE)*1000,"")</f>
        <v>0.20517555333282039</v>
      </c>
      <c r="BB337">
        <f>IFERROR(VLOOKUP($A337,table123!$DF$10:$DY$410,18,FALSE)/VLOOKUP($A337,table100!$DE$10:$DK$462,7,FALSE)*1000,"")</f>
        <v>5.0484652665589665E-2</v>
      </c>
      <c r="BC337">
        <f>IFERROR(VLOOKUP($A337,table123!$EF$10:$EZ$410,19,FALSE)/VLOOKUP($A337,table100!$EE$10:$EK$462,7,FALSE)*1000,"")</f>
        <v>2.4786833234186002E-2</v>
      </c>
      <c r="BD337">
        <f>IFERROR(VLOOKUP($A337,table123!$FF$10:$FZ$410,19,FALSE)/VLOOKUP($A337,table100!$FE$10:$FK$462,7,FALSE)*1000,"")</f>
        <v>0.16953668047179637</v>
      </c>
      <c r="BE337">
        <f>IFERROR(VLOOKUP($A337,table123!$GF$10:$GZ$410,19,FALSE)/VLOOKUP($A337,table100!$GE$10:$GK$462,7,FALSE)*1000,"")</f>
        <v>0.18959143046734286</v>
      </c>
      <c r="BG337">
        <f>IFERROR(VLOOKUP($A337,table123!$F$10:$R$410,13,FALSE)/VLOOKUP($A337,table100!$E$10:$K$462,7,FALSE)*1000,"")</f>
        <v>12.390943638601938</v>
      </c>
      <c r="BH337">
        <f>IFERROR(VLOOKUP($A337,table123!$AF$10:$AR$410,13,FALSE)/VLOOKUP($A337,table100!$AE$10:$AK$462,7,FALSE)*1000,"")</f>
        <v>15.5700652938222</v>
      </c>
      <c r="BI337">
        <f>IFERROR(VLOOKUP($A337,table123!$BF$10:$BR$410,13,FALSE)/VLOOKUP($A337,table100!$BE$10:$BK$462,7,FALSE)*1000,"")</f>
        <v>14.914883648289864</v>
      </c>
      <c r="BJ337">
        <f>IFERROR(VLOOKUP($A337,table123!$CF$10:$CY$410,20,FALSE)/VLOOKUP($A337,table100!$CE$10:$CK$462,7,FALSE)*1000,"")</f>
        <v>16.029340104126593</v>
      </c>
      <c r="BK337">
        <f>IFERROR(VLOOKUP($A337,table123!$DF$10:$DY$410,20,FALSE)/VLOOKUP($A337,table100!$DE$10:$DK$462,7,FALSE)*1000,"")</f>
        <v>18.376413570274639</v>
      </c>
      <c r="BL337">
        <f>IFERROR(VLOOKUP($A337,table123!$EF$10:$EZ$410,21,FALSE)/VLOOKUP($A337,table100!$EE$10:$EK$462,7,FALSE)*1000,"")</f>
        <v>23.423557406305772</v>
      </c>
      <c r="BM337">
        <f>IFERROR(VLOOKUP($A337,table123!$FF$10:$FZ$410,21,FALSE)/VLOOKUP($A337,table100!$FE$10:$FK$462,7,FALSE)*1000,"")</f>
        <v>21.967109883988471</v>
      </c>
      <c r="BN337">
        <f>IFERROR(VLOOKUP($A337,table123!$GF$10:$GZ$410,21,FALSE)/VLOOKUP($A337,table100!$GE$10:$GK$462,7,FALSE)*1000,"")</f>
        <v>11.707270831358422</v>
      </c>
    </row>
    <row r="338" spans="1:66" x14ac:dyDescent="0.3">
      <c r="A338" t="s">
        <v>645</v>
      </c>
      <c r="B338" t="str">
        <f>VLOOKUP($A338,class!$A$1:$B$455,2,FALSE)</f>
        <v>Shire District</v>
      </c>
      <c r="C338" t="str">
        <f>IFERROR(VLOOKUP($A338,classifications!A$3:C$334,3,FALSE),VLOOKUP($A338,classifications!I$2:K$28,3,FALSE))</f>
        <v>Predominantly Urban</v>
      </c>
      <c r="E338" t="b">
        <f>IF(VLOOKUP(A338,table123!$F$10:$F$410,1,FALSE)=VLOOKUP(calculations!A338,table100!$E$10:$E$462,1,FALSE),TRUE,FALSE)</f>
        <v>1</v>
      </c>
      <c r="F338" t="b">
        <f>IF(VLOOKUP($A338,table123!$AF$10:$AF$410,1,FALSE)=VLOOKUP(calculations!$A338,table100!$AE$10:$AE$462,1,FALSE),TRUE,FALSE)</f>
        <v>1</v>
      </c>
      <c r="G338" t="b">
        <f>IF(VLOOKUP($A338,table123!$BF$10:$BF$410,1,FALSE)=VLOOKUP(calculations!$A338,table100!$BE$10:$BE$462,1,FALSE),TRUE,FALSE)</f>
        <v>1</v>
      </c>
      <c r="H338" t="b">
        <f>IF(VLOOKUP($A338,table123!$CF$10:$CF$410,1,FALSE)=VLOOKUP(calculations!$A338,table100!$CE$10:$CE$462,1,FALSE),TRUE,FALSE)</f>
        <v>1</v>
      </c>
      <c r="I338" t="b">
        <f>IF(VLOOKUP($A338,table123!$DF$10:$DF$410,1,FALSE)=VLOOKUP(calculations!$A338,table100!$DE$10:$DE$462,1,FALSE),TRUE,FALSE)</f>
        <v>1</v>
      </c>
      <c r="J338" t="b">
        <f>IF(VLOOKUP($A338,table123!$EF$10:$EF$410,1,FALSE)=VLOOKUP(calculations!$A338,table100!$EE$10:$EE$462,1,FALSE),TRUE,FALSE)</f>
        <v>1</v>
      </c>
      <c r="K338" t="b">
        <f>IF(VLOOKUP($A338,table123!$FF$10:$FF$410,1,FALSE)=VLOOKUP(calculations!$A338,table100!$FE$10:$FE$462,1,FALSE),TRUE,FALSE)</f>
        <v>1</v>
      </c>
      <c r="L338" t="b">
        <f>IF(VLOOKUP($A338,table123!$GF$10:$GF$408,1,FALSE)=VLOOKUP(calculations!$A338,table100!$GE$10:$GE$462,1,FALSE),TRUE,FALSE)</f>
        <v>1</v>
      </c>
      <c r="N338">
        <f>IFERROR(VLOOKUP($A338,table123!$F$10:$R$410,3,FALSE)/VLOOKUP($A338,table100!$E$10:$K$462,7,FALSE)*1000,"")</f>
        <v>2.4495544872776263</v>
      </c>
      <c r="O338">
        <f>IFERROR(VLOOKUP($A338,table123!$AF$10:$AR$410,3,FALSE)/VLOOKUP($A338,table100!$AE$10:$AK$462,7,FALSE)*1000,"")</f>
        <v>3.6023934546342655</v>
      </c>
      <c r="P338">
        <f>IFERROR(VLOOKUP($A338,table123!$BF$10:$BR$410,3,FALSE)/VLOOKUP($A338,table100!$BE$10:$BK$462,7,FALSE)*1000,"")</f>
        <v>4.7848343535916635</v>
      </c>
      <c r="Q338">
        <f>IFERROR(VLOOKUP($A338,table123!$CF$10:$CY$410,3,FALSE)/VLOOKUP($A338,table100!$CE$10:$CK$462,7,FALSE)*1000,"")</f>
        <v>4.1681768756795936</v>
      </c>
      <c r="R338">
        <f>IFERROR(VLOOKUP($A338,table123!$DF$10:$DY$410,3,FALSE)/VLOOKUP($A338,table100!$DE$10:$DK$462,7,FALSE)*1000,"")</f>
        <v>4.2514196436619294</v>
      </c>
      <c r="S338">
        <f>IFERROR(VLOOKUP($A338,table123!$EF$10:$EZ$410,3,FALSE)/VLOOKUP($A338,table100!$EE$10:$EK$462,7,FALSE)*1000,"")</f>
        <v>2.0610858038981408</v>
      </c>
      <c r="T338">
        <f>IFERROR(VLOOKUP($A338,table123!$FF$10:$FZ$410,3,FALSE)/VLOOKUP($A338,table100!$FE$10:$FK$462,7,FALSE)*1000,"")</f>
        <v>2.6193204649293822</v>
      </c>
      <c r="U338">
        <f>IFERROR(VLOOKUP($A338,table123!$GF$10:$GZ$410,3,FALSE)/VLOOKUP($A338,table100!$GE$10:$GK$462,7,FALSE)*1000,"")</f>
        <v>4.8896857265628473</v>
      </c>
      <c r="W338">
        <f>IFERROR(VLOOKUP($A338,table123!$F$10:$R$410,5,FALSE)/VLOOKUP($A338,table100!$E$10:$K$462,7,FALSE)*1000,"")</f>
        <v>7.6548577727425821E-2</v>
      </c>
      <c r="X338">
        <f>IFERROR(VLOOKUP($A338,table123!$AF$10:$AR$410,5,FALSE)/VLOOKUP($A338,table100!$AE$10:$AK$462,7,FALSE)*1000,"")</f>
        <v>0.35108071803639024</v>
      </c>
      <c r="Y338">
        <f>IFERROR(VLOOKUP($A338,table123!$BF$10:$BR$410,5,FALSE)/VLOOKUP($A338,table100!$BE$10:$BK$462,7,FALSE)*1000,"")</f>
        <v>7.5949751644312127E-2</v>
      </c>
      <c r="Z338">
        <f>IFERROR(VLOOKUP($A338,table123!$CF$10:$CY$410,5,FALSE)/VLOOKUP($A338,table100!$CE$10:$CK$462,7,FALSE)*1000,"")</f>
        <v>0.40775643349039503</v>
      </c>
      <c r="AA338">
        <f>IFERROR(VLOOKUP($A338,table123!$DF$10:$DY$410,5,FALSE)/VLOOKUP($A338,table100!$DE$10:$DK$462,7,FALSE)*1000,"")</f>
        <v>0.12018147402577892</v>
      </c>
      <c r="AB338">
        <f>IFERROR(VLOOKUP($A338,table123!$EF$10:$EZ$410,5,FALSE)/VLOOKUP($A338,table100!$EE$10:$EK$462,7,FALSE)*1000,"")</f>
        <v>0.35844970502576357</v>
      </c>
      <c r="AC338">
        <f>IFERROR(VLOOKUP($A338,table123!$FF$10:$FZ$410,5,FALSE)/VLOOKUP($A338,table100!$FE$10:$FK$462,7,FALSE)*1000,"")</f>
        <v>0.22323753962466328</v>
      </c>
      <c r="AD338">
        <f>IFERROR(VLOOKUP($A338,table123!$GF$10:$GZ$410,5,FALSE)/VLOOKUP($A338,table100!$GE$10:$GK$462,7,FALSE)*1000,"")</f>
        <v>7.408614737216436E-2</v>
      </c>
      <c r="AF338">
        <f>IFERROR(VLOOKUP($A338,table123!$F$10:$R$410,7,FALSE)/VLOOKUP($A338,table100!$E$10:$K$462,7,FALSE)*1000,"")</f>
        <v>0.70424691509231763</v>
      </c>
      <c r="AG338">
        <f>IFERROR(VLOOKUP($A338,table123!$AF$10:$AR$410,7,FALSE)/VLOOKUP($A338,table100!$AE$10:$AK$462,7,FALSE)*1000,"")</f>
        <v>0.97692025888386858</v>
      </c>
      <c r="AH338">
        <f>IFERROR(VLOOKUP($A338,table123!$BF$10:$BR$410,7,FALSE)/VLOOKUP($A338,table100!$BE$10:$BK$462,7,FALSE)*1000,"")</f>
        <v>0.95696687071833275</v>
      </c>
      <c r="AI338">
        <f>IFERROR(VLOOKUP($A338,table123!$CF$10:$CY$410,7,FALSE)/VLOOKUP($A338,table100!$CE$10:$CK$462,7,FALSE)*1000,"")</f>
        <v>0.78530868672224241</v>
      </c>
      <c r="AJ338">
        <f>IFERROR(VLOOKUP($A338,table123!$DF$10:$DY$410,7,FALSE)/VLOOKUP($A338,table100!$DE$10:$DK$462,7,FALSE)*1000,"")</f>
        <v>2.4486975332752459</v>
      </c>
      <c r="AK338">
        <f>IFERROR(VLOOKUP($A338,table123!$EF$10:$EZ$410,7,FALSE)/VLOOKUP($A338,table100!$EE$10:$EK$462,7,FALSE)*1000,"")</f>
        <v>1.1350907325815847</v>
      </c>
      <c r="AL338">
        <f>IFERROR(VLOOKUP($A338,table123!$FF$10:$FZ$410,7,FALSE)/VLOOKUP($A338,table100!$FE$10:$FK$462,7,FALSE)*1000,"")</f>
        <v>1.7263703064307294</v>
      </c>
      <c r="AM338">
        <f>IFERROR(VLOOKUP($A338,table123!$GF$10:$GZ$410,7,FALSE)/VLOOKUP($A338,table100!$GE$10:$GK$462,7,FALSE)*1000,"")</f>
        <v>1.2298300463779284</v>
      </c>
      <c r="AO338">
        <f>IFERROR(VLOOKUP($A338,table123!$F$10:$R$410,9,FALSE)/VLOOKUP($A338,table100!$E$10:$K$462,7,FALSE)*1000,"")</f>
        <v>0</v>
      </c>
      <c r="AP338">
        <f>IFERROR(VLOOKUP($A338,table123!$AF$10:$AR$410,9,FALSE)/VLOOKUP($A338,table100!$AE$10:$AK$462,7,FALSE)*1000,"")</f>
        <v>0</v>
      </c>
      <c r="AQ338">
        <f>IFERROR(VLOOKUP($A338,table123!$BF$10:$BR$410,9,FALSE)/VLOOKUP($A338,table100!$BE$10:$BK$462,7,FALSE)*1000,"")</f>
        <v>0</v>
      </c>
      <c r="AR338">
        <f>IFERROR(VLOOKUP($A338,table123!$CF$10:$CY$410,16,FALSE)/VLOOKUP($A338,table100!$CE$10:$CK$462,7,FALSE)*1000,"")</f>
        <v>0</v>
      </c>
      <c r="AS338">
        <f>IFERROR(VLOOKUP($A338,table123!$DF$10:$DY$410,16,FALSE)/VLOOKUP($A338,table100!$DE$10:$DK$462,7,FALSE)*1000,"")</f>
        <v>0.16524952678544602</v>
      </c>
      <c r="AT338">
        <f>IFERROR(VLOOKUP($A338,table123!$EF$10:$EZ$410,17,FALSE)/VLOOKUP($A338,table100!$EE$10:$EK$462,7,FALSE)*1000,"")</f>
        <v>0</v>
      </c>
      <c r="AU338">
        <f>IFERROR(VLOOKUP($A338,table123!$FF$10:$FZ$410,17,FALSE)/VLOOKUP($A338,table100!$FE$10:$FK$462,7,FALSE)*1000,"")</f>
        <v>0</v>
      </c>
      <c r="AV338">
        <f>IFERROR(VLOOKUP($A338,table123!$GF$10:$GZ$410,17,FALSE)/VLOOKUP($A338,table100!$GE$10:$GK$462,7,FALSE)*1000,"")</f>
        <v>7.408614737216436E-2</v>
      </c>
      <c r="AX338">
        <f>IFERROR(VLOOKUP($A338,table123!$F$10:$R$410,11,FALSE)/VLOOKUP($A338,table100!$E$10:$K$462,7,FALSE)*1000,"")</f>
        <v>0.26026516427324781</v>
      </c>
      <c r="AY338">
        <f>IFERROR(VLOOKUP($A338,table123!$AF$10:$AR$410,11,FALSE)/VLOOKUP($A338,table100!$AE$10:$AK$462,7,FALSE)*1000,"")</f>
        <v>3.0528758090120893E-2</v>
      </c>
      <c r="AZ338">
        <f>IFERROR(VLOOKUP($A338,table123!$BF$10:$BR$410,11,FALSE)/VLOOKUP($A338,table100!$BE$10:$BK$462,7,FALSE)*1000,"")</f>
        <v>0</v>
      </c>
      <c r="BA338">
        <f>IFERROR(VLOOKUP($A338,table123!$CF$10:$CY$410,18,FALSE)/VLOOKUP($A338,table100!$CE$10:$CK$462,7,FALSE)*1000,"")</f>
        <v>7.5510450646369451E-2</v>
      </c>
      <c r="BB338">
        <f>IFERROR(VLOOKUP($A338,table123!$DF$10:$DY$410,18,FALSE)/VLOOKUP($A338,table100!$DE$10:$DK$462,7,FALSE)*1000,"")</f>
        <v>1.1417240032448999</v>
      </c>
      <c r="BC338">
        <f>IFERROR(VLOOKUP($A338,table123!$EF$10:$EZ$410,19,FALSE)/VLOOKUP($A338,table100!$EE$10:$EK$462,7,FALSE)*1000,"")</f>
        <v>0</v>
      </c>
      <c r="BD338">
        <f>IFERROR(VLOOKUP($A338,table123!$FF$10:$FZ$410,19,FALSE)/VLOOKUP($A338,table100!$FE$10:$FK$462,7,FALSE)*1000,"")</f>
        <v>0.16370752905808639</v>
      </c>
      <c r="BE338">
        <f>IFERROR(VLOOKUP($A338,table123!$GF$10:$GZ$410,19,FALSE)/VLOOKUP($A338,table100!$GE$10:$GK$462,7,FALSE)*1000,"")</f>
        <v>0.13335506526989585</v>
      </c>
      <c r="BG338">
        <f>IFERROR(VLOOKUP($A338,table123!$F$10:$R$410,13,FALSE)/VLOOKUP($A338,table100!$E$10:$K$462,7,FALSE)*1000,"")</f>
        <v>2.970084815824122</v>
      </c>
      <c r="BH338">
        <f>IFERROR(VLOOKUP($A338,table123!$AF$10:$AR$410,13,FALSE)/VLOOKUP($A338,table100!$AE$10:$AK$462,7,FALSE)*1000,"")</f>
        <v>4.8998656734644035</v>
      </c>
      <c r="BI338">
        <f>IFERROR(VLOOKUP($A338,table123!$BF$10:$BR$410,13,FALSE)/VLOOKUP($A338,table100!$BE$10:$BK$462,7,FALSE)*1000,"")</f>
        <v>5.8177509759543087</v>
      </c>
      <c r="BJ338">
        <f>IFERROR(VLOOKUP($A338,table123!$CF$10:$CY$410,20,FALSE)/VLOOKUP($A338,table100!$CE$10:$CK$462,7,FALSE)*1000,"")</f>
        <v>5.2857315452458629</v>
      </c>
      <c r="BK338">
        <f>IFERROR(VLOOKUP($A338,table123!$DF$10:$DY$410,20,FALSE)/VLOOKUP($A338,table100!$DE$10:$DK$462,7,FALSE)*1000,"")</f>
        <v>5.8438241745035002</v>
      </c>
      <c r="BL338">
        <f>IFERROR(VLOOKUP($A338,table123!$EF$10:$EZ$410,21,FALSE)/VLOOKUP($A338,table100!$EE$10:$EK$462,7,FALSE)*1000,"")</f>
        <v>3.5546262415054888</v>
      </c>
      <c r="BM338">
        <f>IFERROR(VLOOKUP($A338,table123!$FF$10:$FZ$410,21,FALSE)/VLOOKUP($A338,table100!$FE$10:$FK$462,7,FALSE)*1000,"")</f>
        <v>4.4052207819266886</v>
      </c>
      <c r="BN338">
        <f>IFERROR(VLOOKUP($A338,table123!$GF$10:$GZ$410,21,FALSE)/VLOOKUP($A338,table100!$GE$10:$GK$462,7,FALSE)*1000,"")</f>
        <v>6.1343330024152083</v>
      </c>
    </row>
    <row r="339" spans="1:66" x14ac:dyDescent="0.3">
      <c r="A339" t="s">
        <v>609</v>
      </c>
      <c r="B339" t="str">
        <f>VLOOKUP($A339,class!$A$1:$B$455,2,FALSE)</f>
        <v>Shire District</v>
      </c>
      <c r="C339" t="str">
        <f>IFERROR(VLOOKUP($A339,classifications!A$3:C$334,3,FALSE),VLOOKUP($A339,classifications!I$2:K$28,3,FALSE))</f>
        <v>Predominantly Urban</v>
      </c>
      <c r="E339" t="b">
        <f>IF(VLOOKUP(A339,table123!$F$10:$F$410,1,FALSE)=VLOOKUP(calculations!A339,table100!$E$10:$E$462,1,FALSE),TRUE,FALSE)</f>
        <v>1</v>
      </c>
      <c r="F339" t="b">
        <f>IF(VLOOKUP($A339,table123!$AF$10:$AF$410,1,FALSE)=VLOOKUP(calculations!$A339,table100!$AE$10:$AE$462,1,FALSE),TRUE,FALSE)</f>
        <v>1</v>
      </c>
      <c r="G339" t="b">
        <f>IF(VLOOKUP($A339,table123!$BF$10:$BF$410,1,FALSE)=VLOOKUP(calculations!$A339,table100!$BE$10:$BE$462,1,FALSE),TRUE,FALSE)</f>
        <v>1</v>
      </c>
      <c r="H339" t="b">
        <f>IF(VLOOKUP($A339,table123!$CF$10:$CF$410,1,FALSE)=VLOOKUP(calculations!$A339,table100!$CE$10:$CE$462,1,FALSE),TRUE,FALSE)</f>
        <v>1</v>
      </c>
      <c r="I339" t="b">
        <f>IF(VLOOKUP($A339,table123!$DF$10:$DF$410,1,FALSE)=VLOOKUP(calculations!$A339,table100!$DE$10:$DE$462,1,FALSE),TRUE,FALSE)</f>
        <v>1</v>
      </c>
      <c r="J339" t="b">
        <f>IF(VLOOKUP($A339,table123!$EF$10:$EF$410,1,FALSE)=VLOOKUP(calculations!$A339,table100!$EE$10:$EE$462,1,FALSE),TRUE,FALSE)</f>
        <v>1</v>
      </c>
      <c r="K339" t="b">
        <f>IF(VLOOKUP($A339,table123!$FF$10:$FF$410,1,FALSE)=VLOOKUP(calculations!$A339,table100!$FE$10:$FE$462,1,FALSE),TRUE,FALSE)</f>
        <v>1</v>
      </c>
      <c r="L339" t="b">
        <f>IF(VLOOKUP($A339,table123!$GF$10:$GF$408,1,FALSE)=VLOOKUP(calculations!$A339,table100!$GE$10:$GE$462,1,FALSE),TRUE,FALSE)</f>
        <v>1</v>
      </c>
      <c r="N339">
        <f>IFERROR(VLOOKUP($A339,table123!$F$10:$R$410,3,FALSE)/VLOOKUP($A339,table100!$E$10:$K$462,7,FALSE)*1000,"")</f>
        <v>5.4485415520088054</v>
      </c>
      <c r="O339">
        <f>IFERROR(VLOOKUP($A339,table123!$AF$10:$AR$410,3,FALSE)/VLOOKUP($A339,table100!$AE$10:$AK$462,7,FALSE)*1000,"")</f>
        <v>4.1077883667433452</v>
      </c>
      <c r="P339">
        <f>IFERROR(VLOOKUP($A339,table123!$BF$10:$BR$410,3,FALSE)/VLOOKUP($A339,table100!$BE$10:$BK$462,7,FALSE)*1000,"")</f>
        <v>7.2825464364618275</v>
      </c>
      <c r="Q339">
        <f>IFERROR(VLOOKUP($A339,table123!$CF$10:$CY$410,3,FALSE)/VLOOKUP($A339,table100!$CE$10:$CK$462,7,FALSE)*1000,"")</f>
        <v>5.9543141712677281</v>
      </c>
      <c r="R339">
        <f>IFERROR(VLOOKUP($A339,table123!$DF$10:$DY$410,3,FALSE)/VLOOKUP($A339,table100!$DE$10:$DK$462,7,FALSE)*1000,"")</f>
        <v>0</v>
      </c>
      <c r="S339">
        <f>IFERROR(VLOOKUP($A339,table123!$EF$10:$EZ$410,3,FALSE)/VLOOKUP($A339,table100!$EE$10:$EK$462,7,FALSE)*1000,"")</f>
        <v>4.9855258925699584</v>
      </c>
      <c r="T339">
        <f>IFERROR(VLOOKUP($A339,table123!$FF$10:$FZ$410,3,FALSE)/VLOOKUP($A339,table100!$FE$10:$FK$462,7,FALSE)*1000,"")</f>
        <v>2.3687852656233366</v>
      </c>
      <c r="U339">
        <f>IFERROR(VLOOKUP($A339,table123!$GF$10:$GZ$410,3,FALSE)/VLOOKUP($A339,table100!$GE$10:$GK$462,7,FALSE)*1000,"")</f>
        <v>8.6156619479348926</v>
      </c>
      <c r="W339">
        <f>IFERROR(VLOOKUP($A339,table123!$F$10:$R$410,5,FALSE)/VLOOKUP($A339,table100!$E$10:$K$462,7,FALSE)*1000,"")</f>
        <v>-8.2553659878921298E-2</v>
      </c>
      <c r="X339">
        <f>IFERROR(VLOOKUP($A339,table123!$AF$10:$AR$410,5,FALSE)/VLOOKUP($A339,table100!$AE$10:$AK$462,7,FALSE)*1000,"")</f>
        <v>0.13692627889144485</v>
      </c>
      <c r="Y339">
        <f>IFERROR(VLOOKUP($A339,table123!$BF$10:$BR$410,5,FALSE)/VLOOKUP($A339,table100!$BE$10:$BK$462,7,FALSE)*1000,"")</f>
        <v>0</v>
      </c>
      <c r="Z339">
        <f>IFERROR(VLOOKUP($A339,table123!$CF$10:$CY$410,5,FALSE)/VLOOKUP($A339,table100!$CE$10:$CK$462,7,FALSE)*1000,"")</f>
        <v>0.18945545090397314</v>
      </c>
      <c r="AA339">
        <f>IFERROR(VLOOKUP($A339,table123!$DF$10:$DY$410,5,FALSE)/VLOOKUP($A339,table100!$DE$10:$DK$462,7,FALSE)*1000,"")</f>
        <v>0.13453880099020557</v>
      </c>
      <c r="AB339">
        <f>IFERROR(VLOOKUP($A339,table123!$EF$10:$EZ$410,5,FALSE)/VLOOKUP($A339,table100!$EE$10:$EK$462,7,FALSE)*1000,"")</f>
        <v>0.18762731853757908</v>
      </c>
      <c r="AC339">
        <f>IFERROR(VLOOKUP($A339,table123!$FF$10:$FZ$410,5,FALSE)/VLOOKUP($A339,table100!$FE$10:$FK$462,7,FALSE)*1000,"")</f>
        <v>0.15969338869370808</v>
      </c>
      <c r="AD339">
        <f>IFERROR(VLOOKUP($A339,table123!$GF$10:$GZ$410,5,FALSE)/VLOOKUP($A339,table100!$GE$10:$GK$462,7,FALSE)*1000,"")</f>
        <v>0.21207783256455118</v>
      </c>
      <c r="AF339">
        <f>IFERROR(VLOOKUP($A339,table123!$F$10:$R$410,7,FALSE)/VLOOKUP($A339,table100!$E$10:$K$462,7,FALSE)*1000,"")</f>
        <v>5.5035773252614197E-2</v>
      </c>
      <c r="AG339">
        <f>IFERROR(VLOOKUP($A339,table123!$AF$10:$AR$410,7,FALSE)/VLOOKUP($A339,table100!$AE$10:$AK$462,7,FALSE)*1000,"")</f>
        <v>0.21908204622631175</v>
      </c>
      <c r="AH339">
        <f>IFERROR(VLOOKUP($A339,table123!$BF$10:$BR$410,7,FALSE)/VLOOKUP($A339,table100!$BE$10:$BK$462,7,FALSE)*1000,"")</f>
        <v>1.0637427379101547</v>
      </c>
      <c r="AI339">
        <f>IFERROR(VLOOKUP($A339,table123!$CF$10:$CY$410,7,FALSE)/VLOOKUP($A339,table100!$CE$10:$CK$462,7,FALSE)*1000,"")</f>
        <v>0.43304103063765292</v>
      </c>
      <c r="AJ339">
        <f>IFERROR(VLOOKUP($A339,table123!$DF$10:$DY$410,7,FALSE)/VLOOKUP($A339,table100!$DE$10:$DK$462,7,FALSE)*1000,"")</f>
        <v>2.5293294586158646</v>
      </c>
      <c r="AK339">
        <f>IFERROR(VLOOKUP($A339,table123!$EF$10:$EZ$410,7,FALSE)/VLOOKUP($A339,table100!$EE$10:$EK$462,7,FALSE)*1000,"")</f>
        <v>2.1979200171544977</v>
      </c>
      <c r="AL339">
        <f>IFERROR(VLOOKUP($A339,table123!$FF$10:$FZ$410,7,FALSE)/VLOOKUP($A339,table100!$FE$10:$FK$462,7,FALSE)*1000,"")</f>
        <v>1.916320664324497</v>
      </c>
      <c r="AM339">
        <f>IFERROR(VLOOKUP($A339,table123!$GF$10:$GZ$410,7,FALSE)/VLOOKUP($A339,table100!$GE$10:$GK$462,7,FALSE)*1000,"")</f>
        <v>3.2872064047505436</v>
      </c>
      <c r="AO339">
        <f>IFERROR(VLOOKUP($A339,table123!$F$10:$R$410,9,FALSE)/VLOOKUP($A339,table100!$E$10:$K$462,7,FALSE)*1000,"")</f>
        <v>-8.2553659878921298E-2</v>
      </c>
      <c r="AP339">
        <f>IFERROR(VLOOKUP($A339,table123!$AF$10:$AR$410,9,FALSE)/VLOOKUP($A339,table100!$AE$10:$AK$462,7,FALSE)*1000,"")</f>
        <v>8.2155767334866917E-2</v>
      </c>
      <c r="AQ339">
        <f>IFERROR(VLOOKUP($A339,table123!$BF$10:$BR$410,9,FALSE)/VLOOKUP($A339,table100!$BE$10:$BK$462,7,FALSE)*1000,"")</f>
        <v>0</v>
      </c>
      <c r="AR339">
        <f>IFERROR(VLOOKUP($A339,table123!$CF$10:$CY$410,16,FALSE)/VLOOKUP($A339,table100!$CE$10:$CK$462,7,FALSE)*1000,"")</f>
        <v>0</v>
      </c>
      <c r="AS339">
        <f>IFERROR(VLOOKUP($A339,table123!$DF$10:$DY$410,16,FALSE)/VLOOKUP($A339,table100!$DE$10:$DK$462,7,FALSE)*1000,"")</f>
        <v>1.5606500914863846</v>
      </c>
      <c r="AT339">
        <f>IFERROR(VLOOKUP($A339,table123!$EF$10:$EZ$410,17,FALSE)/VLOOKUP($A339,table100!$EE$10:$EK$462,7,FALSE)*1000,"")</f>
        <v>0.16082341588935348</v>
      </c>
      <c r="AU339">
        <f>IFERROR(VLOOKUP($A339,table123!$FF$10:$FZ$410,17,FALSE)/VLOOKUP($A339,table100!$FE$10:$FK$462,7,FALSE)*1000,"")</f>
        <v>7.9846694346854041E-2</v>
      </c>
      <c r="AV339">
        <f>IFERROR(VLOOKUP($A339,table123!$GF$10:$GZ$410,17,FALSE)/VLOOKUP($A339,table100!$GE$10:$GK$462,7,FALSE)*1000,"")</f>
        <v>0</v>
      </c>
      <c r="AX339">
        <f>IFERROR(VLOOKUP($A339,table123!$F$10:$R$410,11,FALSE)/VLOOKUP($A339,table100!$E$10:$K$462,7,FALSE)*1000,"")</f>
        <v>0.49532195927352773</v>
      </c>
      <c r="AY339">
        <f>IFERROR(VLOOKUP($A339,table123!$AF$10:$AR$410,11,FALSE)/VLOOKUP($A339,table100!$AE$10:$AK$462,7,FALSE)*1000,"")</f>
        <v>0.5203198597874904</v>
      </c>
      <c r="AZ339">
        <f>IFERROR(VLOOKUP($A339,table123!$BF$10:$BR$410,11,FALSE)/VLOOKUP($A339,table100!$BE$10:$BK$462,7,FALSE)*1000,"")</f>
        <v>0.57278455118239102</v>
      </c>
      <c r="BA339">
        <f>IFERROR(VLOOKUP($A339,table123!$CF$10:$CY$410,18,FALSE)/VLOOKUP($A339,table100!$CE$10:$CK$462,7,FALSE)*1000,"")</f>
        <v>0.73075673920103934</v>
      </c>
      <c r="BB339">
        <f>IFERROR(VLOOKUP($A339,table123!$DF$10:$DY$410,18,FALSE)/VLOOKUP($A339,table100!$DE$10:$DK$462,7,FALSE)*1000,"")</f>
        <v>0.34980088257453451</v>
      </c>
      <c r="BC339">
        <f>IFERROR(VLOOKUP($A339,table123!$EF$10:$EZ$410,19,FALSE)/VLOOKUP($A339,table100!$EE$10:$EK$462,7,FALSE)*1000,"")</f>
        <v>0.45566634501983488</v>
      </c>
      <c r="BD339">
        <f>IFERROR(VLOOKUP($A339,table123!$FF$10:$FZ$410,19,FALSE)/VLOOKUP($A339,table100!$FE$10:$FK$462,7,FALSE)*1000,"")</f>
        <v>0.53231129564569368</v>
      </c>
      <c r="BE339">
        <f>IFERROR(VLOOKUP($A339,table123!$GF$10:$GZ$410,19,FALSE)/VLOOKUP($A339,table100!$GE$10:$GK$462,7,FALSE)*1000,"")</f>
        <v>1.325486453528445</v>
      </c>
      <c r="BG339">
        <f>IFERROR(VLOOKUP($A339,table123!$F$10:$R$410,13,FALSE)/VLOOKUP($A339,table100!$E$10:$K$462,7,FALSE)*1000,"")</f>
        <v>4.8431480462300494</v>
      </c>
      <c r="BH339">
        <f>IFERROR(VLOOKUP($A339,table123!$AF$10:$AR$410,13,FALSE)/VLOOKUP($A339,table100!$AE$10:$AK$462,7,FALSE)*1000,"")</f>
        <v>4.0256325994084783</v>
      </c>
      <c r="BI339">
        <f>IFERROR(VLOOKUP($A339,table123!$BF$10:$BR$410,13,FALSE)/VLOOKUP($A339,table100!$BE$10:$BK$462,7,FALSE)*1000,"")</f>
        <v>7.7735046231895915</v>
      </c>
      <c r="BJ339">
        <f>IFERROR(VLOOKUP($A339,table123!$CF$10:$CY$410,20,FALSE)/VLOOKUP($A339,table100!$CE$10:$CK$462,7,FALSE)*1000,"")</f>
        <v>5.8460539136083147</v>
      </c>
      <c r="BK339">
        <f>IFERROR(VLOOKUP($A339,table123!$DF$10:$DY$410,20,FALSE)/VLOOKUP($A339,table100!$DE$10:$DK$462,7,FALSE)*1000,"")</f>
        <v>3.8747174685179204</v>
      </c>
      <c r="BL339">
        <f>IFERROR(VLOOKUP($A339,table123!$EF$10:$EZ$410,21,FALSE)/VLOOKUP($A339,table100!$EE$10:$EK$462,7,FALSE)*1000,"")</f>
        <v>7.076230299131554</v>
      </c>
      <c r="BM339">
        <f>IFERROR(VLOOKUP($A339,table123!$FF$10:$FZ$410,21,FALSE)/VLOOKUP($A339,table100!$FE$10:$FK$462,7,FALSE)*1000,"")</f>
        <v>3.9923347173427017</v>
      </c>
      <c r="BN339">
        <f>IFERROR(VLOOKUP($A339,table123!$GF$10:$GZ$410,21,FALSE)/VLOOKUP($A339,table100!$GE$10:$GK$462,7,FALSE)*1000,"")</f>
        <v>10.789459731721543</v>
      </c>
    </row>
    <row r="340" spans="1:66" x14ac:dyDescent="0.3">
      <c r="A340" t="s">
        <v>1293</v>
      </c>
      <c r="B340" t="str">
        <f>VLOOKUP($A340,class!$A$1:$B$455,2,FALSE)</f>
        <v>Unitary Authority</v>
      </c>
      <c r="C340" t="str">
        <f>IFERROR(VLOOKUP($A340,classifications!A$3:C$334,3,FALSE),VLOOKUP($A340,classifications!I$2:K$28,3,FALSE))</f>
        <v>Predominantly Urban</v>
      </c>
      <c r="E340" t="b">
        <f>IF(VLOOKUP(A340,table123!$F$10:$F$410,1,FALSE)=VLOOKUP(calculations!A340,table100!$E$10:$E$462,1,FALSE),TRUE,FALSE)</f>
        <v>1</v>
      </c>
      <c r="F340" t="b">
        <f>IF(VLOOKUP($A340,table123!$AF$10:$AF$410,1,FALSE)=VLOOKUP(calculations!$A340,table100!$AE$10:$AE$462,1,FALSE),TRUE,FALSE)</f>
        <v>1</v>
      </c>
      <c r="G340" t="b">
        <f>IF(VLOOKUP($A340,table123!$BF$10:$BF$410,1,FALSE)=VLOOKUP(calculations!$A340,table100!$BE$10:$BE$462,1,FALSE),TRUE,FALSE)</f>
        <v>1</v>
      </c>
      <c r="H340" t="b">
        <f>IF(VLOOKUP($A340,table123!$CF$10:$CF$410,1,FALSE)=VLOOKUP(calculations!$A340,table100!$CE$10:$CE$462,1,FALSE),TRUE,FALSE)</f>
        <v>1</v>
      </c>
      <c r="I340" t="b">
        <f>IF(VLOOKUP($A340,table123!$DF$10:$DF$410,1,FALSE)=VLOOKUP(calculations!$A340,table100!$DE$10:$DE$462,1,FALSE),TRUE,FALSE)</f>
        <v>1</v>
      </c>
      <c r="J340" t="b">
        <f>IF(VLOOKUP($A340,table123!$EF$10:$EF$410,1,FALSE)=VLOOKUP(calculations!$A340,table100!$EE$10:$EE$462,1,FALSE),TRUE,FALSE)</f>
        <v>1</v>
      </c>
      <c r="K340" t="b">
        <f>IF(VLOOKUP($A340,table123!$FF$10:$FF$410,1,FALSE)=VLOOKUP(calculations!$A340,table100!$FE$10:$FE$462,1,FALSE),TRUE,FALSE)</f>
        <v>1</v>
      </c>
      <c r="L340" t="b">
        <f>IF(VLOOKUP($A340,table123!$GF$10:$GF$408,1,FALSE)=VLOOKUP(calculations!$A340,table100!$GE$10:$GE$462,1,FALSE),TRUE,FALSE)</f>
        <v>1</v>
      </c>
      <c r="N340">
        <f>IFERROR(VLOOKUP($A340,table123!$F$10:$R$410,3,FALSE)/VLOOKUP($A340,table100!$E$10:$K$462,7,FALSE)*1000,"")</f>
        <v>6.2293652276832994</v>
      </c>
      <c r="O340">
        <f>IFERROR(VLOOKUP($A340,table123!$AF$10:$AR$410,3,FALSE)/VLOOKUP($A340,table100!$AE$10:$AK$462,7,FALSE)*1000,"")</f>
        <v>4.572013080606915</v>
      </c>
      <c r="P340">
        <f>IFERROR(VLOOKUP($A340,table123!$BF$10:$BR$410,3,FALSE)/VLOOKUP($A340,table100!$BE$10:$BK$462,7,FALSE)*1000,"")</f>
        <v>4.7188724053912345</v>
      </c>
      <c r="Q340">
        <f>IFERROR(VLOOKUP($A340,table123!$CF$10:$CY$410,3,FALSE)/VLOOKUP($A340,table100!$CE$10:$CK$462,7,FALSE)*1000,"")</f>
        <v>9.1781137288005521</v>
      </c>
      <c r="R340">
        <f>IFERROR(VLOOKUP($A340,table123!$DF$10:$DY$410,3,FALSE)/VLOOKUP($A340,table100!$DE$10:$DK$462,7,FALSE)*1000,"")</f>
        <v>9.0486745817265355</v>
      </c>
      <c r="S340">
        <f>IFERROR(VLOOKUP($A340,table123!$EF$10:$EZ$410,3,FALSE)/VLOOKUP($A340,table100!$EE$10:$EK$462,7,FALSE)*1000,"")</f>
        <v>12.231265702808829</v>
      </c>
      <c r="T340">
        <f>IFERROR(VLOOKUP($A340,table123!$FF$10:$FZ$410,3,FALSE)/VLOOKUP($A340,table100!$FE$10:$FK$462,7,FALSE)*1000,"")</f>
        <v>5.5847666577548054</v>
      </c>
      <c r="U340">
        <f>IFERROR(VLOOKUP($A340,table123!$GF$10:$GZ$410,3,FALSE)/VLOOKUP($A340,table100!$GE$10:$GK$462,7,FALSE)*1000,"")</f>
        <v>7.7656715977204946</v>
      </c>
      <c r="W340">
        <f>IFERROR(VLOOKUP($A340,table123!$F$10:$R$410,5,FALSE)/VLOOKUP($A340,table100!$E$10:$K$462,7,FALSE)*1000,"")</f>
        <v>9.3440478415249481E-2</v>
      </c>
      <c r="X340">
        <f>IFERROR(VLOOKUP($A340,table123!$AF$10:$AR$410,5,FALSE)/VLOOKUP($A340,table100!$AE$10:$AK$462,7,FALSE)*1000,"")</f>
        <v>0.40295708507044004</v>
      </c>
      <c r="Y340">
        <f>IFERROR(VLOOKUP($A340,table123!$BF$10:$BR$410,5,FALSE)/VLOOKUP($A340,table100!$BE$10:$BK$462,7,FALSE)*1000,"")</f>
        <v>4.6263454954816027E-2</v>
      </c>
      <c r="Z340">
        <f>IFERROR(VLOOKUP($A340,table123!$CF$10:$CY$410,5,FALSE)/VLOOKUP($A340,table100!$CE$10:$CK$462,7,FALSE)*1000,"")</f>
        <v>0.26091627657125316</v>
      </c>
      <c r="AA340">
        <f>IFERROR(VLOOKUP($A340,table123!$DF$10:$DY$410,5,FALSE)/VLOOKUP($A340,table100!$DE$10:$DK$462,7,FALSE)*1000,"")</f>
        <v>0.10627637931558012</v>
      </c>
      <c r="AB340">
        <f>IFERROR(VLOOKUP($A340,table123!$EF$10:$EZ$410,5,FALSE)/VLOOKUP($A340,table100!$EE$10:$EK$462,7,FALSE)*1000,"")</f>
        <v>0.22566910890791197</v>
      </c>
      <c r="AC340">
        <f>IFERROR(VLOOKUP($A340,table123!$FF$10:$FZ$410,5,FALSE)/VLOOKUP($A340,table100!$FE$10:$FK$462,7,FALSE)*1000,"")</f>
        <v>1.4853102813177673E-2</v>
      </c>
      <c r="AD340">
        <f>IFERROR(VLOOKUP($A340,table123!$GF$10:$GZ$410,5,FALSE)/VLOOKUP($A340,table100!$GE$10:$GK$462,7,FALSE)*1000,"")</f>
        <v>0.29527268432397319</v>
      </c>
      <c r="AF340">
        <f>IFERROR(VLOOKUP($A340,table123!$F$10:$R$410,7,FALSE)/VLOOKUP($A340,table100!$E$10:$K$462,7,FALSE)*1000,"")</f>
        <v>0</v>
      </c>
      <c r="AG340">
        <f>IFERROR(VLOOKUP($A340,table123!$AF$10:$AR$410,7,FALSE)/VLOOKUP($A340,table100!$AE$10:$AK$462,7,FALSE)*1000,"")</f>
        <v>4.6495048277358467E-2</v>
      </c>
      <c r="AH340">
        <f>IFERROR(VLOOKUP($A340,table123!$BF$10:$BR$410,7,FALSE)/VLOOKUP($A340,table100!$BE$10:$BK$462,7,FALSE)*1000,"")</f>
        <v>0</v>
      </c>
      <c r="AI340">
        <f>IFERROR(VLOOKUP($A340,table123!$CF$10:$CY$410,7,FALSE)/VLOOKUP($A340,table100!$CE$10:$CK$462,7,FALSE)*1000,"")</f>
        <v>1.7957179034609778</v>
      </c>
      <c r="AJ340">
        <f>IFERROR(VLOOKUP($A340,table123!$DF$10:$DY$410,7,FALSE)/VLOOKUP($A340,table100!$DE$10:$DK$462,7,FALSE)*1000,"")</f>
        <v>0</v>
      </c>
      <c r="AK340">
        <f>IFERROR(VLOOKUP($A340,table123!$EF$10:$EZ$410,7,FALSE)/VLOOKUP($A340,table100!$EE$10:$EK$462,7,FALSE)*1000,"")</f>
        <v>0.43629361055529647</v>
      </c>
      <c r="AL340">
        <f>IFERROR(VLOOKUP($A340,table123!$FF$10:$FZ$410,7,FALSE)/VLOOKUP($A340,table100!$FE$10:$FK$462,7,FALSE)*1000,"")</f>
        <v>0.47529929002168553</v>
      </c>
      <c r="AM340">
        <f>IFERROR(VLOOKUP($A340,table123!$GF$10:$GZ$410,7,FALSE)/VLOOKUP($A340,table100!$GE$10:$GK$462,7,FALSE)*1000,"")</f>
        <v>0.20669087902678124</v>
      </c>
      <c r="AO340">
        <f>IFERROR(VLOOKUP($A340,table123!$F$10:$R$410,9,FALSE)/VLOOKUP($A340,table100!$E$10:$K$462,7,FALSE)*1000,"")</f>
        <v>0</v>
      </c>
      <c r="AP340">
        <f>IFERROR(VLOOKUP($A340,table123!$AF$10:$AR$410,9,FALSE)/VLOOKUP($A340,table100!$AE$10:$AK$462,7,FALSE)*1000,"")</f>
        <v>0</v>
      </c>
      <c r="AQ340">
        <f>IFERROR(VLOOKUP($A340,table123!$BF$10:$BR$410,9,FALSE)/VLOOKUP($A340,table100!$BE$10:$BK$462,7,FALSE)*1000,"")</f>
        <v>0</v>
      </c>
      <c r="AR340">
        <f>IFERROR(VLOOKUP($A340,table123!$CF$10:$CY$410,16,FALSE)/VLOOKUP($A340,table100!$CE$10:$CK$462,7,FALSE)*1000,"")</f>
        <v>3.0696032537794491E-2</v>
      </c>
      <c r="AS340">
        <f>IFERROR(VLOOKUP($A340,table123!$DF$10:$DY$410,16,FALSE)/VLOOKUP($A340,table100!$DE$10:$DK$462,7,FALSE)*1000,"")</f>
        <v>0</v>
      </c>
      <c r="AT340">
        <f>IFERROR(VLOOKUP($A340,table123!$EF$10:$EZ$410,17,FALSE)/VLOOKUP($A340,table100!$EE$10:$EK$462,7,FALSE)*1000,"")</f>
        <v>0</v>
      </c>
      <c r="AU340">
        <f>IFERROR(VLOOKUP($A340,table123!$FF$10:$FZ$410,17,FALSE)/VLOOKUP($A340,table100!$FE$10:$FK$462,7,FALSE)*1000,"")</f>
        <v>0</v>
      </c>
      <c r="AV340">
        <f>IFERROR(VLOOKUP($A340,table123!$GF$10:$GZ$410,17,FALSE)/VLOOKUP($A340,table100!$GE$10:$GK$462,7,FALSE)*1000,"")</f>
        <v>0</v>
      </c>
      <c r="AX340">
        <f>IFERROR(VLOOKUP($A340,table123!$F$10:$R$410,11,FALSE)/VLOOKUP($A340,table100!$E$10:$K$462,7,FALSE)*1000,"")</f>
        <v>1.4794742415747835</v>
      </c>
      <c r="AY340">
        <f>IFERROR(VLOOKUP($A340,table123!$AF$10:$AR$410,11,FALSE)/VLOOKUP($A340,table100!$AE$10:$AK$462,7,FALSE)*1000,"")</f>
        <v>1.5498349425786154E-2</v>
      </c>
      <c r="AZ340">
        <f>IFERROR(VLOOKUP($A340,table123!$BF$10:$BR$410,11,FALSE)/VLOOKUP($A340,table100!$BE$10:$BK$462,7,FALSE)*1000,"")</f>
        <v>0</v>
      </c>
      <c r="BA340">
        <f>IFERROR(VLOOKUP($A340,table123!$CF$10:$CY$410,18,FALSE)/VLOOKUP($A340,table100!$CE$10:$CK$462,7,FALSE)*1000,"")</f>
        <v>0.35300437418463665</v>
      </c>
      <c r="BB340">
        <f>IFERROR(VLOOKUP($A340,table123!$DF$10:$DY$410,18,FALSE)/VLOOKUP($A340,table100!$DE$10:$DK$462,7,FALSE)*1000,"")</f>
        <v>0</v>
      </c>
      <c r="BC340">
        <f>IFERROR(VLOOKUP($A340,table123!$EF$10:$EZ$410,19,FALSE)/VLOOKUP($A340,table100!$EE$10:$EK$462,7,FALSE)*1000,"")</f>
        <v>0</v>
      </c>
      <c r="BD340">
        <f>IFERROR(VLOOKUP($A340,table123!$FF$10:$FZ$410,19,FALSE)/VLOOKUP($A340,table100!$FE$10:$FK$462,7,FALSE)*1000,"")</f>
        <v>1.4853102813177673E-2</v>
      </c>
      <c r="BE340">
        <f>IFERROR(VLOOKUP($A340,table123!$GF$10:$GZ$410,19,FALSE)/VLOOKUP($A340,table100!$GE$10:$GK$462,7,FALSE)*1000,"")</f>
        <v>2.9527268432397318E-2</v>
      </c>
      <c r="BG340">
        <f>IFERROR(VLOOKUP($A340,table123!$F$10:$R$410,13,FALSE)/VLOOKUP($A340,table100!$E$10:$K$462,7,FALSE)*1000,"")</f>
        <v>4.8433314645237653</v>
      </c>
      <c r="BH340">
        <f>IFERROR(VLOOKUP($A340,table123!$AF$10:$AR$410,13,FALSE)/VLOOKUP($A340,table100!$AE$10:$AK$462,7,FALSE)*1000,"")</f>
        <v>5.0059668645289275</v>
      </c>
      <c r="BI340">
        <f>IFERROR(VLOOKUP($A340,table123!$BF$10:$BR$410,13,FALSE)/VLOOKUP($A340,table100!$BE$10:$BK$462,7,FALSE)*1000,"")</f>
        <v>4.7651358603460503</v>
      </c>
      <c r="BJ340">
        <f>IFERROR(VLOOKUP($A340,table123!$CF$10:$CY$410,20,FALSE)/VLOOKUP($A340,table100!$CE$10:$CK$462,7,FALSE)*1000,"")</f>
        <v>10.912439567185942</v>
      </c>
      <c r="BK340">
        <f>IFERROR(VLOOKUP($A340,table123!$DF$10:$DY$410,20,FALSE)/VLOOKUP($A340,table100!$DE$10:$DK$462,7,FALSE)*1000,"")</f>
        <v>9.1549509610421165</v>
      </c>
      <c r="BL340">
        <f>IFERROR(VLOOKUP($A340,table123!$EF$10:$EZ$410,21,FALSE)/VLOOKUP($A340,table100!$EE$10:$EK$462,7,FALSE)*1000,"")</f>
        <v>12.893228422272037</v>
      </c>
      <c r="BM340">
        <f>IFERROR(VLOOKUP($A340,table123!$FF$10:$FZ$410,21,FALSE)/VLOOKUP($A340,table100!$FE$10:$FK$462,7,FALSE)*1000,"")</f>
        <v>6.0600659477764909</v>
      </c>
      <c r="BN340">
        <f>IFERROR(VLOOKUP($A340,table123!$GF$10:$GZ$410,21,FALSE)/VLOOKUP($A340,table100!$GE$10:$GK$462,7,FALSE)*1000,"")</f>
        <v>8.2381078926388511</v>
      </c>
    </row>
    <row r="341" spans="1:66" x14ac:dyDescent="0.3">
      <c r="A341" t="s">
        <v>648</v>
      </c>
      <c r="B341" t="str">
        <f>VLOOKUP($A341,class!$A$1:$B$455,2,FALSE)</f>
        <v>Shire District</v>
      </c>
      <c r="C341" t="str">
        <f>IFERROR(VLOOKUP($A341,classifications!A$3:C$334,3,FALSE),VLOOKUP($A341,classifications!I$2:K$28,3,FALSE))</f>
        <v>Urban with Significant Rural</v>
      </c>
      <c r="E341" t="b">
        <f>IF(VLOOKUP(A341,table123!$F$10:$F$410,1,FALSE)=VLOOKUP(calculations!A341,table100!$E$10:$E$462,1,FALSE),TRUE,FALSE)</f>
        <v>1</v>
      </c>
      <c r="F341" t="b">
        <f>IF(VLOOKUP($A341,table123!$AF$10:$AF$410,1,FALSE)=VLOOKUP(calculations!$A341,table100!$AE$10:$AE$462,1,FALSE),TRUE,FALSE)</f>
        <v>1</v>
      </c>
      <c r="G341" t="b">
        <f>IF(VLOOKUP($A341,table123!$BF$10:$BF$410,1,FALSE)=VLOOKUP(calculations!$A341,table100!$BE$10:$BE$462,1,FALSE),TRUE,FALSE)</f>
        <v>1</v>
      </c>
      <c r="H341" t="b">
        <f>IF(VLOOKUP($A341,table123!$CF$10:$CF$410,1,FALSE)=VLOOKUP(calculations!$A341,table100!$CE$10:$CE$462,1,FALSE),TRUE,FALSE)</f>
        <v>1</v>
      </c>
      <c r="I341" t="b">
        <f>IF(VLOOKUP($A341,table123!$DF$10:$DF$410,1,FALSE)=VLOOKUP(calculations!$A341,table100!$DE$10:$DE$462,1,FALSE),TRUE,FALSE)</f>
        <v>1</v>
      </c>
      <c r="J341" t="b">
        <f>IF(VLOOKUP($A341,table123!$EF$10:$EF$410,1,FALSE)=VLOOKUP(calculations!$A341,table100!$EE$10:$EE$462,1,FALSE),TRUE,FALSE)</f>
        <v>1</v>
      </c>
      <c r="K341" t="b">
        <f>IF(VLOOKUP($A341,table123!$FF$10:$FF$410,1,FALSE)=VLOOKUP(calculations!$A341,table100!$FE$10:$FE$462,1,FALSE),TRUE,FALSE)</f>
        <v>1</v>
      </c>
      <c r="L341" t="b">
        <f>IF(VLOOKUP($A341,table123!$GF$10:$GF$408,1,FALSE)=VLOOKUP(calculations!$A341,table100!$GE$10:$GE$462,1,FALSE),TRUE,FALSE)</f>
        <v>1</v>
      </c>
      <c r="N341">
        <f>IFERROR(VLOOKUP($A341,table123!$F$10:$R$410,3,FALSE)/VLOOKUP($A341,table100!$E$10:$K$462,7,FALSE)*1000,"")</f>
        <v>6.8033957473817832</v>
      </c>
      <c r="O341">
        <f>IFERROR(VLOOKUP($A341,table123!$AF$10:$AR$410,3,FALSE)/VLOOKUP($A341,table100!$AE$10:$AK$462,7,FALSE)*1000,"")</f>
        <v>10.589300476321695</v>
      </c>
      <c r="P341">
        <f>IFERROR(VLOOKUP($A341,table123!$BF$10:$BR$410,3,FALSE)/VLOOKUP($A341,table100!$BE$10:$BK$462,7,FALSE)*1000,"")</f>
        <v>9.4014598540145986</v>
      </c>
      <c r="Q341">
        <f>IFERROR(VLOOKUP($A341,table123!$CF$10:$CY$410,3,FALSE)/VLOOKUP($A341,table100!$CE$10:$CK$462,7,FALSE)*1000,"")</f>
        <v>15.370077525359664</v>
      </c>
      <c r="R341">
        <f>IFERROR(VLOOKUP($A341,table123!$DF$10:$DY$410,3,FALSE)/VLOOKUP($A341,table100!$DE$10:$DK$462,7,FALSE)*1000,"")</f>
        <v>13.872569457605277</v>
      </c>
      <c r="S341">
        <f>IFERROR(VLOOKUP($A341,table123!$EF$10:$EZ$410,3,FALSE)/VLOOKUP($A341,table100!$EE$10:$EK$462,7,FALSE)*1000,"")</f>
        <v>20.897081871781474</v>
      </c>
      <c r="T341">
        <f>IFERROR(VLOOKUP($A341,table123!$FF$10:$FZ$410,3,FALSE)/VLOOKUP($A341,table100!$FE$10:$FK$462,7,FALSE)*1000,"")</f>
        <v>5.9165114495453048</v>
      </c>
      <c r="U341">
        <f>IFERROR(VLOOKUP($A341,table123!$GF$10:$GZ$410,3,FALSE)/VLOOKUP($A341,table100!$GE$10:$GK$462,7,FALSE)*1000,"")</f>
        <v>8.3357494926065527</v>
      </c>
      <c r="W341">
        <f>IFERROR(VLOOKUP($A341,table123!$F$10:$R$410,5,FALSE)/VLOOKUP($A341,table100!$E$10:$K$462,7,FALSE)*1000,"")</f>
        <v>0.19834973024436686</v>
      </c>
      <c r="X341">
        <f>IFERROR(VLOOKUP($A341,table123!$AF$10:$AR$410,5,FALSE)/VLOOKUP($A341,table100!$AE$10:$AK$462,7,FALSE)*1000,"")</f>
        <v>0.35428886352005667</v>
      </c>
      <c r="Y341">
        <f>IFERROR(VLOOKUP($A341,table123!$BF$10:$BR$410,5,FALSE)/VLOOKUP($A341,table100!$BE$10:$BK$462,7,FALSE)*1000,"")</f>
        <v>0.1751824817518248</v>
      </c>
      <c r="Z341">
        <f>IFERROR(VLOOKUP($A341,table123!$CF$10:$CY$410,5,FALSE)/VLOOKUP($A341,table100!$CE$10:$CK$462,7,FALSE)*1000,"")</f>
        <v>0.4049832221236549</v>
      </c>
      <c r="AA341">
        <f>IFERROR(VLOOKUP($A341,table123!$DF$10:$DY$410,5,FALSE)/VLOOKUP($A341,table100!$DE$10:$DK$462,7,FALSE)*1000,"")</f>
        <v>0.24637076905583144</v>
      </c>
      <c r="AB341">
        <f>IFERROR(VLOOKUP($A341,table123!$EF$10:$EZ$410,5,FALSE)/VLOOKUP($A341,table100!$EE$10:$EK$462,7,FALSE)*1000,"")</f>
        <v>0.24255541458317786</v>
      </c>
      <c r="AC341">
        <f>IFERROR(VLOOKUP($A341,table123!$FF$10:$FZ$410,5,FALSE)/VLOOKUP($A341,table100!$FE$10:$FK$462,7,FALSE)*1000,"")</f>
        <v>0.58434680983163501</v>
      </c>
      <c r="AD341">
        <f>IFERROR(VLOOKUP($A341,table123!$GF$10:$GZ$410,5,FALSE)/VLOOKUP($A341,table100!$GE$10:$GK$462,7,FALSE)*1000,"")</f>
        <v>0.14496955639315742</v>
      </c>
      <c r="AF341">
        <f>IFERROR(VLOOKUP($A341,table123!$F$10:$R$410,7,FALSE)/VLOOKUP($A341,table100!$E$10:$K$462,7,FALSE)*1000,"")</f>
        <v>1.3289431926372581</v>
      </c>
      <c r="AG341">
        <f>IFERROR(VLOOKUP($A341,table123!$AF$10:$AR$410,7,FALSE)/VLOOKUP($A341,table100!$AE$10:$AK$462,7,FALSE)*1000,"")</f>
        <v>1.2990591662402078</v>
      </c>
      <c r="AH341">
        <f>IFERROR(VLOOKUP($A341,table123!$BF$10:$BR$410,7,FALSE)/VLOOKUP($A341,table100!$BE$10:$BK$462,7,FALSE)*1000,"")</f>
        <v>0.5060827250608273</v>
      </c>
      <c r="AI341">
        <f>IFERROR(VLOOKUP($A341,table123!$CF$10:$CY$410,7,FALSE)/VLOOKUP($A341,table100!$CE$10:$CK$462,7,FALSE)*1000,"")</f>
        <v>2.3334747560458209</v>
      </c>
      <c r="AJ341">
        <f>IFERROR(VLOOKUP($A341,table123!$DF$10:$DY$410,7,FALSE)/VLOOKUP($A341,table100!$DE$10:$DK$462,7,FALSE)*1000,"")</f>
        <v>1.9709661524466515</v>
      </c>
      <c r="AK341">
        <f>IFERROR(VLOOKUP($A341,table123!$EF$10:$EZ$410,7,FALSE)/VLOOKUP($A341,table100!$EE$10:$EK$462,7,FALSE)*1000,"")</f>
        <v>0.98887976714680204</v>
      </c>
      <c r="AL341">
        <f>IFERROR(VLOOKUP($A341,table123!$FF$10:$FZ$410,7,FALSE)/VLOOKUP($A341,table100!$FE$10:$FK$462,7,FALSE)*1000,"")</f>
        <v>1.3878236733501332</v>
      </c>
      <c r="AM341">
        <f>IFERROR(VLOOKUP($A341,table123!$GF$10:$GZ$410,7,FALSE)/VLOOKUP($A341,table100!$GE$10:$GK$462,7,FALSE)*1000,"")</f>
        <v>0.39866628008118293</v>
      </c>
      <c r="AO341">
        <f>IFERROR(VLOOKUP($A341,table123!$F$10:$R$410,9,FALSE)/VLOOKUP($A341,table100!$E$10:$K$462,7,FALSE)*1000,"")</f>
        <v>9.9174865122183431E-2</v>
      </c>
      <c r="AP341">
        <f>IFERROR(VLOOKUP($A341,table123!$AF$10:$AR$410,9,FALSE)/VLOOKUP($A341,table100!$AE$10:$AK$462,7,FALSE)*1000,"")</f>
        <v>9.8413573200015744E-2</v>
      </c>
      <c r="AQ341">
        <f>IFERROR(VLOOKUP($A341,table123!$BF$10:$BR$410,9,FALSE)/VLOOKUP($A341,table100!$BE$10:$BK$462,7,FALSE)*1000,"")</f>
        <v>0</v>
      </c>
      <c r="AR341">
        <f>IFERROR(VLOOKUP($A341,table123!$CF$10:$CY$410,16,FALSE)/VLOOKUP($A341,table100!$CE$10:$CK$462,7,FALSE)*1000,"")</f>
        <v>0</v>
      </c>
      <c r="AS341">
        <f>IFERROR(VLOOKUP($A341,table123!$DF$10:$DY$410,16,FALSE)/VLOOKUP($A341,table100!$DE$10:$DK$462,7,FALSE)*1000,"")</f>
        <v>1.895159761967934E-2</v>
      </c>
      <c r="AT341">
        <f>IFERROR(VLOOKUP($A341,table123!$EF$10:$EZ$410,17,FALSE)/VLOOKUP($A341,table100!$EE$10:$EK$462,7,FALSE)*1000,"")</f>
        <v>5.5974326442271807E-2</v>
      </c>
      <c r="AU341">
        <f>IFERROR(VLOOKUP($A341,table123!$FF$10:$FZ$410,17,FALSE)/VLOOKUP($A341,table100!$FE$10:$FK$462,7,FALSE)*1000,"")</f>
        <v>0.10956502684343158</v>
      </c>
      <c r="AV341">
        <f>IFERROR(VLOOKUP($A341,table123!$GF$10:$GZ$410,17,FALSE)/VLOOKUP($A341,table100!$GE$10:$GK$462,7,FALSE)*1000,"")</f>
        <v>3.6242389098289356E-2</v>
      </c>
      <c r="AX341">
        <f>IFERROR(VLOOKUP($A341,table123!$F$10:$R$410,11,FALSE)/VLOOKUP($A341,table100!$E$10:$K$462,7,FALSE)*1000,"")</f>
        <v>0.69422405585528402</v>
      </c>
      <c r="AY341">
        <f>IFERROR(VLOOKUP($A341,table123!$AF$10:$AR$410,11,FALSE)/VLOOKUP($A341,table100!$AE$10:$AK$462,7,FALSE)*1000,"")</f>
        <v>1.1415974491201828</v>
      </c>
      <c r="AZ341">
        <f>IFERROR(VLOOKUP($A341,table123!$BF$10:$BR$410,11,FALSE)/VLOOKUP($A341,table100!$BE$10:$BK$462,7,FALSE)*1000,"")</f>
        <v>0.75912408759124095</v>
      </c>
      <c r="BA341">
        <f>IFERROR(VLOOKUP($A341,table123!$CF$10:$CY$410,18,FALSE)/VLOOKUP($A341,table100!$CE$10:$CK$462,7,FALSE)*1000,"")</f>
        <v>0.52069271415898488</v>
      </c>
      <c r="BB341">
        <f>IFERROR(VLOOKUP($A341,table123!$DF$10:$DY$410,18,FALSE)/VLOOKUP($A341,table100!$DE$10:$DK$462,7,FALSE)*1000,"")</f>
        <v>0.37903195239358678</v>
      </c>
      <c r="BC341">
        <f>IFERROR(VLOOKUP($A341,table123!$EF$10:$EZ$410,19,FALSE)/VLOOKUP($A341,table100!$EE$10:$EK$462,7,FALSE)*1000,"")</f>
        <v>0.42913650272408388</v>
      </c>
      <c r="BD341">
        <f>IFERROR(VLOOKUP($A341,table123!$FF$10:$FZ$410,19,FALSE)/VLOOKUP($A341,table100!$FE$10:$FK$462,7,FALSE)*1000,"")</f>
        <v>0.2921734049158175</v>
      </c>
      <c r="BE341">
        <f>IFERROR(VLOOKUP($A341,table123!$GF$10:$GZ$410,19,FALSE)/VLOOKUP($A341,table100!$GE$10:$GK$462,7,FALSE)*1000,"")</f>
        <v>0.38054508553203825</v>
      </c>
      <c r="BG341">
        <f>IFERROR(VLOOKUP($A341,table123!$F$10:$R$410,13,FALSE)/VLOOKUP($A341,table100!$E$10:$K$462,7,FALSE)*1000,"")</f>
        <v>7.7356394795303078</v>
      </c>
      <c r="BH341">
        <f>IFERROR(VLOOKUP($A341,table123!$AF$10:$AR$410,13,FALSE)/VLOOKUP($A341,table100!$AE$10:$AK$462,7,FALSE)*1000,"")</f>
        <v>11.199464630161792</v>
      </c>
      <c r="BI341">
        <f>IFERROR(VLOOKUP($A341,table123!$BF$10:$BR$410,13,FALSE)/VLOOKUP($A341,table100!$BE$10:$BK$462,7,FALSE)*1000,"")</f>
        <v>9.3236009732360099</v>
      </c>
      <c r="BJ341">
        <f>IFERROR(VLOOKUP($A341,table123!$CF$10:$CY$410,20,FALSE)/VLOOKUP($A341,table100!$CE$10:$CK$462,7,FALSE)*1000,"")</f>
        <v>17.587842789370157</v>
      </c>
      <c r="BK341">
        <f>IFERROR(VLOOKUP($A341,table123!$DF$10:$DY$410,20,FALSE)/VLOOKUP($A341,table100!$DE$10:$DK$462,7,FALSE)*1000,"")</f>
        <v>15.72982602433385</v>
      </c>
      <c r="BL341">
        <f>IFERROR(VLOOKUP($A341,table123!$EF$10:$EZ$410,21,FALSE)/VLOOKUP($A341,table100!$EE$10:$EK$462,7,FALSE)*1000,"")</f>
        <v>21.755354877229646</v>
      </c>
      <c r="BM341">
        <f>IFERROR(VLOOKUP($A341,table123!$FF$10:$FZ$410,21,FALSE)/VLOOKUP($A341,table100!$FE$10:$FK$462,7,FALSE)*1000,"")</f>
        <v>7.7060735546546875</v>
      </c>
      <c r="BN341">
        <f>IFERROR(VLOOKUP($A341,table123!$GF$10:$GZ$410,21,FALSE)/VLOOKUP($A341,table100!$GE$10:$GK$462,7,FALSE)*1000,"")</f>
        <v>8.5350826326471445</v>
      </c>
    </row>
    <row r="342" spans="1:66" x14ac:dyDescent="0.3">
      <c r="A342" t="s">
        <v>1294</v>
      </c>
      <c r="B342" t="str">
        <f>VLOOKUP($A342,class!$A$1:$B$455,2,FALSE)</f>
        <v>Unitary Authority</v>
      </c>
      <c r="C342" t="str">
        <f>IFERROR(VLOOKUP($A342,classifications!A$3:C$334,3,FALSE),VLOOKUP($A342,classifications!I$2:K$28,3,FALSE))</f>
        <v>Predominantly Urban</v>
      </c>
      <c r="E342" t="b">
        <f>IF(VLOOKUP(A342,table123!$F$10:$F$410,1,FALSE)=VLOOKUP(calculations!A342,table100!$E$10:$E$462,1,FALSE),TRUE,FALSE)</f>
        <v>1</v>
      </c>
      <c r="F342" t="b">
        <f>IF(VLOOKUP($A342,table123!$AF$10:$AF$410,1,FALSE)=VLOOKUP(calculations!$A342,table100!$AE$10:$AE$462,1,FALSE),TRUE,FALSE)</f>
        <v>1</v>
      </c>
      <c r="G342" t="b">
        <f>IF(VLOOKUP($A342,table123!$BF$10:$BF$410,1,FALSE)=VLOOKUP(calculations!$A342,table100!$BE$10:$BE$462,1,FALSE),TRUE,FALSE)</f>
        <v>1</v>
      </c>
      <c r="H342" t="b">
        <f>IF(VLOOKUP($A342,table123!$CF$10:$CF$410,1,FALSE)=VLOOKUP(calculations!$A342,table100!$CE$10:$CE$462,1,FALSE),TRUE,FALSE)</f>
        <v>1</v>
      </c>
      <c r="I342" t="b">
        <f>IF(VLOOKUP($A342,table123!$DF$10:$DF$410,1,FALSE)=VLOOKUP(calculations!$A342,table100!$DE$10:$DE$462,1,FALSE),TRUE,FALSE)</f>
        <v>1</v>
      </c>
      <c r="J342" t="b">
        <f>IF(VLOOKUP($A342,table123!$EF$10:$EF$410,1,FALSE)=VLOOKUP(calculations!$A342,table100!$EE$10:$EE$462,1,FALSE),TRUE,FALSE)</f>
        <v>1</v>
      </c>
      <c r="K342" t="b">
        <f>IF(VLOOKUP($A342,table123!$FF$10:$FF$410,1,FALSE)=VLOOKUP(calculations!$A342,table100!$FE$10:$FE$462,1,FALSE),TRUE,FALSE)</f>
        <v>1</v>
      </c>
      <c r="L342" t="b">
        <f>IF(VLOOKUP($A342,table123!$GF$10:$GF$408,1,FALSE)=VLOOKUP(calculations!$A342,table100!$GE$10:$GE$462,1,FALSE),TRUE,FALSE)</f>
        <v>1</v>
      </c>
      <c r="N342">
        <f>IFERROR(VLOOKUP($A342,table123!$F$10:$R$410,3,FALSE)/VLOOKUP($A342,table100!$E$10:$K$462,7,FALSE)*1000,"")</f>
        <v>3.0051071250622821</v>
      </c>
      <c r="O342">
        <f>IFERROR(VLOOKUP($A342,table123!$AF$10:$AR$410,3,FALSE)/VLOOKUP($A342,table100!$AE$10:$AK$462,7,FALSE)*1000,"")</f>
        <v>5.6457742000527347</v>
      </c>
      <c r="P342">
        <f>IFERROR(VLOOKUP($A342,table123!$BF$10:$BR$410,3,FALSE)/VLOOKUP($A342,table100!$BE$10:$BK$462,7,FALSE)*1000,"")</f>
        <v>3.3140655105973025</v>
      </c>
      <c r="Q342">
        <f>IFERROR(VLOOKUP($A342,table123!$CF$10:$CY$410,3,FALSE)/VLOOKUP($A342,table100!$CE$10:$CK$462,7,FALSE)*1000,"")</f>
        <v>4.1580998557707058</v>
      </c>
      <c r="R342">
        <f>IFERROR(VLOOKUP($A342,table123!$DF$10:$DY$410,3,FALSE)/VLOOKUP($A342,table100!$DE$10:$DK$462,7,FALSE)*1000,"")</f>
        <v>3.6747888140038425</v>
      </c>
      <c r="S342">
        <f>IFERROR(VLOOKUP($A342,table123!$EF$10:$EZ$410,3,FALSE)/VLOOKUP($A342,table100!$EE$10:$EK$462,7,FALSE)*1000,"")</f>
        <v>4.6883534624021364</v>
      </c>
      <c r="T342">
        <f>IFERROR(VLOOKUP($A342,table123!$FF$10:$FZ$410,3,FALSE)/VLOOKUP($A342,table100!$FE$10:$FK$462,7,FALSE)*1000,"")</f>
        <v>4.7947890594372913</v>
      </c>
      <c r="U342">
        <f>IFERROR(VLOOKUP($A342,table123!$GF$10:$GZ$410,3,FALSE)/VLOOKUP($A342,table100!$GE$10:$GK$462,7,FALSE)*1000,"")</f>
        <v>1.8099412143060145</v>
      </c>
      <c r="W342">
        <f>IFERROR(VLOOKUP($A342,table123!$F$10:$R$410,5,FALSE)/VLOOKUP($A342,table100!$E$10:$K$462,7,FALSE)*1000,"")</f>
        <v>0.34255107125062284</v>
      </c>
      <c r="X342">
        <f>IFERROR(VLOOKUP($A342,table123!$AF$10:$AR$410,5,FALSE)/VLOOKUP($A342,table100!$AE$10:$AK$462,7,FALSE)*1000,"")</f>
        <v>0.12408294945170846</v>
      </c>
      <c r="Y342">
        <f>IFERROR(VLOOKUP($A342,table123!$BF$10:$BR$410,5,FALSE)/VLOOKUP($A342,table100!$BE$10:$BK$462,7,FALSE)*1000,"")</f>
        <v>0.44701348747591524</v>
      </c>
      <c r="Z342">
        <f>IFERROR(VLOOKUP($A342,table123!$CF$10:$CY$410,5,FALSE)/VLOOKUP($A342,table100!$CE$10:$CK$462,7,FALSE)*1000,"")</f>
        <v>0.47564979899960103</v>
      </c>
      <c r="AA342">
        <f>IFERROR(VLOOKUP($A342,table123!$DF$10:$DY$410,5,FALSE)/VLOOKUP($A342,table100!$DE$10:$DK$462,7,FALSE)*1000,"")</f>
        <v>0.30496172730322341</v>
      </c>
      <c r="AB342">
        <f>IFERROR(VLOOKUP($A342,table123!$EF$10:$EZ$410,5,FALSE)/VLOOKUP($A342,table100!$EE$10:$EK$462,7,FALSE)*1000,"")</f>
        <v>0.98622322024640408</v>
      </c>
      <c r="AC342">
        <f>IFERROR(VLOOKUP($A342,table123!$FF$10:$FZ$410,5,FALSE)/VLOOKUP($A342,table100!$FE$10:$FK$462,7,FALSE)*1000,"")</f>
        <v>1.9299779861885951</v>
      </c>
      <c r="AD342">
        <f>IFERROR(VLOOKUP($A342,table123!$GF$10:$GZ$410,5,FALSE)/VLOOKUP($A342,table100!$GE$10:$GK$462,7,FALSE)*1000,"")</f>
        <v>0.688076825273361</v>
      </c>
      <c r="AF342">
        <f>IFERROR(VLOOKUP($A342,table123!$F$10:$R$410,7,FALSE)/VLOOKUP($A342,table100!$E$10:$K$462,7,FALSE)*1000,"")</f>
        <v>0.52939711011459889</v>
      </c>
      <c r="AG342">
        <f>IFERROR(VLOOKUP($A342,table123!$AF$10:$AR$410,7,FALSE)/VLOOKUP($A342,table100!$AE$10:$AK$462,7,FALSE)*1000,"")</f>
        <v>0.6514354846214695</v>
      </c>
      <c r="AH342">
        <f>IFERROR(VLOOKUP($A342,table123!$BF$10:$BR$410,7,FALSE)/VLOOKUP($A342,table100!$BE$10:$BK$462,7,FALSE)*1000,"")</f>
        <v>0.84778420038535651</v>
      </c>
      <c r="AI342">
        <f>IFERROR(VLOOKUP($A342,table123!$CF$10:$CY$410,7,FALSE)/VLOOKUP($A342,table100!$CE$10:$CK$462,7,FALSE)*1000,"")</f>
        <v>1.6264154417405714</v>
      </c>
      <c r="AJ342">
        <f>IFERROR(VLOOKUP($A342,table123!$DF$10:$DY$410,7,FALSE)/VLOOKUP($A342,table100!$DE$10:$DK$462,7,FALSE)*1000,"")</f>
        <v>0.99112561373547614</v>
      </c>
      <c r="AK342">
        <f>IFERROR(VLOOKUP($A342,table123!$EF$10:$EZ$410,7,FALSE)/VLOOKUP($A342,table100!$EE$10:$EK$462,7,FALSE)*1000,"")</f>
        <v>0.60690659707471029</v>
      </c>
      <c r="AL342">
        <f>IFERROR(VLOOKUP($A342,table123!$FF$10:$FZ$410,7,FALSE)/VLOOKUP($A342,table100!$FE$10:$FK$462,7,FALSE)*1000,"")</f>
        <v>1.2816260064533638</v>
      </c>
      <c r="AM342">
        <f>IFERROR(VLOOKUP($A342,table123!$GF$10:$GZ$410,7,FALSE)/VLOOKUP($A342,table100!$GE$10:$GK$462,7,FALSE)*1000,"")</f>
        <v>0.31412202892914304</v>
      </c>
      <c r="AO342">
        <f>IFERROR(VLOOKUP($A342,table123!$F$10:$R$410,9,FALSE)/VLOOKUP($A342,table100!$E$10:$K$462,7,FALSE)*1000,"")</f>
        <v>0</v>
      </c>
      <c r="AP342">
        <f>IFERROR(VLOOKUP($A342,table123!$AF$10:$AR$410,9,FALSE)/VLOOKUP($A342,table100!$AE$10:$AK$462,7,FALSE)*1000,"")</f>
        <v>4.6531106044390674E-2</v>
      </c>
      <c r="AQ342">
        <f>IFERROR(VLOOKUP($A342,table123!$BF$10:$BR$410,9,FALSE)/VLOOKUP($A342,table100!$BE$10:$BK$462,7,FALSE)*1000,"")</f>
        <v>0</v>
      </c>
      <c r="AR342">
        <f>IFERROR(VLOOKUP($A342,table123!$CF$10:$CY$410,16,FALSE)/VLOOKUP($A342,table100!$CE$10:$CK$462,7,FALSE)*1000,"")</f>
        <v>0</v>
      </c>
      <c r="AS342">
        <f>IFERROR(VLOOKUP($A342,table123!$DF$10:$DY$410,16,FALSE)/VLOOKUP($A342,table100!$DE$10:$DK$462,7,FALSE)*1000,"")</f>
        <v>0</v>
      </c>
      <c r="AT342">
        <f>IFERROR(VLOOKUP($A342,table123!$EF$10:$EZ$410,17,FALSE)/VLOOKUP($A342,table100!$EE$10:$EK$462,7,FALSE)*1000,"")</f>
        <v>0</v>
      </c>
      <c r="AU342">
        <f>IFERROR(VLOOKUP($A342,table123!$FF$10:$FZ$410,17,FALSE)/VLOOKUP($A342,table100!$FE$10:$FK$462,7,FALSE)*1000,"")</f>
        <v>0</v>
      </c>
      <c r="AV342">
        <f>IFERROR(VLOOKUP($A342,table123!$GF$10:$GZ$410,17,FALSE)/VLOOKUP($A342,table100!$GE$10:$GK$462,7,FALSE)*1000,"")</f>
        <v>0</v>
      </c>
      <c r="AX342">
        <f>IFERROR(VLOOKUP($A342,table123!$F$10:$R$410,11,FALSE)/VLOOKUP($A342,table100!$E$10:$K$462,7,FALSE)*1000,"")</f>
        <v>0</v>
      </c>
      <c r="AY342">
        <f>IFERROR(VLOOKUP($A342,table123!$AF$10:$AR$410,11,FALSE)/VLOOKUP($A342,table100!$AE$10:$AK$462,7,FALSE)*1000,"")</f>
        <v>0.23265553022195337</v>
      </c>
      <c r="AZ342">
        <f>IFERROR(VLOOKUP($A342,table123!$BF$10:$BR$410,11,FALSE)/VLOOKUP($A342,table100!$BE$10:$BK$462,7,FALSE)*1000,"")</f>
        <v>0</v>
      </c>
      <c r="BA342">
        <f>IFERROR(VLOOKUP($A342,table123!$CF$10:$CY$410,18,FALSE)/VLOOKUP($A342,table100!$CE$10:$CK$462,7,FALSE)*1000,"")</f>
        <v>0</v>
      </c>
      <c r="BB342">
        <f>IFERROR(VLOOKUP($A342,table123!$DF$10:$DY$410,18,FALSE)/VLOOKUP($A342,table100!$DE$10:$DK$462,7,FALSE)*1000,"")</f>
        <v>0</v>
      </c>
      <c r="BC342">
        <f>IFERROR(VLOOKUP($A342,table123!$EF$10:$EZ$410,19,FALSE)/VLOOKUP($A342,table100!$EE$10:$EK$462,7,FALSE)*1000,"")</f>
        <v>0</v>
      </c>
      <c r="BD342">
        <f>IFERROR(VLOOKUP($A342,table123!$FF$10:$FZ$410,19,FALSE)/VLOOKUP($A342,table100!$FE$10:$FK$462,7,FALSE)*1000,"")</f>
        <v>0</v>
      </c>
      <c r="BE342">
        <f>IFERROR(VLOOKUP($A342,table123!$GF$10:$GZ$410,19,FALSE)/VLOOKUP($A342,table100!$GE$10:$GK$462,7,FALSE)*1000,"")</f>
        <v>0</v>
      </c>
      <c r="BG342">
        <f>IFERROR(VLOOKUP($A342,table123!$F$10:$R$410,13,FALSE)/VLOOKUP($A342,table100!$E$10:$K$462,7,FALSE)*1000,"")</f>
        <v>3.8770553064275037</v>
      </c>
      <c r="BH342">
        <f>IFERROR(VLOOKUP($A342,table123!$AF$10:$AR$410,13,FALSE)/VLOOKUP($A342,table100!$AE$10:$AK$462,7,FALSE)*1000,"")</f>
        <v>6.2351682099483501</v>
      </c>
      <c r="BI342">
        <f>IFERROR(VLOOKUP($A342,table123!$BF$10:$BR$410,13,FALSE)/VLOOKUP($A342,table100!$BE$10:$BK$462,7,FALSE)*1000,"")</f>
        <v>4.6088631984585744</v>
      </c>
      <c r="BJ342">
        <f>IFERROR(VLOOKUP($A342,table123!$CF$10:$CY$410,20,FALSE)/VLOOKUP($A342,table100!$CE$10:$CK$462,7,FALSE)*1000,"")</f>
        <v>6.260165096510879</v>
      </c>
      <c r="BK342">
        <f>IFERROR(VLOOKUP($A342,table123!$DF$10:$DY$410,20,FALSE)/VLOOKUP($A342,table100!$DE$10:$DK$462,7,FALSE)*1000,"")</f>
        <v>4.970876155042542</v>
      </c>
      <c r="BL342">
        <f>IFERROR(VLOOKUP($A342,table123!$EF$10:$EZ$410,21,FALSE)/VLOOKUP($A342,table100!$EE$10:$EK$462,7,FALSE)*1000,"")</f>
        <v>6.2814832797232505</v>
      </c>
      <c r="BM342">
        <f>IFERROR(VLOOKUP($A342,table123!$FF$10:$FZ$410,21,FALSE)/VLOOKUP($A342,table100!$FE$10:$FK$462,7,FALSE)*1000,"")</f>
        <v>8.0063930520792486</v>
      </c>
      <c r="BN342">
        <f>IFERROR(VLOOKUP($A342,table123!$GF$10:$GZ$410,21,FALSE)/VLOOKUP($A342,table100!$GE$10:$GK$462,7,FALSE)*1000,"")</f>
        <v>2.8121400685085187</v>
      </c>
    </row>
    <row r="343" spans="1:66" x14ac:dyDescent="0.3">
      <c r="A343" t="s">
        <v>449</v>
      </c>
      <c r="B343" t="str">
        <f>VLOOKUP($A343,class!$A$1:$B$455,2,FALSE)</f>
        <v>Shire District</v>
      </c>
      <c r="C343" t="str">
        <f>IFERROR(VLOOKUP($A343,classifications!A$3:C$334,3,FALSE),VLOOKUP($A343,classifications!I$2:K$28,3,FALSE))</f>
        <v>Predominantly Rural</v>
      </c>
      <c r="E343" t="b">
        <f>IF(VLOOKUP(A343,table123!$F$10:$F$410,1,FALSE)=VLOOKUP(calculations!A343,table100!$E$10:$E$462,1,FALSE),TRUE,FALSE)</f>
        <v>1</v>
      </c>
      <c r="F343" t="b">
        <f>IF(VLOOKUP($A343,table123!$AF$10:$AF$410,1,FALSE)=VLOOKUP(calculations!$A343,table100!$AE$10:$AE$462,1,FALSE),TRUE,FALSE)</f>
        <v>1</v>
      </c>
      <c r="G343" t="b">
        <f>IF(VLOOKUP($A343,table123!$BF$10:$BF$410,1,FALSE)=VLOOKUP(calculations!$A343,table100!$BE$10:$BE$462,1,FALSE),TRUE,FALSE)</f>
        <v>1</v>
      </c>
      <c r="H343" t="b">
        <f>IF(VLOOKUP($A343,table123!$CF$10:$CF$410,1,FALSE)=VLOOKUP(calculations!$A343,table100!$CE$10:$CE$462,1,FALSE),TRUE,FALSE)</f>
        <v>1</v>
      </c>
      <c r="I343" t="b">
        <f>IF(VLOOKUP($A343,table123!$DF$10:$DF$410,1,FALSE)=VLOOKUP(calculations!$A343,table100!$DE$10:$DE$462,1,FALSE),TRUE,FALSE)</f>
        <v>1</v>
      </c>
      <c r="J343" t="b">
        <f>IF(VLOOKUP($A343,table123!$EF$10:$EF$410,1,FALSE)=VLOOKUP(calculations!$A343,table100!$EE$10:$EE$462,1,FALSE),TRUE,FALSE)</f>
        <v>1</v>
      </c>
      <c r="K343" t="b">
        <f>IF(VLOOKUP($A343,table123!$FF$10:$FF$410,1,FALSE)=VLOOKUP(calculations!$A343,table100!$FE$10:$FE$462,1,FALSE),TRUE,FALSE)</f>
        <v>1</v>
      </c>
      <c r="L343" t="b">
        <f>IF(VLOOKUP($A343,table123!$GF$10:$GF$408,1,FALSE)=VLOOKUP(calculations!$A343,table100!$GE$10:$GE$462,1,FALSE),TRUE,FALSE)</f>
        <v>1</v>
      </c>
      <c r="N343">
        <f>IFERROR(VLOOKUP($A343,table123!$F$10:$R$410,3,FALSE)/VLOOKUP($A343,table100!$E$10:$K$462,7,FALSE)*1000,"")</f>
        <v>4.6169244180415205</v>
      </c>
      <c r="O343">
        <f>IFERROR(VLOOKUP($A343,table123!$AF$10:$AR$410,3,FALSE)/VLOOKUP($A343,table100!$AE$10:$AK$462,7,FALSE)*1000,"")</f>
        <v>3.5343636538894065</v>
      </c>
      <c r="P343">
        <f>IFERROR(VLOOKUP($A343,table123!$BF$10:$BR$410,3,FALSE)/VLOOKUP($A343,table100!$BE$10:$BK$462,7,FALSE)*1000,"")</f>
        <v>13.246304473027452</v>
      </c>
      <c r="Q343">
        <f>IFERROR(VLOOKUP($A343,table123!$CF$10:$CY$410,3,FALSE)/VLOOKUP($A343,table100!$CE$10:$CK$462,7,FALSE)*1000,"")</f>
        <v>11.600416101881915</v>
      </c>
      <c r="R343">
        <f>IFERROR(VLOOKUP($A343,table123!$DF$10:$DY$410,3,FALSE)/VLOOKUP($A343,table100!$DE$10:$DK$462,7,FALSE)*1000,"")</f>
        <v>8.8713191807258909</v>
      </c>
      <c r="S343">
        <f>IFERROR(VLOOKUP($A343,table123!$EF$10:$EZ$410,3,FALSE)/VLOOKUP($A343,table100!$EE$10:$EK$462,7,FALSE)*1000,"")</f>
        <v>6.8081698037645175</v>
      </c>
      <c r="T343">
        <f>IFERROR(VLOOKUP($A343,table123!$FF$10:$FZ$410,3,FALSE)/VLOOKUP($A343,table100!$FE$10:$FK$462,7,FALSE)*1000,"")</f>
        <v>6.2047253721306967</v>
      </c>
      <c r="U343">
        <f>IFERROR(VLOOKUP($A343,table123!$GF$10:$GZ$410,3,FALSE)/VLOOKUP($A343,table100!$GE$10:$GK$462,7,FALSE)*1000,"")</f>
        <v>7.2171513479091489</v>
      </c>
      <c r="W343">
        <f>IFERROR(VLOOKUP($A343,table123!$F$10:$R$410,5,FALSE)/VLOOKUP($A343,table100!$E$10:$K$462,7,FALSE)*1000,"")</f>
        <v>0.25828947793239276</v>
      </c>
      <c r="X343">
        <f>IFERROR(VLOOKUP($A343,table123!$AF$10:$AR$410,5,FALSE)/VLOOKUP($A343,table100!$AE$10:$AK$462,7,FALSE)*1000,"")</f>
        <v>3.2130578671721879E-2</v>
      </c>
      <c r="Y343">
        <f>IFERROR(VLOOKUP($A343,table123!$BF$10:$BR$410,5,FALSE)/VLOOKUP($A343,table100!$BE$10:$BK$462,7,FALSE)*1000,"")</f>
        <v>0.38395085429065079</v>
      </c>
      <c r="Z343">
        <f>IFERROR(VLOOKUP($A343,table123!$CF$10:$CY$410,5,FALSE)/VLOOKUP($A343,table100!$CE$10:$CK$462,7,FALSE)*1000,"")</f>
        <v>1.3870062730510986</v>
      </c>
      <c r="AA343">
        <f>IFERROR(VLOOKUP($A343,table123!$DF$10:$DY$410,5,FALSE)/VLOOKUP($A343,table100!$DE$10:$DK$462,7,FALSE)*1000,"")</f>
        <v>0.71593102160244038</v>
      </c>
      <c r="AB343">
        <f>IFERROR(VLOOKUP($A343,table123!$EF$10:$EZ$410,5,FALSE)/VLOOKUP($A343,table100!$EE$10:$EK$462,7,FALSE)*1000,"")</f>
        <v>1.2322479282831704</v>
      </c>
      <c r="AC343">
        <f>IFERROR(VLOOKUP($A343,table123!$FF$10:$FZ$410,5,FALSE)/VLOOKUP($A343,table100!$FE$10:$FK$462,7,FALSE)*1000,"")</f>
        <v>6.1130299232814746E-2</v>
      </c>
      <c r="AD343">
        <f>IFERROR(VLOOKUP($A343,table123!$GF$10:$GZ$410,5,FALSE)/VLOOKUP($A343,table100!$GE$10:$GK$462,7,FALSE)*1000,"")</f>
        <v>0.24259332261879493</v>
      </c>
      <c r="AF343">
        <f>IFERROR(VLOOKUP($A343,table123!$F$10:$R$410,7,FALSE)/VLOOKUP($A343,table100!$E$10:$K$462,7,FALSE)*1000,"")</f>
        <v>0</v>
      </c>
      <c r="AG343">
        <f>IFERROR(VLOOKUP($A343,table123!$AF$10:$AR$410,7,FALSE)/VLOOKUP($A343,table100!$AE$10:$AK$462,7,FALSE)*1000,"")</f>
        <v>0.61048099476271567</v>
      </c>
      <c r="AH343">
        <f>IFERROR(VLOOKUP($A343,table123!$BF$10:$BR$410,7,FALSE)/VLOOKUP($A343,table100!$BE$10:$BK$462,7,FALSE)*1000,"")</f>
        <v>1.5038075126383823</v>
      </c>
      <c r="AI343">
        <f>IFERROR(VLOOKUP($A343,table123!$CF$10:$CY$410,7,FALSE)/VLOOKUP($A343,table100!$CE$10:$CK$462,7,FALSE)*1000,"")</f>
        <v>1.0402547047883239</v>
      </c>
      <c r="AJ343">
        <f>IFERROR(VLOOKUP($A343,table123!$DF$10:$DY$410,7,FALSE)/VLOOKUP($A343,table100!$DE$10:$DK$462,7,FALSE)*1000,"")</f>
        <v>0.15563717860922618</v>
      </c>
      <c r="AK343">
        <f>IFERROR(VLOOKUP($A343,table123!$EF$10:$EZ$410,7,FALSE)/VLOOKUP($A343,table100!$EE$10:$EK$462,7,FALSE)*1000,"")</f>
        <v>0.21564338744955483</v>
      </c>
      <c r="AL343">
        <f>IFERROR(VLOOKUP($A343,table123!$FF$10:$FZ$410,7,FALSE)/VLOOKUP($A343,table100!$FE$10:$FK$462,7,FALSE)*1000,"")</f>
        <v>1.8339089769844423</v>
      </c>
      <c r="AM343">
        <f>IFERROR(VLOOKUP($A343,table123!$GF$10:$GZ$410,7,FALSE)/VLOOKUP($A343,table100!$GE$10:$GK$462,7,FALSE)*1000,"")</f>
        <v>0.36388998392819238</v>
      </c>
      <c r="AO343">
        <f>IFERROR(VLOOKUP($A343,table123!$F$10:$R$410,9,FALSE)/VLOOKUP($A343,table100!$E$10:$K$462,7,FALSE)*1000,"")</f>
        <v>0</v>
      </c>
      <c r="AP343">
        <f>IFERROR(VLOOKUP($A343,table123!$AF$10:$AR$410,9,FALSE)/VLOOKUP($A343,table100!$AE$10:$AK$462,7,FALSE)*1000,"")</f>
        <v>3.2130578671721879E-2</v>
      </c>
      <c r="AQ343">
        <f>IFERROR(VLOOKUP($A343,table123!$BF$10:$BR$410,9,FALSE)/VLOOKUP($A343,table100!$BE$10:$BK$462,7,FALSE)*1000,"")</f>
        <v>0</v>
      </c>
      <c r="AR343">
        <f>IFERROR(VLOOKUP($A343,table123!$CF$10:$CY$410,16,FALSE)/VLOOKUP($A343,table100!$CE$10:$CK$462,7,FALSE)*1000,"")</f>
        <v>0</v>
      </c>
      <c r="AS343">
        <f>IFERROR(VLOOKUP($A343,table123!$DF$10:$DY$410,16,FALSE)/VLOOKUP($A343,table100!$DE$10:$DK$462,7,FALSE)*1000,"")</f>
        <v>0.68480358588059509</v>
      </c>
      <c r="AT343">
        <f>IFERROR(VLOOKUP($A343,table123!$EF$10:$EZ$410,17,FALSE)/VLOOKUP($A343,table100!$EE$10:$EK$462,7,FALSE)*1000,"")</f>
        <v>0.12322479282831707</v>
      </c>
      <c r="AU343">
        <f>IFERROR(VLOOKUP($A343,table123!$FF$10:$FZ$410,17,FALSE)/VLOOKUP($A343,table100!$FE$10:$FK$462,7,FALSE)*1000,"")</f>
        <v>6.1130299232814746E-2</v>
      </c>
      <c r="AV343">
        <f>IFERROR(VLOOKUP($A343,table123!$GF$10:$GZ$410,17,FALSE)/VLOOKUP($A343,table100!$GE$10:$GK$462,7,FALSE)*1000,"")</f>
        <v>1.667829093004215</v>
      </c>
      <c r="AX343">
        <f>IFERROR(VLOOKUP($A343,table123!$F$10:$R$410,11,FALSE)/VLOOKUP($A343,table100!$E$10:$K$462,7,FALSE)*1000,"")</f>
        <v>3.2286184741549095E-2</v>
      </c>
      <c r="AY343">
        <f>IFERROR(VLOOKUP($A343,table123!$AF$10:$AR$410,11,FALSE)/VLOOKUP($A343,table100!$AE$10:$AK$462,7,FALSE)*1000,"")</f>
        <v>0</v>
      </c>
      <c r="AZ343">
        <f>IFERROR(VLOOKUP($A343,table123!$BF$10:$BR$410,11,FALSE)/VLOOKUP($A343,table100!$BE$10:$BK$462,7,FALSE)*1000,"")</f>
        <v>0.12798361809688361</v>
      </c>
      <c r="BA343">
        <f>IFERROR(VLOOKUP($A343,table123!$CF$10:$CY$410,18,FALSE)/VLOOKUP($A343,table100!$CE$10:$CK$462,7,FALSE)*1000,"")</f>
        <v>1.3239605333669577</v>
      </c>
      <c r="BB343">
        <f>IFERROR(VLOOKUP($A343,table123!$DF$10:$DY$410,18,FALSE)/VLOOKUP($A343,table100!$DE$10:$DK$462,7,FALSE)*1000,"")</f>
        <v>0</v>
      </c>
      <c r="BC343">
        <f>IFERROR(VLOOKUP($A343,table123!$EF$10:$EZ$410,19,FALSE)/VLOOKUP($A343,table100!$EE$10:$EK$462,7,FALSE)*1000,"")</f>
        <v>0.49289917131326827</v>
      </c>
      <c r="BD343">
        <f>IFERROR(VLOOKUP($A343,table123!$FF$10:$FZ$410,19,FALSE)/VLOOKUP($A343,table100!$FE$10:$FK$462,7,FALSE)*1000,"")</f>
        <v>0.21395604731485163</v>
      </c>
      <c r="BE343">
        <f>IFERROR(VLOOKUP($A343,table123!$GF$10:$GZ$410,19,FALSE)/VLOOKUP($A343,table100!$GE$10:$GK$462,7,FALSE)*1000,"")</f>
        <v>0.87940079449313158</v>
      </c>
      <c r="BG343">
        <f>IFERROR(VLOOKUP($A343,table123!$F$10:$R$410,13,FALSE)/VLOOKUP($A343,table100!$E$10:$K$462,7,FALSE)*1000,"")</f>
        <v>4.8429277112323632</v>
      </c>
      <c r="BH343">
        <f>IFERROR(VLOOKUP($A343,table123!$AF$10:$AR$410,13,FALSE)/VLOOKUP($A343,table100!$AE$10:$AK$462,7,FALSE)*1000,"")</f>
        <v>4.2091058059955655</v>
      </c>
      <c r="BI343">
        <f>IFERROR(VLOOKUP($A343,table123!$BF$10:$BR$410,13,FALSE)/VLOOKUP($A343,table100!$BE$10:$BK$462,7,FALSE)*1000,"")</f>
        <v>15.006079221859602</v>
      </c>
      <c r="BJ343">
        <f>IFERROR(VLOOKUP($A343,table123!$CF$10:$CY$410,20,FALSE)/VLOOKUP($A343,table100!$CE$10:$CK$462,7,FALSE)*1000,"")</f>
        <v>12.70371654635438</v>
      </c>
      <c r="BK343">
        <f>IFERROR(VLOOKUP($A343,table123!$DF$10:$DY$410,20,FALSE)/VLOOKUP($A343,table100!$DE$10:$DK$462,7,FALSE)*1000,"")</f>
        <v>10.427690966818153</v>
      </c>
      <c r="BL343">
        <f>IFERROR(VLOOKUP($A343,table123!$EF$10:$EZ$410,21,FALSE)/VLOOKUP($A343,table100!$EE$10:$EK$462,7,FALSE)*1000,"")</f>
        <v>7.8863867410122923</v>
      </c>
      <c r="BM343">
        <f>IFERROR(VLOOKUP($A343,table123!$FF$10:$FZ$410,21,FALSE)/VLOOKUP($A343,table100!$FE$10:$FK$462,7,FALSE)*1000,"")</f>
        <v>7.9469389002659163</v>
      </c>
      <c r="BN343">
        <f>IFERROR(VLOOKUP($A343,table123!$GF$10:$GZ$410,21,FALSE)/VLOOKUP($A343,table100!$GE$10:$GK$462,7,FALSE)*1000,"")</f>
        <v>8.6120629529672197</v>
      </c>
    </row>
    <row r="344" spans="1:66" x14ac:dyDescent="0.3">
      <c r="A344" t="s">
        <v>224</v>
      </c>
      <c r="B344" t="str">
        <f>VLOOKUP($A344,class!$A$1:$B$455,2,FALSE)</f>
        <v>London Borough</v>
      </c>
      <c r="C344" t="str">
        <f>IFERROR(VLOOKUP($A344,classifications!A$3:C$334,3,FALSE),VLOOKUP($A344,classifications!I$2:K$28,3,FALSE))</f>
        <v>Predominantly Urban</v>
      </c>
      <c r="E344" t="b">
        <f>IF(VLOOKUP(A344,table123!$F$10:$F$410,1,FALSE)=VLOOKUP(calculations!A344,table100!$E$10:$E$462,1,FALSE),TRUE,FALSE)</f>
        <v>1</v>
      </c>
      <c r="F344" t="b">
        <f>IF(VLOOKUP($A344,table123!$AF$10:$AF$410,1,FALSE)=VLOOKUP(calculations!$A344,table100!$AE$10:$AE$462,1,FALSE),TRUE,FALSE)</f>
        <v>1</v>
      </c>
      <c r="G344" t="b">
        <f>IF(VLOOKUP($A344,table123!$BF$10:$BF$410,1,FALSE)=VLOOKUP(calculations!$A344,table100!$BE$10:$BE$462,1,FALSE),TRUE,FALSE)</f>
        <v>1</v>
      </c>
      <c r="H344" t="b">
        <f>IF(VLOOKUP($A344,table123!$CF$10:$CF$410,1,FALSE)=VLOOKUP(calculations!$A344,table100!$CE$10:$CE$462,1,FALSE),TRUE,FALSE)</f>
        <v>1</v>
      </c>
      <c r="I344" t="b">
        <f>IF(VLOOKUP($A344,table123!$DF$10:$DF$410,1,FALSE)=VLOOKUP(calculations!$A344,table100!$DE$10:$DE$462,1,FALSE),TRUE,FALSE)</f>
        <v>1</v>
      </c>
      <c r="J344" t="b">
        <f>IF(VLOOKUP($A344,table123!$EF$10:$EF$410,1,FALSE)=VLOOKUP(calculations!$A344,table100!$EE$10:$EE$462,1,FALSE),TRUE,FALSE)</f>
        <v>1</v>
      </c>
      <c r="K344" t="b">
        <f>IF(VLOOKUP($A344,table123!$FF$10:$FF$410,1,FALSE)=VLOOKUP(calculations!$A344,table100!$FE$10:$FE$462,1,FALSE),TRUE,FALSE)</f>
        <v>1</v>
      </c>
      <c r="L344" t="b">
        <f>IF(VLOOKUP($A344,table123!$GF$10:$GF$408,1,FALSE)=VLOOKUP(calculations!$A344,table100!$GE$10:$GE$462,1,FALSE),TRUE,FALSE)</f>
        <v>1</v>
      </c>
      <c r="N344">
        <f>IFERROR(VLOOKUP($A344,table123!$F$10:$R$410,3,FALSE)/VLOOKUP($A344,table100!$E$10:$K$462,7,FALSE)*1000,"")</f>
        <v>9.2929480553223183</v>
      </c>
      <c r="O344">
        <f>IFERROR(VLOOKUP($A344,table123!$AF$10:$AR$410,3,FALSE)/VLOOKUP($A344,table100!$AE$10:$AK$462,7,FALSE)*1000,"")</f>
        <v>5.8325252582505298</v>
      </c>
      <c r="P344">
        <f>IFERROR(VLOOKUP($A344,table123!$BF$10:$BR$410,3,FALSE)/VLOOKUP($A344,table100!$BE$10:$BK$462,7,FALSE)*1000,"")</f>
        <v>8.4004451799499513</v>
      </c>
      <c r="Q344">
        <f>IFERROR(VLOOKUP($A344,table123!$CF$10:$CY$410,3,FALSE)/VLOOKUP($A344,table100!$CE$10:$CK$462,7,FALSE)*1000,"")</f>
        <v>20.669524855169026</v>
      </c>
      <c r="R344">
        <f>IFERROR(VLOOKUP($A344,table123!$DF$10:$DY$410,3,FALSE)/VLOOKUP($A344,table100!$DE$10:$DK$462,7,FALSE)*1000,"")</f>
        <v>41.383528300646724</v>
      </c>
      <c r="S344">
        <f>IFERROR(VLOOKUP($A344,table123!$EF$10:$EZ$410,3,FALSE)/VLOOKUP($A344,table100!$EE$10:$EK$462,7,FALSE)*1000,"")</f>
        <v>16.625409712375603</v>
      </c>
      <c r="T344">
        <f>IFERROR(VLOOKUP($A344,table123!$FF$10:$FZ$410,3,FALSE)/VLOOKUP($A344,table100!$FE$10:$FK$462,7,FALSE)*1000,"")</f>
        <v>12.240123466441275</v>
      </c>
      <c r="U344">
        <f>IFERROR(VLOOKUP($A344,table123!$GF$10:$GZ$410,3,FALSE)/VLOOKUP($A344,table100!$GE$10:$GK$462,7,FALSE)*1000,"")</f>
        <v>37.156757888964094</v>
      </c>
      <c r="W344">
        <f>IFERROR(VLOOKUP($A344,table123!$F$10:$R$410,5,FALSE)/VLOOKUP($A344,table100!$E$10:$K$462,7,FALSE)*1000,"")</f>
        <v>0</v>
      </c>
      <c r="X344">
        <f>IFERROR(VLOOKUP($A344,table123!$AF$10:$AR$410,5,FALSE)/VLOOKUP($A344,table100!$AE$10:$AK$462,7,FALSE)*1000,"")</f>
        <v>7.3249924750399126E-2</v>
      </c>
      <c r="Y344">
        <f>IFERROR(VLOOKUP($A344,table123!$BF$10:$BR$410,5,FALSE)/VLOOKUP($A344,table100!$BE$10:$BK$462,7,FALSE)*1000,"")</f>
        <v>0</v>
      </c>
      <c r="Z344">
        <f>IFERROR(VLOOKUP($A344,table123!$CF$10:$CY$410,5,FALSE)/VLOOKUP($A344,table100!$CE$10:$CK$462,7,FALSE)*1000,"")</f>
        <v>0.26175380820956407</v>
      </c>
      <c r="AA344">
        <f>IFERROR(VLOOKUP($A344,table123!$DF$10:$DY$410,5,FALSE)/VLOOKUP($A344,table100!$DE$10:$DK$462,7,FALSE)*1000,"")</f>
        <v>0.47709447656595289</v>
      </c>
      <c r="AB344">
        <f>IFERROR(VLOOKUP($A344,table123!$EF$10:$EZ$410,5,FALSE)/VLOOKUP($A344,table100!$EE$10:$EK$462,7,FALSE)*1000,"")</f>
        <v>0.10168446307263367</v>
      </c>
      <c r="AC344">
        <f>IFERROR(VLOOKUP($A344,table123!$FF$10:$FZ$410,5,FALSE)/VLOOKUP($A344,table100!$FE$10:$FK$462,7,FALSE)*1000,"")</f>
        <v>5.8325979758399538E-2</v>
      </c>
      <c r="AD344">
        <f>IFERROR(VLOOKUP($A344,table123!$GF$10:$GZ$410,5,FALSE)/VLOOKUP($A344,table100!$GE$10:$GK$462,7,FALSE)*1000,"")</f>
        <v>0.12341704347530147</v>
      </c>
      <c r="AF344">
        <f>IFERROR(VLOOKUP($A344,table123!$F$10:$R$410,7,FALSE)/VLOOKUP($A344,table100!$E$10:$K$462,7,FALSE)*1000,"")</f>
        <v>9.2375229178154258E-3</v>
      </c>
      <c r="AG344">
        <f>IFERROR(VLOOKUP($A344,table123!$AF$10:$AR$410,7,FALSE)/VLOOKUP($A344,table100!$AE$10:$AK$462,7,FALSE)*1000,"")</f>
        <v>0.19228105246979774</v>
      </c>
      <c r="AH344">
        <f>IFERROR(VLOOKUP($A344,table123!$BF$10:$BR$410,7,FALSE)/VLOOKUP($A344,table100!$BE$10:$BK$462,7,FALSE)*1000,"")</f>
        <v>6.3708685005037555E-2</v>
      </c>
      <c r="AI344">
        <f>IFERROR(VLOOKUP($A344,table123!$CF$10:$CY$410,7,FALSE)/VLOOKUP($A344,table100!$CE$10:$CK$462,7,FALSE)*1000,"")</f>
        <v>1.1282491733170865</v>
      </c>
      <c r="AJ344">
        <f>IFERROR(VLOOKUP($A344,table123!$DF$10:$DY$410,7,FALSE)/VLOOKUP($A344,table100!$DE$10:$DK$462,7,FALSE)*1000,"")</f>
        <v>2.5710091237165238</v>
      </c>
      <c r="AK344">
        <f>IFERROR(VLOOKUP($A344,table123!$EF$10:$EZ$410,7,FALSE)/VLOOKUP($A344,table100!$EE$10:$EK$462,7,FALSE)*1000,"")</f>
        <v>1.1863187358473926</v>
      </c>
      <c r="AL344">
        <f>IFERROR(VLOOKUP($A344,table123!$FF$10:$FZ$410,7,FALSE)/VLOOKUP($A344,table100!$FE$10:$FK$462,7,FALSE)*1000,"")</f>
        <v>0.39994957548616827</v>
      </c>
      <c r="AM344">
        <f>IFERROR(VLOOKUP($A344,table123!$GF$10:$GZ$410,7,FALSE)/VLOOKUP($A344,table100!$GE$10:$GK$462,7,FALSE)*1000,"")</f>
        <v>1.3329040695332559</v>
      </c>
      <c r="AO344">
        <f>IFERROR(VLOOKUP($A344,table123!$F$10:$R$410,9,FALSE)/VLOOKUP($A344,table100!$E$10:$K$462,7,FALSE)*1000,"")</f>
        <v>0</v>
      </c>
      <c r="AP344">
        <f>IFERROR(VLOOKUP($A344,table123!$AF$10:$AR$410,9,FALSE)/VLOOKUP($A344,table100!$AE$10:$AK$462,7,FALSE)*1000,"")</f>
        <v>0</v>
      </c>
      <c r="AQ344">
        <f>IFERROR(VLOOKUP($A344,table123!$BF$10:$BR$410,9,FALSE)/VLOOKUP($A344,table100!$BE$10:$BK$462,7,FALSE)*1000,"")</f>
        <v>0</v>
      </c>
      <c r="AR344">
        <f>IFERROR(VLOOKUP($A344,table123!$CF$10:$CY$410,16,FALSE)/VLOOKUP($A344,table100!$CE$10:$CK$462,7,FALSE)*1000,"")</f>
        <v>0</v>
      </c>
      <c r="AS344">
        <f>IFERROR(VLOOKUP($A344,table123!$DF$10:$DY$410,16,FALSE)/VLOOKUP($A344,table100!$DE$10:$DK$462,7,FALSE)*1000,"")</f>
        <v>0</v>
      </c>
      <c r="AT344">
        <f>IFERROR(VLOOKUP($A344,table123!$EF$10:$EZ$410,17,FALSE)/VLOOKUP($A344,table100!$EE$10:$EK$462,7,FALSE)*1000,"")</f>
        <v>0</v>
      </c>
      <c r="AU344">
        <f>IFERROR(VLOOKUP($A344,table123!$FF$10:$FZ$410,17,FALSE)/VLOOKUP($A344,table100!$FE$10:$FK$462,7,FALSE)*1000,"")</f>
        <v>0.13331652516205608</v>
      </c>
      <c r="AV344">
        <f>IFERROR(VLOOKUP($A344,table123!$GF$10:$GZ$410,17,FALSE)/VLOOKUP($A344,table100!$GE$10:$GK$462,7,FALSE)*1000,"")</f>
        <v>0</v>
      </c>
      <c r="AX344">
        <f>IFERROR(VLOOKUP($A344,table123!$F$10:$R$410,11,FALSE)/VLOOKUP($A344,table100!$E$10:$K$462,7,FALSE)*1000,"")</f>
        <v>0.42492605421950957</v>
      </c>
      <c r="AY344">
        <f>IFERROR(VLOOKUP($A344,table123!$AF$10:$AR$410,11,FALSE)/VLOOKUP($A344,table100!$AE$10:$AK$462,7,FALSE)*1000,"")</f>
        <v>5.4937443562799344E-2</v>
      </c>
      <c r="AZ344">
        <f>IFERROR(VLOOKUP($A344,table123!$BF$10:$BR$410,11,FALSE)/VLOOKUP($A344,table100!$BE$10:$BK$462,7,FALSE)*1000,"")</f>
        <v>0.12741737001007511</v>
      </c>
      <c r="BA344">
        <f>IFERROR(VLOOKUP($A344,table123!$CF$10:$CY$410,18,FALSE)/VLOOKUP($A344,table100!$CE$10:$CK$462,7,FALSE)*1000,"")</f>
        <v>0.45129966932683463</v>
      </c>
      <c r="BB344">
        <f>IFERROR(VLOOKUP($A344,table123!$DF$10:$DY$410,18,FALSE)/VLOOKUP($A344,table100!$DE$10:$DK$462,7,FALSE)*1000,"")</f>
        <v>1.7846867456726385</v>
      </c>
      <c r="BC344">
        <f>IFERROR(VLOOKUP($A344,table123!$EF$10:$EZ$410,19,FALSE)/VLOOKUP($A344,table100!$EE$10:$EK$462,7,FALSE)*1000,"")</f>
        <v>0.94058128342186131</v>
      </c>
      <c r="BD344">
        <f>IFERROR(VLOOKUP($A344,table123!$FF$10:$FZ$410,19,FALSE)/VLOOKUP($A344,table100!$FE$10:$FK$462,7,FALSE)*1000,"")</f>
        <v>0.13331652516205608</v>
      </c>
      <c r="BE344">
        <f>IFERROR(VLOOKUP($A344,table123!$GF$10:$GZ$410,19,FALSE)/VLOOKUP($A344,table100!$GE$10:$GK$462,7,FALSE)*1000,"")</f>
        <v>1.0613865738875927</v>
      </c>
      <c r="BG344">
        <f>IFERROR(VLOOKUP($A344,table123!$F$10:$R$410,13,FALSE)/VLOOKUP($A344,table100!$E$10:$K$462,7,FALSE)*1000,"")</f>
        <v>8.8772595240206247</v>
      </c>
      <c r="BH344">
        <f>IFERROR(VLOOKUP($A344,table123!$AF$10:$AR$410,13,FALSE)/VLOOKUP($A344,table100!$AE$10:$AK$462,7,FALSE)*1000,"")</f>
        <v>6.0431187919079283</v>
      </c>
      <c r="BI344">
        <f>IFERROR(VLOOKUP($A344,table123!$BF$10:$BR$410,13,FALSE)/VLOOKUP($A344,table100!$BE$10:$BK$462,7,FALSE)*1000,"")</f>
        <v>8.3367364949449136</v>
      </c>
      <c r="BJ344">
        <f>IFERROR(VLOOKUP($A344,table123!$CF$10:$CY$410,20,FALSE)/VLOOKUP($A344,table100!$CE$10:$CK$462,7,FALSE)*1000,"")</f>
        <v>21.608228167368843</v>
      </c>
      <c r="BK344">
        <f>IFERROR(VLOOKUP($A344,table123!$DF$10:$DY$410,20,FALSE)/VLOOKUP($A344,table100!$DE$10:$DK$462,7,FALSE)*1000,"")</f>
        <v>42.64694515525656</v>
      </c>
      <c r="BL344">
        <f>IFERROR(VLOOKUP($A344,table123!$EF$10:$EZ$410,21,FALSE)/VLOOKUP($A344,table100!$EE$10:$EK$462,7,FALSE)*1000,"")</f>
        <v>16.972831627873767</v>
      </c>
      <c r="BM344">
        <f>IFERROR(VLOOKUP($A344,table123!$FF$10:$FZ$410,21,FALSE)/VLOOKUP($A344,table100!$FE$10:$FK$462,7,FALSE)*1000,"")</f>
        <v>12.698399021685843</v>
      </c>
      <c r="BN344">
        <f>IFERROR(VLOOKUP($A344,table123!$GF$10:$GZ$410,21,FALSE)/VLOOKUP($A344,table100!$GE$10:$GK$462,7,FALSE)*1000,"")</f>
        <v>37.551692428085055</v>
      </c>
    </row>
    <row r="345" spans="1:66" x14ac:dyDescent="0.3">
      <c r="A345" t="s">
        <v>263</v>
      </c>
      <c r="B345" t="str">
        <f>VLOOKUP($A345,class!$A$1:$B$455,2,FALSE)</f>
        <v>Metropolitan District</v>
      </c>
      <c r="C345" t="str">
        <f>IFERROR(VLOOKUP($A345,classifications!A$3:C$334,3,FALSE),VLOOKUP($A345,classifications!I$2:K$28,3,FALSE))</f>
        <v>Predominantly Urban</v>
      </c>
      <c r="E345" t="b">
        <f>IF(VLOOKUP(A345,table123!$F$10:$F$410,1,FALSE)=VLOOKUP(calculations!A345,table100!$E$10:$E$462,1,FALSE),TRUE,FALSE)</f>
        <v>1</v>
      </c>
      <c r="F345" t="b">
        <f>IF(VLOOKUP($A345,table123!$AF$10:$AF$410,1,FALSE)=VLOOKUP(calculations!$A345,table100!$AE$10:$AE$462,1,FALSE),TRUE,FALSE)</f>
        <v>1</v>
      </c>
      <c r="G345" t="b">
        <f>IF(VLOOKUP($A345,table123!$BF$10:$BF$410,1,FALSE)=VLOOKUP(calculations!$A345,table100!$BE$10:$BE$462,1,FALSE),TRUE,FALSE)</f>
        <v>1</v>
      </c>
      <c r="H345" t="b">
        <f>IF(VLOOKUP($A345,table123!$CF$10:$CF$410,1,FALSE)=VLOOKUP(calculations!$A345,table100!$CE$10:$CE$462,1,FALSE),TRUE,FALSE)</f>
        <v>1</v>
      </c>
      <c r="I345" t="b">
        <f>IF(VLOOKUP($A345,table123!$DF$10:$DF$410,1,FALSE)=VLOOKUP(calculations!$A345,table100!$DE$10:$DE$462,1,FALSE),TRUE,FALSE)</f>
        <v>1</v>
      </c>
      <c r="J345" t="b">
        <f>IF(VLOOKUP($A345,table123!$EF$10:$EF$410,1,FALSE)=VLOOKUP(calculations!$A345,table100!$EE$10:$EE$462,1,FALSE),TRUE,FALSE)</f>
        <v>1</v>
      </c>
      <c r="K345" t="b">
        <f>IF(VLOOKUP($A345,table123!$FF$10:$FF$410,1,FALSE)=VLOOKUP(calculations!$A345,table100!$FE$10:$FE$462,1,FALSE),TRUE,FALSE)</f>
        <v>1</v>
      </c>
      <c r="L345" t="b">
        <f>IF(VLOOKUP($A345,table123!$GF$10:$GF$408,1,FALSE)=VLOOKUP(calculations!$A345,table100!$GE$10:$GE$462,1,FALSE),TRUE,FALSE)</f>
        <v>1</v>
      </c>
      <c r="N345">
        <f>IFERROR(VLOOKUP($A345,table123!$F$10:$R$410,3,FALSE)/VLOOKUP($A345,table100!$E$10:$K$462,7,FALSE)*1000,"")</f>
        <v>3.1337011579282636</v>
      </c>
      <c r="O345">
        <f>IFERROR(VLOOKUP($A345,table123!$AF$10:$AR$410,3,FALSE)/VLOOKUP($A345,table100!$AE$10:$AK$462,7,FALSE)*1000,"")</f>
        <v>2.535049366750826</v>
      </c>
      <c r="P345">
        <f>IFERROR(VLOOKUP($A345,table123!$BF$10:$BR$410,3,FALSE)/VLOOKUP($A345,table100!$BE$10:$BK$462,7,FALSE)*1000,"")</f>
        <v>2.5107861322620648</v>
      </c>
      <c r="Q345">
        <f>IFERROR(VLOOKUP($A345,table123!$CF$10:$CY$410,3,FALSE)/VLOOKUP($A345,table100!$CE$10:$CK$462,7,FALSE)*1000,"")</f>
        <v>2.2560689274995407</v>
      </c>
      <c r="R345">
        <f>IFERROR(VLOOKUP($A345,table123!$DF$10:$DY$410,3,FALSE)/VLOOKUP($A345,table100!$DE$10:$DK$462,7,FALSE)*1000,"")</f>
        <v>2.8478727407723841</v>
      </c>
      <c r="S345">
        <f>IFERROR(VLOOKUP($A345,table123!$EF$10:$EZ$410,3,FALSE)/VLOOKUP($A345,table100!$EE$10:$EK$462,7,FALSE)*1000,"")</f>
        <v>5.098885949173332</v>
      </c>
      <c r="T345">
        <f>IFERROR(VLOOKUP($A345,table123!$FF$10:$FZ$410,3,FALSE)/VLOOKUP($A345,table100!$FE$10:$FK$462,7,FALSE)*1000,"")</f>
        <v>7.7988639688449011</v>
      </c>
      <c r="U345">
        <f>IFERROR(VLOOKUP($A345,table123!$GF$10:$GZ$410,3,FALSE)/VLOOKUP($A345,table100!$GE$10:$GK$462,7,FALSE)*1000,"")</f>
        <v>3.8373138802838014</v>
      </c>
      <c r="W345">
        <f>IFERROR(VLOOKUP($A345,table123!$F$10:$R$410,5,FALSE)/VLOOKUP($A345,table100!$E$10:$K$462,7,FALSE)*1000,"")</f>
        <v>0</v>
      </c>
      <c r="X345">
        <f>IFERROR(VLOOKUP($A345,table123!$AF$10:$AR$410,5,FALSE)/VLOOKUP($A345,table100!$AE$10:$AK$462,7,FALSE)*1000,"")</f>
        <v>0</v>
      </c>
      <c r="Y345">
        <f>IFERROR(VLOOKUP($A345,table123!$BF$10:$BR$410,5,FALSE)/VLOOKUP($A345,table100!$BE$10:$BK$462,7,FALSE)*1000,"")</f>
        <v>2.0496213324588283E-2</v>
      </c>
      <c r="Z345">
        <f>IFERROR(VLOOKUP($A345,table123!$CF$10:$CY$410,5,FALSE)/VLOOKUP($A345,table100!$CE$10:$CK$462,7,FALSE)*1000,"")</f>
        <v>7.1459196798627986E-2</v>
      </c>
      <c r="AA345">
        <f>IFERROR(VLOOKUP($A345,table123!$DF$10:$DY$410,5,FALSE)/VLOOKUP($A345,table100!$DE$10:$DK$462,7,FALSE)*1000,"")</f>
        <v>0</v>
      </c>
      <c r="AB345">
        <f>IFERROR(VLOOKUP($A345,table123!$EF$10:$EZ$410,5,FALSE)/VLOOKUP($A345,table100!$EE$10:$EK$462,7,FALSE)*1000,"")</f>
        <v>4.054780078865472E-2</v>
      </c>
      <c r="AC345">
        <f>IFERROR(VLOOKUP($A345,table123!$FF$10:$FZ$410,5,FALSE)/VLOOKUP($A345,table100!$FE$10:$FK$462,7,FALSE)*1000,"")</f>
        <v>7.0623606444908532E-2</v>
      </c>
      <c r="AD345">
        <f>IFERROR(VLOOKUP($A345,table123!$GF$10:$GZ$410,5,FALSE)/VLOOKUP($A345,table100!$GE$10:$GK$462,7,FALSE)*1000,"")</f>
        <v>0.11991605875886879</v>
      </c>
      <c r="AF345">
        <f>IFERROR(VLOOKUP($A345,table123!$F$10:$R$410,7,FALSE)/VLOOKUP($A345,table100!$E$10:$K$462,7,FALSE)*1000,"")</f>
        <v>0</v>
      </c>
      <c r="AG345">
        <f>IFERROR(VLOOKUP($A345,table123!$AF$10:$AR$410,7,FALSE)/VLOOKUP($A345,table100!$AE$10:$AK$462,7,FALSE)*1000,"")</f>
        <v>0</v>
      </c>
      <c r="AH345">
        <f>IFERROR(VLOOKUP($A345,table123!$BF$10:$BR$410,7,FALSE)/VLOOKUP($A345,table100!$BE$10:$BK$462,7,FALSE)*1000,"")</f>
        <v>1.6601932792916509</v>
      </c>
      <c r="AI345">
        <f>IFERROR(VLOOKUP($A345,table123!$CF$10:$CY$410,7,FALSE)/VLOOKUP($A345,table100!$CE$10:$CK$462,7,FALSE)*1000,"")</f>
        <v>1.5210600461422243</v>
      </c>
      <c r="AJ345">
        <f>IFERROR(VLOOKUP($A345,table123!$DF$10:$DY$410,7,FALSE)/VLOOKUP($A345,table100!$DE$10:$DK$462,7,FALSE)*1000,"")</f>
        <v>0.81367792593496679</v>
      </c>
      <c r="AK345">
        <f>IFERROR(VLOOKUP($A345,table123!$EF$10:$EZ$410,7,FALSE)/VLOOKUP($A345,table100!$EE$10:$EK$462,7,FALSE)*1000,"")</f>
        <v>8.109560157730944E-2</v>
      </c>
      <c r="AL345">
        <f>IFERROR(VLOOKUP($A345,table123!$FF$10:$FZ$410,7,FALSE)/VLOOKUP($A345,table100!$FE$10:$FK$462,7,FALSE)*1000,"")</f>
        <v>2.0480845869023478</v>
      </c>
      <c r="AM345">
        <f>IFERROR(VLOOKUP($A345,table123!$GF$10:$GZ$410,7,FALSE)/VLOOKUP($A345,table100!$GE$10:$GK$462,7,FALSE)*1000,"")</f>
        <v>3.9172579194563801</v>
      </c>
      <c r="AO345">
        <f>IFERROR(VLOOKUP($A345,table123!$F$10:$R$410,9,FALSE)/VLOOKUP($A345,table100!$E$10:$K$462,7,FALSE)*1000,"")</f>
        <v>0</v>
      </c>
      <c r="AP345">
        <f>IFERROR(VLOOKUP($A345,table123!$AF$10:$AR$410,9,FALSE)/VLOOKUP($A345,table100!$AE$10:$AK$462,7,FALSE)*1000,"")</f>
        <v>0</v>
      </c>
      <c r="AQ345">
        <f>IFERROR(VLOOKUP($A345,table123!$BF$10:$BR$410,9,FALSE)/VLOOKUP($A345,table100!$BE$10:$BK$462,7,FALSE)*1000,"")</f>
        <v>0</v>
      </c>
      <c r="AR345">
        <f>IFERROR(VLOOKUP($A345,table123!$CF$10:$CY$410,16,FALSE)/VLOOKUP($A345,table100!$CE$10:$CK$462,7,FALSE)*1000,"")</f>
        <v>0</v>
      </c>
      <c r="AS345">
        <f>IFERROR(VLOOKUP($A345,table123!$DF$10:$DY$410,16,FALSE)/VLOOKUP($A345,table100!$DE$10:$DK$462,7,FALSE)*1000,"")</f>
        <v>0</v>
      </c>
      <c r="AT345">
        <f>IFERROR(VLOOKUP($A345,table123!$EF$10:$EZ$410,17,FALSE)/VLOOKUP($A345,table100!$EE$10:$EK$462,7,FALSE)*1000,"")</f>
        <v>0</v>
      </c>
      <c r="AU345">
        <f>IFERROR(VLOOKUP($A345,table123!$FF$10:$FZ$410,17,FALSE)/VLOOKUP($A345,table100!$FE$10:$FK$462,7,FALSE)*1000,"")</f>
        <v>0</v>
      </c>
      <c r="AV345">
        <f>IFERROR(VLOOKUP($A345,table123!$GF$10:$GZ$410,17,FALSE)/VLOOKUP($A345,table100!$GE$10:$GK$462,7,FALSE)*1000,"")</f>
        <v>-0.32976916158688913</v>
      </c>
      <c r="AX345">
        <f>IFERROR(VLOOKUP($A345,table123!$F$10:$R$410,11,FALSE)/VLOOKUP($A345,table100!$E$10:$K$462,7,FALSE)*1000,"")</f>
        <v>2.0548860051988616</v>
      </c>
      <c r="AY345">
        <f>IFERROR(VLOOKUP($A345,table123!$AF$10:$AR$410,11,FALSE)/VLOOKUP($A345,table100!$AE$10:$AK$462,7,FALSE)*1000,"")</f>
        <v>1.0468624915327298</v>
      </c>
      <c r="AZ345">
        <f>IFERROR(VLOOKUP($A345,table123!$BF$10:$BR$410,11,FALSE)/VLOOKUP($A345,table100!$BE$10:$BK$462,7,FALSE)*1000,"")</f>
        <v>0.30744319986882424</v>
      </c>
      <c r="BA345">
        <f>IFERROR(VLOOKUP($A345,table123!$CF$10:$CY$410,18,FALSE)/VLOOKUP($A345,table100!$CE$10:$CK$462,7,FALSE)*1000,"")</f>
        <v>0.16333530696829252</v>
      </c>
      <c r="BB345">
        <f>IFERROR(VLOOKUP($A345,table123!$DF$10:$DY$410,18,FALSE)/VLOOKUP($A345,table100!$DE$10:$DK$462,7,FALSE)*1000,"")</f>
        <v>0.30512922222561256</v>
      </c>
      <c r="BC345">
        <f>IFERROR(VLOOKUP($A345,table123!$EF$10:$EZ$410,19,FALSE)/VLOOKUP($A345,table100!$EE$10:$EK$462,7,FALSE)*1000,"")</f>
        <v>0.47643665926669299</v>
      </c>
      <c r="BD345">
        <f>IFERROR(VLOOKUP($A345,table123!$FF$10:$FZ$410,19,FALSE)/VLOOKUP($A345,table100!$FE$10:$FK$462,7,FALSE)*1000,"")</f>
        <v>0.30267259904960803</v>
      </c>
      <c r="BE345">
        <f>IFERROR(VLOOKUP($A345,table123!$GF$10:$GZ$410,19,FALSE)/VLOOKUP($A345,table100!$GE$10:$GK$462,7,FALSE)*1000,"")</f>
        <v>0.65953832317377825</v>
      </c>
      <c r="BG345">
        <f>IFERROR(VLOOKUP($A345,table123!$F$10:$R$410,13,FALSE)/VLOOKUP($A345,table100!$E$10:$K$462,7,FALSE)*1000,"")</f>
        <v>1.0788151527294023</v>
      </c>
      <c r="BH345">
        <f>IFERROR(VLOOKUP($A345,table123!$AF$10:$AR$410,13,FALSE)/VLOOKUP($A345,table100!$AE$10:$AK$462,7,FALSE)*1000,"")</f>
        <v>1.4881868752180964</v>
      </c>
      <c r="BI345">
        <f>IFERROR(VLOOKUP($A345,table123!$BF$10:$BR$410,13,FALSE)/VLOOKUP($A345,table100!$BE$10:$BK$462,7,FALSE)*1000,"")</f>
        <v>3.8840324250094795</v>
      </c>
      <c r="BJ345">
        <f>IFERROR(VLOOKUP($A345,table123!$CF$10:$CY$410,20,FALSE)/VLOOKUP($A345,table100!$CE$10:$CK$462,7,FALSE)*1000,"")</f>
        <v>3.6852528634721002</v>
      </c>
      <c r="BK345">
        <f>IFERROR(VLOOKUP($A345,table123!$DF$10:$DY$410,20,FALSE)/VLOOKUP($A345,table100!$DE$10:$DK$462,7,FALSE)*1000,"")</f>
        <v>3.3564214444817377</v>
      </c>
      <c r="BL345">
        <f>IFERROR(VLOOKUP($A345,table123!$EF$10:$EZ$410,21,FALSE)/VLOOKUP($A345,table100!$EE$10:$EK$462,7,FALSE)*1000,"")</f>
        <v>4.744092692272603</v>
      </c>
      <c r="BM345">
        <f>IFERROR(VLOOKUP($A345,table123!$FF$10:$FZ$410,21,FALSE)/VLOOKUP($A345,table100!$FE$10:$FK$462,7,FALSE)*1000,"")</f>
        <v>9.6148995631425471</v>
      </c>
      <c r="BN345">
        <f>IFERROR(VLOOKUP($A345,table123!$GF$10:$GZ$410,21,FALSE)/VLOOKUP($A345,table100!$GE$10:$GK$462,7,FALSE)*1000,"")</f>
        <v>6.8851803737383834</v>
      </c>
    </row>
    <row r="346" spans="1:66" x14ac:dyDescent="0.3">
      <c r="A346" t="s">
        <v>651</v>
      </c>
      <c r="B346" t="str">
        <f>VLOOKUP($A346,class!$A$1:$B$455,2,FALSE)</f>
        <v>Shire District</v>
      </c>
      <c r="C346" t="str">
        <f>IFERROR(VLOOKUP($A346,classifications!A$3:C$334,3,FALSE),VLOOKUP($A346,classifications!I$2:K$28,3,FALSE))</f>
        <v>Urban with Significant Rural</v>
      </c>
      <c r="E346" t="b">
        <f>IF(VLOOKUP(A346,table123!$F$10:$F$410,1,FALSE)=VLOOKUP(calculations!A346,table100!$E$10:$E$462,1,FALSE),TRUE,FALSE)</f>
        <v>1</v>
      </c>
      <c r="F346" t="b">
        <f>IF(VLOOKUP($A346,table123!$AF$10:$AF$410,1,FALSE)=VLOOKUP(calculations!$A346,table100!$AE$10:$AE$462,1,FALSE),TRUE,FALSE)</f>
        <v>1</v>
      </c>
      <c r="G346" t="b">
        <f>IF(VLOOKUP($A346,table123!$BF$10:$BF$410,1,FALSE)=VLOOKUP(calculations!$A346,table100!$BE$10:$BE$462,1,FALSE),TRUE,FALSE)</f>
        <v>1</v>
      </c>
      <c r="H346" t="b">
        <f>IF(VLOOKUP($A346,table123!$CF$10:$CF$410,1,FALSE)=VLOOKUP(calculations!$A346,table100!$CE$10:$CE$462,1,FALSE),TRUE,FALSE)</f>
        <v>1</v>
      </c>
      <c r="I346" t="b">
        <f>IF(VLOOKUP($A346,table123!$DF$10:$DF$410,1,FALSE)=VLOOKUP(calculations!$A346,table100!$DE$10:$DE$462,1,FALSE),TRUE,FALSE)</f>
        <v>1</v>
      </c>
      <c r="J346" t="b">
        <f>IF(VLOOKUP($A346,table123!$EF$10:$EF$410,1,FALSE)=VLOOKUP(calculations!$A346,table100!$EE$10:$EE$462,1,FALSE),TRUE,FALSE)</f>
        <v>1</v>
      </c>
      <c r="K346" t="b">
        <f>IF(VLOOKUP($A346,table123!$FF$10:$FF$410,1,FALSE)=VLOOKUP(calculations!$A346,table100!$FE$10:$FE$462,1,FALSE),TRUE,FALSE)</f>
        <v>1</v>
      </c>
      <c r="L346" t="b">
        <f>IF(VLOOKUP($A346,table123!$GF$10:$GF$408,1,FALSE)=VLOOKUP(calculations!$A346,table100!$GE$10:$GE$462,1,FALSE),TRUE,FALSE)</f>
        <v>1</v>
      </c>
      <c r="N346">
        <f>IFERROR(VLOOKUP($A346,table123!$F$10:$R$410,3,FALSE)/VLOOKUP($A346,table100!$E$10:$K$462,7,FALSE)*1000,"")</f>
        <v>2.0148980339479792</v>
      </c>
      <c r="O346">
        <f>IFERROR(VLOOKUP($A346,table123!$AF$10:$AR$410,3,FALSE)/VLOOKUP($A346,table100!$AE$10:$AK$462,7,FALSE)*1000,"")</f>
        <v>2.4833089073440804</v>
      </c>
      <c r="P346">
        <f>IFERROR(VLOOKUP($A346,table123!$BF$10:$BR$410,3,FALSE)/VLOOKUP($A346,table100!$BE$10:$BK$462,7,FALSE)*1000,"")</f>
        <v>5.6808926535266329</v>
      </c>
      <c r="Q346">
        <f>IFERROR(VLOOKUP($A346,table123!$CF$10:$CY$410,3,FALSE)/VLOOKUP($A346,table100!$CE$10:$CK$462,7,FALSE)*1000,"")</f>
        <v>7.383432790533023</v>
      </c>
      <c r="R346">
        <f>IFERROR(VLOOKUP($A346,table123!$DF$10:$DY$410,3,FALSE)/VLOOKUP($A346,table100!$DE$10:$DK$462,7,FALSE)*1000,"")</f>
        <v>5.8738623150635494</v>
      </c>
      <c r="S346">
        <f>IFERROR(VLOOKUP($A346,table123!$EF$10:$EZ$410,3,FALSE)/VLOOKUP($A346,table100!$EE$10:$EK$462,7,FALSE)*1000,"")</f>
        <v>5.323586667196377</v>
      </c>
      <c r="T346">
        <f>IFERROR(VLOOKUP($A346,table123!$FF$10:$FZ$410,3,FALSE)/VLOOKUP($A346,table100!$FE$10:$FK$462,7,FALSE)*1000,"")</f>
        <v>8.5653526562438476</v>
      </c>
      <c r="U346">
        <f>IFERROR(VLOOKUP($A346,table123!$GF$10:$GZ$410,3,FALSE)/VLOOKUP($A346,table100!$GE$10:$GK$462,7,FALSE)*1000,"")</f>
        <v>7.4602154307641362</v>
      </c>
      <c r="W346">
        <f>IFERROR(VLOOKUP($A346,table123!$F$10:$R$410,5,FALSE)/VLOOKUP($A346,table100!$E$10:$K$462,7,FALSE)*1000,"")</f>
        <v>0.34599259168803675</v>
      </c>
      <c r="X346">
        <f>IFERROR(VLOOKUP($A346,table123!$AF$10:$AR$410,5,FALSE)/VLOOKUP($A346,table100!$AE$10:$AK$462,7,FALSE)*1000,"")</f>
        <v>-0.36638983878847092</v>
      </c>
      <c r="Y346">
        <f>IFERROR(VLOOKUP($A346,table123!$BF$10:$BR$410,5,FALSE)/VLOOKUP($A346,table100!$BE$10:$BK$462,7,FALSE)*1000,"")</f>
        <v>-2.0361622414073952E-2</v>
      </c>
      <c r="Z346">
        <f>IFERROR(VLOOKUP($A346,table123!$CF$10:$CY$410,5,FALSE)/VLOOKUP($A346,table100!$CE$10:$CK$462,7,FALSE)*1000,"")</f>
        <v>0.52594315768180444</v>
      </c>
      <c r="AA346">
        <f>IFERROR(VLOOKUP($A346,table123!$DF$10:$DY$410,5,FALSE)/VLOOKUP($A346,table100!$DE$10:$DK$462,7,FALSE)*1000,"")</f>
        <v>0.60141934966520993</v>
      </c>
      <c r="AB346">
        <f>IFERROR(VLOOKUP($A346,table123!$EF$10:$EZ$410,5,FALSE)/VLOOKUP($A346,table100!$EE$10:$EK$462,7,FALSE)*1000,"")</f>
        <v>0.21850542290731398</v>
      </c>
      <c r="AC346">
        <f>IFERROR(VLOOKUP($A346,table123!$FF$10:$FZ$410,5,FALSE)/VLOOKUP($A346,table100!$FE$10:$FK$462,7,FALSE)*1000,"")</f>
        <v>0.51195211278698849</v>
      </c>
      <c r="AD346">
        <f>IFERROR(VLOOKUP($A346,table123!$GF$10:$GZ$410,5,FALSE)/VLOOKUP($A346,table100!$GE$10:$GK$462,7,FALSE)*1000,"")</f>
        <v>0.13634858489647245</v>
      </c>
      <c r="AF346">
        <f>IFERROR(VLOOKUP($A346,table123!$F$10:$R$410,7,FALSE)/VLOOKUP($A346,table100!$E$10:$K$462,7,FALSE)*1000,"")</f>
        <v>0.32564008629462282</v>
      </c>
      <c r="AG346">
        <f>IFERROR(VLOOKUP($A346,table123!$AF$10:$AR$410,7,FALSE)/VLOOKUP($A346,table100!$AE$10:$AK$462,7,FALSE)*1000,"")</f>
        <v>0.65135971340172616</v>
      </c>
      <c r="AH346">
        <f>IFERROR(VLOOKUP($A346,table123!$BF$10:$BR$410,7,FALSE)/VLOOKUP($A346,table100!$BE$10:$BK$462,7,FALSE)*1000,"")</f>
        <v>0.52940218276592288</v>
      </c>
      <c r="AI346">
        <f>IFERROR(VLOOKUP($A346,table123!$CF$10:$CY$410,7,FALSE)/VLOOKUP($A346,table100!$CE$10:$CK$462,7,FALSE)*1000,"")</f>
        <v>1.1530292303024174</v>
      </c>
      <c r="AJ346">
        <f>IFERROR(VLOOKUP($A346,table123!$DF$10:$DY$410,7,FALSE)/VLOOKUP($A346,table100!$DE$10:$DK$462,7,FALSE)*1000,"")</f>
        <v>2.7665290084599654</v>
      </c>
      <c r="AK346">
        <f>IFERROR(VLOOKUP($A346,table123!$EF$10:$EZ$410,7,FALSE)/VLOOKUP($A346,table100!$EE$10:$EK$462,7,FALSE)*1000,"")</f>
        <v>3.2974454729649199</v>
      </c>
      <c r="AL346">
        <f>IFERROR(VLOOKUP($A346,table123!$FF$10:$FZ$410,7,FALSE)/VLOOKUP($A346,table100!$FE$10:$FK$462,7,FALSE)*1000,"")</f>
        <v>1.8509037923837277</v>
      </c>
      <c r="AM346">
        <f>IFERROR(VLOOKUP($A346,table123!$GF$10:$GZ$410,7,FALSE)/VLOOKUP($A346,table100!$GE$10:$GK$462,7,FALSE)*1000,"")</f>
        <v>1.7920099729250667</v>
      </c>
      <c r="AO346">
        <f>IFERROR(VLOOKUP($A346,table123!$F$10:$R$410,9,FALSE)/VLOOKUP($A346,table100!$E$10:$K$462,7,FALSE)*1000,"")</f>
        <v>0</v>
      </c>
      <c r="AP346">
        <f>IFERROR(VLOOKUP($A346,table123!$AF$10:$AR$410,9,FALSE)/VLOOKUP($A346,table100!$AE$10:$AK$462,7,FALSE)*1000,"")</f>
        <v>0</v>
      </c>
      <c r="AQ346">
        <f>IFERROR(VLOOKUP($A346,table123!$BF$10:$BR$410,9,FALSE)/VLOOKUP($A346,table100!$BE$10:$BK$462,7,FALSE)*1000,"")</f>
        <v>0.48867893793777484</v>
      </c>
      <c r="AR346">
        <f>IFERROR(VLOOKUP($A346,table123!$CF$10:$CY$410,16,FALSE)/VLOOKUP($A346,table100!$CE$10:$CK$462,7,FALSE)*1000,"")</f>
        <v>0</v>
      </c>
      <c r="AS346">
        <f>IFERROR(VLOOKUP($A346,table123!$DF$10:$DY$410,16,FALSE)/VLOOKUP($A346,table100!$DE$10:$DK$462,7,FALSE)*1000,"")</f>
        <v>0</v>
      </c>
      <c r="AT346">
        <f>IFERROR(VLOOKUP($A346,table123!$EF$10:$EZ$410,17,FALSE)/VLOOKUP($A346,table100!$EE$10:$EK$462,7,FALSE)*1000,"")</f>
        <v>0</v>
      </c>
      <c r="AU346">
        <f>IFERROR(VLOOKUP($A346,table123!$FF$10:$FZ$410,17,FALSE)/VLOOKUP($A346,table100!$FE$10:$FK$462,7,FALSE)*1000,"")</f>
        <v>0</v>
      </c>
      <c r="AV346">
        <f>IFERROR(VLOOKUP($A346,table123!$GF$10:$GZ$410,17,FALSE)/VLOOKUP($A346,table100!$GE$10:$GK$462,7,FALSE)*1000,"")</f>
        <v>0</v>
      </c>
      <c r="AX346">
        <f>IFERROR(VLOOKUP($A346,table123!$F$10:$R$410,11,FALSE)/VLOOKUP($A346,table100!$E$10:$K$462,7,FALSE)*1000,"")</f>
        <v>2.8086457442911219</v>
      </c>
      <c r="AY346">
        <f>IFERROR(VLOOKUP($A346,table123!$AF$10:$AR$410,11,FALSE)/VLOOKUP($A346,table100!$AE$10:$AK$462,7,FALSE)*1000,"")</f>
        <v>3.093958638658199</v>
      </c>
      <c r="AZ346">
        <f>IFERROR(VLOOKUP($A346,table123!$BF$10:$BR$410,11,FALSE)/VLOOKUP($A346,table100!$BE$10:$BK$462,7,FALSE)*1000,"")</f>
        <v>0.10180811207036976</v>
      </c>
      <c r="BA346">
        <f>IFERROR(VLOOKUP($A346,table123!$CF$10:$CY$410,18,FALSE)/VLOOKUP($A346,table100!$CE$10:$CK$462,7,FALSE)*1000,"")</f>
        <v>2.0228582987761708E-2</v>
      </c>
      <c r="BB346">
        <f>IFERROR(VLOOKUP($A346,table123!$DF$10:$DY$410,18,FALSE)/VLOOKUP($A346,table100!$DE$10:$DK$462,7,FALSE)*1000,"")</f>
        <v>2.0047311655506998E-2</v>
      </c>
      <c r="BC346">
        <f>IFERROR(VLOOKUP($A346,table123!$EF$10:$EZ$410,19,FALSE)/VLOOKUP($A346,table100!$EE$10:$EK$462,7,FALSE)*1000,"")</f>
        <v>1.9864129355210362E-2</v>
      </c>
      <c r="BD346">
        <f>IFERROR(VLOOKUP($A346,table123!$FF$10:$FZ$410,19,FALSE)/VLOOKUP($A346,table100!$FE$10:$FK$462,7,FALSE)*1000,"")</f>
        <v>3.9380931752845273E-2</v>
      </c>
      <c r="BE346">
        <f>IFERROR(VLOOKUP($A346,table123!$GF$10:$GZ$410,19,FALSE)/VLOOKUP($A346,table100!$GE$10:$GK$462,7,FALSE)*1000,"")</f>
        <v>0.15582695416739711</v>
      </c>
      <c r="BG346">
        <f>IFERROR(VLOOKUP($A346,table123!$F$10:$R$410,13,FALSE)/VLOOKUP($A346,table100!$E$10:$K$462,7,FALSE)*1000,"")</f>
        <v>-0.12211503236048357</v>
      </c>
      <c r="BH346">
        <f>IFERROR(VLOOKUP($A346,table123!$AF$10:$AR$410,13,FALSE)/VLOOKUP($A346,table100!$AE$10:$AK$462,7,FALSE)*1000,"")</f>
        <v>-0.32567985670086308</v>
      </c>
      <c r="BI346">
        <f>IFERROR(VLOOKUP($A346,table123!$BF$10:$BR$410,13,FALSE)/VLOOKUP($A346,table100!$BE$10:$BK$462,7,FALSE)*1000,"")</f>
        <v>6.5768040397458867</v>
      </c>
      <c r="BJ346">
        <f>IFERROR(VLOOKUP($A346,table123!$CF$10:$CY$410,20,FALSE)/VLOOKUP($A346,table100!$CE$10:$CK$462,7,FALSE)*1000,"")</f>
        <v>9.0421765955294831</v>
      </c>
      <c r="BK346">
        <f>IFERROR(VLOOKUP($A346,table123!$DF$10:$DY$410,20,FALSE)/VLOOKUP($A346,table100!$DE$10:$DK$462,7,FALSE)*1000,"")</f>
        <v>9.2217633615332186</v>
      </c>
      <c r="BL346">
        <f>IFERROR(VLOOKUP($A346,table123!$EF$10:$EZ$410,21,FALSE)/VLOOKUP($A346,table100!$EE$10:$EK$462,7,FALSE)*1000,"")</f>
        <v>8.8196734337134011</v>
      </c>
      <c r="BM346">
        <f>IFERROR(VLOOKUP($A346,table123!$FF$10:$FZ$410,21,FALSE)/VLOOKUP($A346,table100!$FE$10:$FK$462,7,FALSE)*1000,"")</f>
        <v>10.888827629661717</v>
      </c>
      <c r="BN346">
        <f>IFERROR(VLOOKUP($A346,table123!$GF$10:$GZ$410,21,FALSE)/VLOOKUP($A346,table100!$GE$10:$GK$462,7,FALSE)*1000,"")</f>
        <v>9.2327470344182778</v>
      </c>
    </row>
    <row r="347" spans="1:66" x14ac:dyDescent="0.3">
      <c r="A347" t="s">
        <v>531</v>
      </c>
      <c r="B347" t="str">
        <f>VLOOKUP($A347,class!$A$1:$B$455,2,FALSE)</f>
        <v>Shire District</v>
      </c>
      <c r="C347" t="str">
        <f>IFERROR(VLOOKUP($A347,classifications!A$3:C$334,3,FALSE),VLOOKUP($A347,classifications!I$2:K$28,3,FALSE))</f>
        <v>Predominantly Rural</v>
      </c>
      <c r="E347" t="b">
        <f>IF(VLOOKUP(A347,table123!$F$10:$F$410,1,FALSE)=VLOOKUP(calculations!A347,table100!$E$10:$E$462,1,FALSE),TRUE,FALSE)</f>
        <v>1</v>
      </c>
      <c r="F347" t="b">
        <f>IF(VLOOKUP($A347,table123!$AF$10:$AF$410,1,FALSE)=VLOOKUP(calculations!$A347,table100!$AE$10:$AE$462,1,FALSE),TRUE,FALSE)</f>
        <v>1</v>
      </c>
      <c r="G347" t="b">
        <f>IF(VLOOKUP($A347,table123!$BF$10:$BF$410,1,FALSE)=VLOOKUP(calculations!$A347,table100!$BE$10:$BE$462,1,FALSE),TRUE,FALSE)</f>
        <v>1</v>
      </c>
      <c r="H347" t="b">
        <f>IF(VLOOKUP($A347,table123!$CF$10:$CF$410,1,FALSE)=VLOOKUP(calculations!$A347,table100!$CE$10:$CE$462,1,FALSE),TRUE,FALSE)</f>
        <v>1</v>
      </c>
      <c r="I347" t="b">
        <f>IF(VLOOKUP($A347,table123!$DF$10:$DF$410,1,FALSE)=VLOOKUP(calculations!$A347,table100!$DE$10:$DE$462,1,FALSE),TRUE,FALSE)</f>
        <v>1</v>
      </c>
      <c r="J347" t="b">
        <f>IF(VLOOKUP($A347,table123!$EF$10:$EF$410,1,FALSE)=VLOOKUP(calculations!$A347,table100!$EE$10:$EE$462,1,FALSE),TRUE,FALSE)</f>
        <v>1</v>
      </c>
      <c r="K347" t="b">
        <f>IF(VLOOKUP($A347,table123!$FF$10:$FF$410,1,FALSE)=VLOOKUP(calculations!$A347,table100!$FE$10:$FE$462,1,FALSE),TRUE,FALSE)</f>
        <v>1</v>
      </c>
      <c r="L347" t="b">
        <f>IF(VLOOKUP($A347,table123!$GF$10:$GF$408,1,FALSE)=VLOOKUP(calculations!$A347,table100!$GE$10:$GE$462,1,FALSE),TRUE,FALSE)</f>
        <v>1</v>
      </c>
      <c r="N347">
        <f>IFERROR(VLOOKUP($A347,table123!$F$10:$R$410,3,FALSE)/VLOOKUP($A347,table100!$E$10:$K$462,7,FALSE)*1000,"")</f>
        <v>16.237267825044938</v>
      </c>
      <c r="O347">
        <f>IFERROR(VLOOKUP($A347,table123!$AF$10:$AR$410,3,FALSE)/VLOOKUP($A347,table100!$AE$10:$AK$462,7,FALSE)*1000,"")</f>
        <v>11.436993367722918</v>
      </c>
      <c r="P347">
        <f>IFERROR(VLOOKUP($A347,table123!$BF$10:$BR$410,3,FALSE)/VLOOKUP($A347,table100!$BE$10:$BK$462,7,FALSE)*1000,"")</f>
        <v>13.901436773234634</v>
      </c>
      <c r="Q347">
        <f>IFERROR(VLOOKUP($A347,table123!$CF$10:$CY$410,3,FALSE)/VLOOKUP($A347,table100!$CE$10:$CK$462,7,FALSE)*1000,"")</f>
        <v>15.555363869001408</v>
      </c>
      <c r="R347">
        <f>IFERROR(VLOOKUP($A347,table123!$DF$10:$DY$410,3,FALSE)/VLOOKUP($A347,table100!$DE$10:$DK$462,7,FALSE)*1000,"")</f>
        <v>18.905838734327684</v>
      </c>
      <c r="S347">
        <f>IFERROR(VLOOKUP($A347,table123!$EF$10:$EZ$410,3,FALSE)/VLOOKUP($A347,table100!$EE$10:$EK$462,7,FALSE)*1000,"")</f>
        <v>27.041269136898158</v>
      </c>
      <c r="T347">
        <f>IFERROR(VLOOKUP($A347,table123!$FF$10:$FZ$410,3,FALSE)/VLOOKUP($A347,table100!$FE$10:$FK$462,7,FALSE)*1000,"")</f>
        <v>16.583389601620528</v>
      </c>
      <c r="U347">
        <f>IFERROR(VLOOKUP($A347,table123!$GF$10:$GZ$410,3,FALSE)/VLOOKUP($A347,table100!$GE$10:$GK$462,7,FALSE)*1000,"")</f>
        <v>11.366028204588508</v>
      </c>
      <c r="W347">
        <f>IFERROR(VLOOKUP($A347,table123!$F$10:$R$410,5,FALSE)/VLOOKUP($A347,table100!$E$10:$K$462,7,FALSE)*1000,"")</f>
        <v>2.995805871779509E-2</v>
      </c>
      <c r="X347">
        <f>IFERROR(VLOOKUP($A347,table123!$AF$10:$AR$410,5,FALSE)/VLOOKUP($A347,table100!$AE$10:$AK$462,7,FALSE)*1000,"")</f>
        <v>0.11790714812085483</v>
      </c>
      <c r="Y347">
        <f>IFERROR(VLOOKUP($A347,table123!$BF$10:$BR$410,5,FALSE)/VLOOKUP($A347,table100!$BE$10:$BK$462,7,FALSE)*1000,"")</f>
        <v>0.14571736659575091</v>
      </c>
      <c r="Z347">
        <f>IFERROR(VLOOKUP($A347,table123!$CF$10:$CY$410,5,FALSE)/VLOOKUP($A347,table100!$CE$10:$CK$462,7,FALSE)*1000,"")</f>
        <v>0.25877684809799018</v>
      </c>
      <c r="AA347">
        <f>IFERROR(VLOOKUP($A347,table123!$DF$10:$DY$410,5,FALSE)/VLOOKUP($A347,table100!$DE$10:$DK$462,7,FALSE)*1000,"")</f>
        <v>0</v>
      </c>
      <c r="AB347">
        <f>IFERROR(VLOOKUP($A347,table123!$EF$10:$EZ$410,5,FALSE)/VLOOKUP($A347,table100!$EE$10:$EK$462,7,FALSE)*1000,"")</f>
        <v>-0.582427335256268</v>
      </c>
      <c r="AC347">
        <f>IFERROR(VLOOKUP($A347,table123!$FF$10:$FZ$410,5,FALSE)/VLOOKUP($A347,table100!$FE$10:$FK$462,7,FALSE)*1000,"")</f>
        <v>9.4530722484807566</v>
      </c>
      <c r="AD347">
        <f>IFERROR(VLOOKUP($A347,table123!$GF$10:$GZ$410,5,FALSE)/VLOOKUP($A347,table100!$GE$10:$GK$462,7,FALSE)*1000,"")</f>
        <v>-2.6310250473584509E-2</v>
      </c>
      <c r="AF347">
        <f>IFERROR(VLOOKUP($A347,table123!$F$10:$R$410,7,FALSE)/VLOOKUP($A347,table100!$E$10:$K$462,7,FALSE)*1000,"")</f>
        <v>1.0185739964050329</v>
      </c>
      <c r="AG347">
        <f>IFERROR(VLOOKUP($A347,table123!$AF$10:$AR$410,7,FALSE)/VLOOKUP($A347,table100!$AE$10:$AK$462,7,FALSE)*1000,"")</f>
        <v>0.94325718496683864</v>
      </c>
      <c r="AH347">
        <f>IFERROR(VLOOKUP($A347,table123!$BF$10:$BR$410,7,FALSE)/VLOOKUP($A347,table100!$BE$10:$BK$462,7,FALSE)*1000,"")</f>
        <v>0.7577303062979045</v>
      </c>
      <c r="AI347">
        <f>IFERROR(VLOOKUP($A347,table123!$CF$10:$CY$410,7,FALSE)/VLOOKUP($A347,table100!$CE$10:$CK$462,7,FALSE)*1000,"")</f>
        <v>1.4088961729779463</v>
      </c>
      <c r="AJ347">
        <f>IFERROR(VLOOKUP($A347,table123!$DF$10:$DY$410,7,FALSE)/VLOOKUP($A347,table100!$DE$10:$DK$462,7,FALSE)*1000,"")</f>
        <v>2.1792658421305862</v>
      </c>
      <c r="AK347">
        <f>IFERROR(VLOOKUP($A347,table123!$EF$10:$EZ$410,7,FALSE)/VLOOKUP($A347,table100!$EE$10:$EK$462,7,FALSE)*1000,"")</f>
        <v>1.7195473707566009</v>
      </c>
      <c r="AL347">
        <f>IFERROR(VLOOKUP($A347,table123!$FF$10:$FZ$410,7,FALSE)/VLOOKUP($A347,table100!$FE$10:$FK$462,7,FALSE)*1000,"")</f>
        <v>1.4314652261985146</v>
      </c>
      <c r="AM347">
        <f>IFERROR(VLOOKUP($A347,table123!$GF$10:$GZ$410,7,FALSE)/VLOOKUP($A347,table100!$GE$10:$GK$462,7,FALSE)*1000,"")</f>
        <v>1.5786150284150704</v>
      </c>
      <c r="AO347">
        <f>IFERROR(VLOOKUP($A347,table123!$F$10:$R$410,9,FALSE)/VLOOKUP($A347,table100!$E$10:$K$462,7,FALSE)*1000,"")</f>
        <v>0.14979029358897544</v>
      </c>
      <c r="AP347">
        <f>IFERROR(VLOOKUP($A347,table123!$AF$10:$AR$410,9,FALSE)/VLOOKUP($A347,table100!$AE$10:$AK$462,7,FALSE)*1000,"")</f>
        <v>2.9476787030213707E-2</v>
      </c>
      <c r="AQ347">
        <f>IFERROR(VLOOKUP($A347,table123!$BF$10:$BR$410,9,FALSE)/VLOOKUP($A347,table100!$BE$10:$BK$462,7,FALSE)*1000,"")</f>
        <v>0</v>
      </c>
      <c r="AR347">
        <f>IFERROR(VLOOKUP($A347,table123!$CF$10:$CY$410,16,FALSE)/VLOOKUP($A347,table100!$CE$10:$CK$462,7,FALSE)*1000,"")</f>
        <v>0</v>
      </c>
      <c r="AS347">
        <f>IFERROR(VLOOKUP($A347,table123!$DF$10:$DY$410,16,FALSE)/VLOOKUP($A347,table100!$DE$10:$DK$462,7,FALSE)*1000,"")</f>
        <v>0</v>
      </c>
      <c r="AT347">
        <f>IFERROR(VLOOKUP($A347,table123!$EF$10:$EZ$410,17,FALSE)/VLOOKUP($A347,table100!$EE$10:$EK$462,7,FALSE)*1000,"")</f>
        <v>0</v>
      </c>
      <c r="AU347">
        <f>IFERROR(VLOOKUP($A347,table123!$FF$10:$FZ$410,17,FALSE)/VLOOKUP($A347,table100!$FE$10:$FK$462,7,FALSE)*1000,"")</f>
        <v>-0.18906144496961513</v>
      </c>
      <c r="AV347">
        <f>IFERROR(VLOOKUP($A347,table123!$GF$10:$GZ$410,17,FALSE)/VLOOKUP($A347,table100!$GE$10:$GK$462,7,FALSE)*1000,"")</f>
        <v>0</v>
      </c>
      <c r="AX347">
        <f>IFERROR(VLOOKUP($A347,table123!$F$10:$R$410,11,FALSE)/VLOOKUP($A347,table100!$E$10:$K$462,7,FALSE)*1000,"")</f>
        <v>1.1084481725584183</v>
      </c>
      <c r="AY347">
        <f>IFERROR(VLOOKUP($A347,table123!$AF$10:$AR$410,11,FALSE)/VLOOKUP($A347,table100!$AE$10:$AK$462,7,FALSE)*1000,"")</f>
        <v>1.0906411201179071</v>
      </c>
      <c r="AZ347">
        <f>IFERROR(VLOOKUP($A347,table123!$BF$10:$BR$410,11,FALSE)/VLOOKUP($A347,table100!$BE$10:$BK$462,7,FALSE)*1000,"")</f>
        <v>1.2240258794043073</v>
      </c>
      <c r="BA347">
        <f>IFERROR(VLOOKUP($A347,table123!$CF$10:$CY$410,18,FALSE)/VLOOKUP($A347,table100!$CE$10:$CK$462,7,FALSE)*1000,"")</f>
        <v>1.2938842404899509</v>
      </c>
      <c r="BB347">
        <f>IFERROR(VLOOKUP($A347,table123!$DF$10:$DY$410,18,FALSE)/VLOOKUP($A347,table100!$DE$10:$DK$462,7,FALSE)*1000,"")</f>
        <v>0.62264738346588167</v>
      </c>
      <c r="BC347">
        <f>IFERROR(VLOOKUP($A347,table123!$EF$10:$EZ$410,19,FALSE)/VLOOKUP($A347,table100!$EE$10:$EK$462,7,FALSE)*1000,"")</f>
        <v>1.3035278455735522</v>
      </c>
      <c r="BD347">
        <f>IFERROR(VLOOKUP($A347,table123!$FF$10:$FZ$410,19,FALSE)/VLOOKUP($A347,table100!$FE$10:$FK$462,7,FALSE)*1000,"")</f>
        <v>0.72923700202565833</v>
      </c>
      <c r="BE347">
        <f>IFERROR(VLOOKUP($A347,table123!$GF$10:$GZ$410,19,FALSE)/VLOOKUP($A347,table100!$GE$10:$GK$462,7,FALSE)*1000,"")</f>
        <v>0.15786150284150705</v>
      </c>
      <c r="BG347">
        <f>IFERROR(VLOOKUP($A347,table123!$F$10:$R$410,13,FALSE)/VLOOKUP($A347,table100!$E$10:$K$462,7,FALSE)*1000,"")</f>
        <v>16.327142001198322</v>
      </c>
      <c r="BH347">
        <f>IFERROR(VLOOKUP($A347,table123!$AF$10:$AR$410,13,FALSE)/VLOOKUP($A347,table100!$AE$10:$AK$462,7,FALSE)*1000,"")</f>
        <v>11.436993367722918</v>
      </c>
      <c r="BI347">
        <f>IFERROR(VLOOKUP($A347,table123!$BF$10:$BR$410,13,FALSE)/VLOOKUP($A347,table100!$BE$10:$BK$462,7,FALSE)*1000,"")</f>
        <v>13.580858566723981</v>
      </c>
      <c r="BJ347">
        <f>IFERROR(VLOOKUP($A347,table123!$CF$10:$CY$410,20,FALSE)/VLOOKUP($A347,table100!$CE$10:$CK$462,7,FALSE)*1000,"")</f>
        <v>15.929152649587396</v>
      </c>
      <c r="BK347">
        <f>IFERROR(VLOOKUP($A347,table123!$DF$10:$DY$410,20,FALSE)/VLOOKUP($A347,table100!$DE$10:$DK$462,7,FALSE)*1000,"")</f>
        <v>20.462457192992385</v>
      </c>
      <c r="BL347">
        <f>IFERROR(VLOOKUP($A347,table123!$EF$10:$EZ$410,21,FALSE)/VLOOKUP($A347,table100!$EE$10:$EK$462,7,FALSE)*1000,"")</f>
        <v>26.874861326824938</v>
      </c>
      <c r="BM347">
        <f>IFERROR(VLOOKUP($A347,table123!$FF$10:$FZ$410,21,FALSE)/VLOOKUP($A347,table100!$FE$10:$FK$462,7,FALSE)*1000,"")</f>
        <v>26.549628629304525</v>
      </c>
      <c r="BN347">
        <f>IFERROR(VLOOKUP($A347,table123!$GF$10:$GZ$410,21,FALSE)/VLOOKUP($A347,table100!$GE$10:$GK$462,7,FALSE)*1000,"")</f>
        <v>12.760471479688485</v>
      </c>
    </row>
    <row r="348" spans="1:66" x14ac:dyDescent="0.3">
      <c r="A348" t="s">
        <v>833</v>
      </c>
      <c r="B348" t="str">
        <f>VLOOKUP($A348,class!$A$1:$B$455,2,FALSE)</f>
        <v>Shire District</v>
      </c>
      <c r="C348" t="str">
        <f>IFERROR(VLOOKUP($A348,classifications!A$3:C$334,3,FALSE),VLOOKUP($A348,classifications!I$2:K$28,3,FALSE))</f>
        <v>Predominantly Rural</v>
      </c>
      <c r="E348" t="b">
        <f>IF(VLOOKUP(A348,table123!$F$10:$F$410,1,FALSE)=VLOOKUP(calculations!A348,table100!$E$10:$E$462,1,FALSE),TRUE,FALSE)</f>
        <v>1</v>
      </c>
      <c r="F348" t="b">
        <f>IF(VLOOKUP($A348,table123!$AF$10:$AF$410,1,FALSE)=VLOOKUP(calculations!$A348,table100!$AE$10:$AE$462,1,FALSE),TRUE,FALSE)</f>
        <v>1</v>
      </c>
      <c r="G348" t="b">
        <f>IF(VLOOKUP($A348,table123!$BF$10:$BF$410,1,FALSE)=VLOOKUP(calculations!$A348,table100!$BE$10:$BE$462,1,FALSE),TRUE,FALSE)</f>
        <v>1</v>
      </c>
      <c r="H348" t="b">
        <f>IF(VLOOKUP($A348,table123!$CF$10:$CF$410,1,FALSE)=VLOOKUP(calculations!$A348,table100!$CE$10:$CE$462,1,FALSE),TRUE,FALSE)</f>
        <v>1</v>
      </c>
      <c r="I348" t="b">
        <f>IF(VLOOKUP($A348,table123!$DF$10:$DF$410,1,FALSE)=VLOOKUP(calculations!$A348,table100!$DE$10:$DE$462,1,FALSE),TRUE,FALSE)</f>
        <v>1</v>
      </c>
      <c r="J348" t="b">
        <f>IF(VLOOKUP($A348,table123!$EF$10:$EF$410,1,FALSE)=VLOOKUP(calculations!$A348,table100!$EE$10:$EE$462,1,FALSE),TRUE,FALSE)</f>
        <v>1</v>
      </c>
      <c r="K348" t="b">
        <f>IF(VLOOKUP($A348,table123!$FF$10:$FF$410,1,FALSE)=VLOOKUP(calculations!$A348,table100!$FE$10:$FE$462,1,FALSE),TRUE,FALSE)</f>
        <v>1</v>
      </c>
      <c r="L348" t="b">
        <f>IF(VLOOKUP($A348,table123!$GF$10:$GF$408,1,FALSE)=VLOOKUP(calculations!$A348,table100!$GE$10:$GE$462,1,FALSE),TRUE,FALSE)</f>
        <v>1</v>
      </c>
      <c r="N348">
        <f>IFERROR(VLOOKUP($A348,table123!$F$10:$R$410,3,FALSE)/VLOOKUP($A348,table100!$E$10:$K$462,7,FALSE)*1000,"")</f>
        <v>5.136586504786365</v>
      </c>
      <c r="O348">
        <f>IFERROR(VLOOKUP($A348,table123!$AF$10:$AR$410,3,FALSE)/VLOOKUP($A348,table100!$AE$10:$AK$462,7,FALSE)*1000,"")</f>
        <v>8.178338037972237</v>
      </c>
      <c r="P348">
        <f>IFERROR(VLOOKUP($A348,table123!$BF$10:$BR$410,3,FALSE)/VLOOKUP($A348,table100!$BE$10:$BK$462,7,FALSE)*1000,"")</f>
        <v>12.83768271217571</v>
      </c>
      <c r="Q348">
        <f>IFERROR(VLOOKUP($A348,table123!$CF$10:$CY$410,3,FALSE)/VLOOKUP($A348,table100!$CE$10:$CK$462,7,FALSE)*1000,"")</f>
        <v>20.532333716352404</v>
      </c>
      <c r="R348">
        <f>IFERROR(VLOOKUP($A348,table123!$DF$10:$DY$410,3,FALSE)/VLOOKUP($A348,table100!$DE$10:$DK$462,7,FALSE)*1000,"")</f>
        <v>28.347473257100699</v>
      </c>
      <c r="S348">
        <f>IFERROR(VLOOKUP($A348,table123!$EF$10:$EZ$410,3,FALSE)/VLOOKUP($A348,table100!$EE$10:$EK$462,7,FALSE)*1000,"")</f>
        <v>27.975284319871051</v>
      </c>
      <c r="T348">
        <f>IFERROR(VLOOKUP($A348,table123!$FF$10:$FZ$410,3,FALSE)/VLOOKUP($A348,table100!$FE$10:$FK$462,7,FALSE)*1000,"")</f>
        <v>20.014632107023413</v>
      </c>
      <c r="U348">
        <f>IFERROR(VLOOKUP($A348,table123!$GF$10:$GZ$410,3,FALSE)/VLOOKUP($A348,table100!$GE$10:$GK$462,7,FALSE)*1000,"")</f>
        <v>23.576944714366082</v>
      </c>
      <c r="W348">
        <f>IFERROR(VLOOKUP($A348,table123!$F$10:$R$410,5,FALSE)/VLOOKUP($A348,table100!$E$10:$K$462,7,FALSE)*1000,"")</f>
        <v>0.29185150595377074</v>
      </c>
      <c r="X348">
        <f>IFERROR(VLOOKUP($A348,table123!$AF$10:$AR$410,5,FALSE)/VLOOKUP($A348,table100!$AE$10:$AK$462,7,FALSE)*1000,"")</f>
        <v>0.30934611963961173</v>
      </c>
      <c r="Y348">
        <f>IFERROR(VLOOKUP($A348,table123!$BF$10:$BR$410,5,FALSE)/VLOOKUP($A348,table100!$BE$10:$BK$462,7,FALSE)*1000,"")</f>
        <v>0.61222927986530962</v>
      </c>
      <c r="Z348">
        <f>IFERROR(VLOOKUP($A348,table123!$CF$10:$CY$410,5,FALSE)/VLOOKUP($A348,table100!$CE$10:$CK$462,7,FALSE)*1000,"")</f>
        <v>0.24488104432346902</v>
      </c>
      <c r="AA348">
        <f>IFERROR(VLOOKUP($A348,table123!$DF$10:$DY$410,5,FALSE)/VLOOKUP($A348,table100!$DE$10:$DK$462,7,FALSE)*1000,"")</f>
        <v>0.77462191073404651</v>
      </c>
      <c r="AB348">
        <f>IFERROR(VLOOKUP($A348,table123!$EF$10:$EZ$410,5,FALSE)/VLOOKUP($A348,table100!$EE$10:$EK$462,7,FALSE)*1000,"")</f>
        <v>0.16118921823229157</v>
      </c>
      <c r="AC348">
        <f>IFERROR(VLOOKUP($A348,table123!$FF$10:$FZ$410,5,FALSE)/VLOOKUP($A348,table100!$FE$10:$FK$462,7,FALSE)*1000,"")</f>
        <v>0.20903010033444816</v>
      </c>
      <c r="AD348">
        <f>IFERROR(VLOOKUP($A348,table123!$GF$10:$GZ$410,5,FALSE)/VLOOKUP($A348,table100!$GE$10:$GK$462,7,FALSE)*1000,"")</f>
        <v>0.34095364735164252</v>
      </c>
      <c r="AF348">
        <f>IFERROR(VLOOKUP($A348,table123!$F$10:$R$410,7,FALSE)/VLOOKUP($A348,table100!$E$10:$K$462,7,FALSE)*1000,"")</f>
        <v>0.91446805198848158</v>
      </c>
      <c r="AG348">
        <f>IFERROR(VLOOKUP($A348,table123!$AF$10:$AR$410,7,FALSE)/VLOOKUP($A348,table100!$AE$10:$AK$462,7,FALSE)*1000,"")</f>
        <v>2.0687521750899034</v>
      </c>
      <c r="AH348">
        <f>IFERROR(VLOOKUP($A348,table123!$BF$10:$BR$410,7,FALSE)/VLOOKUP($A348,table100!$BE$10:$BK$462,7,FALSE)*1000,"")</f>
        <v>2.219331139511747</v>
      </c>
      <c r="AI348">
        <f>IFERROR(VLOOKUP($A348,table123!$CF$10:$CY$410,7,FALSE)/VLOOKUP($A348,table100!$CE$10:$CK$462,7,FALSE)*1000,"")</f>
        <v>1.036035187522369</v>
      </c>
      <c r="AJ348">
        <f>IFERROR(VLOOKUP($A348,table123!$DF$10:$DY$410,7,FALSE)/VLOOKUP($A348,table100!$DE$10:$DK$462,7,FALSE)*1000,"")</f>
        <v>2.1947620804131316</v>
      </c>
      <c r="AK348">
        <f>IFERROR(VLOOKUP($A348,table123!$EF$10:$EZ$410,7,FALSE)/VLOOKUP($A348,table100!$EE$10:$EK$462,7,FALSE)*1000,"")</f>
        <v>0.21491895764305544</v>
      </c>
      <c r="AL348">
        <f>IFERROR(VLOOKUP($A348,table123!$FF$10:$FZ$410,7,FALSE)/VLOOKUP($A348,table100!$FE$10:$FK$462,7,FALSE)*1000,"")</f>
        <v>1.6374024526198441</v>
      </c>
      <c r="AM348">
        <f>IFERROR(VLOOKUP($A348,table123!$GF$10:$GZ$410,7,FALSE)/VLOOKUP($A348,table100!$GE$10:$GK$462,7,FALSE)*1000,"")</f>
        <v>0.68190729470328504</v>
      </c>
      <c r="AO348">
        <f>IFERROR(VLOOKUP($A348,table123!$F$10:$R$410,9,FALSE)/VLOOKUP($A348,table100!$E$10:$K$462,7,FALSE)*1000,"")</f>
        <v>0</v>
      </c>
      <c r="AP348">
        <f>IFERROR(VLOOKUP($A348,table123!$AF$10:$AR$410,9,FALSE)/VLOOKUP($A348,table100!$AE$10:$AK$462,7,FALSE)*1000,"")</f>
        <v>0</v>
      </c>
      <c r="AQ348">
        <f>IFERROR(VLOOKUP($A348,table123!$BF$10:$BR$410,9,FALSE)/VLOOKUP($A348,table100!$BE$10:$BK$462,7,FALSE)*1000,"")</f>
        <v>0</v>
      </c>
      <c r="AR348">
        <f>IFERROR(VLOOKUP($A348,table123!$CF$10:$CY$410,16,FALSE)/VLOOKUP($A348,table100!$CE$10:$CK$462,7,FALSE)*1000,"")</f>
        <v>0</v>
      </c>
      <c r="AS348">
        <f>IFERROR(VLOOKUP($A348,table123!$DF$10:$DY$410,16,FALSE)/VLOOKUP($A348,table100!$DE$10:$DK$462,7,FALSE)*1000,"")</f>
        <v>0.20287716709701217</v>
      </c>
      <c r="AT348">
        <f>IFERROR(VLOOKUP($A348,table123!$EF$10:$EZ$410,17,FALSE)/VLOOKUP($A348,table100!$EE$10:$EK$462,7,FALSE)*1000,"")</f>
        <v>0</v>
      </c>
      <c r="AU348">
        <f>IFERROR(VLOOKUP($A348,table123!$FF$10:$FZ$410,17,FALSE)/VLOOKUP($A348,table100!$FE$10:$FK$462,7,FALSE)*1000,"")</f>
        <v>1.741917502787068E-2</v>
      </c>
      <c r="AV348">
        <f>IFERROR(VLOOKUP($A348,table123!$GF$10:$GZ$410,17,FALSE)/VLOOKUP($A348,table100!$GE$10:$GK$462,7,FALSE)*1000,"")</f>
        <v>-1.7047682367582129E-2</v>
      </c>
      <c r="AX348">
        <f>IFERROR(VLOOKUP($A348,table123!$F$10:$R$410,11,FALSE)/VLOOKUP($A348,table100!$E$10:$K$462,7,FALSE)*1000,"")</f>
        <v>0</v>
      </c>
      <c r="AY348">
        <f>IFERROR(VLOOKUP($A348,table123!$AF$10:$AR$410,11,FALSE)/VLOOKUP($A348,table100!$AE$10:$AK$462,7,FALSE)*1000,"")</f>
        <v>0</v>
      </c>
      <c r="AZ348">
        <f>IFERROR(VLOOKUP($A348,table123!$BF$10:$BR$410,11,FALSE)/VLOOKUP($A348,table100!$BE$10:$BK$462,7,FALSE)*1000,"")</f>
        <v>0</v>
      </c>
      <c r="BA348">
        <f>IFERROR(VLOOKUP($A348,table123!$CF$10:$CY$410,18,FALSE)/VLOOKUP($A348,table100!$CE$10:$CK$462,7,FALSE)*1000,"")</f>
        <v>0.47092508523744042</v>
      </c>
      <c r="BB348">
        <f>IFERROR(VLOOKUP($A348,table123!$DF$10:$DY$410,18,FALSE)/VLOOKUP($A348,table100!$DE$10:$DK$462,7,FALSE)*1000,"")</f>
        <v>1.7336776097381041</v>
      </c>
      <c r="BC348">
        <f>IFERROR(VLOOKUP($A348,table123!$EF$10:$EZ$410,19,FALSE)/VLOOKUP($A348,table100!$EE$10:$EK$462,7,FALSE)*1000,"")</f>
        <v>0.17909913136921288</v>
      </c>
      <c r="BD348">
        <f>IFERROR(VLOOKUP($A348,table123!$FF$10:$FZ$410,19,FALSE)/VLOOKUP($A348,table100!$FE$10:$FK$462,7,FALSE)*1000,"")</f>
        <v>8.7095875139353407E-2</v>
      </c>
      <c r="BE348">
        <f>IFERROR(VLOOKUP($A348,table123!$GF$10:$GZ$410,19,FALSE)/VLOOKUP($A348,table100!$GE$10:$GK$462,7,FALSE)*1000,"")</f>
        <v>0.63076424760053873</v>
      </c>
      <c r="BG348">
        <f>IFERROR(VLOOKUP($A348,table123!$F$10:$R$410,13,FALSE)/VLOOKUP($A348,table100!$E$10:$K$462,7,FALSE)*1000,"")</f>
        <v>6.3429060627286171</v>
      </c>
      <c r="BH348">
        <f>IFERROR(VLOOKUP($A348,table123!$AF$10:$AR$410,13,FALSE)/VLOOKUP($A348,table100!$AE$10:$AK$462,7,FALSE)*1000,"")</f>
        <v>10.556436332701752</v>
      </c>
      <c r="BI348">
        <f>IFERROR(VLOOKUP($A348,table123!$BF$10:$BR$410,13,FALSE)/VLOOKUP($A348,table100!$BE$10:$BK$462,7,FALSE)*1000,"")</f>
        <v>15.669243131552768</v>
      </c>
      <c r="BJ348">
        <f>IFERROR(VLOOKUP($A348,table123!$CF$10:$CY$410,20,FALSE)/VLOOKUP($A348,table100!$CE$10:$CK$462,7,FALSE)*1000,"")</f>
        <v>21.342324862960801</v>
      </c>
      <c r="BK348">
        <f>IFERROR(VLOOKUP($A348,table123!$DF$10:$DY$410,20,FALSE)/VLOOKUP($A348,table100!$DE$10:$DK$462,7,FALSE)*1000,"")</f>
        <v>29.786056805606787</v>
      </c>
      <c r="BL348">
        <f>IFERROR(VLOOKUP($A348,table123!$EF$10:$EZ$410,21,FALSE)/VLOOKUP($A348,table100!$EE$10:$EK$462,7,FALSE)*1000,"")</f>
        <v>28.172293364377182</v>
      </c>
      <c r="BM348">
        <f>IFERROR(VLOOKUP($A348,table123!$FF$10:$FZ$410,21,FALSE)/VLOOKUP($A348,table100!$FE$10:$FK$462,7,FALSE)*1000,"")</f>
        <v>21.791387959866221</v>
      </c>
      <c r="BN348">
        <f>IFERROR(VLOOKUP($A348,table123!$GF$10:$GZ$410,21,FALSE)/VLOOKUP($A348,table100!$GE$10:$GK$462,7,FALSE)*1000,"")</f>
        <v>23.951993726452887</v>
      </c>
    </row>
    <row r="349" spans="1:66" x14ac:dyDescent="0.3">
      <c r="A349" t="s">
        <v>353</v>
      </c>
      <c r="B349" t="str">
        <f>VLOOKUP($A349,class!$A$1:$B$455,2,FALSE)</f>
        <v>Metropolitan District</v>
      </c>
      <c r="C349" t="str">
        <f>IFERROR(VLOOKUP($A349,classifications!A$3:C$334,3,FALSE),VLOOKUP($A349,classifications!I$2:K$28,3,FALSE))</f>
        <v>Predominantly Urban</v>
      </c>
      <c r="E349" t="b">
        <f>IF(VLOOKUP(A349,table123!$F$10:$F$410,1,FALSE)=VLOOKUP(calculations!A349,table100!$E$10:$E$462,1,FALSE),TRUE,FALSE)</f>
        <v>1</v>
      </c>
      <c r="F349" t="b">
        <f>IF(VLOOKUP($A349,table123!$AF$10:$AF$410,1,FALSE)=VLOOKUP(calculations!$A349,table100!$AE$10:$AE$462,1,FALSE),TRUE,FALSE)</f>
        <v>1</v>
      </c>
      <c r="G349" t="b">
        <f>IF(VLOOKUP($A349,table123!$BF$10:$BF$410,1,FALSE)=VLOOKUP(calculations!$A349,table100!$BE$10:$BE$462,1,FALSE),TRUE,FALSE)</f>
        <v>1</v>
      </c>
      <c r="H349" t="b">
        <f>IF(VLOOKUP($A349,table123!$CF$10:$CF$410,1,FALSE)=VLOOKUP(calculations!$A349,table100!$CE$10:$CE$462,1,FALSE),TRUE,FALSE)</f>
        <v>1</v>
      </c>
      <c r="I349" t="b">
        <f>IF(VLOOKUP($A349,table123!$DF$10:$DF$410,1,FALSE)=VLOOKUP(calculations!$A349,table100!$DE$10:$DE$462,1,FALSE),TRUE,FALSE)</f>
        <v>1</v>
      </c>
      <c r="J349" t="b">
        <f>IF(VLOOKUP($A349,table123!$EF$10:$EF$410,1,FALSE)=VLOOKUP(calculations!$A349,table100!$EE$10:$EE$462,1,FALSE),TRUE,FALSE)</f>
        <v>1</v>
      </c>
      <c r="K349" t="b">
        <f>IF(VLOOKUP($A349,table123!$FF$10:$FF$410,1,FALSE)=VLOOKUP(calculations!$A349,table100!$FE$10:$FE$462,1,FALSE),TRUE,FALSE)</f>
        <v>1</v>
      </c>
      <c r="L349" t="b">
        <f>IF(VLOOKUP($A349,table123!$GF$10:$GF$408,1,FALSE)=VLOOKUP(calculations!$A349,table100!$GE$10:$GE$462,1,FALSE),TRUE,FALSE)</f>
        <v>1</v>
      </c>
      <c r="N349">
        <f>IFERROR(VLOOKUP($A349,table123!$F$10:$R$410,3,FALSE)/VLOOKUP($A349,table100!$E$10:$K$462,7,FALSE)*1000,"")</f>
        <v>4.2998627847894904</v>
      </c>
      <c r="O349">
        <f>IFERROR(VLOOKUP($A349,table123!$AF$10:$AR$410,3,FALSE)/VLOOKUP($A349,table100!$AE$10:$AK$462,7,FALSE)*1000,"")</f>
        <v>5.4823077131331726</v>
      </c>
      <c r="P349">
        <f>IFERROR(VLOOKUP($A349,table123!$BF$10:$BR$410,3,FALSE)/VLOOKUP($A349,table100!$BE$10:$BK$462,7,FALSE)*1000,"")</f>
        <v>7.4316410194272793</v>
      </c>
      <c r="Q349">
        <f>IFERROR(VLOOKUP($A349,table123!$CF$10:$CY$410,3,FALSE)/VLOOKUP($A349,table100!$CE$10:$CK$462,7,FALSE)*1000,"")</f>
        <v>11.811391846932914</v>
      </c>
      <c r="R349">
        <f>IFERROR(VLOOKUP($A349,table123!$DF$10:$DY$410,3,FALSE)/VLOOKUP($A349,table100!$DE$10:$DK$462,7,FALSE)*1000,"")</f>
        <v>11.536406630300712</v>
      </c>
      <c r="S349">
        <f>IFERROR(VLOOKUP($A349,table123!$EF$10:$EZ$410,3,FALSE)/VLOOKUP($A349,table100!$EE$10:$EK$462,7,FALSE)*1000,"")</f>
        <v>10.721990835793852</v>
      </c>
      <c r="T349">
        <f>IFERROR(VLOOKUP($A349,table123!$FF$10:$FZ$410,3,FALSE)/VLOOKUP($A349,table100!$FE$10:$FK$462,7,FALSE)*1000,"")</f>
        <v>13.126522405949144</v>
      </c>
      <c r="U349">
        <f>IFERROR(VLOOKUP($A349,table123!$GF$10:$GZ$410,3,FALSE)/VLOOKUP($A349,table100!$GE$10:$GK$462,7,FALSE)*1000,"")</f>
        <v>10.674143016987083</v>
      </c>
      <c r="W349">
        <f>IFERROR(VLOOKUP($A349,table123!$F$10:$R$410,5,FALSE)/VLOOKUP($A349,table100!$E$10:$K$462,7,FALSE)*1000,"")</f>
        <v>7.472115423804801E-2</v>
      </c>
      <c r="X349">
        <f>IFERROR(VLOOKUP($A349,table123!$AF$10:$AR$410,5,FALSE)/VLOOKUP($A349,table100!$AE$10:$AK$462,7,FALSE)*1000,"")</f>
        <v>2.0304843381974715E-2</v>
      </c>
      <c r="Y349">
        <f>IFERROR(VLOOKUP($A349,table123!$BF$10:$BR$410,5,FALSE)/VLOOKUP($A349,table100!$BE$10:$BK$462,7,FALSE)*1000,"")</f>
        <v>7.4047147838496447E-2</v>
      </c>
      <c r="Z349">
        <f>IFERROR(VLOOKUP($A349,table123!$CF$10:$CY$410,5,FALSE)/VLOOKUP($A349,table100!$CE$10:$CK$462,7,FALSE)*1000,"")</f>
        <v>8.0167817965607999E-2</v>
      </c>
      <c r="AA349">
        <f>IFERROR(VLOOKUP($A349,table123!$DF$10:$DY$410,5,FALSE)/VLOOKUP($A349,table100!$DE$10:$DK$462,7,FALSE)*1000,"")</f>
        <v>8.5748019550548463E-2</v>
      </c>
      <c r="AB349">
        <f>IFERROR(VLOOKUP($A349,table123!$EF$10:$EZ$410,5,FALSE)/VLOOKUP($A349,table100!$EE$10:$EK$462,7,FALSE)*1000,"")</f>
        <v>5.8661348037777908E-2</v>
      </c>
      <c r="AC349">
        <f>IFERROR(VLOOKUP($A349,table123!$FF$10:$FZ$410,5,FALSE)/VLOOKUP($A349,table100!$FE$10:$FK$462,7,FALSE)*1000,"")</f>
        <v>4.5108324419069222E-2</v>
      </c>
      <c r="AD349">
        <f>IFERROR(VLOOKUP($A349,table123!$GF$10:$GZ$410,5,FALSE)/VLOOKUP($A349,table100!$GE$10:$GK$462,7,FALSE)*1000,"")</f>
        <v>7.628928898382667E-2</v>
      </c>
      <c r="AF349">
        <f>IFERROR(VLOOKUP($A349,table123!$F$10:$R$410,7,FALSE)/VLOOKUP($A349,table100!$E$10:$K$462,7,FALSE)*1000,"")</f>
        <v>0.17661363728993165</v>
      </c>
      <c r="AG349">
        <f>IFERROR(VLOOKUP($A349,table123!$AF$10:$AR$410,7,FALSE)/VLOOKUP($A349,table100!$AE$10:$AK$462,7,FALSE)*1000,"")</f>
        <v>0.47377967891274331</v>
      </c>
      <c r="AH349">
        <f>IFERROR(VLOOKUP($A349,table123!$BF$10:$BR$410,7,FALSE)/VLOOKUP($A349,table100!$BE$10:$BK$462,7,FALSE)*1000,"")</f>
        <v>0.55198782934151891</v>
      </c>
      <c r="AI349">
        <f>IFERROR(VLOOKUP($A349,table123!$CF$10:$CY$410,7,FALSE)/VLOOKUP($A349,table100!$CE$10:$CK$462,7,FALSE)*1000,"")</f>
        <v>0.94197186109589404</v>
      </c>
      <c r="AJ349">
        <f>IFERROR(VLOOKUP($A349,table123!$DF$10:$DY$410,7,FALSE)/VLOOKUP($A349,table100!$DE$10:$DK$462,7,FALSE)*1000,"")</f>
        <v>1.1015322511493533</v>
      </c>
      <c r="AK349">
        <f>IFERROR(VLOOKUP($A349,table123!$EF$10:$EZ$410,7,FALSE)/VLOOKUP($A349,table100!$EE$10:$EK$462,7,FALSE)*1000,"")</f>
        <v>0.87992022056666863</v>
      </c>
      <c r="AL349">
        <f>IFERROR(VLOOKUP($A349,table123!$FF$10:$FZ$410,7,FALSE)/VLOOKUP($A349,table100!$FE$10:$FK$462,7,FALSE)*1000,"")</f>
        <v>0.50263561495534281</v>
      </c>
      <c r="AM349">
        <f>IFERROR(VLOOKUP($A349,table123!$GF$10:$GZ$410,7,FALSE)/VLOOKUP($A349,table100!$GE$10:$GK$462,7,FALSE)*1000,"")</f>
        <v>0.40687620791374224</v>
      </c>
      <c r="AO349">
        <f>IFERROR(VLOOKUP($A349,table123!$F$10:$R$410,9,FALSE)/VLOOKUP($A349,table100!$E$10:$K$462,7,FALSE)*1000,"")</f>
        <v>6.7928322034589109E-2</v>
      </c>
      <c r="AP349">
        <f>IFERROR(VLOOKUP($A349,table123!$AF$10:$AR$410,9,FALSE)/VLOOKUP($A349,table100!$AE$10:$AK$462,7,FALSE)*1000,"")</f>
        <v>2.707312450929962E-2</v>
      </c>
      <c r="AQ349">
        <f>IFERROR(VLOOKUP($A349,table123!$BF$10:$BR$410,9,FALSE)/VLOOKUP($A349,table100!$BE$10:$BK$462,7,FALSE)*1000,"")</f>
        <v>0.14809429567699289</v>
      </c>
      <c r="AR349">
        <f>IFERROR(VLOOKUP($A349,table123!$CF$10:$CY$410,16,FALSE)/VLOOKUP($A349,table100!$CE$10:$CK$462,7,FALSE)*1000,"")</f>
        <v>9.3529120959876005E-2</v>
      </c>
      <c r="AS349">
        <f>IFERROR(VLOOKUP($A349,table123!$DF$10:$DY$410,16,FALSE)/VLOOKUP($A349,table100!$DE$10:$DK$462,7,FALSE)*1000,"")</f>
        <v>-0.56725612933439751</v>
      </c>
      <c r="AT349">
        <f>IFERROR(VLOOKUP($A349,table123!$EF$10:$EZ$410,17,FALSE)/VLOOKUP($A349,table100!$EE$10:$EK$462,7,FALSE)*1000,"")</f>
        <v>4.5625492918271705E-2</v>
      </c>
      <c r="AU349">
        <f>IFERROR(VLOOKUP($A349,table123!$FF$10:$FZ$410,17,FALSE)/VLOOKUP($A349,table100!$FE$10:$FK$462,7,FALSE)*1000,"")</f>
        <v>5.1552370764650537E-2</v>
      </c>
      <c r="AV349">
        <f>IFERROR(VLOOKUP($A349,table123!$GF$10:$GZ$410,17,FALSE)/VLOOKUP($A349,table100!$GE$10:$GK$462,7,FALSE)*1000,"")</f>
        <v>0.11443393347574</v>
      </c>
      <c r="AX349">
        <f>IFERROR(VLOOKUP($A349,table123!$F$10:$R$410,11,FALSE)/VLOOKUP($A349,table100!$E$10:$K$462,7,FALSE)*1000,"")</f>
        <v>0.99175350170500087</v>
      </c>
      <c r="AY349">
        <f>IFERROR(VLOOKUP($A349,table123!$AF$10:$AR$410,11,FALSE)/VLOOKUP($A349,table100!$AE$10:$AK$462,7,FALSE)*1000,"")</f>
        <v>0.54823077131331732</v>
      </c>
      <c r="AZ349">
        <f>IFERROR(VLOOKUP($A349,table123!$BF$10:$BR$410,11,FALSE)/VLOOKUP($A349,table100!$BE$10:$BK$462,7,FALSE)*1000,"")</f>
        <v>0.58564562381356278</v>
      </c>
      <c r="BA349">
        <f>IFERROR(VLOOKUP($A349,table123!$CF$10:$CY$410,18,FALSE)/VLOOKUP($A349,table100!$CE$10:$CK$462,7,FALSE)*1000,"")</f>
        <v>9.3529120959876005E-2</v>
      </c>
      <c r="BB349">
        <f>IFERROR(VLOOKUP($A349,table123!$DF$10:$DY$410,18,FALSE)/VLOOKUP($A349,table100!$DE$10:$DK$462,7,FALSE)*1000,"")</f>
        <v>0.17809204060498526</v>
      </c>
      <c r="BC349">
        <f>IFERROR(VLOOKUP($A349,table123!$EF$10:$EZ$410,19,FALSE)/VLOOKUP($A349,table100!$EE$10:$EK$462,7,FALSE)*1000,"")</f>
        <v>0.24116331971086474</v>
      </c>
      <c r="BD349">
        <f>IFERROR(VLOOKUP($A349,table123!$FF$10:$FZ$410,19,FALSE)/VLOOKUP($A349,table100!$FE$10:$FK$462,7,FALSE)*1000,"")</f>
        <v>0.10310474152930107</v>
      </c>
      <c r="BE349">
        <f>IFERROR(VLOOKUP($A349,table123!$GF$10:$GZ$410,19,FALSE)/VLOOKUP($A349,table100!$GE$10:$GK$462,7,FALSE)*1000,"")</f>
        <v>9.5361611229783344E-2</v>
      </c>
      <c r="BG349">
        <f>IFERROR(VLOOKUP($A349,table123!$F$10:$R$410,13,FALSE)/VLOOKUP($A349,table100!$E$10:$K$462,7,FALSE)*1000,"")</f>
        <v>3.6273723966470577</v>
      </c>
      <c r="BH349">
        <f>IFERROR(VLOOKUP($A349,table123!$AF$10:$AR$410,13,FALSE)/VLOOKUP($A349,table100!$AE$10:$AK$462,7,FALSE)*1000,"")</f>
        <v>5.4552345886238731</v>
      </c>
      <c r="BI349">
        <f>IFERROR(VLOOKUP($A349,table123!$BF$10:$BR$410,13,FALSE)/VLOOKUP($A349,table100!$BE$10:$BK$462,7,FALSE)*1000,"")</f>
        <v>7.6201246684707247</v>
      </c>
      <c r="BJ349">
        <f>IFERROR(VLOOKUP($A349,table123!$CF$10:$CY$410,20,FALSE)/VLOOKUP($A349,table100!$CE$10:$CK$462,7,FALSE)*1000,"")</f>
        <v>12.833531525994415</v>
      </c>
      <c r="BK349">
        <f>IFERROR(VLOOKUP($A349,table123!$DF$10:$DY$410,20,FALSE)/VLOOKUP($A349,table100!$DE$10:$DK$462,7,FALSE)*1000,"")</f>
        <v>11.97833873106123</v>
      </c>
      <c r="BL349">
        <f>IFERROR(VLOOKUP($A349,table123!$EF$10:$EZ$410,21,FALSE)/VLOOKUP($A349,table100!$EE$10:$EK$462,7,FALSE)*1000,"")</f>
        <v>11.465034577605705</v>
      </c>
      <c r="BM349">
        <f>IFERROR(VLOOKUP($A349,table123!$FF$10:$FZ$410,21,FALSE)/VLOOKUP($A349,table100!$FE$10:$FK$462,7,FALSE)*1000,"")</f>
        <v>13.622713974558906</v>
      </c>
      <c r="BN349">
        <f>IFERROR(VLOOKUP($A349,table123!$GF$10:$GZ$410,21,FALSE)/VLOOKUP($A349,table100!$GE$10:$GK$462,7,FALSE)*1000,"")</f>
        <v>11.176380836130607</v>
      </c>
    </row>
    <row r="350" spans="1:66" x14ac:dyDescent="0.3">
      <c r="A350" t="s">
        <v>333</v>
      </c>
      <c r="B350" t="str">
        <f>VLOOKUP($A350,class!$A$1:$B$455,2,FALSE)</f>
        <v>Metropolitan District</v>
      </c>
      <c r="C350" t="str">
        <f>IFERROR(VLOOKUP($A350,classifications!A$3:C$334,3,FALSE),VLOOKUP($A350,classifications!I$2:K$28,3,FALSE))</f>
        <v>Predominantly Urban</v>
      </c>
      <c r="E350" t="b">
        <f>IF(VLOOKUP(A350,table123!$F$10:$F$410,1,FALSE)=VLOOKUP(calculations!A350,table100!$E$10:$E$462,1,FALSE),TRUE,FALSE)</f>
        <v>1</v>
      </c>
      <c r="F350" t="b">
        <f>IF(VLOOKUP($A350,table123!$AF$10:$AF$410,1,FALSE)=VLOOKUP(calculations!$A350,table100!$AE$10:$AE$462,1,FALSE),TRUE,FALSE)</f>
        <v>1</v>
      </c>
      <c r="G350" t="b">
        <f>IF(VLOOKUP($A350,table123!$BF$10:$BF$410,1,FALSE)=VLOOKUP(calculations!$A350,table100!$BE$10:$BE$462,1,FALSE),TRUE,FALSE)</f>
        <v>1</v>
      </c>
      <c r="H350" t="b">
        <f>IF(VLOOKUP($A350,table123!$CF$10:$CF$410,1,FALSE)=VLOOKUP(calculations!$A350,table100!$CE$10:$CE$462,1,FALSE),TRUE,FALSE)</f>
        <v>1</v>
      </c>
      <c r="I350" t="b">
        <f>IF(VLOOKUP($A350,table123!$DF$10:$DF$410,1,FALSE)=VLOOKUP(calculations!$A350,table100!$DE$10:$DE$462,1,FALSE),TRUE,FALSE)</f>
        <v>1</v>
      </c>
      <c r="J350" t="b">
        <f>IF(VLOOKUP($A350,table123!$EF$10:$EF$410,1,FALSE)=VLOOKUP(calculations!$A350,table100!$EE$10:$EE$462,1,FALSE),TRUE,FALSE)</f>
        <v>1</v>
      </c>
      <c r="K350" t="b">
        <f>IF(VLOOKUP($A350,table123!$FF$10:$FF$410,1,FALSE)=VLOOKUP(calculations!$A350,table100!$FE$10:$FE$462,1,FALSE),TRUE,FALSE)</f>
        <v>1</v>
      </c>
      <c r="L350" t="b">
        <f>IF(VLOOKUP($A350,table123!$GF$10:$GF$408,1,FALSE)=VLOOKUP(calculations!$A350,table100!$GE$10:$GE$462,1,FALSE),TRUE,FALSE)</f>
        <v>1</v>
      </c>
      <c r="N350">
        <f>IFERROR(VLOOKUP($A350,table123!$F$10:$R$410,3,FALSE)/VLOOKUP($A350,table100!$E$10:$K$462,7,FALSE)*1000,"")</f>
        <v>3.7138704989504281</v>
      </c>
      <c r="O350">
        <f>IFERROR(VLOOKUP($A350,table123!$AF$10:$AR$410,3,FALSE)/VLOOKUP($A350,table100!$AE$10:$AK$462,7,FALSE)*1000,"")</f>
        <v>6.4265284233106899</v>
      </c>
      <c r="P350">
        <f>IFERROR(VLOOKUP($A350,table123!$BF$10:$BR$410,3,FALSE)/VLOOKUP($A350,table100!$BE$10:$BK$462,7,FALSE)*1000,"")</f>
        <v>6.7235100808242292</v>
      </c>
      <c r="Q350">
        <f>IFERROR(VLOOKUP($A350,table123!$CF$10:$CY$410,3,FALSE)/VLOOKUP($A350,table100!$CE$10:$CK$462,7,FALSE)*1000,"")</f>
        <v>8.0900581390219592</v>
      </c>
      <c r="R350">
        <f>IFERROR(VLOOKUP($A350,table123!$DF$10:$DY$410,3,FALSE)/VLOOKUP($A350,table100!$DE$10:$DK$462,7,FALSE)*1000,"")</f>
        <v>3.8596184141431826</v>
      </c>
      <c r="S350">
        <f>IFERROR(VLOOKUP($A350,table123!$EF$10:$EZ$410,3,FALSE)/VLOOKUP($A350,table100!$EE$10:$EK$462,7,FALSE)*1000,"")</f>
        <v>6.4417712691771269</v>
      </c>
      <c r="T350">
        <f>IFERROR(VLOOKUP($A350,table123!$FF$10:$FZ$410,3,FALSE)/VLOOKUP($A350,table100!$FE$10:$FK$462,7,FALSE)*1000,"")</f>
        <v>6.0098027329881019</v>
      </c>
      <c r="U350">
        <f>IFERROR(VLOOKUP($A350,table123!$GF$10:$GZ$410,3,FALSE)/VLOOKUP($A350,table100!$GE$10:$GK$462,7,FALSE)*1000,"")</f>
        <v>2.7699401280022022</v>
      </c>
      <c r="W350">
        <f>IFERROR(VLOOKUP($A350,table123!$F$10:$R$410,5,FALSE)/VLOOKUP($A350,table100!$E$10:$K$462,7,FALSE)*1000,"")</f>
        <v>0</v>
      </c>
      <c r="X350">
        <f>IFERROR(VLOOKUP($A350,table123!$AF$10:$AR$410,5,FALSE)/VLOOKUP($A350,table100!$AE$10:$AK$462,7,FALSE)*1000,"")</f>
        <v>0</v>
      </c>
      <c r="Y350">
        <f>IFERROR(VLOOKUP($A350,table123!$BF$10:$BR$410,5,FALSE)/VLOOKUP($A350,table100!$BE$10:$BK$462,7,FALSE)*1000,"")</f>
        <v>0</v>
      </c>
      <c r="Z350">
        <f>IFERROR(VLOOKUP($A350,table123!$CF$10:$CY$410,5,FALSE)/VLOOKUP($A350,table100!$CE$10:$CK$462,7,FALSE)*1000,"")</f>
        <v>7.9400788714501222E-2</v>
      </c>
      <c r="AA350">
        <f>IFERROR(VLOOKUP($A350,table123!$DF$10:$DY$410,5,FALSE)/VLOOKUP($A350,table100!$DE$10:$DK$462,7,FALSE)*1000,"")</f>
        <v>0</v>
      </c>
      <c r="AB350">
        <f>IFERROR(VLOOKUP($A350,table123!$EF$10:$EZ$410,5,FALSE)/VLOOKUP($A350,table100!$EE$10:$EK$462,7,FALSE)*1000,"")</f>
        <v>6.101813110181311E-2</v>
      </c>
      <c r="AC350">
        <f>IFERROR(VLOOKUP($A350,table123!$FF$10:$FZ$410,5,FALSE)/VLOOKUP($A350,table100!$FE$10:$FK$462,7,FALSE)*1000,"")</f>
        <v>6.9277264933580426E-2</v>
      </c>
      <c r="AD350">
        <f>IFERROR(VLOOKUP($A350,table123!$GF$10:$GZ$410,5,FALSE)/VLOOKUP($A350,table100!$GE$10:$GK$462,7,FALSE)*1000,"")</f>
        <v>6.0216089739178309E-2</v>
      </c>
      <c r="AF350">
        <f>IFERROR(VLOOKUP($A350,table123!$F$10:$R$410,7,FALSE)/VLOOKUP($A350,table100!$E$10:$K$462,7,FALSE)*1000,"")</f>
        <v>0</v>
      </c>
      <c r="AG350">
        <f>IFERROR(VLOOKUP($A350,table123!$AF$10:$AR$410,7,FALSE)/VLOOKUP($A350,table100!$AE$10:$AK$462,7,FALSE)*1000,"")</f>
        <v>7.1505184125849136E-2</v>
      </c>
      <c r="AH350">
        <f>IFERROR(VLOOKUP($A350,table123!$BF$10:$BR$410,7,FALSE)/VLOOKUP($A350,table100!$BE$10:$BK$462,7,FALSE)*1000,"")</f>
        <v>6.217248423483436E-2</v>
      </c>
      <c r="AI350">
        <f>IFERROR(VLOOKUP($A350,table123!$CF$10:$CY$410,7,FALSE)/VLOOKUP($A350,table100!$CE$10:$CK$462,7,FALSE)*1000,"")</f>
        <v>0</v>
      </c>
      <c r="AJ350">
        <f>IFERROR(VLOOKUP($A350,table123!$DF$10:$DY$410,7,FALSE)/VLOOKUP($A350,table100!$DE$10:$DK$462,7,FALSE)*1000,"")</f>
        <v>0.1750393838613688</v>
      </c>
      <c r="AK350">
        <f>IFERROR(VLOOKUP($A350,table123!$EF$10:$EZ$410,7,FALSE)/VLOOKUP($A350,table100!$EE$10:$EK$462,7,FALSE)*1000,"")</f>
        <v>0.11331938633193864</v>
      </c>
      <c r="AL350">
        <f>IFERROR(VLOOKUP($A350,table123!$FF$10:$FZ$410,7,FALSE)/VLOOKUP($A350,table100!$FE$10:$FK$462,7,FALSE)*1000,"")</f>
        <v>0.60617606816882874</v>
      </c>
      <c r="AM350">
        <f>IFERROR(VLOOKUP($A350,table123!$GF$10:$GZ$410,7,FALSE)/VLOOKUP($A350,table100!$GE$10:$GK$462,7,FALSE)*1000,"")</f>
        <v>2.5548826646479936</v>
      </c>
      <c r="AO350">
        <f>IFERROR(VLOOKUP($A350,table123!$F$10:$R$410,9,FALSE)/VLOOKUP($A350,table100!$E$10:$K$462,7,FALSE)*1000,"")</f>
        <v>0</v>
      </c>
      <c r="AP350">
        <f>IFERROR(VLOOKUP($A350,table123!$AF$10:$AR$410,9,FALSE)/VLOOKUP($A350,table100!$AE$10:$AK$462,7,FALSE)*1000,"")</f>
        <v>0</v>
      </c>
      <c r="AQ350">
        <f>IFERROR(VLOOKUP($A350,table123!$BF$10:$BR$410,9,FALSE)/VLOOKUP($A350,table100!$BE$10:$BK$462,7,FALSE)*1000,"")</f>
        <v>0</v>
      </c>
      <c r="AR350">
        <f>IFERROR(VLOOKUP($A350,table123!$CF$10:$CY$410,16,FALSE)/VLOOKUP($A350,table100!$CE$10:$CK$462,7,FALSE)*1000,"")</f>
        <v>8.8223098571668032E-3</v>
      </c>
      <c r="AS350">
        <f>IFERROR(VLOOKUP($A350,table123!$DF$10:$DY$410,16,FALSE)/VLOOKUP($A350,table100!$DE$10:$DK$462,7,FALSE)*1000,"")</f>
        <v>8.7519691930684398E-3</v>
      </c>
      <c r="AT350">
        <f>IFERROR(VLOOKUP($A350,table123!$EF$10:$EZ$410,17,FALSE)/VLOOKUP($A350,table100!$EE$10:$EK$462,7,FALSE)*1000,"")</f>
        <v>0</v>
      </c>
      <c r="AU350">
        <f>IFERROR(VLOOKUP($A350,table123!$FF$10:$FZ$410,17,FALSE)/VLOOKUP($A350,table100!$FE$10:$FK$462,7,FALSE)*1000,"")</f>
        <v>0</v>
      </c>
      <c r="AV350">
        <f>IFERROR(VLOOKUP($A350,table123!$GF$10:$GZ$410,17,FALSE)/VLOOKUP($A350,table100!$GE$10:$GK$462,7,FALSE)*1000,"")</f>
        <v>0</v>
      </c>
      <c r="AX350">
        <f>IFERROR(VLOOKUP($A350,table123!$F$10:$R$410,11,FALSE)/VLOOKUP($A350,table100!$E$10:$K$462,7,FALSE)*1000,"")</f>
        <v>7.1765613506288461E-2</v>
      </c>
      <c r="AY350">
        <f>IFERROR(VLOOKUP($A350,table123!$AF$10:$AR$410,11,FALSE)/VLOOKUP($A350,table100!$AE$10:$AK$462,7,FALSE)*1000,"")</f>
        <v>0.15194851626742939</v>
      </c>
      <c r="AZ350">
        <f>IFERROR(VLOOKUP($A350,table123!$BF$10:$BR$410,11,FALSE)/VLOOKUP($A350,table100!$BE$10:$BK$462,7,FALSE)*1000,"")</f>
        <v>4.4408917310595965E-2</v>
      </c>
      <c r="BA350">
        <f>IFERROR(VLOOKUP($A350,table123!$CF$10:$CY$410,18,FALSE)/VLOOKUP($A350,table100!$CE$10:$CK$462,7,FALSE)*1000,"")</f>
        <v>0.14115695771466885</v>
      </c>
      <c r="BB350">
        <f>IFERROR(VLOOKUP($A350,table123!$DF$10:$DY$410,18,FALSE)/VLOOKUP($A350,table100!$DE$10:$DK$462,7,FALSE)*1000,"")</f>
        <v>1.750393838613688E-2</v>
      </c>
      <c r="BC350">
        <f>IFERROR(VLOOKUP($A350,table123!$EF$10:$EZ$410,19,FALSE)/VLOOKUP($A350,table100!$EE$10:$EK$462,7,FALSE)*1000,"")</f>
        <v>8.7168758716875874E-3</v>
      </c>
      <c r="BD350">
        <f>IFERROR(VLOOKUP($A350,table123!$FF$10:$FZ$410,19,FALSE)/VLOOKUP($A350,table100!$FE$10:$FK$462,7,FALSE)*1000,"")</f>
        <v>1.7319316233395107E-2</v>
      </c>
      <c r="BE350">
        <f>IFERROR(VLOOKUP($A350,table123!$GF$10:$GZ$410,19,FALSE)/VLOOKUP($A350,table100!$GE$10:$GK$462,7,FALSE)*1000,"")</f>
        <v>9.4625283875851632E-2</v>
      </c>
      <c r="BG350">
        <f>IFERROR(VLOOKUP($A350,table123!$F$10:$R$410,13,FALSE)/VLOOKUP($A350,table100!$E$10:$K$462,7,FALSE)*1000,"")</f>
        <v>3.6421048854441396</v>
      </c>
      <c r="BH350">
        <f>IFERROR(VLOOKUP($A350,table123!$AF$10:$AR$410,13,FALSE)/VLOOKUP($A350,table100!$AE$10:$AK$462,7,FALSE)*1000,"")</f>
        <v>6.34608509116911</v>
      </c>
      <c r="BI350">
        <f>IFERROR(VLOOKUP($A350,table123!$BF$10:$BR$410,13,FALSE)/VLOOKUP($A350,table100!$BE$10:$BK$462,7,FALSE)*1000,"")</f>
        <v>6.7412736477484678</v>
      </c>
      <c r="BJ350">
        <f>IFERROR(VLOOKUP($A350,table123!$CF$10:$CY$410,20,FALSE)/VLOOKUP($A350,table100!$CE$10:$CK$462,7,FALSE)*1000,"")</f>
        <v>8.0371242798789577</v>
      </c>
      <c r="BK350">
        <f>IFERROR(VLOOKUP($A350,table123!$DF$10:$DY$410,20,FALSE)/VLOOKUP($A350,table100!$DE$10:$DK$462,7,FALSE)*1000,"")</f>
        <v>4.0259058288114824</v>
      </c>
      <c r="BL350">
        <f>IFERROR(VLOOKUP($A350,table123!$EF$10:$EZ$410,21,FALSE)/VLOOKUP($A350,table100!$EE$10:$EK$462,7,FALSE)*1000,"")</f>
        <v>6.6073919107391914</v>
      </c>
      <c r="BM350">
        <f>IFERROR(VLOOKUP($A350,table123!$FF$10:$FZ$410,21,FALSE)/VLOOKUP($A350,table100!$FE$10:$FK$462,7,FALSE)*1000,"")</f>
        <v>6.667936749857116</v>
      </c>
      <c r="BN350">
        <f>IFERROR(VLOOKUP($A350,table123!$GF$10:$GZ$410,21,FALSE)/VLOOKUP($A350,table100!$GE$10:$GK$462,7,FALSE)*1000,"")</f>
        <v>5.2904135985135223</v>
      </c>
    </row>
    <row r="351" spans="1:66" x14ac:dyDescent="0.3">
      <c r="A351" t="s">
        <v>227</v>
      </c>
      <c r="B351" t="str">
        <f>VLOOKUP($A351,class!$A$1:$B$455,2,FALSE)</f>
        <v>London Borough</v>
      </c>
      <c r="C351" t="str">
        <f>IFERROR(VLOOKUP($A351,classifications!A$3:C$334,3,FALSE),VLOOKUP($A351,classifications!I$2:K$28,3,FALSE))</f>
        <v>Predominantly Urban</v>
      </c>
      <c r="E351" t="b">
        <f>IF(VLOOKUP(A351,table123!$F$10:$F$410,1,FALSE)=VLOOKUP(calculations!A351,table100!$E$10:$E$462,1,FALSE),TRUE,FALSE)</f>
        <v>1</v>
      </c>
      <c r="F351" t="b">
        <f>IF(VLOOKUP($A351,table123!$AF$10:$AF$410,1,FALSE)=VLOOKUP(calculations!$A351,table100!$AE$10:$AE$462,1,FALSE),TRUE,FALSE)</f>
        <v>1</v>
      </c>
      <c r="G351" t="b">
        <f>IF(VLOOKUP($A351,table123!$BF$10:$BF$410,1,FALSE)=VLOOKUP(calculations!$A351,table100!$BE$10:$BE$462,1,FALSE),TRUE,FALSE)</f>
        <v>1</v>
      </c>
      <c r="H351" t="b">
        <f>IF(VLOOKUP($A351,table123!$CF$10:$CF$410,1,FALSE)=VLOOKUP(calculations!$A351,table100!$CE$10:$CE$462,1,FALSE),TRUE,FALSE)</f>
        <v>1</v>
      </c>
      <c r="I351" t="b">
        <f>IF(VLOOKUP($A351,table123!$DF$10:$DF$410,1,FALSE)=VLOOKUP(calculations!$A351,table100!$DE$10:$DE$462,1,FALSE),TRUE,FALSE)</f>
        <v>1</v>
      </c>
      <c r="J351" t="b">
        <f>IF(VLOOKUP($A351,table123!$EF$10:$EF$410,1,FALSE)=VLOOKUP(calculations!$A351,table100!$EE$10:$EE$462,1,FALSE),TRUE,FALSE)</f>
        <v>1</v>
      </c>
      <c r="K351" t="b">
        <f>IF(VLOOKUP($A351,table123!$FF$10:$FF$410,1,FALSE)=VLOOKUP(calculations!$A351,table100!$FE$10:$FE$462,1,FALSE),TRUE,FALSE)</f>
        <v>1</v>
      </c>
      <c r="L351" t="b">
        <f>IF(VLOOKUP($A351,table123!$GF$10:$GF$408,1,FALSE)=VLOOKUP(calculations!$A351,table100!$GE$10:$GE$462,1,FALSE),TRUE,FALSE)</f>
        <v>1</v>
      </c>
      <c r="N351">
        <f>IFERROR(VLOOKUP($A351,table123!$F$10:$R$410,3,FALSE)/VLOOKUP($A351,table100!$E$10:$K$462,7,FALSE)*1000,"")</f>
        <v>3.7354605549537876</v>
      </c>
      <c r="O351">
        <f>IFERROR(VLOOKUP($A351,table123!$AF$10:$AR$410,3,FALSE)/VLOOKUP($A351,table100!$AE$10:$AK$462,7,FALSE)*1000,"")</f>
        <v>5.9545999536528607</v>
      </c>
      <c r="P351">
        <f>IFERROR(VLOOKUP($A351,table123!$BF$10:$BR$410,3,FALSE)/VLOOKUP($A351,table100!$BE$10:$BK$462,7,FALSE)*1000,"")</f>
        <v>5.6403050983540748</v>
      </c>
      <c r="Q351">
        <f>IFERROR(VLOOKUP($A351,table123!$CF$10:$CY$410,3,FALSE)/VLOOKUP($A351,table100!$CE$10:$CK$462,7,FALSE)*1000,"")</f>
        <v>7.7558792156393617</v>
      </c>
      <c r="R351">
        <f>IFERROR(VLOOKUP($A351,table123!$DF$10:$DY$410,3,FALSE)/VLOOKUP($A351,table100!$DE$10:$DK$462,7,FALSE)*1000,"")</f>
        <v>7.7504837881600253</v>
      </c>
      <c r="S351">
        <f>IFERROR(VLOOKUP($A351,table123!$EF$10:$EZ$410,3,FALSE)/VLOOKUP($A351,table100!$EE$10:$EK$462,7,FALSE)*1000,"")</f>
        <v>5.72729849389642</v>
      </c>
      <c r="T351">
        <f>IFERROR(VLOOKUP($A351,table123!$FF$10:$FZ$410,3,FALSE)/VLOOKUP($A351,table100!$FE$10:$FK$462,7,FALSE)*1000,"")</f>
        <v>5.221830746682973</v>
      </c>
      <c r="U351">
        <f>IFERROR(VLOOKUP($A351,table123!$GF$10:$GZ$410,3,FALSE)/VLOOKUP($A351,table100!$GE$10:$GK$462,7,FALSE)*1000,"")</f>
        <v>7.6223924663746354</v>
      </c>
      <c r="W351">
        <f>IFERROR(VLOOKUP($A351,table123!$F$10:$R$410,5,FALSE)/VLOOKUP($A351,table100!$E$10:$K$462,7,FALSE)*1000,"")</f>
        <v>0.61751515949100544</v>
      </c>
      <c r="X351">
        <f>IFERROR(VLOOKUP($A351,table123!$AF$10:$AR$410,5,FALSE)/VLOOKUP($A351,table100!$AE$10:$AK$462,7,FALSE)*1000,"")</f>
        <v>0.6549052402494685</v>
      </c>
      <c r="Y351">
        <f>IFERROR(VLOOKUP($A351,table123!$BF$10:$BR$410,5,FALSE)/VLOOKUP($A351,table100!$BE$10:$BK$462,7,FALSE)*1000,"")</f>
        <v>0.31112003211561623</v>
      </c>
      <c r="Z351">
        <f>IFERROR(VLOOKUP($A351,table123!$CF$10:$CY$410,5,FALSE)/VLOOKUP($A351,table100!$CE$10:$CK$462,7,FALSE)*1000,"")</f>
        <v>0.86730268863833471</v>
      </c>
      <c r="AA351">
        <f>IFERROR(VLOOKUP($A351,table123!$DF$10:$DY$410,5,FALSE)/VLOOKUP($A351,table100!$DE$10:$DK$462,7,FALSE)*1000,"")</f>
        <v>0.79973144820504727</v>
      </c>
      <c r="AB351">
        <f>IFERROR(VLOOKUP($A351,table123!$EF$10:$EZ$410,5,FALSE)/VLOOKUP($A351,table100!$EE$10:$EK$462,7,FALSE)*1000,"")</f>
        <v>0.62550700274636672</v>
      </c>
      <c r="AC351">
        <f>IFERROR(VLOOKUP($A351,table123!$FF$10:$FZ$410,5,FALSE)/VLOOKUP($A351,table100!$FE$10:$FK$462,7,FALSE)*1000,"")</f>
        <v>0.55324229100544497</v>
      </c>
      <c r="AD351">
        <f>IFERROR(VLOOKUP($A351,table123!$GF$10:$GZ$410,5,FALSE)/VLOOKUP($A351,table100!$GE$10:$GK$462,7,FALSE)*1000,"")</f>
        <v>0.92626541363539872</v>
      </c>
      <c r="AF351">
        <f>IFERROR(VLOOKUP($A351,table123!$F$10:$R$410,7,FALSE)/VLOOKUP($A351,table100!$E$10:$K$462,7,FALSE)*1000,"")</f>
        <v>0.55677596347549674</v>
      </c>
      <c r="AG351">
        <f>IFERROR(VLOOKUP($A351,table123!$AF$10:$AR$410,7,FALSE)/VLOOKUP($A351,table100!$AE$10:$AK$462,7,FALSE)*1000,"")</f>
        <v>0.24181116563057298</v>
      </c>
      <c r="AH351">
        <f>IFERROR(VLOOKUP($A351,table123!$BF$10:$BR$410,7,FALSE)/VLOOKUP($A351,table100!$BE$10:$BK$462,7,FALSE)*1000,"")</f>
        <v>0.82296266559614617</v>
      </c>
      <c r="AI351">
        <f>IFERROR(VLOOKUP($A351,table123!$CF$10:$CY$410,7,FALSE)/VLOOKUP($A351,table100!$CE$10:$CK$462,7,FALSE)*1000,"")</f>
        <v>1.1165275991665919</v>
      </c>
      <c r="AJ351">
        <f>IFERROR(VLOOKUP($A351,table123!$DF$10:$DY$410,7,FALSE)/VLOOKUP($A351,table100!$DE$10:$DK$462,7,FALSE)*1000,"")</f>
        <v>1.6784487184550374</v>
      </c>
      <c r="AK351">
        <f>IFERROR(VLOOKUP($A351,table123!$EF$10:$EZ$410,7,FALSE)/VLOOKUP($A351,table100!$EE$10:$EK$462,7,FALSE)*1000,"")</f>
        <v>0.71346892500757453</v>
      </c>
      <c r="AL351">
        <f>IFERROR(VLOOKUP($A351,table123!$FF$10:$FZ$410,7,FALSE)/VLOOKUP($A351,table100!$FE$10:$FK$462,7,FALSE)*1000,"")</f>
        <v>0.56294829611080366</v>
      </c>
      <c r="AM351">
        <f>IFERROR(VLOOKUP($A351,table123!$GF$10:$GZ$410,7,FALSE)/VLOOKUP($A351,table100!$GE$10:$GK$462,7,FALSE)*1000,"")</f>
        <v>0.55961868740472009</v>
      </c>
      <c r="AO351">
        <f>IFERROR(VLOOKUP($A351,table123!$F$10:$R$410,9,FALSE)/VLOOKUP($A351,table100!$E$10:$K$462,7,FALSE)*1000,"")</f>
        <v>0</v>
      </c>
      <c r="AP351">
        <f>IFERROR(VLOOKUP($A351,table123!$AF$10:$AR$410,9,FALSE)/VLOOKUP($A351,table100!$AE$10:$AK$462,7,FALSE)*1000,"")</f>
        <v>0</v>
      </c>
      <c r="AQ351">
        <f>IFERROR(VLOOKUP($A351,table123!$BF$10:$BR$410,9,FALSE)/VLOOKUP($A351,table100!$BE$10:$BK$462,7,FALSE)*1000,"")</f>
        <v>0</v>
      </c>
      <c r="AR351">
        <f>IFERROR(VLOOKUP($A351,table123!$CF$10:$CY$410,16,FALSE)/VLOOKUP($A351,table100!$CE$10:$CK$462,7,FALSE)*1000,"")</f>
        <v>0</v>
      </c>
      <c r="AS351">
        <f>IFERROR(VLOOKUP($A351,table123!$DF$10:$DY$410,16,FALSE)/VLOOKUP($A351,table100!$DE$10:$DK$462,7,FALSE)*1000,"")</f>
        <v>0</v>
      </c>
      <c r="AT351">
        <f>IFERROR(VLOOKUP($A351,table123!$EF$10:$EZ$410,17,FALSE)/VLOOKUP($A351,table100!$EE$10:$EK$462,7,FALSE)*1000,"")</f>
        <v>0</v>
      </c>
      <c r="AU351">
        <f>IFERROR(VLOOKUP($A351,table123!$FF$10:$FZ$410,17,FALSE)/VLOOKUP($A351,table100!$FE$10:$FK$462,7,FALSE)*1000,"")</f>
        <v>0</v>
      </c>
      <c r="AV351">
        <f>IFERROR(VLOOKUP($A351,table123!$GF$10:$GZ$410,17,FALSE)/VLOOKUP($A351,table100!$GE$10:$GK$462,7,FALSE)*1000,"")</f>
        <v>0</v>
      </c>
      <c r="AX351">
        <f>IFERROR(VLOOKUP($A351,table123!$F$10:$R$410,11,FALSE)/VLOOKUP($A351,table100!$E$10:$K$462,7,FALSE)*1000,"")</f>
        <v>0.17209438871060811</v>
      </c>
      <c r="AY351">
        <f>IFERROR(VLOOKUP($A351,table123!$AF$10:$AR$410,11,FALSE)/VLOOKUP($A351,table100!$AE$10:$AK$462,7,FALSE)*1000,"")</f>
        <v>2.9319603832706975</v>
      </c>
      <c r="AZ351">
        <f>IFERROR(VLOOKUP($A351,table123!$BF$10:$BR$410,11,FALSE)/VLOOKUP($A351,table100!$BE$10:$BK$462,7,FALSE)*1000,"")</f>
        <v>4.0144520272982737E-2</v>
      </c>
      <c r="BA351">
        <f>IFERROR(VLOOKUP($A351,table123!$CF$10:$CY$410,18,FALSE)/VLOOKUP($A351,table100!$CE$10:$CK$462,7,FALSE)*1000,"")</f>
        <v>3.9875985684521137E-2</v>
      </c>
      <c r="BB351">
        <f>IFERROR(VLOOKUP($A351,table123!$DF$10:$DY$410,18,FALSE)/VLOOKUP($A351,table100!$DE$10:$DK$462,7,FALSE)*1000,"")</f>
        <v>2.9619683266853599E-2</v>
      </c>
      <c r="BC351">
        <f>IFERROR(VLOOKUP($A351,table123!$EF$10:$EZ$410,19,FALSE)/VLOOKUP($A351,table100!$EE$10:$EK$462,7,FALSE)*1000,"")</f>
        <v>0.10750901609703178</v>
      </c>
      <c r="BD351">
        <f>IFERROR(VLOOKUP($A351,table123!$FF$10:$FZ$410,19,FALSE)/VLOOKUP($A351,table100!$FE$10:$FK$462,7,FALSE)*1000,"")</f>
        <v>0.38824020421434741</v>
      </c>
      <c r="BE351">
        <f>IFERROR(VLOOKUP($A351,table123!$GF$10:$GZ$410,19,FALSE)/VLOOKUP($A351,table100!$GE$10:$GK$462,7,FALSE)*1000,"")</f>
        <v>0.27980934370236005</v>
      </c>
      <c r="BG351">
        <f>IFERROR(VLOOKUP($A351,table123!$F$10:$R$410,13,FALSE)/VLOOKUP($A351,table100!$E$10:$K$462,7,FALSE)*1000,"")</f>
        <v>4.7376572892096815</v>
      </c>
      <c r="BH351">
        <f>IFERROR(VLOOKUP($A351,table123!$AF$10:$AR$410,13,FALSE)/VLOOKUP($A351,table100!$AE$10:$AK$462,7,FALSE)*1000,"")</f>
        <v>3.9193559762622043</v>
      </c>
      <c r="BI351">
        <f>IFERROR(VLOOKUP($A351,table123!$BF$10:$BR$410,13,FALSE)/VLOOKUP($A351,table100!$BE$10:$BK$462,7,FALSE)*1000,"")</f>
        <v>6.7342432757928545</v>
      </c>
      <c r="BJ351">
        <f>IFERROR(VLOOKUP($A351,table123!$CF$10:$CY$410,20,FALSE)/VLOOKUP($A351,table100!$CE$10:$CK$462,7,FALSE)*1000,"")</f>
        <v>9.6998335177597674</v>
      </c>
      <c r="BK351">
        <f>IFERROR(VLOOKUP($A351,table123!$DF$10:$DY$410,20,FALSE)/VLOOKUP($A351,table100!$DE$10:$DK$462,7,FALSE)*1000,"")</f>
        <v>10.199044271553257</v>
      </c>
      <c r="BL351">
        <f>IFERROR(VLOOKUP($A351,table123!$EF$10:$EZ$410,21,FALSE)/VLOOKUP($A351,table100!$EE$10:$EK$462,7,FALSE)*1000,"")</f>
        <v>6.9587654055533292</v>
      </c>
      <c r="BM351">
        <f>IFERROR(VLOOKUP($A351,table123!$FF$10:$FZ$410,21,FALSE)/VLOOKUP($A351,table100!$FE$10:$FK$462,7,FALSE)*1000,"")</f>
        <v>5.9497811295848742</v>
      </c>
      <c r="BN351">
        <f>IFERROR(VLOOKUP($A351,table123!$GF$10:$GZ$410,21,FALSE)/VLOOKUP($A351,table100!$GE$10:$GK$462,7,FALSE)*1000,"")</f>
        <v>8.828467223712396</v>
      </c>
    </row>
    <row r="352" spans="1:66" x14ac:dyDescent="0.3">
      <c r="A352" t="s">
        <v>230</v>
      </c>
      <c r="B352" t="str">
        <f>VLOOKUP($A352,class!$A$1:$B$455,2,FALSE)</f>
        <v>London Borough</v>
      </c>
      <c r="C352" t="str">
        <f>IFERROR(VLOOKUP($A352,classifications!A$3:C$334,3,FALSE),VLOOKUP($A352,classifications!I$2:K$28,3,FALSE))</f>
        <v>Predominantly Urban</v>
      </c>
      <c r="E352" t="b">
        <f>IF(VLOOKUP(A352,table123!$F$10:$F$410,1,FALSE)=VLOOKUP(calculations!A352,table100!$E$10:$E$462,1,FALSE),TRUE,FALSE)</f>
        <v>1</v>
      </c>
      <c r="F352" t="b">
        <f>IF(VLOOKUP($A352,table123!$AF$10:$AF$410,1,FALSE)=VLOOKUP(calculations!$A352,table100!$AE$10:$AE$462,1,FALSE),TRUE,FALSE)</f>
        <v>1</v>
      </c>
      <c r="G352" t="b">
        <f>IF(VLOOKUP($A352,table123!$BF$10:$BF$410,1,FALSE)=VLOOKUP(calculations!$A352,table100!$BE$10:$BE$462,1,FALSE),TRUE,FALSE)</f>
        <v>1</v>
      </c>
      <c r="H352" t="b">
        <f>IF(VLOOKUP($A352,table123!$CF$10:$CF$410,1,FALSE)=VLOOKUP(calculations!$A352,table100!$CE$10:$CE$462,1,FALSE),TRUE,FALSE)</f>
        <v>1</v>
      </c>
      <c r="I352" t="b">
        <f>IF(VLOOKUP($A352,table123!$DF$10:$DF$410,1,FALSE)=VLOOKUP(calculations!$A352,table100!$DE$10:$DE$462,1,FALSE),TRUE,FALSE)</f>
        <v>1</v>
      </c>
      <c r="J352" t="b">
        <f>IF(VLOOKUP($A352,table123!$EF$10:$EF$410,1,FALSE)=VLOOKUP(calculations!$A352,table100!$EE$10:$EE$462,1,FALSE),TRUE,FALSE)</f>
        <v>1</v>
      </c>
      <c r="K352" t="b">
        <f>IF(VLOOKUP($A352,table123!$FF$10:$FF$410,1,FALSE)=VLOOKUP(calculations!$A352,table100!$FE$10:$FE$462,1,FALSE),TRUE,FALSE)</f>
        <v>1</v>
      </c>
      <c r="L352" t="b">
        <f>IF(VLOOKUP($A352,table123!$GF$10:$GF$408,1,FALSE)=VLOOKUP(calculations!$A352,table100!$GE$10:$GE$462,1,FALSE),TRUE,FALSE)</f>
        <v>1</v>
      </c>
      <c r="N352">
        <f>IFERROR(VLOOKUP($A352,table123!$F$10:$R$410,3,FALSE)/VLOOKUP($A352,table100!$E$10:$K$462,7,FALSE)*1000,"")</f>
        <v>6.4011327350093286</v>
      </c>
      <c r="O352">
        <f>IFERROR(VLOOKUP($A352,table123!$AF$10:$AR$410,3,FALSE)/VLOOKUP($A352,table100!$AE$10:$AK$462,7,FALSE)*1000,"")</f>
        <v>8.1284143001508511</v>
      </c>
      <c r="P352">
        <f>IFERROR(VLOOKUP($A352,table123!$BF$10:$BR$410,3,FALSE)/VLOOKUP($A352,table100!$BE$10:$BK$462,7,FALSE)*1000,"")</f>
        <v>6.9397562374325803</v>
      </c>
      <c r="Q352">
        <f>IFERROR(VLOOKUP($A352,table123!$CF$10:$CY$410,3,FALSE)/VLOOKUP($A352,table100!$CE$10:$CK$462,7,FALSE)*1000,"")</f>
        <v>19.007353735568024</v>
      </c>
      <c r="R352">
        <f>IFERROR(VLOOKUP($A352,table123!$DF$10:$DY$410,3,FALSE)/VLOOKUP($A352,table100!$DE$10:$DK$462,7,FALSE)*1000,"")</f>
        <v>14.408916576610938</v>
      </c>
      <c r="S352">
        <f>IFERROR(VLOOKUP($A352,table123!$EF$10:$EZ$410,3,FALSE)/VLOOKUP($A352,table100!$EE$10:$EK$462,7,FALSE)*1000,"")</f>
        <v>14.411284438731196</v>
      </c>
      <c r="T352">
        <f>IFERROR(VLOOKUP($A352,table123!$FF$10:$FZ$410,3,FALSE)/VLOOKUP($A352,table100!$FE$10:$FK$462,7,FALSE)*1000,"")</f>
        <v>12.075642095756763</v>
      </c>
      <c r="U352">
        <f>IFERROR(VLOOKUP($A352,table123!$GF$10:$GZ$410,3,FALSE)/VLOOKUP($A352,table100!$GE$10:$GK$462,7,FALSE)*1000,"")</f>
        <v>7.6177612696268779</v>
      </c>
      <c r="W352">
        <f>IFERROR(VLOOKUP($A352,table123!$F$10:$R$410,5,FALSE)/VLOOKUP($A352,table100!$E$10:$K$462,7,FALSE)*1000,"")</f>
        <v>0.3761034210662163</v>
      </c>
      <c r="X352">
        <f>IFERROR(VLOOKUP($A352,table123!$AF$10:$AR$410,5,FALSE)/VLOOKUP($A352,table100!$AE$10:$AK$462,7,FALSE)*1000,"")</f>
        <v>0.1830723941475417</v>
      </c>
      <c r="Y352">
        <f>IFERROR(VLOOKUP($A352,table123!$BF$10:$BR$410,5,FALSE)/VLOOKUP($A352,table100!$BE$10:$BK$462,7,FALSE)*1000,"")</f>
        <v>0.30488468825540627</v>
      </c>
      <c r="Z352">
        <f>IFERROR(VLOOKUP($A352,table123!$CF$10:$CY$410,5,FALSE)/VLOOKUP($A352,table100!$CE$10:$CK$462,7,FALSE)*1000,"")</f>
        <v>0.30250430348384122</v>
      </c>
      <c r="AA352">
        <f>IFERROR(VLOOKUP($A352,table123!$DF$10:$DY$410,5,FALSE)/VLOOKUP($A352,table100!$DE$10:$DK$462,7,FALSE)*1000,"")</f>
        <v>0.45204444161916668</v>
      </c>
      <c r="AB352">
        <f>IFERROR(VLOOKUP($A352,table123!$EF$10:$EZ$410,5,FALSE)/VLOOKUP($A352,table100!$EE$10:$EK$462,7,FALSE)*1000,"")</f>
        <v>0.38911857693777574</v>
      </c>
      <c r="AC352">
        <f>IFERROR(VLOOKUP($A352,table123!$FF$10:$FZ$410,5,FALSE)/VLOOKUP($A352,table100!$FE$10:$FK$462,7,FALSE)*1000,"")</f>
        <v>0.46523720255606793</v>
      </c>
      <c r="AD352">
        <f>IFERROR(VLOOKUP($A352,table123!$GF$10:$GZ$410,5,FALSE)/VLOOKUP($A352,table100!$GE$10:$GK$462,7,FALSE)*1000,"")</f>
        <v>0.20935336822556139</v>
      </c>
      <c r="AF352">
        <f>IFERROR(VLOOKUP($A352,table123!$F$10:$R$410,7,FALSE)/VLOOKUP($A352,table100!$E$10:$K$462,7,FALSE)*1000,"")</f>
        <v>0.44984918990272932</v>
      </c>
      <c r="AG352">
        <f>IFERROR(VLOOKUP($A352,table123!$AF$10:$AR$410,7,FALSE)/VLOOKUP($A352,table100!$AE$10:$AK$462,7,FALSE)*1000,"")</f>
        <v>0.76890405541967521</v>
      </c>
      <c r="AH352">
        <f>IFERROR(VLOOKUP($A352,table123!$BF$10:$BR$410,7,FALSE)/VLOOKUP($A352,table100!$BE$10:$BK$462,7,FALSE)*1000,"")</f>
        <v>0.97998649796380577</v>
      </c>
      <c r="AI352">
        <f>IFERROR(VLOOKUP($A352,table123!$CF$10:$CY$410,7,FALSE)/VLOOKUP($A352,table100!$CE$10:$CK$462,7,FALSE)*1000,"")</f>
        <v>0.94352532753293339</v>
      </c>
      <c r="AJ352">
        <f>IFERROR(VLOOKUP($A352,table123!$DF$10:$DY$410,7,FALSE)/VLOOKUP($A352,table100!$DE$10:$DK$462,7,FALSE)*1000,"")</f>
        <v>1.9635680432832552</v>
      </c>
      <c r="AK352">
        <f>IFERROR(VLOOKUP($A352,table123!$EF$10:$EZ$410,7,FALSE)/VLOOKUP($A352,table100!$EE$10:$EK$462,7,FALSE)*1000,"")</f>
        <v>1.0422819025118994</v>
      </c>
      <c r="AL352">
        <f>IFERROR(VLOOKUP($A352,table123!$FF$10:$FZ$410,7,FALSE)/VLOOKUP($A352,table100!$FE$10:$FK$462,7,FALSE)*1000,"")</f>
        <v>0.84153199874112283</v>
      </c>
      <c r="AM352">
        <f>IFERROR(VLOOKUP($A352,table123!$GF$10:$GZ$410,7,FALSE)/VLOOKUP($A352,table100!$GE$10:$GK$462,7,FALSE)*1000,"")</f>
        <v>1.2156002026000339</v>
      </c>
      <c r="AO352">
        <f>IFERROR(VLOOKUP($A352,table123!$F$10:$R$410,9,FALSE)/VLOOKUP($A352,table100!$E$10:$K$462,7,FALSE)*1000,"")</f>
        <v>0</v>
      </c>
      <c r="AP352">
        <f>IFERROR(VLOOKUP($A352,table123!$AF$10:$AR$410,9,FALSE)/VLOOKUP($A352,table100!$AE$10:$AK$462,7,FALSE)*1000,"")</f>
        <v>0</v>
      </c>
      <c r="AQ352">
        <f>IFERROR(VLOOKUP($A352,table123!$BF$10:$BR$410,9,FALSE)/VLOOKUP($A352,table100!$BE$10:$BK$462,7,FALSE)*1000,"")</f>
        <v>0</v>
      </c>
      <c r="AR352">
        <f>IFERROR(VLOOKUP($A352,table123!$CF$10:$CY$410,16,FALSE)/VLOOKUP($A352,table100!$CE$10:$CK$462,7,FALSE)*1000,"")</f>
        <v>0</v>
      </c>
      <c r="AS352">
        <f>IFERROR(VLOOKUP($A352,table123!$DF$10:$DY$410,16,FALSE)/VLOOKUP($A352,table100!$DE$10:$DK$462,7,FALSE)*1000,"")</f>
        <v>2.8252777601197918E-2</v>
      </c>
      <c r="AT352">
        <f>IFERROR(VLOOKUP($A352,table123!$EF$10:$EZ$410,17,FALSE)/VLOOKUP($A352,table100!$EE$10:$EK$462,7,FALSE)*1000,"")</f>
        <v>0</v>
      </c>
      <c r="AU352">
        <f>IFERROR(VLOOKUP($A352,table123!$FF$10:$FZ$410,17,FALSE)/VLOOKUP($A352,table100!$FE$10:$FK$462,7,FALSE)*1000,"")</f>
        <v>1.3683447134001998E-2</v>
      </c>
      <c r="AV352">
        <f>IFERROR(VLOOKUP($A352,table123!$GF$10:$GZ$410,17,FALSE)/VLOOKUP($A352,table100!$GE$10:$GK$462,7,FALSE)*1000,"")</f>
        <v>0</v>
      </c>
      <c r="AX352">
        <f>IFERROR(VLOOKUP($A352,table123!$F$10:$R$410,11,FALSE)/VLOOKUP($A352,table100!$E$10:$K$462,7,FALSE)*1000,"")</f>
        <v>0.16961526832397991</v>
      </c>
      <c r="AY352">
        <f>IFERROR(VLOOKUP($A352,table123!$AF$10:$AR$410,11,FALSE)/VLOOKUP($A352,table100!$AE$10:$AK$462,7,FALSE)*1000,"")</f>
        <v>0.30023872640196841</v>
      </c>
      <c r="AZ352">
        <f>IFERROR(VLOOKUP($A352,table123!$BF$10:$BR$410,11,FALSE)/VLOOKUP($A352,table100!$BE$10:$BK$462,7,FALSE)*1000,"")</f>
        <v>0.35569880296464063</v>
      </c>
      <c r="BA352">
        <f>IFERROR(VLOOKUP($A352,table123!$CF$10:$CY$410,18,FALSE)/VLOOKUP($A352,table100!$CE$10:$CK$462,7,FALSE)*1000,"")</f>
        <v>0.53298377280486309</v>
      </c>
      <c r="BB352">
        <f>IFERROR(VLOOKUP($A352,table123!$DF$10:$DY$410,18,FALSE)/VLOOKUP($A352,table100!$DE$10:$DK$462,7,FALSE)*1000,"")</f>
        <v>0.35315972001497398</v>
      </c>
      <c r="BC352">
        <f>IFERROR(VLOOKUP($A352,table123!$EF$10:$EZ$410,19,FALSE)/VLOOKUP($A352,table100!$EE$10:$EK$462,7,FALSE)*1000,"")</f>
        <v>0.22930201855261786</v>
      </c>
      <c r="BD352">
        <f>IFERROR(VLOOKUP($A352,table123!$FF$10:$FZ$410,19,FALSE)/VLOOKUP($A352,table100!$FE$10:$FK$462,7,FALSE)*1000,"")</f>
        <v>0.30787756051504495</v>
      </c>
      <c r="BE352">
        <f>IFERROR(VLOOKUP($A352,table123!$GF$10:$GZ$410,19,FALSE)/VLOOKUP($A352,table100!$GE$10:$GK$462,7,FALSE)*1000,"")</f>
        <v>0.16208002701333785</v>
      </c>
      <c r="BG352">
        <f>IFERROR(VLOOKUP($A352,table123!$F$10:$R$410,13,FALSE)/VLOOKUP($A352,table100!$E$10:$K$462,7,FALSE)*1000,"")</f>
        <v>7.057470077654294</v>
      </c>
      <c r="BH352">
        <f>IFERROR(VLOOKUP($A352,table123!$AF$10:$AR$410,13,FALSE)/VLOOKUP($A352,table100!$AE$10:$AK$462,7,FALSE)*1000,"")</f>
        <v>8.7801520233161003</v>
      </c>
      <c r="BI352">
        <f>IFERROR(VLOOKUP($A352,table123!$BF$10:$BR$410,13,FALSE)/VLOOKUP($A352,table100!$BE$10:$BK$462,7,FALSE)*1000,"")</f>
        <v>7.8689286206871518</v>
      </c>
      <c r="BJ352">
        <f>IFERROR(VLOOKUP($A352,table123!$CF$10:$CY$410,20,FALSE)/VLOOKUP($A352,table100!$CE$10:$CK$462,7,FALSE)*1000,"")</f>
        <v>19.720399593779934</v>
      </c>
      <c r="BK352">
        <f>IFERROR(VLOOKUP($A352,table123!$DF$10:$DY$410,20,FALSE)/VLOOKUP($A352,table100!$DE$10:$DK$462,7,FALSE)*1000,"")</f>
        <v>16.499622119099584</v>
      </c>
      <c r="BL352">
        <f>IFERROR(VLOOKUP($A352,table123!$EF$10:$EZ$410,21,FALSE)/VLOOKUP($A352,table100!$EE$10:$EK$462,7,FALSE)*1000,"")</f>
        <v>15.613382899628252</v>
      </c>
      <c r="BM352">
        <f>IFERROR(VLOOKUP($A352,table123!$FF$10:$FZ$410,21,FALSE)/VLOOKUP($A352,table100!$FE$10:$FK$462,7,FALSE)*1000,"")</f>
        <v>13.088217183672912</v>
      </c>
      <c r="BN352">
        <f>IFERROR(VLOOKUP($A352,table123!$GF$10:$GZ$410,21,FALSE)/VLOOKUP($A352,table100!$GE$10:$GK$462,7,FALSE)*1000,"")</f>
        <v>8.8806348134391353</v>
      </c>
    </row>
    <row r="353" spans="1:66" x14ac:dyDescent="0.3">
      <c r="A353" t="s">
        <v>1295</v>
      </c>
      <c r="B353" t="str">
        <f>VLOOKUP($A353,class!$A$1:$B$455,2,FALSE)</f>
        <v>Unitary Authority</v>
      </c>
      <c r="C353" t="str">
        <f>IFERROR(VLOOKUP($A353,classifications!A$3:C$334,3,FALSE),VLOOKUP($A353,classifications!I$2:K$28,3,FALSE))</f>
        <v>Predominantly Urban</v>
      </c>
      <c r="E353" t="b">
        <f>IF(VLOOKUP(A353,table123!$F$10:$F$410,1,FALSE)=VLOOKUP(calculations!A353,table100!$E$10:$E$462,1,FALSE),TRUE,FALSE)</f>
        <v>1</v>
      </c>
      <c r="F353" t="b">
        <f>IF(VLOOKUP($A353,table123!$AF$10:$AF$410,1,FALSE)=VLOOKUP(calculations!$A353,table100!$AE$10:$AE$462,1,FALSE),TRUE,FALSE)</f>
        <v>1</v>
      </c>
      <c r="G353" t="b">
        <f>IF(VLOOKUP($A353,table123!$BF$10:$BF$410,1,FALSE)=VLOOKUP(calculations!$A353,table100!$BE$10:$BE$462,1,FALSE),TRUE,FALSE)</f>
        <v>1</v>
      </c>
      <c r="H353" t="b">
        <f>IF(VLOOKUP($A353,table123!$CF$10:$CF$410,1,FALSE)=VLOOKUP(calculations!$A353,table100!$CE$10:$CE$462,1,FALSE),TRUE,FALSE)</f>
        <v>1</v>
      </c>
      <c r="I353" t="b">
        <f>IF(VLOOKUP($A353,table123!$DF$10:$DF$410,1,FALSE)=VLOOKUP(calculations!$A353,table100!$DE$10:$DE$462,1,FALSE),TRUE,FALSE)</f>
        <v>1</v>
      </c>
      <c r="J353" t="b">
        <f>IF(VLOOKUP($A353,table123!$EF$10:$EF$410,1,FALSE)=VLOOKUP(calculations!$A353,table100!$EE$10:$EE$462,1,FALSE),TRUE,FALSE)</f>
        <v>1</v>
      </c>
      <c r="K353" t="b">
        <f>IF(VLOOKUP($A353,table123!$FF$10:$FF$410,1,FALSE)=VLOOKUP(calculations!$A353,table100!$FE$10:$FE$462,1,FALSE),TRUE,FALSE)</f>
        <v>1</v>
      </c>
      <c r="L353" t="b">
        <f>IF(VLOOKUP($A353,table123!$GF$10:$GF$408,1,FALSE)=VLOOKUP(calculations!$A353,table100!$GE$10:$GE$462,1,FALSE),TRUE,FALSE)</f>
        <v>1</v>
      </c>
      <c r="N353">
        <f>IFERROR(VLOOKUP($A353,table123!$F$10:$R$410,3,FALSE)/VLOOKUP($A353,table100!$E$10:$K$462,7,FALSE)*1000,"")</f>
        <v>6.9909535479936302</v>
      </c>
      <c r="O353">
        <f>IFERROR(VLOOKUP($A353,table123!$AF$10:$AR$410,3,FALSE)/VLOOKUP($A353,table100!$AE$10:$AK$462,7,FALSE)*1000,"")</f>
        <v>7.4672048435923308</v>
      </c>
      <c r="P353">
        <f>IFERROR(VLOOKUP($A353,table123!$BF$10:$BR$410,3,FALSE)/VLOOKUP($A353,table100!$BE$10:$BK$462,7,FALSE)*1000,"")</f>
        <v>7.4875115427833956</v>
      </c>
      <c r="Q353">
        <f>IFERROR(VLOOKUP($A353,table123!$CF$10:$CY$410,3,FALSE)/VLOOKUP($A353,table100!$CE$10:$CK$462,7,FALSE)*1000,"")</f>
        <v>6.3818041294026724</v>
      </c>
      <c r="R353">
        <f>IFERROR(VLOOKUP($A353,table123!$DF$10:$DY$410,3,FALSE)/VLOOKUP($A353,table100!$DE$10:$DK$462,7,FALSE)*1000,"")</f>
        <v>5.1445181813195848</v>
      </c>
      <c r="S353">
        <f>IFERROR(VLOOKUP($A353,table123!$EF$10:$EZ$410,3,FALSE)/VLOOKUP($A353,table100!$EE$10:$EK$462,7,FALSE)*1000,"")</f>
        <v>2.9894061555582225</v>
      </c>
      <c r="T353">
        <f>IFERROR(VLOOKUP($A353,table123!$FF$10:$FZ$410,3,FALSE)/VLOOKUP($A353,table100!$FE$10:$FK$462,7,FALSE)*1000,"")</f>
        <v>5.3142931664058422</v>
      </c>
      <c r="U353">
        <f>IFERROR(VLOOKUP($A353,table123!$GF$10:$GZ$410,3,FALSE)/VLOOKUP($A353,table100!$GE$10:$GK$462,7,FALSE)*1000,"")</f>
        <v>5.0692290232276616</v>
      </c>
      <c r="W353">
        <f>IFERROR(VLOOKUP($A353,table123!$F$10:$R$410,5,FALSE)/VLOOKUP($A353,table100!$E$10:$K$462,7,FALSE)*1000,"")</f>
        <v>9.0351580587962915E-2</v>
      </c>
      <c r="X353">
        <f>IFERROR(VLOOKUP($A353,table123!$AF$10:$AR$410,5,FALSE)/VLOOKUP($A353,table100!$AE$10:$AK$462,7,FALSE)*1000,"")</f>
        <v>-5.6060096423365846E-2</v>
      </c>
      <c r="Y353">
        <f>IFERROR(VLOOKUP($A353,table123!$BF$10:$BR$410,5,FALSE)/VLOOKUP($A353,table100!$BE$10:$BK$462,7,FALSE)*1000,"")</f>
        <v>3.3376723073328667E-2</v>
      </c>
      <c r="Z353">
        <f>IFERROR(VLOOKUP($A353,table123!$CF$10:$CY$410,5,FALSE)/VLOOKUP($A353,table100!$CE$10:$CK$462,7,FALSE)*1000,"")</f>
        <v>1.1041183614883515E-2</v>
      </c>
      <c r="AA353">
        <f>IFERROR(VLOOKUP($A353,table123!$DF$10:$DY$410,5,FALSE)/VLOOKUP($A353,table100!$DE$10:$DK$462,7,FALSE)*1000,"")</f>
        <v>0</v>
      </c>
      <c r="AB353">
        <f>IFERROR(VLOOKUP($A353,table123!$EF$10:$EZ$410,5,FALSE)/VLOOKUP($A353,table100!$EE$10:$EK$462,7,FALSE)*1000,"")</f>
        <v>5.4551207218215735E-2</v>
      </c>
      <c r="AC353">
        <f>IFERROR(VLOOKUP($A353,table123!$FF$10:$FZ$410,5,FALSE)/VLOOKUP($A353,table100!$FE$10:$FK$462,7,FALSE)*1000,"")</f>
        <v>-3.2603025560772041E-2</v>
      </c>
      <c r="AD353">
        <f>IFERROR(VLOOKUP($A353,table123!$GF$10:$GZ$410,5,FALSE)/VLOOKUP($A353,table100!$GE$10:$GK$462,7,FALSE)*1000,"")</f>
        <v>6.4851544007176909E-2</v>
      </c>
      <c r="AF353">
        <f>IFERROR(VLOOKUP($A353,table123!$F$10:$R$410,7,FALSE)/VLOOKUP($A353,table100!$E$10:$K$462,7,FALSE)*1000,"")</f>
        <v>0.32752447963136555</v>
      </c>
      <c r="AG353">
        <f>IFERROR(VLOOKUP($A353,table123!$AF$10:$AR$410,7,FALSE)/VLOOKUP($A353,table100!$AE$10:$AK$462,7,FALSE)*1000,"")</f>
        <v>0.48211682924094629</v>
      </c>
      <c r="AH353">
        <f>IFERROR(VLOOKUP($A353,table123!$BF$10:$BR$410,7,FALSE)/VLOOKUP($A353,table100!$BE$10:$BK$462,7,FALSE)*1000,"")</f>
        <v>0.23363706151330063</v>
      </c>
      <c r="AI353">
        <f>IFERROR(VLOOKUP($A353,table123!$CF$10:$CY$410,7,FALSE)/VLOOKUP($A353,table100!$CE$10:$CK$462,7,FALSE)*1000,"")</f>
        <v>0.26498840675720436</v>
      </c>
      <c r="AJ353">
        <f>IFERROR(VLOOKUP($A353,table123!$DF$10:$DY$410,7,FALSE)/VLOOKUP($A353,table100!$DE$10:$DK$462,7,FALSE)*1000,"")</f>
        <v>0.57039433993308841</v>
      </c>
      <c r="AK353">
        <f>IFERROR(VLOOKUP($A353,table123!$EF$10:$EZ$410,7,FALSE)/VLOOKUP($A353,table100!$EE$10:$EK$462,7,FALSE)*1000,"")</f>
        <v>1.0473831785897423</v>
      </c>
      <c r="AL353">
        <f>IFERROR(VLOOKUP($A353,table123!$FF$10:$FZ$410,7,FALSE)/VLOOKUP($A353,table100!$FE$10:$FK$462,7,FALSE)*1000,"")</f>
        <v>0.31516258042079642</v>
      </c>
      <c r="AM353">
        <f>IFERROR(VLOOKUP($A353,table123!$GF$10:$GZ$410,7,FALSE)/VLOOKUP($A353,table100!$GE$10:$GK$462,7,FALSE)*1000,"")</f>
        <v>0.68094121207535752</v>
      </c>
      <c r="AO353">
        <f>IFERROR(VLOOKUP($A353,table123!$F$10:$R$410,9,FALSE)/VLOOKUP($A353,table100!$E$10:$K$462,7,FALSE)*1000,"")</f>
        <v>0</v>
      </c>
      <c r="AP353">
        <f>IFERROR(VLOOKUP($A353,table123!$AF$10:$AR$410,9,FALSE)/VLOOKUP($A353,table100!$AE$10:$AK$462,7,FALSE)*1000,"")</f>
        <v>0</v>
      </c>
      <c r="AQ353">
        <f>IFERROR(VLOOKUP($A353,table123!$BF$10:$BR$410,9,FALSE)/VLOOKUP($A353,table100!$BE$10:$BK$462,7,FALSE)*1000,"")</f>
        <v>0</v>
      </c>
      <c r="AR353">
        <f>IFERROR(VLOOKUP($A353,table123!$CF$10:$CY$410,16,FALSE)/VLOOKUP($A353,table100!$CE$10:$CK$462,7,FALSE)*1000,"")</f>
        <v>0</v>
      </c>
      <c r="AS353">
        <f>IFERROR(VLOOKUP($A353,table123!$DF$10:$DY$410,16,FALSE)/VLOOKUP($A353,table100!$DE$10:$DK$462,7,FALSE)*1000,"")</f>
        <v>0</v>
      </c>
      <c r="AT353">
        <f>IFERROR(VLOOKUP($A353,table123!$EF$10:$EZ$410,17,FALSE)/VLOOKUP($A353,table100!$EE$10:$EK$462,7,FALSE)*1000,"")</f>
        <v>0</v>
      </c>
      <c r="AU353">
        <f>IFERROR(VLOOKUP($A353,table123!$FF$10:$FZ$410,17,FALSE)/VLOOKUP($A353,table100!$FE$10:$FK$462,7,FALSE)*1000,"")</f>
        <v>0</v>
      </c>
      <c r="AV353">
        <f>IFERROR(VLOOKUP($A353,table123!$GF$10:$GZ$410,17,FALSE)/VLOOKUP($A353,table100!$GE$10:$GK$462,7,FALSE)*1000,"")</f>
        <v>6.4851544007176909E-2</v>
      </c>
      <c r="AX353">
        <f>IFERROR(VLOOKUP($A353,table123!$F$10:$R$410,11,FALSE)/VLOOKUP($A353,table100!$E$10:$K$462,7,FALSE)*1000,"")</f>
        <v>0.10164552816145828</v>
      </c>
      <c r="AY353">
        <f>IFERROR(VLOOKUP($A353,table123!$AF$10:$AR$410,11,FALSE)/VLOOKUP($A353,table100!$AE$10:$AK$462,7,FALSE)*1000,"")</f>
        <v>0.12333221213140487</v>
      </c>
      <c r="AZ353">
        <f>IFERROR(VLOOKUP($A353,table123!$BF$10:$BR$410,11,FALSE)/VLOOKUP($A353,table100!$BE$10:$BK$462,7,FALSE)*1000,"")</f>
        <v>0.1112557435777622</v>
      </c>
      <c r="BA353">
        <f>IFERROR(VLOOKUP($A353,table123!$CF$10:$CY$410,18,FALSE)/VLOOKUP($A353,table100!$CE$10:$CK$462,7,FALSE)*1000,"")</f>
        <v>8.8329468919068121E-2</v>
      </c>
      <c r="BB353">
        <f>IFERROR(VLOOKUP($A353,table123!$DF$10:$DY$410,18,FALSE)/VLOOKUP($A353,table100!$DE$10:$DK$462,7,FALSE)*1000,"")</f>
        <v>0.31810453573191466</v>
      </c>
      <c r="BC353">
        <f>IFERROR(VLOOKUP($A353,table123!$EF$10:$EZ$410,19,FALSE)/VLOOKUP($A353,table100!$EE$10:$EK$462,7,FALSE)*1000,"")</f>
        <v>0.17456386309829039</v>
      </c>
      <c r="BD353">
        <f>IFERROR(VLOOKUP($A353,table123!$FF$10:$FZ$410,19,FALSE)/VLOOKUP($A353,table100!$FE$10:$FK$462,7,FALSE)*1000,"")</f>
        <v>0.13041210224308816</v>
      </c>
      <c r="BE353">
        <f>IFERROR(VLOOKUP($A353,table123!$GF$10:$GZ$410,19,FALSE)/VLOOKUP($A353,table100!$GE$10:$GK$462,7,FALSE)*1000,"")</f>
        <v>3.2425772003588454E-2</v>
      </c>
      <c r="BG353">
        <f>IFERROR(VLOOKUP($A353,table123!$F$10:$R$410,13,FALSE)/VLOOKUP($A353,table100!$E$10:$K$462,7,FALSE)*1000,"")</f>
        <v>7.3071840800515009</v>
      </c>
      <c r="BH353">
        <f>IFERROR(VLOOKUP($A353,table123!$AF$10:$AR$410,13,FALSE)/VLOOKUP($A353,table100!$AE$10:$AK$462,7,FALSE)*1000,"")</f>
        <v>7.7699293642785063</v>
      </c>
      <c r="BI353">
        <f>IFERROR(VLOOKUP($A353,table123!$BF$10:$BR$410,13,FALSE)/VLOOKUP($A353,table100!$BE$10:$BK$462,7,FALSE)*1000,"")</f>
        <v>7.6432695837922635</v>
      </c>
      <c r="BJ353">
        <f>IFERROR(VLOOKUP($A353,table123!$CF$10:$CY$410,20,FALSE)/VLOOKUP($A353,table100!$CE$10:$CK$462,7,FALSE)*1000,"")</f>
        <v>6.569504250855692</v>
      </c>
      <c r="BK353">
        <f>IFERROR(VLOOKUP($A353,table123!$DF$10:$DY$410,20,FALSE)/VLOOKUP($A353,table100!$DE$10:$DK$462,7,FALSE)*1000,"")</f>
        <v>5.3968079855207591</v>
      </c>
      <c r="BL353">
        <f>IFERROR(VLOOKUP($A353,table123!$EF$10:$EZ$410,21,FALSE)/VLOOKUP($A353,table100!$EE$10:$EK$462,7,FALSE)*1000,"")</f>
        <v>3.9167766782678899</v>
      </c>
      <c r="BM353">
        <f>IFERROR(VLOOKUP($A353,table123!$FF$10:$FZ$410,21,FALSE)/VLOOKUP($A353,table100!$FE$10:$FK$462,7,FALSE)*1000,"")</f>
        <v>5.4664406190227783</v>
      </c>
      <c r="BN353">
        <f>IFERROR(VLOOKUP($A353,table123!$GF$10:$GZ$410,21,FALSE)/VLOOKUP($A353,table100!$GE$10:$GK$462,7,FALSE)*1000,"")</f>
        <v>5.8474475513137838</v>
      </c>
    </row>
    <row r="354" spans="1:66" x14ac:dyDescent="0.3">
      <c r="A354" t="s">
        <v>955</v>
      </c>
      <c r="B354" t="str">
        <f>VLOOKUP($A354,class!$A$1:$B$455,2,FALSE)</f>
        <v>Shire District</v>
      </c>
      <c r="C354" t="str">
        <f>IFERROR(VLOOKUP($A354,classifications!A$3:C$334,3,FALSE),VLOOKUP($A354,classifications!I$2:K$28,3,FALSE))</f>
        <v>Predominantly Urban</v>
      </c>
      <c r="E354" t="b">
        <f>IF(VLOOKUP(A354,table123!$F$10:$F$410,1,FALSE)=VLOOKUP(calculations!A354,table100!$E$10:$E$462,1,FALSE),TRUE,FALSE)</f>
        <v>1</v>
      </c>
      <c r="F354" t="b">
        <f>IF(VLOOKUP($A354,table123!$AF$10:$AF$410,1,FALSE)=VLOOKUP(calculations!$A354,table100!$AE$10:$AE$462,1,FALSE),TRUE,FALSE)</f>
        <v>1</v>
      </c>
      <c r="G354" t="b">
        <f>IF(VLOOKUP($A354,table123!$BF$10:$BF$410,1,FALSE)=VLOOKUP(calculations!$A354,table100!$BE$10:$BE$462,1,FALSE),TRUE,FALSE)</f>
        <v>1</v>
      </c>
      <c r="H354" t="b">
        <f>IF(VLOOKUP($A354,table123!$CF$10:$CF$410,1,FALSE)=VLOOKUP(calculations!$A354,table100!$CE$10:$CE$462,1,FALSE),TRUE,FALSE)</f>
        <v>1</v>
      </c>
      <c r="I354" t="b">
        <f>IF(VLOOKUP($A354,table123!$DF$10:$DF$410,1,FALSE)=VLOOKUP(calculations!$A354,table100!$DE$10:$DE$462,1,FALSE),TRUE,FALSE)</f>
        <v>1</v>
      </c>
      <c r="J354" t="b">
        <f>IF(VLOOKUP($A354,table123!$EF$10:$EF$410,1,FALSE)=VLOOKUP(calculations!$A354,table100!$EE$10:$EE$462,1,FALSE),TRUE,FALSE)</f>
        <v>1</v>
      </c>
      <c r="K354" t="b">
        <f>IF(VLOOKUP($A354,table123!$FF$10:$FF$410,1,FALSE)=VLOOKUP(calculations!$A354,table100!$FE$10:$FE$462,1,FALSE),TRUE,FALSE)</f>
        <v>1</v>
      </c>
      <c r="L354" t="b">
        <f>IF(VLOOKUP($A354,table123!$GF$10:$GF$408,1,FALSE)=VLOOKUP(calculations!$A354,table100!$GE$10:$GE$462,1,FALSE),TRUE,FALSE)</f>
        <v>1</v>
      </c>
      <c r="N354">
        <f>IFERROR(VLOOKUP($A354,table123!$F$10:$R$410,3,FALSE)/VLOOKUP($A354,table100!$E$10:$K$462,7,FALSE)*1000,"")</f>
        <v>2.4272245430378283</v>
      </c>
      <c r="O354">
        <f>IFERROR(VLOOKUP($A354,table123!$AF$10:$AR$410,3,FALSE)/VLOOKUP($A354,table100!$AE$10:$AK$462,7,FALSE)*1000,"")</f>
        <v>3.721512317217758</v>
      </c>
      <c r="P354">
        <f>IFERROR(VLOOKUP($A354,table123!$BF$10:$BR$410,3,FALSE)/VLOOKUP($A354,table100!$BE$10:$BK$462,7,FALSE)*1000,"")</f>
        <v>9.1547447171544825</v>
      </c>
      <c r="Q354">
        <f>IFERROR(VLOOKUP($A354,table123!$CF$10:$CY$410,3,FALSE)/VLOOKUP($A354,table100!$CE$10:$CK$462,7,FALSE)*1000,"")</f>
        <v>8.1038066779264657</v>
      </c>
      <c r="R354">
        <f>IFERROR(VLOOKUP($A354,table123!$DF$10:$DY$410,3,FALSE)/VLOOKUP($A354,table100!$DE$10:$DK$462,7,FALSE)*1000,"")</f>
        <v>15.176604877735084</v>
      </c>
      <c r="S354">
        <f>IFERROR(VLOOKUP($A354,table123!$EF$10:$EZ$410,3,FALSE)/VLOOKUP($A354,table100!$EE$10:$EK$462,7,FALSE)*1000,"")</f>
        <v>12.345679012345679</v>
      </c>
      <c r="T354">
        <f>IFERROR(VLOOKUP($A354,table123!$FF$10:$FZ$410,3,FALSE)/VLOOKUP($A354,table100!$FE$10:$FK$462,7,FALSE)*1000,"")</f>
        <v>15.134039900249377</v>
      </c>
      <c r="U354">
        <f>IFERROR(VLOOKUP($A354,table123!$GF$10:$GZ$410,3,FALSE)/VLOOKUP($A354,table100!$GE$10:$GK$462,7,FALSE)*1000,"")</f>
        <v>15.939558667710875</v>
      </c>
      <c r="W354">
        <f>IFERROR(VLOOKUP($A354,table123!$F$10:$R$410,5,FALSE)/VLOOKUP($A354,table100!$E$10:$K$462,7,FALSE)*1000,"")</f>
        <v>1.6511731585291348E-2</v>
      </c>
      <c r="X354">
        <f>IFERROR(VLOOKUP($A354,table123!$AF$10:$AR$410,5,FALSE)/VLOOKUP($A354,table100!$AE$10:$AK$462,7,FALSE)*1000,"")</f>
        <v>4.9400605980766697E-2</v>
      </c>
      <c r="Y354">
        <f>IFERROR(VLOOKUP($A354,table123!$BF$10:$BR$410,5,FALSE)/VLOOKUP($A354,table100!$BE$10:$BK$462,7,FALSE)*1000,"")</f>
        <v>4.9219057619110114E-2</v>
      </c>
      <c r="Z354">
        <f>IFERROR(VLOOKUP($A354,table123!$CF$10:$CY$410,5,FALSE)/VLOOKUP($A354,table100!$CE$10:$CK$462,7,FALSE)*1000,"")</f>
        <v>0.14616084188644929</v>
      </c>
      <c r="AA354">
        <f>IFERROR(VLOOKUP($A354,table123!$DF$10:$DY$410,5,FALSE)/VLOOKUP($A354,table100!$DE$10:$DK$462,7,FALSE)*1000,"")</f>
        <v>6.4307647787013075E-2</v>
      </c>
      <c r="AB354">
        <f>IFERROR(VLOOKUP($A354,table123!$EF$10:$EZ$410,5,FALSE)/VLOOKUP($A354,table100!$EE$10:$EK$462,7,FALSE)*1000,"")</f>
        <v>0.17388280299078421</v>
      </c>
      <c r="AC354">
        <f>IFERROR(VLOOKUP($A354,table123!$FF$10:$FZ$410,5,FALSE)/VLOOKUP($A354,table100!$FE$10:$FK$462,7,FALSE)*1000,"")</f>
        <v>1.5586034912718203E-2</v>
      </c>
      <c r="AD354">
        <f>IFERROR(VLOOKUP($A354,table123!$GF$10:$GZ$410,5,FALSE)/VLOOKUP($A354,table100!$GE$10:$GK$462,7,FALSE)*1000,"")</f>
        <v>-6.142411818000338E-2</v>
      </c>
      <c r="AF354">
        <f>IFERROR(VLOOKUP($A354,table123!$F$10:$R$410,7,FALSE)/VLOOKUP($A354,table100!$E$10:$K$462,7,FALSE)*1000,"")</f>
        <v>0.44581675280286648</v>
      </c>
      <c r="AG354">
        <f>IFERROR(VLOOKUP($A354,table123!$AF$10:$AR$410,7,FALSE)/VLOOKUP($A354,table100!$AE$10:$AK$462,7,FALSE)*1000,"")</f>
        <v>0.24700302990383352</v>
      </c>
      <c r="AH354">
        <f>IFERROR(VLOOKUP($A354,table123!$BF$10:$BR$410,7,FALSE)/VLOOKUP($A354,table100!$BE$10:$BK$462,7,FALSE)*1000,"")</f>
        <v>1.7554797217482609</v>
      </c>
      <c r="AI354">
        <f>IFERROR(VLOOKUP($A354,table123!$CF$10:$CY$410,7,FALSE)/VLOOKUP($A354,table100!$CE$10:$CK$462,7,FALSE)*1000,"")</f>
        <v>2.0137715993244121</v>
      </c>
      <c r="AJ354">
        <f>IFERROR(VLOOKUP($A354,table123!$DF$10:$DY$410,7,FALSE)/VLOOKUP($A354,table100!$DE$10:$DK$462,7,FALSE)*1000,"")</f>
        <v>1.9774601694506517</v>
      </c>
      <c r="AK354">
        <f>IFERROR(VLOOKUP($A354,table123!$EF$10:$EZ$410,7,FALSE)/VLOOKUP($A354,table100!$EE$10:$EK$462,7,FALSE)*1000,"")</f>
        <v>1.7230205023632255</v>
      </c>
      <c r="AL354">
        <f>IFERROR(VLOOKUP($A354,table123!$FF$10:$FZ$410,7,FALSE)/VLOOKUP($A354,table100!$FE$10:$FK$462,7,FALSE)*1000,"")</f>
        <v>-3.1172069825436407E-2</v>
      </c>
      <c r="AM354">
        <f>IFERROR(VLOOKUP($A354,table123!$GF$10:$GZ$410,7,FALSE)/VLOOKUP($A354,table100!$GE$10:$GK$462,7,FALSE)*1000,"")</f>
        <v>0.13820426590500759</v>
      </c>
      <c r="AO354">
        <f>IFERROR(VLOOKUP($A354,table123!$F$10:$R$410,9,FALSE)/VLOOKUP($A354,table100!$E$10:$K$462,7,FALSE)*1000,"")</f>
        <v>1.6511731585291348E-2</v>
      </c>
      <c r="AP354">
        <f>IFERROR(VLOOKUP($A354,table123!$AF$10:$AR$410,9,FALSE)/VLOOKUP($A354,table100!$AE$10:$AK$462,7,FALSE)*1000,"")</f>
        <v>0</v>
      </c>
      <c r="AQ354">
        <f>IFERROR(VLOOKUP($A354,table123!$BF$10:$BR$410,9,FALSE)/VLOOKUP($A354,table100!$BE$10:$BK$462,7,FALSE)*1000,"")</f>
        <v>6.5625410158813499E-2</v>
      </c>
      <c r="AR354">
        <f>IFERROR(VLOOKUP($A354,table123!$CF$10:$CY$410,16,FALSE)/VLOOKUP($A354,table100!$CE$10:$CK$462,7,FALSE)*1000,"")</f>
        <v>0</v>
      </c>
      <c r="AS354">
        <f>IFERROR(VLOOKUP($A354,table123!$DF$10:$DY$410,16,FALSE)/VLOOKUP($A354,table100!$DE$10:$DK$462,7,FALSE)*1000,"")</f>
        <v>0</v>
      </c>
      <c r="AT354">
        <f>IFERROR(VLOOKUP($A354,table123!$EF$10:$EZ$410,17,FALSE)/VLOOKUP($A354,table100!$EE$10:$EK$462,7,FALSE)*1000,"")</f>
        <v>0</v>
      </c>
      <c r="AU354">
        <f>IFERROR(VLOOKUP($A354,table123!$FF$10:$FZ$410,17,FALSE)/VLOOKUP($A354,table100!$FE$10:$FK$462,7,FALSE)*1000,"")</f>
        <v>0</v>
      </c>
      <c r="AV354">
        <f>IFERROR(VLOOKUP($A354,table123!$GF$10:$GZ$410,17,FALSE)/VLOOKUP($A354,table100!$GE$10:$GK$462,7,FALSE)*1000,"")</f>
        <v>0</v>
      </c>
      <c r="AX354">
        <f>IFERROR(VLOOKUP($A354,table123!$F$10:$R$410,11,FALSE)/VLOOKUP($A354,table100!$E$10:$K$462,7,FALSE)*1000,"")</f>
        <v>0.18162904743820482</v>
      </c>
      <c r="AY354">
        <f>IFERROR(VLOOKUP($A354,table123!$AF$10:$AR$410,11,FALSE)/VLOOKUP($A354,table100!$AE$10:$AK$462,7,FALSE)*1000,"")</f>
        <v>0.32933737320511131</v>
      </c>
      <c r="AZ354">
        <f>IFERROR(VLOOKUP($A354,table123!$BF$10:$BR$410,11,FALSE)/VLOOKUP($A354,table100!$BE$10:$BK$462,7,FALSE)*1000,"")</f>
        <v>0.78750492190576182</v>
      </c>
      <c r="BA354">
        <f>IFERROR(VLOOKUP($A354,table123!$CF$10:$CY$410,18,FALSE)/VLOOKUP($A354,table100!$CE$10:$CK$462,7,FALSE)*1000,"")</f>
        <v>0.11368065480057166</v>
      </c>
      <c r="BB354">
        <f>IFERROR(VLOOKUP($A354,table123!$DF$10:$DY$410,18,FALSE)/VLOOKUP($A354,table100!$DE$10:$DK$462,7,FALSE)*1000,"")</f>
        <v>0.17684603141428595</v>
      </c>
      <c r="BC354">
        <f>IFERROR(VLOOKUP($A354,table123!$EF$10:$EZ$410,19,FALSE)/VLOOKUP($A354,table100!$EE$10:$EK$462,7,FALSE)*1000,"")</f>
        <v>3.1615055089233492E-2</v>
      </c>
      <c r="BD354">
        <f>IFERROR(VLOOKUP($A354,table123!$FF$10:$FZ$410,19,FALSE)/VLOOKUP($A354,table100!$FE$10:$FK$462,7,FALSE)*1000,"")</f>
        <v>0.14027431421446385</v>
      </c>
      <c r="BE354">
        <f>IFERROR(VLOOKUP($A354,table123!$GF$10:$GZ$410,19,FALSE)/VLOOKUP($A354,table100!$GE$10:$GK$462,7,FALSE)*1000,"")</f>
        <v>0.10749220681500592</v>
      </c>
      <c r="BG354">
        <f>IFERROR(VLOOKUP($A354,table123!$F$10:$R$410,13,FALSE)/VLOOKUP($A354,table100!$E$10:$K$462,7,FALSE)*1000,"")</f>
        <v>2.7244357115730726</v>
      </c>
      <c r="BH354">
        <f>IFERROR(VLOOKUP($A354,table123!$AF$10:$AR$410,13,FALSE)/VLOOKUP($A354,table100!$AE$10:$AK$462,7,FALSE)*1000,"")</f>
        <v>3.6885785798972468</v>
      </c>
      <c r="BI354">
        <f>IFERROR(VLOOKUP($A354,table123!$BF$10:$BR$410,13,FALSE)/VLOOKUP($A354,table100!$BE$10:$BK$462,7,FALSE)*1000,"")</f>
        <v>10.237563984774905</v>
      </c>
      <c r="BJ354">
        <f>IFERROR(VLOOKUP($A354,table123!$CF$10:$CY$410,20,FALSE)/VLOOKUP($A354,table100!$CE$10:$CK$462,7,FALSE)*1000,"")</f>
        <v>10.150058464336755</v>
      </c>
      <c r="BK354">
        <f>IFERROR(VLOOKUP($A354,table123!$DF$10:$DY$410,20,FALSE)/VLOOKUP($A354,table100!$DE$10:$DK$462,7,FALSE)*1000,"")</f>
        <v>17.041526663558464</v>
      </c>
      <c r="BL354">
        <f>IFERROR(VLOOKUP($A354,table123!$EF$10:$EZ$410,21,FALSE)/VLOOKUP($A354,table100!$EE$10:$EK$462,7,FALSE)*1000,"")</f>
        <v>14.210967262610456</v>
      </c>
      <c r="BM354">
        <f>IFERROR(VLOOKUP($A354,table123!$FF$10:$FZ$410,21,FALSE)/VLOOKUP($A354,table100!$FE$10:$FK$462,7,FALSE)*1000,"")</f>
        <v>14.978179551122194</v>
      </c>
      <c r="BN354">
        <f>IFERROR(VLOOKUP($A354,table123!$GF$10:$GZ$410,21,FALSE)/VLOOKUP($A354,table100!$GE$10:$GK$462,7,FALSE)*1000,"")</f>
        <v>15.908846608620877</v>
      </c>
    </row>
    <row r="355" spans="1:66" x14ac:dyDescent="0.3">
      <c r="A355" t="s">
        <v>940</v>
      </c>
      <c r="B355" t="str">
        <f>VLOOKUP($A355,class!$A$1:$B$455,2,FALSE)</f>
        <v>Shire County</v>
      </c>
      <c r="C355" t="str">
        <f>IFERROR(VLOOKUP($A355,classifications!A$3:C$334,3,FALSE),VLOOKUP($A355,classifications!I$2:K$28,3,FALSE))</f>
        <v>Urban with Significant Rural</v>
      </c>
      <c r="E355" t="b">
        <f>IF(VLOOKUP(A355,table123!$F$10:$F$410,1,FALSE)=VLOOKUP(calculations!A355,table100!$E$10:$E$462,1,FALSE),TRUE,FALSE)</f>
        <v>1</v>
      </c>
      <c r="F355" t="b">
        <f>IF(VLOOKUP($A355,table123!$AF$10:$AF$410,1,FALSE)=VLOOKUP(calculations!$A355,table100!$AE$10:$AE$462,1,FALSE),TRUE,FALSE)</f>
        <v>1</v>
      </c>
      <c r="G355" t="b">
        <f>IF(VLOOKUP($A355,table123!$BF$10:$BF$410,1,FALSE)=VLOOKUP(calculations!$A355,table100!$BE$10:$BE$462,1,FALSE),TRUE,FALSE)</f>
        <v>1</v>
      </c>
      <c r="H355" t="b">
        <f>IF(VLOOKUP($A355,table123!$CF$10:$CF$410,1,FALSE)=VLOOKUP(calculations!$A355,table100!$CE$10:$CE$462,1,FALSE),TRUE,FALSE)</f>
        <v>1</v>
      </c>
      <c r="I355" t="b">
        <f>IF(VLOOKUP($A355,table123!$DF$10:$DF$410,1,FALSE)=VLOOKUP(calculations!$A355,table100!$DE$10:$DE$462,1,FALSE),TRUE,FALSE)</f>
        <v>1</v>
      </c>
      <c r="J355" t="b">
        <f>IF(VLOOKUP($A355,table123!$EF$10:$EF$410,1,FALSE)=VLOOKUP(calculations!$A355,table100!$EE$10:$EE$462,1,FALSE),TRUE,FALSE)</f>
        <v>1</v>
      </c>
      <c r="K355" t="b">
        <f>IF(VLOOKUP($A355,table123!$FF$10:$FF$410,1,FALSE)=VLOOKUP(calculations!$A355,table100!$FE$10:$FE$462,1,FALSE),TRUE,FALSE)</f>
        <v>1</v>
      </c>
      <c r="L355" t="b">
        <f>IF(VLOOKUP($A355,table123!$GF$10:$GF$408,1,FALSE)=VLOOKUP(calculations!$A355,table100!$GE$10:$GE$462,1,FALSE),TRUE,FALSE)</f>
        <v>1</v>
      </c>
      <c r="N355">
        <f>IFERROR(VLOOKUP($A355,table123!$F$10:$R$410,3,FALSE)/VLOOKUP($A355,table100!$E$10:$K$462,7,FALSE)*1000,"")</f>
        <v>4.111582273218592</v>
      </c>
      <c r="O355">
        <f>IFERROR(VLOOKUP($A355,table123!$AF$10:$AR$410,3,FALSE)/VLOOKUP($A355,table100!$AE$10:$AK$462,7,FALSE)*1000,"")</f>
        <v>4.7574920156873128</v>
      </c>
      <c r="P355">
        <f>IFERROR(VLOOKUP($A355,table123!$BF$10:$BR$410,3,FALSE)/VLOOKUP($A355,table100!$BE$10:$BK$462,7,FALSE)*1000,"")</f>
        <v>8.9179474722189056</v>
      </c>
      <c r="Q355">
        <f>IFERROR(VLOOKUP($A355,table123!$CF$10:$CY$410,3,FALSE)/VLOOKUP($A355,table100!$CE$10:$CK$462,7,FALSE)*1000,"")</f>
        <v>10.218269744380155</v>
      </c>
      <c r="R355">
        <f>IFERROR(VLOOKUP($A355,table123!$DF$10:$DY$410,3,FALSE)/VLOOKUP($A355,table100!$DE$10:$DK$462,7,FALSE)*1000,"")</f>
        <v>12.076554715338352</v>
      </c>
      <c r="S355">
        <f>IFERROR(VLOOKUP($A355,table123!$EF$10:$EZ$410,3,FALSE)/VLOOKUP($A355,table100!$EE$10:$EK$462,7,FALSE)*1000,"")</f>
        <v>12.796755080128843</v>
      </c>
      <c r="T355">
        <f>IFERROR(VLOOKUP($A355,table123!$FF$10:$FZ$410,3,FALSE)/VLOOKUP($A355,table100!$FE$10:$FK$462,7,FALSE)*1000,"")</f>
        <v>15.681922457030591</v>
      </c>
      <c r="U355">
        <f>IFERROR(VLOOKUP($A355,table123!$GF$10:$GZ$410,3,FALSE)/VLOOKUP($A355,table100!$GE$10:$GK$462,7,FALSE)*1000,"")</f>
        <v>15.530273814114926</v>
      </c>
      <c r="W355">
        <f>IFERROR(VLOOKUP($A355,table123!$F$10:$R$410,5,FALSE)/VLOOKUP($A355,table100!$E$10:$K$462,7,FALSE)*1000,"")</f>
        <v>7.8988941548183242E-2</v>
      </c>
      <c r="X355">
        <f>IFERROR(VLOOKUP($A355,table123!$AF$10:$AR$410,5,FALSE)/VLOOKUP($A355,table100!$AE$10:$AK$462,7,FALSE)*1000,"")</f>
        <v>4.1369495788585328E-2</v>
      </c>
      <c r="Y355">
        <f>IFERROR(VLOOKUP($A355,table123!$BF$10:$BR$410,5,FALSE)/VLOOKUP($A355,table100!$BE$10:$BK$462,7,FALSE)*1000,"")</f>
        <v>0.24703455601714419</v>
      </c>
      <c r="Z355">
        <f>IFERROR(VLOOKUP($A355,table123!$CF$10:$CY$410,5,FALSE)/VLOOKUP($A355,table100!$CE$10:$CK$462,7,FALSE)*1000,"")</f>
        <v>0.28542652917263006</v>
      </c>
      <c r="AA355">
        <f>IFERROR(VLOOKUP($A355,table123!$DF$10:$DY$410,5,FALSE)/VLOOKUP($A355,table100!$DE$10:$DK$462,7,FALSE)*1000,"")</f>
        <v>7.6586962480450174E-2</v>
      </c>
      <c r="AB355">
        <f>IFERROR(VLOOKUP($A355,table123!$EF$10:$EZ$410,5,FALSE)/VLOOKUP($A355,table100!$EE$10:$EK$462,7,FALSE)*1000,"")</f>
        <v>0.11532190718574781</v>
      </c>
      <c r="AC355">
        <f>IFERROR(VLOOKUP($A355,table123!$FF$10:$FZ$410,5,FALSE)/VLOOKUP($A355,table100!$FE$10:$FK$462,7,FALSE)*1000,"")</f>
        <v>9.0193602528558028E-2</v>
      </c>
      <c r="AD355">
        <f>IFERROR(VLOOKUP($A355,table123!$GF$10:$GZ$410,5,FALSE)/VLOOKUP($A355,table100!$GE$10:$GK$462,7,FALSE)*1000,"")</f>
        <v>2.699575780948708E-2</v>
      </c>
      <c r="AF355">
        <f>IFERROR(VLOOKUP($A355,table123!$F$10:$R$410,7,FALSE)/VLOOKUP($A355,table100!$E$10:$K$462,7,FALSE)*1000,"")</f>
        <v>0.92292342229982538</v>
      </c>
      <c r="AG355">
        <f>IFERROR(VLOOKUP($A355,table123!$AF$10:$AR$410,7,FALSE)/VLOOKUP($A355,table100!$AE$10:$AK$462,7,FALSE)*1000,"")</f>
        <v>0.34336681504525823</v>
      </c>
      <c r="AH355">
        <f>IFERROR(VLOOKUP($A355,table123!$BF$10:$BR$410,7,FALSE)/VLOOKUP($A355,table100!$BE$10:$BK$462,7,FALSE)*1000,"")</f>
        <v>0.95108304066600524</v>
      </c>
      <c r="AI355">
        <f>IFERROR(VLOOKUP($A355,table123!$CF$10:$CY$410,7,FALSE)/VLOOKUP($A355,table100!$CE$10:$CK$462,7,FALSE)*1000,"")</f>
        <v>1.0805432890106708</v>
      </c>
      <c r="AJ355">
        <f>IFERROR(VLOOKUP($A355,table123!$DF$10:$DY$410,7,FALSE)/VLOOKUP($A355,table100!$DE$10:$DK$462,7,FALSE)*1000,"")</f>
        <v>1.6849131745699037</v>
      </c>
      <c r="AK355">
        <f>IFERROR(VLOOKUP($A355,table123!$EF$10:$EZ$410,7,FALSE)/VLOOKUP($A355,table100!$EE$10:$EK$462,7,FALSE)*1000,"")</f>
        <v>1.3440967113373363</v>
      </c>
      <c r="AL355">
        <f>IFERROR(VLOOKUP($A355,table123!$FF$10:$FZ$410,7,FALSE)/VLOOKUP($A355,table100!$FE$10:$FK$462,7,FALSE)*1000,"")</f>
        <v>1.25878897442031</v>
      </c>
      <c r="AM355">
        <f>IFERROR(VLOOKUP($A355,table123!$GF$10:$GZ$410,7,FALSE)/VLOOKUP($A355,table100!$GE$10:$GK$462,7,FALSE)*1000,"")</f>
        <v>0.56691091399922877</v>
      </c>
      <c r="AO355">
        <f>IFERROR(VLOOKUP($A355,table123!$F$10:$R$410,9,FALSE)/VLOOKUP($A355,table100!$E$10:$K$462,7,FALSE)*1000,"")</f>
        <v>8.3146254261245531E-3</v>
      </c>
      <c r="AP355">
        <f>IFERROR(VLOOKUP($A355,table123!$AF$10:$AR$410,9,FALSE)/VLOOKUP($A355,table100!$AE$10:$AK$462,7,FALSE)*1000,"")</f>
        <v>8.2738991577170646E-3</v>
      </c>
      <c r="AQ355">
        <f>IFERROR(VLOOKUP($A355,table123!$BF$10:$BR$410,9,FALSE)/VLOOKUP($A355,table100!$BE$10:$BK$462,7,FALSE)*1000,"")</f>
        <v>7.8227609405428999E-2</v>
      </c>
      <c r="AR355">
        <f>IFERROR(VLOOKUP($A355,table123!$CF$10:$CY$410,16,FALSE)/VLOOKUP($A355,table100!$CE$10:$CK$462,7,FALSE)*1000,"")</f>
        <v>0.1223256553596986</v>
      </c>
      <c r="AS355">
        <f>IFERROR(VLOOKUP($A355,table123!$DF$10:$DY$410,16,FALSE)/VLOOKUP($A355,table100!$DE$10:$DK$462,7,FALSE)*1000,"")</f>
        <v>0</v>
      </c>
      <c r="AT355">
        <f>IFERROR(VLOOKUP($A355,table123!$EF$10:$EZ$410,17,FALSE)/VLOOKUP($A355,table100!$EE$10:$EK$462,7,FALSE)*1000,"")</f>
        <v>2.7836322424146024E-2</v>
      </c>
      <c r="AU355">
        <f>IFERROR(VLOOKUP($A355,table123!$FF$10:$FZ$410,17,FALSE)/VLOOKUP($A355,table100!$FE$10:$FK$462,7,FALSE)*1000,"")</f>
        <v>4.7057531754030282E-2</v>
      </c>
      <c r="AV355">
        <f>IFERROR(VLOOKUP($A355,table123!$GF$10:$GZ$410,17,FALSE)/VLOOKUP($A355,table100!$GE$10:$GK$462,7,FALSE)*1000,"")</f>
        <v>1.5426147319706904E-2</v>
      </c>
      <c r="AX355">
        <f>IFERROR(VLOOKUP($A355,table123!$F$10:$R$410,11,FALSE)/VLOOKUP($A355,table100!$E$10:$K$462,7,FALSE)*1000,"")</f>
        <v>0.19955101022698926</v>
      </c>
      <c r="AY355">
        <f>IFERROR(VLOOKUP($A355,table123!$AF$10:$AR$410,11,FALSE)/VLOOKUP($A355,table100!$AE$10:$AK$462,7,FALSE)*1000,"")</f>
        <v>0.36405156293955088</v>
      </c>
      <c r="AZ355">
        <f>IFERROR(VLOOKUP($A355,table123!$BF$10:$BR$410,11,FALSE)/VLOOKUP($A355,table100!$BE$10:$BK$462,7,FALSE)*1000,"")</f>
        <v>0.45289668603143102</v>
      </c>
      <c r="BA355">
        <f>IFERROR(VLOOKUP($A355,table123!$CF$10:$CY$410,18,FALSE)/VLOOKUP($A355,table100!$CE$10:$CK$462,7,FALSE)*1000,"")</f>
        <v>0.13863574274099175</v>
      </c>
      <c r="BB355">
        <f>IFERROR(VLOOKUP($A355,table123!$DF$10:$DY$410,18,FALSE)/VLOOKUP($A355,table100!$DE$10:$DK$462,7,FALSE)*1000,"")</f>
        <v>0.18945195982006097</v>
      </c>
      <c r="BC355">
        <f>IFERROR(VLOOKUP($A355,table123!$EF$10:$EZ$410,19,FALSE)/VLOOKUP($A355,table100!$EE$10:$EK$462,7,FALSE)*1000,"")</f>
        <v>0.21871396190400447</v>
      </c>
      <c r="BD355">
        <f>IFERROR(VLOOKUP($A355,table123!$FF$10:$FZ$410,19,FALSE)/VLOOKUP($A355,table100!$FE$10:$FK$462,7,FALSE)*1000,"")</f>
        <v>0.24313058072915644</v>
      </c>
      <c r="BE355">
        <f>IFERROR(VLOOKUP($A355,table123!$GF$10:$GZ$410,19,FALSE)/VLOOKUP($A355,table100!$GE$10:$GK$462,7,FALSE)*1000,"")</f>
        <v>0.39336675665252602</v>
      </c>
      <c r="BG355">
        <f>IFERROR(VLOOKUP($A355,table123!$F$10:$R$410,13,FALSE)/VLOOKUP($A355,table100!$E$10:$K$462,7,FALSE)*1000,"")</f>
        <v>4.9222582522657357</v>
      </c>
      <c r="BH355">
        <f>IFERROR(VLOOKUP($A355,table123!$AF$10:$AR$410,13,FALSE)/VLOOKUP($A355,table100!$AE$10:$AK$462,7,FALSE)*1000,"")</f>
        <v>4.7864506627393233</v>
      </c>
      <c r="BI355">
        <f>IFERROR(VLOOKUP($A355,table123!$BF$10:$BR$410,13,FALSE)/VLOOKUP($A355,table100!$BE$10:$BK$462,7,FALSE)*1000,"")</f>
        <v>9.7413959922760522</v>
      </c>
      <c r="BJ355">
        <f>IFERROR(VLOOKUP($A355,table123!$CF$10:$CY$410,20,FALSE)/VLOOKUP($A355,table100!$CE$10:$CK$462,7,FALSE)*1000,"")</f>
        <v>11.567929475182163</v>
      </c>
      <c r="BK355">
        <f>IFERROR(VLOOKUP($A355,table123!$DF$10:$DY$410,20,FALSE)/VLOOKUP($A355,table100!$DE$10:$DK$462,7,FALSE)*1000,"")</f>
        <v>13.648602892568647</v>
      </c>
      <c r="BL355">
        <f>IFERROR(VLOOKUP($A355,table123!$EF$10:$EZ$410,21,FALSE)/VLOOKUP($A355,table100!$EE$10:$EK$462,7,FALSE)*1000,"")</f>
        <v>14.065296059172068</v>
      </c>
      <c r="BM355">
        <f>IFERROR(VLOOKUP($A355,table123!$FF$10:$FZ$410,21,FALSE)/VLOOKUP($A355,table100!$FE$10:$FK$462,7,FALSE)*1000,"")</f>
        <v>16.834831985004332</v>
      </c>
      <c r="BN355">
        <f>IFERROR(VLOOKUP($A355,table123!$GF$10:$GZ$410,21,FALSE)/VLOOKUP($A355,table100!$GE$10:$GK$462,7,FALSE)*1000,"")</f>
        <v>15.746239876590822</v>
      </c>
    </row>
    <row r="356" spans="1:66" x14ac:dyDescent="0.3">
      <c r="A356" t="s">
        <v>612</v>
      </c>
      <c r="B356" t="str">
        <f>VLOOKUP($A356,class!$A$1:$B$455,2,FALSE)</f>
        <v>Shire District</v>
      </c>
      <c r="C356" t="str">
        <f>IFERROR(VLOOKUP($A356,classifications!A$3:C$334,3,FALSE),VLOOKUP($A356,classifications!I$2:K$28,3,FALSE))</f>
        <v>Predominantly Urban</v>
      </c>
      <c r="E356" t="b">
        <f>IF(VLOOKUP(A356,table123!$F$10:$F$410,1,FALSE)=VLOOKUP(calculations!A356,table100!$E$10:$E$462,1,FALSE),TRUE,FALSE)</f>
        <v>1</v>
      </c>
      <c r="F356" t="b">
        <f>IF(VLOOKUP($A356,table123!$AF$10:$AF$410,1,FALSE)=VLOOKUP(calculations!$A356,table100!$AE$10:$AE$462,1,FALSE),TRUE,FALSE)</f>
        <v>1</v>
      </c>
      <c r="G356" t="b">
        <f>IF(VLOOKUP($A356,table123!$BF$10:$BF$410,1,FALSE)=VLOOKUP(calculations!$A356,table100!$BE$10:$BE$462,1,FALSE),TRUE,FALSE)</f>
        <v>1</v>
      </c>
      <c r="H356" t="b">
        <f>IF(VLOOKUP($A356,table123!$CF$10:$CF$410,1,FALSE)=VLOOKUP(calculations!$A356,table100!$CE$10:$CE$462,1,FALSE),TRUE,FALSE)</f>
        <v>1</v>
      </c>
      <c r="I356" t="b">
        <f>IF(VLOOKUP($A356,table123!$DF$10:$DF$410,1,FALSE)=VLOOKUP(calculations!$A356,table100!$DE$10:$DE$462,1,FALSE),TRUE,FALSE)</f>
        <v>1</v>
      </c>
      <c r="J356" t="b">
        <f>IF(VLOOKUP($A356,table123!$EF$10:$EF$410,1,FALSE)=VLOOKUP(calculations!$A356,table100!$EE$10:$EE$462,1,FALSE),TRUE,FALSE)</f>
        <v>1</v>
      </c>
      <c r="K356" t="b">
        <f>IF(VLOOKUP($A356,table123!$FF$10:$FF$410,1,FALSE)=VLOOKUP(calculations!$A356,table100!$FE$10:$FE$462,1,FALSE),TRUE,FALSE)</f>
        <v>1</v>
      </c>
      <c r="L356" t="b">
        <f>IF(VLOOKUP($A356,table123!$GF$10:$GF$408,1,FALSE)=VLOOKUP(calculations!$A356,table100!$GE$10:$GE$462,1,FALSE),TRUE,FALSE)</f>
        <v>1</v>
      </c>
      <c r="N356">
        <f>IFERROR(VLOOKUP($A356,table123!$F$10:$R$410,3,FALSE)/VLOOKUP($A356,table100!$E$10:$K$462,7,FALSE)*1000,"")</f>
        <v>13.77541577430528</v>
      </c>
      <c r="O356">
        <f>IFERROR(VLOOKUP($A356,table123!$AF$10:$AR$410,3,FALSE)/VLOOKUP($A356,table100!$AE$10:$AK$462,7,FALSE)*1000,"")</f>
        <v>7.4552943016526774</v>
      </c>
      <c r="P356">
        <f>IFERROR(VLOOKUP($A356,table123!$BF$10:$BR$410,3,FALSE)/VLOOKUP($A356,table100!$BE$10:$BK$462,7,FALSE)*1000,"")</f>
        <v>4.9019607843137258</v>
      </c>
      <c r="Q356">
        <f>IFERROR(VLOOKUP($A356,table123!$CF$10:$CY$410,3,FALSE)/VLOOKUP($A356,table100!$CE$10:$CK$462,7,FALSE)*1000,"")</f>
        <v>2.7944418807362967</v>
      </c>
      <c r="R356">
        <f>IFERROR(VLOOKUP($A356,table123!$DF$10:$DY$410,3,FALSE)/VLOOKUP($A356,table100!$DE$10:$DK$462,7,FALSE)*1000,"")</f>
        <v>7.2100073883467939</v>
      </c>
      <c r="S356">
        <f>IFERROR(VLOOKUP($A356,table123!$EF$10:$EZ$410,3,FALSE)/VLOOKUP($A356,table100!$EE$10:$EK$462,7,FALSE)*1000,"")</f>
        <v>4.9751243781094523</v>
      </c>
      <c r="T356">
        <f>IFERROR(VLOOKUP($A356,table123!$FF$10:$FZ$410,3,FALSE)/VLOOKUP($A356,table100!$FE$10:$FK$462,7,FALSE)*1000,"")</f>
        <v>5.7129970683304512</v>
      </c>
      <c r="U356">
        <f>IFERROR(VLOOKUP($A356,table123!$GF$10:$GZ$410,3,FALSE)/VLOOKUP($A356,table100!$GE$10:$GK$462,7,FALSE)*1000,"")</f>
        <v>5.2019812330437807</v>
      </c>
      <c r="W356">
        <f>IFERROR(VLOOKUP($A356,table123!$F$10:$R$410,5,FALSE)/VLOOKUP($A356,table100!$E$10:$K$462,7,FALSE)*1000,"")</f>
        <v>0.21152269902963963</v>
      </c>
      <c r="X356">
        <f>IFERROR(VLOOKUP($A356,table123!$AF$10:$AR$410,5,FALSE)/VLOOKUP($A356,table100!$AE$10:$AK$462,7,FALSE)*1000,"")</f>
        <v>0.46921432667744117</v>
      </c>
      <c r="Y356">
        <f>IFERROR(VLOOKUP($A356,table123!$BF$10:$BR$410,5,FALSE)/VLOOKUP($A356,table100!$BE$10:$BK$462,7,FALSE)*1000,"")</f>
        <v>0.3353973168214654</v>
      </c>
      <c r="Z356">
        <f>IFERROR(VLOOKUP($A356,table123!$CF$10:$CY$410,5,FALSE)/VLOOKUP($A356,table100!$CE$10:$CK$462,7,FALSE)*1000,"")</f>
        <v>0.53837871096754342</v>
      </c>
      <c r="AA356">
        <f>IFERROR(VLOOKUP($A356,table123!$DF$10:$DY$410,5,FALSE)/VLOOKUP($A356,table100!$DE$10:$DK$462,7,FALSE)*1000,"")</f>
        <v>0.22929352118417365</v>
      </c>
      <c r="AB356">
        <f>IFERROR(VLOOKUP($A356,table123!$EF$10:$EZ$410,5,FALSE)/VLOOKUP($A356,table100!$EE$10:$EK$462,7,FALSE)*1000,"")</f>
        <v>1.1364497310402304</v>
      </c>
      <c r="AC356">
        <f>IFERROR(VLOOKUP($A356,table123!$FF$10:$FZ$410,5,FALSE)/VLOOKUP($A356,table100!$FE$10:$FK$462,7,FALSE)*1000,"")</f>
        <v>0.17539903279961913</v>
      </c>
      <c r="AD356">
        <f>IFERROR(VLOOKUP($A356,table123!$GF$10:$GZ$410,5,FALSE)/VLOOKUP($A356,table100!$GE$10:$GK$462,7,FALSE)*1000,"")</f>
        <v>0.29867834830873385</v>
      </c>
      <c r="AF356">
        <f>IFERROR(VLOOKUP($A356,table123!$F$10:$R$410,7,FALSE)/VLOOKUP($A356,table100!$E$10:$K$462,7,FALSE)*1000,"")</f>
        <v>0.50236641019539408</v>
      </c>
      <c r="AG356">
        <f>IFERROR(VLOOKUP($A356,table123!$AF$10:$AR$410,7,FALSE)/VLOOKUP($A356,table100!$AE$10:$AK$462,7,FALSE)*1000,"")</f>
        <v>2.9456232730306033</v>
      </c>
      <c r="AH356">
        <f>IFERROR(VLOOKUP($A356,table123!$BF$10:$BR$410,7,FALSE)/VLOOKUP($A356,table100!$BE$10:$BK$462,7,FALSE)*1000,"")</f>
        <v>1.3157894736842104</v>
      </c>
      <c r="AI356">
        <f>IFERROR(VLOOKUP($A356,table123!$CF$10:$CY$410,7,FALSE)/VLOOKUP($A356,table100!$CE$10:$CK$462,7,FALSE)*1000,"")</f>
        <v>4.0506588729938979</v>
      </c>
      <c r="AJ356">
        <f>IFERROR(VLOOKUP($A356,table123!$DF$10:$DY$410,7,FALSE)/VLOOKUP($A356,table100!$DE$10:$DK$462,7,FALSE)*1000,"")</f>
        <v>1.8343481694733892</v>
      </c>
      <c r="AK356">
        <f>IFERROR(VLOOKUP($A356,table123!$EF$10:$EZ$410,7,FALSE)/VLOOKUP($A356,table100!$EE$10:$EK$462,7,FALSE)*1000,"")</f>
        <v>2.0961183928075355</v>
      </c>
      <c r="AL356">
        <f>IFERROR(VLOOKUP($A356,table123!$FF$10:$FZ$410,7,FALSE)/VLOOKUP($A356,table100!$FE$10:$FK$462,7,FALSE)*1000,"")</f>
        <v>0.92710917336941545</v>
      </c>
      <c r="AM356">
        <f>IFERROR(VLOOKUP($A356,table123!$GF$10:$GZ$410,7,FALSE)/VLOOKUP($A356,table100!$GE$10:$GK$462,7,FALSE)*1000,"")</f>
        <v>1.120043806157752</v>
      </c>
      <c r="AO356">
        <f>IFERROR(VLOOKUP($A356,table123!$F$10:$R$410,9,FALSE)/VLOOKUP($A356,table100!$E$10:$K$462,7,FALSE)*1000,"")</f>
        <v>0</v>
      </c>
      <c r="AP356">
        <f>IFERROR(VLOOKUP($A356,table123!$AF$10:$AR$410,9,FALSE)/VLOOKUP($A356,table100!$AE$10:$AK$462,7,FALSE)*1000,"")</f>
        <v>0</v>
      </c>
      <c r="AQ356">
        <f>IFERROR(VLOOKUP($A356,table123!$BF$10:$BR$410,9,FALSE)/VLOOKUP($A356,table100!$BE$10:$BK$462,7,FALSE)*1000,"")</f>
        <v>0</v>
      </c>
      <c r="AR356">
        <f>IFERROR(VLOOKUP($A356,table123!$CF$10:$CY$410,16,FALSE)/VLOOKUP($A356,table100!$CE$10:$CK$462,7,FALSE)*1000,"")</f>
        <v>0</v>
      </c>
      <c r="AS356">
        <f>IFERROR(VLOOKUP($A356,table123!$DF$10:$DY$410,16,FALSE)/VLOOKUP($A356,table100!$DE$10:$DK$462,7,FALSE)*1000,"")</f>
        <v>0</v>
      </c>
      <c r="AT356">
        <f>IFERROR(VLOOKUP($A356,table123!$EF$10:$EZ$410,17,FALSE)/VLOOKUP($A356,table100!$EE$10:$EK$462,7,FALSE)*1000,"")</f>
        <v>0</v>
      </c>
      <c r="AU356">
        <f>IFERROR(VLOOKUP($A356,table123!$FF$10:$FZ$410,17,FALSE)/VLOOKUP($A356,table100!$FE$10:$FK$462,7,FALSE)*1000,"")</f>
        <v>0</v>
      </c>
      <c r="AV356">
        <f>IFERROR(VLOOKUP($A356,table123!$GF$10:$GZ$410,17,FALSE)/VLOOKUP($A356,table100!$GE$10:$GK$462,7,FALSE)*1000,"")</f>
        <v>0</v>
      </c>
      <c r="AX356">
        <f>IFERROR(VLOOKUP($A356,table123!$F$10:$R$410,11,FALSE)/VLOOKUP($A356,table100!$E$10:$K$462,7,FALSE)*1000,"")</f>
        <v>0.18508236165093467</v>
      </c>
      <c r="AY356">
        <f>IFERROR(VLOOKUP($A356,table123!$AF$10:$AR$410,11,FALSE)/VLOOKUP($A356,table100!$AE$10:$AK$462,7,FALSE)*1000,"")</f>
        <v>0.49528178927063243</v>
      </c>
      <c r="AZ356">
        <f>IFERROR(VLOOKUP($A356,table123!$BF$10:$BR$410,11,FALSE)/VLOOKUP($A356,table100!$BE$10:$BK$462,7,FALSE)*1000,"")</f>
        <v>0.20639834881320948</v>
      </c>
      <c r="BA356">
        <f>IFERROR(VLOOKUP($A356,table123!$CF$10:$CY$410,18,FALSE)/VLOOKUP($A356,table100!$CE$10:$CK$462,7,FALSE)*1000,"")</f>
        <v>1.102394503409732</v>
      </c>
      <c r="BB356">
        <f>IFERROR(VLOOKUP($A356,table123!$DF$10:$DY$410,18,FALSE)/VLOOKUP($A356,table100!$DE$10:$DK$462,7,FALSE)*1000,"")</f>
        <v>0.4585870423683473</v>
      </c>
      <c r="BC356">
        <f>IFERROR(VLOOKUP($A356,table123!$EF$10:$EZ$410,19,FALSE)/VLOOKUP($A356,table100!$EE$10:$EK$462,7,FALSE)*1000,"")</f>
        <v>0.32830770007828874</v>
      </c>
      <c r="BD356">
        <f>IFERROR(VLOOKUP($A356,table123!$FF$10:$FZ$410,19,FALSE)/VLOOKUP($A356,table100!$FE$10:$FK$462,7,FALSE)*1000,"")</f>
        <v>0.10022801874263951</v>
      </c>
      <c r="BE356">
        <f>IFERROR(VLOOKUP($A356,table123!$GF$10:$GZ$410,19,FALSE)/VLOOKUP($A356,table100!$GE$10:$GK$462,7,FALSE)*1000,"")</f>
        <v>9.9559449436244618E-2</v>
      </c>
      <c r="BG356">
        <f>IFERROR(VLOOKUP($A356,table123!$F$10:$R$410,13,FALSE)/VLOOKUP($A356,table100!$E$10:$K$462,7,FALSE)*1000,"")</f>
        <v>14.304222521879378</v>
      </c>
      <c r="BH356">
        <f>IFERROR(VLOOKUP($A356,table123!$AF$10:$AR$410,13,FALSE)/VLOOKUP($A356,table100!$AE$10:$AK$462,7,FALSE)*1000,"")</f>
        <v>10.374850112090089</v>
      </c>
      <c r="BI356">
        <f>IFERROR(VLOOKUP($A356,table123!$BF$10:$BR$410,13,FALSE)/VLOOKUP($A356,table100!$BE$10:$BK$462,7,FALSE)*1000,"")</f>
        <v>6.3467492260061915</v>
      </c>
      <c r="BJ356">
        <f>IFERROR(VLOOKUP($A356,table123!$CF$10:$CY$410,20,FALSE)/VLOOKUP($A356,table100!$CE$10:$CK$462,7,FALSE)*1000,"")</f>
        <v>6.2810849612880064</v>
      </c>
      <c r="BK356">
        <f>IFERROR(VLOOKUP($A356,table123!$DF$10:$DY$410,20,FALSE)/VLOOKUP($A356,table100!$DE$10:$DK$462,7,FALSE)*1000,"")</f>
        <v>8.8150620366360091</v>
      </c>
      <c r="BL356">
        <f>IFERROR(VLOOKUP($A356,table123!$EF$10:$EZ$410,21,FALSE)/VLOOKUP($A356,table100!$EE$10:$EK$462,7,FALSE)*1000,"")</f>
        <v>7.8793848018789312</v>
      </c>
      <c r="BM356">
        <f>IFERROR(VLOOKUP($A356,table123!$FF$10:$FZ$410,21,FALSE)/VLOOKUP($A356,table100!$FE$10:$FK$462,7,FALSE)*1000,"")</f>
        <v>6.7152772557568463</v>
      </c>
      <c r="BN356">
        <f>IFERROR(VLOOKUP($A356,table123!$GF$10:$GZ$410,21,FALSE)/VLOOKUP($A356,table100!$GE$10:$GK$462,7,FALSE)*1000,"")</f>
        <v>6.5211439380740224</v>
      </c>
    </row>
    <row r="357" spans="1:66" x14ac:dyDescent="0.3">
      <c r="A357" t="s">
        <v>905</v>
      </c>
      <c r="B357" t="str">
        <f>VLOOKUP($A357,class!$A$1:$B$455,2,FALSE)</f>
        <v>Shire District</v>
      </c>
      <c r="C357" t="str">
        <f>IFERROR(VLOOKUP($A357,classifications!A$3:C$334,3,FALSE),VLOOKUP($A357,classifications!I$2:K$28,3,FALSE))</f>
        <v>Urban with Significant Rural</v>
      </c>
      <c r="E357" t="b">
        <f>IF(VLOOKUP(A357,table123!$F$10:$F$410,1,FALSE)=VLOOKUP(calculations!A357,table100!$E$10:$E$462,1,FALSE),TRUE,FALSE)</f>
        <v>1</v>
      </c>
      <c r="F357" t="b">
        <f>IF(VLOOKUP($A357,table123!$AF$10:$AF$410,1,FALSE)=VLOOKUP(calculations!$A357,table100!$AE$10:$AE$462,1,FALSE),TRUE,FALSE)</f>
        <v>1</v>
      </c>
      <c r="G357" t="b">
        <f>IF(VLOOKUP($A357,table123!$BF$10:$BF$410,1,FALSE)=VLOOKUP(calculations!$A357,table100!$BE$10:$BE$462,1,FALSE),TRUE,FALSE)</f>
        <v>1</v>
      </c>
      <c r="H357" t="b">
        <f>IF(VLOOKUP($A357,table123!$CF$10:$CF$410,1,FALSE)=VLOOKUP(calculations!$A357,table100!$CE$10:$CE$462,1,FALSE),TRUE,FALSE)</f>
        <v>1</v>
      </c>
      <c r="I357" t="b">
        <f>IF(VLOOKUP($A357,table123!$DF$10:$DF$410,1,FALSE)=VLOOKUP(calculations!$A357,table100!$DE$10:$DE$462,1,FALSE),TRUE,FALSE)</f>
        <v>1</v>
      </c>
      <c r="J357" t="b">
        <f>IF(VLOOKUP($A357,table123!$EF$10:$EF$410,1,FALSE)=VLOOKUP(calculations!$A357,table100!$EE$10:$EE$462,1,FALSE),TRUE,FALSE)</f>
        <v>1</v>
      </c>
      <c r="K357" t="b">
        <f>IF(VLOOKUP($A357,table123!$FF$10:$FF$410,1,FALSE)=VLOOKUP(calculations!$A357,table100!$FE$10:$FE$462,1,FALSE),TRUE,FALSE)</f>
        <v>1</v>
      </c>
      <c r="L357" t="e">
        <f>IF(VLOOKUP($A357,table123!$GF$10:$GF$408,1,FALSE)=VLOOKUP(calculations!$A357,table100!$GE$10:$GE$462,1,FALSE),TRUE,FALSE)</f>
        <v>#N/A</v>
      </c>
      <c r="N357">
        <f>IFERROR(VLOOKUP($A357,table123!$F$10:$R$410,3,FALSE)/VLOOKUP($A357,table100!$E$10:$K$462,7,FALSE)*1000,"")</f>
        <v>2.7945205479452055</v>
      </c>
      <c r="O357">
        <f>IFERROR(VLOOKUP($A357,table123!$AF$10:$AR$410,3,FALSE)/VLOOKUP($A357,table100!$AE$10:$AK$462,7,FALSE)*1000,"")</f>
        <v>2.8410643063978585</v>
      </c>
      <c r="P357">
        <f>IFERROR(VLOOKUP($A357,table123!$BF$10:$BR$410,3,FALSE)/VLOOKUP($A357,table100!$BE$10:$BK$462,7,FALSE)*1000,"")</f>
        <v>2.124337279395744</v>
      </c>
      <c r="Q357">
        <f>IFERROR(VLOOKUP($A357,table123!$CF$10:$CY$410,3,FALSE)/VLOOKUP($A357,table100!$CE$10:$CK$462,7,FALSE)*1000,"")</f>
        <v>2.1553285517641094</v>
      </c>
      <c r="R357">
        <f>IFERROR(VLOOKUP($A357,table123!$DF$10:$DY$410,3,FALSE)/VLOOKUP($A357,table100!$DE$10:$DK$462,7,FALSE)*1000,"")</f>
        <v>4.3182105624514424</v>
      </c>
      <c r="S357">
        <f>IFERROR(VLOOKUP($A357,table123!$EF$10:$EZ$410,3,FALSE)/VLOOKUP($A357,table100!$EE$10:$EK$462,7,FALSE)*1000,"")</f>
        <v>4.6213878549207887</v>
      </c>
      <c r="T357">
        <f>IFERROR(VLOOKUP($A357,table123!$FF$10:$FZ$410,3,FALSE)/VLOOKUP($A357,table100!$FE$10:$FK$462,7,FALSE)*1000,"")</f>
        <v>4.4905626621343586</v>
      </c>
      <c r="U357" t="str">
        <f>IFERROR(VLOOKUP($A357,table123!$GF$10:$GZ$410,3,FALSE)/VLOOKUP($A357,table100!$GE$10:$GK$462,7,FALSE)*1000,"")</f>
        <v/>
      </c>
      <c r="W357">
        <f>IFERROR(VLOOKUP($A357,table123!$F$10:$R$410,5,FALSE)/VLOOKUP($A357,table100!$E$10:$K$462,7,FALSE)*1000,"")</f>
        <v>-1.8264840182648401E-2</v>
      </c>
      <c r="X357">
        <f>IFERROR(VLOOKUP($A357,table123!$AF$10:$AR$410,5,FALSE)/VLOOKUP($A357,table100!$AE$10:$AK$462,7,FALSE)*1000,"")</f>
        <v>0.16390755613833796</v>
      </c>
      <c r="Y357">
        <f>IFERROR(VLOOKUP($A357,table123!$BF$10:$BR$410,5,FALSE)/VLOOKUP($A357,table100!$BE$10:$BK$462,7,FALSE)*1000,"")</f>
        <v>3.6313457767448619E-2</v>
      </c>
      <c r="Z357">
        <f>IFERROR(VLOOKUP($A357,table123!$CF$10:$CY$410,5,FALSE)/VLOOKUP($A357,table100!$CE$10:$CK$462,7,FALSE)*1000,"")</f>
        <v>1.8112004636673187E-2</v>
      </c>
      <c r="AA357">
        <f>IFERROR(VLOOKUP($A357,table123!$DF$10:$DY$410,5,FALSE)/VLOOKUP($A357,table100!$DE$10:$DK$462,7,FALSE)*1000,"")</f>
        <v>5.4203479863407233E-2</v>
      </c>
      <c r="AB357">
        <f>IFERROR(VLOOKUP($A357,table123!$EF$10:$EZ$410,5,FALSE)/VLOOKUP($A357,table100!$EE$10:$EK$462,7,FALSE)*1000,"")</f>
        <v>0</v>
      </c>
      <c r="AC357">
        <f>IFERROR(VLOOKUP($A357,table123!$FF$10:$FZ$410,5,FALSE)/VLOOKUP($A357,table100!$FE$10:$FK$462,7,FALSE)*1000,"")</f>
        <v>0.16101619107254675</v>
      </c>
      <c r="AD357" t="str">
        <f>IFERROR(VLOOKUP($A357,table123!$GF$10:$GZ$410,5,FALSE)/VLOOKUP($A357,table100!$GE$10:$GK$462,7,FALSE)*1000,"")</f>
        <v/>
      </c>
      <c r="AF357">
        <f>IFERROR(VLOOKUP($A357,table123!$F$10:$R$410,7,FALSE)/VLOOKUP($A357,table100!$E$10:$K$462,7,FALSE)*1000,"")</f>
        <v>0.54794520547945202</v>
      </c>
      <c r="AG357">
        <f>IFERROR(VLOOKUP($A357,table123!$AF$10:$AR$410,7,FALSE)/VLOOKUP($A357,table100!$AE$10:$AK$462,7,FALSE)*1000,"")</f>
        <v>0.16390755613833796</v>
      </c>
      <c r="AH357">
        <f>IFERROR(VLOOKUP($A357,table123!$BF$10:$BR$410,7,FALSE)/VLOOKUP($A357,table100!$BE$10:$BK$462,7,FALSE)*1000,"")</f>
        <v>0.32682111990703755</v>
      </c>
      <c r="AI357">
        <f>IFERROR(VLOOKUP($A357,table123!$CF$10:$CY$410,7,FALSE)/VLOOKUP($A357,table100!$CE$10:$CK$462,7,FALSE)*1000,"")</f>
        <v>0.21734405564007825</v>
      </c>
      <c r="AJ357">
        <f>IFERROR(VLOOKUP($A357,table123!$DF$10:$DY$410,7,FALSE)/VLOOKUP($A357,table100!$DE$10:$DK$462,7,FALSE)*1000,"")</f>
        <v>0.37942435904385058</v>
      </c>
      <c r="AK357">
        <f>IFERROR(VLOOKUP($A357,table123!$EF$10:$EZ$410,7,FALSE)/VLOOKUP($A357,table100!$EE$10:$EK$462,7,FALSE)*1000,"")</f>
        <v>0.48551545557533582</v>
      </c>
      <c r="AL357">
        <f>IFERROR(VLOOKUP($A357,table123!$FF$10:$FZ$410,7,FALSE)/VLOOKUP($A357,table100!$FE$10:$FK$462,7,FALSE)*1000,"")</f>
        <v>0.59039270059933802</v>
      </c>
      <c r="AM357" t="str">
        <f>IFERROR(VLOOKUP($A357,table123!$GF$10:$GZ$410,7,FALSE)/VLOOKUP($A357,table100!$GE$10:$GK$462,7,FALSE)*1000,"")</f>
        <v/>
      </c>
      <c r="AO357">
        <f>IFERROR(VLOOKUP($A357,table123!$F$10:$R$410,9,FALSE)/VLOOKUP($A357,table100!$E$10:$K$462,7,FALSE)*1000,"")</f>
        <v>3.6529680365296802E-2</v>
      </c>
      <c r="AP357">
        <f>IFERROR(VLOOKUP($A357,table123!$AF$10:$AR$410,9,FALSE)/VLOOKUP($A357,table100!$AE$10:$AK$462,7,FALSE)*1000,"")</f>
        <v>3.6423901364075105E-2</v>
      </c>
      <c r="AQ357">
        <f>IFERROR(VLOOKUP($A357,table123!$BF$10:$BR$410,9,FALSE)/VLOOKUP($A357,table100!$BE$10:$BK$462,7,FALSE)*1000,"")</f>
        <v>1.8156728883724309E-2</v>
      </c>
      <c r="AR357">
        <f>IFERROR(VLOOKUP($A357,table123!$CF$10:$CY$410,16,FALSE)/VLOOKUP($A357,table100!$CE$10:$CK$462,7,FALSE)*1000,"")</f>
        <v>5.4336013910019562E-2</v>
      </c>
      <c r="AS357">
        <f>IFERROR(VLOOKUP($A357,table123!$DF$10:$DY$410,16,FALSE)/VLOOKUP($A357,table100!$DE$10:$DK$462,7,FALSE)*1000,"")</f>
        <v>3.6135653242271484E-2</v>
      </c>
      <c r="AT357">
        <f>IFERROR(VLOOKUP($A357,table123!$EF$10:$EZ$410,17,FALSE)/VLOOKUP($A357,table100!$EE$10:$EK$462,7,FALSE)*1000,"")</f>
        <v>0</v>
      </c>
      <c r="AU357">
        <f>IFERROR(VLOOKUP($A357,table123!$FF$10:$FZ$410,17,FALSE)/VLOOKUP($A357,table100!$FE$10:$FK$462,7,FALSE)*1000,"")</f>
        <v>7.1562751587798554E-2</v>
      </c>
      <c r="AV357" t="str">
        <f>IFERROR(VLOOKUP($A357,table123!$GF$10:$GZ$410,17,FALSE)/VLOOKUP($A357,table100!$GE$10:$GK$462,7,FALSE)*1000,"")</f>
        <v/>
      </c>
      <c r="AX357">
        <f>IFERROR(VLOOKUP($A357,table123!$F$10:$R$410,11,FALSE)/VLOOKUP($A357,table100!$E$10:$K$462,7,FALSE)*1000,"")</f>
        <v>0.45662100456621002</v>
      </c>
      <c r="AY357">
        <f>IFERROR(VLOOKUP($A357,table123!$AF$10:$AR$410,11,FALSE)/VLOOKUP($A357,table100!$AE$10:$AK$462,7,FALSE)*1000,"")</f>
        <v>0.16390755613833796</v>
      </c>
      <c r="AZ357">
        <f>IFERROR(VLOOKUP($A357,table123!$BF$10:$BR$410,11,FALSE)/VLOOKUP($A357,table100!$BE$10:$BK$462,7,FALSE)*1000,"")</f>
        <v>3.6313457767448619E-2</v>
      </c>
      <c r="BA357">
        <f>IFERROR(VLOOKUP($A357,table123!$CF$10:$CY$410,18,FALSE)/VLOOKUP($A357,table100!$CE$10:$CK$462,7,FALSE)*1000,"")</f>
        <v>0</v>
      </c>
      <c r="BB357">
        <f>IFERROR(VLOOKUP($A357,table123!$DF$10:$DY$410,18,FALSE)/VLOOKUP($A357,table100!$DE$10:$DK$462,7,FALSE)*1000,"")</f>
        <v>1.8067826621135742E-2</v>
      </c>
      <c r="BC357">
        <f>IFERROR(VLOOKUP($A357,table123!$EF$10:$EZ$410,19,FALSE)/VLOOKUP($A357,table100!$EE$10:$EK$462,7,FALSE)*1000,"")</f>
        <v>0</v>
      </c>
      <c r="BD357">
        <f>IFERROR(VLOOKUP($A357,table123!$FF$10:$FZ$410,19,FALSE)/VLOOKUP($A357,table100!$FE$10:$FK$462,7,FALSE)*1000,"")</f>
        <v>0</v>
      </c>
      <c r="BE357" t="str">
        <f>IFERROR(VLOOKUP($A357,table123!$GF$10:$GZ$410,19,FALSE)/VLOOKUP($A357,table100!$GE$10:$GK$462,7,FALSE)*1000,"")</f>
        <v/>
      </c>
      <c r="BG357">
        <f>IFERROR(VLOOKUP($A357,table123!$F$10:$R$410,13,FALSE)/VLOOKUP($A357,table100!$E$10:$K$462,7,FALSE)*1000,"")</f>
        <v>2.904109589041096</v>
      </c>
      <c r="BH357">
        <f>IFERROR(VLOOKUP($A357,table123!$AF$10:$AR$410,13,FALSE)/VLOOKUP($A357,table100!$AE$10:$AK$462,7,FALSE)*1000,"")</f>
        <v>3.0413957639002711</v>
      </c>
      <c r="BI357">
        <f>IFERROR(VLOOKUP($A357,table123!$BF$10:$BR$410,13,FALSE)/VLOOKUP($A357,table100!$BE$10:$BK$462,7,FALSE)*1000,"")</f>
        <v>2.4693151281865058</v>
      </c>
      <c r="BJ357">
        <f>IFERROR(VLOOKUP($A357,table123!$CF$10:$CY$410,20,FALSE)/VLOOKUP($A357,table100!$CE$10:$CK$462,7,FALSE)*1000,"")</f>
        <v>2.4451206259508802</v>
      </c>
      <c r="BK357">
        <f>IFERROR(VLOOKUP($A357,table123!$DF$10:$DY$410,20,FALSE)/VLOOKUP($A357,table100!$DE$10:$DK$462,7,FALSE)*1000,"")</f>
        <v>4.7699062279798365</v>
      </c>
      <c r="BL357">
        <f>IFERROR(VLOOKUP($A357,table123!$EF$10:$EZ$410,21,FALSE)/VLOOKUP($A357,table100!$EE$10:$EK$462,7,FALSE)*1000,"")</f>
        <v>5.1069033104961248</v>
      </c>
      <c r="BM357">
        <f>IFERROR(VLOOKUP($A357,table123!$FF$10:$FZ$410,21,FALSE)/VLOOKUP($A357,table100!$FE$10:$FK$462,7,FALSE)*1000,"")</f>
        <v>5.3135343053940423</v>
      </c>
      <c r="BN357" t="str">
        <f>IFERROR(VLOOKUP($A357,table123!$GF$10:$GZ$410,21,FALSE)/VLOOKUP($A357,table100!$GE$10:$GK$462,7,FALSE)*1000,"")</f>
        <v/>
      </c>
    </row>
    <row r="358" spans="1:66" x14ac:dyDescent="0.3">
      <c r="A358" t="s">
        <v>936</v>
      </c>
      <c r="B358" t="str">
        <f>VLOOKUP($A358,class!$A$1:$B$455,2,FALSE)</f>
        <v>Shire District</v>
      </c>
      <c r="C358" t="str">
        <f>IFERROR(VLOOKUP($A358,classifications!A$3:C$334,3,FALSE),VLOOKUP($A358,classifications!I$2:K$28,3,FALSE))</f>
        <v>Predominantly Rural</v>
      </c>
      <c r="E358" t="b">
        <f>IF(VLOOKUP(A358,table123!$F$10:$F$410,1,FALSE)=VLOOKUP(calculations!A358,table100!$E$10:$E$462,1,FALSE),TRUE,FALSE)</f>
        <v>1</v>
      </c>
      <c r="F358" t="b">
        <f>IF(VLOOKUP($A358,table123!$AF$10:$AF$410,1,FALSE)=VLOOKUP(calculations!$A358,table100!$AE$10:$AE$462,1,FALSE),TRUE,FALSE)</f>
        <v>1</v>
      </c>
      <c r="G358" t="b">
        <f>IF(VLOOKUP($A358,table123!$BF$10:$BF$410,1,FALSE)=VLOOKUP(calculations!$A358,table100!$BE$10:$BE$462,1,FALSE),TRUE,FALSE)</f>
        <v>1</v>
      </c>
      <c r="H358" t="b">
        <f>IF(VLOOKUP($A358,table123!$CF$10:$CF$410,1,FALSE)=VLOOKUP(calculations!$A358,table100!$CE$10:$CE$462,1,FALSE),TRUE,FALSE)</f>
        <v>1</v>
      </c>
      <c r="I358" t="b">
        <f>IF(VLOOKUP($A358,table123!$DF$10:$DF$410,1,FALSE)=VLOOKUP(calculations!$A358,table100!$DE$10:$DE$462,1,FALSE),TRUE,FALSE)</f>
        <v>1</v>
      </c>
      <c r="J358" t="b">
        <f>IF(VLOOKUP($A358,table123!$EF$10:$EF$410,1,FALSE)=VLOOKUP(calculations!$A358,table100!$EE$10:$EE$462,1,FALSE),TRUE,FALSE)</f>
        <v>1</v>
      </c>
      <c r="K358" t="b">
        <f>IF(VLOOKUP($A358,table123!$FF$10:$FF$410,1,FALSE)=VLOOKUP(calculations!$A358,table100!$FE$10:$FE$462,1,FALSE),TRUE,FALSE)</f>
        <v>1</v>
      </c>
      <c r="L358" t="b">
        <f>IF(VLOOKUP($A358,table123!$GF$10:$GF$408,1,FALSE)=VLOOKUP(calculations!$A358,table100!$GE$10:$GE$462,1,FALSE),TRUE,FALSE)</f>
        <v>1</v>
      </c>
      <c r="N358">
        <f>IFERROR(VLOOKUP($A358,table123!$F$10:$R$410,3,FALSE)/VLOOKUP($A358,table100!$E$10:$K$462,7,FALSE)*1000,"")</f>
        <v>3.4452724281428435</v>
      </c>
      <c r="O358">
        <f>IFERROR(VLOOKUP($A358,table123!$AF$10:$AR$410,3,FALSE)/VLOOKUP($A358,table100!$AE$10:$AK$462,7,FALSE)*1000,"")</f>
        <v>1.7920801618653051</v>
      </c>
      <c r="P358">
        <f>IFERROR(VLOOKUP($A358,table123!$BF$10:$BR$410,3,FALSE)/VLOOKUP($A358,table100!$BE$10:$BK$462,7,FALSE)*1000,"")</f>
        <v>3.805350553505535</v>
      </c>
      <c r="Q358">
        <f>IFERROR(VLOOKUP($A358,table123!$CF$10:$CY$410,3,FALSE)/VLOOKUP($A358,table100!$CE$10:$CK$462,7,FALSE)*1000,"")</f>
        <v>3.7886035742987256</v>
      </c>
      <c r="R358">
        <f>IFERROR(VLOOKUP($A358,table123!$DF$10:$DY$410,3,FALSE)/VLOOKUP($A358,table100!$DE$10:$DK$462,7,FALSE)*1000,"")</f>
        <v>0.9524898083590505</v>
      </c>
      <c r="S358">
        <f>IFERROR(VLOOKUP($A358,table123!$EF$10:$EZ$410,3,FALSE)/VLOOKUP($A358,table100!$EE$10:$EK$462,7,FALSE)*1000,"")</f>
        <v>6.1818250562413741</v>
      </c>
      <c r="T358">
        <f>IFERROR(VLOOKUP($A358,table123!$FF$10:$FZ$410,3,FALSE)/VLOOKUP($A358,table100!$FE$10:$FK$462,7,FALSE)*1000,"")</f>
        <v>5.2605960760820727</v>
      </c>
      <c r="U358">
        <f>IFERROR(VLOOKUP($A358,table123!$GF$10:$GZ$410,3,FALSE)/VLOOKUP($A358,table100!$GE$10:$GK$462,7,FALSE)*1000,"")</f>
        <v>8.7242828974292195</v>
      </c>
      <c r="W358">
        <f>IFERROR(VLOOKUP($A358,table123!$F$10:$R$410,5,FALSE)/VLOOKUP($A358,table100!$E$10:$K$462,7,FALSE)*1000,"")</f>
        <v>0.15484370463563341</v>
      </c>
      <c r="X358">
        <f>IFERROR(VLOOKUP($A358,table123!$AF$10:$AR$410,5,FALSE)/VLOOKUP($A358,table100!$AE$10:$AK$462,7,FALSE)*1000,"")</f>
        <v>-3.8539358319683976E-2</v>
      </c>
      <c r="Y358">
        <f>IFERROR(VLOOKUP($A358,table123!$BF$10:$BR$410,5,FALSE)/VLOOKUP($A358,table100!$BE$10:$BK$462,7,FALSE)*1000,"")</f>
        <v>3.8437884378843788E-2</v>
      </c>
      <c r="Z358">
        <f>IFERROR(VLOOKUP($A358,table123!$CF$10:$CY$410,5,FALSE)/VLOOKUP($A358,table100!$CE$10:$CK$462,7,FALSE)*1000,"")</f>
        <v>-9.5671807431785993E-2</v>
      </c>
      <c r="AA358">
        <f>IFERROR(VLOOKUP($A358,table123!$DF$10:$DY$410,5,FALSE)/VLOOKUP($A358,table100!$DE$10:$DK$462,7,FALSE)*1000,"")</f>
        <v>0.30479673867489621</v>
      </c>
      <c r="AB358">
        <f>IFERROR(VLOOKUP($A358,table123!$EF$10:$EZ$410,5,FALSE)/VLOOKUP($A358,table100!$EE$10:$EK$462,7,FALSE)*1000,"")</f>
        <v>0</v>
      </c>
      <c r="AC358">
        <f>IFERROR(VLOOKUP($A358,table123!$FF$10:$FZ$410,5,FALSE)/VLOOKUP($A358,table100!$FE$10:$FK$462,7,FALSE)*1000,"")</f>
        <v>0.31825670211172685</v>
      </c>
      <c r="AD358">
        <f>IFERROR(VLOOKUP($A358,table123!$GF$10:$GZ$410,5,FALSE)/VLOOKUP($A358,table100!$GE$10:$GK$462,7,FALSE)*1000,"")</f>
        <v>5.5805647531530195E-2</v>
      </c>
      <c r="AF358">
        <f>IFERROR(VLOOKUP($A358,table123!$F$10:$R$410,7,FALSE)/VLOOKUP($A358,table100!$E$10:$K$462,7,FALSE)*1000,"")</f>
        <v>1.2968160263234298</v>
      </c>
      <c r="AG358">
        <f>IFERROR(VLOOKUP($A358,table123!$AF$10:$AR$410,7,FALSE)/VLOOKUP($A358,table100!$AE$10:$AK$462,7,FALSE)*1000,"")</f>
        <v>0.79005684555352151</v>
      </c>
      <c r="AH358">
        <f>IFERROR(VLOOKUP($A358,table123!$BF$10:$BR$410,7,FALSE)/VLOOKUP($A358,table100!$BE$10:$BK$462,7,FALSE)*1000,"")</f>
        <v>0.74953874538745391</v>
      </c>
      <c r="AI358">
        <f>IFERROR(VLOOKUP($A358,table123!$CF$10:$CY$410,7,FALSE)/VLOOKUP($A358,table100!$CE$10:$CK$462,7,FALSE)*1000,"")</f>
        <v>0.74624009796793078</v>
      </c>
      <c r="AJ358">
        <f>IFERROR(VLOOKUP($A358,table123!$DF$10:$DY$410,7,FALSE)/VLOOKUP($A358,table100!$DE$10:$DK$462,7,FALSE)*1000,"")</f>
        <v>6.4197813083400002</v>
      </c>
      <c r="AK358">
        <f>IFERROR(VLOOKUP($A358,table123!$EF$10:$EZ$410,7,FALSE)/VLOOKUP($A358,table100!$EE$10:$EK$462,7,FALSE)*1000,"")</f>
        <v>3.4973627994026129</v>
      </c>
      <c r="AL358">
        <f>IFERROR(VLOOKUP($A358,table123!$FF$10:$FZ$410,7,FALSE)/VLOOKUP($A358,table100!$FE$10:$FK$462,7,FALSE)*1000,"")</f>
        <v>0.82372322899505768</v>
      </c>
      <c r="AM358">
        <f>IFERROR(VLOOKUP($A358,table123!$GF$10:$GZ$410,7,FALSE)/VLOOKUP($A358,table100!$GE$10:$GK$462,7,FALSE)*1000,"")</f>
        <v>2.2880315487927376</v>
      </c>
      <c r="AO358">
        <f>IFERROR(VLOOKUP($A358,table123!$F$10:$R$410,9,FALSE)/VLOOKUP($A358,table100!$E$10:$K$462,7,FALSE)*1000,"")</f>
        <v>-3.8710926158908351E-2</v>
      </c>
      <c r="AP358">
        <f>IFERROR(VLOOKUP($A358,table123!$AF$10:$AR$410,9,FALSE)/VLOOKUP($A358,table100!$AE$10:$AK$462,7,FALSE)*1000,"")</f>
        <v>9.6348395799209938E-2</v>
      </c>
      <c r="AQ358">
        <f>IFERROR(VLOOKUP($A358,table123!$BF$10:$BR$410,9,FALSE)/VLOOKUP($A358,table100!$BE$10:$BK$462,7,FALSE)*1000,"")</f>
        <v>9.6094710947109474E-2</v>
      </c>
      <c r="AR358">
        <f>IFERROR(VLOOKUP($A358,table123!$CF$10:$CY$410,16,FALSE)/VLOOKUP($A358,table100!$CE$10:$CK$462,7,FALSE)*1000,"")</f>
        <v>0</v>
      </c>
      <c r="AS358">
        <f>IFERROR(VLOOKUP($A358,table123!$DF$10:$DY$410,16,FALSE)/VLOOKUP($A358,table100!$DE$10:$DK$462,7,FALSE)*1000,"")</f>
        <v>0</v>
      </c>
      <c r="AT358">
        <f>IFERROR(VLOOKUP($A358,table123!$EF$10:$EZ$410,17,FALSE)/VLOOKUP($A358,table100!$EE$10:$EK$462,7,FALSE)*1000,"")</f>
        <v>0.13233264646388265</v>
      </c>
      <c r="AU358">
        <f>IFERROR(VLOOKUP($A358,table123!$FF$10:$FZ$410,17,FALSE)/VLOOKUP($A358,table100!$FE$10:$FK$462,7,FALSE)*1000,"")</f>
        <v>0</v>
      </c>
      <c r="AV358">
        <f>IFERROR(VLOOKUP($A358,table123!$GF$10:$GZ$410,17,FALSE)/VLOOKUP($A358,table100!$GE$10:$GK$462,7,FALSE)*1000,"")</f>
        <v>0</v>
      </c>
      <c r="AX358">
        <f>IFERROR(VLOOKUP($A358,table123!$F$10:$R$410,11,FALSE)/VLOOKUP($A358,table100!$E$10:$K$462,7,FALSE)*1000,"")</f>
        <v>0.40646472466853767</v>
      </c>
      <c r="AY358">
        <f>IFERROR(VLOOKUP($A358,table123!$AF$10:$AR$410,11,FALSE)/VLOOKUP($A358,table100!$AE$10:$AK$462,7,FALSE)*1000,"")</f>
        <v>0</v>
      </c>
      <c r="AZ358">
        <f>IFERROR(VLOOKUP($A358,table123!$BF$10:$BR$410,11,FALSE)/VLOOKUP($A358,table100!$BE$10:$BK$462,7,FALSE)*1000,"")</f>
        <v>0.26906519065190648</v>
      </c>
      <c r="BA358">
        <f>IFERROR(VLOOKUP($A358,table123!$CF$10:$CY$410,18,FALSE)/VLOOKUP($A358,table100!$CE$10:$CK$462,7,FALSE)*1000,"")</f>
        <v>0</v>
      </c>
      <c r="BB358">
        <f>IFERROR(VLOOKUP($A358,table123!$DF$10:$DY$410,18,FALSE)/VLOOKUP($A358,table100!$DE$10:$DK$462,7,FALSE)*1000,"")</f>
        <v>0</v>
      </c>
      <c r="BC358">
        <f>IFERROR(VLOOKUP($A358,table123!$EF$10:$EZ$410,19,FALSE)/VLOOKUP($A358,table100!$EE$10:$EK$462,7,FALSE)*1000,"")</f>
        <v>0</v>
      </c>
      <c r="BD358">
        <f>IFERROR(VLOOKUP($A358,table123!$FF$10:$FZ$410,19,FALSE)/VLOOKUP($A358,table100!$FE$10:$FK$462,7,FALSE)*1000,"")</f>
        <v>0</v>
      </c>
      <c r="BE358">
        <f>IFERROR(VLOOKUP($A358,table123!$GF$10:$GZ$410,19,FALSE)/VLOOKUP($A358,table100!$GE$10:$GK$462,7,FALSE)*1000,"")</f>
        <v>0</v>
      </c>
      <c r="BG358">
        <f>IFERROR(VLOOKUP($A358,table123!$F$10:$R$410,13,FALSE)/VLOOKUP($A358,table100!$E$10:$K$462,7,FALSE)*1000,"")</f>
        <v>4.4517565082744603</v>
      </c>
      <c r="BH358">
        <f>IFERROR(VLOOKUP($A358,table123!$AF$10:$AR$410,13,FALSE)/VLOOKUP($A358,table100!$AE$10:$AK$462,7,FALSE)*1000,"")</f>
        <v>2.6399460448983527</v>
      </c>
      <c r="BI358">
        <f>IFERROR(VLOOKUP($A358,table123!$BF$10:$BR$410,13,FALSE)/VLOOKUP($A358,table100!$BE$10:$BK$462,7,FALSE)*1000,"")</f>
        <v>4.4203567035670357</v>
      </c>
      <c r="BJ358">
        <f>IFERROR(VLOOKUP($A358,table123!$CF$10:$CY$410,20,FALSE)/VLOOKUP($A358,table100!$CE$10:$CK$462,7,FALSE)*1000,"")</f>
        <v>4.4391718648348713</v>
      </c>
      <c r="BK358">
        <f>IFERROR(VLOOKUP($A358,table123!$DF$10:$DY$410,20,FALSE)/VLOOKUP($A358,table100!$DE$10:$DK$462,7,FALSE)*1000,"")</f>
        <v>7.6770678553739469</v>
      </c>
      <c r="BL358">
        <f>IFERROR(VLOOKUP($A358,table123!$EF$10:$EZ$410,21,FALSE)/VLOOKUP($A358,table100!$EE$10:$EK$462,7,FALSE)*1000,"")</f>
        <v>9.8115205021078697</v>
      </c>
      <c r="BM358">
        <f>IFERROR(VLOOKUP($A358,table123!$FF$10:$FZ$410,21,FALSE)/VLOOKUP($A358,table100!$FE$10:$FK$462,7,FALSE)*1000,"")</f>
        <v>6.4025760071888573</v>
      </c>
      <c r="BN358">
        <f>IFERROR(VLOOKUP($A358,table123!$GF$10:$GZ$410,21,FALSE)/VLOOKUP($A358,table100!$GE$10:$GK$462,7,FALSE)*1000,"")</f>
        <v>11.068120093753489</v>
      </c>
    </row>
    <row r="359" spans="1:66" x14ac:dyDescent="0.3">
      <c r="A359" t="s">
        <v>494</v>
      </c>
      <c r="B359" t="str">
        <f>VLOOKUP($A359,class!$A$1:$B$455,2,FALSE)</f>
        <v>Shire District</v>
      </c>
      <c r="C359" t="str">
        <f>IFERROR(VLOOKUP($A359,classifications!A$3:C$334,3,FALSE),VLOOKUP($A359,classifications!I$2:K$28,3,FALSE))</f>
        <v>Predominantly Rural</v>
      </c>
      <c r="E359" t="b">
        <f>IF(VLOOKUP(A359,table123!$F$10:$F$410,1,FALSE)=VLOOKUP(calculations!A359,table100!$E$10:$E$462,1,FALSE),TRUE,FALSE)</f>
        <v>1</v>
      </c>
      <c r="F359" t="b">
        <f>IF(VLOOKUP($A359,table123!$AF$10:$AF$410,1,FALSE)=VLOOKUP(calculations!$A359,table100!$AE$10:$AE$462,1,FALSE),TRUE,FALSE)</f>
        <v>1</v>
      </c>
      <c r="G359" t="b">
        <f>IF(VLOOKUP($A359,table123!$BF$10:$BF$410,1,FALSE)=VLOOKUP(calculations!$A359,table100!$BE$10:$BE$462,1,FALSE),TRUE,FALSE)</f>
        <v>1</v>
      </c>
      <c r="H359" t="b">
        <f>IF(VLOOKUP($A359,table123!$CF$10:$CF$410,1,FALSE)=VLOOKUP(calculations!$A359,table100!$CE$10:$CE$462,1,FALSE),TRUE,FALSE)</f>
        <v>1</v>
      </c>
      <c r="I359" t="b">
        <f>IF(VLOOKUP($A359,table123!$DF$10:$DF$410,1,FALSE)=VLOOKUP(calculations!$A359,table100!$DE$10:$DE$462,1,FALSE),TRUE,FALSE)</f>
        <v>1</v>
      </c>
      <c r="J359" t="b">
        <f>IF(VLOOKUP($A359,table123!$EF$10:$EF$410,1,FALSE)=VLOOKUP(calculations!$A359,table100!$EE$10:$EE$462,1,FALSE),TRUE,FALSE)</f>
        <v>1</v>
      </c>
      <c r="K359" t="b">
        <f>IF(VLOOKUP($A359,table123!$FF$10:$FF$410,1,FALSE)=VLOOKUP(calculations!$A359,table100!$FE$10:$FE$462,1,FALSE),TRUE,FALSE)</f>
        <v>1</v>
      </c>
      <c r="L359" t="b">
        <f>IF(VLOOKUP($A359,table123!$GF$10:$GF$408,1,FALSE)=VLOOKUP(calculations!$A359,table100!$GE$10:$GE$462,1,FALSE),TRUE,FALSE)</f>
        <v>1</v>
      </c>
      <c r="N359">
        <f>IFERROR(VLOOKUP($A359,table123!$F$10:$R$410,3,FALSE)/VLOOKUP($A359,table100!$E$10:$K$462,7,FALSE)*1000,"")</f>
        <v>8.164072001945998</v>
      </c>
      <c r="O359">
        <f>IFERROR(VLOOKUP($A359,table123!$AF$10:$AR$410,3,FALSE)/VLOOKUP($A359,table100!$AE$10:$AK$462,7,FALSE)*1000,"")</f>
        <v>7.0278404815650868</v>
      </c>
      <c r="P359">
        <f>IFERROR(VLOOKUP($A359,table123!$BF$10:$BR$410,3,FALSE)/VLOOKUP($A359,table100!$BE$10:$BK$462,7,FALSE)*1000,"")</f>
        <v>9.1777346664676909</v>
      </c>
      <c r="Q359">
        <f>IFERROR(VLOOKUP($A359,table123!$CF$10:$CY$410,3,FALSE)/VLOOKUP($A359,table100!$CE$10:$CK$462,7,FALSE)*1000,"")</f>
        <v>5.5882439904201533</v>
      </c>
      <c r="R359">
        <f>IFERROR(VLOOKUP($A359,table123!$DF$10:$DY$410,3,FALSE)/VLOOKUP($A359,table100!$DE$10:$DK$462,7,FALSE)*1000,"")</f>
        <v>6.9100085091399901</v>
      </c>
      <c r="S359">
        <f>IFERROR(VLOOKUP($A359,table123!$EF$10:$EZ$410,3,FALSE)/VLOOKUP($A359,table100!$EE$10:$EK$462,7,FALSE)*1000,"")</f>
        <v>7.1879637982713964</v>
      </c>
      <c r="T359">
        <f>IFERROR(VLOOKUP($A359,table123!$FF$10:$FZ$410,3,FALSE)/VLOOKUP($A359,table100!$FE$10:$FK$462,7,FALSE)*1000,"")</f>
        <v>11.12909753136382</v>
      </c>
      <c r="U359">
        <f>IFERROR(VLOOKUP($A359,table123!$GF$10:$GZ$410,3,FALSE)/VLOOKUP($A359,table100!$GE$10:$GK$462,7,FALSE)*1000,"")</f>
        <v>14.479715546416484</v>
      </c>
      <c r="W359">
        <f>IFERROR(VLOOKUP($A359,table123!$F$10:$R$410,5,FALSE)/VLOOKUP($A359,table100!$E$10:$K$462,7,FALSE)*1000,"")</f>
        <v>0.42568718073461448</v>
      </c>
      <c r="X359">
        <f>IFERROR(VLOOKUP($A359,table123!$AF$10:$AR$410,5,FALSE)/VLOOKUP($A359,table100!$AE$10:$AK$462,7,FALSE)*1000,"")</f>
        <v>0.24078254326561324</v>
      </c>
      <c r="Y359">
        <f>IFERROR(VLOOKUP($A359,table123!$BF$10:$BR$410,5,FALSE)/VLOOKUP($A359,table100!$BE$10:$BK$462,7,FALSE)*1000,"")</f>
        <v>-0.35815549917922695</v>
      </c>
      <c r="Z359">
        <f>IFERROR(VLOOKUP($A359,table123!$CF$10:$CY$410,5,FALSE)/VLOOKUP($A359,table100!$CE$10:$CK$462,7,FALSE)*1000,"")</f>
        <v>0.65048342745631416</v>
      </c>
      <c r="AA359">
        <f>IFERROR(VLOOKUP($A359,table123!$DF$10:$DY$410,5,FALSE)/VLOOKUP($A359,table100!$DE$10:$DK$462,7,FALSE)*1000,"")</f>
        <v>0.32276048238021182</v>
      </c>
      <c r="AB359">
        <f>IFERROR(VLOOKUP($A359,table123!$EF$10:$EZ$410,5,FALSE)/VLOOKUP($A359,table100!$EE$10:$EK$462,7,FALSE)*1000,"")</f>
        <v>5.8202136018391873E-2</v>
      </c>
      <c r="AC359">
        <f>IFERROR(VLOOKUP($A359,table123!$FF$10:$FZ$410,5,FALSE)/VLOOKUP($A359,table100!$FE$10:$FK$462,7,FALSE)*1000,"")</f>
        <v>2.8906746834711221E-2</v>
      </c>
      <c r="AD359">
        <f>IFERROR(VLOOKUP($A359,table123!$GF$10:$GZ$410,5,FALSE)/VLOOKUP($A359,table100!$GE$10:$GK$462,7,FALSE)*1000,"")</f>
        <v>2.8559596738494054E-2</v>
      </c>
      <c r="AF359">
        <f>IFERROR(VLOOKUP($A359,table123!$F$10:$R$410,7,FALSE)/VLOOKUP($A359,table100!$E$10:$K$462,7,FALSE)*1000,"")</f>
        <v>1.6571393821454634</v>
      </c>
      <c r="AG359">
        <f>IFERROR(VLOOKUP($A359,table123!$AF$10:$AR$410,7,FALSE)/VLOOKUP($A359,table100!$AE$10:$AK$462,7,FALSE)*1000,"")</f>
        <v>1.1587659894657636</v>
      </c>
      <c r="AH359">
        <f>IFERROR(VLOOKUP($A359,table123!$BF$10:$BR$410,7,FALSE)/VLOOKUP($A359,table100!$BE$10:$BK$462,7,FALSE)*1000,"")</f>
        <v>0.61184897776451275</v>
      </c>
      <c r="AI359">
        <f>IFERROR(VLOOKUP($A359,table123!$CF$10:$CY$410,7,FALSE)/VLOOKUP($A359,table100!$CE$10:$CK$462,7,FALSE)*1000,"")</f>
        <v>1.5522899973389315</v>
      </c>
      <c r="AJ359">
        <f>IFERROR(VLOOKUP($A359,table123!$DF$10:$DY$410,7,FALSE)/VLOOKUP($A359,table100!$DE$10:$DK$462,7,FALSE)*1000,"")</f>
        <v>1.1736744813825886</v>
      </c>
      <c r="AK359">
        <f>IFERROR(VLOOKUP($A359,table123!$EF$10:$EZ$410,7,FALSE)/VLOOKUP($A359,table100!$EE$10:$EK$462,7,FALSE)*1000,"")</f>
        <v>0.68387509821610459</v>
      </c>
      <c r="AL359">
        <f>IFERROR(VLOOKUP($A359,table123!$FF$10:$FZ$410,7,FALSE)/VLOOKUP($A359,table100!$FE$10:$FK$462,7,FALSE)*1000,"")</f>
        <v>1.0117361392148927</v>
      </c>
      <c r="AM359">
        <f>IFERROR(VLOOKUP($A359,table123!$GF$10:$GZ$410,7,FALSE)/VLOOKUP($A359,table100!$GE$10:$GK$462,7,FALSE)*1000,"")</f>
        <v>0.84250810378557461</v>
      </c>
      <c r="AO359">
        <f>IFERROR(VLOOKUP($A359,table123!$F$10:$R$410,9,FALSE)/VLOOKUP($A359,table100!$E$10:$K$462,7,FALSE)*1000,"")</f>
        <v>0</v>
      </c>
      <c r="AP359">
        <f>IFERROR(VLOOKUP($A359,table123!$AF$10:$AR$410,9,FALSE)/VLOOKUP($A359,table100!$AE$10:$AK$462,7,FALSE)*1000,"")</f>
        <v>0</v>
      </c>
      <c r="AQ359">
        <f>IFERROR(VLOOKUP($A359,table123!$BF$10:$BR$410,9,FALSE)/VLOOKUP($A359,table100!$BE$10:$BK$462,7,FALSE)*1000,"")</f>
        <v>0</v>
      </c>
      <c r="AR359">
        <f>IFERROR(VLOOKUP($A359,table123!$CF$10:$CY$410,16,FALSE)/VLOOKUP($A359,table100!$CE$10:$CK$462,7,FALSE)*1000,"")</f>
        <v>0</v>
      </c>
      <c r="AS359">
        <f>IFERROR(VLOOKUP($A359,table123!$DF$10:$DY$410,16,FALSE)/VLOOKUP($A359,table100!$DE$10:$DK$462,7,FALSE)*1000,"")</f>
        <v>0</v>
      </c>
      <c r="AT359">
        <f>IFERROR(VLOOKUP($A359,table123!$EF$10:$EZ$410,17,FALSE)/VLOOKUP($A359,table100!$EE$10:$EK$462,7,FALSE)*1000,"")</f>
        <v>0</v>
      </c>
      <c r="AU359">
        <f>IFERROR(VLOOKUP($A359,table123!$FF$10:$FZ$410,17,FALSE)/VLOOKUP($A359,table100!$FE$10:$FK$462,7,FALSE)*1000,"")</f>
        <v>0</v>
      </c>
      <c r="AV359">
        <f>IFERROR(VLOOKUP($A359,table123!$GF$10:$GZ$410,17,FALSE)/VLOOKUP($A359,table100!$GE$10:$GK$462,7,FALSE)*1000,"")</f>
        <v>0</v>
      </c>
      <c r="AX359">
        <f>IFERROR(VLOOKUP($A359,table123!$F$10:$R$410,11,FALSE)/VLOOKUP($A359,table100!$E$10:$K$462,7,FALSE)*1000,"")</f>
        <v>0</v>
      </c>
      <c r="AY359">
        <f>IFERROR(VLOOKUP($A359,table123!$AF$10:$AR$410,11,FALSE)/VLOOKUP($A359,table100!$AE$10:$AK$462,7,FALSE)*1000,"")</f>
        <v>0</v>
      </c>
      <c r="AZ359">
        <f>IFERROR(VLOOKUP($A359,table123!$BF$10:$BR$410,11,FALSE)/VLOOKUP($A359,table100!$BE$10:$BK$462,7,FALSE)*1000,"")</f>
        <v>0</v>
      </c>
      <c r="BA359">
        <f>IFERROR(VLOOKUP($A359,table123!$CF$10:$CY$410,18,FALSE)/VLOOKUP($A359,table100!$CE$10:$CK$462,7,FALSE)*1000,"")</f>
        <v>0.10348599982259543</v>
      </c>
      <c r="BB359">
        <f>IFERROR(VLOOKUP($A359,table123!$DF$10:$DY$410,18,FALSE)/VLOOKUP($A359,table100!$DE$10:$DK$462,7,FALSE)*1000,"")</f>
        <v>0.1320383791555412</v>
      </c>
      <c r="BC359">
        <f>IFERROR(VLOOKUP($A359,table123!$EF$10:$EZ$410,19,FALSE)/VLOOKUP($A359,table100!$EE$10:$EK$462,7,FALSE)*1000,"")</f>
        <v>1.2076943223816314</v>
      </c>
      <c r="BD359">
        <f>IFERROR(VLOOKUP($A359,table123!$FF$10:$FZ$410,19,FALSE)/VLOOKUP($A359,table100!$FE$10:$FK$462,7,FALSE)*1000,"")</f>
        <v>1.445337341735561E-2</v>
      </c>
      <c r="BE359">
        <f>IFERROR(VLOOKUP($A359,table123!$GF$10:$GZ$410,19,FALSE)/VLOOKUP($A359,table100!$GE$10:$GK$462,7,FALSE)*1000,"")</f>
        <v>0.58547173313912804</v>
      </c>
      <c r="BG359">
        <f>IFERROR(VLOOKUP($A359,table123!$F$10:$R$410,13,FALSE)/VLOOKUP($A359,table100!$E$10:$K$462,7,FALSE)*1000,"")</f>
        <v>10.246898564826076</v>
      </c>
      <c r="BH359">
        <f>IFERROR(VLOOKUP($A359,table123!$AF$10:$AR$410,13,FALSE)/VLOOKUP($A359,table100!$AE$10:$AK$462,7,FALSE)*1000,"")</f>
        <v>8.4273890142964643</v>
      </c>
      <c r="BI359">
        <f>IFERROR(VLOOKUP($A359,table123!$BF$10:$BR$410,13,FALSE)/VLOOKUP($A359,table100!$BE$10:$BK$462,7,FALSE)*1000,"")</f>
        <v>9.4314281450529762</v>
      </c>
      <c r="BJ359">
        <f>IFERROR(VLOOKUP($A359,table123!$CF$10:$CY$410,20,FALSE)/VLOOKUP($A359,table100!$CE$10:$CK$462,7,FALSE)*1000,"")</f>
        <v>7.6875314153928036</v>
      </c>
      <c r="BK359">
        <f>IFERROR(VLOOKUP($A359,table123!$DF$10:$DY$410,20,FALSE)/VLOOKUP($A359,table100!$DE$10:$DK$462,7,FALSE)*1000,"")</f>
        <v>8.2744050937472498</v>
      </c>
      <c r="BL359">
        <f>IFERROR(VLOOKUP($A359,table123!$EF$10:$EZ$410,21,FALSE)/VLOOKUP($A359,table100!$EE$10:$EK$462,7,FALSE)*1000,"")</f>
        <v>6.7223467101242615</v>
      </c>
      <c r="BM359">
        <f>IFERROR(VLOOKUP($A359,table123!$FF$10:$FZ$410,21,FALSE)/VLOOKUP($A359,table100!$FE$10:$FK$462,7,FALSE)*1000,"")</f>
        <v>12.155287043996069</v>
      </c>
      <c r="BN359">
        <f>IFERROR(VLOOKUP($A359,table123!$GF$10:$GZ$410,21,FALSE)/VLOOKUP($A359,table100!$GE$10:$GK$462,7,FALSE)*1000,"")</f>
        <v>14.765311513801425</v>
      </c>
    </row>
    <row r="360" spans="1:66" x14ac:dyDescent="0.3">
      <c r="A360" t="s">
        <v>776</v>
      </c>
      <c r="B360" t="str">
        <f>VLOOKUP($A360,class!$A$1:$B$455,2,FALSE)</f>
        <v>Shire District</v>
      </c>
      <c r="C360" t="str">
        <f>IFERROR(VLOOKUP($A360,classifications!A$3:C$334,3,FALSE),VLOOKUP($A360,classifications!I$2:K$28,3,FALSE))</f>
        <v>Urban with Significant Rural</v>
      </c>
      <c r="E360" t="b">
        <f>IF(VLOOKUP(A360,table123!$F$10:$F$410,1,FALSE)=VLOOKUP(calculations!A360,table100!$E$10:$E$462,1,FALSE),TRUE,FALSE)</f>
        <v>1</v>
      </c>
      <c r="F360" t="b">
        <f>IF(VLOOKUP($A360,table123!$AF$10:$AF$410,1,FALSE)=VLOOKUP(calculations!$A360,table100!$AE$10:$AE$462,1,FALSE),TRUE,FALSE)</f>
        <v>1</v>
      </c>
      <c r="G360" t="b">
        <f>IF(VLOOKUP($A360,table123!$BF$10:$BF$410,1,FALSE)=VLOOKUP(calculations!$A360,table100!$BE$10:$BE$462,1,FALSE),TRUE,FALSE)</f>
        <v>1</v>
      </c>
      <c r="H360" t="b">
        <f>IF(VLOOKUP($A360,table123!$CF$10:$CF$410,1,FALSE)=VLOOKUP(calculations!$A360,table100!$CE$10:$CE$462,1,FALSE),TRUE,FALSE)</f>
        <v>1</v>
      </c>
      <c r="I360" t="b">
        <f>IF(VLOOKUP($A360,table123!$DF$10:$DF$410,1,FALSE)=VLOOKUP(calculations!$A360,table100!$DE$10:$DE$462,1,FALSE),TRUE,FALSE)</f>
        <v>1</v>
      </c>
      <c r="J360" t="b">
        <f>IF(VLOOKUP($A360,table123!$EF$10:$EF$410,1,FALSE)=VLOOKUP(calculations!$A360,table100!$EE$10:$EE$462,1,FALSE),TRUE,FALSE)</f>
        <v>1</v>
      </c>
      <c r="K360" t="b">
        <f>IF(VLOOKUP($A360,table123!$FF$10:$FF$410,1,FALSE)=VLOOKUP(calculations!$A360,table100!$FE$10:$FE$462,1,FALSE),TRUE,FALSE)</f>
        <v>1</v>
      </c>
      <c r="L360" t="b">
        <f>IF(VLOOKUP($A360,table123!$GF$10:$GF$408,1,FALSE)=VLOOKUP(calculations!$A360,table100!$GE$10:$GE$462,1,FALSE),TRUE,FALSE)</f>
        <v>1</v>
      </c>
      <c r="N360">
        <f>IFERROR(VLOOKUP($A360,table123!$F$10:$R$410,3,FALSE)/VLOOKUP($A360,table100!$E$10:$K$462,7,FALSE)*1000,"")</f>
        <v>3.9134230410307351</v>
      </c>
      <c r="O360">
        <f>IFERROR(VLOOKUP($A360,table123!$AF$10:$AR$410,3,FALSE)/VLOOKUP($A360,table100!$AE$10:$AK$462,7,FALSE)*1000,"")</f>
        <v>5.9697015149242532</v>
      </c>
      <c r="P360">
        <f>IFERROR(VLOOKUP($A360,table123!$BF$10:$BR$410,3,FALSE)/VLOOKUP($A360,table100!$BE$10:$BK$462,7,FALSE)*1000,"")</f>
        <v>10.985412325096755</v>
      </c>
      <c r="Q360">
        <f>IFERROR(VLOOKUP($A360,table123!$CF$10:$CY$410,3,FALSE)/VLOOKUP($A360,table100!$CE$10:$CK$462,7,FALSE)*1000,"")</f>
        <v>8.300465061517631</v>
      </c>
      <c r="R360">
        <f>IFERROR(VLOOKUP($A360,table123!$DF$10:$DY$410,3,FALSE)/VLOOKUP($A360,table100!$DE$10:$DK$462,7,FALSE)*1000,"")</f>
        <v>5.9963905222099321</v>
      </c>
      <c r="S360">
        <f>IFERROR(VLOOKUP($A360,table123!$EF$10:$EZ$410,3,FALSE)/VLOOKUP($A360,table100!$EE$10:$EK$462,7,FALSE)*1000,"")</f>
        <v>6.9651166151267301</v>
      </c>
      <c r="T360">
        <f>IFERROR(VLOOKUP($A360,table123!$FF$10:$FZ$410,3,FALSE)/VLOOKUP($A360,table100!$FE$10:$FK$462,7,FALSE)*1000,"")</f>
        <v>9.0322580645161299</v>
      </c>
      <c r="U360">
        <f>IFERROR(VLOOKUP($A360,table123!$GF$10:$GZ$410,3,FALSE)/VLOOKUP($A360,table100!$GE$10:$GK$462,7,FALSE)*1000,"")</f>
        <v>8.6045322882944273</v>
      </c>
      <c r="W360">
        <f>IFERROR(VLOOKUP($A360,table123!$F$10:$R$410,5,FALSE)/VLOOKUP($A360,table100!$E$10:$K$462,7,FALSE)*1000,"")</f>
        <v>0.33113579577952373</v>
      </c>
      <c r="X360">
        <f>IFERROR(VLOOKUP($A360,table123!$AF$10:$AR$410,5,FALSE)/VLOOKUP($A360,table100!$AE$10:$AK$462,7,FALSE)*1000,"")</f>
        <v>2.999850007499625E-2</v>
      </c>
      <c r="Y360">
        <f>IFERROR(VLOOKUP($A360,table123!$BF$10:$BR$410,5,FALSE)/VLOOKUP($A360,table100!$BE$10:$BK$462,7,FALSE)*1000,"")</f>
        <v>0.14885382554331647</v>
      </c>
      <c r="Z360">
        <f>IFERROR(VLOOKUP($A360,table123!$CF$10:$CY$410,5,FALSE)/VLOOKUP($A360,table100!$CE$10:$CK$462,7,FALSE)*1000,"")</f>
        <v>2.9434273267793017E-2</v>
      </c>
      <c r="AA360">
        <f>IFERROR(VLOOKUP($A360,table123!$DF$10:$DY$410,5,FALSE)/VLOOKUP($A360,table100!$DE$10:$DK$462,7,FALSE)*1000,"")</f>
        <v>5.821738371077604E-2</v>
      </c>
      <c r="AB360">
        <f>IFERROR(VLOOKUP($A360,table123!$EF$10:$EZ$410,5,FALSE)/VLOOKUP($A360,table100!$EE$10:$EK$462,7,FALSE)*1000,"")</f>
        <v>5.7801797635906482E-2</v>
      </c>
      <c r="AC360">
        <f>IFERROR(VLOOKUP($A360,table123!$FF$10:$FZ$410,5,FALSE)/VLOOKUP($A360,table100!$FE$10:$FK$462,7,FALSE)*1000,"")</f>
        <v>8.6021505376344079E-2</v>
      </c>
      <c r="AD360">
        <f>IFERROR(VLOOKUP($A360,table123!$GF$10:$GZ$410,5,FALSE)/VLOOKUP($A360,table100!$GE$10:$GK$462,7,FALSE)*1000,"")</f>
        <v>0.1703867779860283</v>
      </c>
      <c r="AF360">
        <f>IFERROR(VLOOKUP($A360,table123!$F$10:$R$410,7,FALSE)/VLOOKUP($A360,table100!$E$10:$K$462,7,FALSE)*1000,"")</f>
        <v>0.36123904994129868</v>
      </c>
      <c r="AG360">
        <f>IFERROR(VLOOKUP($A360,table123!$AF$10:$AR$410,7,FALSE)/VLOOKUP($A360,table100!$AE$10:$AK$462,7,FALSE)*1000,"")</f>
        <v>1.7699115044247788</v>
      </c>
      <c r="AH360">
        <f>IFERROR(VLOOKUP($A360,table123!$BF$10:$BR$410,7,FALSE)/VLOOKUP($A360,table100!$BE$10:$BK$462,7,FALSE)*1000,"")</f>
        <v>1.3396844298898483</v>
      </c>
      <c r="AI360">
        <f>IFERROR(VLOOKUP($A360,table123!$CF$10:$CY$410,7,FALSE)/VLOOKUP($A360,table100!$CE$10:$CK$462,7,FALSE)*1000,"")</f>
        <v>2.8845587802437156</v>
      </c>
      <c r="AJ360">
        <f>IFERROR(VLOOKUP($A360,table123!$DF$10:$DY$410,7,FALSE)/VLOOKUP($A360,table100!$DE$10:$DK$462,7,FALSE)*1000,"")</f>
        <v>1.1352389823601328</v>
      </c>
      <c r="AK360">
        <f>IFERROR(VLOOKUP($A360,table123!$EF$10:$EZ$410,7,FALSE)/VLOOKUP($A360,table100!$EE$10:$EK$462,7,FALSE)*1000,"")</f>
        <v>0.92482876217450372</v>
      </c>
      <c r="AL360">
        <f>IFERROR(VLOOKUP($A360,table123!$FF$10:$FZ$410,7,FALSE)/VLOOKUP($A360,table100!$FE$10:$FK$462,7,FALSE)*1000,"")</f>
        <v>0.71684587813620071</v>
      </c>
      <c r="AM360">
        <f>IFERROR(VLOOKUP($A360,table123!$GF$10:$GZ$410,7,FALSE)/VLOOKUP($A360,table100!$GE$10:$GK$462,7,FALSE)*1000,"")</f>
        <v>0.76674050093712731</v>
      </c>
      <c r="AO360">
        <f>IFERROR(VLOOKUP($A360,table123!$F$10:$R$410,9,FALSE)/VLOOKUP($A360,table100!$E$10:$K$462,7,FALSE)*1000,"")</f>
        <v>0</v>
      </c>
      <c r="AP360">
        <f>IFERROR(VLOOKUP($A360,table123!$AF$10:$AR$410,9,FALSE)/VLOOKUP($A360,table100!$AE$10:$AK$462,7,FALSE)*1000,"")</f>
        <v>0</v>
      </c>
      <c r="AQ360">
        <f>IFERROR(VLOOKUP($A360,table123!$BF$10:$BR$410,9,FALSE)/VLOOKUP($A360,table100!$BE$10:$BK$462,7,FALSE)*1000,"")</f>
        <v>0</v>
      </c>
      <c r="AR360">
        <f>IFERROR(VLOOKUP($A360,table123!$CF$10:$CY$410,16,FALSE)/VLOOKUP($A360,table100!$CE$10:$CK$462,7,FALSE)*1000,"")</f>
        <v>0</v>
      </c>
      <c r="AS360">
        <f>IFERROR(VLOOKUP($A360,table123!$DF$10:$DY$410,16,FALSE)/VLOOKUP($A360,table100!$DE$10:$DK$462,7,FALSE)*1000,"")</f>
        <v>0</v>
      </c>
      <c r="AT360">
        <f>IFERROR(VLOOKUP($A360,table123!$EF$10:$EZ$410,17,FALSE)/VLOOKUP($A360,table100!$EE$10:$EK$462,7,FALSE)*1000,"")</f>
        <v>0</v>
      </c>
      <c r="AU360">
        <f>IFERROR(VLOOKUP($A360,table123!$FF$10:$FZ$410,17,FALSE)/VLOOKUP($A360,table100!$FE$10:$FK$462,7,FALSE)*1000,"")</f>
        <v>0</v>
      </c>
      <c r="AV360">
        <f>IFERROR(VLOOKUP($A360,table123!$GF$10:$GZ$410,17,FALSE)/VLOOKUP($A360,table100!$GE$10:$GK$462,7,FALSE)*1000,"")</f>
        <v>0.53955813028908961</v>
      </c>
      <c r="AX360">
        <f>IFERROR(VLOOKUP($A360,table123!$F$10:$R$410,11,FALSE)/VLOOKUP($A360,table100!$E$10:$K$462,7,FALSE)*1000,"")</f>
        <v>1.1138204039856707</v>
      </c>
      <c r="AY360">
        <f>IFERROR(VLOOKUP($A360,table123!$AF$10:$AR$410,11,FALSE)/VLOOKUP($A360,table100!$AE$10:$AK$462,7,FALSE)*1000,"")</f>
        <v>0.119994000299985</v>
      </c>
      <c r="AZ360">
        <f>IFERROR(VLOOKUP($A360,table123!$BF$10:$BR$410,11,FALSE)/VLOOKUP($A360,table100!$BE$10:$BK$462,7,FALSE)*1000,"")</f>
        <v>1.0419767788032153</v>
      </c>
      <c r="BA360">
        <f>IFERROR(VLOOKUP($A360,table123!$CF$10:$CY$410,18,FALSE)/VLOOKUP($A360,table100!$CE$10:$CK$462,7,FALSE)*1000,"")</f>
        <v>2.9434273267793017E-2</v>
      </c>
      <c r="BB360">
        <f>IFERROR(VLOOKUP($A360,table123!$DF$10:$DY$410,18,FALSE)/VLOOKUP($A360,table100!$DE$10:$DK$462,7,FALSE)*1000,"")</f>
        <v>0</v>
      </c>
      <c r="BC360">
        <f>IFERROR(VLOOKUP($A360,table123!$EF$10:$EZ$410,19,FALSE)/VLOOKUP($A360,table100!$EE$10:$EK$462,7,FALSE)*1000,"")</f>
        <v>2.8900898817953241E-2</v>
      </c>
      <c r="BD360">
        <f>IFERROR(VLOOKUP($A360,table123!$FF$10:$FZ$410,19,FALSE)/VLOOKUP($A360,table100!$FE$10:$FK$462,7,FALSE)*1000,"")</f>
        <v>0.11469534050179211</v>
      </c>
      <c r="BE360">
        <f>IFERROR(VLOOKUP($A360,table123!$GF$10:$GZ$410,19,FALSE)/VLOOKUP($A360,table100!$GE$10:$GK$462,7,FALSE)*1000,"")</f>
        <v>2.8397796331004713E-2</v>
      </c>
      <c r="BG360">
        <f>IFERROR(VLOOKUP($A360,table123!$F$10:$R$410,13,FALSE)/VLOOKUP($A360,table100!$E$10:$K$462,7,FALSE)*1000,"")</f>
        <v>3.4919774827658872</v>
      </c>
      <c r="BH360">
        <f>IFERROR(VLOOKUP($A360,table123!$AF$10:$AR$410,13,FALSE)/VLOOKUP($A360,table100!$AE$10:$AK$462,7,FALSE)*1000,"")</f>
        <v>7.6496175191240443</v>
      </c>
      <c r="BI360">
        <f>IFERROR(VLOOKUP($A360,table123!$BF$10:$BR$410,13,FALSE)/VLOOKUP($A360,table100!$BE$10:$BK$462,7,FALSE)*1000,"")</f>
        <v>11.431973801726704</v>
      </c>
      <c r="BJ360">
        <f>IFERROR(VLOOKUP($A360,table123!$CF$10:$CY$410,20,FALSE)/VLOOKUP($A360,table100!$CE$10:$CK$462,7,FALSE)*1000,"")</f>
        <v>11.185023841761346</v>
      </c>
      <c r="BK360">
        <f>IFERROR(VLOOKUP($A360,table123!$DF$10:$DY$410,20,FALSE)/VLOOKUP($A360,table100!$DE$10:$DK$462,7,FALSE)*1000,"")</f>
        <v>7.1898468882808411</v>
      </c>
      <c r="BL360">
        <f>IFERROR(VLOOKUP($A360,table123!$EF$10:$EZ$410,21,FALSE)/VLOOKUP($A360,table100!$EE$10:$EK$462,7,FALSE)*1000,"")</f>
        <v>7.9188462761191865</v>
      </c>
      <c r="BM360">
        <f>IFERROR(VLOOKUP($A360,table123!$FF$10:$FZ$410,21,FALSE)/VLOOKUP($A360,table100!$FE$10:$FK$462,7,FALSE)*1000,"")</f>
        <v>9.720430107526882</v>
      </c>
      <c r="BN360">
        <f>IFERROR(VLOOKUP($A360,table123!$GF$10:$GZ$410,21,FALSE)/VLOOKUP($A360,table100!$GE$10:$GK$462,7,FALSE)*1000,"")</f>
        <v>10.052819901175669</v>
      </c>
    </row>
    <row r="361" spans="1:66" x14ac:dyDescent="0.3">
      <c r="A361" t="s">
        <v>615</v>
      </c>
      <c r="B361" t="str">
        <f>VLOOKUP($A361,class!$A$1:$B$455,2,FALSE)</f>
        <v>Shire District</v>
      </c>
      <c r="C361" t="str">
        <f>IFERROR(VLOOKUP($A361,classifications!A$3:C$334,3,FALSE),VLOOKUP($A361,classifications!I$2:K$28,3,FALSE))</f>
        <v>Predominantly Urban</v>
      </c>
      <c r="E361" t="b">
        <f>IF(VLOOKUP(A361,table123!$F$10:$F$410,1,FALSE)=VLOOKUP(calculations!A361,table100!$E$10:$E$462,1,FALSE),TRUE,FALSE)</f>
        <v>1</v>
      </c>
      <c r="F361" t="b">
        <f>IF(VLOOKUP($A361,table123!$AF$10:$AF$410,1,FALSE)=VLOOKUP(calculations!$A361,table100!$AE$10:$AE$462,1,FALSE),TRUE,FALSE)</f>
        <v>1</v>
      </c>
      <c r="G361" t="b">
        <f>IF(VLOOKUP($A361,table123!$BF$10:$BF$410,1,FALSE)=VLOOKUP(calculations!$A361,table100!$BE$10:$BE$462,1,FALSE),TRUE,FALSE)</f>
        <v>1</v>
      </c>
      <c r="H361" t="b">
        <f>IF(VLOOKUP($A361,table123!$CF$10:$CF$410,1,FALSE)=VLOOKUP(calculations!$A361,table100!$CE$10:$CE$462,1,FALSE),TRUE,FALSE)</f>
        <v>1</v>
      </c>
      <c r="I361" t="b">
        <f>IF(VLOOKUP($A361,table123!$DF$10:$DF$410,1,FALSE)=VLOOKUP(calculations!$A361,table100!$DE$10:$DE$462,1,FALSE),TRUE,FALSE)</f>
        <v>1</v>
      </c>
      <c r="J361" t="b">
        <f>IF(VLOOKUP($A361,table123!$EF$10:$EF$410,1,FALSE)=VLOOKUP(calculations!$A361,table100!$EE$10:$EE$462,1,FALSE),TRUE,FALSE)</f>
        <v>1</v>
      </c>
      <c r="K361" t="b">
        <f>IF(VLOOKUP($A361,table123!$FF$10:$FF$410,1,FALSE)=VLOOKUP(calculations!$A361,table100!$FE$10:$FE$462,1,FALSE),TRUE,FALSE)</f>
        <v>1</v>
      </c>
      <c r="L361" t="b">
        <f>IF(VLOOKUP($A361,table123!$GF$10:$GF$408,1,FALSE)=VLOOKUP(calculations!$A361,table100!$GE$10:$GE$462,1,FALSE),TRUE,FALSE)</f>
        <v>1</v>
      </c>
      <c r="N361">
        <f>IFERROR(VLOOKUP($A361,table123!$F$10:$R$410,3,FALSE)/VLOOKUP($A361,table100!$E$10:$K$462,7,FALSE)*1000,"")</f>
        <v>2.9242318435754191</v>
      </c>
      <c r="O361">
        <f>IFERROR(VLOOKUP($A361,table123!$AF$10:$AR$410,3,FALSE)/VLOOKUP($A361,table100!$AE$10:$AK$462,7,FALSE)*1000,"")</f>
        <v>4.9161427856692264</v>
      </c>
      <c r="P361">
        <f>IFERROR(VLOOKUP($A361,table123!$BF$10:$BR$410,3,FALSE)/VLOOKUP($A361,table100!$BE$10:$BK$462,7,FALSE)*1000,"")</f>
        <v>5.9111380564697731</v>
      </c>
      <c r="Q361">
        <f>IFERROR(VLOOKUP($A361,table123!$CF$10:$CY$410,3,FALSE)/VLOOKUP($A361,table100!$CE$10:$CK$462,7,FALSE)*1000,"")</f>
        <v>6.0213758843895828</v>
      </c>
      <c r="R361">
        <f>IFERROR(VLOOKUP($A361,table123!$DF$10:$DY$410,3,FALSE)/VLOOKUP($A361,table100!$DE$10:$DK$462,7,FALSE)*1000,"")</f>
        <v>3.7378785937032766</v>
      </c>
      <c r="S361">
        <f>IFERROR(VLOOKUP($A361,table123!$EF$10:$EZ$410,3,FALSE)/VLOOKUP($A361,table100!$EE$10:$EK$462,7,FALSE)*1000,"")</f>
        <v>3.1803243930880951</v>
      </c>
      <c r="T361">
        <f>IFERROR(VLOOKUP($A361,table123!$FF$10:$FZ$410,3,FALSE)/VLOOKUP($A361,table100!$FE$10:$FK$462,7,FALSE)*1000,"")</f>
        <v>8.1431163242057298</v>
      </c>
      <c r="U361">
        <f>IFERROR(VLOOKUP($A361,table123!$GF$10:$GZ$410,3,FALSE)/VLOOKUP($A361,table100!$GE$10:$GK$462,7,FALSE)*1000,"")</f>
        <v>10.572944962179781</v>
      </c>
      <c r="W361">
        <f>IFERROR(VLOOKUP($A361,table123!$F$10:$R$410,5,FALSE)/VLOOKUP($A361,table100!$E$10:$K$462,7,FALSE)*1000,"")</f>
        <v>0.15275837988826815</v>
      </c>
      <c r="X361">
        <f>IFERROR(VLOOKUP($A361,table123!$AF$10:$AR$410,5,FALSE)/VLOOKUP($A361,table100!$AE$10:$AK$462,7,FALSE)*1000,"")</f>
        <v>8.7011376737508431E-2</v>
      </c>
      <c r="Y361">
        <f>IFERROR(VLOOKUP($A361,table123!$BF$10:$BR$410,5,FALSE)/VLOOKUP($A361,table100!$BE$10:$BK$462,7,FALSE)*1000,"")</f>
        <v>4.3305040706738268E-2</v>
      </c>
      <c r="Z361">
        <f>IFERROR(VLOOKUP($A361,table123!$CF$10:$CY$410,5,FALSE)/VLOOKUP($A361,table100!$CE$10:$CK$462,7,FALSE)*1000,"")</f>
        <v>4.3009827745639884E-2</v>
      </c>
      <c r="AA361">
        <f>IFERROR(VLOOKUP($A361,table123!$DF$10:$DY$410,5,FALSE)/VLOOKUP($A361,table100!$DE$10:$DK$462,7,FALSE)*1000,"")</f>
        <v>0.2349523687470631</v>
      </c>
      <c r="AB361">
        <f>IFERROR(VLOOKUP($A361,table123!$EF$10:$EZ$410,5,FALSE)/VLOOKUP($A361,table100!$EE$10:$EK$462,7,FALSE)*1000,"")</f>
        <v>8.4808650482349202E-2</v>
      </c>
      <c r="AC361">
        <f>IFERROR(VLOOKUP($A361,table123!$FF$10:$FZ$410,5,FALSE)/VLOOKUP($A361,table100!$FE$10:$FK$462,7,FALSE)*1000,"")</f>
        <v>0.10548078140162863</v>
      </c>
      <c r="AD361">
        <f>IFERROR(VLOOKUP($A361,table123!$GF$10:$GZ$410,5,FALSE)/VLOOKUP($A361,table100!$GE$10:$GK$462,7,FALSE)*1000,"")</f>
        <v>0.16716118517280287</v>
      </c>
      <c r="AF361">
        <f>IFERROR(VLOOKUP($A361,table123!$F$10:$R$410,7,FALSE)/VLOOKUP($A361,table100!$E$10:$K$462,7,FALSE)*1000,"")</f>
        <v>0.34916201117318435</v>
      </c>
      <c r="AG361">
        <f>IFERROR(VLOOKUP($A361,table123!$AF$10:$AR$410,7,FALSE)/VLOOKUP($A361,table100!$AE$10:$AK$462,7,FALSE)*1000,"")</f>
        <v>0.36979835113441084</v>
      </c>
      <c r="AH361">
        <f>IFERROR(VLOOKUP($A361,table123!$BF$10:$BR$410,7,FALSE)/VLOOKUP($A361,table100!$BE$10:$BK$462,7,FALSE)*1000,"")</f>
        <v>1.4290663433223629</v>
      </c>
      <c r="AI361">
        <f>IFERROR(VLOOKUP($A361,table123!$CF$10:$CY$410,7,FALSE)/VLOOKUP($A361,table100!$CE$10:$CK$462,7,FALSE)*1000,"")</f>
        <v>1.053740779768177</v>
      </c>
      <c r="AJ361">
        <f>IFERROR(VLOOKUP($A361,table123!$DF$10:$DY$410,7,FALSE)/VLOOKUP($A361,table100!$DE$10:$DK$462,7,FALSE)*1000,"")</f>
        <v>3.7165192874535435</v>
      </c>
      <c r="AK361">
        <f>IFERROR(VLOOKUP($A361,table123!$EF$10:$EZ$410,7,FALSE)/VLOOKUP($A361,table100!$EE$10:$EK$462,7,FALSE)*1000,"")</f>
        <v>2.2898335630234286</v>
      </c>
      <c r="AL361">
        <f>IFERROR(VLOOKUP($A361,table123!$FF$10:$FZ$410,7,FALSE)/VLOOKUP($A361,table100!$FE$10:$FK$462,7,FALSE)*1000,"")</f>
        <v>2.0252310029112697</v>
      </c>
      <c r="AM361">
        <f>IFERROR(VLOOKUP($A361,table123!$GF$10:$GZ$410,7,FALSE)/VLOOKUP($A361,table100!$GE$10:$GK$462,7,FALSE)*1000,"")</f>
        <v>3.5521751849220609</v>
      </c>
      <c r="AO361">
        <f>IFERROR(VLOOKUP($A361,table123!$F$10:$R$410,9,FALSE)/VLOOKUP($A361,table100!$E$10:$K$462,7,FALSE)*1000,"")</f>
        <v>4.3645251396648044E-2</v>
      </c>
      <c r="AP361">
        <f>IFERROR(VLOOKUP($A361,table123!$AF$10:$AR$410,9,FALSE)/VLOOKUP($A361,table100!$AE$10:$AK$462,7,FALSE)*1000,"")</f>
        <v>0</v>
      </c>
      <c r="AQ361">
        <f>IFERROR(VLOOKUP($A361,table123!$BF$10:$BR$410,9,FALSE)/VLOOKUP($A361,table100!$BE$10:$BK$462,7,FALSE)*1000,"")</f>
        <v>2.1652520353369134E-2</v>
      </c>
      <c r="AR361">
        <f>IFERROR(VLOOKUP($A361,table123!$CF$10:$CY$410,16,FALSE)/VLOOKUP($A361,table100!$CE$10:$CK$462,7,FALSE)*1000,"")</f>
        <v>0</v>
      </c>
      <c r="AS361">
        <f>IFERROR(VLOOKUP($A361,table123!$DF$10:$DY$410,16,FALSE)/VLOOKUP($A361,table100!$DE$10:$DK$462,7,FALSE)*1000,"")</f>
        <v>0</v>
      </c>
      <c r="AT361">
        <f>IFERROR(VLOOKUP($A361,table123!$EF$10:$EZ$410,17,FALSE)/VLOOKUP($A361,table100!$EE$10:$EK$462,7,FALSE)*1000,"")</f>
        <v>0</v>
      </c>
      <c r="AU361">
        <f>IFERROR(VLOOKUP($A361,table123!$FF$10:$FZ$410,17,FALSE)/VLOOKUP($A361,table100!$FE$10:$FK$462,7,FALSE)*1000,"")</f>
        <v>0</v>
      </c>
      <c r="AV361">
        <f>IFERROR(VLOOKUP($A361,table123!$GF$10:$GZ$410,17,FALSE)/VLOOKUP($A361,table100!$GE$10:$GK$462,7,FALSE)*1000,"")</f>
        <v>0</v>
      </c>
      <c r="AX361">
        <f>IFERROR(VLOOKUP($A361,table123!$F$10:$R$410,11,FALSE)/VLOOKUP($A361,table100!$E$10:$K$462,7,FALSE)*1000,"")</f>
        <v>0.26187150837988826</v>
      </c>
      <c r="AY361">
        <f>IFERROR(VLOOKUP($A361,table123!$AF$10:$AR$410,11,FALSE)/VLOOKUP($A361,table100!$AE$10:$AK$462,7,FALSE)*1000,"")</f>
        <v>0.73959670226882168</v>
      </c>
      <c r="AZ361">
        <f>IFERROR(VLOOKUP($A361,table123!$BF$10:$BR$410,11,FALSE)/VLOOKUP($A361,table100!$BE$10:$BK$462,7,FALSE)*1000,"")</f>
        <v>0.54131300883422839</v>
      </c>
      <c r="BA361">
        <f>IFERROR(VLOOKUP($A361,table123!$CF$10:$CY$410,18,FALSE)/VLOOKUP($A361,table100!$CE$10:$CK$462,7,FALSE)*1000,"")</f>
        <v>0.30106879421947919</v>
      </c>
      <c r="BB361">
        <f>IFERROR(VLOOKUP($A361,table123!$DF$10:$DY$410,18,FALSE)/VLOOKUP($A361,table100!$DE$10:$DK$462,7,FALSE)*1000,"")</f>
        <v>0.27767098124652911</v>
      </c>
      <c r="BC361">
        <f>IFERROR(VLOOKUP($A361,table123!$EF$10:$EZ$410,19,FALSE)/VLOOKUP($A361,table100!$EE$10:$EK$462,7,FALSE)*1000,"")</f>
        <v>0.53005406551468248</v>
      </c>
      <c r="BD361">
        <f>IFERROR(VLOOKUP($A361,table123!$FF$10:$FZ$410,19,FALSE)/VLOOKUP($A361,table100!$FE$10:$FK$462,7,FALSE)*1000,"")</f>
        <v>0.65398084469009743</v>
      </c>
      <c r="BE361">
        <f>IFERROR(VLOOKUP($A361,table123!$GF$10:$GZ$410,19,FALSE)/VLOOKUP($A361,table100!$GE$10:$GK$462,7,FALSE)*1000,"")</f>
        <v>0.27163692590580468</v>
      </c>
      <c r="BG361">
        <f>IFERROR(VLOOKUP($A361,table123!$F$10:$R$410,13,FALSE)/VLOOKUP($A361,table100!$E$10:$K$462,7,FALSE)*1000,"")</f>
        <v>3.2079259776536313</v>
      </c>
      <c r="BH361">
        <f>IFERROR(VLOOKUP($A361,table123!$AF$10:$AR$410,13,FALSE)/VLOOKUP($A361,table100!$AE$10:$AK$462,7,FALSE)*1000,"")</f>
        <v>4.6333558112723239</v>
      </c>
      <c r="BI361">
        <f>IFERROR(VLOOKUP($A361,table123!$BF$10:$BR$410,13,FALSE)/VLOOKUP($A361,table100!$BE$10:$BK$462,7,FALSE)*1000,"")</f>
        <v>6.8638489520180155</v>
      </c>
      <c r="BJ361">
        <f>IFERROR(VLOOKUP($A361,table123!$CF$10:$CY$410,20,FALSE)/VLOOKUP($A361,table100!$CE$10:$CK$462,7,FALSE)*1000,"")</f>
        <v>6.8170576976839206</v>
      </c>
      <c r="BK361">
        <f>IFERROR(VLOOKUP($A361,table123!$DF$10:$DY$410,20,FALSE)/VLOOKUP($A361,table100!$DE$10:$DK$462,7,FALSE)*1000,"")</f>
        <v>7.4116792686573545</v>
      </c>
      <c r="BL361">
        <f>IFERROR(VLOOKUP($A361,table123!$EF$10:$EZ$410,21,FALSE)/VLOOKUP($A361,table100!$EE$10:$EK$462,7,FALSE)*1000,"")</f>
        <v>5.0249125410791908</v>
      </c>
      <c r="BM361">
        <f>IFERROR(VLOOKUP($A361,table123!$FF$10:$FZ$410,21,FALSE)/VLOOKUP($A361,table100!$FE$10:$FK$462,7,FALSE)*1000,"")</f>
        <v>9.6198472638285306</v>
      </c>
      <c r="BN361">
        <f>IFERROR(VLOOKUP($A361,table123!$GF$10:$GZ$410,21,FALSE)/VLOOKUP($A361,table100!$GE$10:$GK$462,7,FALSE)*1000,"")</f>
        <v>14.020644406368842</v>
      </c>
    </row>
    <row r="362" spans="1:66" x14ac:dyDescent="0.3">
      <c r="A362" t="s">
        <v>1296</v>
      </c>
      <c r="B362" t="str">
        <f>VLOOKUP($A362,class!$A$1:$B$455,2,FALSE)</f>
        <v>Unitary Authority</v>
      </c>
      <c r="C362" t="str">
        <f>IFERROR(VLOOKUP($A362,classifications!A$3:C$334,3,FALSE),VLOOKUP($A362,classifications!I$2:K$28,3,FALSE))</f>
        <v>Urban with Significant Rural</v>
      </c>
      <c r="E362" t="b">
        <f>IF(VLOOKUP(A362,table123!$F$10:$F$410,1,FALSE)=VLOOKUP(calculations!A362,table100!$E$10:$E$462,1,FALSE),TRUE,FALSE)</f>
        <v>1</v>
      </c>
      <c r="F362" t="b">
        <f>IF(VLOOKUP($A362,table123!$AF$10:$AF$410,1,FALSE)=VLOOKUP(calculations!$A362,table100!$AE$10:$AE$462,1,FALSE),TRUE,FALSE)</f>
        <v>1</v>
      </c>
      <c r="G362" t="b">
        <f>IF(VLOOKUP($A362,table123!$BF$10:$BF$410,1,FALSE)=VLOOKUP(calculations!$A362,table100!$BE$10:$BE$462,1,FALSE),TRUE,FALSE)</f>
        <v>1</v>
      </c>
      <c r="H362" t="b">
        <f>IF(VLOOKUP($A362,table123!$CF$10:$CF$410,1,FALSE)=VLOOKUP(calculations!$A362,table100!$CE$10:$CE$462,1,FALSE),TRUE,FALSE)</f>
        <v>1</v>
      </c>
      <c r="I362" t="b">
        <f>IF(VLOOKUP($A362,table123!$DF$10:$DF$410,1,FALSE)=VLOOKUP(calculations!$A362,table100!$DE$10:$DE$462,1,FALSE),TRUE,FALSE)</f>
        <v>1</v>
      </c>
      <c r="J362" t="b">
        <f>IF(VLOOKUP($A362,table123!$EF$10:$EF$410,1,FALSE)=VLOOKUP(calculations!$A362,table100!$EE$10:$EE$462,1,FALSE),TRUE,FALSE)</f>
        <v>1</v>
      </c>
      <c r="K362" t="b">
        <f>IF(VLOOKUP($A362,table123!$FF$10:$FF$410,1,FALSE)=VLOOKUP(calculations!$A362,table100!$FE$10:$FE$462,1,FALSE),TRUE,FALSE)</f>
        <v>1</v>
      </c>
      <c r="L362" t="b">
        <f>IF(VLOOKUP($A362,table123!$GF$10:$GF$408,1,FALSE)=VLOOKUP(calculations!$A362,table100!$GE$10:$GE$462,1,FALSE),TRUE,FALSE)</f>
        <v>1</v>
      </c>
      <c r="N362">
        <f>IFERROR(VLOOKUP($A362,table123!$F$10:$R$410,3,FALSE)/VLOOKUP($A362,table100!$E$10:$K$462,7,FALSE)*1000,"")</f>
        <v>7.9209449548367177</v>
      </c>
      <c r="O362">
        <f>IFERROR(VLOOKUP($A362,table123!$AF$10:$AR$410,3,FALSE)/VLOOKUP($A362,table100!$AE$10:$AK$462,7,FALSE)*1000,"")</f>
        <v>6.782307821853423</v>
      </c>
      <c r="P362">
        <f>IFERROR(VLOOKUP($A362,table123!$BF$10:$BR$410,3,FALSE)/VLOOKUP($A362,table100!$BE$10:$BK$462,7,FALSE)*1000,"")</f>
        <v>7.1011495651116112</v>
      </c>
      <c r="Q362">
        <f>IFERROR(VLOOKUP($A362,table123!$CF$10:$CY$410,3,FALSE)/VLOOKUP($A362,table100!$CE$10:$CK$462,7,FALSE)*1000,"")</f>
        <v>7.0027165710836101</v>
      </c>
      <c r="R362">
        <f>IFERROR(VLOOKUP($A362,table123!$DF$10:$DY$410,3,FALSE)/VLOOKUP($A362,table100!$DE$10:$DK$462,7,FALSE)*1000,"")</f>
        <v>5.9953651790386484</v>
      </c>
      <c r="S362">
        <f>IFERROR(VLOOKUP($A362,table123!$EF$10:$EZ$410,3,FALSE)/VLOOKUP($A362,table100!$EE$10:$EK$462,7,FALSE)*1000,"")</f>
        <v>6.917025382217604</v>
      </c>
      <c r="T362">
        <f>IFERROR(VLOOKUP($A362,table123!$FF$10:$FZ$410,3,FALSE)/VLOOKUP($A362,table100!$FE$10:$FK$462,7,FALSE)*1000,"")</f>
        <v>6.7750677506775068</v>
      </c>
      <c r="U362">
        <f>IFERROR(VLOOKUP($A362,table123!$GF$10:$GZ$410,3,FALSE)/VLOOKUP($A362,table100!$GE$10:$GK$462,7,FALSE)*1000,"")</f>
        <v>5.4952282127354835</v>
      </c>
      <c r="W362">
        <f>IFERROR(VLOOKUP($A362,table123!$F$10:$R$410,5,FALSE)/VLOOKUP($A362,table100!$E$10:$K$462,7,FALSE)*1000,"")</f>
        <v>6.1761754033814564E-2</v>
      </c>
      <c r="X362">
        <f>IFERROR(VLOOKUP($A362,table123!$AF$10:$AR$410,5,FALSE)/VLOOKUP($A362,table100!$AE$10:$AK$462,7,FALSE)*1000,"")</f>
        <v>0.13778954942817337</v>
      </c>
      <c r="Y362">
        <f>IFERROR(VLOOKUP($A362,table123!$BF$10:$BR$410,5,FALSE)/VLOOKUP($A362,table100!$BE$10:$BK$462,7,FALSE)*1000,"")</f>
        <v>0.48658840703120243</v>
      </c>
      <c r="Z362">
        <f>IFERROR(VLOOKUP($A362,table123!$CF$10:$CY$410,5,FALSE)/VLOOKUP($A362,table100!$CE$10:$CK$462,7,FALSE)*1000,"")</f>
        <v>4.5276184726833688E-2</v>
      </c>
      <c r="AA362">
        <f>IFERROR(VLOOKUP($A362,table123!$DF$10:$DY$410,5,FALSE)/VLOOKUP($A362,table100!$DE$10:$DK$462,7,FALSE)*1000,"")</f>
        <v>0.43358002541676011</v>
      </c>
      <c r="AB362">
        <f>IFERROR(VLOOKUP($A362,table123!$EF$10:$EZ$410,5,FALSE)/VLOOKUP($A362,table100!$EE$10:$EK$462,7,FALSE)*1000,"")</f>
        <v>7.4217010538815492E-2</v>
      </c>
      <c r="AC362">
        <f>IFERROR(VLOOKUP($A362,table123!$FF$10:$FZ$410,5,FALSE)/VLOOKUP($A362,table100!$FE$10:$FK$462,7,FALSE)*1000,"")</f>
        <v>0.11782726522917403</v>
      </c>
      <c r="AD362">
        <f>IFERROR(VLOOKUP($A362,table123!$GF$10:$GZ$410,5,FALSE)/VLOOKUP($A362,table100!$GE$10:$GK$462,7,FALSE)*1000,"")</f>
        <v>8.7689811905353465E-2</v>
      </c>
      <c r="AF362">
        <f>IFERROR(VLOOKUP($A362,table123!$F$10:$R$410,7,FALSE)/VLOOKUP($A362,table100!$E$10:$K$462,7,FALSE)*1000,"")</f>
        <v>0.97274762603257936</v>
      </c>
      <c r="AG362">
        <f>IFERROR(VLOOKUP($A362,table123!$AF$10:$AR$410,7,FALSE)/VLOOKUP($A362,table100!$AE$10:$AK$462,7,FALSE)*1000,"")</f>
        <v>0.75018754688672173</v>
      </c>
      <c r="AH362">
        <f>IFERROR(VLOOKUP($A362,table123!$BF$10:$BR$410,7,FALSE)/VLOOKUP($A362,table100!$BE$10:$BK$462,7,FALSE)*1000,"")</f>
        <v>1.5662064351316829</v>
      </c>
      <c r="AI362">
        <f>IFERROR(VLOOKUP($A362,table123!$CF$10:$CY$410,7,FALSE)/VLOOKUP($A362,table100!$CE$10:$CK$462,7,FALSE)*1000,"")</f>
        <v>2.5505584062782973</v>
      </c>
      <c r="AJ362">
        <f>IFERROR(VLOOKUP($A362,table123!$DF$10:$DY$410,7,FALSE)/VLOOKUP($A362,table100!$DE$10:$DK$462,7,FALSE)*1000,"")</f>
        <v>1.5399566419974584</v>
      </c>
      <c r="AK362">
        <f>IFERROR(VLOOKUP($A362,table123!$EF$10:$EZ$410,7,FALSE)/VLOOKUP($A362,table100!$EE$10:$EK$462,7,FALSE)*1000,"")</f>
        <v>1.3062193854831528</v>
      </c>
      <c r="AL362">
        <f>IFERROR(VLOOKUP($A362,table123!$FF$10:$FZ$410,7,FALSE)/VLOOKUP($A362,table100!$FE$10:$FK$462,7,FALSE)*1000,"")</f>
        <v>1.5759396724402026</v>
      </c>
      <c r="AM362">
        <f>IFERROR(VLOOKUP($A362,table123!$GF$10:$GZ$410,7,FALSE)/VLOOKUP($A362,table100!$GE$10:$GK$462,7,FALSE)*1000,"")</f>
        <v>1.2422723353258407</v>
      </c>
      <c r="AO362">
        <f>IFERROR(VLOOKUP($A362,table123!$F$10:$R$410,9,FALSE)/VLOOKUP($A362,table100!$E$10:$K$462,7,FALSE)*1000,"")</f>
        <v>0</v>
      </c>
      <c r="AP362">
        <f>IFERROR(VLOOKUP($A362,table123!$AF$10:$AR$410,9,FALSE)/VLOOKUP($A362,table100!$AE$10:$AK$462,7,FALSE)*1000,"")</f>
        <v>3.0619899872927413E-2</v>
      </c>
      <c r="AQ362">
        <f>IFERROR(VLOOKUP($A362,table123!$BF$10:$BR$410,9,FALSE)/VLOOKUP($A362,table100!$BE$10:$BK$462,7,FALSE)*1000,"")</f>
        <v>4.5617663159175231E-2</v>
      </c>
      <c r="AR362">
        <f>IFERROR(VLOOKUP($A362,table123!$CF$10:$CY$410,16,FALSE)/VLOOKUP($A362,table100!$CE$10:$CK$462,7,FALSE)*1000,"")</f>
        <v>-1.5092061575611227E-2</v>
      </c>
      <c r="AS362">
        <f>IFERROR(VLOOKUP($A362,table123!$DF$10:$DY$410,16,FALSE)/VLOOKUP($A362,table100!$DE$10:$DK$462,7,FALSE)*1000,"")</f>
        <v>7.4755176795993125E-2</v>
      </c>
      <c r="AT362">
        <f>IFERROR(VLOOKUP($A362,table123!$EF$10:$EZ$410,17,FALSE)/VLOOKUP($A362,table100!$EE$10:$EK$462,7,FALSE)*1000,"")</f>
        <v>1.4843402107763099E-2</v>
      </c>
      <c r="AU362">
        <f>IFERROR(VLOOKUP($A362,table123!$FF$10:$FZ$410,17,FALSE)/VLOOKUP($A362,table100!$FE$10:$FK$462,7,FALSE)*1000,"")</f>
        <v>-2.9456816307293507E-2</v>
      </c>
      <c r="AV362">
        <f>IFERROR(VLOOKUP($A362,table123!$GF$10:$GZ$410,17,FALSE)/VLOOKUP($A362,table100!$GE$10:$GK$462,7,FALSE)*1000,"")</f>
        <v>4.3844905952676733E-2</v>
      </c>
      <c r="AX362">
        <f>IFERROR(VLOOKUP($A362,table123!$F$10:$R$410,11,FALSE)/VLOOKUP($A362,table100!$E$10:$K$462,7,FALSE)*1000,"")</f>
        <v>0.43233227823670189</v>
      </c>
      <c r="AY362">
        <f>IFERROR(VLOOKUP($A362,table123!$AF$10:$AR$410,11,FALSE)/VLOOKUP($A362,table100!$AE$10:$AK$462,7,FALSE)*1000,"")</f>
        <v>0.85735719644196762</v>
      </c>
      <c r="AZ362">
        <f>IFERROR(VLOOKUP($A362,table123!$BF$10:$BR$410,11,FALSE)/VLOOKUP($A362,table100!$BE$10:$BK$462,7,FALSE)*1000,"")</f>
        <v>1.6574417614500334</v>
      </c>
      <c r="BA362">
        <f>IFERROR(VLOOKUP($A362,table123!$CF$10:$CY$410,18,FALSE)/VLOOKUP($A362,table100!$CE$10:$CK$462,7,FALSE)*1000,"")</f>
        <v>0.15092061575611226</v>
      </c>
      <c r="BB362">
        <f>IFERROR(VLOOKUP($A362,table123!$DF$10:$DY$410,18,FALSE)/VLOOKUP($A362,table100!$DE$10:$DK$462,7,FALSE)*1000,"")</f>
        <v>0.79240487403752702</v>
      </c>
      <c r="BC362">
        <f>IFERROR(VLOOKUP($A362,table123!$EF$10:$EZ$410,19,FALSE)/VLOOKUP($A362,table100!$EE$10:$EK$462,7,FALSE)*1000,"")</f>
        <v>0.50467567166394534</v>
      </c>
      <c r="BD362">
        <f>IFERROR(VLOOKUP($A362,table123!$FF$10:$FZ$410,19,FALSE)/VLOOKUP($A362,table100!$FE$10:$FK$462,7,FALSE)*1000,"")</f>
        <v>0.6775067750677507</v>
      </c>
      <c r="BE362">
        <f>IFERROR(VLOOKUP($A362,table123!$GF$10:$GZ$410,19,FALSE)/VLOOKUP($A362,table100!$GE$10:$GK$462,7,FALSE)*1000,"")</f>
        <v>1.0522777428642416</v>
      </c>
      <c r="BG362">
        <f>IFERROR(VLOOKUP($A362,table123!$F$10:$R$410,13,FALSE)/VLOOKUP($A362,table100!$E$10:$K$462,7,FALSE)*1000,"")</f>
        <v>8.5231220566664092</v>
      </c>
      <c r="BH362">
        <f>IFERROR(VLOOKUP($A362,table123!$AF$10:$AR$410,13,FALSE)/VLOOKUP($A362,table100!$AE$10:$AK$462,7,FALSE)*1000,"")</f>
        <v>6.8435476215992779</v>
      </c>
      <c r="BI362">
        <f>IFERROR(VLOOKUP($A362,table123!$BF$10:$BR$410,13,FALSE)/VLOOKUP($A362,table100!$BE$10:$BK$462,7,FALSE)*1000,"")</f>
        <v>7.5421203089836384</v>
      </c>
      <c r="BJ362">
        <f>IFERROR(VLOOKUP($A362,table123!$CF$10:$CY$410,20,FALSE)/VLOOKUP($A362,table100!$CE$10:$CK$462,7,FALSE)*1000,"")</f>
        <v>9.4325384847570177</v>
      </c>
      <c r="BK362">
        <f>IFERROR(VLOOKUP($A362,table123!$DF$10:$DY$410,20,FALSE)/VLOOKUP($A362,table100!$DE$10:$DK$462,7,FALSE)*1000,"")</f>
        <v>7.2512521492113331</v>
      </c>
      <c r="BL362">
        <f>IFERROR(VLOOKUP($A362,table123!$EF$10:$EZ$410,21,FALSE)/VLOOKUP($A362,table100!$EE$10:$EK$462,7,FALSE)*1000,"")</f>
        <v>7.8076295086833909</v>
      </c>
      <c r="BM362">
        <f>IFERROR(VLOOKUP($A362,table123!$FF$10:$FZ$410,21,FALSE)/VLOOKUP($A362,table100!$FE$10:$FK$462,7,FALSE)*1000,"")</f>
        <v>7.7618710969718396</v>
      </c>
      <c r="BN362">
        <f>IFERROR(VLOOKUP($A362,table123!$GF$10:$GZ$410,21,FALSE)/VLOOKUP($A362,table100!$GE$10:$GK$462,7,FALSE)*1000,"")</f>
        <v>5.816757523055113</v>
      </c>
    </row>
    <row r="363" spans="1:66" x14ac:dyDescent="0.3">
      <c r="A363" t="s">
        <v>452</v>
      </c>
      <c r="B363" t="str">
        <f>VLOOKUP($A363,class!$A$1:$B$455,2,FALSE)</f>
        <v>Shire District</v>
      </c>
      <c r="C363" t="str">
        <f>IFERROR(VLOOKUP($A363,classifications!A$3:C$334,3,FALSE),VLOOKUP($A363,classifications!I$2:K$28,3,FALSE))</f>
        <v>Predominantly Rural</v>
      </c>
      <c r="E363" t="b">
        <f>IF(VLOOKUP(A363,table123!$F$10:$F$410,1,FALSE)=VLOOKUP(calculations!A363,table100!$E$10:$E$462,1,FALSE),TRUE,FALSE)</f>
        <v>1</v>
      </c>
      <c r="F363" t="b">
        <f>IF(VLOOKUP($A363,table123!$AF$10:$AF$410,1,FALSE)=VLOOKUP(calculations!$A363,table100!$AE$10:$AE$462,1,FALSE),TRUE,FALSE)</f>
        <v>1</v>
      </c>
      <c r="G363" t="b">
        <f>IF(VLOOKUP($A363,table123!$BF$10:$BF$410,1,FALSE)=VLOOKUP(calculations!$A363,table100!$BE$10:$BE$462,1,FALSE),TRUE,FALSE)</f>
        <v>1</v>
      </c>
      <c r="H363" t="b">
        <f>IF(VLOOKUP($A363,table123!$CF$10:$CF$410,1,FALSE)=VLOOKUP(calculations!$A363,table100!$CE$10:$CE$462,1,FALSE),TRUE,FALSE)</f>
        <v>1</v>
      </c>
      <c r="I363" t="b">
        <f>IF(VLOOKUP($A363,table123!$DF$10:$DF$410,1,FALSE)=VLOOKUP(calculations!$A363,table100!$DE$10:$DE$462,1,FALSE),TRUE,FALSE)</f>
        <v>1</v>
      </c>
      <c r="J363" t="b">
        <f>IF(VLOOKUP($A363,table123!$EF$10:$EF$410,1,FALSE)=VLOOKUP(calculations!$A363,table100!$EE$10:$EE$462,1,FALSE),TRUE,FALSE)</f>
        <v>1</v>
      </c>
      <c r="K363" t="b">
        <f>IF(VLOOKUP($A363,table123!$FF$10:$FF$410,1,FALSE)=VLOOKUP(calculations!$A363,table100!$FE$10:$FE$462,1,FALSE),TRUE,FALSE)</f>
        <v>1</v>
      </c>
      <c r="L363" t="b">
        <f>IF(VLOOKUP($A363,table123!$GF$10:$GF$408,1,FALSE)=VLOOKUP(calculations!$A363,table100!$GE$10:$GE$462,1,FALSE),TRUE,FALSE)</f>
        <v>1</v>
      </c>
      <c r="N363">
        <f>IFERROR(VLOOKUP($A363,table123!$F$10:$R$410,3,FALSE)/VLOOKUP($A363,table100!$E$10:$K$462,7,FALSE)*1000,"")</f>
        <v>2.6241421073879696</v>
      </c>
      <c r="O363">
        <f>IFERROR(VLOOKUP($A363,table123!$AF$10:$AR$410,3,FALSE)/VLOOKUP($A363,table100!$AE$10:$AK$462,7,FALSE)*1000,"")</f>
        <v>3.4213492191273547</v>
      </c>
      <c r="P363">
        <f>IFERROR(VLOOKUP($A363,table123!$BF$10:$BR$410,3,FALSE)/VLOOKUP($A363,table100!$BE$10:$BK$462,7,FALSE)*1000,"")</f>
        <v>4.4492544492544495</v>
      </c>
      <c r="Q363">
        <f>IFERROR(VLOOKUP($A363,table123!$CF$10:$CY$410,3,FALSE)/VLOOKUP($A363,table100!$CE$10:$CK$462,7,FALSE)*1000,"")</f>
        <v>5.5059048834982445</v>
      </c>
      <c r="R363">
        <f>IFERROR(VLOOKUP($A363,table123!$DF$10:$DY$410,3,FALSE)/VLOOKUP($A363,table100!$DE$10:$DK$462,7,FALSE)*1000,"")</f>
        <v>7.1377587437544605</v>
      </c>
      <c r="S363">
        <f>IFERROR(VLOOKUP($A363,table123!$EF$10:$EZ$410,3,FALSE)/VLOOKUP($A363,table100!$EE$10:$EK$462,7,FALSE)*1000,"")</f>
        <v>4.2102777996379945</v>
      </c>
      <c r="T363">
        <f>IFERROR(VLOOKUP($A363,table123!$FF$10:$FZ$410,3,FALSE)/VLOOKUP($A363,table100!$FE$10:$FK$462,7,FALSE)*1000,"")</f>
        <v>3.7520519033846638</v>
      </c>
      <c r="U363">
        <f>IFERROR(VLOOKUP($A363,table123!$GF$10:$GZ$410,3,FALSE)/VLOOKUP($A363,table100!$GE$10:$GK$462,7,FALSE)*1000,"")</f>
        <v>9.1732421191744073</v>
      </c>
      <c r="W363">
        <f>IFERROR(VLOOKUP($A363,table123!$F$10:$R$410,5,FALSE)/VLOOKUP($A363,table100!$E$10:$K$462,7,FALSE)*1000,"")</f>
        <v>0</v>
      </c>
      <c r="X363">
        <f>IFERROR(VLOOKUP($A363,table123!$AF$10:$AR$410,5,FALSE)/VLOOKUP($A363,table100!$AE$10:$AK$462,7,FALSE)*1000,"")</f>
        <v>8.0502334567702463E-2</v>
      </c>
      <c r="Y363">
        <f>IFERROR(VLOOKUP($A363,table123!$BF$10:$BR$410,5,FALSE)/VLOOKUP($A363,table100!$BE$10:$BK$462,7,FALSE)*1000,"")</f>
        <v>4.0083373416706751E-2</v>
      </c>
      <c r="Z363">
        <f>IFERROR(VLOOKUP($A363,table123!$CF$10:$CY$410,5,FALSE)/VLOOKUP($A363,table100!$CE$10:$CK$462,7,FALSE)*1000,"")</f>
        <v>0.11969358442387487</v>
      </c>
      <c r="AA363">
        <f>IFERROR(VLOOKUP($A363,table123!$DF$10:$DY$410,5,FALSE)/VLOOKUP($A363,table100!$DE$10:$DK$462,7,FALSE)*1000,"")</f>
        <v>0.2775795067015624</v>
      </c>
      <c r="AB363">
        <f>IFERROR(VLOOKUP($A363,table123!$EF$10:$EZ$410,5,FALSE)/VLOOKUP($A363,table100!$EE$10:$EK$462,7,FALSE)*1000,"")</f>
        <v>0.62957425041315818</v>
      </c>
      <c r="AC363">
        <f>IFERROR(VLOOKUP($A363,table123!$FF$10:$FZ$410,5,FALSE)/VLOOKUP($A363,table100!$FE$10:$FK$462,7,FALSE)*1000,"")</f>
        <v>0.11725162198077074</v>
      </c>
      <c r="AD363">
        <f>IFERROR(VLOOKUP($A363,table123!$GF$10:$GZ$410,5,FALSE)/VLOOKUP($A363,table100!$GE$10:$GK$462,7,FALSE)*1000,"")</f>
        <v>0.46643603995802074</v>
      </c>
      <c r="AF363">
        <f>IFERROR(VLOOKUP($A363,table123!$F$10:$R$410,7,FALSE)/VLOOKUP($A363,table100!$E$10:$K$462,7,FALSE)*1000,"")</f>
        <v>0.28259991925716593</v>
      </c>
      <c r="AG363">
        <f>IFERROR(VLOOKUP($A363,table123!$AF$10:$AR$410,7,FALSE)/VLOOKUP($A363,table100!$AE$10:$AK$462,7,FALSE)*1000,"")</f>
        <v>0.64401867654161971</v>
      </c>
      <c r="AH363">
        <f>IFERROR(VLOOKUP($A363,table123!$BF$10:$BR$410,7,FALSE)/VLOOKUP($A363,table100!$BE$10:$BK$462,7,FALSE)*1000,"")</f>
        <v>0.160333493666827</v>
      </c>
      <c r="AI363">
        <f>IFERROR(VLOOKUP($A363,table123!$CF$10:$CY$410,7,FALSE)/VLOOKUP($A363,table100!$CE$10:$CK$462,7,FALSE)*1000,"")</f>
        <v>0.51867219917012453</v>
      </c>
      <c r="AJ363">
        <f>IFERROR(VLOOKUP($A363,table123!$DF$10:$DY$410,7,FALSE)/VLOOKUP($A363,table100!$DE$10:$DK$462,7,FALSE)*1000,"")</f>
        <v>0.35688793718772305</v>
      </c>
      <c r="AK363">
        <f>IFERROR(VLOOKUP($A363,table123!$EF$10:$EZ$410,7,FALSE)/VLOOKUP($A363,table100!$EE$10:$EK$462,7,FALSE)*1000,"")</f>
        <v>1.967419532541119</v>
      </c>
      <c r="AL363">
        <f>IFERROR(VLOOKUP($A363,table123!$FF$10:$FZ$410,7,FALSE)/VLOOKUP($A363,table100!$FE$10:$FK$462,7,FALSE)*1000,"")</f>
        <v>1.6806065817243805</v>
      </c>
      <c r="AM363">
        <f>IFERROR(VLOOKUP($A363,table123!$GF$10:$GZ$410,7,FALSE)/VLOOKUP($A363,table100!$GE$10:$GK$462,7,FALSE)*1000,"")</f>
        <v>1.3993081198740622</v>
      </c>
      <c r="AO363">
        <f>IFERROR(VLOOKUP($A363,table123!$F$10:$R$410,9,FALSE)/VLOOKUP($A363,table100!$E$10:$K$462,7,FALSE)*1000,"")</f>
        <v>8.0742834073475989E-2</v>
      </c>
      <c r="AP363">
        <f>IFERROR(VLOOKUP($A363,table123!$AF$10:$AR$410,9,FALSE)/VLOOKUP($A363,table100!$AE$10:$AK$462,7,FALSE)*1000,"")</f>
        <v>8.0502334567702463E-2</v>
      </c>
      <c r="AQ363">
        <f>IFERROR(VLOOKUP($A363,table123!$BF$10:$BR$410,9,FALSE)/VLOOKUP($A363,table100!$BE$10:$BK$462,7,FALSE)*1000,"")</f>
        <v>0</v>
      </c>
      <c r="AR363">
        <f>IFERROR(VLOOKUP($A363,table123!$CF$10:$CY$410,16,FALSE)/VLOOKUP($A363,table100!$CE$10:$CK$462,7,FALSE)*1000,"")</f>
        <v>0</v>
      </c>
      <c r="AS363">
        <f>IFERROR(VLOOKUP($A363,table123!$DF$10:$DY$410,16,FALSE)/VLOOKUP($A363,table100!$DE$10:$DK$462,7,FALSE)*1000,"")</f>
        <v>0</v>
      </c>
      <c r="AT363">
        <f>IFERROR(VLOOKUP($A363,table123!$EF$10:$EZ$410,17,FALSE)/VLOOKUP($A363,table100!$EE$10:$EK$462,7,FALSE)*1000,"")</f>
        <v>0.11804517195246714</v>
      </c>
      <c r="AU363">
        <f>IFERROR(VLOOKUP($A363,table123!$FF$10:$FZ$410,17,FALSE)/VLOOKUP($A363,table100!$FE$10:$FK$462,7,FALSE)*1000,"")</f>
        <v>-3.908387399359025E-2</v>
      </c>
      <c r="AV363">
        <f>IFERROR(VLOOKUP($A363,table123!$GF$10:$GZ$410,17,FALSE)/VLOOKUP($A363,table100!$GE$10:$GK$462,7,FALSE)*1000,"")</f>
        <v>0</v>
      </c>
      <c r="AX363">
        <f>IFERROR(VLOOKUP($A363,table123!$F$10:$R$410,11,FALSE)/VLOOKUP($A363,table100!$E$10:$K$462,7,FALSE)*1000,"")</f>
        <v>0</v>
      </c>
      <c r="AY363">
        <f>IFERROR(VLOOKUP($A363,table123!$AF$10:$AR$410,11,FALSE)/VLOOKUP($A363,table100!$AE$10:$AK$462,7,FALSE)*1000,"")</f>
        <v>4.0251167283851232E-2</v>
      </c>
      <c r="AZ363">
        <f>IFERROR(VLOOKUP($A363,table123!$BF$10:$BR$410,11,FALSE)/VLOOKUP($A363,table100!$BE$10:$BK$462,7,FALSE)*1000,"")</f>
        <v>0</v>
      </c>
      <c r="BA363">
        <f>IFERROR(VLOOKUP($A363,table123!$CF$10:$CY$410,18,FALSE)/VLOOKUP($A363,table100!$CE$10:$CK$462,7,FALSE)*1000,"")</f>
        <v>0</v>
      </c>
      <c r="BB363">
        <f>IFERROR(VLOOKUP($A363,table123!$DF$10:$DY$410,18,FALSE)/VLOOKUP($A363,table100!$DE$10:$DK$462,7,FALSE)*1000,"")</f>
        <v>0</v>
      </c>
      <c r="BC363">
        <f>IFERROR(VLOOKUP($A363,table123!$EF$10:$EZ$410,19,FALSE)/VLOOKUP($A363,table100!$EE$10:$EK$462,7,FALSE)*1000,"")</f>
        <v>0.15739356260328954</v>
      </c>
      <c r="BD363">
        <f>IFERROR(VLOOKUP($A363,table123!$FF$10:$FZ$410,19,FALSE)/VLOOKUP($A363,table100!$FE$10:$FK$462,7,FALSE)*1000,"")</f>
        <v>0</v>
      </c>
      <c r="BE363">
        <f>IFERROR(VLOOKUP($A363,table123!$GF$10:$GZ$410,19,FALSE)/VLOOKUP($A363,table100!$GE$10:$GK$462,7,FALSE)*1000,"")</f>
        <v>0.23321801997901037</v>
      </c>
      <c r="BG363">
        <f>IFERROR(VLOOKUP($A363,table123!$F$10:$R$410,13,FALSE)/VLOOKUP($A363,table100!$E$10:$K$462,7,FALSE)*1000,"")</f>
        <v>2.9874848607186113</v>
      </c>
      <c r="BH363">
        <f>IFERROR(VLOOKUP($A363,table123!$AF$10:$AR$410,13,FALSE)/VLOOKUP($A363,table100!$AE$10:$AK$462,7,FALSE)*1000,"")</f>
        <v>4.1861213975205276</v>
      </c>
      <c r="BI363">
        <f>IFERROR(VLOOKUP($A363,table123!$BF$10:$BR$410,13,FALSE)/VLOOKUP($A363,table100!$BE$10:$BK$462,7,FALSE)*1000,"")</f>
        <v>4.649671316337983</v>
      </c>
      <c r="BJ363">
        <f>IFERROR(VLOOKUP($A363,table123!$CF$10:$CY$410,20,FALSE)/VLOOKUP($A363,table100!$CE$10:$CK$462,7,FALSE)*1000,"")</f>
        <v>6.1442706670922433</v>
      </c>
      <c r="BK363">
        <f>IFERROR(VLOOKUP($A363,table123!$DF$10:$DY$410,20,FALSE)/VLOOKUP($A363,table100!$DE$10:$DK$462,7,FALSE)*1000,"")</f>
        <v>7.7722261876437457</v>
      </c>
      <c r="BL363">
        <f>IFERROR(VLOOKUP($A363,table123!$EF$10:$EZ$410,21,FALSE)/VLOOKUP($A363,table100!$EE$10:$EK$462,7,FALSE)*1000,"")</f>
        <v>6.7679231919414491</v>
      </c>
      <c r="BM363">
        <f>IFERROR(VLOOKUP($A363,table123!$FF$10:$FZ$410,21,FALSE)/VLOOKUP($A363,table100!$FE$10:$FK$462,7,FALSE)*1000,"")</f>
        <v>5.5108262330962248</v>
      </c>
      <c r="BN363">
        <f>IFERROR(VLOOKUP($A363,table123!$GF$10:$GZ$410,21,FALSE)/VLOOKUP($A363,table100!$GE$10:$GK$462,7,FALSE)*1000,"")</f>
        <v>10.805768259027481</v>
      </c>
    </row>
    <row r="364" spans="1:66" x14ac:dyDescent="0.3">
      <c r="A364" t="s">
        <v>474</v>
      </c>
      <c r="B364" t="str">
        <f>VLOOKUP($A364,class!$A$1:$B$455,2,FALSE)</f>
        <v>Shire District</v>
      </c>
      <c r="C364" t="str">
        <f>IFERROR(VLOOKUP($A364,classifications!A$3:C$334,3,FALSE),VLOOKUP($A364,classifications!I$2:K$28,3,FALSE))</f>
        <v>Predominantly Rural</v>
      </c>
      <c r="E364" t="b">
        <f>IF(VLOOKUP(A364,table123!$F$10:$F$410,1,FALSE)=VLOOKUP(calculations!A364,table100!$E$10:$E$462,1,FALSE),TRUE,FALSE)</f>
        <v>1</v>
      </c>
      <c r="F364" t="b">
        <f>IF(VLOOKUP($A364,table123!$AF$10:$AF$410,1,FALSE)=VLOOKUP(calculations!$A364,table100!$AE$10:$AE$462,1,FALSE),TRUE,FALSE)</f>
        <v>1</v>
      </c>
      <c r="G364" t="b">
        <f>IF(VLOOKUP($A364,table123!$BF$10:$BF$410,1,FALSE)=VLOOKUP(calculations!$A364,table100!$BE$10:$BE$462,1,FALSE),TRUE,FALSE)</f>
        <v>1</v>
      </c>
      <c r="H364" t="b">
        <f>IF(VLOOKUP($A364,table123!$CF$10:$CF$410,1,FALSE)=VLOOKUP(calculations!$A364,table100!$CE$10:$CE$462,1,FALSE),TRUE,FALSE)</f>
        <v>1</v>
      </c>
      <c r="I364" t="b">
        <f>IF(VLOOKUP($A364,table123!$DF$10:$DF$410,1,FALSE)=VLOOKUP(calculations!$A364,table100!$DE$10:$DE$462,1,FALSE),TRUE,FALSE)</f>
        <v>1</v>
      </c>
      <c r="J364" t="b">
        <f>IF(VLOOKUP($A364,table123!$EF$10:$EF$410,1,FALSE)=VLOOKUP(calculations!$A364,table100!$EE$10:$EE$462,1,FALSE),TRUE,FALSE)</f>
        <v>1</v>
      </c>
      <c r="K364" t="b">
        <f>IF(VLOOKUP($A364,table123!$FF$10:$FF$410,1,FALSE)=VLOOKUP(calculations!$A364,table100!$FE$10:$FE$462,1,FALSE),TRUE,FALSE)</f>
        <v>1</v>
      </c>
      <c r="L364" t="e">
        <f>IF(VLOOKUP($A364,table123!$GF$10:$GF$408,1,FALSE)=VLOOKUP(calculations!$A364,table100!$GE$10:$GE$462,1,FALSE),TRUE,FALSE)</f>
        <v>#N/A</v>
      </c>
      <c r="N364">
        <f>IFERROR(VLOOKUP($A364,table123!$F$10:$R$410,3,FALSE)/VLOOKUP($A364,table100!$E$10:$K$462,7,FALSE)*1000,"")</f>
        <v>7.0234046406793986</v>
      </c>
      <c r="O364">
        <f>IFERROR(VLOOKUP($A364,table123!$AF$10:$AR$410,3,FALSE)/VLOOKUP($A364,table100!$AE$10:$AK$462,7,FALSE)*1000,"")</f>
        <v>5.3944976124353161</v>
      </c>
      <c r="P364">
        <f>IFERROR(VLOOKUP($A364,table123!$BF$10:$BR$410,3,FALSE)/VLOOKUP($A364,table100!$BE$10:$BK$462,7,FALSE)*1000,"")</f>
        <v>4.0336201243865126</v>
      </c>
      <c r="Q364">
        <f>IFERROR(VLOOKUP($A364,table123!$CF$10:$CY$410,3,FALSE)/VLOOKUP($A364,table100!$CE$10:$CK$462,7,FALSE)*1000,"")</f>
        <v>7.8892733564013842</v>
      </c>
      <c r="R364">
        <f>IFERROR(VLOOKUP($A364,table123!$DF$10:$DY$410,3,FALSE)/VLOOKUP($A364,table100!$DE$10:$DK$462,7,FALSE)*1000,"")</f>
        <v>9.6590909090909083</v>
      </c>
      <c r="S364">
        <f>IFERROR(VLOOKUP($A364,table123!$EF$10:$EZ$410,3,FALSE)/VLOOKUP($A364,table100!$EE$10:$EK$462,7,FALSE)*1000,"")</f>
        <v>6.8741165307979779</v>
      </c>
      <c r="T364">
        <f>IFERROR(VLOOKUP($A364,table123!$FF$10:$FZ$410,3,FALSE)/VLOOKUP($A364,table100!$FE$10:$FK$462,7,FALSE)*1000,"")</f>
        <v>9.9300860479409963</v>
      </c>
      <c r="U364" t="str">
        <f>IFERROR(VLOOKUP($A364,table123!$GF$10:$GZ$410,3,FALSE)/VLOOKUP($A364,table100!$GE$10:$GK$462,7,FALSE)*1000,"")</f>
        <v/>
      </c>
      <c r="W364">
        <f>IFERROR(VLOOKUP($A364,table123!$F$10:$R$410,5,FALSE)/VLOOKUP($A364,table100!$E$10:$K$462,7,FALSE)*1000,"")</f>
        <v>0.12074621158761144</v>
      </c>
      <c r="X364">
        <f>IFERROR(VLOOKUP($A364,table123!$AF$10:$AR$410,5,FALSE)/VLOOKUP($A364,table100!$AE$10:$AK$462,7,FALSE)*1000,"")</f>
        <v>3.9959241573594928E-2</v>
      </c>
      <c r="Y364">
        <f>IFERROR(VLOOKUP($A364,table123!$BF$10:$BR$410,5,FALSE)/VLOOKUP($A364,table100!$BE$10:$BK$462,7,FALSE)*1000,"")</f>
        <v>7.9480199495300732E-2</v>
      </c>
      <c r="Z364">
        <f>IFERROR(VLOOKUP($A364,table123!$CF$10:$CY$410,5,FALSE)/VLOOKUP($A364,table100!$CE$10:$CK$462,7,FALSE)*1000,"")</f>
        <v>0.33613445378151263</v>
      </c>
      <c r="AA364">
        <f>IFERROR(VLOOKUP($A364,table123!$DF$10:$DY$410,5,FALSE)/VLOOKUP($A364,table100!$DE$10:$DK$462,7,FALSE)*1000,"")</f>
        <v>0.31347962382445144</v>
      </c>
      <c r="AB364">
        <f>IFERROR(VLOOKUP($A364,table123!$EF$10:$EZ$410,5,FALSE)/VLOOKUP($A364,table100!$EE$10:$EK$462,7,FALSE)*1000,"")</f>
        <v>0.11618225122475456</v>
      </c>
      <c r="AC364">
        <f>IFERROR(VLOOKUP($A364,table123!$FF$10:$FZ$410,5,FALSE)/VLOOKUP($A364,table100!$FE$10:$FK$462,7,FALSE)*1000,"")</f>
        <v>0.2496926859250154</v>
      </c>
      <c r="AD364" t="str">
        <f>IFERROR(VLOOKUP($A364,table123!$GF$10:$GZ$410,5,FALSE)/VLOOKUP($A364,table100!$GE$10:$GK$462,7,FALSE)*1000,"")</f>
        <v/>
      </c>
      <c r="AF364">
        <f>IFERROR(VLOOKUP($A364,table123!$F$10:$R$410,7,FALSE)/VLOOKUP($A364,table100!$E$10:$K$462,7,FALSE)*1000,"")</f>
        <v>0.38236300336076956</v>
      </c>
      <c r="AG364">
        <f>IFERROR(VLOOKUP($A364,table123!$AF$10:$AR$410,7,FALSE)/VLOOKUP($A364,table100!$AE$10:$AK$462,7,FALSE)*1000,"")</f>
        <v>0.31967393258875942</v>
      </c>
      <c r="AH364">
        <f>IFERROR(VLOOKUP($A364,table123!$BF$10:$BR$410,7,FALSE)/VLOOKUP($A364,table100!$BE$10:$BK$462,7,FALSE)*1000,"")</f>
        <v>1.0928527430603849</v>
      </c>
      <c r="AI364">
        <f>IFERROR(VLOOKUP($A364,table123!$CF$10:$CY$410,7,FALSE)/VLOOKUP($A364,table100!$CE$10:$CK$462,7,FALSE)*1000,"")</f>
        <v>1.2654473554127532</v>
      </c>
      <c r="AJ364">
        <f>IFERROR(VLOOKUP($A364,table123!$DF$10:$DY$410,7,FALSE)/VLOOKUP($A364,table100!$DE$10:$DK$462,7,FALSE)*1000,"")</f>
        <v>1.9592476489028212</v>
      </c>
      <c r="AK364">
        <f>IFERROR(VLOOKUP($A364,table123!$EF$10:$EZ$410,7,FALSE)/VLOOKUP($A364,table100!$EE$10:$EK$462,7,FALSE)*1000,"")</f>
        <v>1.3167321805472183</v>
      </c>
      <c r="AL364">
        <f>IFERROR(VLOOKUP($A364,table123!$FF$10:$FZ$410,7,FALSE)/VLOOKUP($A364,table100!$FE$10:$FK$462,7,FALSE)*1000,"")</f>
        <v>2.2280270436385989</v>
      </c>
      <c r="AM364" t="str">
        <f>IFERROR(VLOOKUP($A364,table123!$GF$10:$GZ$410,7,FALSE)/VLOOKUP($A364,table100!$GE$10:$GK$462,7,FALSE)*1000,"")</f>
        <v/>
      </c>
      <c r="AO364">
        <f>IFERROR(VLOOKUP($A364,table123!$F$10:$R$410,9,FALSE)/VLOOKUP($A364,table100!$E$10:$K$462,7,FALSE)*1000,"")</f>
        <v>0</v>
      </c>
      <c r="AP364">
        <f>IFERROR(VLOOKUP($A364,table123!$AF$10:$AR$410,9,FALSE)/VLOOKUP($A364,table100!$AE$10:$AK$462,7,FALSE)*1000,"")</f>
        <v>0</v>
      </c>
      <c r="AQ364">
        <f>IFERROR(VLOOKUP($A364,table123!$BF$10:$BR$410,9,FALSE)/VLOOKUP($A364,table100!$BE$10:$BK$462,7,FALSE)*1000,"")</f>
        <v>0</v>
      </c>
      <c r="AR364">
        <f>IFERROR(VLOOKUP($A364,table123!$CF$10:$CY$410,16,FALSE)/VLOOKUP($A364,table100!$CE$10:$CK$462,7,FALSE)*1000,"")</f>
        <v>0</v>
      </c>
      <c r="AS364">
        <f>IFERROR(VLOOKUP($A364,table123!$DF$10:$DY$410,16,FALSE)/VLOOKUP($A364,table100!$DE$10:$DK$462,7,FALSE)*1000,"")</f>
        <v>7.8369905956112859E-2</v>
      </c>
      <c r="AT364">
        <f>IFERROR(VLOOKUP($A364,table123!$EF$10:$EZ$410,17,FALSE)/VLOOKUP($A364,table100!$EE$10:$EK$462,7,FALSE)*1000,"")</f>
        <v>7.745483414983638E-2</v>
      </c>
      <c r="AU364">
        <f>IFERROR(VLOOKUP($A364,table123!$FF$10:$FZ$410,17,FALSE)/VLOOKUP($A364,table100!$FE$10:$FK$462,7,FALSE)*1000,"")</f>
        <v>3.8414259373079282E-2</v>
      </c>
      <c r="AV364" t="str">
        <f>IFERROR(VLOOKUP($A364,table123!$GF$10:$GZ$410,17,FALSE)/VLOOKUP($A364,table100!$GE$10:$GK$462,7,FALSE)*1000,"")</f>
        <v/>
      </c>
      <c r="AX364">
        <f>IFERROR(VLOOKUP($A364,table123!$F$10:$R$410,11,FALSE)/VLOOKUP($A364,table100!$E$10:$K$462,7,FALSE)*1000,"")</f>
        <v>0.28174116037109337</v>
      </c>
      <c r="AY364">
        <f>IFERROR(VLOOKUP($A364,table123!$AF$10:$AR$410,11,FALSE)/VLOOKUP($A364,table100!$AE$10:$AK$462,7,FALSE)*1000,"")</f>
        <v>0.2397554494415696</v>
      </c>
      <c r="AZ364">
        <f>IFERROR(VLOOKUP($A364,table123!$BF$10:$BR$410,11,FALSE)/VLOOKUP($A364,table100!$BE$10:$BK$462,7,FALSE)*1000,"")</f>
        <v>0.27818069823355257</v>
      </c>
      <c r="BA364">
        <f>IFERROR(VLOOKUP($A364,table123!$CF$10:$CY$410,18,FALSE)/VLOOKUP($A364,table100!$CE$10:$CK$462,7,FALSE)*1000,"")</f>
        <v>0.29658922392486403</v>
      </c>
      <c r="BB364">
        <f>IFERROR(VLOOKUP($A364,table123!$DF$10:$DY$410,18,FALSE)/VLOOKUP($A364,table100!$DE$10:$DK$462,7,FALSE)*1000,"")</f>
        <v>0.19592476489028213</v>
      </c>
      <c r="BC364">
        <f>IFERROR(VLOOKUP($A364,table123!$EF$10:$EZ$410,19,FALSE)/VLOOKUP($A364,table100!$EE$10:$EK$462,7,FALSE)*1000,"")</f>
        <v>0.23236450244950912</v>
      </c>
      <c r="BD364">
        <f>IFERROR(VLOOKUP($A364,table123!$FF$10:$FZ$410,19,FALSE)/VLOOKUP($A364,table100!$FE$10:$FK$462,7,FALSE)*1000,"")</f>
        <v>0.15365703749231713</v>
      </c>
      <c r="BE364" t="str">
        <f>IFERROR(VLOOKUP($A364,table123!$GF$10:$GZ$410,19,FALSE)/VLOOKUP($A364,table100!$GE$10:$GK$462,7,FALSE)*1000,"")</f>
        <v/>
      </c>
      <c r="BG364">
        <f>IFERROR(VLOOKUP($A364,table123!$F$10:$R$410,13,FALSE)/VLOOKUP($A364,table100!$E$10:$K$462,7,FALSE)*1000,"")</f>
        <v>7.2447726952566862</v>
      </c>
      <c r="BH364">
        <f>IFERROR(VLOOKUP($A364,table123!$AF$10:$AR$410,13,FALSE)/VLOOKUP($A364,table100!$AE$10:$AK$462,7,FALSE)*1000,"")</f>
        <v>5.5143753371561006</v>
      </c>
      <c r="BI364">
        <f>IFERROR(VLOOKUP($A364,table123!$BF$10:$BR$410,13,FALSE)/VLOOKUP($A364,table100!$BE$10:$BK$462,7,FALSE)*1000,"")</f>
        <v>4.9277723687086459</v>
      </c>
      <c r="BJ364">
        <f>IFERROR(VLOOKUP($A364,table123!$CF$10:$CY$410,20,FALSE)/VLOOKUP($A364,table100!$CE$10:$CK$462,7,FALSE)*1000,"")</f>
        <v>9.1942659416707873</v>
      </c>
      <c r="BK364">
        <f>IFERROR(VLOOKUP($A364,table123!$DF$10:$DY$410,20,FALSE)/VLOOKUP($A364,table100!$DE$10:$DK$462,7,FALSE)*1000,"")</f>
        <v>11.814263322884013</v>
      </c>
      <c r="BL364">
        <f>IFERROR(VLOOKUP($A364,table123!$EF$10:$EZ$410,21,FALSE)/VLOOKUP($A364,table100!$EE$10:$EK$462,7,FALSE)*1000,"")</f>
        <v>8.1521212942702785</v>
      </c>
      <c r="BM364">
        <f>IFERROR(VLOOKUP($A364,table123!$FF$10:$FZ$410,21,FALSE)/VLOOKUP($A364,table100!$FE$10:$FK$462,7,FALSE)*1000,"")</f>
        <v>12.292562999385371</v>
      </c>
      <c r="BN364" t="str">
        <f>IFERROR(VLOOKUP($A364,table123!$GF$10:$GZ$410,21,FALSE)/VLOOKUP($A364,table100!$GE$10:$GK$462,7,FALSE)*1000,"")</f>
        <v/>
      </c>
    </row>
    <row r="365" spans="1:66" x14ac:dyDescent="0.3">
      <c r="A365" t="s">
        <v>685</v>
      </c>
      <c r="B365" t="str">
        <f>VLOOKUP($A365,class!$A$1:$B$455,2,FALSE)</f>
        <v>Shire District</v>
      </c>
      <c r="C365" t="str">
        <f>IFERROR(VLOOKUP($A365,classifications!A$3:C$334,3,FALSE),VLOOKUP($A365,classifications!I$2:K$28,3,FALSE))</f>
        <v>Urban with Significant Rural</v>
      </c>
      <c r="E365" t="b">
        <f>IF(VLOOKUP(A365,table123!$F$10:$F$410,1,FALSE)=VLOOKUP(calculations!A365,table100!$E$10:$E$462,1,FALSE),TRUE,FALSE)</f>
        <v>1</v>
      </c>
      <c r="F365" t="b">
        <f>IF(VLOOKUP($A365,table123!$AF$10:$AF$410,1,FALSE)=VLOOKUP(calculations!$A365,table100!$AE$10:$AE$462,1,FALSE),TRUE,FALSE)</f>
        <v>1</v>
      </c>
      <c r="G365" t="b">
        <f>IF(VLOOKUP($A365,table123!$BF$10:$BF$410,1,FALSE)=VLOOKUP(calculations!$A365,table100!$BE$10:$BE$462,1,FALSE),TRUE,FALSE)</f>
        <v>1</v>
      </c>
      <c r="H365" t="b">
        <f>IF(VLOOKUP($A365,table123!$CF$10:$CF$410,1,FALSE)=VLOOKUP(calculations!$A365,table100!$CE$10:$CE$462,1,FALSE),TRUE,FALSE)</f>
        <v>1</v>
      </c>
      <c r="I365" t="b">
        <f>IF(VLOOKUP($A365,table123!$DF$10:$DF$410,1,FALSE)=VLOOKUP(calculations!$A365,table100!$DE$10:$DE$462,1,FALSE),TRUE,FALSE)</f>
        <v>1</v>
      </c>
      <c r="J365" t="b">
        <f>IF(VLOOKUP($A365,table123!$EF$10:$EF$410,1,FALSE)=VLOOKUP(calculations!$A365,table100!$EE$10:$EE$462,1,FALSE),TRUE,FALSE)</f>
        <v>1</v>
      </c>
      <c r="K365" t="b">
        <f>IF(VLOOKUP($A365,table123!$FF$10:$FF$410,1,FALSE)=VLOOKUP(calculations!$A365,table100!$FE$10:$FE$462,1,FALSE),TRUE,FALSE)</f>
        <v>1</v>
      </c>
      <c r="L365" t="b">
        <f>IF(VLOOKUP($A365,table123!$GF$10:$GF$408,1,FALSE)=VLOOKUP(calculations!$A365,table100!$GE$10:$GE$462,1,FALSE),TRUE,FALSE)</f>
        <v>1</v>
      </c>
      <c r="N365">
        <f>IFERROR(VLOOKUP($A365,table123!$F$10:$R$410,3,FALSE)/VLOOKUP($A365,table100!$E$10:$K$462,7,FALSE)*1000,"")</f>
        <v>2.5929844213495965</v>
      </c>
      <c r="O365">
        <f>IFERROR(VLOOKUP($A365,table123!$AF$10:$AR$410,3,FALSE)/VLOOKUP($A365,table100!$AE$10:$AK$462,7,FALSE)*1000,"")</f>
        <v>7.0330761433920106</v>
      </c>
      <c r="P365">
        <f>IFERROR(VLOOKUP($A365,table123!$BF$10:$BR$410,3,FALSE)/VLOOKUP($A365,table100!$BE$10:$BK$462,7,FALSE)*1000,"")</f>
        <v>7.1029725734931839</v>
      </c>
      <c r="Q365">
        <f>IFERROR(VLOOKUP($A365,table123!$CF$10:$CY$410,3,FALSE)/VLOOKUP($A365,table100!$CE$10:$CK$462,7,FALSE)*1000,"")</f>
        <v>4.4008883274586905</v>
      </c>
      <c r="R365">
        <f>IFERROR(VLOOKUP($A365,table123!$DF$10:$DY$410,3,FALSE)/VLOOKUP($A365,table100!$DE$10:$DK$462,7,FALSE)*1000,"")</f>
        <v>5.7921704437288621</v>
      </c>
      <c r="S365">
        <f>IFERROR(VLOOKUP($A365,table123!$EF$10:$EZ$410,3,FALSE)/VLOOKUP($A365,table100!$EE$10:$EK$462,7,FALSE)*1000,"")</f>
        <v>4.4866507051888211</v>
      </c>
      <c r="T365">
        <f>IFERROR(VLOOKUP($A365,table123!$FF$10:$FZ$410,3,FALSE)/VLOOKUP($A365,table100!$FE$10:$FK$462,7,FALSE)*1000,"")</f>
        <v>6.8353110968569588</v>
      </c>
      <c r="U365">
        <f>IFERROR(VLOOKUP($A365,table123!$GF$10:$GZ$410,3,FALSE)/VLOOKUP($A365,table100!$GE$10:$GK$462,7,FALSE)*1000,"")</f>
        <v>12.088984485471311</v>
      </c>
      <c r="W365">
        <f>IFERROR(VLOOKUP($A365,table123!$F$10:$R$410,5,FALSE)/VLOOKUP($A365,table100!$E$10:$K$462,7,FALSE)*1000,"")</f>
        <v>0</v>
      </c>
      <c r="X365">
        <f>IFERROR(VLOOKUP($A365,table123!$AF$10:$AR$410,5,FALSE)/VLOOKUP($A365,table100!$AE$10:$AK$462,7,FALSE)*1000,"")</f>
        <v>4.137103613760007E-2</v>
      </c>
      <c r="Y365">
        <f>IFERROR(VLOOKUP($A365,table123!$BF$10:$BR$410,5,FALSE)/VLOOKUP($A365,table100!$BE$10:$BK$462,7,FALSE)*1000,"")</f>
        <v>4.1057644933486619E-2</v>
      </c>
      <c r="Z365">
        <f>IFERROR(VLOOKUP($A365,table123!$CF$10:$CY$410,5,FALSE)/VLOOKUP($A365,table100!$CE$10:$CK$462,7,FALSE)*1000,"")</f>
        <v>4.0748965994987875E-2</v>
      </c>
      <c r="AA365">
        <f>IFERROR(VLOOKUP($A365,table123!$DF$10:$DY$410,5,FALSE)/VLOOKUP($A365,table100!$DE$10:$DK$462,7,FALSE)*1000,"")</f>
        <v>2.0252344208842175E-2</v>
      </c>
      <c r="AB365">
        <f>IFERROR(VLOOKUP($A365,table123!$EF$10:$EZ$410,5,FALSE)/VLOOKUP($A365,table100!$EE$10:$EK$462,7,FALSE)*1000,"")</f>
        <v>6.0358529666217332E-2</v>
      </c>
      <c r="AC365">
        <f>IFERROR(VLOOKUP($A365,table123!$FF$10:$FZ$410,5,FALSE)/VLOOKUP($A365,table100!$FE$10:$FK$462,7,FALSE)*1000,"")</f>
        <v>2.0044900577293134E-2</v>
      </c>
      <c r="AD365">
        <f>IFERROR(VLOOKUP($A365,table123!$GF$10:$GZ$410,5,FALSE)/VLOOKUP($A365,table100!$GE$10:$GK$462,7,FALSE)*1000,"")</f>
        <v>3.9831909342574336E-2</v>
      </c>
      <c r="AF365">
        <f>IFERROR(VLOOKUP($A365,table123!$F$10:$R$410,7,FALSE)/VLOOKUP($A365,table100!$E$10:$K$462,7,FALSE)*1000,"")</f>
        <v>0.2489265044495613</v>
      </c>
      <c r="AG365">
        <f>IFERROR(VLOOKUP($A365,table123!$AF$10:$AR$410,7,FALSE)/VLOOKUP($A365,table100!$AE$10:$AK$462,7,FALSE)*1000,"")</f>
        <v>0.57919450592640087</v>
      </c>
      <c r="AH365">
        <f>IFERROR(VLOOKUP($A365,table123!$BF$10:$BR$410,7,FALSE)/VLOOKUP($A365,table100!$BE$10:$BK$462,7,FALSE)*1000,"")</f>
        <v>0.43110527180160946</v>
      </c>
      <c r="AI365">
        <f>IFERROR(VLOOKUP($A365,table123!$CF$10:$CY$410,7,FALSE)/VLOOKUP($A365,table100!$CE$10:$CK$462,7,FALSE)*1000,"")</f>
        <v>1.609584156802021</v>
      </c>
      <c r="AJ365">
        <f>IFERROR(VLOOKUP($A365,table123!$DF$10:$DY$410,7,FALSE)/VLOOKUP($A365,table100!$DE$10:$DK$462,7,FALSE)*1000,"")</f>
        <v>0.38479453996800128</v>
      </c>
      <c r="AK365">
        <f>IFERROR(VLOOKUP($A365,table123!$EF$10:$EZ$410,7,FALSE)/VLOOKUP($A365,table100!$EE$10:$EK$462,7,FALSE)*1000,"")</f>
        <v>0.12071705933243466</v>
      </c>
      <c r="AL365">
        <f>IFERROR(VLOOKUP($A365,table123!$FF$10:$FZ$410,7,FALSE)/VLOOKUP($A365,table100!$FE$10:$FK$462,7,FALSE)*1000,"")</f>
        <v>0.22049390635022448</v>
      </c>
      <c r="AM365">
        <f>IFERROR(VLOOKUP($A365,table123!$GF$10:$GZ$410,7,FALSE)/VLOOKUP($A365,table100!$GE$10:$GK$462,7,FALSE)*1000,"")</f>
        <v>0.21907550138415885</v>
      </c>
      <c r="AO365">
        <f>IFERROR(VLOOKUP($A365,table123!$F$10:$R$410,9,FALSE)/VLOOKUP($A365,table100!$E$10:$K$462,7,FALSE)*1000,"")</f>
        <v>0</v>
      </c>
      <c r="AP365">
        <f>IFERROR(VLOOKUP($A365,table123!$AF$10:$AR$410,9,FALSE)/VLOOKUP($A365,table100!$AE$10:$AK$462,7,FALSE)*1000,"")</f>
        <v>0</v>
      </c>
      <c r="AQ365">
        <f>IFERROR(VLOOKUP($A365,table123!$BF$10:$BR$410,9,FALSE)/VLOOKUP($A365,table100!$BE$10:$BK$462,7,FALSE)*1000,"")</f>
        <v>0</v>
      </c>
      <c r="AR365">
        <f>IFERROR(VLOOKUP($A365,table123!$CF$10:$CY$410,16,FALSE)/VLOOKUP($A365,table100!$CE$10:$CK$462,7,FALSE)*1000,"")</f>
        <v>0</v>
      </c>
      <c r="AS365">
        <f>IFERROR(VLOOKUP($A365,table123!$DF$10:$DY$410,16,FALSE)/VLOOKUP($A365,table100!$DE$10:$DK$462,7,FALSE)*1000,"")</f>
        <v>0.44555157259452782</v>
      </c>
      <c r="AT365">
        <f>IFERROR(VLOOKUP($A365,table123!$EF$10:$EZ$410,17,FALSE)/VLOOKUP($A365,table100!$EE$10:$EK$462,7,FALSE)*1000,"")</f>
        <v>0.16095607910991286</v>
      </c>
      <c r="AU365">
        <f>IFERROR(VLOOKUP($A365,table123!$FF$10:$FZ$410,17,FALSE)/VLOOKUP($A365,table100!$FE$10:$FK$462,7,FALSE)*1000,"")</f>
        <v>-0.56125721616420787</v>
      </c>
      <c r="AV365">
        <f>IFERROR(VLOOKUP($A365,table123!$GF$10:$GZ$410,17,FALSE)/VLOOKUP($A365,table100!$GE$10:$GK$462,7,FALSE)*1000,"")</f>
        <v>1.9915954671287168E-2</v>
      </c>
      <c r="AX365">
        <f>IFERROR(VLOOKUP($A365,table123!$F$10:$R$410,11,FALSE)/VLOOKUP($A365,table100!$E$10:$K$462,7,FALSE)*1000,"")</f>
        <v>2.074387537079677E-2</v>
      </c>
      <c r="AY365">
        <f>IFERROR(VLOOKUP($A365,table123!$AF$10:$AR$410,11,FALSE)/VLOOKUP($A365,table100!$AE$10:$AK$462,7,FALSE)*1000,"")</f>
        <v>2.0685518068800035E-2</v>
      </c>
      <c r="AZ365">
        <f>IFERROR(VLOOKUP($A365,table123!$BF$10:$BR$410,11,FALSE)/VLOOKUP($A365,table100!$BE$10:$BK$462,7,FALSE)*1000,"")</f>
        <v>0</v>
      </c>
      <c r="BA365">
        <f>IFERROR(VLOOKUP($A365,table123!$CF$10:$CY$410,18,FALSE)/VLOOKUP($A365,table100!$CE$10:$CK$462,7,FALSE)*1000,"")</f>
        <v>2.0374482997493937E-2</v>
      </c>
      <c r="BB365">
        <f>IFERROR(VLOOKUP($A365,table123!$DF$10:$DY$410,18,FALSE)/VLOOKUP($A365,table100!$DE$10:$DK$462,7,FALSE)*1000,"")</f>
        <v>4.0504688417684349E-2</v>
      </c>
      <c r="BC365">
        <f>IFERROR(VLOOKUP($A365,table123!$EF$10:$EZ$410,19,FALSE)/VLOOKUP($A365,table100!$EE$10:$EK$462,7,FALSE)*1000,"")</f>
        <v>1.1065730438806511</v>
      </c>
      <c r="BD365">
        <f>IFERROR(VLOOKUP($A365,table123!$FF$10:$FZ$410,19,FALSE)/VLOOKUP($A365,table100!$FE$10:$FK$462,7,FALSE)*1000,"")</f>
        <v>4.0089801154586269E-2</v>
      </c>
      <c r="BE365">
        <f>IFERROR(VLOOKUP($A365,table123!$GF$10:$GZ$410,19,FALSE)/VLOOKUP($A365,table100!$GE$10:$GK$462,7,FALSE)*1000,"")</f>
        <v>9.9579773356435849E-2</v>
      </c>
      <c r="BG365">
        <f>IFERROR(VLOOKUP($A365,table123!$F$10:$R$410,13,FALSE)/VLOOKUP($A365,table100!$E$10:$K$462,7,FALSE)*1000,"")</f>
        <v>2.821167050428361</v>
      </c>
      <c r="BH365">
        <f>IFERROR(VLOOKUP($A365,table123!$AF$10:$AR$410,13,FALSE)/VLOOKUP($A365,table100!$AE$10:$AK$462,7,FALSE)*1000,"")</f>
        <v>7.6329561673872126</v>
      </c>
      <c r="BI365">
        <f>IFERROR(VLOOKUP($A365,table123!$BF$10:$BR$410,13,FALSE)/VLOOKUP($A365,table100!$BE$10:$BK$462,7,FALSE)*1000,"")</f>
        <v>7.5751354902282806</v>
      </c>
      <c r="BJ365">
        <f>IFERROR(VLOOKUP($A365,table123!$CF$10:$CY$410,20,FALSE)/VLOOKUP($A365,table100!$CE$10:$CK$462,7,FALSE)*1000,"")</f>
        <v>6.0308469672582063</v>
      </c>
      <c r="BK365">
        <f>IFERROR(VLOOKUP($A365,table123!$DF$10:$DY$410,20,FALSE)/VLOOKUP($A365,table100!$DE$10:$DK$462,7,FALSE)*1000,"")</f>
        <v>6.6022642120825488</v>
      </c>
      <c r="BL365">
        <f>IFERROR(VLOOKUP($A365,table123!$EF$10:$EZ$410,21,FALSE)/VLOOKUP($A365,table100!$EE$10:$EK$462,7,FALSE)*1000,"")</f>
        <v>3.7221093294167358</v>
      </c>
      <c r="BM365">
        <f>IFERROR(VLOOKUP($A365,table123!$FF$10:$FZ$410,21,FALSE)/VLOOKUP($A365,table100!$FE$10:$FK$462,7,FALSE)*1000,"")</f>
        <v>6.4745028864656833</v>
      </c>
      <c r="BN365">
        <f>IFERROR(VLOOKUP($A365,table123!$GF$10:$GZ$410,21,FALSE)/VLOOKUP($A365,table100!$GE$10:$GK$462,7,FALSE)*1000,"")</f>
        <v>12.268228077512896</v>
      </c>
    </row>
    <row r="366" spans="1:66" x14ac:dyDescent="0.3">
      <c r="A366" t="s">
        <v>732</v>
      </c>
      <c r="B366" t="str">
        <f>VLOOKUP($A366,class!$A$1:$B$455,2,FALSE)</f>
        <v>Shire District</v>
      </c>
      <c r="C366" t="str">
        <f>IFERROR(VLOOKUP($A366,classifications!A$3:C$334,3,FALSE),VLOOKUP($A366,classifications!I$2:K$28,3,FALSE))</f>
        <v>Predominantly Rural</v>
      </c>
      <c r="E366" t="b">
        <f>IF(VLOOKUP(A366,table123!$F$10:$F$410,1,FALSE)=VLOOKUP(calculations!A366,table100!$E$10:$E$462,1,FALSE),TRUE,FALSE)</f>
        <v>1</v>
      </c>
      <c r="F366" t="b">
        <f>IF(VLOOKUP($A366,table123!$AF$10:$AF$410,1,FALSE)=VLOOKUP(calculations!$A366,table100!$AE$10:$AE$462,1,FALSE),TRUE,FALSE)</f>
        <v>1</v>
      </c>
      <c r="G366" t="b">
        <f>IF(VLOOKUP($A366,table123!$BF$10:$BF$410,1,FALSE)=VLOOKUP(calculations!$A366,table100!$BE$10:$BE$462,1,FALSE),TRUE,FALSE)</f>
        <v>1</v>
      </c>
      <c r="H366" t="b">
        <f>IF(VLOOKUP($A366,table123!$CF$10:$CF$410,1,FALSE)=VLOOKUP(calculations!$A366,table100!$CE$10:$CE$462,1,FALSE),TRUE,FALSE)</f>
        <v>1</v>
      </c>
      <c r="I366" t="b">
        <f>IF(VLOOKUP($A366,table123!$DF$10:$DF$410,1,FALSE)=VLOOKUP(calculations!$A366,table100!$DE$10:$DE$462,1,FALSE),TRUE,FALSE)</f>
        <v>1</v>
      </c>
      <c r="J366" t="b">
        <f>IF(VLOOKUP($A366,table123!$EF$10:$EF$410,1,FALSE)=VLOOKUP(calculations!$A366,table100!$EE$10:$EE$462,1,FALSE),TRUE,FALSE)</f>
        <v>1</v>
      </c>
      <c r="K366" t="b">
        <f>IF(VLOOKUP($A366,table123!$FF$10:$FF$410,1,FALSE)=VLOOKUP(calculations!$A366,table100!$FE$10:$FE$462,1,FALSE),TRUE,FALSE)</f>
        <v>1</v>
      </c>
      <c r="L366" t="b">
        <f>IF(VLOOKUP($A366,table123!$GF$10:$GF$408,1,FALSE)=VLOOKUP(calculations!$A366,table100!$GE$10:$GE$462,1,FALSE),TRUE,FALSE)</f>
        <v>1</v>
      </c>
      <c r="N366">
        <f>IFERROR(VLOOKUP($A366,table123!$F$10:$R$410,3,FALSE)/VLOOKUP($A366,table100!$E$10:$K$462,7,FALSE)*1000,"")</f>
        <v>5.7892132607619997</v>
      </c>
      <c r="O366">
        <f>IFERROR(VLOOKUP($A366,table123!$AF$10:$AR$410,3,FALSE)/VLOOKUP($A366,table100!$AE$10:$AK$462,7,FALSE)*1000,"")</f>
        <v>7.4525911897090298</v>
      </c>
      <c r="P366">
        <f>IFERROR(VLOOKUP($A366,table123!$BF$10:$BR$410,3,FALSE)/VLOOKUP($A366,table100!$BE$10:$BK$462,7,FALSE)*1000,"")</f>
        <v>9.2237866328298495</v>
      </c>
      <c r="Q366">
        <f>IFERROR(VLOOKUP($A366,table123!$CF$10:$CY$410,3,FALSE)/VLOOKUP($A366,table100!$CE$10:$CK$462,7,FALSE)*1000,"")</f>
        <v>6.9135563720750337</v>
      </c>
      <c r="R366">
        <f>IFERROR(VLOOKUP($A366,table123!$DF$10:$DY$410,3,FALSE)/VLOOKUP($A366,table100!$DE$10:$DK$462,7,FALSE)*1000,"")</f>
        <v>7.3388334612432846</v>
      </c>
      <c r="S366">
        <f>IFERROR(VLOOKUP($A366,table123!$EF$10:$EZ$410,3,FALSE)/VLOOKUP($A366,table100!$EE$10:$EK$462,7,FALSE)*1000,"")</f>
        <v>6.3331825432727786</v>
      </c>
      <c r="T366">
        <f>IFERROR(VLOOKUP($A366,table123!$FF$10:$FZ$410,3,FALSE)/VLOOKUP($A366,table100!$FE$10:$FK$462,7,FALSE)*1000,"")</f>
        <v>9.5125414103170858</v>
      </c>
      <c r="U366">
        <f>IFERROR(VLOOKUP($A366,table123!$GF$10:$GZ$410,3,FALSE)/VLOOKUP($A366,table100!$GE$10:$GK$462,7,FALSE)*1000,"")</f>
        <v>13.218336926971032</v>
      </c>
      <c r="W366">
        <f>IFERROR(VLOOKUP($A366,table123!$F$10:$R$410,5,FALSE)/VLOOKUP($A366,table100!$E$10:$K$462,7,FALSE)*1000,"")</f>
        <v>-2.474022761009401E-2</v>
      </c>
      <c r="X366">
        <f>IFERROR(VLOOKUP($A366,table123!$AF$10:$AR$410,5,FALSE)/VLOOKUP($A366,table100!$AE$10:$AK$462,7,FALSE)*1000,"")</f>
        <v>0</v>
      </c>
      <c r="Y366">
        <f>IFERROR(VLOOKUP($A366,table123!$BF$10:$BR$410,5,FALSE)/VLOOKUP($A366,table100!$BE$10:$BK$462,7,FALSE)*1000,"")</f>
        <v>-2.44015519387033E-2</v>
      </c>
      <c r="Z366">
        <f>IFERROR(VLOOKUP($A366,table123!$CF$10:$CY$410,5,FALSE)/VLOOKUP($A366,table100!$CE$10:$CK$462,7,FALSE)*1000,"")</f>
        <v>7.2519822084703159E-2</v>
      </c>
      <c r="AA366">
        <f>IFERROR(VLOOKUP($A366,table123!$DF$10:$DY$410,5,FALSE)/VLOOKUP($A366,table100!$DE$10:$DK$462,7,FALSE)*1000,"")</f>
        <v>2.3983115886415964E-2</v>
      </c>
      <c r="AB366">
        <f>IFERROR(VLOOKUP($A366,table123!$EF$10:$EZ$410,5,FALSE)/VLOOKUP($A366,table100!$EE$10:$EK$462,7,FALSE)*1000,"")</f>
        <v>0</v>
      </c>
      <c r="AC366">
        <f>IFERROR(VLOOKUP($A366,table123!$FF$10:$FZ$410,5,FALSE)/VLOOKUP($A366,table100!$FE$10:$FK$462,7,FALSE)*1000,"")</f>
        <v>4.7326076668244205E-2</v>
      </c>
      <c r="AD366">
        <f>IFERROR(VLOOKUP($A366,table123!$GF$10:$GZ$410,5,FALSE)/VLOOKUP($A366,table100!$GE$10:$GK$462,7,FALSE)*1000,"")</f>
        <v>9.3747070404049865E-2</v>
      </c>
      <c r="AF366">
        <f>IFERROR(VLOOKUP($A366,table123!$F$10:$R$410,7,FALSE)/VLOOKUP($A366,table100!$E$10:$K$462,7,FALSE)*1000,"")</f>
        <v>9.896091044037604E-2</v>
      </c>
      <c r="AG366">
        <f>IFERROR(VLOOKUP($A366,table123!$AF$10:$AR$410,7,FALSE)/VLOOKUP($A366,table100!$AE$10:$AK$462,7,FALSE)*1000,"")</f>
        <v>0.61490026317731261</v>
      </c>
      <c r="AH366">
        <f>IFERROR(VLOOKUP($A366,table123!$BF$10:$BR$410,7,FALSE)/VLOOKUP($A366,table100!$BE$10:$BK$462,7,FALSE)*1000,"")</f>
        <v>0.244015519387033</v>
      </c>
      <c r="AI366">
        <f>IFERROR(VLOOKUP($A366,table123!$CF$10:$CY$410,7,FALSE)/VLOOKUP($A366,table100!$CE$10:$CK$462,7,FALSE)*1000,"")</f>
        <v>1.1119706052987817</v>
      </c>
      <c r="AJ366">
        <f>IFERROR(VLOOKUP($A366,table123!$DF$10:$DY$410,7,FALSE)/VLOOKUP($A366,table100!$DE$10:$DK$462,7,FALSE)*1000,"")</f>
        <v>0.11991557943207981</v>
      </c>
      <c r="AK366">
        <f>IFERROR(VLOOKUP($A366,table123!$EF$10:$EZ$410,7,FALSE)/VLOOKUP($A366,table100!$EE$10:$EK$462,7,FALSE)*1000,"")</f>
        <v>0.33332539701435682</v>
      </c>
      <c r="AL366">
        <f>IFERROR(VLOOKUP($A366,table123!$FF$10:$FZ$410,7,FALSE)/VLOOKUP($A366,table100!$FE$10:$FK$462,7,FALSE)*1000,"")</f>
        <v>0.30761949834358732</v>
      </c>
      <c r="AM366">
        <f>IFERROR(VLOOKUP($A366,table123!$GF$10:$GZ$410,7,FALSE)/VLOOKUP($A366,table100!$GE$10:$GK$462,7,FALSE)*1000,"")</f>
        <v>0.53904565482328681</v>
      </c>
      <c r="AO366">
        <f>IFERROR(VLOOKUP($A366,table123!$F$10:$R$410,9,FALSE)/VLOOKUP($A366,table100!$E$10:$K$462,7,FALSE)*1000,"")</f>
        <v>0.17318159327065807</v>
      </c>
      <c r="AP366">
        <f>IFERROR(VLOOKUP($A366,table123!$AF$10:$AR$410,9,FALSE)/VLOOKUP($A366,table100!$AE$10:$AK$462,7,FALSE)*1000,"")</f>
        <v>0</v>
      </c>
      <c r="AQ366">
        <f>IFERROR(VLOOKUP($A366,table123!$BF$10:$BR$410,9,FALSE)/VLOOKUP($A366,table100!$BE$10:$BK$462,7,FALSE)*1000,"")</f>
        <v>0</v>
      </c>
      <c r="AR366">
        <f>IFERROR(VLOOKUP($A366,table123!$CF$10:$CY$410,16,FALSE)/VLOOKUP($A366,table100!$CE$10:$CK$462,7,FALSE)*1000,"")</f>
        <v>0</v>
      </c>
      <c r="AS366">
        <f>IFERROR(VLOOKUP($A366,table123!$DF$10:$DY$410,16,FALSE)/VLOOKUP($A366,table100!$DE$10:$DK$462,7,FALSE)*1000,"")</f>
        <v>0</v>
      </c>
      <c r="AT366">
        <f>IFERROR(VLOOKUP($A366,table123!$EF$10:$EZ$410,17,FALSE)/VLOOKUP($A366,table100!$EE$10:$EK$462,7,FALSE)*1000,"")</f>
        <v>0</v>
      </c>
      <c r="AU366">
        <f>IFERROR(VLOOKUP($A366,table123!$FF$10:$FZ$410,17,FALSE)/VLOOKUP($A366,table100!$FE$10:$FK$462,7,FALSE)*1000,"")</f>
        <v>0</v>
      </c>
      <c r="AV366">
        <f>IFERROR(VLOOKUP($A366,table123!$GF$10:$GZ$410,17,FALSE)/VLOOKUP($A366,table100!$GE$10:$GK$462,7,FALSE)*1000,"")</f>
        <v>0</v>
      </c>
      <c r="AX366">
        <f>IFERROR(VLOOKUP($A366,table123!$F$10:$R$410,11,FALSE)/VLOOKUP($A366,table100!$E$10:$K$462,7,FALSE)*1000,"")</f>
        <v>0.17318159327065807</v>
      </c>
      <c r="AY366">
        <f>IFERROR(VLOOKUP($A366,table123!$AF$10:$AR$410,11,FALSE)/VLOOKUP($A366,table100!$AE$10:$AK$462,7,FALSE)*1000,"")</f>
        <v>9.8384042108370026E-2</v>
      </c>
      <c r="AZ366">
        <f>IFERROR(VLOOKUP($A366,table123!$BF$10:$BR$410,11,FALSE)/VLOOKUP($A366,table100!$BE$10:$BK$462,7,FALSE)*1000,"")</f>
        <v>0</v>
      </c>
      <c r="BA366">
        <f>IFERROR(VLOOKUP($A366,table123!$CF$10:$CY$410,18,FALSE)/VLOOKUP($A366,table100!$CE$10:$CK$462,7,FALSE)*1000,"")</f>
        <v>0.1692129181976407</v>
      </c>
      <c r="BB366">
        <f>IFERROR(VLOOKUP($A366,table123!$DF$10:$DY$410,18,FALSE)/VLOOKUP($A366,table100!$DE$10:$DK$462,7,FALSE)*1000,"")</f>
        <v>0.16788181120491175</v>
      </c>
      <c r="BC366">
        <f>IFERROR(VLOOKUP($A366,table123!$EF$10:$EZ$410,19,FALSE)/VLOOKUP($A366,table100!$EE$10:$EK$462,7,FALSE)*1000,"")</f>
        <v>0.49998809552153517</v>
      </c>
      <c r="BD366">
        <f>IFERROR(VLOOKUP($A366,table123!$FF$10:$FZ$410,19,FALSE)/VLOOKUP($A366,table100!$FE$10:$FK$462,7,FALSE)*1000,"")</f>
        <v>0.21296734500709893</v>
      </c>
      <c r="BE366">
        <f>IFERROR(VLOOKUP($A366,table123!$GF$10:$GZ$410,19,FALSE)/VLOOKUP($A366,table100!$GE$10:$GK$462,7,FALSE)*1000,"")</f>
        <v>0.44529858441923692</v>
      </c>
      <c r="BG366">
        <f>IFERROR(VLOOKUP($A366,table123!$F$10:$R$410,13,FALSE)/VLOOKUP($A366,table100!$E$10:$K$462,7,FALSE)*1000,"")</f>
        <v>5.8634339435922813</v>
      </c>
      <c r="BH366">
        <f>IFERROR(VLOOKUP($A366,table123!$AF$10:$AR$410,13,FALSE)/VLOOKUP($A366,table100!$AE$10:$AK$462,7,FALSE)*1000,"")</f>
        <v>7.9691074107779718</v>
      </c>
      <c r="BI366">
        <f>IFERROR(VLOOKUP($A366,table123!$BF$10:$BR$410,13,FALSE)/VLOOKUP($A366,table100!$BE$10:$BK$462,7,FALSE)*1000,"")</f>
        <v>9.4434006002781778</v>
      </c>
      <c r="BJ366">
        <f>IFERROR(VLOOKUP($A366,table123!$CF$10:$CY$410,20,FALSE)/VLOOKUP($A366,table100!$CE$10:$CK$462,7,FALSE)*1000,"")</f>
        <v>7.9288338812608785</v>
      </c>
      <c r="BK366">
        <f>IFERROR(VLOOKUP($A366,table123!$DF$10:$DY$410,20,FALSE)/VLOOKUP($A366,table100!$DE$10:$DK$462,7,FALSE)*1000,"")</f>
        <v>7.3148503453568683</v>
      </c>
      <c r="BL366">
        <f>IFERROR(VLOOKUP($A366,table123!$EF$10:$EZ$410,21,FALSE)/VLOOKUP($A366,table100!$EE$10:$EK$462,7,FALSE)*1000,"")</f>
        <v>6.1665198447656007</v>
      </c>
      <c r="BM366">
        <f>IFERROR(VLOOKUP($A366,table123!$FF$10:$FZ$410,21,FALSE)/VLOOKUP($A366,table100!$FE$10:$FK$462,7,FALSE)*1000,"")</f>
        <v>9.6545196403218174</v>
      </c>
      <c r="BN366">
        <f>IFERROR(VLOOKUP($A366,table123!$GF$10:$GZ$410,21,FALSE)/VLOOKUP($A366,table100!$GE$10:$GK$462,7,FALSE)*1000,"")</f>
        <v>13.405831067779131</v>
      </c>
    </row>
    <row r="367" spans="1:66" x14ac:dyDescent="0.3">
      <c r="A367" t="s">
        <v>836</v>
      </c>
      <c r="B367" t="str">
        <f>VLOOKUP($A367,class!$A$1:$B$455,2,FALSE)</f>
        <v>Shire District</v>
      </c>
      <c r="C367" t="str">
        <f>IFERROR(VLOOKUP($A367,classifications!A$3:C$334,3,FALSE),VLOOKUP($A367,classifications!I$2:K$28,3,FALSE))</f>
        <v>Predominantly Rural</v>
      </c>
      <c r="E367" t="b">
        <f>IF(VLOOKUP(A367,table123!$F$10:$F$410,1,FALSE)=VLOOKUP(calculations!A367,table100!$E$10:$E$462,1,FALSE),TRUE,FALSE)</f>
        <v>1</v>
      </c>
      <c r="F367" t="b">
        <f>IF(VLOOKUP($A367,table123!$AF$10:$AF$410,1,FALSE)=VLOOKUP(calculations!$A367,table100!$AE$10:$AE$462,1,FALSE),TRUE,FALSE)</f>
        <v>1</v>
      </c>
      <c r="G367" t="b">
        <f>IF(VLOOKUP($A367,table123!$BF$10:$BF$410,1,FALSE)=VLOOKUP(calculations!$A367,table100!$BE$10:$BE$462,1,FALSE),TRUE,FALSE)</f>
        <v>1</v>
      </c>
      <c r="H367" t="b">
        <f>IF(VLOOKUP($A367,table123!$CF$10:$CF$410,1,FALSE)=VLOOKUP(calculations!$A367,table100!$CE$10:$CE$462,1,FALSE),TRUE,FALSE)</f>
        <v>1</v>
      </c>
      <c r="I367" t="b">
        <f>IF(VLOOKUP($A367,table123!$DF$10:$DF$410,1,FALSE)=VLOOKUP(calculations!$A367,table100!$DE$10:$DE$462,1,FALSE),TRUE,FALSE)</f>
        <v>1</v>
      </c>
      <c r="J367" t="b">
        <f>IF(VLOOKUP($A367,table123!$EF$10:$EF$410,1,FALSE)=VLOOKUP(calculations!$A367,table100!$EE$10:$EE$462,1,FALSE),TRUE,FALSE)</f>
        <v>1</v>
      </c>
      <c r="K367" t="b">
        <f>IF(VLOOKUP($A367,table123!$FF$10:$FF$410,1,FALSE)=VLOOKUP(calculations!$A367,table100!$FE$10:$FE$462,1,FALSE),TRUE,FALSE)</f>
        <v>1</v>
      </c>
      <c r="L367" t="b">
        <f>IF(VLOOKUP($A367,table123!$GF$10:$GF$408,1,FALSE)=VLOOKUP(calculations!$A367,table100!$GE$10:$GE$462,1,FALSE),TRUE,FALSE)</f>
        <v>1</v>
      </c>
      <c r="N367">
        <f>IFERROR(VLOOKUP($A367,table123!$F$10:$R$410,3,FALSE)/VLOOKUP($A367,table100!$E$10:$K$462,7,FALSE)*1000,"")</f>
        <v>5.1590152158296867</v>
      </c>
      <c r="O367">
        <f>IFERROR(VLOOKUP($A367,table123!$AF$10:$AR$410,3,FALSE)/VLOOKUP($A367,table100!$AE$10:$AK$462,7,FALSE)*1000,"")</f>
        <v>3.0724625137936261</v>
      </c>
      <c r="P367">
        <f>IFERROR(VLOOKUP($A367,table123!$BF$10:$BR$410,3,FALSE)/VLOOKUP($A367,table100!$BE$10:$BK$462,7,FALSE)*1000,"")</f>
        <v>7.5210654483546326</v>
      </c>
      <c r="Q367">
        <f>IFERROR(VLOOKUP($A367,table123!$CF$10:$CY$410,3,FALSE)/VLOOKUP($A367,table100!$CE$10:$CK$462,7,FALSE)*1000,"")</f>
        <v>5.0428427957862354</v>
      </c>
      <c r="R367">
        <f>IFERROR(VLOOKUP($A367,table123!$DF$10:$DY$410,3,FALSE)/VLOOKUP($A367,table100!$DE$10:$DK$462,7,FALSE)*1000,"")</f>
        <v>10.436815814645552</v>
      </c>
      <c r="S367">
        <f>IFERROR(VLOOKUP($A367,table123!$EF$10:$EZ$410,3,FALSE)/VLOOKUP($A367,table100!$EE$10:$EK$462,7,FALSE)*1000,"")</f>
        <v>9.6083089796690704</v>
      </c>
      <c r="T367">
        <f>IFERROR(VLOOKUP($A367,table123!$FF$10:$FZ$410,3,FALSE)/VLOOKUP($A367,table100!$FE$10:$FK$462,7,FALSE)*1000,"")</f>
        <v>16.650383520069841</v>
      </c>
      <c r="U367">
        <f>IFERROR(VLOOKUP($A367,table123!$GF$10:$GZ$410,3,FALSE)/VLOOKUP($A367,table100!$GE$10:$GK$462,7,FALSE)*1000,"")</f>
        <v>22.853638593622239</v>
      </c>
      <c r="W367">
        <f>IFERROR(VLOOKUP($A367,table123!$F$10:$R$410,5,FALSE)/VLOOKUP($A367,table100!$E$10:$K$462,7,FALSE)*1000,"")</f>
        <v>6.5303990073793505E-2</v>
      </c>
      <c r="X367">
        <f>IFERROR(VLOOKUP($A367,table123!$AF$10:$AR$410,5,FALSE)/VLOOKUP($A367,table100!$AE$10:$AK$462,7,FALSE)*1000,"")</f>
        <v>0.23800765951922453</v>
      </c>
      <c r="Y367">
        <f>IFERROR(VLOOKUP($A367,table123!$BF$10:$BR$410,5,FALSE)/VLOOKUP($A367,table100!$BE$10:$BK$462,7,FALSE)*1000,"")</f>
        <v>0.28015430036851069</v>
      </c>
      <c r="Z367">
        <f>IFERROR(VLOOKUP($A367,table123!$CF$10:$CY$410,5,FALSE)/VLOOKUP($A367,table100!$CE$10:$CK$462,7,FALSE)*1000,"")</f>
        <v>4.2735955896493517E-2</v>
      </c>
      <c r="AA367">
        <f>IFERROR(VLOOKUP($A367,table123!$DF$10:$DY$410,5,FALSE)/VLOOKUP($A367,table100!$DE$10:$DK$462,7,FALSE)*1000,"")</f>
        <v>2.1256244021681369E-2</v>
      </c>
      <c r="AB367">
        <f>IFERROR(VLOOKUP($A367,table123!$EF$10:$EZ$410,5,FALSE)/VLOOKUP($A367,table100!$EE$10:$EK$462,7,FALSE)*1000,"")</f>
        <v>0.10512373063095264</v>
      </c>
      <c r="AC367">
        <f>IFERROR(VLOOKUP($A367,table123!$FF$10:$FZ$410,5,FALSE)/VLOOKUP($A367,table100!$FE$10:$FK$462,7,FALSE)*1000,"")</f>
        <v>6.2360986966553726E-2</v>
      </c>
      <c r="AD367">
        <f>IFERROR(VLOOKUP($A367,table123!$GF$10:$GZ$410,5,FALSE)/VLOOKUP($A367,table100!$GE$10:$GK$462,7,FALSE)*1000,"")</f>
        <v>0.38838920686835648</v>
      </c>
      <c r="AF367">
        <f>IFERROR(VLOOKUP($A367,table123!$F$10:$R$410,7,FALSE)/VLOOKUP($A367,table100!$E$10:$K$462,7,FALSE)*1000,"")</f>
        <v>1.0666318378719606</v>
      </c>
      <c r="AG367">
        <f>IFERROR(VLOOKUP($A367,table123!$AF$10:$AR$410,7,FALSE)/VLOOKUP($A367,table100!$AE$10:$AK$462,7,FALSE)*1000,"")</f>
        <v>0.8438453382954324</v>
      </c>
      <c r="AH367">
        <f>IFERROR(VLOOKUP($A367,table123!$BF$10:$BR$410,7,FALSE)/VLOOKUP($A367,table100!$BE$10:$BK$462,7,FALSE)*1000,"")</f>
        <v>0.90511389349826521</v>
      </c>
      <c r="AI367">
        <f>IFERROR(VLOOKUP($A367,table123!$CF$10:$CY$410,7,FALSE)/VLOOKUP($A367,table100!$CE$10:$CK$462,7,FALSE)*1000,"")</f>
        <v>0.61967136049915594</v>
      </c>
      <c r="AJ367">
        <f>IFERROR(VLOOKUP($A367,table123!$DF$10:$DY$410,7,FALSE)/VLOOKUP($A367,table100!$DE$10:$DK$462,7,FALSE)*1000,"")</f>
        <v>1.5304495695610587</v>
      </c>
      <c r="AK367">
        <f>IFERROR(VLOOKUP($A367,table123!$EF$10:$EZ$410,7,FALSE)/VLOOKUP($A367,table100!$EE$10:$EK$462,7,FALSE)*1000,"")</f>
        <v>1.955301389735719</v>
      </c>
      <c r="AL367">
        <f>IFERROR(VLOOKUP($A367,table123!$FF$10:$FZ$410,7,FALSE)/VLOOKUP($A367,table100!$FE$10:$FK$462,7,FALSE)*1000,"")</f>
        <v>0.49888789573242981</v>
      </c>
      <c r="AM367">
        <f>IFERROR(VLOOKUP($A367,table123!$GF$10:$GZ$410,7,FALSE)/VLOOKUP($A367,table100!$GE$10:$GK$462,7,FALSE)*1000,"")</f>
        <v>0.16353229762878169</v>
      </c>
      <c r="AO367">
        <f>IFERROR(VLOOKUP($A367,table123!$F$10:$R$410,9,FALSE)/VLOOKUP($A367,table100!$E$10:$K$462,7,FALSE)*1000,"")</f>
        <v>0</v>
      </c>
      <c r="AP367">
        <f>IFERROR(VLOOKUP($A367,table123!$AF$10:$AR$410,9,FALSE)/VLOOKUP($A367,table100!$AE$10:$AK$462,7,FALSE)*1000,"")</f>
        <v>0</v>
      </c>
      <c r="AQ367">
        <f>IFERROR(VLOOKUP($A367,table123!$BF$10:$BR$410,9,FALSE)/VLOOKUP($A367,table100!$BE$10:$BK$462,7,FALSE)*1000,"")</f>
        <v>0</v>
      </c>
      <c r="AR367">
        <f>IFERROR(VLOOKUP($A367,table123!$CF$10:$CY$410,16,FALSE)/VLOOKUP($A367,table100!$CE$10:$CK$462,7,FALSE)*1000,"")</f>
        <v>0</v>
      </c>
      <c r="AS367">
        <f>IFERROR(VLOOKUP($A367,table123!$DF$10:$DY$410,16,FALSE)/VLOOKUP($A367,table100!$DE$10:$DK$462,7,FALSE)*1000,"")</f>
        <v>0</v>
      </c>
      <c r="AT367">
        <f>IFERROR(VLOOKUP($A367,table123!$EF$10:$EZ$410,17,FALSE)/VLOOKUP($A367,table100!$EE$10:$EK$462,7,FALSE)*1000,"")</f>
        <v>0</v>
      </c>
      <c r="AU367">
        <f>IFERROR(VLOOKUP($A367,table123!$FF$10:$FZ$410,17,FALSE)/VLOOKUP($A367,table100!$FE$10:$FK$462,7,FALSE)*1000,"")</f>
        <v>0</v>
      </c>
      <c r="AV367">
        <f>IFERROR(VLOOKUP($A367,table123!$GF$10:$GZ$410,17,FALSE)/VLOOKUP($A367,table100!$GE$10:$GK$462,7,FALSE)*1000,"")</f>
        <v>0</v>
      </c>
      <c r="AX367">
        <f>IFERROR(VLOOKUP($A367,table123!$F$10:$R$410,11,FALSE)/VLOOKUP($A367,table100!$E$10:$K$462,7,FALSE)*1000,"")</f>
        <v>0.23944796360390952</v>
      </c>
      <c r="AY367">
        <f>IFERROR(VLOOKUP($A367,table123!$AF$10:$AR$410,11,FALSE)/VLOOKUP($A367,table100!$AE$10:$AK$462,7,FALSE)*1000,"")</f>
        <v>0.12982235973775885</v>
      </c>
      <c r="AZ367">
        <f>IFERROR(VLOOKUP($A367,table123!$BF$10:$BR$410,11,FALSE)/VLOOKUP($A367,table100!$BE$10:$BK$462,7,FALSE)*1000,"")</f>
        <v>0.17240264638062194</v>
      </c>
      <c r="BA367">
        <f>IFERROR(VLOOKUP($A367,table123!$CF$10:$CY$410,18,FALSE)/VLOOKUP($A367,table100!$CE$10:$CK$462,7,FALSE)*1000,"")</f>
        <v>0.4487275369131819</v>
      </c>
      <c r="BB367">
        <f>IFERROR(VLOOKUP($A367,table123!$DF$10:$DY$410,18,FALSE)/VLOOKUP($A367,table100!$DE$10:$DK$462,7,FALSE)*1000,"")</f>
        <v>0.97778722499734294</v>
      </c>
      <c r="BC367">
        <f>IFERROR(VLOOKUP($A367,table123!$EF$10:$EZ$410,19,FALSE)/VLOOKUP($A367,table100!$EE$10:$EK$462,7,FALSE)*1000,"")</f>
        <v>0.23127220738809579</v>
      </c>
      <c r="BD367">
        <f>IFERROR(VLOOKUP($A367,table123!$FF$10:$FZ$410,19,FALSE)/VLOOKUP($A367,table100!$FE$10:$FK$462,7,FALSE)*1000,"")</f>
        <v>0.31180493483276861</v>
      </c>
      <c r="BE367">
        <f>IFERROR(VLOOKUP($A367,table123!$GF$10:$GZ$410,19,FALSE)/VLOOKUP($A367,table100!$GE$10:$GK$462,7,FALSE)*1000,"")</f>
        <v>1.2060506950122649</v>
      </c>
      <c r="BG367">
        <f>IFERROR(VLOOKUP($A367,table123!$F$10:$R$410,13,FALSE)/VLOOKUP($A367,table100!$E$10:$K$462,7,FALSE)*1000,"")</f>
        <v>6.051503080171531</v>
      </c>
      <c r="BH367">
        <f>IFERROR(VLOOKUP($A367,table123!$AF$10:$AR$410,13,FALSE)/VLOOKUP($A367,table100!$AE$10:$AK$462,7,FALSE)*1000,"")</f>
        <v>4.0244931518705238</v>
      </c>
      <c r="BI367">
        <f>IFERROR(VLOOKUP($A367,table123!$BF$10:$BR$410,13,FALSE)/VLOOKUP($A367,table100!$BE$10:$BK$462,7,FALSE)*1000,"")</f>
        <v>8.5339309958407874</v>
      </c>
      <c r="BJ367">
        <f>IFERROR(VLOOKUP($A367,table123!$CF$10:$CY$410,20,FALSE)/VLOOKUP($A367,table100!$CE$10:$CK$462,7,FALSE)*1000,"")</f>
        <v>5.2565225752687024</v>
      </c>
      <c r="BK367">
        <f>IFERROR(VLOOKUP($A367,table123!$DF$10:$DY$410,20,FALSE)/VLOOKUP($A367,table100!$DE$10:$DK$462,7,FALSE)*1000,"")</f>
        <v>11.01073440323095</v>
      </c>
      <c r="BL367">
        <f>IFERROR(VLOOKUP($A367,table123!$EF$10:$EZ$410,21,FALSE)/VLOOKUP($A367,table100!$EE$10:$EK$462,7,FALSE)*1000,"")</f>
        <v>11.437461892647645</v>
      </c>
      <c r="BM367">
        <f>IFERROR(VLOOKUP($A367,table123!$FF$10:$FZ$410,21,FALSE)/VLOOKUP($A367,table100!$FE$10:$FK$462,7,FALSE)*1000,"")</f>
        <v>16.89982746793606</v>
      </c>
      <c r="BN367">
        <f>IFERROR(VLOOKUP($A367,table123!$GF$10:$GZ$410,21,FALSE)/VLOOKUP($A367,table100!$GE$10:$GK$462,7,FALSE)*1000,"")</f>
        <v>22.199509403107111</v>
      </c>
    </row>
    <row r="368" spans="1:66" x14ac:dyDescent="0.3">
      <c r="A368" t="s">
        <v>854</v>
      </c>
      <c r="B368" t="str">
        <f>VLOOKUP($A368,class!$A$1:$B$455,2,FALSE)</f>
        <v>Shire District</v>
      </c>
      <c r="C368" t="str">
        <f>IFERROR(VLOOKUP($A368,classifications!A$3:C$334,3,FALSE),VLOOKUP($A368,classifications!I$2:K$28,3,FALSE))</f>
        <v>Predominantly Rural</v>
      </c>
      <c r="E368" t="b">
        <f>IF(VLOOKUP(A368,table123!$F$10:$F$410,1,FALSE)=VLOOKUP(calculations!A368,table100!$E$10:$E$462,1,FALSE),TRUE,FALSE)</f>
        <v>1</v>
      </c>
      <c r="F368" t="b">
        <f>IF(VLOOKUP($A368,table123!$AF$10:$AF$410,1,FALSE)=VLOOKUP(calculations!$A368,table100!$AE$10:$AE$462,1,FALSE),TRUE,FALSE)</f>
        <v>1</v>
      </c>
      <c r="G368" t="b">
        <f>IF(VLOOKUP($A368,table123!$BF$10:$BF$410,1,FALSE)=VLOOKUP(calculations!$A368,table100!$BE$10:$BE$462,1,FALSE),TRUE,FALSE)</f>
        <v>1</v>
      </c>
      <c r="H368" t="b">
        <f>IF(VLOOKUP($A368,table123!$CF$10:$CF$410,1,FALSE)=VLOOKUP(calculations!$A368,table100!$CE$10:$CE$462,1,FALSE),TRUE,FALSE)</f>
        <v>1</v>
      </c>
      <c r="I368" t="b">
        <f>IF(VLOOKUP($A368,table123!$DF$10:$DF$410,1,FALSE)=VLOOKUP(calculations!$A368,table100!$DE$10:$DE$462,1,FALSE),TRUE,FALSE)</f>
        <v>1</v>
      </c>
      <c r="J368" t="b">
        <f>IF(VLOOKUP($A368,table123!$EF$10:$EF$410,1,FALSE)=VLOOKUP(calculations!$A368,table100!$EE$10:$EE$462,1,FALSE),TRUE,FALSE)</f>
        <v>1</v>
      </c>
      <c r="K368" t="b">
        <f>IF(VLOOKUP($A368,table123!$FF$10:$FF$410,1,FALSE)=VLOOKUP(calculations!$A368,table100!$FE$10:$FE$462,1,FALSE),TRUE,FALSE)</f>
        <v>1</v>
      </c>
      <c r="L368" t="e">
        <f>IF(VLOOKUP($A368,table123!$GF$10:$GF$408,1,FALSE)=VLOOKUP(calculations!$A368,table100!$GE$10:$GE$462,1,FALSE),TRUE,FALSE)</f>
        <v>#N/A</v>
      </c>
      <c r="N368">
        <f>IFERROR(VLOOKUP($A368,table123!$F$10:$R$410,3,FALSE)/VLOOKUP($A368,table100!$E$10:$K$462,7,FALSE)*1000,"")</f>
        <v>2.4914036529435499</v>
      </c>
      <c r="O368">
        <f>IFERROR(VLOOKUP($A368,table123!$AF$10:$AR$410,3,FALSE)/VLOOKUP($A368,table100!$AE$10:$AK$462,7,FALSE)*1000,"")</f>
        <v>4.4043592302843591</v>
      </c>
      <c r="P368">
        <f>IFERROR(VLOOKUP($A368,table123!$BF$10:$BR$410,3,FALSE)/VLOOKUP($A368,table100!$BE$10:$BK$462,7,FALSE)*1000,"")</f>
        <v>6.9125484131625505</v>
      </c>
      <c r="Q368">
        <f>IFERROR(VLOOKUP($A368,table123!$CF$10:$CY$410,3,FALSE)/VLOOKUP($A368,table100!$CE$10:$CK$462,7,FALSE)*1000,"")</f>
        <v>3.6771409831961894</v>
      </c>
      <c r="R368">
        <f>IFERROR(VLOOKUP($A368,table123!$DF$10:$DY$410,3,FALSE)/VLOOKUP($A368,table100!$DE$10:$DK$462,7,FALSE)*1000,"")</f>
        <v>5.7624984823972136</v>
      </c>
      <c r="S368">
        <f>IFERROR(VLOOKUP($A368,table123!$EF$10:$EZ$410,3,FALSE)/VLOOKUP($A368,table100!$EE$10:$EK$462,7,FALSE)*1000,"")</f>
        <v>5.0605820161892607</v>
      </c>
      <c r="T368">
        <f>IFERROR(VLOOKUP($A368,table123!$FF$10:$FZ$410,3,FALSE)/VLOOKUP($A368,table100!$FE$10:$FK$462,7,FALSE)*1000,"")</f>
        <v>1.2580180122768376</v>
      </c>
      <c r="U368" t="str">
        <f>IFERROR(VLOOKUP($A368,table123!$GF$10:$GZ$410,3,FALSE)/VLOOKUP($A368,table100!$GE$10:$GK$462,7,FALSE)*1000,"")</f>
        <v/>
      </c>
      <c r="W368">
        <f>IFERROR(VLOOKUP($A368,table123!$F$10:$R$410,5,FALSE)/VLOOKUP($A368,table100!$E$10:$K$462,7,FALSE)*1000,"")</f>
        <v>0.11324562058834318</v>
      </c>
      <c r="X368">
        <f>IFERROR(VLOOKUP($A368,table123!$AF$10:$AR$410,5,FALSE)/VLOOKUP($A368,table100!$AE$10:$AK$462,7,FALSE)*1000,"")</f>
        <v>5.6466143978004597E-2</v>
      </c>
      <c r="Y368">
        <f>IFERROR(VLOOKUP($A368,table123!$BF$10:$BR$410,5,FALSE)/VLOOKUP($A368,table100!$BE$10:$BK$462,7,FALSE)*1000,"")</f>
        <v>0.16859874178445247</v>
      </c>
      <c r="Z368">
        <f>IFERROR(VLOOKUP($A368,table123!$CF$10:$CY$410,5,FALSE)/VLOOKUP($A368,table100!$CE$10:$CK$462,7,FALSE)*1000,"")</f>
        <v>0.22285702928461756</v>
      </c>
      <c r="AA368">
        <f>IFERROR(VLOOKUP($A368,table123!$DF$10:$DY$410,5,FALSE)/VLOOKUP($A368,table100!$DE$10:$DK$462,7,FALSE)*1000,"")</f>
        <v>0.66490367104583226</v>
      </c>
      <c r="AB368">
        <f>IFERROR(VLOOKUP($A368,table123!$EF$10:$EZ$410,5,FALSE)/VLOOKUP($A368,table100!$EE$10:$EK$462,7,FALSE)*1000,"")</f>
        <v>0.16501897878878025</v>
      </c>
      <c r="AC368">
        <f>IFERROR(VLOOKUP($A368,table123!$FF$10:$FZ$410,5,FALSE)/VLOOKUP($A368,table100!$FE$10:$FK$462,7,FALSE)*1000,"")</f>
        <v>0</v>
      </c>
      <c r="AD368" t="str">
        <f>IFERROR(VLOOKUP($A368,table123!$GF$10:$GZ$410,5,FALSE)/VLOOKUP($A368,table100!$GE$10:$GK$462,7,FALSE)*1000,"")</f>
        <v/>
      </c>
      <c r="AF368">
        <f>IFERROR(VLOOKUP($A368,table123!$F$10:$R$410,7,FALSE)/VLOOKUP($A368,table100!$E$10:$K$462,7,FALSE)*1000,"")</f>
        <v>0.28311405147085794</v>
      </c>
      <c r="AG368">
        <f>IFERROR(VLOOKUP($A368,table123!$AF$10:$AR$410,7,FALSE)/VLOOKUP($A368,table100!$AE$10:$AK$462,7,FALSE)*1000,"")</f>
        <v>0.28233071989002301</v>
      </c>
      <c r="AH368">
        <f>IFERROR(VLOOKUP($A368,table123!$BF$10:$BR$410,7,FALSE)/VLOOKUP($A368,table100!$BE$10:$BK$462,7,FALSE)*1000,"")</f>
        <v>2.1355840626030647</v>
      </c>
      <c r="AI368">
        <f>IFERROR(VLOOKUP($A368,table123!$CF$10:$CY$410,7,FALSE)/VLOOKUP($A368,table100!$CE$10:$CK$462,7,FALSE)*1000,"")</f>
        <v>1.6714277196346317</v>
      </c>
      <c r="AJ368">
        <f>IFERROR(VLOOKUP($A368,table123!$DF$10:$DY$410,7,FALSE)/VLOOKUP($A368,table100!$DE$10:$DK$462,7,FALSE)*1000,"")</f>
        <v>0.88653822806110982</v>
      </c>
      <c r="AK368">
        <f>IFERROR(VLOOKUP($A368,table123!$EF$10:$EZ$410,7,FALSE)/VLOOKUP($A368,table100!$EE$10:$EK$462,7,FALSE)*1000,"")</f>
        <v>0.44005061010341401</v>
      </c>
      <c r="AL368">
        <f>IFERROR(VLOOKUP($A368,table123!$FF$10:$FZ$410,7,FALSE)/VLOOKUP($A368,table100!$FE$10:$FK$462,7,FALSE)*1000,"")</f>
        <v>0.92983940037853208</v>
      </c>
      <c r="AM368" t="str">
        <f>IFERROR(VLOOKUP($A368,table123!$GF$10:$GZ$410,7,FALSE)/VLOOKUP($A368,table100!$GE$10:$GK$462,7,FALSE)*1000,"")</f>
        <v/>
      </c>
      <c r="AO368">
        <f>IFERROR(VLOOKUP($A368,table123!$F$10:$R$410,9,FALSE)/VLOOKUP($A368,table100!$E$10:$K$462,7,FALSE)*1000,"")</f>
        <v>0</v>
      </c>
      <c r="AP368">
        <f>IFERROR(VLOOKUP($A368,table123!$AF$10:$AR$410,9,FALSE)/VLOOKUP($A368,table100!$AE$10:$AK$462,7,FALSE)*1000,"")</f>
        <v>0</v>
      </c>
      <c r="AQ368">
        <f>IFERROR(VLOOKUP($A368,table123!$BF$10:$BR$410,9,FALSE)/VLOOKUP($A368,table100!$BE$10:$BK$462,7,FALSE)*1000,"")</f>
        <v>0</v>
      </c>
      <c r="AR368">
        <f>IFERROR(VLOOKUP($A368,table123!$CF$10:$CY$410,16,FALSE)/VLOOKUP($A368,table100!$CE$10:$CK$462,7,FALSE)*1000,"")</f>
        <v>0</v>
      </c>
      <c r="AS368">
        <f>IFERROR(VLOOKUP($A368,table123!$DF$10:$DY$410,16,FALSE)/VLOOKUP($A368,table100!$DE$10:$DK$462,7,FALSE)*1000,"")</f>
        <v>0</v>
      </c>
      <c r="AT368">
        <f>IFERROR(VLOOKUP($A368,table123!$EF$10:$EZ$410,17,FALSE)/VLOOKUP($A368,table100!$EE$10:$EK$462,7,FALSE)*1000,"")</f>
        <v>0</v>
      </c>
      <c r="AU368">
        <f>IFERROR(VLOOKUP($A368,table123!$FF$10:$FZ$410,17,FALSE)/VLOOKUP($A368,table100!$FE$10:$FK$462,7,FALSE)*1000,"")</f>
        <v>0</v>
      </c>
      <c r="AV368" t="str">
        <f>IFERROR(VLOOKUP($A368,table123!$GF$10:$GZ$410,17,FALSE)/VLOOKUP($A368,table100!$GE$10:$GK$462,7,FALSE)*1000,"")</f>
        <v/>
      </c>
      <c r="AX368">
        <f>IFERROR(VLOOKUP($A368,table123!$F$10:$R$410,11,FALSE)/VLOOKUP($A368,table100!$E$10:$K$462,7,FALSE)*1000,"")</f>
        <v>0.11324562058834318</v>
      </c>
      <c r="AY368">
        <f>IFERROR(VLOOKUP($A368,table123!$AF$10:$AR$410,11,FALSE)/VLOOKUP($A368,table100!$AE$10:$AK$462,7,FALSE)*1000,"")</f>
        <v>0</v>
      </c>
      <c r="AZ368">
        <f>IFERROR(VLOOKUP($A368,table123!$BF$10:$BR$410,11,FALSE)/VLOOKUP($A368,table100!$BE$10:$BK$462,7,FALSE)*1000,"")</f>
        <v>0.50579622535335733</v>
      </c>
      <c r="BA368">
        <f>IFERROR(VLOOKUP($A368,table123!$CF$10:$CY$410,18,FALSE)/VLOOKUP($A368,table100!$CE$10:$CK$462,7,FALSE)*1000,"")</f>
        <v>5.5714257321154391E-2</v>
      </c>
      <c r="BB368">
        <f>IFERROR(VLOOKUP($A368,table123!$DF$10:$DY$410,18,FALSE)/VLOOKUP($A368,table100!$DE$10:$DK$462,7,FALSE)*1000,"")</f>
        <v>0</v>
      </c>
      <c r="BC368">
        <f>IFERROR(VLOOKUP($A368,table123!$EF$10:$EZ$410,19,FALSE)/VLOOKUP($A368,table100!$EE$10:$EK$462,7,FALSE)*1000,"")</f>
        <v>0</v>
      </c>
      <c r="BD368">
        <f>IFERROR(VLOOKUP($A368,table123!$FF$10:$FZ$410,19,FALSE)/VLOOKUP($A368,table100!$FE$10:$FK$462,7,FALSE)*1000,"")</f>
        <v>0</v>
      </c>
      <c r="BE368" t="str">
        <f>IFERROR(VLOOKUP($A368,table123!$GF$10:$GZ$410,19,FALSE)/VLOOKUP($A368,table100!$GE$10:$GK$462,7,FALSE)*1000,"")</f>
        <v/>
      </c>
      <c r="BG368">
        <f>IFERROR(VLOOKUP($A368,table123!$F$10:$R$410,13,FALSE)/VLOOKUP($A368,table100!$E$10:$K$462,7,FALSE)*1000,"")</f>
        <v>2.7745177044144076</v>
      </c>
      <c r="BH368">
        <f>IFERROR(VLOOKUP($A368,table123!$AF$10:$AR$410,13,FALSE)/VLOOKUP($A368,table100!$AE$10:$AK$462,7,FALSE)*1000,"")</f>
        <v>4.7431560941523863</v>
      </c>
      <c r="BI368">
        <f>IFERROR(VLOOKUP($A368,table123!$BF$10:$BR$410,13,FALSE)/VLOOKUP($A368,table100!$BE$10:$BK$462,7,FALSE)*1000,"")</f>
        <v>8.7109349921967105</v>
      </c>
      <c r="BJ368">
        <f>IFERROR(VLOOKUP($A368,table123!$CF$10:$CY$410,20,FALSE)/VLOOKUP($A368,table100!$CE$10:$CK$462,7,FALSE)*1000,"")</f>
        <v>5.5157114747942853</v>
      </c>
      <c r="BK368">
        <f>IFERROR(VLOOKUP($A368,table123!$DF$10:$DY$410,20,FALSE)/VLOOKUP($A368,table100!$DE$10:$DK$462,7,FALSE)*1000,"")</f>
        <v>7.3139403815041559</v>
      </c>
      <c r="BL368">
        <f>IFERROR(VLOOKUP($A368,table123!$EF$10:$EZ$410,21,FALSE)/VLOOKUP($A368,table100!$EE$10:$EK$462,7,FALSE)*1000,"")</f>
        <v>5.6656516050814556</v>
      </c>
      <c r="BM368">
        <f>IFERROR(VLOOKUP($A368,table123!$FF$10:$FZ$410,21,FALSE)/VLOOKUP($A368,table100!$FE$10:$FK$462,7,FALSE)*1000,"")</f>
        <v>2.1878574126553696</v>
      </c>
      <c r="BN368" t="str">
        <f>IFERROR(VLOOKUP($A368,table123!$GF$10:$GZ$410,21,FALSE)/VLOOKUP($A368,table100!$GE$10:$GK$462,7,FALSE)*1000,"")</f>
        <v/>
      </c>
    </row>
    <row r="369" spans="1:66" x14ac:dyDescent="0.3">
      <c r="A369" t="s">
        <v>1045</v>
      </c>
      <c r="B369" t="str">
        <f>VLOOKUP($A369,class!$A$1:$B$455,2,FALSE)</f>
        <v>Shire District</v>
      </c>
      <c r="C369" t="str">
        <f>IFERROR(VLOOKUP($A369,classifications!A$3:C$334,3,FALSE),VLOOKUP($A369,classifications!I$2:K$28,3,FALSE))</f>
        <v>Predominantly Rural</v>
      </c>
      <c r="E369" t="b">
        <f>IF(VLOOKUP(A369,table123!$F$10:$F$410,1,FALSE)=VLOOKUP(calculations!A369,table100!$E$10:$E$462,1,FALSE),TRUE,FALSE)</f>
        <v>1</v>
      </c>
      <c r="F369" t="b">
        <f>IF(VLOOKUP($A369,table123!$AF$10:$AF$410,1,FALSE)=VLOOKUP(calculations!$A369,table100!$AE$10:$AE$462,1,FALSE),TRUE,FALSE)</f>
        <v>1</v>
      </c>
      <c r="G369" t="b">
        <f>IF(VLOOKUP($A369,table123!$BF$10:$BF$410,1,FALSE)=VLOOKUP(calculations!$A369,table100!$BE$10:$BE$462,1,FALSE),TRUE,FALSE)</f>
        <v>1</v>
      </c>
      <c r="H369" t="b">
        <f>IF(VLOOKUP($A369,table123!$CF$10:$CF$410,1,FALSE)=VLOOKUP(calculations!$A369,table100!$CE$10:$CE$462,1,FALSE),TRUE,FALSE)</f>
        <v>1</v>
      </c>
      <c r="I369" t="b">
        <f>IF(VLOOKUP($A369,table123!$DF$10:$DF$410,1,FALSE)=VLOOKUP(calculations!$A369,table100!$DE$10:$DE$462,1,FALSE),TRUE,FALSE)</f>
        <v>1</v>
      </c>
      <c r="J369" t="b">
        <f>IF(VLOOKUP($A369,table123!$EF$10:$EF$410,1,FALSE)=VLOOKUP(calculations!$A369,table100!$EE$10:$EE$462,1,FALSE),TRUE,FALSE)</f>
        <v>1</v>
      </c>
      <c r="K369" t="b">
        <f>IF(VLOOKUP($A369,table123!$FF$10:$FF$410,1,FALSE)=VLOOKUP(calculations!$A369,table100!$FE$10:$FE$462,1,FALSE),TRUE,FALSE)</f>
        <v>1</v>
      </c>
      <c r="L369" t="b">
        <f>IF(VLOOKUP($A369,table123!$GF$10:$GF$408,1,FALSE)=VLOOKUP(calculations!$A369,table100!$GE$10:$GE$462,1,FALSE),TRUE,FALSE)</f>
        <v>1</v>
      </c>
      <c r="N369">
        <f>IFERROR(VLOOKUP($A369,table123!$F$10:$R$410,3,FALSE)/VLOOKUP($A369,table100!$E$10:$K$462,7,FALSE)*1000,"")</f>
        <v>6.8105936656158139</v>
      </c>
      <c r="O369">
        <f>IFERROR(VLOOKUP($A369,table123!$AF$10:$AR$410,3,FALSE)/VLOOKUP($A369,table100!$AE$10:$AK$462,7,FALSE)*1000,"")</f>
        <v>5.6150827729260522</v>
      </c>
      <c r="P369">
        <f>IFERROR(VLOOKUP($A369,table123!$BF$10:$BR$410,3,FALSE)/VLOOKUP($A369,table100!$BE$10:$BK$462,7,FALSE)*1000,"")</f>
        <v>7.8143468782012562</v>
      </c>
      <c r="Q369">
        <f>IFERROR(VLOOKUP($A369,table123!$CF$10:$CY$410,3,FALSE)/VLOOKUP($A369,table100!$CE$10:$CK$462,7,FALSE)*1000,"")</f>
        <v>7.4930282259115435</v>
      </c>
      <c r="R369">
        <f>IFERROR(VLOOKUP($A369,table123!$DF$10:$DY$410,3,FALSE)/VLOOKUP($A369,table100!$DE$10:$DK$462,7,FALSE)*1000,"")</f>
        <v>7.2656755009696186</v>
      </c>
      <c r="S369">
        <f>IFERROR(VLOOKUP($A369,table123!$EF$10:$EZ$410,3,FALSE)/VLOOKUP($A369,table100!$EE$10:$EK$462,7,FALSE)*1000,"")</f>
        <v>7.2998309512832336</v>
      </c>
      <c r="T369">
        <f>IFERROR(VLOOKUP($A369,table123!$FF$10:$FZ$410,3,FALSE)/VLOOKUP($A369,table100!$FE$10:$FK$462,7,FALSE)*1000,"")</f>
        <v>9.9998729368114763</v>
      </c>
      <c r="U369">
        <f>IFERROR(VLOOKUP($A369,table123!$GF$10:$GZ$410,3,FALSE)/VLOOKUP($A369,table100!$GE$10:$GK$462,7,FALSE)*1000,"")</f>
        <v>10.256281343874511</v>
      </c>
      <c r="W369">
        <f>IFERROR(VLOOKUP($A369,table123!$F$10:$R$410,5,FALSE)/VLOOKUP($A369,table100!$E$10:$K$462,7,FALSE)*1000,"")</f>
        <v>0</v>
      </c>
      <c r="X369">
        <f>IFERROR(VLOOKUP($A369,table123!$AF$10:$AR$410,5,FALSE)/VLOOKUP($A369,table100!$AE$10:$AK$462,7,FALSE)*1000,"")</f>
        <v>-1.321195946570836E-2</v>
      </c>
      <c r="Y369">
        <f>IFERROR(VLOOKUP($A369,table123!$BF$10:$BR$410,5,FALSE)/VLOOKUP($A369,table100!$BE$10:$BK$462,7,FALSE)*1000,"")</f>
        <v>3.9400068293451704E-2</v>
      </c>
      <c r="Z369">
        <f>IFERROR(VLOOKUP($A369,table123!$CF$10:$CY$410,5,FALSE)/VLOOKUP($A369,table100!$CE$10:$CK$462,7,FALSE)*1000,"")</f>
        <v>0.1563762412364148</v>
      </c>
      <c r="AA369">
        <f>IFERROR(VLOOKUP($A369,table123!$DF$10:$DY$410,5,FALSE)/VLOOKUP($A369,table100!$DE$10:$DK$462,7,FALSE)*1000,"")</f>
        <v>0.10342598577892696</v>
      </c>
      <c r="AB369">
        <f>IFERROR(VLOOKUP($A369,table123!$EF$10:$EZ$410,5,FALSE)/VLOOKUP($A369,table100!$EE$10:$EK$462,7,FALSE)*1000,"")</f>
        <v>1.2806720967163569E-2</v>
      </c>
      <c r="AC369">
        <f>IFERROR(VLOOKUP($A369,table123!$FF$10:$FZ$410,5,FALSE)/VLOOKUP($A369,table100!$FE$10:$FK$462,7,FALSE)*1000,"")</f>
        <v>-1.270631885236528E-2</v>
      </c>
      <c r="AD369">
        <f>IFERROR(VLOOKUP($A369,table123!$GF$10:$GZ$410,5,FALSE)/VLOOKUP($A369,table100!$GE$10:$GK$462,7,FALSE)*1000,"")</f>
        <v>5.0275888940561328E-2</v>
      </c>
      <c r="AF369">
        <f>IFERROR(VLOOKUP($A369,table123!$F$10:$R$410,7,FALSE)/VLOOKUP($A369,table100!$E$10:$K$462,7,FALSE)*1000,"")</f>
        <v>0</v>
      </c>
      <c r="AG369">
        <f>IFERROR(VLOOKUP($A369,table123!$AF$10:$AR$410,7,FALSE)/VLOOKUP($A369,table100!$AE$10:$AK$462,7,FALSE)*1000,"")</f>
        <v>0.46241858129979257</v>
      </c>
      <c r="AH369">
        <f>IFERROR(VLOOKUP($A369,table123!$BF$10:$BR$410,7,FALSE)/VLOOKUP($A369,table100!$BE$10:$BK$462,7,FALSE)*1000,"")</f>
        <v>0.35460061464106535</v>
      </c>
      <c r="AI369">
        <f>IFERROR(VLOOKUP($A369,table123!$CF$10:$CY$410,7,FALSE)/VLOOKUP($A369,table100!$CE$10:$CK$462,7,FALSE)*1000,"")</f>
        <v>1.211915869582215</v>
      </c>
      <c r="AJ369">
        <f>IFERROR(VLOOKUP($A369,table123!$DF$10:$DY$410,7,FALSE)/VLOOKUP($A369,table100!$DE$10:$DK$462,7,FALSE)*1000,"")</f>
        <v>2.3658694246929541</v>
      </c>
      <c r="AK369">
        <f>IFERROR(VLOOKUP($A369,table123!$EF$10:$EZ$410,7,FALSE)/VLOOKUP($A369,table100!$EE$10:$EK$462,7,FALSE)*1000,"")</f>
        <v>0.70436965319399625</v>
      </c>
      <c r="AL369">
        <f>IFERROR(VLOOKUP($A369,table123!$FF$10:$FZ$410,7,FALSE)/VLOOKUP($A369,table100!$FE$10:$FK$462,7,FALSE)*1000,"")</f>
        <v>1.1435686967128753</v>
      </c>
      <c r="AM369">
        <f>IFERROR(VLOOKUP($A369,table123!$GF$10:$GZ$410,7,FALSE)/VLOOKUP($A369,table100!$GE$10:$GK$462,7,FALSE)*1000,"")</f>
        <v>0.94267291763552497</v>
      </c>
      <c r="AO369">
        <f>IFERROR(VLOOKUP($A369,table123!$F$10:$R$410,9,FALSE)/VLOOKUP($A369,table100!$E$10:$K$462,7,FALSE)*1000,"")</f>
        <v>0</v>
      </c>
      <c r="AP369">
        <f>IFERROR(VLOOKUP($A369,table123!$AF$10:$AR$410,9,FALSE)/VLOOKUP($A369,table100!$AE$10:$AK$462,7,FALSE)*1000,"")</f>
        <v>0</v>
      </c>
      <c r="AQ369">
        <f>IFERROR(VLOOKUP($A369,table123!$BF$10:$BR$410,9,FALSE)/VLOOKUP($A369,table100!$BE$10:$BK$462,7,FALSE)*1000,"")</f>
        <v>2.6266712195634475E-2</v>
      </c>
      <c r="AR369">
        <f>IFERROR(VLOOKUP($A369,table123!$CF$10:$CY$410,16,FALSE)/VLOOKUP($A369,table100!$CE$10:$CK$462,7,FALSE)*1000,"")</f>
        <v>2.6062706872735802E-2</v>
      </c>
      <c r="AS369">
        <f>IFERROR(VLOOKUP($A369,table123!$DF$10:$DY$410,16,FALSE)/VLOOKUP($A369,table100!$DE$10:$DK$462,7,FALSE)*1000,"")</f>
        <v>0</v>
      </c>
      <c r="AT369">
        <f>IFERROR(VLOOKUP($A369,table123!$EF$10:$EZ$410,17,FALSE)/VLOOKUP($A369,table100!$EE$10:$EK$462,7,FALSE)*1000,"")</f>
        <v>0</v>
      </c>
      <c r="AU369">
        <f>IFERROR(VLOOKUP($A369,table123!$FF$10:$FZ$410,17,FALSE)/VLOOKUP($A369,table100!$FE$10:$FK$462,7,FALSE)*1000,"")</f>
        <v>0</v>
      </c>
      <c r="AV369">
        <f>IFERROR(VLOOKUP($A369,table123!$GF$10:$GZ$410,17,FALSE)/VLOOKUP($A369,table100!$GE$10:$GK$462,7,FALSE)*1000,"")</f>
        <v>0</v>
      </c>
      <c r="AX369">
        <f>IFERROR(VLOOKUP($A369,table123!$F$10:$R$410,11,FALSE)/VLOOKUP($A369,table100!$E$10:$K$462,7,FALSE)*1000,"")</f>
        <v>0</v>
      </c>
      <c r="AY369">
        <f>IFERROR(VLOOKUP($A369,table123!$AF$10:$AR$410,11,FALSE)/VLOOKUP($A369,table100!$AE$10:$AK$462,7,FALSE)*1000,"")</f>
        <v>7.9271756794250164E-2</v>
      </c>
      <c r="AZ369">
        <f>IFERROR(VLOOKUP($A369,table123!$BF$10:$BR$410,11,FALSE)/VLOOKUP($A369,table100!$BE$10:$BK$462,7,FALSE)*1000,"")</f>
        <v>0.40713403903233431</v>
      </c>
      <c r="BA369">
        <f>IFERROR(VLOOKUP($A369,table123!$CF$10:$CY$410,18,FALSE)/VLOOKUP($A369,table100!$CE$10:$CK$462,7,FALSE)*1000,"")</f>
        <v>0.912194740545753</v>
      </c>
      <c r="BB369">
        <f>IFERROR(VLOOKUP($A369,table123!$DF$10:$DY$410,18,FALSE)/VLOOKUP($A369,table100!$DE$10:$DK$462,7,FALSE)*1000,"")</f>
        <v>0.24563671622495151</v>
      </c>
      <c r="BC369">
        <f>IFERROR(VLOOKUP($A369,table123!$EF$10:$EZ$410,19,FALSE)/VLOOKUP($A369,table100!$EE$10:$EK$462,7,FALSE)*1000,"")</f>
        <v>0.1152604887044721</v>
      </c>
      <c r="BD369">
        <f>IFERROR(VLOOKUP($A369,table123!$FF$10:$FZ$410,19,FALSE)/VLOOKUP($A369,table100!$FE$10:$FK$462,7,FALSE)*1000,"")</f>
        <v>0.20330110163784448</v>
      </c>
      <c r="BE369">
        <f>IFERROR(VLOOKUP($A369,table123!$GF$10:$GZ$410,19,FALSE)/VLOOKUP($A369,table100!$GE$10:$GK$462,7,FALSE)*1000,"")</f>
        <v>8.798280564598232E-2</v>
      </c>
      <c r="BG369">
        <f>IFERROR(VLOOKUP($A369,table123!$F$10:$R$410,13,FALSE)/VLOOKUP($A369,table100!$E$10:$K$462,7,FALSE)*1000,"")</f>
        <v>6.8105936656158139</v>
      </c>
      <c r="BH369">
        <f>IFERROR(VLOOKUP($A369,table123!$AF$10:$AR$410,13,FALSE)/VLOOKUP($A369,table100!$AE$10:$AK$462,7,FALSE)*1000,"")</f>
        <v>5.9850176379658864</v>
      </c>
      <c r="BI369">
        <f>IFERROR(VLOOKUP($A369,table123!$BF$10:$BR$410,13,FALSE)/VLOOKUP($A369,table100!$BE$10:$BK$462,7,FALSE)*1000,"")</f>
        <v>7.827480234299073</v>
      </c>
      <c r="BJ369">
        <f>IFERROR(VLOOKUP($A369,table123!$CF$10:$CY$410,20,FALSE)/VLOOKUP($A369,table100!$CE$10:$CK$462,7,FALSE)*1000,"")</f>
        <v>7.9751883030571555</v>
      </c>
      <c r="BK369">
        <f>IFERROR(VLOOKUP($A369,table123!$DF$10:$DY$410,20,FALSE)/VLOOKUP($A369,table100!$DE$10:$DK$462,7,FALSE)*1000,"")</f>
        <v>9.4893341952165482</v>
      </c>
      <c r="BL369">
        <f>IFERROR(VLOOKUP($A369,table123!$EF$10:$EZ$410,21,FALSE)/VLOOKUP($A369,table100!$EE$10:$EK$462,7,FALSE)*1000,"")</f>
        <v>7.901746836739922</v>
      </c>
      <c r="BM369">
        <f>IFERROR(VLOOKUP($A369,table123!$FF$10:$FZ$410,21,FALSE)/VLOOKUP($A369,table100!$FE$10:$FK$462,7,FALSE)*1000,"")</f>
        <v>10.927434213034141</v>
      </c>
      <c r="BN369">
        <f>IFERROR(VLOOKUP($A369,table123!$GF$10:$GZ$410,21,FALSE)/VLOOKUP($A369,table100!$GE$10:$GK$462,7,FALSE)*1000,"")</f>
        <v>11.161247344804615</v>
      </c>
    </row>
    <row r="370" spans="1:66" x14ac:dyDescent="0.3">
      <c r="A370" t="s">
        <v>956</v>
      </c>
      <c r="B370" t="str">
        <f>VLOOKUP($A370,class!$A$1:$B$455,2,FALSE)</f>
        <v>Shire County</v>
      </c>
      <c r="C370" t="str">
        <f>IFERROR(VLOOKUP($A370,classifications!A$3:C$334,3,FALSE),VLOOKUP($A370,classifications!I$2:K$28,3,FALSE))</f>
        <v>Predominantly Urban</v>
      </c>
      <c r="E370" t="b">
        <f>IF(VLOOKUP(A370,table123!$F$10:$F$410,1,FALSE)=VLOOKUP(calculations!A370,table100!$E$10:$E$462,1,FALSE),TRUE,FALSE)</f>
        <v>1</v>
      </c>
      <c r="F370" t="b">
        <f>IF(VLOOKUP($A370,table123!$AF$10:$AF$410,1,FALSE)=VLOOKUP(calculations!$A370,table100!$AE$10:$AE$462,1,FALSE),TRUE,FALSE)</f>
        <v>1</v>
      </c>
      <c r="G370" t="b">
        <f>IF(VLOOKUP($A370,table123!$BF$10:$BF$410,1,FALSE)=VLOOKUP(calculations!$A370,table100!$BE$10:$BE$462,1,FALSE),TRUE,FALSE)</f>
        <v>1</v>
      </c>
      <c r="H370" t="b">
        <f>IF(VLOOKUP($A370,table123!$CF$10:$CF$410,1,FALSE)=VLOOKUP(calculations!$A370,table100!$CE$10:$CE$462,1,FALSE),TRUE,FALSE)</f>
        <v>1</v>
      </c>
      <c r="I370" t="b">
        <f>IF(VLOOKUP($A370,table123!$DF$10:$DF$410,1,FALSE)=VLOOKUP(calculations!$A370,table100!$DE$10:$DE$462,1,FALSE),TRUE,FALSE)</f>
        <v>1</v>
      </c>
      <c r="J370" t="b">
        <f>IF(VLOOKUP($A370,table123!$EF$10:$EF$410,1,FALSE)=VLOOKUP(calculations!$A370,table100!$EE$10:$EE$462,1,FALSE),TRUE,FALSE)</f>
        <v>1</v>
      </c>
      <c r="K370" t="b">
        <f>IF(VLOOKUP($A370,table123!$FF$10:$FF$410,1,FALSE)=VLOOKUP(calculations!$A370,table100!$FE$10:$FE$462,1,FALSE),TRUE,FALSE)</f>
        <v>1</v>
      </c>
      <c r="L370" t="b">
        <f>IF(VLOOKUP($A370,table123!$GF$10:$GF$408,1,FALSE)=VLOOKUP(calculations!$A370,table100!$GE$10:$GE$462,1,FALSE),TRUE,FALSE)</f>
        <v>1</v>
      </c>
      <c r="N370">
        <f>IFERROR(VLOOKUP($A370,table123!$F$10:$R$410,3,FALSE)/VLOOKUP($A370,table100!$E$10:$K$462,7,FALSE)*1000,"")</f>
        <v>5.7457584899393872</v>
      </c>
      <c r="O370">
        <f>IFERROR(VLOOKUP($A370,table123!$AF$10:$AR$410,3,FALSE)/VLOOKUP($A370,table100!$AE$10:$AK$462,7,FALSE)*1000,"")</f>
        <v>6.739656690140845</v>
      </c>
      <c r="P370">
        <f>IFERROR(VLOOKUP($A370,table123!$BF$10:$BR$410,3,FALSE)/VLOOKUP($A370,table100!$BE$10:$BK$462,7,FALSE)*1000,"")</f>
        <v>8.2904696475935769</v>
      </c>
      <c r="Q370">
        <f>IFERROR(VLOOKUP($A370,table123!$CF$10:$CY$410,3,FALSE)/VLOOKUP($A370,table100!$CE$10:$CK$462,7,FALSE)*1000,"")</f>
        <v>10.400899010276337</v>
      </c>
      <c r="R370">
        <f>IFERROR(VLOOKUP($A370,table123!$DF$10:$DY$410,3,FALSE)/VLOOKUP($A370,table100!$DE$10:$DK$462,7,FALSE)*1000,"")</f>
        <v>8.9024501125843045</v>
      </c>
      <c r="S370">
        <f>IFERROR(VLOOKUP($A370,table123!$EF$10:$EZ$410,3,FALSE)/VLOOKUP($A370,table100!$EE$10:$EK$462,7,FALSE)*1000,"")</f>
        <v>9.9807634807780339</v>
      </c>
      <c r="T370">
        <f>IFERROR(VLOOKUP($A370,table123!$FF$10:$FZ$410,3,FALSE)/VLOOKUP($A370,table100!$FE$10:$FK$462,7,FALSE)*1000,"")</f>
        <v>9.7659675270455253</v>
      </c>
      <c r="U370">
        <f>IFERROR(VLOOKUP($A370,table123!$GF$10:$GZ$410,3,FALSE)/VLOOKUP($A370,table100!$GE$10:$GK$462,7,FALSE)*1000,"")</f>
        <v>8.9525422061362967</v>
      </c>
      <c r="W370">
        <f>IFERROR(VLOOKUP($A370,table123!$F$10:$R$410,5,FALSE)/VLOOKUP($A370,table100!$E$10:$K$462,7,FALSE)*1000,"")</f>
        <v>0.12177908167501592</v>
      </c>
      <c r="X370">
        <f>IFERROR(VLOOKUP($A370,table123!$AF$10:$AR$410,5,FALSE)/VLOOKUP($A370,table100!$AE$10:$AK$462,7,FALSE)*1000,"")</f>
        <v>0.14029489436619719</v>
      </c>
      <c r="Y370">
        <f>IFERROR(VLOOKUP($A370,table123!$BF$10:$BR$410,5,FALSE)/VLOOKUP($A370,table100!$BE$10:$BK$462,7,FALSE)*1000,"")</f>
        <v>8.194862913601561E-2</v>
      </c>
      <c r="Z370">
        <f>IFERROR(VLOOKUP($A370,table123!$CF$10:$CY$410,5,FALSE)/VLOOKUP($A370,table100!$CE$10:$CK$462,7,FALSE)*1000,"")</f>
        <v>9.4775179734358714E-2</v>
      </c>
      <c r="AA370">
        <f>IFERROR(VLOOKUP($A370,table123!$DF$10:$DY$410,5,FALSE)/VLOOKUP($A370,table100!$DE$10:$DK$462,7,FALSE)*1000,"")</f>
        <v>1.0696846034946595E-2</v>
      </c>
      <c r="AB370">
        <f>IFERROR(VLOOKUP($A370,table123!$EF$10:$EZ$410,5,FALSE)/VLOOKUP($A370,table100!$EE$10:$EK$462,7,FALSE)*1000,"")</f>
        <v>0.15876081888830382</v>
      </c>
      <c r="AC370">
        <f>IFERROR(VLOOKUP($A370,table123!$FF$10:$FZ$410,5,FALSE)/VLOOKUP($A370,table100!$FE$10:$FK$462,7,FALSE)*1000,"")</f>
        <v>0.18846144785507316</v>
      </c>
      <c r="AD370">
        <f>IFERROR(VLOOKUP($A370,table123!$GF$10:$GZ$410,5,FALSE)/VLOOKUP($A370,table100!$GE$10:$GK$462,7,FALSE)*1000,"")</f>
        <v>0.15015831346324618</v>
      </c>
      <c r="AF370">
        <f>IFERROR(VLOOKUP($A370,table123!$F$10:$R$410,7,FALSE)/VLOOKUP($A370,table100!$E$10:$K$462,7,FALSE)*1000,"")</f>
        <v>0.67532036201599732</v>
      </c>
      <c r="AG370">
        <f>IFERROR(VLOOKUP($A370,table123!$AF$10:$AR$410,7,FALSE)/VLOOKUP($A370,table100!$AE$10:$AK$462,7,FALSE)*1000,"")</f>
        <v>0.69597271126760574</v>
      </c>
      <c r="AH370">
        <f>IFERROR(VLOOKUP($A370,table123!$BF$10:$BR$410,7,FALSE)/VLOOKUP($A370,table100!$BE$10:$BK$462,7,FALSE)*1000,"")</f>
        <v>1.1172329772210128</v>
      </c>
      <c r="AI370">
        <f>IFERROR(VLOOKUP($A370,table123!$CF$10:$CY$410,7,FALSE)/VLOOKUP($A370,table100!$CE$10:$CK$462,7,FALSE)*1000,"")</f>
        <v>2.2881436250152318</v>
      </c>
      <c r="AJ370">
        <f>IFERROR(VLOOKUP($A370,table123!$DF$10:$DY$410,7,FALSE)/VLOOKUP($A370,table100!$DE$10:$DK$462,7,FALSE)*1000,"")</f>
        <v>2.0537944387097462</v>
      </c>
      <c r="AK370">
        <f>IFERROR(VLOOKUP($A370,table123!$EF$10:$EZ$410,7,FALSE)/VLOOKUP($A370,table100!$EE$10:$EK$462,7,FALSE)*1000,"")</f>
        <v>1.1377858686995106</v>
      </c>
      <c r="AL370">
        <f>IFERROR(VLOOKUP($A370,table123!$FF$10:$FZ$410,7,FALSE)/VLOOKUP($A370,table100!$FE$10:$FK$462,7,FALSE)*1000,"")</f>
        <v>1.3166126148764139</v>
      </c>
      <c r="AM370">
        <f>IFERROR(VLOOKUP($A370,table123!$GF$10:$GZ$410,7,FALSE)/VLOOKUP($A370,table100!$GE$10:$GK$462,7,FALSE)*1000,"")</f>
        <v>1.4135592957057312</v>
      </c>
      <c r="AO370">
        <f>IFERROR(VLOOKUP($A370,table123!$F$10:$R$410,9,FALSE)/VLOOKUP($A370,table100!$E$10:$K$462,7,FALSE)*1000,"")</f>
        <v>8.3031192051147215E-3</v>
      </c>
      <c r="AP370">
        <f>IFERROR(VLOOKUP($A370,table123!$AF$10:$AR$410,9,FALSE)/VLOOKUP($A370,table100!$AE$10:$AK$462,7,FALSE)*1000,"")</f>
        <v>0</v>
      </c>
      <c r="AQ370">
        <f>IFERROR(VLOOKUP($A370,table123!$BF$10:$BR$410,9,FALSE)/VLOOKUP($A370,table100!$BE$10:$BK$462,7,FALSE)*1000,"")</f>
        <v>7.6485387193614557E-2</v>
      </c>
      <c r="AR370">
        <f>IFERROR(VLOOKUP($A370,table123!$CF$10:$CY$410,16,FALSE)/VLOOKUP($A370,table100!$CE$10:$CK$462,7,FALSE)*1000,"")</f>
        <v>3.7910071893743486E-2</v>
      </c>
      <c r="AS370">
        <f>IFERROR(VLOOKUP($A370,table123!$DF$10:$DY$410,16,FALSE)/VLOOKUP($A370,table100!$DE$10:$DK$462,7,FALSE)*1000,"")</f>
        <v>1.3371057543683245E-2</v>
      </c>
      <c r="AT370">
        <f>IFERROR(VLOOKUP($A370,table123!$EF$10:$EZ$410,17,FALSE)/VLOOKUP($A370,table100!$EE$10:$EK$462,7,FALSE)*1000,"")</f>
        <v>6.3504327555321524E-2</v>
      </c>
      <c r="AU370">
        <f>IFERROR(VLOOKUP($A370,table123!$FF$10:$FZ$410,17,FALSE)/VLOOKUP($A370,table100!$FE$10:$FK$462,7,FALSE)*1000,"")</f>
        <v>0.12040592501851896</v>
      </c>
      <c r="AV370">
        <f>IFERROR(VLOOKUP($A370,table123!$GF$10:$GZ$410,17,FALSE)/VLOOKUP($A370,table100!$GE$10:$GK$462,7,FALSE)*1000,"")</f>
        <v>0.17086980497541804</v>
      </c>
      <c r="AX370">
        <f>IFERROR(VLOOKUP($A370,table123!$F$10:$R$410,11,FALSE)/VLOOKUP($A370,table100!$E$10:$K$462,7,FALSE)*1000,"")</f>
        <v>0.43452990506767042</v>
      </c>
      <c r="AY370">
        <f>IFERROR(VLOOKUP($A370,table123!$AF$10:$AR$410,11,FALSE)/VLOOKUP($A370,table100!$AE$10:$AK$462,7,FALSE)*1000,"")</f>
        <v>0.52541813380281688</v>
      </c>
      <c r="AZ370">
        <f>IFERROR(VLOOKUP($A370,table123!$BF$10:$BR$410,11,FALSE)/VLOOKUP($A370,table100!$BE$10:$BK$462,7,FALSE)*1000,"")</f>
        <v>0.79217008164815084</v>
      </c>
      <c r="BA370">
        <f>IFERROR(VLOOKUP($A370,table123!$CF$10:$CY$410,18,FALSE)/VLOOKUP($A370,table100!$CE$10:$CK$462,7,FALSE)*1000,"")</f>
        <v>0.23829188047495903</v>
      </c>
      <c r="BB370">
        <f>IFERROR(VLOOKUP($A370,table123!$DF$10:$DY$410,18,FALSE)/VLOOKUP($A370,table100!$DE$10:$DK$462,7,FALSE)*1000,"")</f>
        <v>0.32357959255713453</v>
      </c>
      <c r="BC370">
        <f>IFERROR(VLOOKUP($A370,table123!$EF$10:$EZ$410,19,FALSE)/VLOOKUP($A370,table100!$EE$10:$EK$462,7,FALSE)*1000,"")</f>
        <v>0.45511434747980434</v>
      </c>
      <c r="BD370">
        <f>IFERROR(VLOOKUP($A370,table123!$FF$10:$FZ$410,19,FALSE)/VLOOKUP($A370,table100!$FE$10:$FK$462,7,FALSE)*1000,"")</f>
        <v>0.35074769461916389</v>
      </c>
      <c r="BE370">
        <f>IFERROR(VLOOKUP($A370,table123!$GF$10:$GZ$410,19,FALSE)/VLOOKUP($A370,table100!$GE$10:$GK$462,7,FALSE)*1000,"")</f>
        <v>0.54367665219451189</v>
      </c>
      <c r="BG370">
        <f>IFERROR(VLOOKUP($A370,table123!$F$10:$R$410,13,FALSE)/VLOOKUP($A370,table100!$E$10:$K$462,7,FALSE)*1000,"")</f>
        <v>6.116631147767845</v>
      </c>
      <c r="BH370">
        <f>IFERROR(VLOOKUP($A370,table123!$AF$10:$AR$410,13,FALSE)/VLOOKUP($A370,table100!$AE$10:$AK$462,7,FALSE)*1000,"")</f>
        <v>7.050506161971831</v>
      </c>
      <c r="BI370">
        <f>IFERROR(VLOOKUP($A370,table123!$BF$10:$BR$410,13,FALSE)/VLOOKUP($A370,table100!$BE$10:$BK$462,7,FALSE)*1000,"")</f>
        <v>8.7739665594960705</v>
      </c>
      <c r="BJ370">
        <f>IFERROR(VLOOKUP($A370,table123!$CF$10:$CY$410,20,FALSE)/VLOOKUP($A370,table100!$CE$10:$CK$462,7,FALSE)*1000,"")</f>
        <v>12.583436006444712</v>
      </c>
      <c r="BK370">
        <f>IFERROR(VLOOKUP($A370,table123!$DF$10:$DY$410,20,FALSE)/VLOOKUP($A370,table100!$DE$10:$DK$462,7,FALSE)*1000,"")</f>
        <v>10.656732862315545</v>
      </c>
      <c r="BL370">
        <f>IFERROR(VLOOKUP($A370,table123!$EF$10:$EZ$410,21,FALSE)/VLOOKUP($A370,table100!$EE$10:$EK$462,7,FALSE)*1000,"")</f>
        <v>10.885700148441366</v>
      </c>
      <c r="BM370">
        <f>IFERROR(VLOOKUP($A370,table123!$FF$10:$FZ$410,21,FALSE)/VLOOKUP($A370,table100!$FE$10:$FK$462,7,FALSE)*1000,"")</f>
        <v>11.04069982017637</v>
      </c>
      <c r="BN370">
        <f>IFERROR(VLOOKUP($A370,table123!$GF$10:$GZ$410,21,FALSE)/VLOOKUP($A370,table100!$GE$10:$GK$462,7,FALSE)*1000,"")</f>
        <v>10.143452968086182</v>
      </c>
    </row>
    <row r="371" spans="1:66" x14ac:dyDescent="0.3">
      <c r="A371" t="s">
        <v>233</v>
      </c>
      <c r="B371" t="str">
        <f>VLOOKUP($A371,class!$A$1:$B$455,2,FALSE)</f>
        <v>London Borough</v>
      </c>
      <c r="C371" t="str">
        <f>IFERROR(VLOOKUP($A371,classifications!A$3:C$334,3,FALSE),VLOOKUP($A371,classifications!I$2:K$28,3,FALSE))</f>
        <v>Predominantly Urban</v>
      </c>
      <c r="E371" t="b">
        <f>IF(VLOOKUP(A371,table123!$F$10:$F$410,1,FALSE)=VLOOKUP(calculations!A371,table100!$E$10:$E$462,1,FALSE),TRUE,FALSE)</f>
        <v>1</v>
      </c>
      <c r="F371" t="b">
        <f>IF(VLOOKUP($A371,table123!$AF$10:$AF$410,1,FALSE)=VLOOKUP(calculations!$A371,table100!$AE$10:$AE$462,1,FALSE),TRUE,FALSE)</f>
        <v>1</v>
      </c>
      <c r="G371" t="b">
        <f>IF(VLOOKUP($A371,table123!$BF$10:$BF$410,1,FALSE)=VLOOKUP(calculations!$A371,table100!$BE$10:$BE$462,1,FALSE),TRUE,FALSE)</f>
        <v>1</v>
      </c>
      <c r="H371" t="b">
        <f>IF(VLOOKUP($A371,table123!$CF$10:$CF$410,1,FALSE)=VLOOKUP(calculations!$A371,table100!$CE$10:$CE$462,1,FALSE),TRUE,FALSE)</f>
        <v>1</v>
      </c>
      <c r="I371" t="b">
        <f>IF(VLOOKUP($A371,table123!$DF$10:$DF$410,1,FALSE)=VLOOKUP(calculations!$A371,table100!$DE$10:$DE$462,1,FALSE),TRUE,FALSE)</f>
        <v>1</v>
      </c>
      <c r="J371" t="b">
        <f>IF(VLOOKUP($A371,table123!$EF$10:$EF$410,1,FALSE)=VLOOKUP(calculations!$A371,table100!$EE$10:$EE$462,1,FALSE),TRUE,FALSE)</f>
        <v>1</v>
      </c>
      <c r="K371" t="b">
        <f>IF(VLOOKUP($A371,table123!$FF$10:$FF$410,1,FALSE)=VLOOKUP(calculations!$A371,table100!$FE$10:$FE$462,1,FALSE),TRUE,FALSE)</f>
        <v>1</v>
      </c>
      <c r="L371" t="b">
        <f>IF(VLOOKUP($A371,table123!$GF$10:$GF$408,1,FALSE)=VLOOKUP(calculations!$A371,table100!$GE$10:$GE$462,1,FALSE),TRUE,FALSE)</f>
        <v>1</v>
      </c>
      <c r="N371">
        <f>IFERROR(VLOOKUP($A371,table123!$F$10:$R$410,3,FALSE)/VLOOKUP($A371,table100!$E$10:$K$462,7,FALSE)*1000,"")</f>
        <v>4.2265923099501022</v>
      </c>
      <c r="O371">
        <f>IFERROR(VLOOKUP($A371,table123!$AF$10:$AR$410,3,FALSE)/VLOOKUP($A371,table100!$AE$10:$AK$462,7,FALSE)*1000,"")</f>
        <v>3.4129692832764507</v>
      </c>
      <c r="P371">
        <f>IFERROR(VLOOKUP($A371,table123!$BF$10:$BR$410,3,FALSE)/VLOOKUP($A371,table100!$BE$10:$BK$462,7,FALSE)*1000,"")</f>
        <v>3.6554869690197482</v>
      </c>
      <c r="Q371">
        <f>IFERROR(VLOOKUP($A371,table123!$CF$10:$CY$410,3,FALSE)/VLOOKUP($A371,table100!$CE$10:$CK$462,7,FALSE)*1000,"")</f>
        <v>5.3584992899369199</v>
      </c>
      <c r="R371">
        <f>IFERROR(VLOOKUP($A371,table123!$DF$10:$DY$410,3,FALSE)/VLOOKUP($A371,table100!$DE$10:$DK$462,7,FALSE)*1000,"")</f>
        <v>8.3180357962368046</v>
      </c>
      <c r="S371">
        <f>IFERROR(VLOOKUP($A371,table123!$EF$10:$EZ$410,3,FALSE)/VLOOKUP($A371,table100!$EE$10:$EK$462,7,FALSE)*1000,"")</f>
        <v>6.7441596550102947</v>
      </c>
      <c r="T371">
        <f>IFERROR(VLOOKUP($A371,table123!$FF$10:$FZ$410,3,FALSE)/VLOOKUP($A371,table100!$FE$10:$FK$462,7,FALSE)*1000,"")</f>
        <v>4.9474335188620904</v>
      </c>
      <c r="U371">
        <f>IFERROR(VLOOKUP($A371,table123!$GF$10:$GZ$410,3,FALSE)/VLOOKUP($A371,table100!$GE$10:$GK$462,7,FALSE)*1000,"")</f>
        <v>6.9346910112359543</v>
      </c>
      <c r="W371">
        <f>IFERROR(VLOOKUP($A371,table123!$F$10:$R$410,5,FALSE)/VLOOKUP($A371,table100!$E$10:$K$462,7,FALSE)*1000,"")</f>
        <v>-0.62057109312759451</v>
      </c>
      <c r="X371">
        <f>IFERROR(VLOOKUP($A371,table123!$AF$10:$AR$410,5,FALSE)/VLOOKUP($A371,table100!$AE$10:$AK$462,7,FALSE)*1000,"")</f>
        <v>-0.45895674958485272</v>
      </c>
      <c r="Y371">
        <f>IFERROR(VLOOKUP($A371,table123!$BF$10:$BR$410,5,FALSE)/VLOOKUP($A371,table100!$BE$10:$BK$462,7,FALSE)*1000,"")</f>
        <v>-0.23262189802852942</v>
      </c>
      <c r="Z371">
        <f>IFERROR(VLOOKUP($A371,table123!$CF$10:$CY$410,5,FALSE)/VLOOKUP($A371,table100!$CE$10:$CK$462,7,FALSE)*1000,"")</f>
        <v>-0.24769642326364807</v>
      </c>
      <c r="AA371">
        <f>IFERROR(VLOOKUP($A371,table123!$DF$10:$DY$410,5,FALSE)/VLOOKUP($A371,table100!$DE$10:$DK$462,7,FALSE)*1000,"")</f>
        <v>-0.27043860224218186</v>
      </c>
      <c r="AB371">
        <f>IFERROR(VLOOKUP($A371,table123!$EF$10:$EZ$410,5,FALSE)/VLOOKUP($A371,table100!$EE$10:$EK$462,7,FALSE)*1000,"")</f>
        <v>-6.4847688990483598E-2</v>
      </c>
      <c r="AC371">
        <f>IFERROR(VLOOKUP($A371,table123!$FF$10:$FZ$410,5,FALSE)/VLOOKUP($A371,table100!$FE$10:$FK$462,7,FALSE)*1000,"")</f>
        <v>1.6063095840461332E-2</v>
      </c>
      <c r="AD371">
        <f>IFERROR(VLOOKUP($A371,table123!$GF$10:$GZ$410,5,FALSE)/VLOOKUP($A371,table100!$GE$10:$GK$462,7,FALSE)*1000,"")</f>
        <v>5.5860572012257408E-2</v>
      </c>
      <c r="AF371">
        <f>IFERROR(VLOOKUP($A371,table123!$F$10:$R$410,7,FALSE)/VLOOKUP($A371,table100!$E$10:$K$462,7,FALSE)*1000,"")</f>
        <v>1.8617132793827833</v>
      </c>
      <c r="AG371">
        <f>IFERROR(VLOOKUP($A371,table123!$AF$10:$AR$410,7,FALSE)/VLOOKUP($A371,table100!$AE$10:$AK$462,7,FALSE)*1000,"")</f>
        <v>2.3114730842728042</v>
      </c>
      <c r="AH371">
        <f>IFERROR(VLOOKUP($A371,table123!$BF$10:$BR$410,7,FALSE)/VLOOKUP($A371,table100!$BE$10:$BK$462,7,FALSE)*1000,"")</f>
        <v>3.5059443202871221</v>
      </c>
      <c r="AI371">
        <f>IFERROR(VLOOKUP($A371,table123!$CF$10:$CY$410,7,FALSE)/VLOOKUP($A371,table100!$CE$10:$CK$462,7,FALSE)*1000,"")</f>
        <v>2.6338386340367914</v>
      </c>
      <c r="AJ371">
        <f>IFERROR(VLOOKUP($A371,table123!$DF$10:$DY$410,7,FALSE)/VLOOKUP($A371,table100!$DE$10:$DK$462,7,FALSE)*1000,"")</f>
        <v>4.007408378679604</v>
      </c>
      <c r="AK371">
        <f>IFERROR(VLOOKUP($A371,table123!$EF$10:$EZ$410,7,FALSE)/VLOOKUP($A371,table100!$EE$10:$EK$462,7,FALSE)*1000,"")</f>
        <v>2.8857221600765204</v>
      </c>
      <c r="AL371">
        <f>IFERROR(VLOOKUP($A371,table123!$FF$10:$FZ$410,7,FALSE)/VLOOKUP($A371,table100!$FE$10:$FK$462,7,FALSE)*1000,"")</f>
        <v>1.6384357757270558</v>
      </c>
      <c r="AM371">
        <f>IFERROR(VLOOKUP($A371,table123!$GF$10:$GZ$410,7,FALSE)/VLOOKUP($A371,table100!$GE$10:$GK$462,7,FALSE)*1000,"")</f>
        <v>2.7690883554647598</v>
      </c>
      <c r="AO371">
        <f>IFERROR(VLOOKUP($A371,table123!$F$10:$R$410,9,FALSE)/VLOOKUP($A371,table100!$E$10:$K$462,7,FALSE)*1000,"")</f>
        <v>0</v>
      </c>
      <c r="AP371">
        <f>IFERROR(VLOOKUP($A371,table123!$AF$10:$AR$410,9,FALSE)/VLOOKUP($A371,table100!$AE$10:$AK$462,7,FALSE)*1000,"")</f>
        <v>0</v>
      </c>
      <c r="AQ371">
        <f>IFERROR(VLOOKUP($A371,table123!$BF$10:$BR$410,9,FALSE)/VLOOKUP($A371,table100!$BE$10:$BK$462,7,FALSE)*1000,"")</f>
        <v>0</v>
      </c>
      <c r="AR371">
        <f>IFERROR(VLOOKUP($A371,table123!$CF$10:$CY$410,16,FALSE)/VLOOKUP($A371,table100!$CE$10:$CK$462,7,FALSE)*1000,"")</f>
        <v>0</v>
      </c>
      <c r="AS371">
        <f>IFERROR(VLOOKUP($A371,table123!$DF$10:$DY$410,16,FALSE)/VLOOKUP($A371,table100!$DE$10:$DK$462,7,FALSE)*1000,"")</f>
        <v>0</v>
      </c>
      <c r="AT371">
        <f>IFERROR(VLOOKUP($A371,table123!$EF$10:$EZ$410,17,FALSE)/VLOOKUP($A371,table100!$EE$10:$EK$462,7,FALSE)*1000,"")</f>
        <v>0</v>
      </c>
      <c r="AU371">
        <f>IFERROR(VLOOKUP($A371,table123!$FF$10:$FZ$410,17,FALSE)/VLOOKUP($A371,table100!$FE$10:$FK$462,7,FALSE)*1000,"")</f>
        <v>0</v>
      </c>
      <c r="AV371">
        <f>IFERROR(VLOOKUP($A371,table123!$GF$10:$GZ$410,17,FALSE)/VLOOKUP($A371,table100!$GE$10:$GK$462,7,FALSE)*1000,"")</f>
        <v>0</v>
      </c>
      <c r="AX371">
        <f>IFERROR(VLOOKUP($A371,table123!$F$10:$R$410,11,FALSE)/VLOOKUP($A371,table100!$E$10:$K$462,7,FALSE)*1000,"")</f>
        <v>0.50316575118453599</v>
      </c>
      <c r="AY371">
        <f>IFERROR(VLOOKUP($A371,table123!$AF$10:$AR$410,11,FALSE)/VLOOKUP($A371,table100!$AE$10:$AK$462,7,FALSE)*1000,"")</f>
        <v>0.84281148560127506</v>
      </c>
      <c r="AZ371">
        <f>IFERROR(VLOOKUP($A371,table123!$BF$10:$BR$410,11,FALSE)/VLOOKUP($A371,table100!$BE$10:$BK$462,7,FALSE)*1000,"")</f>
        <v>0.70617361901517861</v>
      </c>
      <c r="BA371">
        <f>IFERROR(VLOOKUP($A371,table123!$CF$10:$CY$410,18,FALSE)/VLOOKUP($A371,table100!$CE$10:$CK$462,7,FALSE)*1000,"")</f>
        <v>0.24769642326364807</v>
      </c>
      <c r="BB371">
        <f>IFERROR(VLOOKUP($A371,table123!$DF$10:$DY$410,18,FALSE)/VLOOKUP($A371,table100!$DE$10:$DK$462,7,FALSE)*1000,"")</f>
        <v>1.0571690814921655</v>
      </c>
      <c r="BC371">
        <f>IFERROR(VLOOKUP($A371,table123!$EF$10:$EZ$410,19,FALSE)/VLOOKUP($A371,table100!$EE$10:$EK$462,7,FALSE)*1000,"")</f>
        <v>0.29992056158098662</v>
      </c>
      <c r="BD371">
        <f>IFERROR(VLOOKUP($A371,table123!$FF$10:$FZ$410,19,FALSE)/VLOOKUP($A371,table100!$FE$10:$FK$462,7,FALSE)*1000,"")</f>
        <v>0.15259941048438266</v>
      </c>
      <c r="BE371">
        <f>IFERROR(VLOOKUP($A371,table123!$GF$10:$GZ$410,19,FALSE)/VLOOKUP($A371,table100!$GE$10:$GK$462,7,FALSE)*1000,"")</f>
        <v>0.90174923391215522</v>
      </c>
      <c r="BG371">
        <f>IFERROR(VLOOKUP($A371,table123!$F$10:$R$410,13,FALSE)/VLOOKUP($A371,table100!$E$10:$K$462,7,FALSE)*1000,"")</f>
        <v>4.9645687450207561</v>
      </c>
      <c r="BH371">
        <f>IFERROR(VLOOKUP($A371,table123!$AF$10:$AR$410,13,FALSE)/VLOOKUP($A371,table100!$AE$10:$AK$462,7,FALSE)*1000,"")</f>
        <v>4.4226741323631265</v>
      </c>
      <c r="BI371">
        <f>IFERROR(VLOOKUP($A371,table123!$BF$10:$BR$410,13,FALSE)/VLOOKUP($A371,table100!$BE$10:$BK$462,7,FALSE)*1000,"")</f>
        <v>6.2226357722631622</v>
      </c>
      <c r="BJ371">
        <f>IFERROR(VLOOKUP($A371,table123!$CF$10:$CY$410,20,FALSE)/VLOOKUP($A371,table100!$CE$10:$CK$462,7,FALSE)*1000,"")</f>
        <v>7.4969450774464157</v>
      </c>
      <c r="BK371">
        <f>IFERROR(VLOOKUP($A371,table123!$DF$10:$DY$410,20,FALSE)/VLOOKUP($A371,table100!$DE$10:$DK$462,7,FALSE)*1000,"")</f>
        <v>10.997836491182062</v>
      </c>
      <c r="BL371">
        <f>IFERROR(VLOOKUP($A371,table123!$EF$10:$EZ$410,21,FALSE)/VLOOKUP($A371,table100!$EE$10:$EK$462,7,FALSE)*1000,"")</f>
        <v>9.2651135645153442</v>
      </c>
      <c r="BM371">
        <f>IFERROR(VLOOKUP($A371,table123!$FF$10:$FZ$410,21,FALSE)/VLOOKUP($A371,table100!$FE$10:$FK$462,7,FALSE)*1000,"")</f>
        <v>6.4493329799452255</v>
      </c>
      <c r="BN371">
        <f>IFERROR(VLOOKUP($A371,table123!$GF$10:$GZ$410,21,FALSE)/VLOOKUP($A371,table100!$GE$10:$GK$462,7,FALSE)*1000,"")</f>
        <v>8.8578907048008162</v>
      </c>
    </row>
    <row r="372" spans="1:66" x14ac:dyDescent="0.3">
      <c r="A372" t="s">
        <v>478</v>
      </c>
      <c r="B372" t="str">
        <f>VLOOKUP($A372,class!$A$1:$B$455,2,FALSE)</f>
        <v>Shire District</v>
      </c>
      <c r="C372" t="str">
        <f>IFERROR(VLOOKUP($A372,classifications!A$3:C$334,3,FALSE),VLOOKUP($A372,classifications!I$2:K$28,3,FALSE))</f>
        <v>Predominantly Urban</v>
      </c>
      <c r="E372" t="b">
        <f>IF(VLOOKUP(A372,table123!$F$10:$F$410,1,FALSE)=VLOOKUP(calculations!A372,table100!$E$10:$E$462,1,FALSE),TRUE,FALSE)</f>
        <v>1</v>
      </c>
      <c r="F372" t="b">
        <f>IF(VLOOKUP($A372,table123!$AF$10:$AF$410,1,FALSE)=VLOOKUP(calculations!$A372,table100!$AE$10:$AE$462,1,FALSE),TRUE,FALSE)</f>
        <v>1</v>
      </c>
      <c r="G372" t="b">
        <f>IF(VLOOKUP($A372,table123!$BF$10:$BF$410,1,FALSE)=VLOOKUP(calculations!$A372,table100!$BE$10:$BE$462,1,FALSE),TRUE,FALSE)</f>
        <v>1</v>
      </c>
      <c r="H372" t="b">
        <f>IF(VLOOKUP($A372,table123!$CF$10:$CF$410,1,FALSE)=VLOOKUP(calculations!$A372,table100!$CE$10:$CE$462,1,FALSE),TRUE,FALSE)</f>
        <v>1</v>
      </c>
      <c r="I372" t="b">
        <f>IF(VLOOKUP($A372,table123!$DF$10:$DF$410,1,FALSE)=VLOOKUP(calculations!$A372,table100!$DE$10:$DE$462,1,FALSE),TRUE,FALSE)</f>
        <v>1</v>
      </c>
      <c r="J372" t="b">
        <f>IF(VLOOKUP($A372,table123!$EF$10:$EF$410,1,FALSE)=VLOOKUP(calculations!$A372,table100!$EE$10:$EE$462,1,FALSE),TRUE,FALSE)</f>
        <v>1</v>
      </c>
      <c r="K372" t="b">
        <f>IF(VLOOKUP($A372,table123!$FF$10:$FF$410,1,FALSE)=VLOOKUP(calculations!$A372,table100!$FE$10:$FE$462,1,FALSE),TRUE,FALSE)</f>
        <v>1</v>
      </c>
      <c r="L372" t="e">
        <f>IF(VLOOKUP($A372,table123!$GF$10:$GF$408,1,FALSE)=VLOOKUP(calculations!$A372,table100!$GE$10:$GE$462,1,FALSE),TRUE,FALSE)</f>
        <v>#N/A</v>
      </c>
      <c r="N372">
        <f>IFERROR(VLOOKUP($A372,table123!$F$10:$R$410,3,FALSE)/VLOOKUP($A372,table100!$E$10:$K$462,7,FALSE)*1000,"")</f>
        <v>5.7336878183157696</v>
      </c>
      <c r="O372">
        <f>IFERROR(VLOOKUP($A372,table123!$AF$10:$AR$410,3,FALSE)/VLOOKUP($A372,table100!$AE$10:$AK$462,7,FALSE)*1000,"")</f>
        <v>5.0622433060587735</v>
      </c>
      <c r="P372">
        <f>IFERROR(VLOOKUP($A372,table123!$BF$10:$BR$410,3,FALSE)/VLOOKUP($A372,table100!$BE$10:$BK$462,7,FALSE)*1000,"")</f>
        <v>3.9305185748700397</v>
      </c>
      <c r="Q372">
        <f>IFERROR(VLOOKUP($A372,table123!$CF$10:$CY$410,3,FALSE)/VLOOKUP($A372,table100!$CE$10:$CK$462,7,FALSE)*1000,"")</f>
        <v>6.9096071935636534</v>
      </c>
      <c r="R372">
        <f>IFERROR(VLOOKUP($A372,table123!$DF$10:$DY$410,3,FALSE)/VLOOKUP($A372,table100!$DE$10:$DK$462,7,FALSE)*1000,"")</f>
        <v>5.2349456129901881</v>
      </c>
      <c r="S372">
        <f>IFERROR(VLOOKUP($A372,table123!$EF$10:$EZ$410,3,FALSE)/VLOOKUP($A372,table100!$EE$10:$EK$462,7,FALSE)*1000,"")</f>
        <v>5.2073589024009985</v>
      </c>
      <c r="T372">
        <f>IFERROR(VLOOKUP($A372,table123!$FF$10:$FZ$410,3,FALSE)/VLOOKUP($A372,table100!$FE$10:$FK$462,7,FALSE)*1000,"")</f>
        <v>7.0008054023914257</v>
      </c>
      <c r="U372" t="str">
        <f>IFERROR(VLOOKUP($A372,table123!$GF$10:$GZ$410,3,FALSE)/VLOOKUP($A372,table100!$GE$10:$GK$462,7,FALSE)*1000,"")</f>
        <v/>
      </c>
      <c r="W372">
        <f>IFERROR(VLOOKUP($A372,table123!$F$10:$R$410,5,FALSE)/VLOOKUP($A372,table100!$E$10:$K$462,7,FALSE)*1000,"")</f>
        <v>0.48047663281975717</v>
      </c>
      <c r="X372">
        <f>IFERROR(VLOOKUP($A372,table123!$AF$10:$AR$410,5,FALSE)/VLOOKUP($A372,table100!$AE$10:$AK$462,7,FALSE)*1000,"")</f>
        <v>0.22286605749944285</v>
      </c>
      <c r="Y372">
        <f>IFERROR(VLOOKUP($A372,table123!$BF$10:$BR$410,5,FALSE)/VLOOKUP($A372,table100!$BE$10:$BK$462,7,FALSE)*1000,"")</f>
        <v>9.509319132750095E-2</v>
      </c>
      <c r="Z372">
        <f>IFERROR(VLOOKUP($A372,table123!$CF$10:$CY$410,5,FALSE)/VLOOKUP($A372,table100!$CE$10:$CK$462,7,FALSE)*1000,"")</f>
        <v>0.69411579113424826</v>
      </c>
      <c r="AA372">
        <f>IFERROR(VLOOKUP($A372,table123!$DF$10:$DY$410,5,FALSE)/VLOOKUP($A372,table100!$DE$10:$DK$462,7,FALSE)*1000,"")</f>
        <v>1.0344503307106361</v>
      </c>
      <c r="AB372">
        <f>IFERROR(VLOOKUP($A372,table123!$EF$10:$EZ$410,5,FALSE)/VLOOKUP($A372,table100!$EE$10:$EK$462,7,FALSE)*1000,"")</f>
        <v>0.62363579669473024</v>
      </c>
      <c r="AC372">
        <f>IFERROR(VLOOKUP($A372,table123!$FF$10:$FZ$410,5,FALSE)/VLOOKUP($A372,table100!$FE$10:$FK$462,7,FALSE)*1000,"")</f>
        <v>0.43367821076761043</v>
      </c>
      <c r="AD372" t="str">
        <f>IFERROR(VLOOKUP($A372,table123!$GF$10:$GZ$410,5,FALSE)/VLOOKUP($A372,table100!$GE$10:$GK$462,7,FALSE)*1000,"")</f>
        <v/>
      </c>
      <c r="AF372">
        <f>IFERROR(VLOOKUP($A372,table123!$F$10:$R$410,7,FALSE)/VLOOKUP($A372,table100!$E$10:$K$462,7,FALSE)*1000,"")</f>
        <v>0.64063551042634292</v>
      </c>
      <c r="AG372">
        <f>IFERROR(VLOOKUP($A372,table123!$AF$10:$AR$410,7,FALSE)/VLOOKUP($A372,table100!$AE$10:$AK$462,7,FALSE)*1000,"")</f>
        <v>0.57308414785571016</v>
      </c>
      <c r="AH372">
        <f>IFERROR(VLOOKUP($A372,table123!$BF$10:$BR$410,7,FALSE)/VLOOKUP($A372,table100!$BE$10:$BK$462,7,FALSE)*1000,"")</f>
        <v>0.7607455306200076</v>
      </c>
      <c r="AI372">
        <f>IFERROR(VLOOKUP($A372,table123!$CF$10:$CY$410,7,FALSE)/VLOOKUP($A372,table100!$CE$10:$CK$462,7,FALSE)*1000,"")</f>
        <v>0.15775358889414734</v>
      </c>
      <c r="AJ372">
        <f>IFERROR(VLOOKUP($A372,table123!$DF$10:$DY$410,7,FALSE)/VLOOKUP($A372,table100!$DE$10:$DK$462,7,FALSE)*1000,"")</f>
        <v>0.28212281746653711</v>
      </c>
      <c r="AK372">
        <f>IFERROR(VLOOKUP($A372,table123!$EF$10:$EZ$410,7,FALSE)/VLOOKUP($A372,table100!$EE$10:$EK$462,7,FALSE)*1000,"")</f>
        <v>0.99781727471156845</v>
      </c>
      <c r="AL372">
        <f>IFERROR(VLOOKUP($A372,table123!$FF$10:$FZ$410,7,FALSE)/VLOOKUP($A372,table100!$FE$10:$FK$462,7,FALSE)*1000,"")</f>
        <v>1.6727588129607831</v>
      </c>
      <c r="AM372" t="str">
        <f>IFERROR(VLOOKUP($A372,table123!$GF$10:$GZ$410,7,FALSE)/VLOOKUP($A372,table100!$GE$10:$GK$462,7,FALSE)*1000,"")</f>
        <v/>
      </c>
      <c r="AO372">
        <f>IFERROR(VLOOKUP($A372,table123!$F$10:$R$410,9,FALSE)/VLOOKUP($A372,table100!$E$10:$K$462,7,FALSE)*1000,"")</f>
        <v>0</v>
      </c>
      <c r="AP372">
        <f>IFERROR(VLOOKUP($A372,table123!$AF$10:$AR$410,9,FALSE)/VLOOKUP($A372,table100!$AE$10:$AK$462,7,FALSE)*1000,"")</f>
        <v>0</v>
      </c>
      <c r="AQ372">
        <f>IFERROR(VLOOKUP($A372,table123!$BF$10:$BR$410,9,FALSE)/VLOOKUP($A372,table100!$BE$10:$BK$462,7,FALSE)*1000,"")</f>
        <v>0</v>
      </c>
      <c r="AR372">
        <f>IFERROR(VLOOKUP($A372,table123!$CF$10:$CY$410,16,FALSE)/VLOOKUP($A372,table100!$CE$10:$CK$462,7,FALSE)*1000,"")</f>
        <v>0</v>
      </c>
      <c r="AS372">
        <f>IFERROR(VLOOKUP($A372,table123!$DF$10:$DY$410,16,FALSE)/VLOOKUP($A372,table100!$DE$10:$DK$462,7,FALSE)*1000,"")</f>
        <v>0</v>
      </c>
      <c r="AT372">
        <f>IFERROR(VLOOKUP($A372,table123!$EF$10:$EZ$410,17,FALSE)/VLOOKUP($A372,table100!$EE$10:$EK$462,7,FALSE)*1000,"")</f>
        <v>0</v>
      </c>
      <c r="AU372">
        <f>IFERROR(VLOOKUP($A372,table123!$FF$10:$FZ$410,17,FALSE)/VLOOKUP($A372,table100!$FE$10:$FK$462,7,FALSE)*1000,"")</f>
        <v>0</v>
      </c>
      <c r="AV372" t="str">
        <f>IFERROR(VLOOKUP($A372,table123!$GF$10:$GZ$410,17,FALSE)/VLOOKUP($A372,table100!$GE$10:$GK$462,7,FALSE)*1000,"")</f>
        <v/>
      </c>
      <c r="AX372">
        <f>IFERROR(VLOOKUP($A372,table123!$F$10:$R$410,11,FALSE)/VLOOKUP($A372,table100!$E$10:$K$462,7,FALSE)*1000,"")</f>
        <v>0.76876261251161149</v>
      </c>
      <c r="AY372">
        <f>IFERROR(VLOOKUP($A372,table123!$AF$10:$AR$410,11,FALSE)/VLOOKUP($A372,table100!$AE$10:$AK$462,7,FALSE)*1000,"")</f>
        <v>1.4327103696392753</v>
      </c>
      <c r="AZ372">
        <f>IFERROR(VLOOKUP($A372,table123!$BF$10:$BR$410,11,FALSE)/VLOOKUP($A372,table100!$BE$10:$BK$462,7,FALSE)*1000,"")</f>
        <v>0.12679092177000129</v>
      </c>
      <c r="BA372">
        <f>IFERROR(VLOOKUP($A372,table123!$CF$10:$CY$410,18,FALSE)/VLOOKUP($A372,table100!$CE$10:$CK$462,7,FALSE)*1000,"")</f>
        <v>1.2620287111531787</v>
      </c>
      <c r="BB372">
        <f>IFERROR(VLOOKUP($A372,table123!$DF$10:$DY$410,18,FALSE)/VLOOKUP($A372,table100!$DE$10:$DK$462,7,FALSE)*1000,"")</f>
        <v>1.2538791887401648</v>
      </c>
      <c r="BC372">
        <f>IFERROR(VLOOKUP($A372,table123!$EF$10:$EZ$410,19,FALSE)/VLOOKUP($A372,table100!$EE$10:$EK$462,7,FALSE)*1000,"")</f>
        <v>0.21827252884315559</v>
      </c>
      <c r="BD372">
        <f>IFERROR(VLOOKUP($A372,table123!$FF$10:$FZ$410,19,FALSE)/VLOOKUP($A372,table100!$FE$10:$FK$462,7,FALSE)*1000,"")</f>
        <v>0.15488507527414661</v>
      </c>
      <c r="BE372" t="str">
        <f>IFERROR(VLOOKUP($A372,table123!$GF$10:$GZ$410,19,FALSE)/VLOOKUP($A372,table100!$GE$10:$GK$462,7,FALSE)*1000,"")</f>
        <v/>
      </c>
      <c r="BG372">
        <f>IFERROR(VLOOKUP($A372,table123!$F$10:$R$410,13,FALSE)/VLOOKUP($A372,table100!$E$10:$K$462,7,FALSE)*1000,"")</f>
        <v>6.0860373490502582</v>
      </c>
      <c r="BH372">
        <f>IFERROR(VLOOKUP($A372,table123!$AF$10:$AR$410,13,FALSE)/VLOOKUP($A372,table100!$AE$10:$AK$462,7,FALSE)*1000,"")</f>
        <v>4.4254831417746505</v>
      </c>
      <c r="BI372">
        <f>IFERROR(VLOOKUP($A372,table123!$BF$10:$BR$410,13,FALSE)/VLOOKUP($A372,table100!$BE$10:$BK$462,7,FALSE)*1000,"")</f>
        <v>4.6595663750475467</v>
      </c>
      <c r="BJ372">
        <f>IFERROR(VLOOKUP($A372,table123!$CF$10:$CY$410,20,FALSE)/VLOOKUP($A372,table100!$CE$10:$CK$462,7,FALSE)*1000,"")</f>
        <v>6.4994478624388705</v>
      </c>
      <c r="BK372">
        <f>IFERROR(VLOOKUP($A372,table123!$DF$10:$DY$410,20,FALSE)/VLOOKUP($A372,table100!$DE$10:$DK$462,7,FALSE)*1000,"")</f>
        <v>5.2976395724271965</v>
      </c>
      <c r="BL372">
        <f>IFERROR(VLOOKUP($A372,table123!$EF$10:$EZ$410,21,FALSE)/VLOOKUP($A372,table100!$EE$10:$EK$462,7,FALSE)*1000,"")</f>
        <v>6.6105394449641404</v>
      </c>
      <c r="BM372">
        <f>IFERROR(VLOOKUP($A372,table123!$FF$10:$FZ$410,21,FALSE)/VLOOKUP($A372,table100!$FE$10:$FK$462,7,FALSE)*1000,"")</f>
        <v>8.9523573508456735</v>
      </c>
      <c r="BN372" t="str">
        <f>IFERROR(VLOOKUP($A372,table123!$GF$10:$GZ$410,21,FALSE)/VLOOKUP($A372,table100!$GE$10:$GK$462,7,FALSE)*1000,"")</f>
        <v/>
      </c>
    </row>
    <row r="373" spans="1:66" x14ac:dyDescent="0.3">
      <c r="A373" t="s">
        <v>266</v>
      </c>
      <c r="B373" t="str">
        <f>VLOOKUP($A373,class!$A$1:$B$455,2,FALSE)</f>
        <v>Metropolitan District</v>
      </c>
      <c r="C373" t="str">
        <f>IFERROR(VLOOKUP($A373,classifications!A$3:C$334,3,FALSE),VLOOKUP($A373,classifications!I$2:K$28,3,FALSE))</f>
        <v>Predominantly Urban</v>
      </c>
      <c r="E373" t="b">
        <f>IF(VLOOKUP(A373,table123!$F$10:$F$410,1,FALSE)=VLOOKUP(calculations!A373,table100!$E$10:$E$462,1,FALSE),TRUE,FALSE)</f>
        <v>1</v>
      </c>
      <c r="F373" t="b">
        <f>IF(VLOOKUP($A373,table123!$AF$10:$AF$410,1,FALSE)=VLOOKUP(calculations!$A373,table100!$AE$10:$AE$462,1,FALSE),TRUE,FALSE)</f>
        <v>1</v>
      </c>
      <c r="G373" t="b">
        <f>IF(VLOOKUP($A373,table123!$BF$10:$BF$410,1,FALSE)=VLOOKUP(calculations!$A373,table100!$BE$10:$BE$462,1,FALSE),TRUE,FALSE)</f>
        <v>1</v>
      </c>
      <c r="H373" t="b">
        <f>IF(VLOOKUP($A373,table123!$CF$10:$CF$410,1,FALSE)=VLOOKUP(calculations!$A373,table100!$CE$10:$CE$462,1,FALSE),TRUE,FALSE)</f>
        <v>1</v>
      </c>
      <c r="I373" t="b">
        <f>IF(VLOOKUP($A373,table123!$DF$10:$DF$410,1,FALSE)=VLOOKUP(calculations!$A373,table100!$DE$10:$DE$462,1,FALSE),TRUE,FALSE)</f>
        <v>1</v>
      </c>
      <c r="J373" t="b">
        <f>IF(VLOOKUP($A373,table123!$EF$10:$EF$410,1,FALSE)=VLOOKUP(calculations!$A373,table100!$EE$10:$EE$462,1,FALSE),TRUE,FALSE)</f>
        <v>1</v>
      </c>
      <c r="K373" t="b">
        <f>IF(VLOOKUP($A373,table123!$FF$10:$FF$410,1,FALSE)=VLOOKUP(calculations!$A373,table100!$FE$10:$FE$462,1,FALSE),TRUE,FALSE)</f>
        <v>1</v>
      </c>
      <c r="L373" t="b">
        <f>IF(VLOOKUP($A373,table123!$GF$10:$GF$408,1,FALSE)=VLOOKUP(calculations!$A373,table100!$GE$10:$GE$462,1,FALSE),TRUE,FALSE)</f>
        <v>1</v>
      </c>
      <c r="N373">
        <f>IFERROR(VLOOKUP($A373,table123!$F$10:$R$410,3,FALSE)/VLOOKUP($A373,table100!$E$10:$K$462,7,FALSE)*1000,"")</f>
        <v>1.7479683392186298</v>
      </c>
      <c r="O373">
        <f>IFERROR(VLOOKUP($A373,table123!$AF$10:$AR$410,3,FALSE)/VLOOKUP($A373,table100!$AE$10:$AK$462,7,FALSE)*1000,"")</f>
        <v>3.5679852495126565</v>
      </c>
      <c r="P373">
        <f>IFERROR(VLOOKUP($A373,table123!$BF$10:$BR$410,3,FALSE)/VLOOKUP($A373,table100!$BE$10:$BK$462,7,FALSE)*1000,"")</f>
        <v>3.2657294630467995</v>
      </c>
      <c r="Q373">
        <f>IFERROR(VLOOKUP($A373,table123!$CF$10:$CY$410,3,FALSE)/VLOOKUP($A373,table100!$CE$10:$CK$462,7,FALSE)*1000,"")</f>
        <v>4.0635931379736494</v>
      </c>
      <c r="R373">
        <f>IFERROR(VLOOKUP($A373,table123!$DF$10:$DY$410,3,FALSE)/VLOOKUP($A373,table100!$DE$10:$DK$462,7,FALSE)*1000,"")</f>
        <v>5.2689382880816336</v>
      </c>
      <c r="S373">
        <f>IFERROR(VLOOKUP($A373,table123!$EF$10:$EZ$410,3,FALSE)/VLOOKUP($A373,table100!$EE$10:$EK$462,7,FALSE)*1000,"")</f>
        <v>6.2759626483456481</v>
      </c>
      <c r="T373">
        <f>IFERROR(VLOOKUP($A373,table123!$FF$10:$FZ$410,3,FALSE)/VLOOKUP($A373,table100!$FE$10:$FK$462,7,FALSE)*1000,"")</f>
        <v>8.9749840345540317</v>
      </c>
      <c r="U373">
        <f>IFERROR(VLOOKUP($A373,table123!$GF$10:$GZ$410,3,FALSE)/VLOOKUP($A373,table100!$GE$10:$GK$462,7,FALSE)*1000,"")</f>
        <v>9.1715030242827105</v>
      </c>
      <c r="W373">
        <f>IFERROR(VLOOKUP($A373,table123!$F$10:$R$410,5,FALSE)/VLOOKUP($A373,table100!$E$10:$K$462,7,FALSE)*1000,"")</f>
        <v>7.0482594323331843E-2</v>
      </c>
      <c r="X373">
        <f>IFERROR(VLOOKUP($A373,table123!$AF$10:$AR$410,5,FALSE)/VLOOKUP($A373,table100!$AE$10:$AK$462,7,FALSE)*1000,"")</f>
        <v>0.15482381753309357</v>
      </c>
      <c r="Y373">
        <f>IFERROR(VLOOKUP($A373,table123!$BF$10:$BR$410,5,FALSE)/VLOOKUP($A373,table100!$BE$10:$BK$462,7,FALSE)*1000,"")</f>
        <v>5.606402511668325E-2</v>
      </c>
      <c r="Z373">
        <f>IFERROR(VLOOKUP($A373,table123!$CF$10:$CY$410,5,FALSE)/VLOOKUP($A373,table100!$CE$10:$CK$462,7,FALSE)*1000,"")</f>
        <v>0.30023110813207377</v>
      </c>
      <c r="AA373">
        <f>IFERROR(VLOOKUP($A373,table123!$DF$10:$DY$410,5,FALSE)/VLOOKUP($A373,table100!$DE$10:$DK$462,7,FALSE)*1000,"")</f>
        <v>0.22938649539141678</v>
      </c>
      <c r="AB373">
        <f>IFERROR(VLOOKUP($A373,table123!$EF$10:$EZ$410,5,FALSE)/VLOOKUP($A373,table100!$EE$10:$EK$462,7,FALSE)*1000,"")</f>
        <v>1.3823706273889092E-2</v>
      </c>
      <c r="AC373">
        <f>IFERROR(VLOOKUP($A373,table123!$FF$10:$FZ$410,5,FALSE)/VLOOKUP($A373,table100!$FE$10:$FK$462,7,FALSE)*1000,"")</f>
        <v>0.10300287721370351</v>
      </c>
      <c r="AD373">
        <f>IFERROR(VLOOKUP($A373,table123!$GF$10:$GZ$410,5,FALSE)/VLOOKUP($A373,table100!$GE$10:$GK$462,7,FALSE)*1000,"")</f>
        <v>5.4430285010579886E-2</v>
      </c>
      <c r="AF373">
        <f>IFERROR(VLOOKUP($A373,table123!$F$10:$R$410,7,FALSE)/VLOOKUP($A373,table100!$E$10:$K$462,7,FALSE)*1000,"")</f>
        <v>0.11982041034966415</v>
      </c>
      <c r="AG373">
        <f>IFERROR(VLOOKUP($A373,table123!$AF$10:$AR$410,7,FALSE)/VLOOKUP($A373,table100!$AE$10:$AK$462,7,FALSE)*1000,"")</f>
        <v>0.66855739389290414</v>
      </c>
      <c r="AH373">
        <f>IFERROR(VLOOKUP($A373,table123!$BF$10:$BR$410,7,FALSE)/VLOOKUP($A373,table100!$BE$10:$BK$462,7,FALSE)*1000,"")</f>
        <v>0.42048018837512441</v>
      </c>
      <c r="AI373">
        <f>IFERROR(VLOOKUP($A373,table123!$CF$10:$CY$410,7,FALSE)/VLOOKUP($A373,table100!$CE$10:$CK$462,7,FALSE)*1000,"")</f>
        <v>9.0767544318999041E-2</v>
      </c>
      <c r="AJ373">
        <f>IFERROR(VLOOKUP($A373,table123!$DF$10:$DY$410,7,FALSE)/VLOOKUP($A373,table100!$DE$10:$DK$462,7,FALSE)*1000,"")</f>
        <v>0.1807287539447526</v>
      </c>
      <c r="AK373">
        <f>IFERROR(VLOOKUP($A373,table123!$EF$10:$EZ$410,7,FALSE)/VLOOKUP($A373,table100!$EE$10:$EK$462,7,FALSE)*1000,"")</f>
        <v>0.28338597861472642</v>
      </c>
      <c r="AL373">
        <f>IFERROR(VLOOKUP($A373,table123!$FF$10:$FZ$410,7,FALSE)/VLOOKUP($A373,table100!$FE$10:$FK$462,7,FALSE)*1000,"")</f>
        <v>0.17853832050375273</v>
      </c>
      <c r="AM373">
        <f>IFERROR(VLOOKUP($A373,table123!$GF$10:$GZ$410,7,FALSE)/VLOOKUP($A373,table100!$GE$10:$GK$462,7,FALSE)*1000,"")</f>
        <v>0.1837022119107071</v>
      </c>
      <c r="AO373">
        <f>IFERROR(VLOOKUP($A373,table123!$F$10:$R$410,9,FALSE)/VLOOKUP($A373,table100!$E$10:$K$462,7,FALSE)*1000,"")</f>
        <v>2.8193037729332744E-2</v>
      </c>
      <c r="AP373">
        <f>IFERROR(VLOOKUP($A373,table123!$AF$10:$AR$410,9,FALSE)/VLOOKUP($A373,table100!$AE$10:$AK$462,7,FALSE)*1000,"")</f>
        <v>0</v>
      </c>
      <c r="AQ373">
        <f>IFERROR(VLOOKUP($A373,table123!$BF$10:$BR$410,9,FALSE)/VLOOKUP($A373,table100!$BE$10:$BK$462,7,FALSE)*1000,"")</f>
        <v>0</v>
      </c>
      <c r="AR373">
        <f>IFERROR(VLOOKUP($A373,table123!$CF$10:$CY$410,16,FALSE)/VLOOKUP($A373,table100!$CE$10:$CK$462,7,FALSE)*1000,"")</f>
        <v>1.3964237587538314E-2</v>
      </c>
      <c r="AS373">
        <f>IFERROR(VLOOKUP($A373,table123!$DF$10:$DY$410,16,FALSE)/VLOOKUP($A373,table100!$DE$10:$DK$462,7,FALSE)*1000,"")</f>
        <v>0</v>
      </c>
      <c r="AT373">
        <f>IFERROR(VLOOKUP($A373,table123!$EF$10:$EZ$410,17,FALSE)/VLOOKUP($A373,table100!$EE$10:$EK$462,7,FALSE)*1000,"")</f>
        <v>6.9118531369445459E-3</v>
      </c>
      <c r="AU373">
        <f>IFERROR(VLOOKUP($A373,table123!$FF$10:$FZ$410,17,FALSE)/VLOOKUP($A373,table100!$FE$10:$FK$462,7,FALSE)*1000,"")</f>
        <v>1.3733716961827134E-2</v>
      </c>
      <c r="AV373">
        <f>IFERROR(VLOOKUP($A373,table123!$GF$10:$GZ$410,17,FALSE)/VLOOKUP($A373,table100!$GE$10:$GK$462,7,FALSE)*1000,"")</f>
        <v>0</v>
      </c>
      <c r="AX373">
        <f>IFERROR(VLOOKUP($A373,table123!$F$10:$R$410,11,FALSE)/VLOOKUP($A373,table100!$E$10:$K$462,7,FALSE)*1000,"")</f>
        <v>0.42994382537232434</v>
      </c>
      <c r="AY373">
        <f>IFERROR(VLOOKUP($A373,table123!$AF$10:$AR$410,11,FALSE)/VLOOKUP($A373,table100!$AE$10:$AK$462,7,FALSE)*1000,"")</f>
        <v>0.19001104879061484</v>
      </c>
      <c r="AZ373">
        <f>IFERROR(VLOOKUP($A373,table123!$BF$10:$BR$410,11,FALSE)/VLOOKUP($A373,table100!$BE$10:$BK$462,7,FALSE)*1000,"")</f>
        <v>3.5040015697927029E-2</v>
      </c>
      <c r="BA373">
        <f>IFERROR(VLOOKUP($A373,table123!$CF$10:$CY$410,18,FALSE)/VLOOKUP($A373,table100!$CE$10:$CK$462,7,FALSE)*1000,"")</f>
        <v>6.982118793769157E-3</v>
      </c>
      <c r="BB373">
        <f>IFERROR(VLOOKUP($A373,table123!$DF$10:$DY$410,18,FALSE)/VLOOKUP($A373,table100!$DE$10:$DK$462,7,FALSE)*1000,"")</f>
        <v>0</v>
      </c>
      <c r="BC373">
        <f>IFERROR(VLOOKUP($A373,table123!$EF$10:$EZ$410,19,FALSE)/VLOOKUP($A373,table100!$EE$10:$EK$462,7,FALSE)*1000,"")</f>
        <v>2.7647412547778184E-2</v>
      </c>
      <c r="BD373">
        <f>IFERROR(VLOOKUP($A373,table123!$FF$10:$FZ$410,19,FALSE)/VLOOKUP($A373,table100!$FE$10:$FK$462,7,FALSE)*1000,"")</f>
        <v>0</v>
      </c>
      <c r="BE373">
        <f>IFERROR(VLOOKUP($A373,table123!$GF$10:$GZ$410,19,FALSE)/VLOOKUP($A373,table100!$GE$10:$GK$462,7,FALSE)*1000,"")</f>
        <v>0.10886057002115977</v>
      </c>
      <c r="BG373">
        <f>IFERROR(VLOOKUP($A373,table123!$F$10:$R$410,13,FALSE)/VLOOKUP($A373,table100!$E$10:$K$462,7,FALSE)*1000,"")</f>
        <v>1.5365205562486344</v>
      </c>
      <c r="BH373">
        <f>IFERROR(VLOOKUP($A373,table123!$AF$10:$AR$410,13,FALSE)/VLOOKUP($A373,table100!$AE$10:$AK$462,7,FALSE)*1000,"")</f>
        <v>4.2013554121480396</v>
      </c>
      <c r="BI373">
        <f>IFERROR(VLOOKUP($A373,table123!$BF$10:$BR$410,13,FALSE)/VLOOKUP($A373,table100!$BE$10:$BK$462,7,FALSE)*1000,"")</f>
        <v>3.7072336608406804</v>
      </c>
      <c r="BJ373">
        <f>IFERROR(VLOOKUP($A373,table123!$CF$10:$CY$410,20,FALSE)/VLOOKUP($A373,table100!$CE$10:$CK$462,7,FALSE)*1000,"")</f>
        <v>4.4615739092184912</v>
      </c>
      <c r="BK373">
        <f>IFERROR(VLOOKUP($A373,table123!$DF$10:$DY$410,20,FALSE)/VLOOKUP($A373,table100!$DE$10:$DK$462,7,FALSE)*1000,"")</f>
        <v>5.6790535374178033</v>
      </c>
      <c r="BL373">
        <f>IFERROR(VLOOKUP($A373,table123!$EF$10:$EZ$410,21,FALSE)/VLOOKUP($A373,table100!$EE$10:$EK$462,7,FALSE)*1000,"")</f>
        <v>6.5524367738234295</v>
      </c>
      <c r="BM373">
        <f>IFERROR(VLOOKUP($A373,table123!$FF$10:$FZ$410,21,FALSE)/VLOOKUP($A373,table100!$FE$10:$FK$462,7,FALSE)*1000,"")</f>
        <v>9.2702589492333161</v>
      </c>
      <c r="BN373">
        <f>IFERROR(VLOOKUP($A373,table123!$GF$10:$GZ$410,21,FALSE)/VLOOKUP($A373,table100!$GE$10:$GK$462,7,FALSE)*1000,"")</f>
        <v>9.3007749511828379</v>
      </c>
    </row>
    <row r="374" spans="1:66" x14ac:dyDescent="0.3">
      <c r="A374" t="s">
        <v>1167</v>
      </c>
      <c r="B374" t="str">
        <f>VLOOKUP($A374,class!$A$1:$B$455,2,FALSE)</f>
        <v>Unitary Authority</v>
      </c>
      <c r="C374" t="str">
        <f>IFERROR(VLOOKUP($A374,classifications!A$3:C$334,3,FALSE),VLOOKUP($A374,classifications!I$2:K$28,3,FALSE))</f>
        <v>Predominantly Rural</v>
      </c>
      <c r="E374" t="b">
        <f>IF(VLOOKUP(A374,table123!$F$10:$F$410,1,FALSE)=VLOOKUP(calculations!A374,table100!$E$10:$E$462,1,FALSE),TRUE,FALSE)</f>
        <v>1</v>
      </c>
      <c r="F374" t="b">
        <f>IF(VLOOKUP($A374,table123!$AF$10:$AF$410,1,FALSE)=VLOOKUP(calculations!$A374,table100!$AE$10:$AE$462,1,FALSE),TRUE,FALSE)</f>
        <v>1</v>
      </c>
      <c r="G374" t="b">
        <f>IF(VLOOKUP($A374,table123!$BF$10:$BF$410,1,FALSE)=VLOOKUP(calculations!$A374,table100!$BE$10:$BE$462,1,FALSE),TRUE,FALSE)</f>
        <v>1</v>
      </c>
      <c r="H374" t="b">
        <f>IF(VLOOKUP($A374,table123!$CF$10:$CF$410,1,FALSE)=VLOOKUP(calculations!$A374,table100!$CE$10:$CE$462,1,FALSE),TRUE,FALSE)</f>
        <v>1</v>
      </c>
      <c r="I374" t="b">
        <f>IF(VLOOKUP($A374,table123!$DF$10:$DF$410,1,FALSE)=VLOOKUP(calculations!$A374,table100!$DE$10:$DE$462,1,FALSE),TRUE,FALSE)</f>
        <v>1</v>
      </c>
      <c r="J374" t="b">
        <f>IF(VLOOKUP($A374,table123!$EF$10:$EF$410,1,FALSE)=VLOOKUP(calculations!$A374,table100!$EE$10:$EE$462,1,FALSE),TRUE,FALSE)</f>
        <v>1</v>
      </c>
      <c r="K374" t="b">
        <f>IF(VLOOKUP($A374,table123!$FF$10:$FF$410,1,FALSE)=VLOOKUP(calculations!$A374,table100!$FE$10:$FE$462,1,FALSE),TRUE,FALSE)</f>
        <v>1</v>
      </c>
      <c r="L374" t="b">
        <f>IF(VLOOKUP($A374,table123!$GF$10:$GF$408,1,FALSE)=VLOOKUP(calculations!$A374,table100!$GE$10:$GE$462,1,FALSE),TRUE,FALSE)</f>
        <v>1</v>
      </c>
      <c r="N374">
        <f>IFERROR(VLOOKUP($A374,table123!$F$10:$R$410,3,FALSE)/VLOOKUP($A374,table100!$E$10:$K$462,7,FALSE)*1000,"")</f>
        <v>8.0005497310244618</v>
      </c>
      <c r="O374">
        <f>IFERROR(VLOOKUP($A374,table123!$AF$10:$AR$410,3,FALSE)/VLOOKUP($A374,table100!$AE$10:$AK$462,7,FALSE)*1000,"")</f>
        <v>10.163798768466911</v>
      </c>
      <c r="P374">
        <f>IFERROR(VLOOKUP($A374,table123!$BF$10:$BR$410,3,FALSE)/VLOOKUP($A374,table100!$BE$10:$BK$462,7,FALSE)*1000,"")</f>
        <v>9.6164958779566998</v>
      </c>
      <c r="Q374">
        <f>IFERROR(VLOOKUP($A374,table123!$CF$10:$CY$410,3,FALSE)/VLOOKUP($A374,table100!$CE$10:$CK$462,7,FALSE)*1000,"")</f>
        <v>7.7698596181805186</v>
      </c>
      <c r="R374">
        <f>IFERROR(VLOOKUP($A374,table123!$DF$10:$DY$410,3,FALSE)/VLOOKUP($A374,table100!$DE$10:$DK$462,7,FALSE)*1000,"")</f>
        <v>11.990679692410943</v>
      </c>
      <c r="S374">
        <f>IFERROR(VLOOKUP($A374,table123!$EF$10:$EZ$410,3,FALSE)/VLOOKUP($A374,table100!$EE$10:$EK$462,7,FALSE)*1000,"")</f>
        <v>11.015660706457359</v>
      </c>
      <c r="T374">
        <f>IFERROR(VLOOKUP($A374,table123!$FF$10:$FZ$410,3,FALSE)/VLOOKUP($A374,table100!$FE$10:$FK$462,7,FALSE)*1000,"")</f>
        <v>12.151312664573043</v>
      </c>
      <c r="U374">
        <f>IFERROR(VLOOKUP($A374,table123!$GF$10:$GZ$410,3,FALSE)/VLOOKUP($A374,table100!$GE$10:$GK$462,7,FALSE)*1000,"")</f>
        <v>9.838395248419479</v>
      </c>
      <c r="W374">
        <f>IFERROR(VLOOKUP($A374,table123!$F$10:$R$410,5,FALSE)/VLOOKUP($A374,table100!$E$10:$K$462,7,FALSE)*1000,"")</f>
        <v>7.8533003494718645E-2</v>
      </c>
      <c r="X374">
        <f>IFERROR(VLOOKUP($A374,table123!$AF$10:$AR$410,5,FALSE)/VLOOKUP($A374,table100!$AE$10:$AK$462,7,FALSE)*1000,"")</f>
        <v>0.24338598583493562</v>
      </c>
      <c r="Y374">
        <f>IFERROR(VLOOKUP($A374,table123!$BF$10:$BR$410,5,FALSE)/VLOOKUP($A374,table100!$BE$10:$BK$462,7,FALSE)*1000,"")</f>
        <v>5.2970182602665845E-2</v>
      </c>
      <c r="Z374">
        <f>IFERROR(VLOOKUP($A374,table123!$CF$10:$CY$410,5,FALSE)/VLOOKUP($A374,table100!$CE$10:$CK$462,7,FALSE)*1000,"")</f>
        <v>6.1968205543771013E-2</v>
      </c>
      <c r="AA374">
        <f>IFERROR(VLOOKUP($A374,table123!$DF$10:$DY$410,5,FALSE)/VLOOKUP($A374,table100!$DE$10:$DK$462,7,FALSE)*1000,"")</f>
        <v>0.20323185919340583</v>
      </c>
      <c r="AB374">
        <f>IFERROR(VLOOKUP($A374,table123!$EF$10:$EZ$410,5,FALSE)/VLOOKUP($A374,table100!$EE$10:$EK$462,7,FALSE)*1000,"")</f>
        <v>0.23784872820885916</v>
      </c>
      <c r="AC374">
        <f>IFERROR(VLOOKUP($A374,table123!$FF$10:$FZ$410,5,FALSE)/VLOOKUP($A374,table100!$FE$10:$FK$462,7,FALSE)*1000,"")</f>
        <v>5.9949550147798701E-2</v>
      </c>
      <c r="AD374">
        <f>IFERROR(VLOOKUP($A374,table123!$GF$10:$GZ$410,5,FALSE)/VLOOKUP($A374,table100!$GE$10:$GK$462,7,FALSE)*1000,"")</f>
        <v>0.21863100552043288</v>
      </c>
      <c r="AF374">
        <f>IFERROR(VLOOKUP($A374,table123!$F$10:$R$410,7,FALSE)/VLOOKUP($A374,table100!$E$10:$K$462,7,FALSE)*1000,"")</f>
        <v>0.5693642753367103</v>
      </c>
      <c r="AG374">
        <f>IFERROR(VLOOKUP($A374,table123!$AF$10:$AR$410,7,FALSE)/VLOOKUP($A374,table100!$AE$10:$AK$462,7,FALSE)*1000,"")</f>
        <v>0.74962883637160171</v>
      </c>
      <c r="AH374">
        <f>IFERROR(VLOOKUP($A374,table123!$BF$10:$BR$410,7,FALSE)/VLOOKUP($A374,table100!$BE$10:$BK$462,7,FALSE)*1000,"")</f>
        <v>0.74158255643732185</v>
      </c>
      <c r="AI374">
        <f>IFERROR(VLOOKUP($A374,table123!$CF$10:$CY$410,7,FALSE)/VLOOKUP($A374,table100!$CE$10:$CK$462,7,FALSE)*1000,"")</f>
        <v>0.85802130752913697</v>
      </c>
      <c r="AJ374">
        <f>IFERROR(VLOOKUP($A374,table123!$DF$10:$DY$410,7,FALSE)/VLOOKUP($A374,table100!$DE$10:$DK$462,7,FALSE)*1000,"")</f>
        <v>1.4178966920470175</v>
      </c>
      <c r="AK374">
        <f>IFERROR(VLOOKUP($A374,table123!$EF$10:$EZ$410,7,FALSE)/VLOOKUP($A374,table100!$EE$10:$EK$462,7,FALSE)*1000,"")</f>
        <v>0.76484689071084122</v>
      </c>
      <c r="AL374">
        <f>IFERROR(VLOOKUP($A374,table123!$FF$10:$FZ$410,7,FALSE)/VLOOKUP($A374,table100!$FE$10:$FK$462,7,FALSE)*1000,"")</f>
        <v>0.35508579702926923</v>
      </c>
      <c r="AM374">
        <f>IFERROR(VLOOKUP($A374,table123!$GF$10:$GZ$410,7,FALSE)/VLOOKUP($A374,table100!$GE$10:$GK$462,7,FALSE)*1000,"")</f>
        <v>1.5896296026381476</v>
      </c>
      <c r="AO374">
        <f>IFERROR(VLOOKUP($A374,table123!$F$10:$R$410,9,FALSE)/VLOOKUP($A374,table100!$E$10:$K$462,7,FALSE)*1000,"")</f>
        <v>0</v>
      </c>
      <c r="AP374">
        <f>IFERROR(VLOOKUP($A374,table123!$AF$10:$AR$410,9,FALSE)/VLOOKUP($A374,table100!$AE$10:$AK$462,7,FALSE)*1000,"")</f>
        <v>0</v>
      </c>
      <c r="AQ374">
        <f>IFERROR(VLOOKUP($A374,table123!$BF$10:$BR$410,9,FALSE)/VLOOKUP($A374,table100!$BE$10:$BK$462,7,FALSE)*1000,"")</f>
        <v>0</v>
      </c>
      <c r="AR374">
        <f>IFERROR(VLOOKUP($A374,table123!$CF$10:$CY$410,16,FALSE)/VLOOKUP($A374,table100!$CE$10:$CK$462,7,FALSE)*1000,"")</f>
        <v>0</v>
      </c>
      <c r="AS374">
        <f>IFERROR(VLOOKUP($A374,table123!$DF$10:$DY$410,16,FALSE)/VLOOKUP($A374,table100!$DE$10:$DK$462,7,FALSE)*1000,"")</f>
        <v>0</v>
      </c>
      <c r="AT374">
        <f>IFERROR(VLOOKUP($A374,table123!$EF$10:$EZ$410,17,FALSE)/VLOOKUP($A374,table100!$EE$10:$EK$462,7,FALSE)*1000,"")</f>
        <v>0</v>
      </c>
      <c r="AU374">
        <f>IFERROR(VLOOKUP($A374,table123!$FF$10:$FZ$410,17,FALSE)/VLOOKUP($A374,table100!$FE$10:$FK$462,7,FALSE)*1000,"")</f>
        <v>0.11528759643807442</v>
      </c>
      <c r="AV374">
        <f>IFERROR(VLOOKUP($A374,table123!$GF$10:$GZ$410,17,FALSE)/VLOOKUP($A374,table100!$GE$10:$GK$462,7,FALSE)*1000,"")</f>
        <v>0.20496656767540583</v>
      </c>
      <c r="AX374">
        <f>IFERROR(VLOOKUP($A374,table123!$F$10:$R$410,11,FALSE)/VLOOKUP($A374,table100!$E$10:$K$462,7,FALSE)*1000,"")</f>
        <v>0.30922370126045473</v>
      </c>
      <c r="AY374">
        <f>IFERROR(VLOOKUP($A374,table123!$AF$10:$AR$410,11,FALSE)/VLOOKUP($A374,table100!$AE$10:$AK$462,7,FALSE)*1000,"")</f>
        <v>0.30666634215201888</v>
      </c>
      <c r="AZ374">
        <f>IFERROR(VLOOKUP($A374,table123!$BF$10:$BR$410,11,FALSE)/VLOOKUP($A374,table100!$BE$10:$BK$462,7,FALSE)*1000,"")</f>
        <v>0.19743431697357269</v>
      </c>
      <c r="BA374">
        <f>IFERROR(VLOOKUP($A374,table123!$CF$10:$CY$410,18,FALSE)/VLOOKUP($A374,table100!$CE$10:$CK$462,7,FALSE)*1000,"")</f>
        <v>0.12870319612937053</v>
      </c>
      <c r="BB374">
        <f>IFERROR(VLOOKUP($A374,table123!$DF$10:$DY$410,18,FALSE)/VLOOKUP($A374,table100!$DE$10:$DK$462,7,FALSE)*1000,"")</f>
        <v>0.18432656996611227</v>
      </c>
      <c r="BC374">
        <f>IFERROR(VLOOKUP($A374,table123!$EF$10:$EZ$410,19,FALSE)/VLOOKUP($A374,table100!$EE$10:$EK$462,7,FALSE)*1000,"")</f>
        <v>0.69955508296723279</v>
      </c>
      <c r="BD374">
        <f>IFERROR(VLOOKUP($A374,table123!$FF$10:$FZ$410,19,FALSE)/VLOOKUP($A374,table100!$FE$10:$FK$462,7,FALSE)*1000,"")</f>
        <v>0.23518669673367182</v>
      </c>
      <c r="BE374">
        <f>IFERROR(VLOOKUP($A374,table123!$GF$10:$GZ$410,19,FALSE)/VLOOKUP($A374,table100!$GE$10:$GK$462,7,FALSE)*1000,"")</f>
        <v>0.241405068595478</v>
      </c>
      <c r="BG374">
        <f>IFERROR(VLOOKUP($A374,table123!$F$10:$R$410,13,FALSE)/VLOOKUP($A374,table100!$E$10:$K$462,7,FALSE)*1000,"")</f>
        <v>8.3392233085954377</v>
      </c>
      <c r="BH374">
        <f>IFERROR(VLOOKUP($A374,table123!$AF$10:$AR$410,13,FALSE)/VLOOKUP($A374,table100!$AE$10:$AK$462,7,FALSE)*1000,"")</f>
        <v>10.850147248521431</v>
      </c>
      <c r="BI374">
        <f>IFERROR(VLOOKUP($A374,table123!$BF$10:$BR$410,13,FALSE)/VLOOKUP($A374,table100!$BE$10:$BK$462,7,FALSE)*1000,"")</f>
        <v>10.213614300023115</v>
      </c>
      <c r="BJ374">
        <f>IFERROR(VLOOKUP($A374,table123!$CF$10:$CY$410,20,FALSE)/VLOOKUP($A374,table100!$CE$10:$CK$462,7,FALSE)*1000,"")</f>
        <v>8.5611459351240562</v>
      </c>
      <c r="BK374">
        <f>IFERROR(VLOOKUP($A374,table123!$DF$10:$DY$410,20,FALSE)/VLOOKUP($A374,table100!$DE$10:$DK$462,7,FALSE)*1000,"")</f>
        <v>13.427481673685255</v>
      </c>
      <c r="BL374">
        <f>IFERROR(VLOOKUP($A374,table123!$EF$10:$EZ$410,21,FALSE)/VLOOKUP($A374,table100!$EE$10:$EK$462,7,FALSE)*1000,"")</f>
        <v>11.318801242409828</v>
      </c>
      <c r="BM374">
        <f>IFERROR(VLOOKUP($A374,table123!$FF$10:$FZ$410,21,FALSE)/VLOOKUP($A374,table100!$FE$10:$FK$462,7,FALSE)*1000,"")</f>
        <v>12.446448911454516</v>
      </c>
      <c r="BN374">
        <f>IFERROR(VLOOKUP($A374,table123!$GF$10:$GZ$410,21,FALSE)/VLOOKUP($A374,table100!$GE$10:$GK$462,7,FALSE)*1000,"")</f>
        <v>11.610217355657989</v>
      </c>
    </row>
    <row r="375" spans="1:66" x14ac:dyDescent="0.3">
      <c r="A375" t="s">
        <v>584</v>
      </c>
      <c r="B375" t="str">
        <f>VLOOKUP($A375,class!$A$1:$B$455,2,FALSE)</f>
        <v>Shire District</v>
      </c>
      <c r="C375" t="str">
        <f>IFERROR(VLOOKUP($A375,classifications!A$3:C$334,3,FALSE),VLOOKUP($A375,classifications!I$2:K$28,3,FALSE))</f>
        <v>Predominantly Rural</v>
      </c>
      <c r="E375" t="b">
        <f>IF(VLOOKUP(A375,table123!$F$10:$F$410,1,FALSE)=VLOOKUP(calculations!A375,table100!$E$10:$E$462,1,FALSE),TRUE,FALSE)</f>
        <v>1</v>
      </c>
      <c r="F375" t="b">
        <f>IF(VLOOKUP($A375,table123!$AF$10:$AF$410,1,FALSE)=VLOOKUP(calculations!$A375,table100!$AE$10:$AE$462,1,FALSE),TRUE,FALSE)</f>
        <v>1</v>
      </c>
      <c r="G375" t="b">
        <f>IF(VLOOKUP($A375,table123!$BF$10:$BF$410,1,FALSE)=VLOOKUP(calculations!$A375,table100!$BE$10:$BE$462,1,FALSE),TRUE,FALSE)</f>
        <v>1</v>
      </c>
      <c r="H375" t="b">
        <f>IF(VLOOKUP($A375,table123!$CF$10:$CF$410,1,FALSE)=VLOOKUP(calculations!$A375,table100!$CE$10:$CE$462,1,FALSE),TRUE,FALSE)</f>
        <v>1</v>
      </c>
      <c r="I375" t="b">
        <f>IF(VLOOKUP($A375,table123!$DF$10:$DF$410,1,FALSE)=VLOOKUP(calculations!$A375,table100!$DE$10:$DE$462,1,FALSE),TRUE,FALSE)</f>
        <v>1</v>
      </c>
      <c r="J375" t="b">
        <f>IF(VLOOKUP($A375,table123!$EF$10:$EF$410,1,FALSE)=VLOOKUP(calculations!$A375,table100!$EE$10:$EE$462,1,FALSE),TRUE,FALSE)</f>
        <v>1</v>
      </c>
      <c r="K375" t="b">
        <f>IF(VLOOKUP($A375,table123!$FF$10:$FF$410,1,FALSE)=VLOOKUP(calculations!$A375,table100!$FE$10:$FE$462,1,FALSE),TRUE,FALSE)</f>
        <v>1</v>
      </c>
      <c r="L375" t="b">
        <f>IF(VLOOKUP($A375,table123!$GF$10:$GF$408,1,FALSE)=VLOOKUP(calculations!$A375,table100!$GE$10:$GE$462,1,FALSE),TRUE,FALSE)</f>
        <v>1</v>
      </c>
      <c r="N375">
        <f>IFERROR(VLOOKUP($A375,table123!$F$10:$R$410,3,FALSE)/VLOOKUP($A375,table100!$E$10:$K$462,7,FALSE)*1000,"")</f>
        <v>4.2461127848433993</v>
      </c>
      <c r="O375">
        <f>IFERROR(VLOOKUP($A375,table123!$AF$10:$AR$410,3,FALSE)/VLOOKUP($A375,table100!$AE$10:$AK$462,7,FALSE)*1000,"")</f>
        <v>9.5642719072164954</v>
      </c>
      <c r="P375">
        <f>IFERROR(VLOOKUP($A375,table123!$BF$10:$BR$410,3,FALSE)/VLOOKUP($A375,table100!$BE$10:$BK$462,7,FALSE)*1000,"")</f>
        <v>6.0036700175522579</v>
      </c>
      <c r="Q375">
        <f>IFERROR(VLOOKUP($A375,table123!$CF$10:$CY$410,3,FALSE)/VLOOKUP($A375,table100!$CE$10:$CK$462,7,FALSE)*1000,"")</f>
        <v>4.325568474939482</v>
      </c>
      <c r="R375">
        <f>IFERROR(VLOOKUP($A375,table123!$DF$10:$DY$410,3,FALSE)/VLOOKUP($A375,table100!$DE$10:$DK$462,7,FALSE)*1000,"")</f>
        <v>10.529423341861838</v>
      </c>
      <c r="S375">
        <f>IFERROR(VLOOKUP($A375,table123!$EF$10:$EZ$410,3,FALSE)/VLOOKUP($A375,table100!$EE$10:$EK$462,7,FALSE)*1000,"")</f>
        <v>10.275772142537415</v>
      </c>
      <c r="T375">
        <f>IFERROR(VLOOKUP($A375,table123!$FF$10:$FZ$410,3,FALSE)/VLOOKUP($A375,table100!$FE$10:$FK$462,7,FALSE)*1000,"")</f>
        <v>15.886770652801848</v>
      </c>
      <c r="U375">
        <f>IFERROR(VLOOKUP($A375,table123!$GF$10:$GZ$410,3,FALSE)/VLOOKUP($A375,table100!$GE$10:$GK$462,7,FALSE)*1000,"")</f>
        <v>11.774744027303756</v>
      </c>
      <c r="W375">
        <f>IFERROR(VLOOKUP($A375,table123!$F$10:$R$410,5,FALSE)/VLOOKUP($A375,table100!$E$10:$K$462,7,FALSE)*1000,"")</f>
        <v>0.12131750813838284</v>
      </c>
      <c r="X375">
        <f>IFERROR(VLOOKUP($A375,table123!$AF$10:$AR$410,5,FALSE)/VLOOKUP($A375,table100!$AE$10:$AK$462,7,FALSE)*1000,"")</f>
        <v>0</v>
      </c>
      <c r="Y375">
        <f>IFERROR(VLOOKUP($A375,table123!$BF$10:$BR$410,5,FALSE)/VLOOKUP($A375,table100!$BE$10:$BK$462,7,FALSE)*1000,"")</f>
        <v>-3.9891495133237594E-2</v>
      </c>
      <c r="Z375">
        <f>IFERROR(VLOOKUP($A375,table123!$CF$10:$CY$410,5,FALSE)/VLOOKUP($A375,table100!$CE$10:$CK$462,7,FALSE)*1000,"")</f>
        <v>7.936822889797214E-2</v>
      </c>
      <c r="AA375">
        <f>IFERROR(VLOOKUP($A375,table123!$DF$10:$DY$410,5,FALSE)/VLOOKUP($A375,table100!$DE$10:$DK$462,7,FALSE)*1000,"")</f>
        <v>1.9681165124975399E-2</v>
      </c>
      <c r="AB375">
        <f>IFERROR(VLOOKUP($A375,table123!$EF$10:$EZ$410,5,FALSE)/VLOOKUP($A375,table100!$EE$10:$EK$462,7,FALSE)*1000,"")</f>
        <v>3.8923379327793238E-2</v>
      </c>
      <c r="AC375">
        <f>IFERROR(VLOOKUP($A375,table123!$FF$10:$FZ$410,5,FALSE)/VLOOKUP($A375,table100!$FE$10:$FK$462,7,FALSE)*1000,"")</f>
        <v>0.15405353360292701</v>
      </c>
      <c r="AD375">
        <f>IFERROR(VLOOKUP($A375,table123!$GF$10:$GZ$410,5,FALSE)/VLOOKUP($A375,table100!$GE$10:$GK$462,7,FALSE)*1000,"")</f>
        <v>0</v>
      </c>
      <c r="AF375">
        <f>IFERROR(VLOOKUP($A375,table123!$F$10:$R$410,7,FALSE)/VLOOKUP($A375,table100!$E$10:$K$462,7,FALSE)*1000,"")</f>
        <v>0.32351335503568757</v>
      </c>
      <c r="AG375">
        <f>IFERROR(VLOOKUP($A375,table123!$AF$10:$AR$410,7,FALSE)/VLOOKUP($A375,table100!$AE$10:$AK$462,7,FALSE)*1000,"")</f>
        <v>0.48324742268041238</v>
      </c>
      <c r="AH375">
        <f>IFERROR(VLOOKUP($A375,table123!$BF$10:$BR$410,7,FALSE)/VLOOKUP($A375,table100!$BE$10:$BK$462,7,FALSE)*1000,"")</f>
        <v>0.6382639221318015</v>
      </c>
      <c r="AI375">
        <f>IFERROR(VLOOKUP($A375,table123!$CF$10:$CY$410,7,FALSE)/VLOOKUP($A375,table100!$CE$10:$CK$462,7,FALSE)*1000,"")</f>
        <v>0.83336640342870749</v>
      </c>
      <c r="AJ375">
        <f>IFERROR(VLOOKUP($A375,table123!$DF$10:$DY$410,7,FALSE)/VLOOKUP($A375,table100!$DE$10:$DK$462,7,FALSE)*1000,"")</f>
        <v>1.2792757331234008</v>
      </c>
      <c r="AK375">
        <f>IFERROR(VLOOKUP($A375,table123!$EF$10:$EZ$410,7,FALSE)/VLOOKUP($A375,table100!$EE$10:$EK$462,7,FALSE)*1000,"")</f>
        <v>0.93416110386703777</v>
      </c>
      <c r="AL375">
        <f>IFERROR(VLOOKUP($A375,table123!$FF$10:$FZ$410,7,FALSE)/VLOOKUP($A375,table100!$FE$10:$FK$462,7,FALSE)*1000,"")</f>
        <v>0.67398420951280569</v>
      </c>
      <c r="AM375">
        <f>IFERROR(VLOOKUP($A375,table123!$GF$10:$GZ$410,7,FALSE)/VLOOKUP($A375,table100!$GE$10:$GK$462,7,FALSE)*1000,"")</f>
        <v>1.042851725445582</v>
      </c>
      <c r="AO375">
        <f>IFERROR(VLOOKUP($A375,table123!$F$10:$R$410,9,FALSE)/VLOOKUP($A375,table100!$E$10:$K$462,7,FALSE)*1000,"")</f>
        <v>6.0658754069191419E-2</v>
      </c>
      <c r="AP375">
        <f>IFERROR(VLOOKUP($A375,table123!$AF$10:$AR$410,9,FALSE)/VLOOKUP($A375,table100!$AE$10:$AK$462,7,FALSE)*1000,"")</f>
        <v>4.0270618556701034E-2</v>
      </c>
      <c r="AQ375">
        <f>IFERROR(VLOOKUP($A375,table123!$BF$10:$BR$410,9,FALSE)/VLOOKUP($A375,table100!$BE$10:$BK$462,7,FALSE)*1000,"")</f>
        <v>0</v>
      </c>
      <c r="AR375">
        <f>IFERROR(VLOOKUP($A375,table123!$CF$10:$CY$410,16,FALSE)/VLOOKUP($A375,table100!$CE$10:$CK$462,7,FALSE)*1000,"")</f>
        <v>3.273939442041351</v>
      </c>
      <c r="AS375">
        <f>IFERROR(VLOOKUP($A375,table123!$DF$10:$DY$410,16,FALSE)/VLOOKUP($A375,table100!$DE$10:$DK$462,7,FALSE)*1000,"")</f>
        <v>0.35426097224955722</v>
      </c>
      <c r="AT375">
        <f>IFERROR(VLOOKUP($A375,table123!$EF$10:$EZ$410,17,FALSE)/VLOOKUP($A375,table100!$EE$10:$EK$462,7,FALSE)*1000,"")</f>
        <v>0</v>
      </c>
      <c r="AU375">
        <f>IFERROR(VLOOKUP($A375,table123!$FF$10:$FZ$410,17,FALSE)/VLOOKUP($A375,table100!$FE$10:$FK$462,7,FALSE)*1000,"")</f>
        <v>0</v>
      </c>
      <c r="AV375">
        <f>IFERROR(VLOOKUP($A375,table123!$GF$10:$GZ$410,17,FALSE)/VLOOKUP($A375,table100!$GE$10:$GK$462,7,FALSE)*1000,"")</f>
        <v>0</v>
      </c>
      <c r="AX375">
        <f>IFERROR(VLOOKUP($A375,table123!$F$10:$R$410,11,FALSE)/VLOOKUP($A375,table100!$E$10:$K$462,7,FALSE)*1000,"")</f>
        <v>0.56614837131245321</v>
      </c>
      <c r="AY375">
        <f>IFERROR(VLOOKUP($A375,table123!$AF$10:$AR$410,11,FALSE)/VLOOKUP($A375,table100!$AE$10:$AK$462,7,FALSE)*1000,"")</f>
        <v>0.58392396907216493</v>
      </c>
      <c r="AZ375">
        <f>IFERROR(VLOOKUP($A375,table123!$BF$10:$BR$410,11,FALSE)/VLOOKUP($A375,table100!$BE$10:$BK$462,7,FALSE)*1000,"")</f>
        <v>1.376256582096697</v>
      </c>
      <c r="BA375">
        <f>IFERROR(VLOOKUP($A375,table123!$CF$10:$CY$410,18,FALSE)/VLOOKUP($A375,table100!$CE$10:$CK$462,7,FALSE)*1000,"")</f>
        <v>0.33731497281638162</v>
      </c>
      <c r="BB375">
        <f>IFERROR(VLOOKUP($A375,table123!$DF$10:$DY$410,18,FALSE)/VLOOKUP($A375,table100!$DE$10:$DK$462,7,FALSE)*1000,"")</f>
        <v>0.90533359574886829</v>
      </c>
      <c r="BC375">
        <f>IFERROR(VLOOKUP($A375,table123!$EF$10:$EZ$410,19,FALSE)/VLOOKUP($A375,table100!$EE$10:$EK$462,7,FALSE)*1000,"")</f>
        <v>0.6033123795807952</v>
      </c>
      <c r="BD375">
        <f>IFERROR(VLOOKUP($A375,table123!$FF$10:$FZ$410,19,FALSE)/VLOOKUP($A375,table100!$FE$10:$FK$462,7,FALSE)*1000,"")</f>
        <v>1.1168881186212207</v>
      </c>
      <c r="BE375">
        <f>IFERROR(VLOOKUP($A375,table123!$GF$10:$GZ$410,19,FALSE)/VLOOKUP($A375,table100!$GE$10:$GK$462,7,FALSE)*1000,"")</f>
        <v>0.75843761850587788</v>
      </c>
      <c r="BG375">
        <f>IFERROR(VLOOKUP($A375,table123!$F$10:$R$410,13,FALSE)/VLOOKUP($A375,table100!$E$10:$K$462,7,FALSE)*1000,"")</f>
        <v>4.1854540307742081</v>
      </c>
      <c r="BH375">
        <f>IFERROR(VLOOKUP($A375,table123!$AF$10:$AR$410,13,FALSE)/VLOOKUP($A375,table100!$AE$10:$AK$462,7,FALSE)*1000,"")</f>
        <v>9.5038659793814428</v>
      </c>
      <c r="BI375">
        <f>IFERROR(VLOOKUP($A375,table123!$BF$10:$BR$410,13,FALSE)/VLOOKUP($A375,table100!$BE$10:$BK$462,7,FALSE)*1000,"")</f>
        <v>5.2257858624541251</v>
      </c>
      <c r="BJ375">
        <f>IFERROR(VLOOKUP($A375,table123!$CF$10:$CY$410,20,FALSE)/VLOOKUP($A375,table100!$CE$10:$CK$462,7,FALSE)*1000,"")</f>
        <v>8.1749275764911307</v>
      </c>
      <c r="BK375">
        <f>IFERROR(VLOOKUP($A375,table123!$DF$10:$DY$410,20,FALSE)/VLOOKUP($A375,table100!$DE$10:$DK$462,7,FALSE)*1000,"")</f>
        <v>11.277307616610903</v>
      </c>
      <c r="BL375">
        <f>IFERROR(VLOOKUP($A375,table123!$EF$10:$EZ$410,21,FALSE)/VLOOKUP($A375,table100!$EE$10:$EK$462,7,FALSE)*1000,"")</f>
        <v>10.645544246151452</v>
      </c>
      <c r="BM375">
        <f>IFERROR(VLOOKUP($A375,table123!$FF$10:$FZ$410,21,FALSE)/VLOOKUP($A375,table100!$FE$10:$FK$462,7,FALSE)*1000,"")</f>
        <v>15.59792027729636</v>
      </c>
      <c r="BN375">
        <f>IFERROR(VLOOKUP($A375,table123!$GF$10:$GZ$410,21,FALSE)/VLOOKUP($A375,table100!$GE$10:$GK$462,7,FALSE)*1000,"")</f>
        <v>12.059158134243459</v>
      </c>
    </row>
    <row r="376" spans="1:66" x14ac:dyDescent="0.3">
      <c r="A376" t="s">
        <v>1297</v>
      </c>
      <c r="B376" t="str">
        <f>VLOOKUP($A376,class!$A$1:$B$455,2,FALSE)</f>
        <v>Unitary Authority</v>
      </c>
      <c r="C376" t="str">
        <f>IFERROR(VLOOKUP($A376,classifications!A$3:C$334,3,FALSE),VLOOKUP($A376,classifications!I$2:K$28,3,FALSE))</f>
        <v>Predominantly Urban</v>
      </c>
      <c r="E376" t="b">
        <f>IF(VLOOKUP(A376,table123!$F$10:$F$410,1,FALSE)=VLOOKUP(calculations!A376,table100!$E$10:$E$462,1,FALSE),TRUE,FALSE)</f>
        <v>1</v>
      </c>
      <c r="F376" t="b">
        <f>IF(VLOOKUP($A376,table123!$AF$10:$AF$410,1,FALSE)=VLOOKUP(calculations!$A376,table100!$AE$10:$AE$462,1,FALSE),TRUE,FALSE)</f>
        <v>1</v>
      </c>
      <c r="G376" t="b">
        <f>IF(VLOOKUP($A376,table123!$BF$10:$BF$410,1,FALSE)=VLOOKUP(calculations!$A376,table100!$BE$10:$BE$462,1,FALSE),TRUE,FALSE)</f>
        <v>1</v>
      </c>
      <c r="H376" t="b">
        <f>IF(VLOOKUP($A376,table123!$CF$10:$CF$410,1,FALSE)=VLOOKUP(calculations!$A376,table100!$CE$10:$CE$462,1,FALSE),TRUE,FALSE)</f>
        <v>1</v>
      </c>
      <c r="I376" t="b">
        <f>IF(VLOOKUP($A376,table123!$DF$10:$DF$410,1,FALSE)=VLOOKUP(calculations!$A376,table100!$DE$10:$DE$462,1,FALSE),TRUE,FALSE)</f>
        <v>1</v>
      </c>
      <c r="J376" t="b">
        <f>IF(VLOOKUP($A376,table123!$EF$10:$EF$410,1,FALSE)=VLOOKUP(calculations!$A376,table100!$EE$10:$EE$462,1,FALSE),TRUE,FALSE)</f>
        <v>1</v>
      </c>
      <c r="K376" t="b">
        <f>IF(VLOOKUP($A376,table123!$FF$10:$FF$410,1,FALSE)=VLOOKUP(calculations!$A376,table100!$FE$10:$FE$462,1,FALSE),TRUE,FALSE)</f>
        <v>1</v>
      </c>
      <c r="L376" t="b">
        <f>IF(VLOOKUP($A376,table123!$GF$10:$GF$408,1,FALSE)=VLOOKUP(calculations!$A376,table100!$GE$10:$GE$462,1,FALSE),TRUE,FALSE)</f>
        <v>1</v>
      </c>
      <c r="N376">
        <f>IFERROR(VLOOKUP($A376,table123!$F$10:$R$410,3,FALSE)/VLOOKUP($A376,table100!$E$10:$K$462,7,FALSE)*1000,"")</f>
        <v>3.9785192704410757</v>
      </c>
      <c r="O376">
        <f>IFERROR(VLOOKUP($A376,table123!$AF$10:$AR$410,3,FALSE)/VLOOKUP($A376,table100!$AE$10:$AK$462,7,FALSE)*1000,"")</f>
        <v>7.3770625581433302</v>
      </c>
      <c r="P376">
        <f>IFERROR(VLOOKUP($A376,table123!$BF$10:$BR$410,3,FALSE)/VLOOKUP($A376,table100!$BE$10:$BK$462,7,FALSE)*1000,"")</f>
        <v>8.5671171975142393</v>
      </c>
      <c r="Q376">
        <f>IFERROR(VLOOKUP($A376,table123!$CF$10:$CY$410,3,FALSE)/VLOOKUP($A376,table100!$CE$10:$CK$462,7,FALSE)*1000,"")</f>
        <v>9.0433663207015851</v>
      </c>
      <c r="R376">
        <f>IFERROR(VLOOKUP($A376,table123!$DF$10:$DY$410,3,FALSE)/VLOOKUP($A376,table100!$DE$10:$DK$462,7,FALSE)*1000,"")</f>
        <v>7.3947758458571728</v>
      </c>
      <c r="S376">
        <f>IFERROR(VLOOKUP($A376,table123!$EF$10:$EZ$410,3,FALSE)/VLOOKUP($A376,table100!$EE$10:$EK$462,7,FALSE)*1000,"")</f>
        <v>6.1581216150068681</v>
      </c>
      <c r="T376">
        <f>IFERROR(VLOOKUP($A376,table123!$FF$10:$FZ$410,3,FALSE)/VLOOKUP($A376,table100!$FE$10:$FK$462,7,FALSE)*1000,"")</f>
        <v>7.9723083670081136</v>
      </c>
      <c r="U376">
        <f>IFERROR(VLOOKUP($A376,table123!$GF$10:$GZ$410,3,FALSE)/VLOOKUP($A376,table100!$GE$10:$GK$462,7,FALSE)*1000,"")</f>
        <v>6.9302325581395348</v>
      </c>
      <c r="W376">
        <f>IFERROR(VLOOKUP($A376,table123!$F$10:$R$410,5,FALSE)/VLOOKUP($A376,table100!$E$10:$K$462,7,FALSE)*1000,"")</f>
        <v>-8.1862536428828708E-2</v>
      </c>
      <c r="X376">
        <f>IFERROR(VLOOKUP($A376,table123!$AF$10:$AR$410,5,FALSE)/VLOOKUP($A376,table100!$AE$10:$AK$462,7,FALSE)*1000,"")</f>
        <v>0</v>
      </c>
      <c r="Y376">
        <f>IFERROR(VLOOKUP($A376,table123!$BF$10:$BR$410,5,FALSE)/VLOOKUP($A376,table100!$BE$10:$BK$462,7,FALSE)*1000,"")</f>
        <v>0.12980480602294298</v>
      </c>
      <c r="Z376">
        <f>IFERROR(VLOOKUP($A376,table123!$CF$10:$CY$410,5,FALSE)/VLOOKUP($A376,table100!$CE$10:$CK$462,7,FALSE)*1000,"")</f>
        <v>0.25746238635449348</v>
      </c>
      <c r="AA376">
        <f>IFERROR(VLOOKUP($A376,table123!$DF$10:$DY$410,5,FALSE)/VLOOKUP($A376,table100!$DE$10:$DK$462,7,FALSE)*1000,"")</f>
        <v>0.25499227054679907</v>
      </c>
      <c r="AB376">
        <f>IFERROR(VLOOKUP($A376,table123!$EF$10:$EZ$410,5,FALSE)/VLOOKUP($A376,table100!$EE$10:$EK$462,7,FALSE)*1000,"")</f>
        <v>0.22106077592332349</v>
      </c>
      <c r="AC376">
        <f>IFERROR(VLOOKUP($A376,table123!$FF$10:$FZ$410,5,FALSE)/VLOOKUP($A376,table100!$FE$10:$FK$462,7,FALSE)*1000,"")</f>
        <v>0.42289258528333801</v>
      </c>
      <c r="AD376">
        <f>IFERROR(VLOOKUP($A376,table123!$GF$10:$GZ$410,5,FALSE)/VLOOKUP($A376,table100!$GE$10:$GK$462,7,FALSE)*1000,"")</f>
        <v>9.3023255813953487E-2</v>
      </c>
      <c r="AF376">
        <f>IFERROR(VLOOKUP($A376,table123!$F$10:$R$410,7,FALSE)/VLOOKUP($A376,table100!$E$10:$K$462,7,FALSE)*1000,"")</f>
        <v>0.68764530600216123</v>
      </c>
      <c r="AG376">
        <f>IFERROR(VLOOKUP($A376,table123!$AF$10:$AR$410,7,FALSE)/VLOOKUP($A376,table100!$AE$10:$AK$462,7,FALSE)*1000,"")</f>
        <v>1.1587863752835763</v>
      </c>
      <c r="AH376">
        <f>IFERROR(VLOOKUP($A376,table123!$BF$10:$BR$410,7,FALSE)/VLOOKUP($A376,table100!$BE$10:$BK$462,7,FALSE)*1000,"")</f>
        <v>1.2169200564650906</v>
      </c>
      <c r="AI376">
        <f>IFERROR(VLOOKUP($A376,table123!$CF$10:$CY$410,7,FALSE)/VLOOKUP($A376,table100!$CE$10:$CK$462,7,FALSE)*1000,"")</f>
        <v>1.3034033309196233</v>
      </c>
      <c r="AJ376">
        <f>IFERROR(VLOOKUP($A376,table123!$DF$10:$DY$410,7,FALSE)/VLOOKUP($A376,table100!$DE$10:$DK$462,7,FALSE)*1000,"")</f>
        <v>2.5977337561955149</v>
      </c>
      <c r="AK376">
        <f>IFERROR(VLOOKUP($A376,table123!$EF$10:$EZ$410,7,FALSE)/VLOOKUP($A376,table100!$EE$10:$EK$462,7,FALSE)*1000,"")</f>
        <v>2.0053370387330056</v>
      </c>
      <c r="AL376">
        <f>IFERROR(VLOOKUP($A376,table123!$FF$10:$FZ$410,7,FALSE)/VLOOKUP($A376,table100!$FE$10:$FK$462,7,FALSE)*1000,"")</f>
        <v>2.6626570184506471</v>
      </c>
      <c r="AM376">
        <f>IFERROR(VLOOKUP($A376,table123!$GF$10:$GZ$410,7,FALSE)/VLOOKUP($A376,table100!$GE$10:$GK$462,7,FALSE)*1000,"")</f>
        <v>0.79069767441860461</v>
      </c>
      <c r="AO376">
        <f>IFERROR(VLOOKUP($A376,table123!$F$10:$R$410,9,FALSE)/VLOOKUP($A376,table100!$E$10:$K$462,7,FALSE)*1000,"")</f>
        <v>0</v>
      </c>
      <c r="AP376">
        <f>IFERROR(VLOOKUP($A376,table123!$AF$10:$AR$410,9,FALSE)/VLOOKUP($A376,table100!$AE$10:$AK$462,7,FALSE)*1000,"")</f>
        <v>1.6320934863148961E-2</v>
      </c>
      <c r="AQ376">
        <f>IFERROR(VLOOKUP($A376,table123!$BF$10:$BR$410,9,FALSE)/VLOOKUP($A376,table100!$BE$10:$BK$462,7,FALSE)*1000,"")</f>
        <v>-4.8676802258603623E-2</v>
      </c>
      <c r="AR376">
        <f>IFERROR(VLOOKUP($A376,table123!$CF$10:$CY$410,16,FALSE)/VLOOKUP($A376,table100!$CE$10:$CK$462,7,FALSE)*1000,"")</f>
        <v>-4.8274197441467534E-2</v>
      </c>
      <c r="AS376">
        <f>IFERROR(VLOOKUP($A376,table123!$DF$10:$DY$410,16,FALSE)/VLOOKUP($A376,table100!$DE$10:$DK$462,7,FALSE)*1000,"")</f>
        <v>-6.3748067636699768E-2</v>
      </c>
      <c r="AT376">
        <f>IFERROR(VLOOKUP($A376,table123!$EF$10:$EZ$410,17,FALSE)/VLOOKUP($A376,table100!$EE$10:$EK$462,7,FALSE)*1000,"")</f>
        <v>1.5790055423094536E-2</v>
      </c>
      <c r="AU376">
        <f>IFERROR(VLOOKUP($A376,table123!$FF$10:$FZ$410,17,FALSE)/VLOOKUP($A376,table100!$FE$10:$FK$462,7,FALSE)*1000,"")</f>
        <v>1.5662688343827336E-2</v>
      </c>
      <c r="AV376">
        <f>IFERROR(VLOOKUP($A376,table123!$GF$10:$GZ$410,17,FALSE)/VLOOKUP($A376,table100!$GE$10:$GK$462,7,FALSE)*1000,"")</f>
        <v>0</v>
      </c>
      <c r="AX376">
        <f>IFERROR(VLOOKUP($A376,table123!$F$10:$R$410,11,FALSE)/VLOOKUP($A376,table100!$E$10:$K$462,7,FALSE)*1000,"")</f>
        <v>1.4244081338616195</v>
      </c>
      <c r="AY376">
        <f>IFERROR(VLOOKUP($A376,table123!$AF$10:$AR$410,11,FALSE)/VLOOKUP($A376,table100!$AE$10:$AK$462,7,FALSE)*1000,"")</f>
        <v>2.6766333175564299</v>
      </c>
      <c r="AZ376">
        <f>IFERROR(VLOOKUP($A376,table123!$BF$10:$BR$410,11,FALSE)/VLOOKUP($A376,table100!$BE$10:$BK$462,7,FALSE)*1000,"")</f>
        <v>1.5252064707695803</v>
      </c>
      <c r="BA376">
        <f>IFERROR(VLOOKUP($A376,table123!$CF$10:$CY$410,18,FALSE)/VLOOKUP($A376,table100!$CE$10:$CK$462,7,FALSE)*1000,"")</f>
        <v>0.86893555394641564</v>
      </c>
      <c r="BB376">
        <f>IFERROR(VLOOKUP($A376,table123!$DF$10:$DY$410,18,FALSE)/VLOOKUP($A376,table100!$DE$10:$DK$462,7,FALSE)*1000,"")</f>
        <v>0.87653593000462171</v>
      </c>
      <c r="BC376">
        <f>IFERROR(VLOOKUP($A376,table123!$EF$10:$EZ$410,19,FALSE)/VLOOKUP($A376,table100!$EE$10:$EK$462,7,FALSE)*1000,"")</f>
        <v>0.2684309421926071</v>
      </c>
      <c r="BD376">
        <f>IFERROR(VLOOKUP($A376,table123!$FF$10:$FZ$410,19,FALSE)/VLOOKUP($A376,table100!$FE$10:$FK$462,7,FALSE)*1000,"")</f>
        <v>0.83012248222284879</v>
      </c>
      <c r="BE376">
        <f>IFERROR(VLOOKUP($A376,table123!$GF$10:$GZ$410,19,FALSE)/VLOOKUP($A376,table100!$GE$10:$GK$462,7,FALSE)*1000,"")</f>
        <v>0.43410852713178294</v>
      </c>
      <c r="BG376">
        <f>IFERROR(VLOOKUP($A376,table123!$F$10:$R$410,13,FALSE)/VLOOKUP($A376,table100!$E$10:$K$462,7,FALSE)*1000,"")</f>
        <v>3.1598939061527882</v>
      </c>
      <c r="BH376">
        <f>IFERROR(VLOOKUP($A376,table123!$AF$10:$AR$410,13,FALSE)/VLOOKUP($A376,table100!$AE$10:$AK$462,7,FALSE)*1000,"")</f>
        <v>5.8755365507336261</v>
      </c>
      <c r="BI376">
        <f>IFERROR(VLOOKUP($A376,table123!$BF$10:$BR$410,13,FALSE)/VLOOKUP($A376,table100!$BE$10:$BK$462,7,FALSE)*1000,"")</f>
        <v>8.3399587869740888</v>
      </c>
      <c r="BJ376">
        <f>IFERROR(VLOOKUP($A376,table123!$CF$10:$CY$410,20,FALSE)/VLOOKUP($A376,table100!$CE$10:$CK$462,7,FALSE)*1000,"")</f>
        <v>9.6870222865878191</v>
      </c>
      <c r="BK376">
        <f>IFERROR(VLOOKUP($A376,table123!$DF$10:$DY$410,20,FALSE)/VLOOKUP($A376,table100!$DE$10:$DK$462,7,FALSE)*1000,"")</f>
        <v>9.3072178749581642</v>
      </c>
      <c r="BL376">
        <f>IFERROR(VLOOKUP($A376,table123!$EF$10:$EZ$410,21,FALSE)/VLOOKUP($A376,table100!$EE$10:$EK$462,7,FALSE)*1000,"")</f>
        <v>8.1318785428936859</v>
      </c>
      <c r="BM376">
        <f>IFERROR(VLOOKUP($A376,table123!$FF$10:$FZ$410,21,FALSE)/VLOOKUP($A376,table100!$FE$10:$FK$462,7,FALSE)*1000,"")</f>
        <v>10.243398176863076</v>
      </c>
      <c r="BN376">
        <f>IFERROR(VLOOKUP($A376,table123!$GF$10:$GZ$410,21,FALSE)/VLOOKUP($A376,table100!$GE$10:$GK$462,7,FALSE)*1000,"")</f>
        <v>7.3798449612403108</v>
      </c>
    </row>
    <row r="377" spans="1:66" x14ac:dyDescent="0.3">
      <c r="A377" t="s">
        <v>282</v>
      </c>
      <c r="B377" t="str">
        <f>VLOOKUP($A377,class!$A$1:$B$455,2,FALSE)</f>
        <v>Metropolitan District</v>
      </c>
      <c r="C377" t="str">
        <f>IFERROR(VLOOKUP($A377,classifications!A$3:C$334,3,FALSE),VLOOKUP($A377,classifications!I$2:K$28,3,FALSE))</f>
        <v>Predominantly Urban</v>
      </c>
      <c r="E377" t="b">
        <f>IF(VLOOKUP(A377,table123!$F$10:$F$410,1,FALSE)=VLOOKUP(calculations!A377,table100!$E$10:$E$462,1,FALSE),TRUE,FALSE)</f>
        <v>1</v>
      </c>
      <c r="F377" t="b">
        <f>IF(VLOOKUP($A377,table123!$AF$10:$AF$410,1,FALSE)=VLOOKUP(calculations!$A377,table100!$AE$10:$AE$462,1,FALSE),TRUE,FALSE)</f>
        <v>1</v>
      </c>
      <c r="G377" t="b">
        <f>IF(VLOOKUP($A377,table123!$BF$10:$BF$410,1,FALSE)=VLOOKUP(calculations!$A377,table100!$BE$10:$BE$462,1,FALSE),TRUE,FALSE)</f>
        <v>1</v>
      </c>
      <c r="H377" t="b">
        <f>IF(VLOOKUP($A377,table123!$CF$10:$CF$410,1,FALSE)=VLOOKUP(calculations!$A377,table100!$CE$10:$CE$462,1,FALSE),TRUE,FALSE)</f>
        <v>1</v>
      </c>
      <c r="I377" t="b">
        <f>IF(VLOOKUP($A377,table123!$DF$10:$DF$410,1,FALSE)=VLOOKUP(calculations!$A377,table100!$DE$10:$DE$462,1,FALSE),TRUE,FALSE)</f>
        <v>1</v>
      </c>
      <c r="J377" t="b">
        <f>IF(VLOOKUP($A377,table123!$EF$10:$EF$410,1,FALSE)=VLOOKUP(calculations!$A377,table100!$EE$10:$EE$462,1,FALSE),TRUE,FALSE)</f>
        <v>1</v>
      </c>
      <c r="K377" t="b">
        <f>IF(VLOOKUP($A377,table123!$FF$10:$FF$410,1,FALSE)=VLOOKUP(calculations!$A377,table100!$FE$10:$FE$462,1,FALSE),TRUE,FALSE)</f>
        <v>1</v>
      </c>
      <c r="L377" t="b">
        <f>IF(VLOOKUP($A377,table123!$GF$10:$GF$408,1,FALSE)=VLOOKUP(calculations!$A377,table100!$GE$10:$GE$462,1,FALSE),TRUE,FALSE)</f>
        <v>1</v>
      </c>
      <c r="N377">
        <f>IFERROR(VLOOKUP($A377,table123!$F$10:$R$410,3,FALSE)/VLOOKUP($A377,table100!$E$10:$K$462,7,FALSE)*1000,"")</f>
        <v>3.1774354047284081</v>
      </c>
      <c r="O377">
        <f>IFERROR(VLOOKUP($A377,table123!$AF$10:$AR$410,3,FALSE)/VLOOKUP($A377,table100!$AE$10:$AK$462,7,FALSE)*1000,"")</f>
        <v>2.8773626915672721</v>
      </c>
      <c r="P377">
        <f>IFERROR(VLOOKUP($A377,table123!$BF$10:$BR$410,3,FALSE)/VLOOKUP($A377,table100!$BE$10:$BK$462,7,FALSE)*1000,"")</f>
        <v>2.7005038661643956</v>
      </c>
      <c r="Q377">
        <f>IFERROR(VLOOKUP($A377,table123!$CF$10:$CY$410,3,FALSE)/VLOOKUP($A377,table100!$CE$10:$CK$462,7,FALSE)*1000,"")</f>
        <v>3.187880604334973</v>
      </c>
      <c r="R377">
        <f>IFERROR(VLOOKUP($A377,table123!$DF$10:$DY$410,3,FALSE)/VLOOKUP($A377,table100!$DE$10:$DK$462,7,FALSE)*1000,"")</f>
        <v>1.7718459783848368</v>
      </c>
      <c r="S377">
        <f>IFERROR(VLOOKUP($A377,table123!$EF$10:$EZ$410,3,FALSE)/VLOOKUP($A377,table100!$EE$10:$EK$462,7,FALSE)*1000,"")</f>
        <v>4.5315378779668372</v>
      </c>
      <c r="T377">
        <f>IFERROR(VLOOKUP($A377,table123!$FF$10:$FZ$410,3,FALSE)/VLOOKUP($A377,table100!$FE$10:$FK$462,7,FALSE)*1000,"")</f>
        <v>4.2673390141300827</v>
      </c>
      <c r="U377">
        <f>IFERROR(VLOOKUP($A377,table123!$GF$10:$GZ$410,3,FALSE)/VLOOKUP($A377,table100!$GE$10:$GK$462,7,FALSE)*1000,"")</f>
        <v>3.4165889152162388</v>
      </c>
      <c r="W377">
        <f>IFERROR(VLOOKUP($A377,table123!$F$10:$R$410,5,FALSE)/VLOOKUP($A377,table100!$E$10:$K$462,7,FALSE)*1000,"")</f>
        <v>0.47352709055347769</v>
      </c>
      <c r="X377">
        <f>IFERROR(VLOOKUP($A377,table123!$AF$10:$AR$410,5,FALSE)/VLOOKUP($A377,table100!$AE$10:$AK$462,7,FALSE)*1000,"")</f>
        <v>0.11646468037296101</v>
      </c>
      <c r="Y377">
        <f>IFERROR(VLOOKUP($A377,table123!$BF$10:$BR$410,5,FALSE)/VLOOKUP($A377,table100!$BE$10:$BK$462,7,FALSE)*1000,"")</f>
        <v>0.14357109161886661</v>
      </c>
      <c r="Z377">
        <f>IFERROR(VLOOKUP($A377,table123!$CF$10:$CY$410,5,FALSE)/VLOOKUP($A377,table100!$CE$10:$CK$462,7,FALSE)*1000,"")</f>
        <v>0.10898737108837514</v>
      </c>
      <c r="AA377">
        <f>IFERROR(VLOOKUP($A377,table123!$DF$10:$DY$410,5,FALSE)/VLOOKUP($A377,table100!$DE$10:$DK$462,7,FALSE)*1000,"")</f>
        <v>0.14256232009992939</v>
      </c>
      <c r="AB377">
        <f>IFERROR(VLOOKUP($A377,table123!$EF$10:$EZ$410,5,FALSE)/VLOOKUP($A377,table100!$EE$10:$EK$462,7,FALSE)*1000,"")</f>
        <v>0.14224558361330877</v>
      </c>
      <c r="AC377">
        <f>IFERROR(VLOOKUP($A377,table123!$FF$10:$FZ$410,5,FALSE)/VLOOKUP($A377,table100!$FE$10:$FK$462,7,FALSE)*1000,"")</f>
        <v>0.35729694747060731</v>
      </c>
      <c r="AD377">
        <f>IFERROR(VLOOKUP($A377,table123!$GF$10:$GZ$410,5,FALSE)/VLOOKUP($A377,table100!$GE$10:$GK$462,7,FALSE)*1000,"")</f>
        <v>0.28863128360372942</v>
      </c>
      <c r="AF377">
        <f>IFERROR(VLOOKUP($A377,table123!$F$10:$R$410,7,FALSE)/VLOOKUP($A377,table100!$E$10:$K$462,7,FALSE)*1000,"")</f>
        <v>0.5147033592972583</v>
      </c>
      <c r="AG377">
        <f>IFERROR(VLOOKUP($A377,table123!$AF$10:$AR$410,7,FALSE)/VLOOKUP($A377,table100!$AE$10:$AK$462,7,FALSE)*1000,"")</f>
        <v>0.31513972336212975</v>
      </c>
      <c r="AH377">
        <f>IFERROR(VLOOKUP($A377,table123!$BF$10:$BR$410,7,FALSE)/VLOOKUP($A377,table100!$BE$10:$BK$462,7,FALSE)*1000,"")</f>
        <v>0.93663045484689167</v>
      </c>
      <c r="AI377">
        <f>IFERROR(VLOOKUP($A377,table123!$CF$10:$CY$410,7,FALSE)/VLOOKUP($A377,table100!$CE$10:$CK$462,7,FALSE)*1000,"")</f>
        <v>0.44957290573954739</v>
      </c>
      <c r="AJ377">
        <f>IFERROR(VLOOKUP($A377,table123!$DF$10:$DY$410,7,FALSE)/VLOOKUP($A377,table100!$DE$10:$DK$462,7,FALSE)*1000,"")</f>
        <v>0.4412643241188291</v>
      </c>
      <c r="AK377">
        <f>IFERROR(VLOOKUP($A377,table123!$EF$10:$EZ$410,7,FALSE)/VLOOKUP($A377,table100!$EE$10:$EK$462,7,FALSE)*1000,"")</f>
        <v>0.47415194537769589</v>
      </c>
      <c r="AL377">
        <f>IFERROR(VLOOKUP($A377,table123!$FF$10:$FZ$410,7,FALSE)/VLOOKUP($A377,table100!$FE$10:$FK$462,7,FALSE)*1000,"")</f>
        <v>0.41122856218315179</v>
      </c>
      <c r="AM377">
        <f>IFERROR(VLOOKUP($A377,table123!$GF$10:$GZ$410,7,FALSE)/VLOOKUP($A377,table100!$GE$10:$GK$462,7,FALSE)*1000,"")</f>
        <v>1.4565811288839368</v>
      </c>
      <c r="AO377">
        <f>IFERROR(VLOOKUP($A377,table123!$F$10:$R$410,9,FALSE)/VLOOKUP($A377,table100!$E$10:$K$462,7,FALSE)*1000,"")</f>
        <v>0</v>
      </c>
      <c r="AP377">
        <f>IFERROR(VLOOKUP($A377,table123!$AF$10:$AR$410,9,FALSE)/VLOOKUP($A377,table100!$AE$10:$AK$462,7,FALSE)*1000,"")</f>
        <v>0</v>
      </c>
      <c r="AQ377">
        <f>IFERROR(VLOOKUP($A377,table123!$BF$10:$BR$410,9,FALSE)/VLOOKUP($A377,table100!$BE$10:$BK$462,7,FALSE)*1000,"")</f>
        <v>0</v>
      </c>
      <c r="AR377">
        <f>IFERROR(VLOOKUP($A377,table123!$CF$10:$CY$410,16,FALSE)/VLOOKUP($A377,table100!$CE$10:$CK$462,7,FALSE)*1000,"")</f>
        <v>0</v>
      </c>
      <c r="AS377">
        <f>IFERROR(VLOOKUP($A377,table123!$DF$10:$DY$410,16,FALSE)/VLOOKUP($A377,table100!$DE$10:$DK$462,7,FALSE)*1000,"")</f>
        <v>0</v>
      </c>
      <c r="AT377">
        <f>IFERROR(VLOOKUP($A377,table123!$EF$10:$EZ$410,17,FALSE)/VLOOKUP($A377,table100!$EE$10:$EK$462,7,FALSE)*1000,"")</f>
        <v>0</v>
      </c>
      <c r="AU377">
        <f>IFERROR(VLOOKUP($A377,table123!$FF$10:$FZ$410,17,FALSE)/VLOOKUP($A377,table100!$FE$10:$FK$462,7,FALSE)*1000,"")</f>
        <v>-7.415597022974868E-2</v>
      </c>
      <c r="AV377">
        <f>IFERROR(VLOOKUP($A377,table123!$GF$10:$GZ$410,17,FALSE)/VLOOKUP($A377,table100!$GE$10:$GK$462,7,FALSE)*1000,"")</f>
        <v>-6.7123554326448689E-2</v>
      </c>
      <c r="AX377">
        <f>IFERROR(VLOOKUP($A377,table123!$F$10:$R$410,11,FALSE)/VLOOKUP($A377,table100!$E$10:$K$462,7,FALSE)*1000,"")</f>
        <v>2.4362625673403562</v>
      </c>
      <c r="AY377">
        <f>IFERROR(VLOOKUP($A377,table123!$AF$10:$AR$410,11,FALSE)/VLOOKUP($A377,table100!$AE$10:$AK$462,7,FALSE)*1000,"")</f>
        <v>1.2400063027944672</v>
      </c>
      <c r="AZ377">
        <f>IFERROR(VLOOKUP($A377,table123!$BF$10:$BR$410,11,FALSE)/VLOOKUP($A377,table100!$BE$10:$BK$462,7,FALSE)*1000,"")</f>
        <v>0.10938749837627933</v>
      </c>
      <c r="BA377">
        <f>IFERROR(VLOOKUP($A377,table123!$CF$10:$CY$410,18,FALSE)/VLOOKUP($A377,table100!$CE$10:$CK$462,7,FALSE)*1000,"")</f>
        <v>0.35420895603721919</v>
      </c>
      <c r="BB377">
        <f>IFERROR(VLOOKUP($A377,table123!$DF$10:$DY$410,18,FALSE)/VLOOKUP($A377,table100!$DE$10:$DK$462,7,FALSE)*1000,"")</f>
        <v>0.12898495628088849</v>
      </c>
      <c r="BC377">
        <f>IFERROR(VLOOKUP($A377,table123!$EF$10:$EZ$410,19,FALSE)/VLOOKUP($A377,table100!$EE$10:$EK$462,7,FALSE)*1000,"")</f>
        <v>0.37932155630215669</v>
      </c>
      <c r="BD377">
        <f>IFERROR(VLOOKUP($A377,table123!$FF$10:$FZ$410,19,FALSE)/VLOOKUP($A377,table100!$FE$10:$FK$462,7,FALSE)*1000,"")</f>
        <v>0.62695502103332967</v>
      </c>
      <c r="BE377">
        <f>IFERROR(VLOOKUP($A377,table123!$GF$10:$GZ$410,19,FALSE)/VLOOKUP($A377,table100!$GE$10:$GK$462,7,FALSE)*1000,"")</f>
        <v>8.0548265191738425E-2</v>
      </c>
      <c r="BG377">
        <f>IFERROR(VLOOKUP($A377,table123!$F$10:$R$410,13,FALSE)/VLOOKUP($A377,table100!$E$10:$K$462,7,FALSE)*1000,"")</f>
        <v>1.7294032872387881</v>
      </c>
      <c r="BH377">
        <f>IFERROR(VLOOKUP($A377,table123!$AF$10:$AR$410,13,FALSE)/VLOOKUP($A377,table100!$AE$10:$AK$462,7,FALSE)*1000,"")</f>
        <v>2.0689607925078954</v>
      </c>
      <c r="BI377">
        <f>IFERROR(VLOOKUP($A377,table123!$BF$10:$BR$410,13,FALSE)/VLOOKUP($A377,table100!$BE$10:$BK$462,7,FALSE)*1000,"")</f>
        <v>3.6713179142538745</v>
      </c>
      <c r="BJ377">
        <f>IFERROR(VLOOKUP($A377,table123!$CF$10:$CY$410,20,FALSE)/VLOOKUP($A377,table100!$CE$10:$CK$462,7,FALSE)*1000,"")</f>
        <v>3.3922319251256758</v>
      </c>
      <c r="BK377">
        <f>IFERROR(VLOOKUP($A377,table123!$DF$10:$DY$410,20,FALSE)/VLOOKUP($A377,table100!$DE$10:$DK$462,7,FALSE)*1000,"")</f>
        <v>2.2266876663227069</v>
      </c>
      <c r="BL377">
        <f>IFERROR(VLOOKUP($A377,table123!$EF$10:$EZ$410,21,FALSE)/VLOOKUP($A377,table100!$EE$10:$EK$462,7,FALSE)*1000,"")</f>
        <v>4.7686138506556848</v>
      </c>
      <c r="BM377">
        <f>IFERROR(VLOOKUP($A377,table123!$FF$10:$FZ$410,21,FALSE)/VLOOKUP($A377,table100!$FE$10:$FK$462,7,FALSE)*1000,"")</f>
        <v>4.3347535325207636</v>
      </c>
      <c r="BN377">
        <f>IFERROR(VLOOKUP($A377,table123!$GF$10:$GZ$410,21,FALSE)/VLOOKUP($A377,table100!$GE$10:$GK$462,7,FALSE)*1000,"")</f>
        <v>5.0141295081857171</v>
      </c>
    </row>
    <row r="378" spans="1:66" x14ac:dyDescent="0.3">
      <c r="A378" t="s">
        <v>939</v>
      </c>
      <c r="B378" t="str">
        <f>VLOOKUP($A378,class!$A$1:$B$455,2,FALSE)</f>
        <v>Shire District</v>
      </c>
      <c r="C378" t="str">
        <f>IFERROR(VLOOKUP($A378,classifications!A$3:C$334,3,FALSE),VLOOKUP($A378,classifications!I$2:K$28,3,FALSE))</f>
        <v>Predominantly Urban</v>
      </c>
      <c r="E378" t="b">
        <f>IF(VLOOKUP(A378,table123!$F$10:$F$410,1,FALSE)=VLOOKUP(calculations!A378,table100!$E$10:$E$462,1,FALSE),TRUE,FALSE)</f>
        <v>1</v>
      </c>
      <c r="F378" t="b">
        <f>IF(VLOOKUP($A378,table123!$AF$10:$AF$410,1,FALSE)=VLOOKUP(calculations!$A378,table100!$AE$10:$AE$462,1,FALSE),TRUE,FALSE)</f>
        <v>1</v>
      </c>
      <c r="G378" t="b">
        <f>IF(VLOOKUP($A378,table123!$BF$10:$BF$410,1,FALSE)=VLOOKUP(calculations!$A378,table100!$BE$10:$BE$462,1,FALSE),TRUE,FALSE)</f>
        <v>1</v>
      </c>
      <c r="H378" t="b">
        <f>IF(VLOOKUP($A378,table123!$CF$10:$CF$410,1,FALSE)=VLOOKUP(calculations!$A378,table100!$CE$10:$CE$462,1,FALSE),TRUE,FALSE)</f>
        <v>1</v>
      </c>
      <c r="I378" t="b">
        <f>IF(VLOOKUP($A378,table123!$DF$10:$DF$410,1,FALSE)=VLOOKUP(calculations!$A378,table100!$DE$10:$DE$462,1,FALSE),TRUE,FALSE)</f>
        <v>1</v>
      </c>
      <c r="J378" t="b">
        <f>IF(VLOOKUP($A378,table123!$EF$10:$EF$410,1,FALSE)=VLOOKUP(calculations!$A378,table100!$EE$10:$EE$462,1,FALSE),TRUE,FALSE)</f>
        <v>1</v>
      </c>
      <c r="K378" t="b">
        <f>IF(VLOOKUP($A378,table123!$FF$10:$FF$410,1,FALSE)=VLOOKUP(calculations!$A378,table100!$FE$10:$FE$462,1,FALSE),TRUE,FALSE)</f>
        <v>1</v>
      </c>
      <c r="L378" t="b">
        <f>IF(VLOOKUP($A378,table123!$GF$10:$GF$408,1,FALSE)=VLOOKUP(calculations!$A378,table100!$GE$10:$GE$462,1,FALSE),TRUE,FALSE)</f>
        <v>1</v>
      </c>
      <c r="N378">
        <f>IFERROR(VLOOKUP($A378,table123!$F$10:$R$410,3,FALSE)/VLOOKUP($A378,table100!$E$10:$K$462,7,FALSE)*1000,"")</f>
        <v>6.6624210062215257</v>
      </c>
      <c r="O378">
        <f>IFERROR(VLOOKUP($A378,table123!$AF$10:$AR$410,3,FALSE)/VLOOKUP($A378,table100!$AE$10:$AK$462,7,FALSE)*1000,"")</f>
        <v>8.7347931873479325</v>
      </c>
      <c r="P378">
        <f>IFERROR(VLOOKUP($A378,table123!$BF$10:$BR$410,3,FALSE)/VLOOKUP($A378,table100!$BE$10:$BK$462,7,FALSE)*1000,"")</f>
        <v>1.3986013986013985</v>
      </c>
      <c r="Q378">
        <f>IFERROR(VLOOKUP($A378,table123!$CF$10:$CY$410,3,FALSE)/VLOOKUP($A378,table100!$CE$10:$CK$462,7,FALSE)*1000,"")</f>
        <v>7.7763867488443763</v>
      </c>
      <c r="R378">
        <f>IFERROR(VLOOKUP($A378,table123!$DF$10:$DY$410,3,FALSE)/VLOOKUP($A378,table100!$DE$10:$DK$462,7,FALSE)*1000,"")</f>
        <v>8.6235726912235435</v>
      </c>
      <c r="S378">
        <f>IFERROR(VLOOKUP($A378,table123!$EF$10:$EZ$410,3,FALSE)/VLOOKUP($A378,table100!$EE$10:$EK$462,7,FALSE)*1000,"")</f>
        <v>5.8682946451811366</v>
      </c>
      <c r="T378">
        <f>IFERROR(VLOOKUP($A378,table123!$FF$10:$FZ$410,3,FALSE)/VLOOKUP($A378,table100!$FE$10:$FK$462,7,FALSE)*1000,"")</f>
        <v>4.7645871473501389</v>
      </c>
      <c r="U378">
        <f>IFERROR(VLOOKUP($A378,table123!$GF$10:$GZ$410,3,FALSE)/VLOOKUP($A378,table100!$GE$10:$GK$462,7,FALSE)*1000,"")</f>
        <v>4.8556154726054581</v>
      </c>
      <c r="W378">
        <f>IFERROR(VLOOKUP($A378,table123!$F$10:$R$410,5,FALSE)/VLOOKUP($A378,table100!$E$10:$K$462,7,FALSE)*1000,"")</f>
        <v>9.7976779503257727E-2</v>
      </c>
      <c r="X378">
        <f>IFERROR(VLOOKUP($A378,table123!$AF$10:$AR$410,5,FALSE)/VLOOKUP($A378,table100!$AE$10:$AK$462,7,FALSE)*1000,"")</f>
        <v>0.26763990267639903</v>
      </c>
      <c r="Y378">
        <f>IFERROR(VLOOKUP($A378,table123!$BF$10:$BR$410,5,FALSE)/VLOOKUP($A378,table100!$BE$10:$BK$462,7,FALSE)*1000,"")</f>
        <v>4.8227634434530986E-2</v>
      </c>
      <c r="Z378">
        <f>IFERROR(VLOOKUP($A378,table123!$CF$10:$CY$410,5,FALSE)/VLOOKUP($A378,table100!$CE$10:$CK$462,7,FALSE)*1000,"")</f>
        <v>0.12037750385208013</v>
      </c>
      <c r="AA378">
        <f>IFERROR(VLOOKUP($A378,table123!$DF$10:$DY$410,5,FALSE)/VLOOKUP($A378,table100!$DE$10:$DK$462,7,FALSE)*1000,"")</f>
        <v>7.1664038985237211E-2</v>
      </c>
      <c r="AB378">
        <f>IFERROR(VLOOKUP($A378,table123!$EF$10:$EZ$410,5,FALSE)/VLOOKUP($A378,table100!$EE$10:$EK$462,7,FALSE)*1000,"")</f>
        <v>0.18929982726390762</v>
      </c>
      <c r="AC378">
        <f>IFERROR(VLOOKUP($A378,table123!$FF$10:$FZ$410,5,FALSE)/VLOOKUP($A378,table100!$FE$10:$FK$462,7,FALSE)*1000,"")</f>
        <v>9.3883490588180074E-2</v>
      </c>
      <c r="AD378">
        <f>IFERROR(VLOOKUP($A378,table123!$GF$10:$GZ$410,5,FALSE)/VLOOKUP($A378,table100!$GE$10:$GK$462,7,FALSE)*1000,"")</f>
        <v>7.0032915470271018E-2</v>
      </c>
      <c r="AF378">
        <f>IFERROR(VLOOKUP($A378,table123!$F$10:$R$410,7,FALSE)/VLOOKUP($A378,table100!$E$10:$K$462,7,FALSE)*1000,"")</f>
        <v>0.14696516925488659</v>
      </c>
      <c r="AG378">
        <f>IFERROR(VLOOKUP($A378,table123!$AF$10:$AR$410,7,FALSE)/VLOOKUP($A378,table100!$AE$10:$AK$462,7,FALSE)*1000,"")</f>
        <v>0.17031630170316303</v>
      </c>
      <c r="AH378">
        <f>IFERROR(VLOOKUP($A378,table123!$BF$10:$BR$410,7,FALSE)/VLOOKUP($A378,table100!$BE$10:$BK$462,7,FALSE)*1000,"")</f>
        <v>0.14468290330359296</v>
      </c>
      <c r="AI378">
        <f>IFERROR(VLOOKUP($A378,table123!$CF$10:$CY$410,7,FALSE)/VLOOKUP($A378,table100!$CE$10:$CK$462,7,FALSE)*1000,"")</f>
        <v>0.14445300462249616</v>
      </c>
      <c r="AJ378">
        <f>IFERROR(VLOOKUP($A378,table123!$DF$10:$DY$410,7,FALSE)/VLOOKUP($A378,table100!$DE$10:$DK$462,7,FALSE)*1000,"")</f>
        <v>0.83608045482776749</v>
      </c>
      <c r="AK378">
        <f>IFERROR(VLOOKUP($A378,table123!$EF$10:$EZ$410,7,FALSE)/VLOOKUP($A378,table100!$EE$10:$EK$462,7,FALSE)*1000,"")</f>
        <v>2.1059605783109725</v>
      </c>
      <c r="AL378">
        <f>IFERROR(VLOOKUP($A378,table123!$FF$10:$FZ$410,7,FALSE)/VLOOKUP($A378,table100!$FE$10:$FK$462,7,FALSE)*1000,"")</f>
        <v>0.56330094352908033</v>
      </c>
      <c r="AM378">
        <f>IFERROR(VLOOKUP($A378,table123!$GF$10:$GZ$410,7,FALSE)/VLOOKUP($A378,table100!$GE$10:$GK$462,7,FALSE)*1000,"")</f>
        <v>1.8908887176973177</v>
      </c>
      <c r="AO378">
        <f>IFERROR(VLOOKUP($A378,table123!$F$10:$R$410,9,FALSE)/VLOOKUP($A378,table100!$E$10:$K$462,7,FALSE)*1000,"")</f>
        <v>0</v>
      </c>
      <c r="AP378">
        <f>IFERROR(VLOOKUP($A378,table123!$AF$10:$AR$410,9,FALSE)/VLOOKUP($A378,table100!$AE$10:$AK$462,7,FALSE)*1000,"")</f>
        <v>0</v>
      </c>
      <c r="AQ378">
        <f>IFERROR(VLOOKUP($A378,table123!$BF$10:$BR$410,9,FALSE)/VLOOKUP($A378,table100!$BE$10:$BK$462,7,FALSE)*1000,"")</f>
        <v>0</v>
      </c>
      <c r="AR378">
        <f>IFERROR(VLOOKUP($A378,table123!$CF$10:$CY$410,16,FALSE)/VLOOKUP($A378,table100!$CE$10:$CK$462,7,FALSE)*1000,"")</f>
        <v>0</v>
      </c>
      <c r="AS378">
        <f>IFERROR(VLOOKUP($A378,table123!$DF$10:$DY$410,16,FALSE)/VLOOKUP($A378,table100!$DE$10:$DK$462,7,FALSE)*1000,"")</f>
        <v>0</v>
      </c>
      <c r="AT378">
        <f>IFERROR(VLOOKUP($A378,table123!$EF$10:$EZ$410,17,FALSE)/VLOOKUP($A378,table100!$EE$10:$EK$462,7,FALSE)*1000,"")</f>
        <v>0</v>
      </c>
      <c r="AU378">
        <f>IFERROR(VLOOKUP($A378,table123!$FF$10:$FZ$410,17,FALSE)/VLOOKUP($A378,table100!$FE$10:$FK$462,7,FALSE)*1000,"")</f>
        <v>0</v>
      </c>
      <c r="AV378">
        <f>IFERROR(VLOOKUP($A378,table123!$GF$10:$GZ$410,17,FALSE)/VLOOKUP($A378,table100!$GE$10:$GK$462,7,FALSE)*1000,"")</f>
        <v>4.6688610313514019E-2</v>
      </c>
      <c r="AX378">
        <f>IFERROR(VLOOKUP($A378,table123!$F$10:$R$410,11,FALSE)/VLOOKUP($A378,table100!$E$10:$K$462,7,FALSE)*1000,"")</f>
        <v>0.19595355900651545</v>
      </c>
      <c r="AY378">
        <f>IFERROR(VLOOKUP($A378,table123!$AF$10:$AR$410,11,FALSE)/VLOOKUP($A378,table100!$AE$10:$AK$462,7,FALSE)*1000,"")</f>
        <v>0.17031630170316303</v>
      </c>
      <c r="AZ378">
        <f>IFERROR(VLOOKUP($A378,table123!$BF$10:$BR$410,11,FALSE)/VLOOKUP($A378,table100!$BE$10:$BK$462,7,FALSE)*1000,"")</f>
        <v>0</v>
      </c>
      <c r="BA378">
        <f>IFERROR(VLOOKUP($A378,table123!$CF$10:$CY$410,18,FALSE)/VLOOKUP($A378,table100!$CE$10:$CK$462,7,FALSE)*1000,"")</f>
        <v>0.19260400616332821</v>
      </c>
      <c r="BB378">
        <f>IFERROR(VLOOKUP($A378,table123!$DF$10:$DY$410,18,FALSE)/VLOOKUP($A378,table100!$DE$10:$DK$462,7,FALSE)*1000,"")</f>
        <v>0</v>
      </c>
      <c r="BC378">
        <f>IFERROR(VLOOKUP($A378,table123!$EF$10:$EZ$410,19,FALSE)/VLOOKUP($A378,table100!$EE$10:$EK$462,7,FALSE)*1000,"")</f>
        <v>0</v>
      </c>
      <c r="BD378">
        <f>IFERROR(VLOOKUP($A378,table123!$FF$10:$FZ$410,19,FALSE)/VLOOKUP($A378,table100!$FE$10:$FK$462,7,FALSE)*1000,"")</f>
        <v>0</v>
      </c>
      <c r="BE378">
        <f>IFERROR(VLOOKUP($A378,table123!$GF$10:$GZ$410,19,FALSE)/VLOOKUP($A378,table100!$GE$10:$GK$462,7,FALSE)*1000,"")</f>
        <v>4.6688610313514019E-2</v>
      </c>
      <c r="BG378">
        <f>IFERROR(VLOOKUP($A378,table123!$F$10:$R$410,13,FALSE)/VLOOKUP($A378,table100!$E$10:$K$462,7,FALSE)*1000,"")</f>
        <v>6.7114093959731544</v>
      </c>
      <c r="BH378">
        <f>IFERROR(VLOOKUP($A378,table123!$AF$10:$AR$410,13,FALSE)/VLOOKUP($A378,table100!$AE$10:$AK$462,7,FALSE)*1000,"")</f>
        <v>9.002433090024331</v>
      </c>
      <c r="BI378">
        <f>IFERROR(VLOOKUP($A378,table123!$BF$10:$BR$410,13,FALSE)/VLOOKUP($A378,table100!$BE$10:$BK$462,7,FALSE)*1000,"")</f>
        <v>1.5915119363395225</v>
      </c>
      <c r="BJ378">
        <f>IFERROR(VLOOKUP($A378,table123!$CF$10:$CY$410,20,FALSE)/VLOOKUP($A378,table100!$CE$10:$CK$462,7,FALSE)*1000,"")</f>
        <v>7.8486132511556246</v>
      </c>
      <c r="BK378">
        <f>IFERROR(VLOOKUP($A378,table123!$DF$10:$DY$410,20,FALSE)/VLOOKUP($A378,table100!$DE$10:$DK$462,7,FALSE)*1000,"")</f>
        <v>9.5313171850365475</v>
      </c>
      <c r="BL378">
        <f>IFERROR(VLOOKUP($A378,table123!$EF$10:$EZ$410,21,FALSE)/VLOOKUP($A378,table100!$EE$10:$EK$462,7,FALSE)*1000,"")</f>
        <v>8.1635550507560168</v>
      </c>
      <c r="BM378">
        <f>IFERROR(VLOOKUP($A378,table123!$FF$10:$FZ$410,21,FALSE)/VLOOKUP($A378,table100!$FE$10:$FK$462,7,FALSE)*1000,"")</f>
        <v>5.4217715814673992</v>
      </c>
      <c r="BN378">
        <f>IFERROR(VLOOKUP($A378,table123!$GF$10:$GZ$410,21,FALSE)/VLOOKUP($A378,table100!$GE$10:$GK$462,7,FALSE)*1000,"")</f>
        <v>6.8165371057730466</v>
      </c>
    </row>
    <row r="379" spans="1:66" x14ac:dyDescent="0.3">
      <c r="A379" t="s">
        <v>1298</v>
      </c>
      <c r="B379" t="str">
        <f>VLOOKUP($A379,class!$A$1:$B$455,2,FALSE)</f>
        <v>Unitary Authority</v>
      </c>
      <c r="C379" t="str">
        <f>IFERROR(VLOOKUP($A379,classifications!A$3:C$334,3,FALSE),VLOOKUP($A379,classifications!I$2:K$28,3,FALSE))</f>
        <v>Predominantly Urban</v>
      </c>
      <c r="E379" t="b">
        <f>IF(VLOOKUP(A379,table123!$F$10:$F$410,1,FALSE)=VLOOKUP(calculations!A379,table100!$E$10:$E$462,1,FALSE),TRUE,FALSE)</f>
        <v>1</v>
      </c>
      <c r="F379" t="b">
        <f>IF(VLOOKUP($A379,table123!$AF$10:$AF$410,1,FALSE)=VLOOKUP(calculations!$A379,table100!$AE$10:$AE$462,1,FALSE),TRUE,FALSE)</f>
        <v>1</v>
      </c>
      <c r="G379" t="b">
        <f>IF(VLOOKUP($A379,table123!$BF$10:$BF$410,1,FALSE)=VLOOKUP(calculations!$A379,table100!$BE$10:$BE$462,1,FALSE),TRUE,FALSE)</f>
        <v>1</v>
      </c>
      <c r="H379" t="b">
        <f>IF(VLOOKUP($A379,table123!$CF$10:$CF$410,1,FALSE)=VLOOKUP(calculations!$A379,table100!$CE$10:$CE$462,1,FALSE),TRUE,FALSE)</f>
        <v>1</v>
      </c>
      <c r="I379" t="b">
        <f>IF(VLOOKUP($A379,table123!$DF$10:$DF$410,1,FALSE)=VLOOKUP(calculations!$A379,table100!$DE$10:$DE$462,1,FALSE),TRUE,FALSE)</f>
        <v>1</v>
      </c>
      <c r="J379" t="b">
        <f>IF(VLOOKUP($A379,table123!$EF$10:$EF$410,1,FALSE)=VLOOKUP(calculations!$A379,table100!$EE$10:$EE$462,1,FALSE),TRUE,FALSE)</f>
        <v>1</v>
      </c>
      <c r="K379" t="b">
        <f>IF(VLOOKUP($A379,table123!$FF$10:$FF$410,1,FALSE)=VLOOKUP(calculations!$A379,table100!$FE$10:$FE$462,1,FALSE),TRUE,FALSE)</f>
        <v>1</v>
      </c>
      <c r="L379" t="b">
        <f>IF(VLOOKUP($A379,table123!$GF$10:$GF$408,1,FALSE)=VLOOKUP(calculations!$A379,table100!$GE$10:$GE$462,1,FALSE),TRUE,FALSE)</f>
        <v>1</v>
      </c>
      <c r="N379">
        <f>IFERROR(VLOOKUP($A379,table123!$F$10:$R$410,3,FALSE)/VLOOKUP($A379,table100!$E$10:$K$462,7,FALSE)*1000,"")</f>
        <v>6.1198144931231768</v>
      </c>
      <c r="O379">
        <f>IFERROR(VLOOKUP($A379,table123!$AF$10:$AR$410,3,FALSE)/VLOOKUP($A379,table100!$AE$10:$AK$462,7,FALSE)*1000,"")</f>
        <v>8.5988471527205927</v>
      </c>
      <c r="P379">
        <f>IFERROR(VLOOKUP($A379,table123!$BF$10:$BR$410,3,FALSE)/VLOOKUP($A379,table100!$BE$10:$BK$462,7,FALSE)*1000,"")</f>
        <v>9.6321553715372161</v>
      </c>
      <c r="Q379">
        <f>IFERROR(VLOOKUP($A379,table123!$CF$10:$CY$410,3,FALSE)/VLOOKUP($A379,table100!$CE$10:$CK$462,7,FALSE)*1000,"")</f>
        <v>9.1114751540681791</v>
      </c>
      <c r="R379">
        <f>IFERROR(VLOOKUP($A379,table123!$DF$10:$DY$410,3,FALSE)/VLOOKUP($A379,table100!$DE$10:$DK$462,7,FALSE)*1000,"")</f>
        <v>14.613875457649113</v>
      </c>
      <c r="S379">
        <f>IFERROR(VLOOKUP($A379,table123!$EF$10:$EZ$410,3,FALSE)/VLOOKUP($A379,table100!$EE$10:$EK$462,7,FALSE)*1000,"")</f>
        <v>23.071300216245852</v>
      </c>
      <c r="T379">
        <f>IFERROR(VLOOKUP($A379,table123!$FF$10:$FZ$410,3,FALSE)/VLOOKUP($A379,table100!$FE$10:$FK$462,7,FALSE)*1000,"")</f>
        <v>18.667659099367324</v>
      </c>
      <c r="U379">
        <f>IFERROR(VLOOKUP($A379,table123!$GF$10:$GZ$410,3,FALSE)/VLOOKUP($A379,table100!$GE$10:$GK$462,7,FALSE)*1000,"")</f>
        <v>21.717208622579466</v>
      </c>
      <c r="W379">
        <f>IFERROR(VLOOKUP($A379,table123!$F$10:$R$410,5,FALSE)/VLOOKUP($A379,table100!$E$10:$K$462,7,FALSE)*1000,"")</f>
        <v>0.15937016909174939</v>
      </c>
      <c r="X379">
        <f>IFERROR(VLOOKUP($A379,table123!$AF$10:$AR$410,5,FALSE)/VLOOKUP($A379,table100!$AE$10:$AK$462,7,FALSE)*1000,"")</f>
        <v>0</v>
      </c>
      <c r="Y379">
        <f>IFERROR(VLOOKUP($A379,table123!$BF$10:$BR$410,5,FALSE)/VLOOKUP($A379,table100!$BE$10:$BK$462,7,FALSE)*1000,"")</f>
        <v>0.17284454989707893</v>
      </c>
      <c r="Z379">
        <f>IFERROR(VLOOKUP($A379,table123!$CF$10:$CY$410,5,FALSE)/VLOOKUP($A379,table100!$CE$10:$CK$462,7,FALSE)*1000,"")</f>
        <v>0.32763866136204073</v>
      </c>
      <c r="AA379">
        <f>IFERROR(VLOOKUP($A379,table123!$DF$10:$DY$410,5,FALSE)/VLOOKUP($A379,table100!$DE$10:$DK$462,7,FALSE)*1000,"")</f>
        <v>0.23172106962445738</v>
      </c>
      <c r="AB379">
        <f>IFERROR(VLOOKUP($A379,table123!$EF$10:$EZ$410,5,FALSE)/VLOOKUP($A379,table100!$EE$10:$EK$462,7,FALSE)*1000,"")</f>
        <v>0</v>
      </c>
      <c r="AC379">
        <f>IFERROR(VLOOKUP($A379,table123!$FF$10:$FZ$410,5,FALSE)/VLOOKUP($A379,table100!$FE$10:$FK$462,7,FALSE)*1000,"")</f>
        <v>1.48864905098623E-2</v>
      </c>
      <c r="AD379">
        <f>IFERROR(VLOOKUP($A379,table123!$GF$10:$GZ$410,5,FALSE)/VLOOKUP($A379,table100!$GE$10:$GK$462,7,FALSE)*1000,"")</f>
        <v>-1.4614541468761417E-2</v>
      </c>
      <c r="AF379">
        <f>IFERROR(VLOOKUP($A379,table123!$F$10:$R$410,7,FALSE)/VLOOKUP($A379,table100!$E$10:$K$462,7,FALSE)*1000,"")</f>
        <v>0.39842542272937354</v>
      </c>
      <c r="AG379">
        <f>IFERROR(VLOOKUP($A379,table123!$AF$10:$AR$410,7,FALSE)/VLOOKUP($A379,table100!$AE$10:$AK$462,7,FALSE)*1000,"")</f>
        <v>0</v>
      </c>
      <c r="AH379">
        <f>IFERROR(VLOOKUP($A379,table123!$BF$10:$BR$410,7,FALSE)/VLOOKUP($A379,table100!$BE$10:$BK$462,7,FALSE)*1000,"")</f>
        <v>0.36140224069389232</v>
      </c>
      <c r="AI379">
        <f>IFERROR(VLOOKUP($A379,table123!$CF$10:$CY$410,7,FALSE)/VLOOKUP($A379,table100!$CE$10:$CK$462,7,FALSE)*1000,"")</f>
        <v>0.98291598408612202</v>
      </c>
      <c r="AJ379">
        <f>IFERROR(VLOOKUP($A379,table123!$DF$10:$DY$410,7,FALSE)/VLOOKUP($A379,table100!$DE$10:$DK$462,7,FALSE)*1000,"")</f>
        <v>0.23172106962445738</v>
      </c>
      <c r="AK379">
        <f>IFERROR(VLOOKUP($A379,table123!$EF$10:$EZ$410,7,FALSE)/VLOOKUP($A379,table100!$EE$10:$EK$462,7,FALSE)*1000,"")</f>
        <v>0.62437182103371602</v>
      </c>
      <c r="AL379">
        <f>IFERROR(VLOOKUP($A379,table123!$FF$10:$FZ$410,7,FALSE)/VLOOKUP($A379,table100!$FE$10:$FK$462,7,FALSE)*1000,"")</f>
        <v>0.81875697804242642</v>
      </c>
      <c r="AM379">
        <f>IFERROR(VLOOKUP($A379,table123!$GF$10:$GZ$410,7,FALSE)/VLOOKUP($A379,table100!$GE$10:$GK$462,7,FALSE)*1000,"")</f>
        <v>1.2422360248447206</v>
      </c>
      <c r="AO379">
        <f>IFERROR(VLOOKUP($A379,table123!$F$10:$R$410,9,FALSE)/VLOOKUP($A379,table100!$E$10:$K$462,7,FALSE)*1000,"")</f>
        <v>0.17530718600092435</v>
      </c>
      <c r="AP379">
        <f>IFERROR(VLOOKUP($A379,table123!$AF$10:$AR$410,9,FALSE)/VLOOKUP($A379,table100!$AE$10:$AK$462,7,FALSE)*1000,"")</f>
        <v>0</v>
      </c>
      <c r="AQ379">
        <f>IFERROR(VLOOKUP($A379,table123!$BF$10:$BR$410,9,FALSE)/VLOOKUP($A379,table100!$BE$10:$BK$462,7,FALSE)*1000,"")</f>
        <v>0</v>
      </c>
      <c r="AR379">
        <f>IFERROR(VLOOKUP($A379,table123!$CF$10:$CY$410,16,FALSE)/VLOOKUP($A379,table100!$CE$10:$CK$462,7,FALSE)*1000,"")</f>
        <v>0</v>
      </c>
      <c r="AS379">
        <f>IFERROR(VLOOKUP($A379,table123!$DF$10:$DY$410,16,FALSE)/VLOOKUP($A379,table100!$DE$10:$DK$462,7,FALSE)*1000,"")</f>
        <v>0</v>
      </c>
      <c r="AT379">
        <f>IFERROR(VLOOKUP($A379,table123!$EF$10:$EZ$410,17,FALSE)/VLOOKUP($A379,table100!$EE$10:$EK$462,7,FALSE)*1000,"")</f>
        <v>0</v>
      </c>
      <c r="AU379">
        <f>IFERROR(VLOOKUP($A379,table123!$FF$10:$FZ$410,17,FALSE)/VLOOKUP($A379,table100!$FE$10:$FK$462,7,FALSE)*1000,"")</f>
        <v>0</v>
      </c>
      <c r="AV379">
        <f>IFERROR(VLOOKUP($A379,table123!$GF$10:$GZ$410,17,FALSE)/VLOOKUP($A379,table100!$GE$10:$GK$462,7,FALSE)*1000,"")</f>
        <v>0</v>
      </c>
      <c r="AX379">
        <f>IFERROR(VLOOKUP($A379,table123!$F$10:$R$410,11,FALSE)/VLOOKUP($A379,table100!$E$10:$K$462,7,FALSE)*1000,"")</f>
        <v>0.4621734903660733</v>
      </c>
      <c r="AY379">
        <f>IFERROR(VLOOKUP($A379,table123!$AF$10:$AR$410,11,FALSE)/VLOOKUP($A379,table100!$AE$10:$AK$462,7,FALSE)*1000,"")</f>
        <v>0.79179071387850763</v>
      </c>
      <c r="AZ379">
        <f>IFERROR(VLOOKUP($A379,table123!$BF$10:$BR$410,11,FALSE)/VLOOKUP($A379,table100!$BE$10:$BK$462,7,FALSE)*1000,"")</f>
        <v>3.0326361936487487</v>
      </c>
      <c r="BA379">
        <f>IFERROR(VLOOKUP($A379,table123!$CF$10:$CY$410,18,FALSE)/VLOOKUP($A379,table100!$CE$10:$CK$462,7,FALSE)*1000,"")</f>
        <v>0.46805523051720099</v>
      </c>
      <c r="BB379">
        <f>IFERROR(VLOOKUP($A379,table123!$DF$10:$DY$410,18,FALSE)/VLOOKUP($A379,table100!$DE$10:$DK$462,7,FALSE)*1000,"")</f>
        <v>0.66426706625677778</v>
      </c>
      <c r="BC379">
        <f>IFERROR(VLOOKUP($A379,table123!$EF$10:$EZ$410,19,FALSE)/VLOOKUP($A379,table100!$EE$10:$EK$462,7,FALSE)*1000,"")</f>
        <v>0.71574330703865019</v>
      </c>
      <c r="BD379">
        <f>IFERROR(VLOOKUP($A379,table123!$FF$10:$FZ$410,19,FALSE)/VLOOKUP($A379,table100!$FE$10:$FK$462,7,FALSE)*1000,"")</f>
        <v>0.89318943059173805</v>
      </c>
      <c r="BE379">
        <f>IFERROR(VLOOKUP($A379,table123!$GF$10:$GZ$410,19,FALSE)/VLOOKUP($A379,table100!$GE$10:$GK$462,7,FALSE)*1000,"")</f>
        <v>0.21921812203142127</v>
      </c>
      <c r="BG379">
        <f>IFERROR(VLOOKUP($A379,table123!$F$10:$R$410,13,FALSE)/VLOOKUP($A379,table100!$E$10:$K$462,7,FALSE)*1000,"")</f>
        <v>6.390743780579152</v>
      </c>
      <c r="BH379">
        <f>IFERROR(VLOOKUP($A379,table123!$AF$10:$AR$410,13,FALSE)/VLOOKUP($A379,table100!$AE$10:$AK$462,7,FALSE)*1000,"")</f>
        <v>7.8070564388420856</v>
      </c>
      <c r="BI379">
        <f>IFERROR(VLOOKUP($A379,table123!$BF$10:$BR$410,13,FALSE)/VLOOKUP($A379,table100!$BE$10:$BK$462,7,FALSE)*1000,"")</f>
        <v>7.1337659684794392</v>
      </c>
      <c r="BJ379">
        <f>IFERROR(VLOOKUP($A379,table123!$CF$10:$CY$410,20,FALSE)/VLOOKUP($A379,table100!$CE$10:$CK$462,7,FALSE)*1000,"")</f>
        <v>9.9539745689991417</v>
      </c>
      <c r="BK379">
        <f>IFERROR(VLOOKUP($A379,table123!$DF$10:$DY$410,20,FALSE)/VLOOKUP($A379,table100!$DE$10:$DK$462,7,FALSE)*1000,"")</f>
        <v>14.41305053064125</v>
      </c>
      <c r="BL379">
        <f>IFERROR(VLOOKUP($A379,table123!$EF$10:$EZ$410,21,FALSE)/VLOOKUP($A379,table100!$EE$10:$EK$462,7,FALSE)*1000,"")</f>
        <v>22.979928730240918</v>
      </c>
      <c r="BM379">
        <f>IFERROR(VLOOKUP($A379,table123!$FF$10:$FZ$410,21,FALSE)/VLOOKUP($A379,table100!$FE$10:$FK$462,7,FALSE)*1000,"")</f>
        <v>18.608113137327873</v>
      </c>
      <c r="BN379">
        <f>IFERROR(VLOOKUP($A379,table123!$GF$10:$GZ$410,21,FALSE)/VLOOKUP($A379,table100!$GE$10:$GK$462,7,FALSE)*1000,"")</f>
        <v>22.725611983924004</v>
      </c>
    </row>
    <row r="380" spans="1:66" x14ac:dyDescent="0.3">
      <c r="A380" t="s">
        <v>336</v>
      </c>
      <c r="B380" t="str">
        <f>VLOOKUP($A380,class!$A$1:$B$455,2,FALSE)</f>
        <v>Metropolitan District</v>
      </c>
      <c r="C380" t="str">
        <f>IFERROR(VLOOKUP($A380,classifications!A$3:C$334,3,FALSE),VLOOKUP($A380,classifications!I$2:K$28,3,FALSE))</f>
        <v>Predominantly Urban</v>
      </c>
      <c r="E380" t="b">
        <f>IF(VLOOKUP(A380,table123!$F$10:$F$410,1,FALSE)=VLOOKUP(calculations!A380,table100!$E$10:$E$462,1,FALSE),TRUE,FALSE)</f>
        <v>1</v>
      </c>
      <c r="F380" t="b">
        <f>IF(VLOOKUP($A380,table123!$AF$10:$AF$410,1,FALSE)=VLOOKUP(calculations!$A380,table100!$AE$10:$AE$462,1,FALSE),TRUE,FALSE)</f>
        <v>1</v>
      </c>
      <c r="G380" t="b">
        <f>IF(VLOOKUP($A380,table123!$BF$10:$BF$410,1,FALSE)=VLOOKUP(calculations!$A380,table100!$BE$10:$BE$462,1,FALSE),TRUE,FALSE)</f>
        <v>1</v>
      </c>
      <c r="H380" t="b">
        <f>IF(VLOOKUP($A380,table123!$CF$10:$CF$410,1,FALSE)=VLOOKUP(calculations!$A380,table100!$CE$10:$CE$462,1,FALSE),TRUE,FALSE)</f>
        <v>1</v>
      </c>
      <c r="I380" t="b">
        <f>IF(VLOOKUP($A380,table123!$DF$10:$DF$410,1,FALSE)=VLOOKUP(calculations!$A380,table100!$DE$10:$DE$462,1,FALSE),TRUE,FALSE)</f>
        <v>1</v>
      </c>
      <c r="J380" t="b">
        <f>IF(VLOOKUP($A380,table123!$EF$10:$EF$410,1,FALSE)=VLOOKUP(calculations!$A380,table100!$EE$10:$EE$462,1,FALSE),TRUE,FALSE)</f>
        <v>1</v>
      </c>
      <c r="K380" t="b">
        <f>IF(VLOOKUP($A380,table123!$FF$10:$FF$410,1,FALSE)=VLOOKUP(calculations!$A380,table100!$FE$10:$FE$462,1,FALSE),TRUE,FALSE)</f>
        <v>1</v>
      </c>
      <c r="L380" t="b">
        <f>IF(VLOOKUP($A380,table123!$GF$10:$GF$408,1,FALSE)=VLOOKUP(calculations!$A380,table100!$GE$10:$GE$462,1,FALSE),TRUE,FALSE)</f>
        <v>1</v>
      </c>
      <c r="N380">
        <f>IFERROR(VLOOKUP($A380,table123!$F$10:$R$410,3,FALSE)/VLOOKUP($A380,table100!$E$10:$K$462,7,FALSE)*1000,"")</f>
        <v>4.0167049880343484</v>
      </c>
      <c r="O380">
        <f>IFERROR(VLOOKUP($A380,table123!$AF$10:$AR$410,3,FALSE)/VLOOKUP($A380,table100!$AE$10:$AK$462,7,FALSE)*1000,"")</f>
        <v>3.5221794536417654</v>
      </c>
      <c r="P380">
        <f>IFERROR(VLOOKUP($A380,table123!$BF$10:$BR$410,3,FALSE)/VLOOKUP($A380,table100!$BE$10:$BK$462,7,FALSE)*1000,"")</f>
        <v>5.2389149955799557</v>
      </c>
      <c r="Q380">
        <f>IFERROR(VLOOKUP($A380,table123!$CF$10:$CY$410,3,FALSE)/VLOOKUP($A380,table100!$CE$10:$CK$462,7,FALSE)*1000,"")</f>
        <v>4.0964657579848716</v>
      </c>
      <c r="R380">
        <f>IFERROR(VLOOKUP($A380,table123!$DF$10:$DY$410,3,FALSE)/VLOOKUP($A380,table100!$DE$10:$DK$462,7,FALSE)*1000,"")</f>
        <v>4.7099949404351227</v>
      </c>
      <c r="S380">
        <f>IFERROR(VLOOKUP($A380,table123!$EF$10:$EZ$410,3,FALSE)/VLOOKUP($A380,table100!$EE$10:$EK$462,7,FALSE)*1000,"")</f>
        <v>5.9387639318460499</v>
      </c>
      <c r="T380">
        <f>IFERROR(VLOOKUP($A380,table123!$FF$10:$FZ$410,3,FALSE)/VLOOKUP($A380,table100!$FE$10:$FK$462,7,FALSE)*1000,"")</f>
        <v>4.9056123839459289</v>
      </c>
      <c r="U380">
        <f>IFERROR(VLOOKUP($A380,table123!$GF$10:$GZ$410,3,FALSE)/VLOOKUP($A380,table100!$GE$10:$GK$462,7,FALSE)*1000,"")</f>
        <v>6.1930125485239689</v>
      </c>
      <c r="W380">
        <f>IFERROR(VLOOKUP($A380,table123!$F$10:$R$410,5,FALSE)/VLOOKUP($A380,table100!$E$10:$K$462,7,FALSE)*1000,"")</f>
        <v>3.7539298953592037E-2</v>
      </c>
      <c r="X380">
        <f>IFERROR(VLOOKUP($A380,table123!$AF$10:$AR$410,5,FALSE)/VLOOKUP($A380,table100!$AE$10:$AK$462,7,FALSE)*1000,"")</f>
        <v>1.8685302141335625E-2</v>
      </c>
      <c r="Y380">
        <f>IFERROR(VLOOKUP($A380,table123!$BF$10:$BR$410,5,FALSE)/VLOOKUP($A380,table100!$BE$10:$BK$462,7,FALSE)*1000,"")</f>
        <v>0.24193923603033546</v>
      </c>
      <c r="Z380">
        <f>IFERROR(VLOOKUP($A380,table123!$CF$10:$CY$410,5,FALSE)/VLOOKUP($A380,table100!$CE$10:$CK$462,7,FALSE)*1000,"")</f>
        <v>3.6988404135303583E-2</v>
      </c>
      <c r="AA380">
        <f>IFERROR(VLOOKUP($A380,table123!$DF$10:$DY$410,5,FALSE)/VLOOKUP($A380,table100!$DE$10:$DK$462,7,FALSE)*1000,"")</f>
        <v>9.1992088680373493E-2</v>
      </c>
      <c r="AB380">
        <f>IFERROR(VLOOKUP($A380,table123!$EF$10:$EZ$410,5,FALSE)/VLOOKUP($A380,table100!$EE$10:$EK$462,7,FALSE)*1000,"")</f>
        <v>1.8301275598909244E-2</v>
      </c>
      <c r="AC380">
        <f>IFERROR(VLOOKUP($A380,table123!$FF$10:$FZ$410,5,FALSE)/VLOOKUP($A380,table100!$FE$10:$FK$462,7,FALSE)*1000,"")</f>
        <v>0.24528061919729646</v>
      </c>
      <c r="AD380">
        <f>IFERROR(VLOOKUP($A380,table123!$GF$10:$GZ$410,5,FALSE)/VLOOKUP($A380,table100!$GE$10:$GK$462,7,FALSE)*1000,"")</f>
        <v>0.22569287713279768</v>
      </c>
      <c r="AF380">
        <f>IFERROR(VLOOKUP($A380,table123!$F$10:$R$410,7,FALSE)/VLOOKUP($A380,table100!$E$10:$K$462,7,FALSE)*1000,"")</f>
        <v>0.74140115433344289</v>
      </c>
      <c r="AG380">
        <f>IFERROR(VLOOKUP($A380,table123!$AF$10:$AR$410,7,FALSE)/VLOOKUP($A380,table100!$AE$10:$AK$462,7,FALSE)*1000,"")</f>
        <v>0.48581785567472624</v>
      </c>
      <c r="AH380">
        <f>IFERROR(VLOOKUP($A380,table123!$BF$10:$BR$410,7,FALSE)/VLOOKUP($A380,table100!$BE$10:$BK$462,7,FALSE)*1000,"")</f>
        <v>0.81887126041036618</v>
      </c>
      <c r="AI380">
        <f>IFERROR(VLOOKUP($A380,table123!$CF$10:$CY$410,7,FALSE)/VLOOKUP($A380,table100!$CE$10:$CK$462,7,FALSE)*1000,"")</f>
        <v>1.0726637199238038</v>
      </c>
      <c r="AJ380">
        <f>IFERROR(VLOOKUP($A380,table123!$DF$10:$DY$410,7,FALSE)/VLOOKUP($A380,table100!$DE$10:$DK$462,7,FALSE)*1000,"")</f>
        <v>0.50595648774205426</v>
      </c>
      <c r="AK380">
        <f>IFERROR(VLOOKUP($A380,table123!$EF$10:$EZ$410,7,FALSE)/VLOOKUP($A380,table100!$EE$10:$EK$462,7,FALSE)*1000,"")</f>
        <v>1.6562654417012865</v>
      </c>
      <c r="AL380">
        <f>IFERROR(VLOOKUP($A380,table123!$FF$10:$FZ$410,7,FALSE)/VLOOKUP($A380,table100!$FE$10:$FK$462,7,FALSE)*1000,"")</f>
        <v>1.1355584222097059</v>
      </c>
      <c r="AM380">
        <f>IFERROR(VLOOKUP($A380,table123!$GF$10:$GZ$410,7,FALSE)/VLOOKUP($A380,table100!$GE$10:$GK$462,7,FALSE)*1000,"")</f>
        <v>0.93888236887243837</v>
      </c>
      <c r="AO380">
        <f>IFERROR(VLOOKUP($A380,table123!$F$10:$R$410,9,FALSE)/VLOOKUP($A380,table100!$E$10:$K$462,7,FALSE)*1000,"")</f>
        <v>2.8154474215194032E-2</v>
      </c>
      <c r="AP380">
        <f>IFERROR(VLOOKUP($A380,table123!$AF$10:$AR$410,9,FALSE)/VLOOKUP($A380,table100!$AE$10:$AK$462,7,FALSE)*1000,"")</f>
        <v>0</v>
      </c>
      <c r="AQ380">
        <f>IFERROR(VLOOKUP($A380,table123!$BF$10:$BR$410,9,FALSE)/VLOOKUP($A380,table100!$BE$10:$BK$462,7,FALSE)*1000,"")</f>
        <v>0</v>
      </c>
      <c r="AR380">
        <f>IFERROR(VLOOKUP($A380,table123!$CF$10:$CY$410,16,FALSE)/VLOOKUP($A380,table100!$CE$10:$CK$462,7,FALSE)*1000,"")</f>
        <v>0</v>
      </c>
      <c r="AS380">
        <f>IFERROR(VLOOKUP($A380,table123!$DF$10:$DY$410,16,FALSE)/VLOOKUP($A380,table100!$DE$10:$DK$462,7,FALSE)*1000,"")</f>
        <v>0</v>
      </c>
      <c r="AT380">
        <f>IFERROR(VLOOKUP($A380,table123!$EF$10:$EZ$410,17,FALSE)/VLOOKUP($A380,table100!$EE$10:$EK$462,7,FALSE)*1000,"")</f>
        <v>0</v>
      </c>
      <c r="AU380">
        <f>IFERROR(VLOOKUP($A380,table123!$FF$10:$FZ$410,17,FALSE)/VLOOKUP($A380,table100!$FE$10:$FK$462,7,FALSE)*1000,"")</f>
        <v>0</v>
      </c>
      <c r="AV380">
        <f>IFERROR(VLOOKUP($A380,table123!$GF$10:$GZ$410,17,FALSE)/VLOOKUP($A380,table100!$GE$10:$GK$462,7,FALSE)*1000,"")</f>
        <v>2.7083145255935723E-2</v>
      </c>
      <c r="AX380">
        <f>IFERROR(VLOOKUP($A380,table123!$F$10:$R$410,11,FALSE)/VLOOKUP($A380,table100!$E$10:$K$462,7,FALSE)*1000,"")</f>
        <v>0.30969921636713438</v>
      </c>
      <c r="AY380">
        <f>IFERROR(VLOOKUP($A380,table123!$AF$10:$AR$410,11,FALSE)/VLOOKUP($A380,table100!$AE$10:$AK$462,7,FALSE)*1000,"")</f>
        <v>1.8685302141335625E-2</v>
      </c>
      <c r="AZ380">
        <f>IFERROR(VLOOKUP($A380,table123!$BF$10:$BR$410,11,FALSE)/VLOOKUP($A380,table100!$BE$10:$BK$462,7,FALSE)*1000,"")</f>
        <v>0</v>
      </c>
      <c r="BA380">
        <f>IFERROR(VLOOKUP($A380,table123!$CF$10:$CY$410,18,FALSE)/VLOOKUP($A380,table100!$CE$10:$CK$462,7,FALSE)*1000,"")</f>
        <v>0</v>
      </c>
      <c r="BB380">
        <f>IFERROR(VLOOKUP($A380,table123!$DF$10:$DY$410,18,FALSE)/VLOOKUP($A380,table100!$DE$10:$DK$462,7,FALSE)*1000,"")</f>
        <v>0</v>
      </c>
      <c r="BC380">
        <f>IFERROR(VLOOKUP($A380,table123!$EF$10:$EZ$410,19,FALSE)/VLOOKUP($A380,table100!$EE$10:$EK$462,7,FALSE)*1000,"")</f>
        <v>0.32942296078036643</v>
      </c>
      <c r="BD380">
        <f>IFERROR(VLOOKUP($A380,table123!$FF$10:$FZ$410,19,FALSE)/VLOOKUP($A380,table100!$FE$10:$FK$462,7,FALSE)*1000,"")</f>
        <v>0</v>
      </c>
      <c r="BE380">
        <f>IFERROR(VLOOKUP($A380,table123!$GF$10:$GZ$410,19,FALSE)/VLOOKUP($A380,table100!$GE$10:$GK$462,7,FALSE)*1000,"")</f>
        <v>0</v>
      </c>
      <c r="BG380">
        <f>IFERROR(VLOOKUP($A380,table123!$F$10:$R$410,13,FALSE)/VLOOKUP($A380,table100!$E$10:$K$462,7,FALSE)*1000,"")</f>
        <v>4.5141006991694432</v>
      </c>
      <c r="BH380">
        <f>IFERROR(VLOOKUP($A380,table123!$AF$10:$AR$410,13,FALSE)/VLOOKUP($A380,table100!$AE$10:$AK$462,7,FALSE)*1000,"")</f>
        <v>4.007997309316492</v>
      </c>
      <c r="BI380">
        <f>IFERROR(VLOOKUP($A380,table123!$BF$10:$BR$410,13,FALSE)/VLOOKUP($A380,table100!$BE$10:$BK$462,7,FALSE)*1000,"")</f>
        <v>6.2997254920206576</v>
      </c>
      <c r="BJ380">
        <f>IFERROR(VLOOKUP($A380,table123!$CF$10:$CY$410,20,FALSE)/VLOOKUP($A380,table100!$CE$10:$CK$462,7,FALSE)*1000,"")</f>
        <v>5.2061178820439791</v>
      </c>
      <c r="BK380">
        <f>IFERROR(VLOOKUP($A380,table123!$DF$10:$DY$410,20,FALSE)/VLOOKUP($A380,table100!$DE$10:$DK$462,7,FALSE)*1000,"")</f>
        <v>5.3079435168575504</v>
      </c>
      <c r="BL380">
        <f>IFERROR(VLOOKUP($A380,table123!$EF$10:$EZ$410,21,FALSE)/VLOOKUP($A380,table100!$EE$10:$EK$462,7,FALSE)*1000,"")</f>
        <v>7.2839076883658791</v>
      </c>
      <c r="BM380">
        <f>IFERROR(VLOOKUP($A380,table123!$FF$10:$FZ$410,21,FALSE)/VLOOKUP($A380,table100!$FE$10:$FK$462,7,FALSE)*1000,"")</f>
        <v>6.286451425352932</v>
      </c>
      <c r="BN380">
        <f>IFERROR(VLOOKUP($A380,table123!$GF$10:$GZ$410,21,FALSE)/VLOOKUP($A380,table100!$GE$10:$GK$462,7,FALSE)*1000,"")</f>
        <v>7.3846709397851402</v>
      </c>
    </row>
    <row r="381" spans="1:66" x14ac:dyDescent="0.3">
      <c r="A381" t="s">
        <v>990</v>
      </c>
      <c r="B381" t="str">
        <f>VLOOKUP($A381,class!$A$1:$B$455,2,FALSE)</f>
        <v>Shire District</v>
      </c>
      <c r="C381" t="str">
        <f>IFERROR(VLOOKUP($A381,classifications!A$3:C$334,3,FALSE),VLOOKUP($A381,classifications!I$2:K$28,3,FALSE))</f>
        <v>Predominantly Urban</v>
      </c>
      <c r="E381" t="b">
        <f>IF(VLOOKUP(A381,table123!$F$10:$F$410,1,FALSE)=VLOOKUP(calculations!A381,table100!$E$10:$E$462,1,FALSE),TRUE,FALSE)</f>
        <v>1</v>
      </c>
      <c r="F381" t="b">
        <f>IF(VLOOKUP($A381,table123!$AF$10:$AF$410,1,FALSE)=VLOOKUP(calculations!$A381,table100!$AE$10:$AE$462,1,FALSE),TRUE,FALSE)</f>
        <v>1</v>
      </c>
      <c r="G381" t="b">
        <f>IF(VLOOKUP($A381,table123!$BF$10:$BF$410,1,FALSE)=VLOOKUP(calculations!$A381,table100!$BE$10:$BE$462,1,FALSE),TRUE,FALSE)</f>
        <v>1</v>
      </c>
      <c r="H381" t="b">
        <f>IF(VLOOKUP($A381,table123!$CF$10:$CF$410,1,FALSE)=VLOOKUP(calculations!$A381,table100!$CE$10:$CE$462,1,FALSE),TRUE,FALSE)</f>
        <v>1</v>
      </c>
      <c r="I381" t="b">
        <f>IF(VLOOKUP($A381,table123!$DF$10:$DF$410,1,FALSE)=VLOOKUP(calculations!$A381,table100!$DE$10:$DE$462,1,FALSE),TRUE,FALSE)</f>
        <v>1</v>
      </c>
      <c r="J381" t="b">
        <f>IF(VLOOKUP($A381,table123!$EF$10:$EF$410,1,FALSE)=VLOOKUP(calculations!$A381,table100!$EE$10:$EE$462,1,FALSE),TRUE,FALSE)</f>
        <v>1</v>
      </c>
      <c r="K381" t="b">
        <f>IF(VLOOKUP($A381,table123!$FF$10:$FF$410,1,FALSE)=VLOOKUP(calculations!$A381,table100!$FE$10:$FE$462,1,FALSE),TRUE,FALSE)</f>
        <v>1</v>
      </c>
      <c r="L381" t="b">
        <f>IF(VLOOKUP($A381,table123!$GF$10:$GF$408,1,FALSE)=VLOOKUP(calculations!$A381,table100!$GE$10:$GE$462,1,FALSE),TRUE,FALSE)</f>
        <v>1</v>
      </c>
      <c r="N381">
        <f>IFERROR(VLOOKUP($A381,table123!$F$10:$R$410,3,FALSE)/VLOOKUP($A381,table100!$E$10:$K$462,7,FALSE)*1000,"")</f>
        <v>2.7073534472869105</v>
      </c>
      <c r="O381">
        <f>IFERROR(VLOOKUP($A381,table123!$AF$10:$AR$410,3,FALSE)/VLOOKUP($A381,table100!$AE$10:$AK$462,7,FALSE)*1000,"")</f>
        <v>5.7402918172254491</v>
      </c>
      <c r="P381">
        <f>IFERROR(VLOOKUP($A381,table123!$BF$10:$BR$410,3,FALSE)/VLOOKUP($A381,table100!$BE$10:$BK$462,7,FALSE)*1000,"")</f>
        <v>8.9756407925831674</v>
      </c>
      <c r="Q381">
        <f>IFERROR(VLOOKUP($A381,table123!$CF$10:$CY$410,3,FALSE)/VLOOKUP($A381,table100!$CE$10:$CK$462,7,FALSE)*1000,"")</f>
        <v>11.78322464582865</v>
      </c>
      <c r="R381">
        <f>IFERROR(VLOOKUP($A381,table123!$DF$10:$DY$410,3,FALSE)/VLOOKUP($A381,table100!$DE$10:$DK$462,7,FALSE)*1000,"")</f>
        <v>8.3849071670992217</v>
      </c>
      <c r="S381">
        <f>IFERROR(VLOOKUP($A381,table123!$EF$10:$EZ$410,3,FALSE)/VLOOKUP($A381,table100!$EE$10:$EK$462,7,FALSE)*1000,"")</f>
        <v>4.8953965710271552</v>
      </c>
      <c r="T381">
        <f>IFERROR(VLOOKUP($A381,table123!$FF$10:$FZ$410,3,FALSE)/VLOOKUP($A381,table100!$FE$10:$FK$462,7,FALSE)*1000,"")</f>
        <v>3.6460493854114362</v>
      </c>
      <c r="U381">
        <f>IFERROR(VLOOKUP($A381,table123!$GF$10:$GZ$410,3,FALSE)/VLOOKUP($A381,table100!$GE$10:$GK$462,7,FALSE)*1000,"")</f>
        <v>3.8230119251906074</v>
      </c>
      <c r="W381">
        <f>IFERROR(VLOOKUP($A381,table123!$F$10:$R$410,5,FALSE)/VLOOKUP($A381,table100!$E$10:$K$462,7,FALSE)*1000,"")</f>
        <v>2.2943673282092462E-2</v>
      </c>
      <c r="X381">
        <f>IFERROR(VLOOKUP($A381,table123!$AF$10:$AR$410,5,FALSE)/VLOOKUP($A381,table100!$AE$10:$AK$462,7,FALSE)*1000,"")</f>
        <v>0.25156657366326668</v>
      </c>
      <c r="Y381">
        <f>IFERROR(VLOOKUP($A381,table123!$BF$10:$BR$410,5,FALSE)/VLOOKUP($A381,table100!$BE$10:$BK$462,7,FALSE)*1000,"")</f>
        <v>0.24995455371750591</v>
      </c>
      <c r="Z381">
        <f>IFERROR(VLOOKUP($A381,table123!$CF$10:$CY$410,5,FALSE)/VLOOKUP($A381,table100!$CE$10:$CK$462,7,FALSE)*1000,"")</f>
        <v>0.26984483921744995</v>
      </c>
      <c r="AA381">
        <f>IFERROR(VLOOKUP($A381,table123!$DF$10:$DY$410,5,FALSE)/VLOOKUP($A381,table100!$DE$10:$DK$462,7,FALSE)*1000,"")</f>
        <v>8.8729176371420332E-2</v>
      </c>
      <c r="AB381">
        <f>IFERROR(VLOOKUP($A381,table123!$EF$10:$EZ$410,5,FALSE)/VLOOKUP($A381,table100!$EE$10:$EK$462,7,FALSE)*1000,"")</f>
        <v>2.1952450991153161E-2</v>
      </c>
      <c r="AC381">
        <f>IFERROR(VLOOKUP($A381,table123!$FF$10:$FZ$410,5,FALSE)/VLOOKUP($A381,table100!$FE$10:$FK$462,7,FALSE)*1000,"")</f>
        <v>4.3665262100735756E-2</v>
      </c>
      <c r="AD381">
        <f>IFERROR(VLOOKUP($A381,table123!$GF$10:$GZ$410,5,FALSE)/VLOOKUP($A381,table100!$GE$10:$GK$462,7,FALSE)*1000,"")</f>
        <v>0.28238156265612446</v>
      </c>
      <c r="AF381">
        <f>IFERROR(VLOOKUP($A381,table123!$F$10:$R$410,7,FALSE)/VLOOKUP($A381,table100!$E$10:$K$462,7,FALSE)*1000,"")</f>
        <v>0.50476081220603419</v>
      </c>
      <c r="AG381">
        <f>IFERROR(VLOOKUP($A381,table123!$AF$10:$AR$410,7,FALSE)/VLOOKUP($A381,table100!$AE$10:$AK$462,7,FALSE)*1000,"")</f>
        <v>0.45739377029684858</v>
      </c>
      <c r="AH381">
        <f>IFERROR(VLOOKUP($A381,table123!$BF$10:$BR$410,7,FALSE)/VLOOKUP($A381,table100!$BE$10:$BK$462,7,FALSE)*1000,"")</f>
        <v>1.2724959098345756</v>
      </c>
      <c r="AI381">
        <f>IFERROR(VLOOKUP($A381,table123!$CF$10:$CY$410,7,FALSE)/VLOOKUP($A381,table100!$CE$10:$CK$462,7,FALSE)*1000,"")</f>
        <v>2.0463233640656622</v>
      </c>
      <c r="AJ381">
        <f>IFERROR(VLOOKUP($A381,table123!$DF$10:$DY$410,7,FALSE)/VLOOKUP($A381,table100!$DE$10:$DK$462,7,FALSE)*1000,"")</f>
        <v>1.9964064683569573</v>
      </c>
      <c r="AK381">
        <f>IFERROR(VLOOKUP($A381,table123!$EF$10:$EZ$410,7,FALSE)/VLOOKUP($A381,table100!$EE$10:$EK$462,7,FALSE)*1000,"")</f>
        <v>0.63662107874344176</v>
      </c>
      <c r="AL381">
        <f>IFERROR(VLOOKUP($A381,table123!$FF$10:$FZ$410,7,FALSE)/VLOOKUP($A381,table100!$FE$10:$FK$462,7,FALSE)*1000,"")</f>
        <v>1.419121018273912</v>
      </c>
      <c r="AM381">
        <f>IFERROR(VLOOKUP($A381,table123!$GF$10:$GZ$410,7,FALSE)/VLOOKUP($A381,table100!$GE$10:$GK$462,7,FALSE)*1000,"")</f>
        <v>0.62992810130981602</v>
      </c>
      <c r="AO381">
        <f>IFERROR(VLOOKUP($A381,table123!$F$10:$R$410,9,FALSE)/VLOOKUP($A381,table100!$E$10:$K$462,7,FALSE)*1000,"")</f>
        <v>0</v>
      </c>
      <c r="AP381">
        <f>IFERROR(VLOOKUP($A381,table123!$AF$10:$AR$410,9,FALSE)/VLOOKUP($A381,table100!$AE$10:$AK$462,7,FALSE)*1000,"")</f>
        <v>0</v>
      </c>
      <c r="AQ381">
        <f>IFERROR(VLOOKUP($A381,table123!$BF$10:$BR$410,9,FALSE)/VLOOKUP($A381,table100!$BE$10:$BK$462,7,FALSE)*1000,"")</f>
        <v>0</v>
      </c>
      <c r="AR381">
        <f>IFERROR(VLOOKUP($A381,table123!$CF$10:$CY$410,16,FALSE)/VLOOKUP($A381,table100!$CE$10:$CK$462,7,FALSE)*1000,"")</f>
        <v>0</v>
      </c>
      <c r="AS381">
        <f>IFERROR(VLOOKUP($A381,table123!$DF$10:$DY$410,16,FALSE)/VLOOKUP($A381,table100!$DE$10:$DK$462,7,FALSE)*1000,"")</f>
        <v>0</v>
      </c>
      <c r="AT381">
        <f>IFERROR(VLOOKUP($A381,table123!$EF$10:$EZ$410,17,FALSE)/VLOOKUP($A381,table100!$EE$10:$EK$462,7,FALSE)*1000,"")</f>
        <v>0</v>
      </c>
      <c r="AU381">
        <f>IFERROR(VLOOKUP($A381,table123!$FF$10:$FZ$410,17,FALSE)/VLOOKUP($A381,table100!$FE$10:$FK$462,7,FALSE)*1000,"")</f>
        <v>0</v>
      </c>
      <c r="AV381">
        <f>IFERROR(VLOOKUP($A381,table123!$GF$10:$GZ$410,17,FALSE)/VLOOKUP($A381,table100!$GE$10:$GK$462,7,FALSE)*1000,"")</f>
        <v>0</v>
      </c>
      <c r="AX381">
        <f>IFERROR(VLOOKUP($A381,table123!$F$10:$R$410,11,FALSE)/VLOOKUP($A381,table100!$E$10:$K$462,7,FALSE)*1000,"")</f>
        <v>0</v>
      </c>
      <c r="AY381">
        <f>IFERROR(VLOOKUP($A381,table123!$AF$10:$AR$410,11,FALSE)/VLOOKUP($A381,table100!$AE$10:$AK$462,7,FALSE)*1000,"")</f>
        <v>0</v>
      </c>
      <c r="AZ381">
        <f>IFERROR(VLOOKUP($A381,table123!$BF$10:$BR$410,11,FALSE)/VLOOKUP($A381,table100!$BE$10:$BK$462,7,FALSE)*1000,"")</f>
        <v>0</v>
      </c>
      <c r="BA381">
        <f>IFERROR(VLOOKUP($A381,table123!$CF$10:$CY$410,18,FALSE)/VLOOKUP($A381,table100!$CE$10:$CK$462,7,FALSE)*1000,"")</f>
        <v>0.35979311895659993</v>
      </c>
      <c r="BB381">
        <f>IFERROR(VLOOKUP($A381,table123!$DF$10:$DY$410,18,FALSE)/VLOOKUP($A381,table100!$DE$10:$DK$462,7,FALSE)*1000,"")</f>
        <v>0</v>
      </c>
      <c r="BC381">
        <f>IFERROR(VLOOKUP($A381,table123!$EF$10:$EZ$410,19,FALSE)/VLOOKUP($A381,table100!$EE$10:$EK$462,7,FALSE)*1000,"")</f>
        <v>6.5857352973459488E-2</v>
      </c>
      <c r="BD381">
        <f>IFERROR(VLOOKUP($A381,table123!$FF$10:$FZ$410,19,FALSE)/VLOOKUP($A381,table100!$FE$10:$FK$462,7,FALSE)*1000,"")</f>
        <v>0</v>
      </c>
      <c r="BE381">
        <f>IFERROR(VLOOKUP($A381,table123!$GF$10:$GZ$410,19,FALSE)/VLOOKUP($A381,table100!$GE$10:$GK$462,7,FALSE)*1000,"")</f>
        <v>4.3443317331711452E-2</v>
      </c>
      <c r="BG381">
        <f>IFERROR(VLOOKUP($A381,table123!$F$10:$R$410,13,FALSE)/VLOOKUP($A381,table100!$E$10:$K$462,7,FALSE)*1000,"")</f>
        <v>3.2350579327750371</v>
      </c>
      <c r="BH381">
        <f>IFERROR(VLOOKUP($A381,table123!$AF$10:$AR$410,13,FALSE)/VLOOKUP($A381,table100!$AE$10:$AK$462,7,FALSE)*1000,"")</f>
        <v>6.4492521611855649</v>
      </c>
      <c r="BI381">
        <f>IFERROR(VLOOKUP($A381,table123!$BF$10:$BR$410,13,FALSE)/VLOOKUP($A381,table100!$BE$10:$BK$462,7,FALSE)*1000,"")</f>
        <v>10.498091256135249</v>
      </c>
      <c r="BJ381">
        <f>IFERROR(VLOOKUP($A381,table123!$CF$10:$CY$410,20,FALSE)/VLOOKUP($A381,table100!$CE$10:$CK$462,7,FALSE)*1000,"")</f>
        <v>13.73959973015516</v>
      </c>
      <c r="BK381">
        <f>IFERROR(VLOOKUP($A381,table123!$DF$10:$DY$410,20,FALSE)/VLOOKUP($A381,table100!$DE$10:$DK$462,7,FALSE)*1000,"")</f>
        <v>10.470042811827598</v>
      </c>
      <c r="BL381">
        <f>IFERROR(VLOOKUP($A381,table123!$EF$10:$EZ$410,21,FALSE)/VLOOKUP($A381,table100!$EE$10:$EK$462,7,FALSE)*1000,"")</f>
        <v>5.4881127477882901</v>
      </c>
      <c r="BM381">
        <f>IFERROR(VLOOKUP($A381,table123!$FF$10:$FZ$410,21,FALSE)/VLOOKUP($A381,table100!$FE$10:$FK$462,7,FALSE)*1000,"")</f>
        <v>5.1088356657860841</v>
      </c>
      <c r="BN381">
        <f>IFERROR(VLOOKUP($A381,table123!$GF$10:$GZ$410,21,FALSE)/VLOOKUP($A381,table100!$GE$10:$GK$462,7,FALSE)*1000,"")</f>
        <v>4.6918782718248373</v>
      </c>
    </row>
    <row r="382" spans="1:66" x14ac:dyDescent="0.3">
      <c r="A382" t="s">
        <v>978</v>
      </c>
      <c r="B382" t="str">
        <f>VLOOKUP($A382,class!$A$1:$B$455,2,FALSE)</f>
        <v>Shire County</v>
      </c>
      <c r="C382" t="str">
        <f>IFERROR(VLOOKUP($A382,classifications!A$3:C$334,3,FALSE),VLOOKUP($A382,classifications!I$2:K$28,3,FALSE))</f>
        <v>Urban with Significant Rural</v>
      </c>
      <c r="E382" t="b">
        <f>IF(VLOOKUP(A382,table123!$F$10:$F$410,1,FALSE)=VLOOKUP(calculations!A382,table100!$E$10:$E$462,1,FALSE),TRUE,FALSE)</f>
        <v>1</v>
      </c>
      <c r="F382" t="b">
        <f>IF(VLOOKUP($A382,table123!$AF$10:$AF$410,1,FALSE)=VLOOKUP(calculations!$A382,table100!$AE$10:$AE$462,1,FALSE),TRUE,FALSE)</f>
        <v>1</v>
      </c>
      <c r="G382" t="b">
        <f>IF(VLOOKUP($A382,table123!$BF$10:$BF$410,1,FALSE)=VLOOKUP(calculations!$A382,table100!$BE$10:$BE$462,1,FALSE),TRUE,FALSE)</f>
        <v>1</v>
      </c>
      <c r="H382" t="b">
        <f>IF(VLOOKUP($A382,table123!$CF$10:$CF$410,1,FALSE)=VLOOKUP(calculations!$A382,table100!$CE$10:$CE$462,1,FALSE),TRUE,FALSE)</f>
        <v>1</v>
      </c>
      <c r="I382" t="b">
        <f>IF(VLOOKUP($A382,table123!$DF$10:$DF$410,1,FALSE)=VLOOKUP(calculations!$A382,table100!$DE$10:$DE$462,1,FALSE),TRUE,FALSE)</f>
        <v>1</v>
      </c>
      <c r="J382" t="b">
        <f>IF(VLOOKUP($A382,table123!$EF$10:$EF$410,1,FALSE)=VLOOKUP(calculations!$A382,table100!$EE$10:$EE$462,1,FALSE),TRUE,FALSE)</f>
        <v>1</v>
      </c>
      <c r="K382" t="b">
        <f>IF(VLOOKUP($A382,table123!$FF$10:$FF$410,1,FALSE)=VLOOKUP(calculations!$A382,table100!$FE$10:$FE$462,1,FALSE),TRUE,FALSE)</f>
        <v>1</v>
      </c>
      <c r="L382" t="b">
        <f>IF(VLOOKUP($A382,table123!$GF$10:$GF$408,1,FALSE)=VLOOKUP(calculations!$A382,table100!$GE$10:$GE$462,1,FALSE),TRUE,FALSE)</f>
        <v>1</v>
      </c>
      <c r="N382">
        <f>IFERROR(VLOOKUP($A382,table123!$F$10:$R$410,3,FALSE)/VLOOKUP($A382,table100!$E$10:$K$462,7,FALSE)*1000,"")</f>
        <v>4.05661660572407</v>
      </c>
      <c r="O382">
        <f>IFERROR(VLOOKUP($A382,table123!$AF$10:$AR$410,3,FALSE)/VLOOKUP($A382,table100!$AE$10:$AK$462,7,FALSE)*1000,"")</f>
        <v>7.4543110035659703</v>
      </c>
      <c r="P382">
        <f>IFERROR(VLOOKUP($A382,table123!$BF$10:$BR$410,3,FALSE)/VLOOKUP($A382,table100!$BE$10:$BK$462,7,FALSE)*1000,"")</f>
        <v>8.7958594715378151</v>
      </c>
      <c r="Q382">
        <f>IFERROR(VLOOKUP($A382,table123!$CF$10:$CY$410,3,FALSE)/VLOOKUP($A382,table100!$CE$10:$CK$462,7,FALSE)*1000,"")</f>
        <v>9.6447692367814284</v>
      </c>
      <c r="R382">
        <f>IFERROR(VLOOKUP($A382,table123!$DF$10:$DY$410,3,FALSE)/VLOOKUP($A382,table100!$DE$10:$DK$462,7,FALSE)*1000,"")</f>
        <v>7.3317298396764139</v>
      </c>
      <c r="S382">
        <f>IFERROR(VLOOKUP($A382,table123!$EF$10:$EZ$410,3,FALSE)/VLOOKUP($A382,table100!$EE$10:$EK$462,7,FALSE)*1000,"")</f>
        <v>9.7095938300188607</v>
      </c>
      <c r="T382">
        <f>IFERROR(VLOOKUP($A382,table123!$FF$10:$FZ$410,3,FALSE)/VLOOKUP($A382,table100!$FE$10:$FK$462,7,FALSE)*1000,"")</f>
        <v>9.5217148946013275</v>
      </c>
      <c r="U382">
        <f>IFERROR(VLOOKUP($A382,table123!$GF$10:$GZ$410,3,FALSE)/VLOOKUP($A382,table100!$GE$10:$GK$462,7,FALSE)*1000,"")</f>
        <v>7.4422233642300641</v>
      </c>
      <c r="W382">
        <f>IFERROR(VLOOKUP($A382,table123!$F$10:$R$410,5,FALSE)/VLOOKUP($A382,table100!$E$10:$K$462,7,FALSE)*1000,"")</f>
        <v>4.0006080924300497E-2</v>
      </c>
      <c r="X382">
        <f>IFERROR(VLOOKUP($A382,table123!$AF$10:$AR$410,5,FALSE)/VLOOKUP($A382,table100!$AE$10:$AK$462,7,FALSE)*1000,"")</f>
        <v>0.21491339786041774</v>
      </c>
      <c r="Y382">
        <f>IFERROR(VLOOKUP($A382,table123!$BF$10:$BR$410,5,FALSE)/VLOOKUP($A382,table100!$BE$10:$BK$462,7,FALSE)*1000,"")</f>
        <v>0.21318510388825943</v>
      </c>
      <c r="Z382">
        <f>IFERROR(VLOOKUP($A382,table123!$CF$10:$CY$410,5,FALSE)/VLOOKUP($A382,table100!$CE$10:$CK$462,7,FALSE)*1000,"")</f>
        <v>0.13286959240298565</v>
      </c>
      <c r="AA382">
        <f>IFERROR(VLOOKUP($A382,table123!$DF$10:$DY$410,5,FALSE)/VLOOKUP($A382,table100!$DE$10:$DK$462,7,FALSE)*1000,"")</f>
        <v>0.20881509037053078</v>
      </c>
      <c r="AB382">
        <f>IFERROR(VLOOKUP($A382,table123!$EF$10:$EZ$410,5,FALSE)/VLOOKUP($A382,table100!$EE$10:$EK$462,7,FALSE)*1000,"")</f>
        <v>9.9664208282862349E-2</v>
      </c>
      <c r="AC382">
        <f>IFERROR(VLOOKUP($A382,table123!$FF$10:$FZ$410,5,FALSE)/VLOOKUP($A382,table100!$FE$10:$FK$462,7,FALSE)*1000,"")</f>
        <v>5.3088016138756904E-2</v>
      </c>
      <c r="AD382">
        <f>IFERROR(VLOOKUP($A382,table123!$GF$10:$GZ$410,5,FALSE)/VLOOKUP($A382,table100!$GE$10:$GK$462,7,FALSE)*1000,"")</f>
        <v>0.12003586071338812</v>
      </c>
      <c r="AF382">
        <f>IFERROR(VLOOKUP($A382,table123!$F$10:$R$410,7,FALSE)/VLOOKUP($A382,table100!$E$10:$K$462,7,FALSE)*1000,"")</f>
        <v>1.1521751306198542</v>
      </c>
      <c r="AG382">
        <f>IFERROR(VLOOKUP($A382,table123!$AF$10:$AR$410,7,FALSE)/VLOOKUP($A382,table100!$AE$10:$AK$462,7,FALSE)*1000,"")</f>
        <v>0.46962557310239433</v>
      </c>
      <c r="AH382">
        <f>IFERROR(VLOOKUP($A382,table123!$BF$10:$BR$410,7,FALSE)/VLOOKUP($A382,table100!$BE$10:$BK$462,7,FALSE)*1000,"")</f>
        <v>1.2909542402122376</v>
      </c>
      <c r="AI382">
        <f>IFERROR(VLOOKUP($A382,table123!$CF$10:$CY$410,7,FALSE)/VLOOKUP($A382,table100!$CE$10:$CK$462,7,FALSE)*1000,"")</f>
        <v>1.0043378013990385</v>
      </c>
      <c r="AJ382">
        <f>IFERROR(VLOOKUP($A382,table123!$DF$10:$DY$410,7,FALSE)/VLOOKUP($A382,table100!$DE$10:$DK$462,7,FALSE)*1000,"")</f>
        <v>1.3843667102342596</v>
      </c>
      <c r="AK382">
        <f>IFERROR(VLOOKUP($A382,table123!$EF$10:$EZ$410,7,FALSE)/VLOOKUP($A382,table100!$EE$10:$EK$462,7,FALSE)*1000,"")</f>
        <v>1.2381361259755594</v>
      </c>
      <c r="AL382">
        <f>IFERROR(VLOOKUP($A382,table123!$FF$10:$FZ$410,7,FALSE)/VLOOKUP($A382,table100!$FE$10:$FK$462,7,FALSE)*1000,"")</f>
        <v>1.319616401163386</v>
      </c>
      <c r="AM382">
        <f>IFERROR(VLOOKUP($A382,table123!$GF$10:$GZ$410,7,FALSE)/VLOOKUP($A382,table100!$GE$10:$GK$462,7,FALSE)*1000,"")</f>
        <v>0.52515689062107307</v>
      </c>
      <c r="AO382">
        <f>IFERROR(VLOOKUP($A382,table123!$F$10:$R$410,9,FALSE)/VLOOKUP($A382,table100!$E$10:$K$462,7,FALSE)*1000,"")</f>
        <v>0.17202614797449212</v>
      </c>
      <c r="AP382">
        <f>IFERROR(VLOOKUP($A382,table123!$AF$10:$AR$410,9,FALSE)/VLOOKUP($A382,table100!$AE$10:$AK$462,7,FALSE)*1000,"")</f>
        <v>3.9798777381558841E-2</v>
      </c>
      <c r="AQ382">
        <f>IFERROR(VLOOKUP($A382,table123!$BF$10:$BR$410,9,FALSE)/VLOOKUP($A382,table100!$BE$10:$BK$462,7,FALSE)*1000,"")</f>
        <v>1.1843616882681079E-2</v>
      </c>
      <c r="AR382">
        <f>IFERROR(VLOOKUP($A382,table123!$CF$10:$CY$410,16,FALSE)/VLOOKUP($A382,table100!$CE$10:$CK$462,7,FALSE)*1000,"")</f>
        <v>0</v>
      </c>
      <c r="AS382">
        <f>IFERROR(VLOOKUP($A382,table123!$DF$10:$DY$410,16,FALSE)/VLOOKUP($A382,table100!$DE$10:$DK$462,7,FALSE)*1000,"")</f>
        <v>0</v>
      </c>
      <c r="AT382">
        <f>IFERROR(VLOOKUP($A382,table123!$EF$10:$EZ$410,17,FALSE)/VLOOKUP($A382,table100!$EE$10:$EK$462,7,FALSE)*1000,"")</f>
        <v>3.8332387801100903E-3</v>
      </c>
      <c r="AU382">
        <f>IFERROR(VLOOKUP($A382,table123!$FF$10:$FZ$410,17,FALSE)/VLOOKUP($A382,table100!$FE$10:$FK$462,7,FALSE)*1000,"")</f>
        <v>3.0336009222146805E-2</v>
      </c>
      <c r="AV382">
        <f>IFERROR(VLOOKUP($A382,table123!$GF$10:$GZ$410,17,FALSE)/VLOOKUP($A382,table100!$GE$10:$GK$462,7,FALSE)*1000,"")</f>
        <v>3.3760085825640412E-2</v>
      </c>
      <c r="AX382">
        <f>IFERROR(VLOOKUP($A382,table123!$F$10:$R$410,11,FALSE)/VLOOKUP($A382,table100!$E$10:$K$462,7,FALSE)*1000,"")</f>
        <v>0.21203222889879261</v>
      </c>
      <c r="AY382">
        <f>IFERROR(VLOOKUP($A382,table123!$AF$10:$AR$410,11,FALSE)/VLOOKUP($A382,table100!$AE$10:$AK$462,7,FALSE)*1000,"")</f>
        <v>7.1637799286805914E-2</v>
      </c>
      <c r="AZ382">
        <f>IFERROR(VLOOKUP($A382,table123!$BF$10:$BR$410,11,FALSE)/VLOOKUP($A382,table100!$BE$10:$BK$462,7,FALSE)*1000,"")</f>
        <v>9.0801062767221608E-2</v>
      </c>
      <c r="BA382">
        <f>IFERROR(VLOOKUP($A382,table123!$CF$10:$CY$410,18,FALSE)/VLOOKUP($A382,table100!$CE$10:$CK$462,7,FALSE)*1000,"")</f>
        <v>0.18367267185118605</v>
      </c>
      <c r="BB382">
        <f>IFERROR(VLOOKUP($A382,table123!$DF$10:$DY$410,18,FALSE)/VLOOKUP($A382,table100!$DE$10:$DK$462,7,FALSE)*1000,"")</f>
        <v>0.13147616801107495</v>
      </c>
      <c r="BC382">
        <f>IFERROR(VLOOKUP($A382,table123!$EF$10:$EZ$410,19,FALSE)/VLOOKUP($A382,table100!$EE$10:$EK$462,7,FALSE)*1000,"")</f>
        <v>0.17632898388506418</v>
      </c>
      <c r="BD382">
        <f>IFERROR(VLOOKUP($A382,table123!$FF$10:$FZ$410,19,FALSE)/VLOOKUP($A382,table100!$FE$10:$FK$462,7,FALSE)*1000,"")</f>
        <v>2.6544008069378452E-2</v>
      </c>
      <c r="BE382">
        <f>IFERROR(VLOOKUP($A382,table123!$GF$10:$GZ$410,19,FALSE)/VLOOKUP($A382,table100!$GE$10:$GK$462,7,FALSE)*1000,"")</f>
        <v>9.002689553504109E-2</v>
      </c>
      <c r="BG382">
        <f>IFERROR(VLOOKUP($A382,table123!$F$10:$R$410,13,FALSE)/VLOOKUP($A382,table100!$E$10:$K$462,7,FALSE)*1000,"")</f>
        <v>5.2087917363439242</v>
      </c>
      <c r="BH382">
        <f>IFERROR(VLOOKUP($A382,table123!$AF$10:$AR$410,13,FALSE)/VLOOKUP($A382,table100!$AE$10:$AK$462,7,FALSE)*1000,"")</f>
        <v>8.1070109526235345</v>
      </c>
      <c r="BI382">
        <f>IFERROR(VLOOKUP($A382,table123!$BF$10:$BR$410,13,FALSE)/VLOOKUP($A382,table100!$BE$10:$BK$462,7,FALSE)*1000,"")</f>
        <v>10.22104136975377</v>
      </c>
      <c r="BJ382">
        <f>IFERROR(VLOOKUP($A382,table123!$CF$10:$CY$410,20,FALSE)/VLOOKUP($A382,table100!$CE$10:$CK$462,7,FALSE)*1000,"")</f>
        <v>10.598303958732266</v>
      </c>
      <c r="BK382">
        <f>IFERROR(VLOOKUP($A382,table123!$DF$10:$DY$410,20,FALSE)/VLOOKUP($A382,table100!$DE$10:$DK$462,7,FALSE)*1000,"")</f>
        <v>8.7934354722701293</v>
      </c>
      <c r="BL382">
        <f>IFERROR(VLOOKUP($A382,table123!$EF$10:$EZ$410,21,FALSE)/VLOOKUP($A382,table100!$EE$10:$EK$462,7,FALSE)*1000,"")</f>
        <v>10.874898419172327</v>
      </c>
      <c r="BM382">
        <f>IFERROR(VLOOKUP($A382,table123!$FF$10:$FZ$410,21,FALSE)/VLOOKUP($A382,table100!$FE$10:$FK$462,7,FALSE)*1000,"")</f>
        <v>10.898211313056239</v>
      </c>
      <c r="BN382">
        <f>IFERROR(VLOOKUP($A382,table123!$GF$10:$GZ$410,21,FALSE)/VLOOKUP($A382,table100!$GE$10:$GK$462,7,FALSE)*1000,"")</f>
        <v>8.0311493058551235</v>
      </c>
    </row>
    <row r="383" spans="1:66" x14ac:dyDescent="0.3">
      <c r="A383" t="s">
        <v>977</v>
      </c>
      <c r="B383" t="str">
        <f>VLOOKUP($A383,class!$A$1:$B$455,2,FALSE)</f>
        <v>Shire District</v>
      </c>
      <c r="C383" t="str">
        <f>IFERROR(VLOOKUP($A383,classifications!A$3:C$334,3,FALSE),VLOOKUP($A383,classifications!I$2:K$28,3,FALSE))</f>
        <v>Predominantly Urban</v>
      </c>
      <c r="E383" t="b">
        <f>IF(VLOOKUP(A383,table123!$F$10:$F$410,1,FALSE)=VLOOKUP(calculations!A383,table100!$E$10:$E$462,1,FALSE),TRUE,FALSE)</f>
        <v>1</v>
      </c>
      <c r="F383" t="b">
        <f>IF(VLOOKUP($A383,table123!$AF$10:$AF$410,1,FALSE)=VLOOKUP(calculations!$A383,table100!$AE$10:$AE$462,1,FALSE),TRUE,FALSE)</f>
        <v>1</v>
      </c>
      <c r="G383" t="b">
        <f>IF(VLOOKUP($A383,table123!$BF$10:$BF$410,1,FALSE)=VLOOKUP(calculations!$A383,table100!$BE$10:$BE$462,1,FALSE),TRUE,FALSE)</f>
        <v>1</v>
      </c>
      <c r="H383" t="b">
        <f>IF(VLOOKUP($A383,table123!$CF$10:$CF$410,1,FALSE)=VLOOKUP(calculations!$A383,table100!$CE$10:$CE$462,1,FALSE),TRUE,FALSE)</f>
        <v>1</v>
      </c>
      <c r="I383" t="b">
        <f>IF(VLOOKUP($A383,table123!$DF$10:$DF$410,1,FALSE)=VLOOKUP(calculations!$A383,table100!$DE$10:$DE$462,1,FALSE),TRUE,FALSE)</f>
        <v>1</v>
      </c>
      <c r="J383" t="b">
        <f>IF(VLOOKUP($A383,table123!$EF$10:$EF$410,1,FALSE)=VLOOKUP(calculations!$A383,table100!$EE$10:$EE$462,1,FALSE),TRUE,FALSE)</f>
        <v>1</v>
      </c>
      <c r="K383" t="b">
        <f>IF(VLOOKUP($A383,table123!$FF$10:$FF$410,1,FALSE)=VLOOKUP(calculations!$A383,table100!$FE$10:$FE$462,1,FALSE),TRUE,FALSE)</f>
        <v>1</v>
      </c>
      <c r="L383" t="b">
        <f>IF(VLOOKUP($A383,table123!$GF$10:$GF$408,1,FALSE)=VLOOKUP(calculations!$A383,table100!$GE$10:$GE$462,1,FALSE),TRUE,FALSE)</f>
        <v>1</v>
      </c>
      <c r="N383">
        <f>IFERROR(VLOOKUP($A383,table123!$F$10:$R$410,3,FALSE)/VLOOKUP($A383,table100!$E$10:$K$462,7,FALSE)*1000,"")</f>
        <v>2.7035951624220909</v>
      </c>
      <c r="O383">
        <f>IFERROR(VLOOKUP($A383,table123!$AF$10:$AR$410,3,FALSE)/VLOOKUP($A383,table100!$AE$10:$AK$462,7,FALSE)*1000,"")</f>
        <v>3.7222884876403572</v>
      </c>
      <c r="P383">
        <f>IFERROR(VLOOKUP($A383,table123!$BF$10:$BR$410,3,FALSE)/VLOOKUP($A383,table100!$BE$10:$BK$462,7,FALSE)*1000,"")</f>
        <v>7.3254077060015144</v>
      </c>
      <c r="Q383">
        <f>IFERROR(VLOOKUP($A383,table123!$CF$10:$CY$410,3,FALSE)/VLOOKUP($A383,table100!$CE$10:$CK$462,7,FALSE)*1000,"")</f>
        <v>6.6230547316240713</v>
      </c>
      <c r="R383">
        <f>IFERROR(VLOOKUP($A383,table123!$DF$10:$DY$410,3,FALSE)/VLOOKUP($A383,table100!$DE$10:$DK$462,7,FALSE)*1000,"")</f>
        <v>5.7746478873239431</v>
      </c>
      <c r="S383">
        <f>IFERROR(VLOOKUP($A383,table123!$EF$10:$EZ$410,3,FALSE)/VLOOKUP($A383,table100!$EE$10:$EK$462,7,FALSE)*1000,"")</f>
        <v>8.1323555857493961</v>
      </c>
      <c r="T383">
        <f>IFERROR(VLOOKUP($A383,table123!$FF$10:$FZ$410,3,FALSE)/VLOOKUP($A383,table100!$FE$10:$FK$462,7,FALSE)*1000,"")</f>
        <v>4.7893289002355086</v>
      </c>
      <c r="U383">
        <f>IFERROR(VLOOKUP($A383,table123!$GF$10:$GZ$410,3,FALSE)/VLOOKUP($A383,table100!$GE$10:$GK$462,7,FALSE)*1000,"")</f>
        <v>4.6437496310580268</v>
      </c>
      <c r="W383">
        <f>IFERROR(VLOOKUP($A383,table123!$F$10:$R$410,5,FALSE)/VLOOKUP($A383,table100!$E$10:$K$462,7,FALSE)*1000,"")</f>
        <v>0.26829570314112355</v>
      </c>
      <c r="X383">
        <f>IFERROR(VLOOKUP($A383,table123!$AF$10:$AR$410,5,FALSE)/VLOOKUP($A383,table100!$AE$10:$AK$462,7,FALSE)*1000,"")</f>
        <v>0.3701723357874388</v>
      </c>
      <c r="Y383">
        <f>IFERROR(VLOOKUP($A383,table123!$BF$10:$BR$410,5,FALSE)/VLOOKUP($A383,table100!$BE$10:$BK$462,7,FALSE)*1000,"")</f>
        <v>-8.1848130793313004E-2</v>
      </c>
      <c r="Z383">
        <f>IFERROR(VLOOKUP($A383,table123!$CF$10:$CY$410,5,FALSE)/VLOOKUP($A383,table100!$CE$10:$CK$462,7,FALSE)*1000,"")</f>
        <v>0.3453740197472675</v>
      </c>
      <c r="AA383">
        <f>IFERROR(VLOOKUP($A383,table123!$DF$10:$DY$410,5,FALSE)/VLOOKUP($A383,table100!$DE$10:$DK$462,7,FALSE)*1000,"")</f>
        <v>4.0241448692152917E-2</v>
      </c>
      <c r="AB383">
        <f>IFERROR(VLOOKUP($A383,table123!$EF$10:$EZ$410,5,FALSE)/VLOOKUP($A383,table100!$EE$10:$EK$462,7,FALSE)*1000,"")</f>
        <v>9.9906088277019606E-2</v>
      </c>
      <c r="AC383">
        <f>IFERROR(VLOOKUP($A383,table123!$FF$10:$FZ$410,5,FALSE)/VLOOKUP($A383,table100!$FE$10:$FK$462,7,FALSE)*1000,"")</f>
        <v>0.21769676819252309</v>
      </c>
      <c r="AD383">
        <f>IFERROR(VLOOKUP($A383,table123!$GF$10:$GZ$410,5,FALSE)/VLOOKUP($A383,table100!$GE$10:$GK$462,7,FALSE)*1000,"")</f>
        <v>0.37386119911060389</v>
      </c>
      <c r="AF383">
        <f>IFERROR(VLOOKUP($A383,table123!$F$10:$R$410,7,FALSE)/VLOOKUP($A383,table100!$E$10:$K$462,7,FALSE)*1000,"")</f>
        <v>0.63978206133652538</v>
      </c>
      <c r="AG383">
        <f>IFERROR(VLOOKUP($A383,table123!$AF$10:$AR$410,7,FALSE)/VLOOKUP($A383,table100!$AE$10:$AK$462,7,FALSE)*1000,"")</f>
        <v>1.0488216180644099</v>
      </c>
      <c r="AH383">
        <f>IFERROR(VLOOKUP($A383,table123!$BF$10:$BR$410,7,FALSE)/VLOOKUP($A383,table100!$BE$10:$BK$462,7,FALSE)*1000,"")</f>
        <v>0.9821775695197561</v>
      </c>
      <c r="AI383">
        <f>IFERROR(VLOOKUP($A383,table123!$CF$10:$CY$410,7,FALSE)/VLOOKUP($A383,table100!$CE$10:$CK$462,7,FALSE)*1000,"")</f>
        <v>2.8239405144041281</v>
      </c>
      <c r="AJ383">
        <f>IFERROR(VLOOKUP($A383,table123!$DF$10:$DY$410,7,FALSE)/VLOOKUP($A383,table100!$DE$10:$DK$462,7,FALSE)*1000,"")</f>
        <v>1.2273641851106638</v>
      </c>
      <c r="AK383">
        <f>IFERROR(VLOOKUP($A383,table123!$EF$10:$EZ$410,7,FALSE)/VLOOKUP($A383,table100!$EE$10:$EK$462,7,FALSE)*1000,"")</f>
        <v>1.4186664535336784</v>
      </c>
      <c r="AL383">
        <f>IFERROR(VLOOKUP($A383,table123!$FF$10:$FZ$410,7,FALSE)/VLOOKUP($A383,table100!$FE$10:$FK$462,7,FALSE)*1000,"")</f>
        <v>0.83120584218963367</v>
      </c>
      <c r="AM383">
        <f>IFERROR(VLOOKUP($A383,table123!$GF$10:$GZ$410,7,FALSE)/VLOOKUP($A383,table100!$GE$10:$GK$462,7,FALSE)*1000,"")</f>
        <v>2.8137974459377029</v>
      </c>
      <c r="AO383">
        <f>IFERROR(VLOOKUP($A383,table123!$F$10:$R$410,9,FALSE)/VLOOKUP($A383,table100!$E$10:$K$462,7,FALSE)*1000,"")</f>
        <v>0</v>
      </c>
      <c r="AP383">
        <f>IFERROR(VLOOKUP($A383,table123!$AF$10:$AR$410,9,FALSE)/VLOOKUP($A383,table100!$AE$10:$AK$462,7,FALSE)*1000,"")</f>
        <v>0</v>
      </c>
      <c r="AQ383">
        <f>IFERROR(VLOOKUP($A383,table123!$BF$10:$BR$410,9,FALSE)/VLOOKUP($A383,table100!$BE$10:$BK$462,7,FALSE)*1000,"")</f>
        <v>0</v>
      </c>
      <c r="AR383">
        <f>IFERROR(VLOOKUP($A383,table123!$CF$10:$CY$410,16,FALSE)/VLOOKUP($A383,table100!$CE$10:$CK$462,7,FALSE)*1000,"")</f>
        <v>0</v>
      </c>
      <c r="AS383">
        <f>IFERROR(VLOOKUP($A383,table123!$DF$10:$DY$410,16,FALSE)/VLOOKUP($A383,table100!$DE$10:$DK$462,7,FALSE)*1000,"")</f>
        <v>0</v>
      </c>
      <c r="AT383">
        <f>IFERROR(VLOOKUP($A383,table123!$EF$10:$EZ$410,17,FALSE)/VLOOKUP($A383,table100!$EE$10:$EK$462,7,FALSE)*1000,"")</f>
        <v>0</v>
      </c>
      <c r="AU383">
        <f>IFERROR(VLOOKUP($A383,table123!$FF$10:$FZ$410,17,FALSE)/VLOOKUP($A383,table100!$FE$10:$FK$462,7,FALSE)*1000,"")</f>
        <v>0</v>
      </c>
      <c r="AV383">
        <f>IFERROR(VLOOKUP($A383,table123!$GF$10:$GZ$410,17,FALSE)/VLOOKUP($A383,table100!$GE$10:$GK$462,7,FALSE)*1000,"")</f>
        <v>0</v>
      </c>
      <c r="AX383">
        <f>IFERROR(VLOOKUP($A383,table123!$F$10:$R$410,11,FALSE)/VLOOKUP($A383,table100!$E$10:$K$462,7,FALSE)*1000,"")</f>
        <v>6.1914393032566975E-2</v>
      </c>
      <c r="AY383">
        <f>IFERROR(VLOOKUP($A383,table123!$AF$10:$AR$410,11,FALSE)/VLOOKUP($A383,table100!$AE$10:$AK$462,7,FALSE)*1000,"")</f>
        <v>0.10282564882984412</v>
      </c>
      <c r="AZ383">
        <f>IFERROR(VLOOKUP($A383,table123!$BF$10:$BR$410,11,FALSE)/VLOOKUP($A383,table100!$BE$10:$BK$462,7,FALSE)*1000,"")</f>
        <v>1.0435636676147408</v>
      </c>
      <c r="BA383">
        <f>IFERROR(VLOOKUP($A383,table123!$CF$10:$CY$410,18,FALSE)/VLOOKUP($A383,table100!$CE$10:$CK$462,7,FALSE)*1000,"")</f>
        <v>8.1264475234651176E-2</v>
      </c>
      <c r="BB383">
        <f>IFERROR(VLOOKUP($A383,table123!$DF$10:$DY$410,18,FALSE)/VLOOKUP($A383,table100!$DE$10:$DK$462,7,FALSE)*1000,"")</f>
        <v>6.0362173038229376E-2</v>
      </c>
      <c r="BC383">
        <f>IFERROR(VLOOKUP($A383,table123!$EF$10:$EZ$410,19,FALSE)/VLOOKUP($A383,table100!$EE$10:$EK$462,7,FALSE)*1000,"")</f>
        <v>1.9981217655403921E-2</v>
      </c>
      <c r="BD383">
        <f>IFERROR(VLOOKUP($A383,table123!$FF$10:$FZ$410,19,FALSE)/VLOOKUP($A383,table100!$FE$10:$FK$462,7,FALSE)*1000,"")</f>
        <v>5.9371845870688118E-2</v>
      </c>
      <c r="BE383">
        <f>IFERROR(VLOOKUP($A383,table123!$GF$10:$GZ$410,19,FALSE)/VLOOKUP($A383,table100!$GE$10:$GK$462,7,FALSE)*1000,"")</f>
        <v>3.935381043269514E-2</v>
      </c>
      <c r="BG383">
        <f>IFERROR(VLOOKUP($A383,table123!$F$10:$R$410,13,FALSE)/VLOOKUP($A383,table100!$E$10:$K$462,7,FALSE)*1000,"")</f>
        <v>3.5497585338671733</v>
      </c>
      <c r="BH383">
        <f>IFERROR(VLOOKUP($A383,table123!$AF$10:$AR$410,13,FALSE)/VLOOKUP($A383,table100!$AE$10:$AK$462,7,FALSE)*1000,"")</f>
        <v>5.0384567926623616</v>
      </c>
      <c r="BI383">
        <f>IFERROR(VLOOKUP($A383,table123!$BF$10:$BR$410,13,FALSE)/VLOOKUP($A383,table100!$BE$10:$BK$462,7,FALSE)*1000,"")</f>
        <v>7.1821734771132162</v>
      </c>
      <c r="BJ383">
        <f>IFERROR(VLOOKUP($A383,table123!$CF$10:$CY$410,20,FALSE)/VLOOKUP($A383,table100!$CE$10:$CK$462,7,FALSE)*1000,"")</f>
        <v>9.7111047905408157</v>
      </c>
      <c r="BK383">
        <f>IFERROR(VLOOKUP($A383,table123!$DF$10:$DY$410,20,FALSE)/VLOOKUP($A383,table100!$DE$10:$DK$462,7,FALSE)*1000,"")</f>
        <v>6.9818913480885314</v>
      </c>
      <c r="BL383">
        <f>IFERROR(VLOOKUP($A383,table123!$EF$10:$EZ$410,21,FALSE)/VLOOKUP($A383,table100!$EE$10:$EK$462,7,FALSE)*1000,"")</f>
        <v>9.63094690990469</v>
      </c>
      <c r="BM383">
        <f>IFERROR(VLOOKUP($A383,table123!$FF$10:$FZ$410,21,FALSE)/VLOOKUP($A383,table100!$FE$10:$FK$462,7,FALSE)*1000,"")</f>
        <v>5.7788596647469772</v>
      </c>
      <c r="BN383">
        <f>IFERROR(VLOOKUP($A383,table123!$GF$10:$GZ$410,21,FALSE)/VLOOKUP($A383,table100!$GE$10:$GK$462,7,FALSE)*1000,"")</f>
        <v>7.7920544656736395</v>
      </c>
    </row>
    <row r="384" spans="1:66" x14ac:dyDescent="0.3">
      <c r="A384" t="s">
        <v>993</v>
      </c>
      <c r="B384" t="str">
        <f>VLOOKUP($A384,class!$A$1:$B$455,2,FALSE)</f>
        <v>Shire District</v>
      </c>
      <c r="C384" t="str">
        <f>IFERROR(VLOOKUP($A384,classifications!A$3:C$334,3,FALSE),VLOOKUP($A384,classifications!I$2:K$28,3,FALSE))</f>
        <v>Predominantly Rural</v>
      </c>
      <c r="E384" t="b">
        <f>IF(VLOOKUP(A384,table123!$F$10:$F$410,1,FALSE)=VLOOKUP(calculations!A384,table100!$E$10:$E$462,1,FALSE),TRUE,FALSE)</f>
        <v>1</v>
      </c>
      <c r="F384" t="b">
        <f>IF(VLOOKUP($A384,table123!$AF$10:$AF$410,1,FALSE)=VLOOKUP(calculations!$A384,table100!$AE$10:$AE$462,1,FALSE),TRUE,FALSE)</f>
        <v>1</v>
      </c>
      <c r="G384" t="b">
        <f>IF(VLOOKUP($A384,table123!$BF$10:$BF$410,1,FALSE)=VLOOKUP(calculations!$A384,table100!$BE$10:$BE$462,1,FALSE),TRUE,FALSE)</f>
        <v>1</v>
      </c>
      <c r="H384" t="b">
        <f>IF(VLOOKUP($A384,table123!$CF$10:$CF$410,1,FALSE)=VLOOKUP(calculations!$A384,table100!$CE$10:$CE$462,1,FALSE),TRUE,FALSE)</f>
        <v>1</v>
      </c>
      <c r="I384" t="b">
        <f>IF(VLOOKUP($A384,table123!$DF$10:$DF$410,1,FALSE)=VLOOKUP(calculations!$A384,table100!$DE$10:$DE$462,1,FALSE),TRUE,FALSE)</f>
        <v>1</v>
      </c>
      <c r="J384" t="b">
        <f>IF(VLOOKUP($A384,table123!$EF$10:$EF$410,1,FALSE)=VLOOKUP(calculations!$A384,table100!$EE$10:$EE$462,1,FALSE),TRUE,FALSE)</f>
        <v>1</v>
      </c>
      <c r="K384" t="b">
        <f>IF(VLOOKUP($A384,table123!$FF$10:$FF$410,1,FALSE)=VLOOKUP(calculations!$A384,table100!$FE$10:$FE$462,1,FALSE),TRUE,FALSE)</f>
        <v>1</v>
      </c>
      <c r="L384" t="b">
        <f>IF(VLOOKUP($A384,table123!$GF$10:$GF$408,1,FALSE)=VLOOKUP(calculations!$A384,table100!$GE$10:$GE$462,1,FALSE),TRUE,FALSE)</f>
        <v>1</v>
      </c>
      <c r="N384">
        <f>IFERROR(VLOOKUP($A384,table123!$F$10:$R$410,3,FALSE)/VLOOKUP($A384,table100!$E$10:$K$462,7,FALSE)*1000,"")</f>
        <v>6.0732623189516444</v>
      </c>
      <c r="O384">
        <f>IFERROR(VLOOKUP($A384,table123!$AF$10:$AR$410,3,FALSE)/VLOOKUP($A384,table100!$AE$10:$AK$462,7,FALSE)*1000,"")</f>
        <v>15.369435695040037</v>
      </c>
      <c r="P384">
        <f>IFERROR(VLOOKUP($A384,table123!$BF$10:$BR$410,3,FALSE)/VLOOKUP($A384,table100!$BE$10:$BK$462,7,FALSE)*1000,"")</f>
        <v>15.407601083201047</v>
      </c>
      <c r="Q384">
        <f>IFERROR(VLOOKUP($A384,table123!$CF$10:$CY$410,3,FALSE)/VLOOKUP($A384,table100!$CE$10:$CK$462,7,FALSE)*1000,"")</f>
        <v>15.475949785873143</v>
      </c>
      <c r="R384">
        <f>IFERROR(VLOOKUP($A384,table123!$DF$10:$DY$410,3,FALSE)/VLOOKUP($A384,table100!$DE$10:$DK$462,7,FALSE)*1000,"")</f>
        <v>10.705050541581526</v>
      </c>
      <c r="S384">
        <f>IFERROR(VLOOKUP($A384,table123!$EF$10:$EZ$410,3,FALSE)/VLOOKUP($A384,table100!$EE$10:$EK$462,7,FALSE)*1000,"")</f>
        <v>17.284171056155699</v>
      </c>
      <c r="T384">
        <f>IFERROR(VLOOKUP($A384,table123!$FF$10:$FZ$410,3,FALSE)/VLOOKUP($A384,table100!$FE$10:$FK$462,7,FALSE)*1000,"")</f>
        <v>19.842729294733708</v>
      </c>
      <c r="U384">
        <f>IFERROR(VLOOKUP($A384,table123!$GF$10:$GZ$410,3,FALSE)/VLOOKUP($A384,table100!$GE$10:$GK$462,7,FALSE)*1000,"")</f>
        <v>13.15361296178944</v>
      </c>
      <c r="W384">
        <f>IFERROR(VLOOKUP($A384,table123!$F$10:$R$410,5,FALSE)/VLOOKUP($A384,table100!$E$10:$K$462,7,FALSE)*1000,"")</f>
        <v>7.6634224844815704E-2</v>
      </c>
      <c r="X384">
        <f>IFERROR(VLOOKUP($A384,table123!$AF$10:$AR$410,5,FALSE)/VLOOKUP($A384,table100!$AE$10:$AK$462,7,FALSE)*1000,"")</f>
        <v>7.5898447876740924E-2</v>
      </c>
      <c r="Y384">
        <f>IFERROR(VLOOKUP($A384,table123!$BF$10:$BR$410,5,FALSE)/VLOOKUP($A384,table100!$BE$10:$BK$462,7,FALSE)*1000,"")</f>
        <v>5.602764030254926E-2</v>
      </c>
      <c r="Z384">
        <f>IFERROR(VLOOKUP($A384,table123!$CF$10:$CY$410,5,FALSE)/VLOOKUP($A384,table100!$CE$10:$CK$462,7,FALSE)*1000,"")</f>
        <v>1.8379987869208008E-2</v>
      </c>
      <c r="AA384">
        <f>IFERROR(VLOOKUP($A384,table123!$DF$10:$DY$410,5,FALSE)/VLOOKUP($A384,table100!$DE$10:$DK$462,7,FALSE)*1000,"")</f>
        <v>0.1446628451565071</v>
      </c>
      <c r="AB384">
        <f>IFERROR(VLOOKUP($A384,table123!$EF$10:$EZ$410,5,FALSE)/VLOOKUP($A384,table100!$EE$10:$EK$462,7,FALSE)*1000,"")</f>
        <v>-0.10713329167038659</v>
      </c>
      <c r="AC384">
        <f>IFERROR(VLOOKUP($A384,table123!$FF$10:$FZ$410,5,FALSE)/VLOOKUP($A384,table100!$FE$10:$FK$462,7,FALSE)*1000,"")</f>
        <v>7.0053766265608858E-2</v>
      </c>
      <c r="AD384">
        <f>IFERROR(VLOOKUP($A384,table123!$GF$10:$GZ$410,5,FALSE)/VLOOKUP($A384,table100!$GE$10:$GK$462,7,FALSE)*1000,"")</f>
        <v>5.138130063199E-2</v>
      </c>
      <c r="AF384">
        <f>IFERROR(VLOOKUP($A384,table123!$F$10:$R$410,7,FALSE)/VLOOKUP($A384,table100!$E$10:$K$462,7,FALSE)*1000,"")</f>
        <v>3.1994788872710553</v>
      </c>
      <c r="AG384">
        <f>IFERROR(VLOOKUP($A384,table123!$AF$10:$AR$410,7,FALSE)/VLOOKUP($A384,table100!$AE$10:$AK$462,7,FALSE)*1000,"")</f>
        <v>0.68308603089066822</v>
      </c>
      <c r="AH384">
        <f>IFERROR(VLOOKUP($A384,table123!$BF$10:$BR$410,7,FALSE)/VLOOKUP($A384,table100!$BE$10:$BK$462,7,FALSE)*1000,"")</f>
        <v>0.6910075637314409</v>
      </c>
      <c r="AI384">
        <f>IFERROR(VLOOKUP($A384,table123!$CF$10:$CY$410,7,FALSE)/VLOOKUP($A384,table100!$CE$10:$CK$462,7,FALSE)*1000,"")</f>
        <v>0.95575936919881632</v>
      </c>
      <c r="AJ384">
        <f>IFERROR(VLOOKUP($A384,table123!$DF$10:$DY$410,7,FALSE)/VLOOKUP($A384,table100!$DE$10:$DK$462,7,FALSE)*1000,"")</f>
        <v>1.8806169870345923</v>
      </c>
      <c r="AK384">
        <f>IFERROR(VLOOKUP($A384,table123!$EF$10:$EZ$410,7,FALSE)/VLOOKUP($A384,table100!$EE$10:$EK$462,7,FALSE)*1000,"")</f>
        <v>2.4104990625836979</v>
      </c>
      <c r="AL384">
        <f>IFERROR(VLOOKUP($A384,table123!$FF$10:$FZ$410,7,FALSE)/VLOOKUP($A384,table100!$FE$10:$FK$462,7,FALSE)*1000,"")</f>
        <v>2.5919893518275274</v>
      </c>
      <c r="AM384">
        <f>IFERROR(VLOOKUP($A384,table123!$GF$10:$GZ$410,7,FALSE)/VLOOKUP($A384,table100!$GE$10:$GK$462,7,FALSE)*1000,"")</f>
        <v>0.23977940294928665</v>
      </c>
      <c r="AO384">
        <f>IFERROR(VLOOKUP($A384,table123!$F$10:$R$410,9,FALSE)/VLOOKUP($A384,table100!$E$10:$K$462,7,FALSE)*1000,"")</f>
        <v>0.80465936087056478</v>
      </c>
      <c r="AP384">
        <f>IFERROR(VLOOKUP($A384,table123!$AF$10:$AR$410,9,FALSE)/VLOOKUP($A384,table100!$AE$10:$AK$462,7,FALSE)*1000,"")</f>
        <v>5.6923835907555689E-2</v>
      </c>
      <c r="AQ384">
        <f>IFERROR(VLOOKUP($A384,table123!$BF$10:$BR$410,9,FALSE)/VLOOKUP($A384,table100!$BE$10:$BK$462,7,FALSE)*1000,"")</f>
        <v>3.7351760201699502E-2</v>
      </c>
      <c r="AR384">
        <f>IFERROR(VLOOKUP($A384,table123!$CF$10:$CY$410,16,FALSE)/VLOOKUP($A384,table100!$CE$10:$CK$462,7,FALSE)*1000,"")</f>
        <v>0</v>
      </c>
      <c r="AS384">
        <f>IFERROR(VLOOKUP($A384,table123!$DF$10:$DY$410,16,FALSE)/VLOOKUP($A384,table100!$DE$10:$DK$462,7,FALSE)*1000,"")</f>
        <v>0</v>
      </c>
      <c r="AT384">
        <f>IFERROR(VLOOKUP($A384,table123!$EF$10:$EZ$410,17,FALSE)/VLOOKUP($A384,table100!$EE$10:$EK$462,7,FALSE)*1000,"")</f>
        <v>1.7855548611731095E-2</v>
      </c>
      <c r="AU384">
        <f>IFERROR(VLOOKUP($A384,table123!$FF$10:$FZ$410,17,FALSE)/VLOOKUP($A384,table100!$FE$10:$FK$462,7,FALSE)*1000,"")</f>
        <v>5.2540324699206636E-2</v>
      </c>
      <c r="AV384">
        <f>IFERROR(VLOOKUP($A384,table123!$GF$10:$GZ$410,17,FALSE)/VLOOKUP($A384,table100!$GE$10:$GK$462,7,FALSE)*1000,"")</f>
        <v>0.15414390189596999</v>
      </c>
      <c r="AX384">
        <f>IFERROR(VLOOKUP($A384,table123!$F$10:$R$410,11,FALSE)/VLOOKUP($A384,table100!$E$10:$K$462,7,FALSE)*1000,"")</f>
        <v>0.45980534906889414</v>
      </c>
      <c r="AY384">
        <f>IFERROR(VLOOKUP($A384,table123!$AF$10:$AR$410,11,FALSE)/VLOOKUP($A384,table100!$AE$10:$AK$462,7,FALSE)*1000,"")</f>
        <v>0.18974611969185229</v>
      </c>
      <c r="AZ384">
        <f>IFERROR(VLOOKUP($A384,table123!$BF$10:$BR$410,11,FALSE)/VLOOKUP($A384,table100!$BE$10:$BK$462,7,FALSE)*1000,"")</f>
        <v>9.3379400504248755E-2</v>
      </c>
      <c r="BA384">
        <f>IFERROR(VLOOKUP($A384,table123!$CF$10:$CY$410,18,FALSE)/VLOOKUP($A384,table100!$CE$10:$CK$462,7,FALSE)*1000,"")</f>
        <v>1.8379987869208008E-2</v>
      </c>
      <c r="BB384">
        <f>IFERROR(VLOOKUP($A384,table123!$DF$10:$DY$410,18,FALSE)/VLOOKUP($A384,table100!$DE$10:$DK$462,7,FALSE)*1000,"")</f>
        <v>0</v>
      </c>
      <c r="BC384">
        <f>IFERROR(VLOOKUP($A384,table123!$EF$10:$EZ$410,19,FALSE)/VLOOKUP($A384,table100!$EE$10:$EK$462,7,FALSE)*1000,"")</f>
        <v>7.1422194446924381E-2</v>
      </c>
      <c r="BD384">
        <f>IFERROR(VLOOKUP($A384,table123!$FF$10:$FZ$410,19,FALSE)/VLOOKUP($A384,table100!$FE$10:$FK$462,7,FALSE)*1000,"")</f>
        <v>0</v>
      </c>
      <c r="BE384">
        <f>IFERROR(VLOOKUP($A384,table123!$GF$10:$GZ$410,19,FALSE)/VLOOKUP($A384,table100!$GE$10:$GK$462,7,FALSE)*1000,"")</f>
        <v>0</v>
      </c>
      <c r="BG384">
        <f>IFERROR(VLOOKUP($A384,table123!$F$10:$R$410,13,FALSE)/VLOOKUP($A384,table100!$E$10:$K$462,7,FALSE)*1000,"")</f>
        <v>9.6942294428691866</v>
      </c>
      <c r="BH384">
        <f>IFERROR(VLOOKUP($A384,table123!$AF$10:$AR$410,13,FALSE)/VLOOKUP($A384,table100!$AE$10:$AK$462,7,FALSE)*1000,"")</f>
        <v>15.995597890023149</v>
      </c>
      <c r="BI384">
        <f>IFERROR(VLOOKUP($A384,table123!$BF$10:$BR$410,13,FALSE)/VLOOKUP($A384,table100!$BE$10:$BK$462,7,FALSE)*1000,"")</f>
        <v>16.098608646932487</v>
      </c>
      <c r="BJ384">
        <f>IFERROR(VLOOKUP($A384,table123!$CF$10:$CY$410,20,FALSE)/VLOOKUP($A384,table100!$CE$10:$CK$462,7,FALSE)*1000,"")</f>
        <v>16.431709155071957</v>
      </c>
      <c r="BK384">
        <f>IFERROR(VLOOKUP($A384,table123!$DF$10:$DY$410,20,FALSE)/VLOOKUP($A384,table100!$DE$10:$DK$462,7,FALSE)*1000,"")</f>
        <v>12.730330373772626</v>
      </c>
      <c r="BL384">
        <f>IFERROR(VLOOKUP($A384,table123!$EF$10:$EZ$410,21,FALSE)/VLOOKUP($A384,table100!$EE$10:$EK$462,7,FALSE)*1000,"")</f>
        <v>19.533970181233819</v>
      </c>
      <c r="BM384">
        <f>IFERROR(VLOOKUP($A384,table123!$FF$10:$FZ$410,21,FALSE)/VLOOKUP($A384,table100!$FE$10:$FK$462,7,FALSE)*1000,"")</f>
        <v>22.55731273752605</v>
      </c>
      <c r="BN384">
        <f>IFERROR(VLOOKUP($A384,table123!$GF$10:$GZ$410,21,FALSE)/VLOOKUP($A384,table100!$GE$10:$GK$462,7,FALSE)*1000,"")</f>
        <v>13.598917567266685</v>
      </c>
    </row>
    <row r="385" spans="1:66" x14ac:dyDescent="0.3">
      <c r="A385" t="s">
        <v>367</v>
      </c>
      <c r="B385" t="str">
        <f>VLOOKUP($A385,class!$A$1:$B$455,2,FALSE)</f>
        <v>Shire District</v>
      </c>
      <c r="C385" t="str">
        <f>IFERROR(VLOOKUP($A385,classifications!A$3:C$334,3,FALSE),VLOOKUP($A385,classifications!I$2:K$28,3,FALSE))</f>
        <v>Urban with Significant Rural</v>
      </c>
      <c r="E385" t="b">
        <f>IF(VLOOKUP(A385,table123!$F$10:$F$410,1,FALSE)=VLOOKUP(calculations!A385,table100!$E$10:$E$462,1,FALSE),TRUE,FALSE)</f>
        <v>1</v>
      </c>
      <c r="F385" t="b">
        <f>IF(VLOOKUP($A385,table123!$AF$10:$AF$410,1,FALSE)=VLOOKUP(calculations!$A385,table100!$AE$10:$AE$462,1,FALSE),TRUE,FALSE)</f>
        <v>1</v>
      </c>
      <c r="G385" t="b">
        <f>IF(VLOOKUP($A385,table123!$BF$10:$BF$410,1,FALSE)=VLOOKUP(calculations!$A385,table100!$BE$10:$BE$462,1,FALSE),TRUE,FALSE)</f>
        <v>1</v>
      </c>
      <c r="H385" t="b">
        <f>IF(VLOOKUP($A385,table123!$CF$10:$CF$410,1,FALSE)=VLOOKUP(calculations!$A385,table100!$CE$10:$CE$462,1,FALSE),TRUE,FALSE)</f>
        <v>1</v>
      </c>
      <c r="I385" t="b">
        <f>IF(VLOOKUP($A385,table123!$DF$10:$DF$410,1,FALSE)=VLOOKUP(calculations!$A385,table100!$DE$10:$DE$462,1,FALSE),TRUE,FALSE)</f>
        <v>1</v>
      </c>
      <c r="J385" t="b">
        <f>IF(VLOOKUP($A385,table123!$EF$10:$EF$410,1,FALSE)=VLOOKUP(calculations!$A385,table100!$EE$10:$EE$462,1,FALSE),TRUE,FALSE)</f>
        <v>1</v>
      </c>
      <c r="K385" t="b">
        <f>IF(VLOOKUP($A385,table123!$FF$10:$FF$410,1,FALSE)=VLOOKUP(calculations!$A385,table100!$FE$10:$FE$462,1,FALSE),TRUE,FALSE)</f>
        <v>1</v>
      </c>
      <c r="L385" t="b">
        <f>IF(VLOOKUP($A385,table123!$GF$10:$GF$408,1,FALSE)=VLOOKUP(calculations!$A385,table100!$GE$10:$GE$462,1,FALSE),TRUE,FALSE)</f>
        <v>1</v>
      </c>
      <c r="N385">
        <f>IFERROR(VLOOKUP($A385,table123!$F$10:$R$410,3,FALSE)/VLOOKUP($A385,table100!$E$10:$K$462,7,FALSE)*1000,"")</f>
        <v>3.1161031713431822</v>
      </c>
      <c r="O385">
        <f>IFERROR(VLOOKUP($A385,table123!$AF$10:$AR$410,3,FALSE)/VLOOKUP($A385,table100!$AE$10:$AK$462,7,FALSE)*1000,"")</f>
        <v>3.7417223218445987</v>
      </c>
      <c r="P385">
        <f>IFERROR(VLOOKUP($A385,table123!$BF$10:$BR$410,3,FALSE)/VLOOKUP($A385,table100!$BE$10:$BK$462,7,FALSE)*1000,"")</f>
        <v>5.6405784054464636</v>
      </c>
      <c r="Q385">
        <f>IFERROR(VLOOKUP($A385,table123!$CF$10:$CY$410,3,FALSE)/VLOOKUP($A385,table100!$CE$10:$CK$462,7,FALSE)*1000,"")</f>
        <v>3.8593302104453611</v>
      </c>
      <c r="R385">
        <f>IFERROR(VLOOKUP($A385,table123!$DF$10:$DY$410,3,FALSE)/VLOOKUP($A385,table100!$DE$10:$DK$462,7,FALSE)*1000,"")</f>
        <v>8.9719158170007365</v>
      </c>
      <c r="S385">
        <f>IFERROR(VLOOKUP($A385,table123!$EF$10:$EZ$410,3,FALSE)/VLOOKUP($A385,table100!$EE$10:$EK$462,7,FALSE)*1000,"")</f>
        <v>6.3429601397927877</v>
      </c>
      <c r="T385">
        <f>IFERROR(VLOOKUP($A385,table123!$FF$10:$FZ$410,3,FALSE)/VLOOKUP($A385,table100!$FE$10:$FK$462,7,FALSE)*1000,"")</f>
        <v>8.2070189812918208</v>
      </c>
      <c r="U385">
        <f>IFERROR(VLOOKUP($A385,table123!$GF$10:$GZ$410,3,FALSE)/VLOOKUP($A385,table100!$GE$10:$GK$462,7,FALSE)*1000,"")</f>
        <v>4.1596888336664684</v>
      </c>
      <c r="W385">
        <f>IFERROR(VLOOKUP($A385,table123!$F$10:$R$410,5,FALSE)/VLOOKUP($A385,table100!$E$10:$K$462,7,FALSE)*1000,"")</f>
        <v>0.1558051585671591</v>
      </c>
      <c r="X385">
        <f>IFERROR(VLOOKUP($A385,table123!$AF$10:$AR$410,5,FALSE)/VLOOKUP($A385,table100!$AE$10:$AK$462,7,FALSE)*1000,"")</f>
        <v>8.4718241249311668E-2</v>
      </c>
      <c r="Y385">
        <f>IFERROR(VLOOKUP($A385,table123!$BF$10:$BR$410,5,FALSE)/VLOOKUP($A385,table100!$BE$10:$BK$462,7,FALSE)*1000,"")</f>
        <v>0.36572328813368593</v>
      </c>
      <c r="Z385">
        <f>IFERROR(VLOOKUP($A385,table123!$CF$10:$CY$410,5,FALSE)/VLOOKUP($A385,table100!$CE$10:$CK$462,7,FALSE)*1000,"")</f>
        <v>0.41949241417884359</v>
      </c>
      <c r="AA385">
        <f>IFERROR(VLOOKUP($A385,table123!$DF$10:$DY$410,5,FALSE)/VLOOKUP($A385,table100!$DE$10:$DK$462,7,FALSE)*1000,"")</f>
        <v>0.30601883406824215</v>
      </c>
      <c r="AB385">
        <f>IFERROR(VLOOKUP($A385,table123!$EF$10:$EZ$410,5,FALSE)/VLOOKUP($A385,table100!$EE$10:$EK$462,7,FALSE)*1000,"")</f>
        <v>0.8255479574567619</v>
      </c>
      <c r="AC385">
        <f>IFERROR(VLOOKUP($A385,table123!$FF$10:$FZ$410,5,FALSE)/VLOOKUP($A385,table100!$FE$10:$FK$462,7,FALSE)*1000,"")</f>
        <v>0.34139014065273793</v>
      </c>
      <c r="AD385">
        <f>IFERROR(VLOOKUP($A385,table123!$GF$10:$GZ$410,5,FALSE)/VLOOKUP($A385,table100!$GE$10:$GK$462,7,FALSE)*1000,"")</f>
        <v>0.18907676516665767</v>
      </c>
      <c r="AF385">
        <f>IFERROR(VLOOKUP($A385,table123!$F$10:$R$410,7,FALSE)/VLOOKUP($A385,table100!$E$10:$K$462,7,FALSE)*1000,"")</f>
        <v>0.18413336921573348</v>
      </c>
      <c r="AG385">
        <f>IFERROR(VLOOKUP($A385,table123!$AF$10:$AR$410,7,FALSE)/VLOOKUP($A385,table100!$AE$10:$AK$462,7,FALSE)*1000,"")</f>
        <v>0.36711237874701719</v>
      </c>
      <c r="AH385">
        <f>IFERROR(VLOOKUP($A385,table123!$BF$10:$BR$410,7,FALSE)/VLOOKUP($A385,table100!$BE$10:$BK$462,7,FALSE)*1000,"")</f>
        <v>0.64704889439036739</v>
      </c>
      <c r="AI385">
        <f>IFERROR(VLOOKUP($A385,table123!$CF$10:$CY$410,7,FALSE)/VLOOKUP($A385,table100!$CE$10:$CK$462,7,FALSE)*1000,"")</f>
        <v>2.0135635880584495</v>
      </c>
      <c r="AJ385">
        <f>IFERROR(VLOOKUP($A385,table123!$DF$10:$DY$410,7,FALSE)/VLOOKUP($A385,table100!$DE$10:$DK$462,7,FALSE)*1000,"")</f>
        <v>3.9782448428871486</v>
      </c>
      <c r="AK385">
        <f>IFERROR(VLOOKUP($A385,table123!$EF$10:$EZ$410,7,FALSE)/VLOOKUP($A385,table100!$EE$10:$EK$462,7,FALSE)*1000,"")</f>
        <v>1.2245628035608636</v>
      </c>
      <c r="AL385">
        <f>IFERROR(VLOOKUP($A385,table123!$FF$10:$FZ$410,7,FALSE)/VLOOKUP($A385,table100!$FE$10:$FK$462,7,FALSE)*1000,"")</f>
        <v>3.1271336883790797</v>
      </c>
      <c r="AM385">
        <f>IFERROR(VLOOKUP($A385,table123!$GF$10:$GZ$410,7,FALSE)/VLOOKUP($A385,table100!$GE$10:$GK$462,7,FALSE)*1000,"")</f>
        <v>0.71579061098806118</v>
      </c>
      <c r="AO385">
        <f>IFERROR(VLOOKUP($A385,table123!$F$10:$R$410,9,FALSE)/VLOOKUP($A385,table100!$E$10:$K$462,7,FALSE)*1000,"")</f>
        <v>2.8328210648574385E-2</v>
      </c>
      <c r="AP385">
        <f>IFERROR(VLOOKUP($A385,table123!$AF$10:$AR$410,9,FALSE)/VLOOKUP($A385,table100!$AE$10:$AK$462,7,FALSE)*1000,"")</f>
        <v>0</v>
      </c>
      <c r="AQ385">
        <f>IFERROR(VLOOKUP($A385,table123!$BF$10:$BR$410,9,FALSE)/VLOOKUP($A385,table100!$BE$10:$BK$462,7,FALSE)*1000,"")</f>
        <v>4.2198840938502222E-2</v>
      </c>
      <c r="AR385">
        <f>IFERROR(VLOOKUP($A385,table123!$CF$10:$CY$410,16,FALSE)/VLOOKUP($A385,table100!$CE$10:$CK$462,7,FALSE)*1000,"")</f>
        <v>0.12584772425365309</v>
      </c>
      <c r="AS385">
        <f>IFERROR(VLOOKUP($A385,table123!$DF$10:$DY$410,16,FALSE)/VLOOKUP($A385,table100!$DE$10:$DK$462,7,FALSE)*1000,"")</f>
        <v>0.11127957602481535</v>
      </c>
      <c r="AT385">
        <f>IFERROR(VLOOKUP($A385,table123!$EF$10:$EZ$410,17,FALSE)/VLOOKUP($A385,table100!$EE$10:$EK$462,7,FALSE)*1000,"")</f>
        <v>0</v>
      </c>
      <c r="AU385">
        <f>IFERROR(VLOOKUP($A385,table123!$FF$10:$FZ$410,17,FALSE)/VLOOKUP($A385,table100!$FE$10:$FK$462,7,FALSE)*1000,"")</f>
        <v>4.0966816878328552E-2</v>
      </c>
      <c r="AV385">
        <f>IFERROR(VLOOKUP($A385,table123!$GF$10:$GZ$410,17,FALSE)/VLOOKUP($A385,table100!$GE$10:$GK$462,7,FALSE)*1000,"")</f>
        <v>1.3505483226189833E-2</v>
      </c>
      <c r="AX385">
        <f>IFERROR(VLOOKUP($A385,table123!$F$10:$R$410,11,FALSE)/VLOOKUP($A385,table100!$E$10:$K$462,7,FALSE)*1000,"")</f>
        <v>0.33993852778289263</v>
      </c>
      <c r="AY385">
        <f>IFERROR(VLOOKUP($A385,table123!$AF$10:$AR$410,11,FALSE)/VLOOKUP($A385,table100!$AE$10:$AK$462,7,FALSE)*1000,"")</f>
        <v>0.39535179249678776</v>
      </c>
      <c r="AZ385">
        <f>IFERROR(VLOOKUP($A385,table123!$BF$10:$BR$410,11,FALSE)/VLOOKUP($A385,table100!$BE$10:$BK$462,7,FALSE)*1000,"")</f>
        <v>0.74551285658020594</v>
      </c>
      <c r="BA385">
        <f>IFERROR(VLOOKUP($A385,table123!$CF$10:$CY$410,18,FALSE)/VLOOKUP($A385,table100!$CE$10:$CK$462,7,FALSE)*1000,"")</f>
        <v>1.160595679228134</v>
      </c>
      <c r="BB385">
        <f>IFERROR(VLOOKUP($A385,table123!$DF$10:$DY$410,18,FALSE)/VLOOKUP($A385,table100!$DE$10:$DK$462,7,FALSE)*1000,"")</f>
        <v>2.4064208315366318</v>
      </c>
      <c r="BC385">
        <f>IFERROR(VLOOKUP($A385,table123!$EF$10:$EZ$410,19,FALSE)/VLOOKUP($A385,table100!$EE$10:$EK$462,7,FALSE)*1000,"")</f>
        <v>0.81178882483248249</v>
      </c>
      <c r="BD385">
        <f>IFERROR(VLOOKUP($A385,table123!$FF$10:$FZ$410,19,FALSE)/VLOOKUP($A385,table100!$FE$10:$FK$462,7,FALSE)*1000,"")</f>
        <v>0.60084664754881878</v>
      </c>
      <c r="BE385">
        <f>IFERROR(VLOOKUP($A385,table123!$GF$10:$GZ$410,19,FALSE)/VLOOKUP($A385,table100!$GE$10:$GK$462,7,FALSE)*1000,"")</f>
        <v>0.13505483226189832</v>
      </c>
      <c r="BG385">
        <f>IFERROR(VLOOKUP($A385,table123!$F$10:$R$410,13,FALSE)/VLOOKUP($A385,table100!$E$10:$K$462,7,FALSE)*1000,"")</f>
        <v>3.1444313819917564</v>
      </c>
      <c r="BH385">
        <f>IFERROR(VLOOKUP($A385,table123!$AF$10:$AR$410,13,FALSE)/VLOOKUP($A385,table100!$AE$10:$AK$462,7,FALSE)*1000,"")</f>
        <v>3.7982011493441399</v>
      </c>
      <c r="BI385">
        <f>IFERROR(VLOOKUP($A385,table123!$BF$10:$BR$410,13,FALSE)/VLOOKUP($A385,table100!$BE$10:$BK$462,7,FALSE)*1000,"")</f>
        <v>5.9500365723288136</v>
      </c>
      <c r="BJ385">
        <f>IFERROR(VLOOKUP($A385,table123!$CF$10:$CY$410,20,FALSE)/VLOOKUP($A385,table100!$CE$10:$CK$462,7,FALSE)*1000,"")</f>
        <v>5.2576382577081731</v>
      </c>
      <c r="BK385">
        <f>IFERROR(VLOOKUP($A385,table123!$DF$10:$DY$410,20,FALSE)/VLOOKUP($A385,table100!$DE$10:$DK$462,7,FALSE)*1000,"")</f>
        <v>10.961038238444312</v>
      </c>
      <c r="BL385">
        <f>IFERROR(VLOOKUP($A385,table123!$EF$10:$EZ$410,21,FALSE)/VLOOKUP($A385,table100!$EE$10:$EK$462,7,FALSE)*1000,"")</f>
        <v>7.5812820759779305</v>
      </c>
      <c r="BM385">
        <f>IFERROR(VLOOKUP($A385,table123!$FF$10:$FZ$410,21,FALSE)/VLOOKUP($A385,table100!$FE$10:$FK$462,7,FALSE)*1000,"")</f>
        <v>11.115662979653147</v>
      </c>
      <c r="BN385">
        <f>IFERROR(VLOOKUP($A385,table123!$GF$10:$GZ$410,21,FALSE)/VLOOKUP($A385,table100!$GE$10:$GK$462,7,FALSE)*1000,"")</f>
        <v>4.9430068607854789</v>
      </c>
    </row>
    <row r="386" spans="1:66" x14ac:dyDescent="0.3">
      <c r="A386" t="s">
        <v>688</v>
      </c>
      <c r="B386" t="str">
        <f>VLOOKUP($A386,class!$A$1:$B$455,2,FALSE)</f>
        <v>Shire District</v>
      </c>
      <c r="C386" t="str">
        <f>IFERROR(VLOOKUP($A386,classifications!A$3:C$334,3,FALSE),VLOOKUP($A386,classifications!I$2:K$28,3,FALSE))</f>
        <v>Predominantly Rural</v>
      </c>
      <c r="E386" t="b">
        <f>IF(VLOOKUP(A386,table123!$F$10:$F$410,1,FALSE)=VLOOKUP(calculations!A386,table100!$E$10:$E$462,1,FALSE),TRUE,FALSE)</f>
        <v>1</v>
      </c>
      <c r="F386" t="b">
        <f>IF(VLOOKUP($A386,table123!$AF$10:$AF$410,1,FALSE)=VLOOKUP(calculations!$A386,table100!$AE$10:$AE$462,1,FALSE),TRUE,FALSE)</f>
        <v>1</v>
      </c>
      <c r="G386" t="b">
        <f>IF(VLOOKUP($A386,table123!$BF$10:$BF$410,1,FALSE)=VLOOKUP(calculations!$A386,table100!$BE$10:$BE$462,1,FALSE),TRUE,FALSE)</f>
        <v>1</v>
      </c>
      <c r="H386" t="b">
        <f>IF(VLOOKUP($A386,table123!$CF$10:$CF$410,1,FALSE)=VLOOKUP(calculations!$A386,table100!$CE$10:$CE$462,1,FALSE),TRUE,FALSE)</f>
        <v>1</v>
      </c>
      <c r="I386" t="b">
        <f>IF(VLOOKUP($A386,table123!$DF$10:$DF$410,1,FALSE)=VLOOKUP(calculations!$A386,table100!$DE$10:$DE$462,1,FALSE),TRUE,FALSE)</f>
        <v>1</v>
      </c>
      <c r="J386" t="b">
        <f>IF(VLOOKUP($A386,table123!$EF$10:$EF$410,1,FALSE)=VLOOKUP(calculations!$A386,table100!$EE$10:$EE$462,1,FALSE),TRUE,FALSE)</f>
        <v>1</v>
      </c>
      <c r="K386" t="b">
        <f>IF(VLOOKUP($A386,table123!$FF$10:$FF$410,1,FALSE)=VLOOKUP(calculations!$A386,table100!$FE$10:$FE$462,1,FALSE),TRUE,FALSE)</f>
        <v>1</v>
      </c>
      <c r="L386" t="b">
        <f>IF(VLOOKUP($A386,table123!$GF$10:$GF$408,1,FALSE)=VLOOKUP(calculations!$A386,table100!$GE$10:$GE$462,1,FALSE),TRUE,FALSE)</f>
        <v>1</v>
      </c>
      <c r="N386">
        <f>IFERROR(VLOOKUP($A386,table123!$F$10:$R$410,3,FALSE)/VLOOKUP($A386,table100!$E$10:$K$462,7,FALSE)*1000,"")</f>
        <v>2.6296916088931388</v>
      </c>
      <c r="O386">
        <f>IFERROR(VLOOKUP($A386,table123!$AF$10:$AR$410,3,FALSE)/VLOOKUP($A386,table100!$AE$10:$AK$462,7,FALSE)*1000,"")</f>
        <v>2.9972211194918619</v>
      </c>
      <c r="P386">
        <f>IFERROR(VLOOKUP($A386,table123!$BF$10:$BR$410,3,FALSE)/VLOOKUP($A386,table100!$BE$10:$BK$462,7,FALSE)*1000,"")</f>
        <v>5.5766492643569059</v>
      </c>
      <c r="Q386">
        <f>IFERROR(VLOOKUP($A386,table123!$CF$10:$CY$410,3,FALSE)/VLOOKUP($A386,table100!$CE$10:$CK$462,7,FALSE)*1000,"")</f>
        <v>5.584175547603131</v>
      </c>
      <c r="R386">
        <f>IFERROR(VLOOKUP($A386,table123!$DF$10:$DY$410,3,FALSE)/VLOOKUP($A386,table100!$DE$10:$DK$462,7,FALSE)*1000,"")</f>
        <v>8.4015552646489908</v>
      </c>
      <c r="S386">
        <f>IFERROR(VLOOKUP($A386,table123!$EF$10:$EZ$410,3,FALSE)/VLOOKUP($A386,table100!$EE$10:$EK$462,7,FALSE)*1000,"")</f>
        <v>7.2032995759347829</v>
      </c>
      <c r="T386">
        <f>IFERROR(VLOOKUP($A386,table123!$FF$10:$FZ$410,3,FALSE)/VLOOKUP($A386,table100!$FE$10:$FK$462,7,FALSE)*1000,"")</f>
        <v>9.13233230154</v>
      </c>
      <c r="U386">
        <f>IFERROR(VLOOKUP($A386,table123!$GF$10:$GZ$410,3,FALSE)/VLOOKUP($A386,table100!$GE$10:$GK$462,7,FALSE)*1000,"")</f>
        <v>7.861245205976072</v>
      </c>
      <c r="W386">
        <f>IFERROR(VLOOKUP($A386,table123!$F$10:$R$410,5,FALSE)/VLOOKUP($A386,table100!$E$10:$K$462,7,FALSE)*1000,"")</f>
        <v>5.9765718383934976E-2</v>
      </c>
      <c r="X386">
        <f>IFERROR(VLOOKUP($A386,table123!$AF$10:$AR$410,5,FALSE)/VLOOKUP($A386,table100!$AE$10:$AK$462,7,FALSE)*1000,"")</f>
        <v>0.35728463676061928</v>
      </c>
      <c r="Y386">
        <f>IFERROR(VLOOKUP($A386,table123!$BF$10:$BR$410,5,FALSE)/VLOOKUP($A386,table100!$BE$10:$BK$462,7,FALSE)*1000,"")</f>
        <v>0.11865211200759374</v>
      </c>
      <c r="Z386">
        <f>IFERROR(VLOOKUP($A386,table123!$CF$10:$CY$410,5,FALSE)/VLOOKUP($A386,table100!$CE$10:$CK$462,7,FALSE)*1000,"")</f>
        <v>5.8987769869047149E-2</v>
      </c>
      <c r="AA386">
        <f>IFERROR(VLOOKUP($A386,table123!$DF$10:$DY$410,5,FALSE)/VLOOKUP($A386,table100!$DE$10:$DK$462,7,FALSE)*1000,"")</f>
        <v>0.25400050800101598</v>
      </c>
      <c r="AB386">
        <f>IFERROR(VLOOKUP($A386,table123!$EF$10:$EZ$410,5,FALSE)/VLOOKUP($A386,table100!$EE$10:$EK$462,7,FALSE)*1000,"")</f>
        <v>5.8091125612377281E-2</v>
      </c>
      <c r="AC386">
        <f>IFERROR(VLOOKUP($A386,table123!$FF$10:$FZ$410,5,FALSE)/VLOOKUP($A386,table100!$FE$10:$FK$462,7,FALSE)*1000,"")</f>
        <v>0</v>
      </c>
      <c r="AD386">
        <f>IFERROR(VLOOKUP($A386,table123!$GF$10:$GZ$410,5,FALSE)/VLOOKUP($A386,table100!$GE$10:$GK$462,7,FALSE)*1000,"")</f>
        <v>3.8161384495029482E-2</v>
      </c>
      <c r="AF386">
        <f>IFERROR(VLOOKUP($A386,table123!$F$10:$R$410,7,FALSE)/VLOOKUP($A386,table100!$E$10:$K$462,7,FALSE)*1000,"")</f>
        <v>1.1355486492947646</v>
      </c>
      <c r="AG386">
        <f>IFERROR(VLOOKUP($A386,table123!$AF$10:$AR$410,7,FALSE)/VLOOKUP($A386,table100!$AE$10:$AK$462,7,FALSE)*1000,"")</f>
        <v>0.49622866216752681</v>
      </c>
      <c r="AH386">
        <f>IFERROR(VLOOKUP($A386,table123!$BF$10:$BR$410,7,FALSE)/VLOOKUP($A386,table100!$BE$10:$BK$462,7,FALSE)*1000,"")</f>
        <v>0.61303591203923435</v>
      </c>
      <c r="AI386">
        <f>IFERROR(VLOOKUP($A386,table123!$CF$10:$CY$410,7,FALSE)/VLOOKUP($A386,table100!$CE$10:$CK$462,7,FALSE)*1000,"")</f>
        <v>0.74717841834126386</v>
      </c>
      <c r="AJ386">
        <f>IFERROR(VLOOKUP($A386,table123!$DF$10:$DY$410,7,FALSE)/VLOOKUP($A386,table100!$DE$10:$DK$462,7,FALSE)*1000,"")</f>
        <v>0.41030851292471815</v>
      </c>
      <c r="AK386">
        <f>IFERROR(VLOOKUP($A386,table123!$EF$10:$EZ$410,7,FALSE)/VLOOKUP($A386,table100!$EE$10:$EK$462,7,FALSE)*1000,"")</f>
        <v>0.48409271343647736</v>
      </c>
      <c r="AL386">
        <f>IFERROR(VLOOKUP($A386,table123!$FF$10:$FZ$410,7,FALSE)/VLOOKUP($A386,table100!$FE$10:$FK$462,7,FALSE)*1000,"")</f>
        <v>0.55755291946244201</v>
      </c>
      <c r="AM386">
        <f>IFERROR(VLOOKUP($A386,table123!$GF$10:$GZ$410,7,FALSE)/VLOOKUP($A386,table100!$GE$10:$GK$462,7,FALSE)*1000,"")</f>
        <v>0.57242076742544223</v>
      </c>
      <c r="AO386">
        <f>IFERROR(VLOOKUP($A386,table123!$F$10:$R$410,9,FALSE)/VLOOKUP($A386,table100!$E$10:$K$462,7,FALSE)*1000,"")</f>
        <v>0</v>
      </c>
      <c r="AP386">
        <f>IFERROR(VLOOKUP($A386,table123!$AF$10:$AR$410,9,FALSE)/VLOOKUP($A386,table100!$AE$10:$AK$462,7,FALSE)*1000,"")</f>
        <v>0</v>
      </c>
      <c r="AQ386">
        <f>IFERROR(VLOOKUP($A386,table123!$BF$10:$BR$410,9,FALSE)/VLOOKUP($A386,table100!$BE$10:$BK$462,7,FALSE)*1000,"")</f>
        <v>-1.9775352001265623E-2</v>
      </c>
      <c r="AR386">
        <f>IFERROR(VLOOKUP($A386,table123!$CF$10:$CY$410,16,FALSE)/VLOOKUP($A386,table100!$CE$10:$CK$462,7,FALSE)*1000,"")</f>
        <v>0.29493884934523573</v>
      </c>
      <c r="AS386">
        <f>IFERROR(VLOOKUP($A386,table123!$DF$10:$DY$410,16,FALSE)/VLOOKUP($A386,table100!$DE$10:$DK$462,7,FALSE)*1000,"")</f>
        <v>0.19538500615462767</v>
      </c>
      <c r="AT386">
        <f>IFERROR(VLOOKUP($A386,table123!$EF$10:$EZ$410,17,FALSE)/VLOOKUP($A386,table100!$EE$10:$EK$462,7,FALSE)*1000,"")</f>
        <v>7.745483414983638E-2</v>
      </c>
      <c r="AU386">
        <f>IFERROR(VLOOKUP($A386,table123!$FF$10:$FZ$410,17,FALSE)/VLOOKUP($A386,table100!$FE$10:$FK$462,7,FALSE)*1000,"")</f>
        <v>5.7677888220252625E-2</v>
      </c>
      <c r="AV386">
        <f>IFERROR(VLOOKUP($A386,table123!$GF$10:$GZ$410,17,FALSE)/VLOOKUP($A386,table100!$GE$10:$GK$462,7,FALSE)*1000,"")</f>
        <v>-1.0685187658608253</v>
      </c>
      <c r="AX386">
        <f>IFERROR(VLOOKUP($A386,table123!$F$10:$R$410,11,FALSE)/VLOOKUP($A386,table100!$E$10:$K$462,7,FALSE)*1000,"")</f>
        <v>0.1593752490238266</v>
      </c>
      <c r="AY386">
        <f>IFERROR(VLOOKUP($A386,table123!$AF$10:$AR$410,11,FALSE)/VLOOKUP($A386,table100!$AE$10:$AK$462,7,FALSE)*1000,"")</f>
        <v>0.11909487892020643</v>
      </c>
      <c r="AZ386">
        <f>IFERROR(VLOOKUP($A386,table123!$BF$10:$BR$410,11,FALSE)/VLOOKUP($A386,table100!$BE$10:$BK$462,7,FALSE)*1000,"")</f>
        <v>0.55370985603543743</v>
      </c>
      <c r="BA386">
        <f>IFERROR(VLOOKUP($A386,table123!$CF$10:$CY$410,18,FALSE)/VLOOKUP($A386,table100!$CE$10:$CK$462,7,FALSE)*1000,"")</f>
        <v>0.33426402925793386</v>
      </c>
      <c r="BB386">
        <f>IFERROR(VLOOKUP($A386,table123!$DF$10:$DY$410,18,FALSE)/VLOOKUP($A386,table100!$DE$10:$DK$462,7,FALSE)*1000,"")</f>
        <v>0.23446200738555323</v>
      </c>
      <c r="BC386">
        <f>IFERROR(VLOOKUP($A386,table123!$EF$10:$EZ$410,19,FALSE)/VLOOKUP($A386,table100!$EE$10:$EK$462,7,FALSE)*1000,"")</f>
        <v>0.65836609027360915</v>
      </c>
      <c r="BD386">
        <f>IFERROR(VLOOKUP($A386,table123!$FF$10:$FZ$410,19,FALSE)/VLOOKUP($A386,table100!$FE$10:$FK$462,7,FALSE)*1000,"")</f>
        <v>2.1340818641493473</v>
      </c>
      <c r="BE386">
        <f>IFERROR(VLOOKUP($A386,table123!$GF$10:$GZ$410,19,FALSE)/VLOOKUP($A386,table100!$GE$10:$GK$462,7,FALSE)*1000,"")</f>
        <v>0.5151786906828979</v>
      </c>
      <c r="BG386">
        <f>IFERROR(VLOOKUP($A386,table123!$F$10:$R$410,13,FALSE)/VLOOKUP($A386,table100!$E$10:$K$462,7,FALSE)*1000,"")</f>
        <v>3.6656307275480118</v>
      </c>
      <c r="BH386">
        <f>IFERROR(VLOOKUP($A386,table123!$AF$10:$AR$410,13,FALSE)/VLOOKUP($A386,table100!$AE$10:$AK$462,7,FALSE)*1000,"")</f>
        <v>3.7316395394998012</v>
      </c>
      <c r="BI386">
        <f>IFERROR(VLOOKUP($A386,table123!$BF$10:$BR$410,13,FALSE)/VLOOKUP($A386,table100!$BE$10:$BK$462,7,FALSE)*1000,"")</f>
        <v>5.7348520803670304</v>
      </c>
      <c r="BJ386">
        <f>IFERROR(VLOOKUP($A386,table123!$CF$10:$CY$410,20,FALSE)/VLOOKUP($A386,table100!$CE$10:$CK$462,7,FALSE)*1000,"")</f>
        <v>6.3510165559007428</v>
      </c>
      <c r="BK386">
        <f>IFERROR(VLOOKUP($A386,table123!$DF$10:$DY$410,20,FALSE)/VLOOKUP($A386,table100!$DE$10:$DK$462,7,FALSE)*1000,"")</f>
        <v>9.0267872843438006</v>
      </c>
      <c r="BL386">
        <f>IFERROR(VLOOKUP($A386,table123!$EF$10:$EZ$410,21,FALSE)/VLOOKUP($A386,table100!$EE$10:$EK$462,7,FALSE)*1000,"")</f>
        <v>7.1645721588598645</v>
      </c>
      <c r="BM386">
        <f>IFERROR(VLOOKUP($A386,table123!$FF$10:$FZ$410,21,FALSE)/VLOOKUP($A386,table100!$FE$10:$FK$462,7,FALSE)*1000,"")</f>
        <v>7.6134812450733467</v>
      </c>
      <c r="BN386">
        <f>IFERROR(VLOOKUP($A386,table123!$GF$10:$GZ$410,21,FALSE)/VLOOKUP($A386,table100!$GE$10:$GK$462,7,FALSE)*1000,"")</f>
        <v>6.888129901352821</v>
      </c>
    </row>
    <row r="387" spans="1:66" x14ac:dyDescent="0.3">
      <c r="A387" t="s">
        <v>996</v>
      </c>
      <c r="B387" t="str">
        <f>VLOOKUP($A387,class!$A$1:$B$455,2,FALSE)</f>
        <v>Shire District</v>
      </c>
      <c r="C387" t="str">
        <f>IFERROR(VLOOKUP($A387,classifications!A$3:C$334,3,FALSE),VLOOKUP($A387,classifications!I$2:K$28,3,FALSE))</f>
        <v>Urban with Significant Rural</v>
      </c>
      <c r="E387" t="b">
        <f>IF(VLOOKUP(A387,table123!$F$10:$F$410,1,FALSE)=VLOOKUP(calculations!A387,table100!$E$10:$E$462,1,FALSE),TRUE,FALSE)</f>
        <v>1</v>
      </c>
      <c r="F387" t="b">
        <f>IF(VLOOKUP($A387,table123!$AF$10:$AF$410,1,FALSE)=VLOOKUP(calculations!$A387,table100!$AE$10:$AE$462,1,FALSE),TRUE,FALSE)</f>
        <v>1</v>
      </c>
      <c r="G387" t="b">
        <f>IF(VLOOKUP($A387,table123!$BF$10:$BF$410,1,FALSE)=VLOOKUP(calculations!$A387,table100!$BE$10:$BE$462,1,FALSE),TRUE,FALSE)</f>
        <v>1</v>
      </c>
      <c r="H387" t="b">
        <f>IF(VLOOKUP($A387,table123!$CF$10:$CF$410,1,FALSE)=VLOOKUP(calculations!$A387,table100!$CE$10:$CE$462,1,FALSE),TRUE,FALSE)</f>
        <v>1</v>
      </c>
      <c r="I387" t="b">
        <f>IF(VLOOKUP($A387,table123!$DF$10:$DF$410,1,FALSE)=VLOOKUP(calculations!$A387,table100!$DE$10:$DE$462,1,FALSE),TRUE,FALSE)</f>
        <v>1</v>
      </c>
      <c r="J387" t="b">
        <f>IF(VLOOKUP($A387,table123!$EF$10:$EF$410,1,FALSE)=VLOOKUP(calculations!$A387,table100!$EE$10:$EE$462,1,FALSE),TRUE,FALSE)</f>
        <v>1</v>
      </c>
      <c r="K387" t="b">
        <f>IF(VLOOKUP($A387,table123!$FF$10:$FF$410,1,FALSE)=VLOOKUP(calculations!$A387,table100!$FE$10:$FE$462,1,FALSE),TRUE,FALSE)</f>
        <v>1</v>
      </c>
      <c r="L387" t="b">
        <f>IF(VLOOKUP($A387,table123!$GF$10:$GF$408,1,FALSE)=VLOOKUP(calculations!$A387,table100!$GE$10:$GE$462,1,FALSE),TRUE,FALSE)</f>
        <v>1</v>
      </c>
      <c r="N387">
        <f>IFERROR(VLOOKUP($A387,table123!$F$10:$R$410,3,FALSE)/VLOOKUP($A387,table100!$E$10:$K$462,7,FALSE)*1000,"")</f>
        <v>4.203260845519103</v>
      </c>
      <c r="O387">
        <f>IFERROR(VLOOKUP($A387,table123!$AF$10:$AR$410,3,FALSE)/VLOOKUP($A387,table100!$AE$10:$AK$462,7,FALSE)*1000,"")</f>
        <v>7.7270225646670339</v>
      </c>
      <c r="P387">
        <f>IFERROR(VLOOKUP($A387,table123!$BF$10:$BR$410,3,FALSE)/VLOOKUP($A387,table100!$BE$10:$BK$462,7,FALSE)*1000,"")</f>
        <v>7.313771722993625</v>
      </c>
      <c r="Q387">
        <f>IFERROR(VLOOKUP($A387,table123!$CF$10:$CY$410,3,FALSE)/VLOOKUP($A387,table100!$CE$10:$CK$462,7,FALSE)*1000,"")</f>
        <v>3.5882581816609744</v>
      </c>
      <c r="R387">
        <f>IFERROR(VLOOKUP($A387,table123!$DF$10:$DY$410,3,FALSE)/VLOOKUP($A387,table100!$DE$10:$DK$462,7,FALSE)*1000,"")</f>
        <v>4.4527620030975736</v>
      </c>
      <c r="S387">
        <f>IFERROR(VLOOKUP($A387,table123!$EF$10:$EZ$410,3,FALSE)/VLOOKUP($A387,table100!$EE$10:$EK$462,7,FALSE)*1000,"")</f>
        <v>2.8239522495346896</v>
      </c>
      <c r="T387">
        <f>IFERROR(VLOOKUP($A387,table123!$FF$10:$FZ$410,3,FALSE)/VLOOKUP($A387,table100!$FE$10:$FK$462,7,FALSE)*1000,"")</f>
        <v>2.7728009555498678</v>
      </c>
      <c r="U387">
        <f>IFERROR(VLOOKUP($A387,table123!$GF$10:$GZ$410,3,FALSE)/VLOOKUP($A387,table100!$GE$10:$GK$462,7,FALSE)*1000,"")</f>
        <v>3.3144241188093568</v>
      </c>
      <c r="W387">
        <f>IFERROR(VLOOKUP($A387,table123!$F$10:$R$410,5,FALSE)/VLOOKUP($A387,table100!$E$10:$K$462,7,FALSE)*1000,"")</f>
        <v>2.2122425502732117E-2</v>
      </c>
      <c r="X387">
        <f>IFERROR(VLOOKUP($A387,table123!$AF$10:$AR$410,5,FALSE)/VLOOKUP($A387,table100!$AE$10:$AK$462,7,FALSE)*1000,"")</f>
        <v>0.17611447440836542</v>
      </c>
      <c r="Y387">
        <f>IFERROR(VLOOKUP($A387,table123!$BF$10:$BR$410,5,FALSE)/VLOOKUP($A387,table100!$BE$10:$BK$462,7,FALSE)*1000,"")</f>
        <v>0.15282508077897128</v>
      </c>
      <c r="Z387">
        <f>IFERROR(VLOOKUP($A387,table123!$CF$10:$CY$410,5,FALSE)/VLOOKUP($A387,table100!$CE$10:$CK$462,7,FALSE)*1000,"")</f>
        <v>0.12969607885521595</v>
      </c>
      <c r="AA387">
        <f>IFERROR(VLOOKUP($A387,table123!$DF$10:$DY$410,5,FALSE)/VLOOKUP($A387,table100!$DE$10:$DK$462,7,FALSE)*1000,"")</f>
        <v>4.3021855102392016E-2</v>
      </c>
      <c r="AB387">
        <f>IFERROR(VLOOKUP($A387,table123!$EF$10:$EZ$410,5,FALSE)/VLOOKUP($A387,table100!$EE$10:$EK$462,7,FALSE)*1000,"")</f>
        <v>6.4180732943970212E-2</v>
      </c>
      <c r="AC387">
        <f>IFERROR(VLOOKUP($A387,table123!$FF$10:$FZ$410,5,FALSE)/VLOOKUP($A387,table100!$FE$10:$FK$462,7,FALSE)*1000,"")</f>
        <v>0</v>
      </c>
      <c r="AD387">
        <f>IFERROR(VLOOKUP($A387,table123!$GF$10:$GZ$410,5,FALSE)/VLOOKUP($A387,table100!$GE$10:$GK$462,7,FALSE)*1000,"")</f>
        <v>4.2492616907812267E-2</v>
      </c>
      <c r="AF387">
        <f>IFERROR(VLOOKUP($A387,table123!$F$10:$R$410,7,FALSE)/VLOOKUP($A387,table100!$E$10:$K$462,7,FALSE)*1000,"")</f>
        <v>0.7964073180983563</v>
      </c>
      <c r="AG387">
        <f>IFERROR(VLOOKUP($A387,table123!$AF$10:$AR$410,7,FALSE)/VLOOKUP($A387,table100!$AE$10:$AK$462,7,FALSE)*1000,"")</f>
        <v>0.48431480462300497</v>
      </c>
      <c r="AH387">
        <f>IFERROR(VLOOKUP($A387,table123!$BF$10:$BR$410,7,FALSE)/VLOOKUP($A387,table100!$BE$10:$BK$462,7,FALSE)*1000,"")</f>
        <v>2.6198585276395074</v>
      </c>
      <c r="AI387">
        <f>IFERROR(VLOOKUP($A387,table123!$CF$10:$CY$410,7,FALSE)/VLOOKUP($A387,table100!$CE$10:$CK$462,7,FALSE)*1000,"")</f>
        <v>1.2321127491245516</v>
      </c>
      <c r="AJ387">
        <f>IFERROR(VLOOKUP($A387,table123!$DF$10:$DY$410,7,FALSE)/VLOOKUP($A387,table100!$DE$10:$DK$462,7,FALSE)*1000,"")</f>
        <v>1.3336775081741523</v>
      </c>
      <c r="AK387">
        <f>IFERROR(VLOOKUP($A387,table123!$EF$10:$EZ$410,7,FALSE)/VLOOKUP($A387,table100!$EE$10:$EK$462,7,FALSE)*1000,"")</f>
        <v>0.7273816400316625</v>
      </c>
      <c r="AL387">
        <f>IFERROR(VLOOKUP($A387,table123!$FF$10:$FZ$410,7,FALSE)/VLOOKUP($A387,table100!$FE$10:$FK$462,7,FALSE)*1000,"")</f>
        <v>1.2157665728180189</v>
      </c>
      <c r="AM387">
        <f>IFERROR(VLOOKUP($A387,table123!$GF$10:$GZ$410,7,FALSE)/VLOOKUP($A387,table100!$GE$10:$GK$462,7,FALSE)*1000,"")</f>
        <v>0.91359126351796383</v>
      </c>
      <c r="AO387">
        <f>IFERROR(VLOOKUP($A387,table123!$F$10:$R$410,9,FALSE)/VLOOKUP($A387,table100!$E$10:$K$462,7,FALSE)*1000,"")</f>
        <v>0</v>
      </c>
      <c r="AP387">
        <f>IFERROR(VLOOKUP($A387,table123!$AF$10:$AR$410,9,FALSE)/VLOOKUP($A387,table100!$AE$10:$AK$462,7,FALSE)*1000,"")</f>
        <v>0</v>
      </c>
      <c r="AQ387">
        <f>IFERROR(VLOOKUP($A387,table123!$BF$10:$BR$410,9,FALSE)/VLOOKUP($A387,table100!$BE$10:$BK$462,7,FALSE)*1000,"")</f>
        <v>0</v>
      </c>
      <c r="AR387">
        <f>IFERROR(VLOOKUP($A387,table123!$CF$10:$CY$410,16,FALSE)/VLOOKUP($A387,table100!$CE$10:$CK$462,7,FALSE)*1000,"")</f>
        <v>0</v>
      </c>
      <c r="AS387">
        <f>IFERROR(VLOOKUP($A387,table123!$DF$10:$DY$410,16,FALSE)/VLOOKUP($A387,table100!$DE$10:$DK$462,7,FALSE)*1000,"")</f>
        <v>0</v>
      </c>
      <c r="AT387">
        <f>IFERROR(VLOOKUP($A387,table123!$EF$10:$EZ$410,17,FALSE)/VLOOKUP($A387,table100!$EE$10:$EK$462,7,FALSE)*1000,"")</f>
        <v>0</v>
      </c>
      <c r="AU387">
        <f>IFERROR(VLOOKUP($A387,table123!$FF$10:$FZ$410,17,FALSE)/VLOOKUP($A387,table100!$FE$10:$FK$462,7,FALSE)*1000,"")</f>
        <v>0</v>
      </c>
      <c r="AV387">
        <f>IFERROR(VLOOKUP($A387,table123!$GF$10:$GZ$410,17,FALSE)/VLOOKUP($A387,table100!$GE$10:$GK$462,7,FALSE)*1000,"")</f>
        <v>0</v>
      </c>
      <c r="AX387">
        <f>IFERROR(VLOOKUP($A387,table123!$F$10:$R$410,11,FALSE)/VLOOKUP($A387,table100!$E$10:$K$462,7,FALSE)*1000,"")</f>
        <v>0.11061212751366059</v>
      </c>
      <c r="AY387">
        <f>IFERROR(VLOOKUP($A387,table123!$AF$10:$AR$410,11,FALSE)/VLOOKUP($A387,table100!$AE$10:$AK$462,7,FALSE)*1000,"")</f>
        <v>4.4028618602091354E-2</v>
      </c>
      <c r="AZ387">
        <f>IFERROR(VLOOKUP($A387,table123!$BF$10:$BR$410,11,FALSE)/VLOOKUP($A387,table100!$BE$10:$BK$462,7,FALSE)*1000,"")</f>
        <v>8.7328617587983576E-2</v>
      </c>
      <c r="BA387">
        <f>IFERROR(VLOOKUP($A387,table123!$CF$10:$CY$410,18,FALSE)/VLOOKUP($A387,table100!$CE$10:$CK$462,7,FALSE)*1000,"")</f>
        <v>6.4848039427607973E-2</v>
      </c>
      <c r="BB387">
        <f>IFERROR(VLOOKUP($A387,table123!$DF$10:$DY$410,18,FALSE)/VLOOKUP($A387,table100!$DE$10:$DK$462,7,FALSE)*1000,"")</f>
        <v>0.34417484081913613</v>
      </c>
      <c r="BC387">
        <f>IFERROR(VLOOKUP($A387,table123!$EF$10:$EZ$410,19,FALSE)/VLOOKUP($A387,table100!$EE$10:$EK$462,7,FALSE)*1000,"")</f>
        <v>0.599020174143722</v>
      </c>
      <c r="BD387">
        <f>IFERROR(VLOOKUP($A387,table123!$FF$10:$FZ$410,19,FALSE)/VLOOKUP($A387,table100!$FE$10:$FK$462,7,FALSE)*1000,"")</f>
        <v>8.531695247845747E-2</v>
      </c>
      <c r="BE387">
        <f>IFERROR(VLOOKUP($A387,table123!$GF$10:$GZ$410,19,FALSE)/VLOOKUP($A387,table100!$GE$10:$GK$462,7,FALSE)*1000,"")</f>
        <v>0.10623154226953066</v>
      </c>
      <c r="BG387">
        <f>IFERROR(VLOOKUP($A387,table123!$F$10:$R$410,13,FALSE)/VLOOKUP($A387,table100!$E$10:$K$462,7,FALSE)*1000,"")</f>
        <v>4.9111784616065304</v>
      </c>
      <c r="BH387">
        <f>IFERROR(VLOOKUP($A387,table123!$AF$10:$AR$410,13,FALSE)/VLOOKUP($A387,table100!$AE$10:$AK$462,7,FALSE)*1000,"")</f>
        <v>8.3434232250963127</v>
      </c>
      <c r="BI387">
        <f>IFERROR(VLOOKUP($A387,table123!$BF$10:$BR$410,13,FALSE)/VLOOKUP($A387,table100!$BE$10:$BK$462,7,FALSE)*1000,"")</f>
        <v>9.9991267138241202</v>
      </c>
      <c r="BJ387">
        <f>IFERROR(VLOOKUP($A387,table123!$CF$10:$CY$410,20,FALSE)/VLOOKUP($A387,table100!$CE$10:$CK$462,7,FALSE)*1000,"")</f>
        <v>4.8852189702131339</v>
      </c>
      <c r="BK387">
        <f>IFERROR(VLOOKUP($A387,table123!$DF$10:$DY$410,20,FALSE)/VLOOKUP($A387,table100!$DE$10:$DK$462,7,FALSE)*1000,"")</f>
        <v>5.4852865255549821</v>
      </c>
      <c r="BL387">
        <f>IFERROR(VLOOKUP($A387,table123!$EF$10:$EZ$410,21,FALSE)/VLOOKUP($A387,table100!$EE$10:$EK$462,7,FALSE)*1000,"")</f>
        <v>3.0164944483666001</v>
      </c>
      <c r="BM387">
        <f>IFERROR(VLOOKUP($A387,table123!$FF$10:$FZ$410,21,FALSE)/VLOOKUP($A387,table100!$FE$10:$FK$462,7,FALSE)*1000,"")</f>
        <v>3.9032505758894289</v>
      </c>
      <c r="BN387">
        <f>IFERROR(VLOOKUP($A387,table123!$GF$10:$GZ$410,21,FALSE)/VLOOKUP($A387,table100!$GE$10:$GK$462,7,FALSE)*1000,"")</f>
        <v>4.1642764569656023</v>
      </c>
    </row>
    <row r="388" spans="1:66" x14ac:dyDescent="0.3">
      <c r="A388" t="s">
        <v>1299</v>
      </c>
      <c r="B388" t="str">
        <f>VLOOKUP($A388,class!$A$1:$B$455,2,FALSE)</f>
        <v>Unitary Authority</v>
      </c>
      <c r="C388" t="str">
        <f>IFERROR(VLOOKUP($A388,classifications!A$3:C$334,3,FALSE),VLOOKUP($A388,classifications!I$2:K$28,3,FALSE))</f>
        <v>Predominantly Urban</v>
      </c>
      <c r="E388" t="b">
        <f>IF(VLOOKUP(A388,table123!$F$10:$F$410,1,FALSE)=VLOOKUP(calculations!A388,table100!$E$10:$E$462,1,FALSE),TRUE,FALSE)</f>
        <v>1</v>
      </c>
      <c r="F388" t="b">
        <f>IF(VLOOKUP($A388,table123!$AF$10:$AF$410,1,FALSE)=VLOOKUP(calculations!$A388,table100!$AE$10:$AE$462,1,FALSE),TRUE,FALSE)</f>
        <v>1</v>
      </c>
      <c r="G388" t="b">
        <f>IF(VLOOKUP($A388,table123!$BF$10:$BF$410,1,FALSE)=VLOOKUP(calculations!$A388,table100!$BE$10:$BE$462,1,FALSE),TRUE,FALSE)</f>
        <v>1</v>
      </c>
      <c r="H388" t="b">
        <f>IF(VLOOKUP($A388,table123!$CF$10:$CF$410,1,FALSE)=VLOOKUP(calculations!$A388,table100!$CE$10:$CE$462,1,FALSE),TRUE,FALSE)</f>
        <v>1</v>
      </c>
      <c r="I388" t="b">
        <f>IF(VLOOKUP($A388,table123!$DF$10:$DF$410,1,FALSE)=VLOOKUP(calculations!$A388,table100!$DE$10:$DE$462,1,FALSE),TRUE,FALSE)</f>
        <v>1</v>
      </c>
      <c r="J388" t="b">
        <f>IF(VLOOKUP($A388,table123!$EF$10:$EF$410,1,FALSE)=VLOOKUP(calculations!$A388,table100!$EE$10:$EE$462,1,FALSE),TRUE,FALSE)</f>
        <v>1</v>
      </c>
      <c r="K388" t="b">
        <f>IF(VLOOKUP($A388,table123!$FF$10:$FF$410,1,FALSE)=VLOOKUP(calculations!$A388,table100!$FE$10:$FE$462,1,FALSE),TRUE,FALSE)</f>
        <v>1</v>
      </c>
      <c r="L388" t="b">
        <f>IF(VLOOKUP($A388,table123!$GF$10:$GF$408,1,FALSE)=VLOOKUP(calculations!$A388,table100!$GE$10:$GE$462,1,FALSE),TRUE,FALSE)</f>
        <v>1</v>
      </c>
      <c r="N388">
        <f>IFERROR(VLOOKUP($A388,table123!$F$10:$R$410,3,FALSE)/VLOOKUP($A388,table100!$E$10:$K$462,7,FALSE)*1000,"")</f>
        <v>0.92195639146268382</v>
      </c>
      <c r="O388">
        <f>IFERROR(VLOOKUP($A388,table123!$AF$10:$AR$410,3,FALSE)/VLOOKUP($A388,table100!$AE$10:$AK$462,7,FALSE)*1000,"")</f>
        <v>0.39143449228643795</v>
      </c>
      <c r="P388">
        <f>IFERROR(VLOOKUP($A388,table123!$BF$10:$BR$410,3,FALSE)/VLOOKUP($A388,table100!$BE$10:$BK$462,7,FALSE)*1000,"")</f>
        <v>2.3927573076878832</v>
      </c>
      <c r="Q388">
        <f>IFERROR(VLOOKUP($A388,table123!$CF$10:$CY$410,3,FALSE)/VLOOKUP($A388,table100!$CE$10:$CK$462,7,FALSE)*1000,"")</f>
        <v>4.9877885177668464</v>
      </c>
      <c r="R388">
        <f>IFERROR(VLOOKUP($A388,table123!$DF$10:$DY$410,3,FALSE)/VLOOKUP($A388,table100!$DE$10:$DK$462,7,FALSE)*1000,"")</f>
        <v>4.1977611940298507</v>
      </c>
      <c r="S388">
        <f>IFERROR(VLOOKUP($A388,table123!$EF$10:$EZ$410,3,FALSE)/VLOOKUP($A388,table100!$EE$10:$EK$462,7,FALSE)*1000,"")</f>
        <v>12.584671847035636</v>
      </c>
      <c r="T388">
        <f>IFERROR(VLOOKUP($A388,table123!$FF$10:$FZ$410,3,FALSE)/VLOOKUP($A388,table100!$FE$10:$FK$462,7,FALSE)*1000,"")</f>
        <v>3.3378731384938267</v>
      </c>
      <c r="U388">
        <f>IFERROR(VLOOKUP($A388,table123!$GF$10:$GZ$410,3,FALSE)/VLOOKUP($A388,table100!$GE$10:$GK$462,7,FALSE)*1000,"")</f>
        <v>4.8540993257578284</v>
      </c>
      <c r="W388">
        <f>IFERROR(VLOOKUP($A388,table123!$F$10:$R$410,5,FALSE)/VLOOKUP($A388,table100!$E$10:$K$462,7,FALSE)*1000,"")</f>
        <v>0.21896464297238741</v>
      </c>
      <c r="X388">
        <f>IFERROR(VLOOKUP($A388,table123!$AF$10:$AR$410,5,FALSE)/VLOOKUP($A388,table100!$AE$10:$AK$462,7,FALSE)*1000,"")</f>
        <v>0.19571724614321898</v>
      </c>
      <c r="Y388">
        <f>IFERROR(VLOOKUP($A388,table123!$BF$10:$BR$410,5,FALSE)/VLOOKUP($A388,table100!$BE$10:$BK$462,7,FALSE)*1000,"")</f>
        <v>2.3007281804691183E-2</v>
      </c>
      <c r="Z388">
        <f>IFERROR(VLOOKUP($A388,table123!$CF$10:$CY$410,5,FALSE)/VLOOKUP($A388,table100!$CE$10:$CK$462,7,FALSE)*1000,"")</f>
        <v>8.026326350429408E-2</v>
      </c>
      <c r="AA388">
        <f>IFERROR(VLOOKUP($A388,table123!$DF$10:$DY$410,5,FALSE)/VLOOKUP($A388,table100!$DE$10:$DK$462,7,FALSE)*1000,"")</f>
        <v>-1.1376046596286857E-2</v>
      </c>
      <c r="AB388">
        <f>IFERROR(VLOOKUP($A388,table123!$EF$10:$EZ$410,5,FALSE)/VLOOKUP($A388,table100!$EE$10:$EK$462,7,FALSE)*1000,"")</f>
        <v>0.35114745927822205</v>
      </c>
      <c r="AC388">
        <f>IFERROR(VLOOKUP($A388,table123!$FF$10:$FZ$410,5,FALSE)/VLOOKUP($A388,table100!$FE$10:$FK$462,7,FALSE)*1000,"")</f>
        <v>0.20094219562839088</v>
      </c>
      <c r="AD388">
        <f>IFERROR(VLOOKUP($A388,table123!$GF$10:$GZ$410,5,FALSE)/VLOOKUP($A388,table100!$GE$10:$GK$462,7,FALSE)*1000,"")</f>
        <v>0.12218556655225656</v>
      </c>
      <c r="AF388">
        <f>IFERROR(VLOOKUP($A388,table123!$F$10:$R$410,7,FALSE)/VLOOKUP($A388,table100!$E$10:$K$462,7,FALSE)*1000,"")</f>
        <v>-1.1524454893283548E-2</v>
      </c>
      <c r="AG388">
        <f>IFERROR(VLOOKUP($A388,table123!$AF$10:$AR$410,7,FALSE)/VLOOKUP($A388,table100!$AE$10:$AK$462,7,FALSE)*1000,"")</f>
        <v>0.35689615473175224</v>
      </c>
      <c r="AH388">
        <f>IFERROR(VLOOKUP($A388,table123!$BF$10:$BR$410,7,FALSE)/VLOOKUP($A388,table100!$BE$10:$BK$462,7,FALSE)*1000,"")</f>
        <v>0.89728399038295625</v>
      </c>
      <c r="AI388">
        <f>IFERROR(VLOOKUP($A388,table123!$CF$10:$CY$410,7,FALSE)/VLOOKUP($A388,table100!$CE$10:$CK$462,7,FALSE)*1000,"")</f>
        <v>2.9468083886576544</v>
      </c>
      <c r="AJ388">
        <f>IFERROR(VLOOKUP($A388,table123!$DF$10:$DY$410,7,FALSE)/VLOOKUP($A388,table100!$DE$10:$DK$462,7,FALSE)*1000,"")</f>
        <v>0.14788860575172916</v>
      </c>
      <c r="AK388">
        <f>IFERROR(VLOOKUP($A388,table123!$EF$10:$EZ$410,7,FALSE)/VLOOKUP($A388,table100!$EE$10:$EK$462,7,FALSE)*1000,"")</f>
        <v>1.8576833329557554</v>
      </c>
      <c r="AL388">
        <f>IFERROR(VLOOKUP($A388,table123!$FF$10:$FZ$410,7,FALSE)/VLOOKUP($A388,table100!$FE$10:$FK$462,7,FALSE)*1000,"")</f>
        <v>1.5293933778383086</v>
      </c>
      <c r="AM388">
        <f>IFERROR(VLOOKUP($A388,table123!$GF$10:$GZ$410,7,FALSE)/VLOOKUP($A388,table100!$GE$10:$GK$462,7,FALSE)*1000,"")</f>
        <v>1.3662567896297777</v>
      </c>
      <c r="AO388">
        <f>IFERROR(VLOOKUP($A388,table123!$F$10:$R$410,9,FALSE)/VLOOKUP($A388,table100!$E$10:$K$462,7,FALSE)*1000,"")</f>
        <v>0</v>
      </c>
      <c r="AP388">
        <f>IFERROR(VLOOKUP($A388,table123!$AF$10:$AR$410,9,FALSE)/VLOOKUP($A388,table100!$AE$10:$AK$462,7,FALSE)*1000,"")</f>
        <v>0</v>
      </c>
      <c r="AQ388">
        <f>IFERROR(VLOOKUP($A388,table123!$BF$10:$BR$410,9,FALSE)/VLOOKUP($A388,table100!$BE$10:$BK$462,7,FALSE)*1000,"")</f>
        <v>0</v>
      </c>
      <c r="AR388">
        <f>IFERROR(VLOOKUP($A388,table123!$CF$10:$CY$410,16,FALSE)/VLOOKUP($A388,table100!$CE$10:$CK$462,7,FALSE)*1000,"")</f>
        <v>0</v>
      </c>
      <c r="AS388">
        <f>IFERROR(VLOOKUP($A388,table123!$DF$10:$DY$410,16,FALSE)/VLOOKUP($A388,table100!$DE$10:$DK$462,7,FALSE)*1000,"")</f>
        <v>0</v>
      </c>
      <c r="AT388">
        <f>IFERROR(VLOOKUP($A388,table123!$EF$10:$EZ$410,17,FALSE)/VLOOKUP($A388,table100!$EE$10:$EK$462,7,FALSE)*1000,"")</f>
        <v>0</v>
      </c>
      <c r="AU388">
        <f>IFERROR(VLOOKUP($A388,table123!$FF$10:$FZ$410,17,FALSE)/VLOOKUP($A388,table100!$FE$10:$FK$462,7,FALSE)*1000,"")</f>
        <v>0</v>
      </c>
      <c r="AV388">
        <f>IFERROR(VLOOKUP($A388,table123!$GF$10:$GZ$410,17,FALSE)/VLOOKUP($A388,table100!$GE$10:$GK$462,7,FALSE)*1000,"")</f>
        <v>0</v>
      </c>
      <c r="AX388">
        <f>IFERROR(VLOOKUP($A388,table123!$F$10:$R$410,11,FALSE)/VLOOKUP($A388,table100!$E$10:$K$462,7,FALSE)*1000,"")</f>
        <v>0.11524454893283548</v>
      </c>
      <c r="AY388">
        <f>IFERROR(VLOOKUP($A388,table123!$AF$10:$AR$410,11,FALSE)/VLOOKUP($A388,table100!$AE$10:$AK$462,7,FALSE)*1000,"")</f>
        <v>0.14966612940363805</v>
      </c>
      <c r="AZ388">
        <f>IFERROR(VLOOKUP($A388,table123!$BF$10:$BR$410,11,FALSE)/VLOOKUP($A388,table100!$BE$10:$BK$462,7,FALSE)*1000,"")</f>
        <v>4.6014563609382365E-2</v>
      </c>
      <c r="BA388">
        <f>IFERROR(VLOOKUP($A388,table123!$CF$10:$CY$410,18,FALSE)/VLOOKUP($A388,table100!$CE$10:$CK$462,7,FALSE)*1000,"")</f>
        <v>9.1729444004907526E-2</v>
      </c>
      <c r="BB388">
        <f>IFERROR(VLOOKUP($A388,table123!$DF$10:$DY$410,18,FALSE)/VLOOKUP($A388,table100!$DE$10:$DK$462,7,FALSE)*1000,"")</f>
        <v>3.4128139788860576E-2</v>
      </c>
      <c r="BC388">
        <f>IFERROR(VLOOKUP($A388,table123!$EF$10:$EZ$410,19,FALSE)/VLOOKUP($A388,table100!$EE$10:$EK$462,7,FALSE)*1000,"")</f>
        <v>0.11327337396071679</v>
      </c>
      <c r="BD388">
        <f>IFERROR(VLOOKUP($A388,table123!$FF$10:$FZ$410,19,FALSE)/VLOOKUP($A388,table100!$FE$10:$FK$462,7,FALSE)*1000,"")</f>
        <v>5.5817276563441917E-2</v>
      </c>
      <c r="BE388">
        <f>IFERROR(VLOOKUP($A388,table123!$GF$10:$GZ$410,19,FALSE)/VLOOKUP($A388,table100!$GE$10:$GK$462,7,FALSE)*1000,"")</f>
        <v>0.12218556655225656</v>
      </c>
      <c r="BG388">
        <f>IFERROR(VLOOKUP($A388,table123!$F$10:$R$410,13,FALSE)/VLOOKUP($A388,table100!$E$10:$K$462,7,FALSE)*1000,"")</f>
        <v>1.0141520306089522</v>
      </c>
      <c r="BH388">
        <f>IFERROR(VLOOKUP($A388,table123!$AF$10:$AR$410,13,FALSE)/VLOOKUP($A388,table100!$AE$10:$AK$462,7,FALSE)*1000,"")</f>
        <v>0.79438176375777114</v>
      </c>
      <c r="BI388">
        <f>IFERROR(VLOOKUP($A388,table123!$BF$10:$BR$410,13,FALSE)/VLOOKUP($A388,table100!$BE$10:$BK$462,7,FALSE)*1000,"")</f>
        <v>3.2670340162661482</v>
      </c>
      <c r="BJ388">
        <f>IFERROR(VLOOKUP($A388,table123!$CF$10:$CY$410,20,FALSE)/VLOOKUP($A388,table100!$CE$10:$CK$462,7,FALSE)*1000,"")</f>
        <v>7.9231307259238877</v>
      </c>
      <c r="BK388">
        <f>IFERROR(VLOOKUP($A388,table123!$DF$10:$DY$410,20,FALSE)/VLOOKUP($A388,table100!$DE$10:$DK$462,7,FALSE)*1000,"")</f>
        <v>4.3001456133964329</v>
      </c>
      <c r="BL388">
        <f>IFERROR(VLOOKUP($A388,table123!$EF$10:$EZ$410,21,FALSE)/VLOOKUP($A388,table100!$EE$10:$EK$462,7,FALSE)*1000,"")</f>
        <v>14.680229265308895</v>
      </c>
      <c r="BM388">
        <f>IFERROR(VLOOKUP($A388,table123!$FF$10:$FZ$410,21,FALSE)/VLOOKUP($A388,table100!$FE$10:$FK$462,7,FALSE)*1000,"")</f>
        <v>5.0123914353970846</v>
      </c>
      <c r="BN388">
        <f>IFERROR(VLOOKUP($A388,table123!$GF$10:$GZ$410,21,FALSE)/VLOOKUP($A388,table100!$GE$10:$GK$462,7,FALSE)*1000,"")</f>
        <v>6.2203561153876059</v>
      </c>
    </row>
    <row r="399" spans="1:66" x14ac:dyDescent="0.3">
      <c r="E399" s="51" t="s">
        <v>1336</v>
      </c>
      <c r="F399" s="51"/>
      <c r="G399" s="51"/>
      <c r="H399" s="51"/>
      <c r="I399" s="51"/>
      <c r="J399" s="51"/>
      <c r="K399" s="51"/>
      <c r="L399" s="51"/>
      <c r="N399" s="51" t="s">
        <v>7</v>
      </c>
      <c r="O399" s="51"/>
      <c r="P399" s="51"/>
      <c r="Q399" s="51"/>
      <c r="R399" s="51"/>
      <c r="S399" s="51"/>
      <c r="T399" s="51"/>
      <c r="U399" s="51"/>
      <c r="W399" s="51" t="s">
        <v>9</v>
      </c>
      <c r="X399" s="51"/>
      <c r="Y399" s="51"/>
      <c r="Z399" s="51"/>
      <c r="AA399" s="51"/>
      <c r="AB399" s="51"/>
      <c r="AC399" s="51"/>
      <c r="AD399" s="51"/>
      <c r="AF399" s="51" t="s">
        <v>10</v>
      </c>
      <c r="AG399" s="51"/>
      <c r="AH399" s="51"/>
      <c r="AI399" s="51"/>
      <c r="AJ399" s="51"/>
      <c r="AK399" s="51"/>
      <c r="AL399" s="51"/>
      <c r="AM399" s="51"/>
      <c r="AO399" s="51" t="s">
        <v>11</v>
      </c>
      <c r="AP399" s="51"/>
      <c r="AQ399" s="51"/>
      <c r="AR399" s="51"/>
      <c r="AS399" s="51"/>
      <c r="AT399" s="51"/>
      <c r="AU399" s="51"/>
      <c r="AV399" s="51"/>
      <c r="AX399" s="51" t="s">
        <v>13</v>
      </c>
      <c r="AY399" s="51"/>
      <c r="AZ399" s="51"/>
      <c r="BA399" s="51"/>
      <c r="BB399" s="51"/>
      <c r="BC399" s="51"/>
      <c r="BD399" s="51"/>
      <c r="BE399" s="51"/>
      <c r="BG399" s="51" t="s">
        <v>1337</v>
      </c>
      <c r="BH399" s="51"/>
      <c r="BI399" s="51"/>
      <c r="BJ399" s="51"/>
      <c r="BK399" s="51"/>
      <c r="BL399" s="51"/>
      <c r="BM399" s="51"/>
      <c r="BN399" s="51"/>
    </row>
    <row r="401" spans="1:66" x14ac:dyDescent="0.3">
      <c r="E401" s="3" t="s">
        <v>1338</v>
      </c>
      <c r="F401" s="3" t="s">
        <v>1339</v>
      </c>
      <c r="G401" s="3" t="s">
        <v>1340</v>
      </c>
      <c r="H401" s="3" t="s">
        <v>1341</v>
      </c>
      <c r="I401" s="3" t="s">
        <v>1342</v>
      </c>
      <c r="J401" s="3" t="s">
        <v>1343</v>
      </c>
      <c r="K401" s="3" t="s">
        <v>1344</v>
      </c>
      <c r="L401" s="3" t="s">
        <v>1345</v>
      </c>
      <c r="N401" s="3" t="s">
        <v>1338</v>
      </c>
      <c r="O401" s="3" t="s">
        <v>1339</v>
      </c>
      <c r="P401" s="3" t="s">
        <v>1340</v>
      </c>
      <c r="Q401" s="3" t="s">
        <v>1341</v>
      </c>
      <c r="R401" s="3" t="s">
        <v>1342</v>
      </c>
      <c r="S401" s="3" t="s">
        <v>1343</v>
      </c>
      <c r="T401" s="3" t="s">
        <v>1344</v>
      </c>
      <c r="U401" s="3" t="s">
        <v>1345</v>
      </c>
      <c r="W401" s="3" t="s">
        <v>1338</v>
      </c>
      <c r="X401" s="3" t="s">
        <v>1339</v>
      </c>
      <c r="Y401" s="3" t="s">
        <v>1340</v>
      </c>
      <c r="Z401" s="3" t="s">
        <v>1341</v>
      </c>
      <c r="AA401" s="3" t="s">
        <v>1342</v>
      </c>
      <c r="AB401" s="3" t="s">
        <v>1343</v>
      </c>
      <c r="AC401" s="3" t="s">
        <v>1344</v>
      </c>
      <c r="AD401" s="3" t="s">
        <v>1345</v>
      </c>
      <c r="AF401" s="3" t="s">
        <v>1338</v>
      </c>
      <c r="AG401" s="3" t="s">
        <v>1339</v>
      </c>
      <c r="AH401" s="3" t="s">
        <v>1340</v>
      </c>
      <c r="AI401" s="3" t="s">
        <v>1341</v>
      </c>
      <c r="AJ401" s="3" t="s">
        <v>1342</v>
      </c>
      <c r="AK401" s="3" t="s">
        <v>1343</v>
      </c>
      <c r="AL401" s="3" t="s">
        <v>1344</v>
      </c>
      <c r="AM401" s="3" t="s">
        <v>1345</v>
      </c>
      <c r="AO401" s="3" t="s">
        <v>1338</v>
      </c>
      <c r="AP401" s="3" t="s">
        <v>1339</v>
      </c>
      <c r="AQ401" s="3" t="s">
        <v>1340</v>
      </c>
      <c r="AR401" s="3" t="s">
        <v>1341</v>
      </c>
      <c r="AS401" s="3" t="s">
        <v>1342</v>
      </c>
      <c r="AT401" s="3" t="s">
        <v>1343</v>
      </c>
      <c r="AU401" s="3" t="s">
        <v>1344</v>
      </c>
      <c r="AV401" s="3" t="s">
        <v>1345</v>
      </c>
      <c r="AX401" s="3" t="s">
        <v>1338</v>
      </c>
      <c r="AY401" s="3" t="s">
        <v>1339</v>
      </c>
      <c r="AZ401" s="3" t="s">
        <v>1340</v>
      </c>
      <c r="BA401" s="3" t="s">
        <v>1341</v>
      </c>
      <c r="BB401" s="3" t="s">
        <v>1342</v>
      </c>
      <c r="BC401" s="3" t="s">
        <v>1343</v>
      </c>
      <c r="BD401" s="3" t="s">
        <v>1344</v>
      </c>
      <c r="BE401" s="3" t="s">
        <v>1345</v>
      </c>
      <c r="BG401" s="3" t="s">
        <v>1338</v>
      </c>
      <c r="BH401" s="3" t="s">
        <v>1339</v>
      </c>
      <c r="BI401" s="3" t="s">
        <v>1340</v>
      </c>
      <c r="BJ401" s="3" t="s">
        <v>1341</v>
      </c>
      <c r="BK401" s="3" t="s">
        <v>1342</v>
      </c>
      <c r="BL401" s="3" t="s">
        <v>1343</v>
      </c>
      <c r="BM401" s="3" t="s">
        <v>1344</v>
      </c>
      <c r="BN401" s="3" t="s">
        <v>1345</v>
      </c>
    </row>
    <row r="408" spans="1:66" x14ac:dyDescent="0.3">
      <c r="A408" t="s">
        <v>16</v>
      </c>
      <c r="N408">
        <f>IFERROR(VLOOKUP($A408,table123!$F$6:$R$410,3,FALSE)/VLOOKUP($A408,table100!$E$6:$K$462,7,FALSE)*1000,"")</f>
        <v>5.1289946517174183</v>
      </c>
      <c r="O408">
        <f>IFERROR(VLOOKUP($A408,table123!$AF$6:$AR$410,3,FALSE)/VLOOKUP($A408,table100!$AE$6:$AK$462,7,FALSE)*1000,"")</f>
        <v>5.6096476669394724</v>
      </c>
      <c r="P408">
        <f>IFERROR(VLOOKUP($A408,table123!$BF$6:$BR$410,3,FALSE)/VLOOKUP($A408,table100!$BE$6:$BK$462,7,FALSE)*1000,"")</f>
        <v>6.635122500800863</v>
      </c>
      <c r="Q408">
        <f>IFERROR(VLOOKUP($A408,table123!$CF$6:$CY$410,3,FALSE)/VLOOKUP($A408,table100!$CE$6:$CK$462,7,FALSE)*1000,"")</f>
        <v>6.9633914969115063</v>
      </c>
      <c r="R408">
        <f>IFERROR(VLOOKUP($A408,table123!$DF$6:$DY$410,3,FALSE)/VLOOKUP($A408,table100!$DE$6:$DK$462,7,FALSE)*1000,"")</f>
        <v>7.7349633795306945</v>
      </c>
      <c r="S408">
        <f>IFERROR(VLOOKUP($A408,table123!$EF$6:$EZ$410,3,FALSE)/VLOOKUP($A408,table100!$EE$6:$EK$462,7,FALSE)*1000,"")</f>
        <v>8.1581306560952349</v>
      </c>
      <c r="T408">
        <f>IFERROR(VLOOKUP($A408,table123!$FF$6:$FZ$410,3,FALSE)/VLOOKUP($A408,table100!$FE$6:$FK$462,7,FALSE)*1000,"")</f>
        <v>8.8702116784237219</v>
      </c>
      <c r="U408">
        <f>IFERROR(VLOOKUP($A408,table123!$GF$6:$GZ$410,3,FALSE)/VLOOKUP($A408,table100!$GE$6:$GK$462,7,FALSE)*1000,"")</f>
        <v>9.0356691338315311</v>
      </c>
      <c r="W408">
        <f>IFERROR(VLOOKUP($A408,table123!$F$6:$R$410,5,FALSE)/VLOOKUP($A408,table100!$E$6:$K$462,7,FALSE)*1000,"")</f>
        <v>0.17718864394599806</v>
      </c>
      <c r="X408">
        <f>IFERROR(VLOOKUP($A408,table123!$AF$6:$AR$410,5,FALSE)/VLOOKUP($A408,table100!$AE$6:$AK$462,7,FALSE)*1000,"")</f>
        <v>0.19246259410907537</v>
      </c>
      <c r="Y408">
        <f>IFERROR(VLOOKUP($A408,table123!$BF$6:$BR$410,5,FALSE)/VLOOKUP($A408,table100!$BE$6:$BK$462,7,FALSE)*1000,"")</f>
        <v>0.21157534122480473</v>
      </c>
      <c r="Z408">
        <f>IFERROR(VLOOKUP($A408,table123!$CF$6:$CY$410,5,FALSE)/VLOOKUP($A408,table100!$CE$6:$CK$462,7,FALSE)*1000,"")</f>
        <v>0.20197101707229037</v>
      </c>
      <c r="AA408">
        <f>IFERROR(VLOOKUP($A408,table123!$DF$6:$DY$410,5,FALSE)/VLOOKUP($A408,table100!$DE$6:$DK$462,7,FALSE)*1000,"")</f>
        <v>0.23933296651287156</v>
      </c>
      <c r="AB408">
        <f>IFERROR(VLOOKUP($A408,table123!$EF$6:$EZ$410,5,FALSE)/VLOOKUP($A408,table100!$EE$6:$EK$462,7,FALSE)*1000,"")</f>
        <v>0.18985408493535921</v>
      </c>
      <c r="AC408">
        <f>IFERROR(VLOOKUP($A408,table123!$FF$6:$FZ$410,5,FALSE)/VLOOKUP($A408,table100!$FE$6:$FK$462,7,FALSE)*1000,"")</f>
        <v>0.21355063678052758</v>
      </c>
      <c r="AD408">
        <f>IFERROR(VLOOKUP($A408,table123!$GF$6:$GZ$410,5,FALSE)/VLOOKUP($A408,table100!$GE$6:$GK$462,7,FALSE)*1000,"")</f>
        <v>0.1776839894403448</v>
      </c>
      <c r="AF408">
        <f>IFERROR(VLOOKUP($A408,table123!$F$6:$R$410,7,FALSE)/VLOOKUP($A408,table100!$E$6:$K$462,7,FALSE)*1000,"")</f>
        <v>0.55289780032770774</v>
      </c>
      <c r="AG408">
        <f>IFERROR(VLOOKUP($A408,table123!$AF$6:$AR$410,7,FALSE)/VLOOKUP($A408,table100!$AE$6:$AK$462,7,FALSE)*1000,"")</f>
        <v>0.53895551565920186</v>
      </c>
      <c r="AH408">
        <f>IFERROR(VLOOKUP($A408,table123!$BF$6:$BR$410,7,FALSE)/VLOOKUP($A408,table100!$BE$6:$BK$462,7,FALSE)*1000,"")</f>
        <v>0.88352493352724326</v>
      </c>
      <c r="AI408">
        <f>IFERROR(VLOOKUP($A408,table123!$CF$6:$CY$410,7,FALSE)/VLOOKUP($A408,table100!$CE$6:$CK$462,7,FALSE)*1000,"")</f>
        <v>1.2996654427713858</v>
      </c>
      <c r="AJ408">
        <f>IFERROR(VLOOKUP($A408,table123!$DF$6:$DY$410,7,FALSE)/VLOOKUP($A408,table100!$DE$6:$DK$462,7,FALSE)*1000,"")</f>
        <v>1.5669988893745035</v>
      </c>
      <c r="AK408">
        <f>IFERROR(VLOOKUP($A408,table123!$EF$6:$EZ$410,7,FALSE)/VLOOKUP($A408,table100!$EE$6:$EK$462,7,FALSE)*1000,"")</f>
        <v>1.2411705583436305</v>
      </c>
      <c r="AL408">
        <f>IFERROR(VLOOKUP($A408,table123!$FF$6:$FZ$410,7,FALSE)/VLOOKUP($A408,table100!$FE$6:$FK$462,7,FALSE)*1000,"")</f>
        <v>1.2119267540653924</v>
      </c>
      <c r="AM408">
        <f>IFERROR(VLOOKUP($A408,table123!$GF$6:$GZ$410,7,FALSE)/VLOOKUP($A408,table100!$GE$6:$GK$462,7,FALSE)*1000,"")</f>
        <v>1.1028449552054596</v>
      </c>
      <c r="AO408">
        <f>IFERROR(VLOOKUP($A408,table123!$F$6:$R$410,9,FALSE)/VLOOKUP($A408,table100!$E$6:$K$462,7,FALSE)*1000,"")</f>
        <v>5.9235959355817179E-2</v>
      </c>
      <c r="AP408">
        <f>IFERROR(VLOOKUP($A408,table123!$AF$6:$AR$410,9,FALSE)/VLOOKUP($A408,table100!$AE$6:$AK$462,7,FALSE)*1000,"")</f>
        <v>5.7239546101312669E-2</v>
      </c>
      <c r="AQ408">
        <f>IFERROR(VLOOKUP($A408,table123!$BF$6:$BR$410,9,FALSE)/VLOOKUP($A408,table100!$BE$6:$BK$462,7,FALSE)*1000,"")</f>
        <v>2.6997783683084284E-2</v>
      </c>
      <c r="AR408">
        <f>IFERROR(VLOOKUP($A408,table123!$CF$6:$CY$410,16,FALSE)/VLOOKUP($A408,table100!$CE$6:$CK$462,7,FALSE)*1000,"")</f>
        <v>3.3003465881213376E-2</v>
      </c>
      <c r="AS408">
        <f>IFERROR(VLOOKUP($A408,table123!$DF$6:$DY$410,16,FALSE)/VLOOKUP($A408,table100!$DE$6:$DK$462,7,FALSE)*1000,"")</f>
        <v>3.0464389927606715E-2</v>
      </c>
      <c r="AT408">
        <f>IFERROR(VLOOKUP($A408,table123!$EF$6:$EZ$410,17,FALSE)/VLOOKUP($A408,table100!$EE$6:$EK$462,7,FALSE)*1000,"")</f>
        <v>2.839251765032863E-2</v>
      </c>
      <c r="AU408">
        <f>IFERROR(VLOOKUP($A408,table123!$FF$6:$FZ$410,17,FALSE)/VLOOKUP($A408,table100!$FE$6:$FK$462,7,FALSE)*1000,"")</f>
        <v>4.0045915614790914E-2</v>
      </c>
      <c r="AV408">
        <f>IFERROR(VLOOKUP($A408,table123!$GF$6:$GZ$410,17,FALSE)/VLOOKUP($A408,table100!$GE$6:$GK$462,7,FALSE)*1000,"")</f>
        <v>3.805173494469348E-2</v>
      </c>
      <c r="AX408">
        <f>IFERROR(VLOOKUP($A408,table123!$F$6:$R$410,11,FALSE)/VLOOKUP($A408,table100!$E$6:$K$462,7,FALSE)*1000,"")</f>
        <v>0.521657214020257</v>
      </c>
      <c r="AY408">
        <f>IFERROR(VLOOKUP($A408,table123!$AF$6:$AR$410,11,FALSE)/VLOOKUP($A408,table100!$AE$6:$AK$462,7,FALSE)*1000,"")</f>
        <v>0.5192014166663429</v>
      </c>
      <c r="AZ408">
        <f>IFERROR(VLOOKUP($A408,table123!$BF$6:$BR$410,11,FALSE)/VLOOKUP($A408,table100!$BE$6:$BK$462,7,FALSE)*1000,"")</f>
        <v>0.45399918012869628</v>
      </c>
      <c r="BA408">
        <f>IFERROR(VLOOKUP($A408,table123!$CF$6:$CY$410,18,FALSE)/VLOOKUP($A408,table100!$CE$6:$CK$462,7,FALSE)*1000,"")</f>
        <v>0.44276464394564768</v>
      </c>
      <c r="BB408">
        <f>IFERROR(VLOOKUP($A408,table123!$DF$6:$DY$410,18,FALSE)/VLOOKUP($A408,table100!$DE$6:$DK$462,7,FALSE)*1000,"")</f>
        <v>0.41369208894777693</v>
      </c>
      <c r="BC408">
        <f>IFERROR(VLOOKUP($A408,table123!$EF$6:$EZ$410,19,FALSE)/VLOOKUP($A408,table100!$EE$6:$EK$462,7,FALSE)*1000,"")</f>
        <v>0.33649308785882115</v>
      </c>
      <c r="BD408">
        <f>IFERROR(VLOOKUP($A408,table123!$FF$6:$FZ$410,19,FALSE)/VLOOKUP($A408,table100!$FE$6:$FK$462,7,FALSE)*1000,"")</f>
        <v>0.32934456013362651</v>
      </c>
      <c r="BE408">
        <f>IFERROR(VLOOKUP($A408,table123!$GF$6:$GZ$410,19,FALSE)/VLOOKUP($A408,table100!$GE$6:$GK$462,7,FALSE)*1000,"")</f>
        <v>0.36945817997969338</v>
      </c>
      <c r="BG408">
        <f>IFERROR(VLOOKUP($A408,table123!$F$6:$R$410,13,FALSE)/VLOOKUP($A408,table100!$E$6:$K$462,7,FALSE)*1000,"")</f>
        <v>5.3966598413266835</v>
      </c>
      <c r="BH408">
        <f>IFERROR(VLOOKUP($A408,table123!$AF$6:$AR$410,13,FALSE)/VLOOKUP($A408,table100!$AE$6:$AK$462,7,FALSE)*1000,"")</f>
        <v>5.8791039061427188</v>
      </c>
      <c r="BI408">
        <f>IFERROR(VLOOKUP($A408,table123!$BF$6:$BR$410,13,FALSE)/VLOOKUP($A408,table100!$BE$6:$BK$462,7,FALSE)*1000,"")</f>
        <v>7.3032213791072991</v>
      </c>
      <c r="BJ408">
        <f>IFERROR(VLOOKUP($A408,table123!$CF$6:$CY$410,20,FALSE)/VLOOKUP($A408,table100!$CE$6:$CK$462,7,FALSE)*1000,"")</f>
        <v>8.055266778690747</v>
      </c>
      <c r="BK408">
        <f>IFERROR(VLOOKUP($A408,table123!$DF$6:$DY$410,20,FALSE)/VLOOKUP($A408,table100!$DE$6:$DK$462,7,FALSE)*1000,"")</f>
        <v>9.1580675363978994</v>
      </c>
      <c r="BL408">
        <f>IFERROR(VLOOKUP($A408,table123!$EF$6:$EZ$410,21,FALSE)/VLOOKUP($A408,table100!$EE$6:$EK$462,7,FALSE)*1000,"")</f>
        <v>9.2810547291657315</v>
      </c>
      <c r="BM408">
        <f>IFERROR(VLOOKUP($A408,table123!$FF$6:$FZ$410,21,FALSE)/VLOOKUP($A408,table100!$FE$6:$FK$462,7,FALSE)*1000,"")</f>
        <v>10.006390424750808</v>
      </c>
      <c r="BN408">
        <f>IFERROR(VLOOKUP($A408,table123!$GF$6:$GZ$410,21,FALSE)/VLOOKUP($A408,table100!$GE$6:$GK$462,7,FALSE)*1000,"")</f>
        <v>9.9847916334423346</v>
      </c>
    </row>
    <row r="410" spans="1:66" x14ac:dyDescent="0.3">
      <c r="A410" t="s">
        <v>1318</v>
      </c>
      <c r="B410" t="s">
        <v>1318</v>
      </c>
      <c r="N410">
        <f>(SUMIF(table123!$E$10:$E$410,calculations!$B410,table123!$H$10:$H$410)-SUMIFS(table123!$H$10:$H$410,table123!$E$10:$E$410,$B410,table123!$D$10:$D$410,"Shire County"))/(SUMIF(table100!$D$10:$D$462,calculations!$B410,table100!$K$10:$K$462)-SUMIFS(table100!$K$10:$K$462,table100!$D$10:$D$462,$B410,table100!$C$10:$C$462,"Shire County"))*1000</f>
        <v>4.9312040711486302</v>
      </c>
      <c r="O410">
        <f>(SUMIF(table123!$AE$10:$AE$410,calculations!$B410,table123!$AH$10:$AH$410)-SUMIFS(table123!$AH$10:$AH$410,table123!$AE$10:$AE$410,$B410,table123!$AD$10:$AD$410,"Shire County"))/(SUMIF(table100!$AD$10:$AD$462,calculations!$B410,table100!$AK$10:$AK$462)-SUMIFS(table100!$AK$10:$AK$462,table100!$AD$10:$AD$462,$B410,table100!$AC$10:$AC$462,"Shire County"))*1000</f>
        <v>5.3033660468007211</v>
      </c>
      <c r="P410">
        <f>(SUMIF(table123!$BE$10:$BE$410,calculations!$B410,table123!$BH$10:$BH$410)-SUMIFS(table123!$BH$10:$BH$410,table123!$BE$10:$BE$410,$B410,table123!$BD$10:$BD$410,"Shire County"))/(SUMIF(table100!$BD$10:$BD$462,calculations!$B410,table100!$BK$10:$BK$462)-SUMIFS(table100!$BK$10:$BK$462,table100!$BD$10:$BD$462,$B410,table100!$BC$10:$BC$462,"Shire County"))*1000</f>
        <v>6.2179819996162617</v>
      </c>
      <c r="Q410">
        <f>(SUMIF(table123!$CE$10:$CE$410,calculations!$B410,table123!$CH$10:$CH$410)-SUMIFS(table123!$CH$10:$CH$410,table123!$CE$10:$CE$410,$B410,table123!$CD$10:$CD$410,"Shire County"))/(SUMIF(table100!$CD$10:$CD$462,calculations!$B410,table100!$CK$10:$CK$462)-SUMIFS(table100!$CK$10:$CK$462,table100!$CD$10:$CD$462,$B410,table100!$CC$10:$CC$462,"Shire County"))*1000</f>
        <v>6.415539508813084</v>
      </c>
      <c r="R410">
        <f>(SUMIF(table123!$DE$10:$DE$410,calculations!$B410,table123!$DH$10:$DH$410)-SUMIFS(table123!$DH$10:$DH$410,table123!$DE$10:$DE$410,$B410,table123!$DD$10:$DD$410,"Shire County"))/(SUMIF(table100!$DD$10:$DD$462,calculations!$B410,table100!$DK$10:$DK$462)-SUMIFS(table100!$DK$10:$DK$462,table100!$DD$10:$DD$462,$B410,table100!$DC$10:$DC$462,"Shire County"))*1000</f>
        <v>7.073753084375304</v>
      </c>
      <c r="S410">
        <f>(SUMIF(table123!$EE$10:$EE$410,calculations!$B410,table123!$EH$10:$EH$410)-SUMIFS(table123!$EH$10:$EH$410,table123!$EE$10:$EE$410,$B410,table123!$ED$10:$ED$410,"Shire County"))/(SUMIF(table100!$ED$10:$ED$462,calculations!$B410,table100!$EK$10:$EK$462)-SUMIFS(table100!$EK$10:$EK$462,table100!$ED$10:$ED$462,$B410,table100!$EC$10:$EC$462,"Shire County"))*1000</f>
        <v>7.2069052387748558</v>
      </c>
      <c r="T410">
        <f>(SUMIF(table123!$FE$10:$FE$410,calculations!$B410,table123!$FH$10:$FH$410)-SUMIFS(table123!$FH$10:$FH$410,table123!$FE$10:$FE$410,$B410,table123!$FD$10:$FD$410,"Shire County"))/(SUMIF(table100!$FD$10:$FD$462,calculations!$B410,table100!$FK$10:$FK$462)-SUMIFS(table100!$FK$10:$FK$462,table100!$FD$10:$FD$462,$B410,table100!$FC$10:$FC$462,"Shire County"))*1000</f>
        <v>7.9497992048113666</v>
      </c>
      <c r="U410">
        <f>(SUMIF(table123!$GE$10:$GE$410,calculations!$B410,table123!$GH$10:$GH$410)-SUMIFS(table123!$GH$10:$GH$410,table123!$GE$10:$GE$410,$B410,table123!$GD$10:$GD$410,"Shire County"))/(SUMIF(table100!$GD$10:$GD$462,calculations!$B410,table100!$GK$10:$GK$462)-SUMIFS(table100!$GK$10:$GK$462,table100!$GD$10:$GD$462,$B410,table100!$GC$10:$GC$462,"Shire County"))*1000</f>
        <v>8.2843365999152372</v>
      </c>
      <c r="W410">
        <f>(SUMIF(table123!$E$10:$E$410,calculations!$B410,table123!$J$10:$J$410)-SUMIFS(table123!$J$10:$J$410,table123!$E$10:$E$410,$B410,table123!$D$10:$D$410,"Shire County"))/(SUMIF(table100!$D$10:$D$462,calculations!$B410,table100!$K$10:$K$462)-SUMIFS(table100!$K$10:$K$462,table100!$D$10:$D$462,$B410,table100!$C$10:$C$462,"Shire County"))*1000</f>
        <v>0.209230838955385</v>
      </c>
      <c r="X410">
        <f>(SUMIF(table123!$AE$10:$AE$410,calculations!$B410,table123!$AJ$10:$AJ$410)-SUMIFS(table123!$AJ$10:$AJ$410,table123!$AE$10:$AE$410,$B410,table123!$AD$10:$AD$410,"Shire County"))/(SUMIF(table100!$AD$10:$AD$462,calculations!$B410,table100!$AK$10:$AK$462)-SUMIFS(table100!$AK$10:$AK$462,table100!$AD$10:$AD$462,$B410,table100!$AC$10:$AC$462,"Shire County"))*1000</f>
        <v>0.22832042019486529</v>
      </c>
      <c r="Y410">
        <f>(SUMIF(table123!$BE$10:$BE$410,calculations!$B410,table123!$BJ$10:$BJ$410)-SUMIFS(table123!$BJ$10:$BJ$410,table123!$BE$10:$BE$410,$B410,table123!$BD$10:$BD$410,"Shire County"))/(SUMIF(table100!$BD$10:$BD$462,calculations!$B410,table100!$BK$10:$BK$462)-SUMIFS(table100!$BK$10:$BK$462,table100!$BD$10:$BD$462,$B410,table100!$BC$10:$BC$462,"Shire County"))*1000</f>
        <v>0.25572842591916867</v>
      </c>
      <c r="Z410">
        <f>(SUMIF(table123!$CE$10:$CE$410,calculations!$B410,table123!$CJ$10:$CJ$410)-SUMIFS(table123!$CJ$10:$CJ$410,table123!$CE$10:$CE$410,$B410,table123!$CD$10:$CD$410,"Shire County"))/(SUMIF(table100!$CD$10:$CD$462,calculations!$B410,table100!$CK$10:$CK$462)-SUMIFS(table100!$CK$10:$CK$462,table100!$CD$10:$CD$462,$B410,table100!$CC$10:$CC$462,"Shire County"))*1000</f>
        <v>0.21738053332527965</v>
      </c>
      <c r="AA410">
        <f>(SUMIF(table123!$DE$10:$DE$410,calculations!$B410,table123!$DJ$10:$DJ$410)-SUMIFS(table123!$DJ$10:$DJ$410,table123!$DE$10:$DE$410,$B410,table123!$DD$10:$DD$410,"Shire County"))/(SUMIF(table100!$DD$10:$DD$462,calculations!$B410,table100!$DK$10:$DK$462)-SUMIFS(table100!$DK$10:$DK$462,table100!$DD$10:$DD$462,$B410,table100!$DC$10:$DC$462,"Shire County"))*1000</f>
        <v>0.27038125926431544</v>
      </c>
      <c r="AB410">
        <f>(SUMIF(table123!$EE$10:$EE$410,calculations!$B410,table123!$EJ$10:$EJ$410)-SUMIFS(table123!$EJ$10:$EJ$410,table123!$EE$10:$EE$410,$B410,table123!$ED$10:$ED$410,"Shire County"))/(SUMIF(table100!$ED$10:$ED$462,calculations!$B410,table100!$EK$10:$EK$462)-SUMIFS(table100!$EK$10:$EK$462,table100!$ED$10:$ED$462,$B410,table100!$EC$10:$EC$462,"Shire County"))*1000</f>
        <v>0.22389172383642336</v>
      </c>
      <c r="AC410">
        <f>(SUMIF(table123!$FE$10:$FE$410,calculations!$B410,table123!$FJ$10:$FJ$410)-SUMIFS(table123!$FJ$10:$FJ$410,table123!$FE$10:$FE$410,$B410,table123!$FD$10:$FD$410,"Shire County"))/(SUMIF(table100!$FD$10:$FD$462,calculations!$B410,table100!$FK$10:$FK$462)-SUMIFS(table100!$FK$10:$FK$462,table100!$FD$10:$FD$462,$B410,table100!$FC$10:$FC$462,"Shire County"))*1000</f>
        <v>0.23665362068076312</v>
      </c>
      <c r="AD410">
        <f>(SUMIF(table123!$GE$10:$GE$410,calculations!$B410,table123!$GJ$10:$GJ$410)-SUMIFS(table123!$GJ$10:$GJ$410,table123!$GE$10:$GE$410,$B410,table123!$GD$10:$GD$410,"Shire County"))/(SUMIF(table100!$GD$10:$GD$462,calculations!$B410,table100!$GK$10:$GK$462)-SUMIFS(table100!$GK$10:$GK$462,table100!$GD$10:$GD$462,$B410,table100!$GC$10:$GC$462,"Shire County"))*1000</f>
        <v>0.21429985372008342</v>
      </c>
      <c r="AF410">
        <f>(SUMIF(table123!$E$10:$E$410,calculations!$B410,table123!$L$10:$L$410)-SUMIFS(table123!$L$10:$L$410,table123!$E$10:$E$410,$B410,table123!$D$10:$D$410,"Shire County"))/(SUMIF(table100!$D$10:$D$462,calculations!$B410,table100!$K$10:$K$462)-SUMIFS(table100!$K$10:$K$462,table100!$D$10:$D$462,$B410,table100!$C$10:$C$462,"Shire County"))*1000</f>
        <v>0.50200755856269752</v>
      </c>
      <c r="AG410">
        <f>(SUMIF(table123!$AE$10:$AE$410,calculations!$B410,table123!$AL$10:$AL$410)-SUMIFS(table123!$AL$10:$AL$410,table123!$AE$10:$AE$410,$B410,table123!$AD$10:$AD$410,"Shire County"))/(SUMIF(table100!$AD$10:$AD$462,calculations!$B410,table100!$AK$10:$AK$462)-SUMIFS(table100!$AK$10:$AK$462,table100!$AD$10:$AD$462,$B410,table100!$AC$10:$AC$462,"Shire County"))*1000</f>
        <v>0.52175223379023905</v>
      </c>
      <c r="AH410">
        <f>(SUMIF(table123!$BE$10:$BE$410,calculations!$B410,table123!$BL$10:$BL$410)-SUMIFS(table123!$BL$10:$BL$410,table123!$BE$10:$BE$410,$B410,table123!$BD$10:$BD$410,"Shire County"))/(SUMIF(table100!$BD$10:$BD$462,calculations!$B410,table100!$BK$10:$BK$462)-SUMIFS(table100!$BK$10:$BK$462,table100!$BD$10:$BD$462,$B410,table100!$BC$10:$BC$462,"Shire County"))*1000</f>
        <v>0.92317830005956447</v>
      </c>
      <c r="AI410">
        <f>(SUMIF(table123!$CE$10:$CE$410,calculations!$B410,table123!$CL$10:$CL$410)-SUMIFS(table123!$CL$10:$CL$410,table123!$CE$10:$CE$410,$B410,table123!$CD$10:$CD$410,"Shire County"))/(SUMIF(table100!$CD$10:$CD$462,calculations!$B410,table100!$CK$10:$CK$462)-SUMIFS(table100!$CK$10:$CK$462,table100!$CD$10:$CD$462,$B410,table100!$CC$10:$CC$462,"Shire County"))*1000</f>
        <v>1.3796007778738324</v>
      </c>
      <c r="AJ410">
        <f>(SUMIF(table123!$DE$10:$DE$410,calculations!$B410,table123!$DL$10:$DL$410)-SUMIFS(table123!$DL$10:$DL$410,table123!$DE$10:$DE$410,$B410,table123!$DD$10:$DD$410,"Shire County"))/(SUMIF(table100!$DD$10:$DD$462,calculations!$B410,table100!$DK$10:$DK$462)-SUMIFS(table100!$DK$10:$DK$462,table100!$DD$10:$DD$462,$B410,table100!$DC$10:$DC$462,"Shire County"))*1000</f>
        <v>1.7495869233874923</v>
      </c>
      <c r="AK410">
        <f>(SUMIF(table123!$EE$10:$EE$410,calculations!$B410,table123!$EL$10:$EL$410)-SUMIFS(table123!$EL$10:$EL$410,table123!$EE$10:$EE$410,$B410,table123!$ED$10:$ED$410,"Shire County"))/(SUMIF(table100!$ED$10:$ED$462,calculations!$B410,table100!$EK$10:$EK$462)-SUMIFS(table100!$EK$10:$EK$462,table100!$ED$10:$ED$462,$B410,table100!$EC$10:$EC$462,"Shire County"))*1000</f>
        <v>1.276640010578352</v>
      </c>
      <c r="AL410">
        <f>(SUMIF(table123!$FE$10:$FE$410,calculations!$B410,table123!$FL$10:$FL$410)-SUMIFS(table123!$FL$10:$FL$410,table123!$FE$10:$FE$410,$B410,table123!$FD$10:$FD$410,"Shire County"))/(SUMIF(table100!$FD$10:$FD$462,calculations!$B410,table100!$FK$10:$FK$462)-SUMIFS(table100!$FK$10:$FK$462,table100!$FD$10:$FD$462,$B410,table100!$FC$10:$FC$462,"Shire County"))*1000</f>
        <v>1.2766907280816238</v>
      </c>
      <c r="AM410">
        <f>(SUMIF(table123!$GE$10:$GE$410,calculations!$B410,table123!$GL$10:$GL$410)-SUMIFS(table123!$GL$10:$GL$410,table123!$GE$10:$GE$410,$B410,table123!$GD$10:$GD$410,"Shire County"))/(SUMIF(table100!$GD$10:$GD$462,calculations!$B410,table100!$GK$10:$GK$462)-SUMIFS(table100!$GK$10:$GK$462,table100!$GD$10:$GD$462,$B410,table100!$GC$10:$GC$462,"Shire County"))*1000</f>
        <v>1.1390837319844669</v>
      </c>
      <c r="AO410">
        <f>(SUMIF(table123!$E$10:$E$410,calculations!$B410,table123!$N$10:$N$410)-SUMIFS(table123!$N$10:$N$410,table123!$E$10:$E$410,$B410,table123!$D$10:$D$410,"Shire County"))/(SUMIF(table100!$D$10:$D$462,calculations!$B410,table100!$K$10:$K$462)-SUMIFS(table100!$K$10:$K$462,table100!$D$10:$D$462,$B410,table100!$C$10:$C$462,"Shire County"))*1000</f>
        <v>5.6584859405687969E-3</v>
      </c>
      <c r="AP410">
        <f>(SUMIF(table123!$AE$10:$AE$410,calculations!$B410,table123!$AN$10:$AN$410)-SUMIFS(table123!$AN$10:$AN$410,table123!$AE$10:$AE$410,$B410,table123!$AD$10:$AD$410,"Shire County"))/(SUMIF(table100!$AD$10:$AD$462,calculations!$B410,table100!$AK$10:$AK$462)-SUMIFS(table100!$AK$10:$AK$462,table100!$AD$10:$AD$462,$B410,table100!$AC$10:$AC$462,"Shire County"))*1000</f>
        <v>2.1792114373110148E-2</v>
      </c>
      <c r="AQ410">
        <f>(SUMIF(table123!$BE$10:$BE$410,calculations!$B410,table123!$BN$10:$BN$410)-SUMIFS(table123!$BN$10:$BN$410,table123!$BE$10:$BE$410,$B410,table123!$BD$10:$BD$410,"Shire County"))/(SUMIF(table100!$BD$10:$BD$462,calculations!$B410,table100!$BK$10:$BK$462)-SUMIFS(table100!$BK$10:$BK$462,table100!$BD$10:$BD$462,$B410,table100!$BC$10:$BC$462,"Shire County"))*1000</f>
        <v>2.7470055025320281E-2</v>
      </c>
      <c r="AR410">
        <f>(SUMIF(table123!$CE$10:$CE$410,calculations!$B410,table123!$CU$10:$CU$410)-SUMIFS(table123!$CU$10:$CU$410,table123!$CE$10:$CE$410,$B410,table123!$CD$10:$CD$410,"Shire County"))/(SUMIF(table100!$CD$10:$CD$462,calculations!$B410,table100!$CK$10:$CK$462)-SUMIFS(table100!$CK$10:$CK$462,table100!$CD$10:$CD$462,$B410,table100!$CC$10:$CC$462,"Shire County"))*1000</f>
        <v>4.6460017658322859E-3</v>
      </c>
      <c r="AS410">
        <f>(SUMIF(table123!$DE$10:$DE$410,calculations!$B410,table123!$DU$10:$DU$410)-SUMIFS(table123!$DU$10:$DU$410,table123!$DE$10:$DE$410,$B410,table123!$DD$10:$DD$410,"Shire County"))/(SUMIF(table100!$DD$10:$DD$462,calculations!$B410,table100!$DK$10:$DK$462)-SUMIFS(table100!$DK$10:$DK$462,table100!$DD$10:$DD$462,$B410,table100!$DC$10:$DC$462,"Shire County"))*1000</f>
        <v>2.9876382239150882E-3</v>
      </c>
      <c r="AT410">
        <f>(SUMIF(table123!$EE$10:$EE$410,calculations!$B410,table123!$EV$10:$EV$410)-SUMIFS(table123!$EV$10:$EV$410,table123!$EE$10:$EE$410,$B410,table123!$ED$10:$ED$410,"Shire County"))/(SUMIF(table100!$ED$10:$ED$462,calculations!$B410,table100!$EK$10:$EK$462)-SUMIFS(table100!$EK$10:$EK$462,table100!$ED$10:$ED$462,$B410,table100!$EC$10:$EC$462,"Shire County"))*1000</f>
        <v>1.5454131067225081E-2</v>
      </c>
      <c r="AU410">
        <f>(SUMIF(table123!$FE$10:$FE$410,calculations!$B410,table123!$FV$10:$FV$410)-SUMIFS(table123!$FV$10:$FV$410,table123!$FE$10:$FE$410,$B410,table123!$FD$10:$FD$410,"Shire County"))/(SUMIF(table100!$FD$10:$FD$462,calculations!$B410,table100!$FK$10:$FK$462)-SUMIFS(table100!$FK$10:$FK$462,table100!$FD$10:$FD$462,$B410,table100!$FC$10:$FC$462,"Shire County"))*1000</f>
        <v>2.5095756321516435E-2</v>
      </c>
      <c r="AV410">
        <f>(SUMIF(table123!$GE$10:$GE$410,calculations!$B410,table123!$GV$10:$GV$410)-SUMIFS(table123!$GV$10:$GV$410,table123!$GE$10:$GE$410,$B410,table123!$GD$10:$GD$410,"Shire County"))/(SUMIF(table100!$GD$10:$GD$462,calculations!$B410,table100!$GK$10:$GK$462)-SUMIFS(table100!$GK$10:$GK$462,table100!$GD$10:$GD$462,$B410,table100!$GC$10:$GC$462,"Shire County"))*1000</f>
        <v>2.8991663958617433E-2</v>
      </c>
      <c r="AX410">
        <f>(SUMIF(table123!$E$10:$E$410,calculations!$B410,table123!$P$10:$P$410)-SUMIFS(table123!$P$10:$P$410,table123!$E$10:$E$410,$B410,table123!$D$10:$D$410,"Shire County"))/(SUMIF(table100!$D$10:$D$462,calculations!$B410,table100!$K$10:$K$462)-SUMIFS(table100!$K$10:$K$462,table100!$D$10:$D$462,$B410,table100!$C$10:$C$462,"Shire County"))*1000</f>
        <v>0.6208357633146423</v>
      </c>
      <c r="AY410">
        <f>(SUMIF(table123!$AE$10:$AE$410,calculations!$B410,table123!$AP$10:$AP$410)-SUMIFS(table123!$AP$10:$AP$410,table123!$AE$10:$AE$410,$B410,table123!$AD$10:$AD$410,"Shire County"))/(SUMIF(table100!$AD$10:$AD$462,calculations!$B410,table100!$AK$10:$AK$462)-SUMIFS(table100!$AK$10:$AK$462,table100!$AD$10:$AD$462,$B410,table100!$AC$10:$AC$462,"Shire County"))*1000</f>
        <v>0.58004117193108073</v>
      </c>
      <c r="AZ410">
        <f>(SUMIF(table123!$BE$10:$BE$410,calculations!$B410,table123!$BP$10:$BP$410)-SUMIFS(table123!$BP$10:$BP$410,table123!$BE$10:$BE$410,$B410,table123!$BD$10:$BD$410,"Shire County"))/(SUMIF(table100!$BD$10:$BD$462,calculations!$B410,table100!$BK$10:$BK$462)-SUMIFS(table100!$BK$10:$BK$462,table100!$BD$10:$BD$462,$B410,table100!$BC$10:$BC$462,"Shire County"))*1000</f>
        <v>0.53622601416332638</v>
      </c>
      <c r="BA410">
        <f>(SUMIF(table123!$CE$10:$CE$410,calculations!$B410,table123!$CW$10:$CW$410)-SUMIFS(table123!$CW$10:$CW$410,table123!$CE$10:$CE$410,$B410,table123!$CD$10:$CD$410,"Shire County"))/(SUMIF(table100!$CD$10:$CD$462,calculations!$B410,table100!$CK$10:$CK$462)-SUMIFS(table100!$CK$10:$CK$462,table100!$CD$10:$CD$462,$B410,table100!$CC$10:$CC$462,"Shire County"))*1000</f>
        <v>0.50373129004756256</v>
      </c>
      <c r="BB410">
        <f>(SUMIF(table123!$DE$10:$DE$410,calculations!$B410,table123!$DW$10:$DW$410)-SUMIFS(table123!$DW$10:$DW$410,table123!$DE$10:$DE$410,$B410,table123!$DD$10:$DD$410,"Shire County"))/(SUMIF(table100!$DD$10:$DD$462,calculations!$B410,table100!$DK$10:$DK$462)-SUMIFS(table100!$DK$10:$DK$462,table100!$DD$10:$DD$462,$B410,table100!$DC$10:$DC$462,"Shire County"))*1000</f>
        <v>0.45522513720480112</v>
      </c>
      <c r="BC410">
        <f>(SUMIF(table123!$EE$10:$EE$410,calculations!$B410,table123!$EX$10:$EX$410)-SUMIFS(table123!$EX$10:$EX$410,table123!$EE$10:$EE$410,$B410,table123!$ED$10:$ED$410,"Shire County"))/(SUMIF(table100!$ED$10:$ED$462,calculations!$B410,table100!$EK$10:$EK$462)-SUMIFS(table100!$EK$10:$EK$462,table100!$ED$10:$ED$462,$B410,table100!$EC$10:$EC$462,"Shire County"))*1000</f>
        <v>0.33966892241505126</v>
      </c>
      <c r="BD410">
        <f>(SUMIF(table123!$FE$10:$FE$410,calculations!$B410,table123!$FX$10:$FX$410)-SUMIFS(table123!$FX$10:$FX$410,table123!$FE$10:$FE$410,$B410,table123!$FD$10:$FD$410,"Shire County"))/(SUMIF(table100!$FD$10:$FD$462,calculations!$B410,table100!$FK$10:$FK$462)-SUMIFS(table100!$FK$10:$FK$462,table100!$FD$10:$FD$462,$B410,table100!$FC$10:$FC$462,"Shire County"))*1000</f>
        <v>0.36883737535134586</v>
      </c>
      <c r="BE410">
        <f>(SUMIF(table123!$GE$10:$GE$410,calculations!$B410,table123!$GX$10:$GX$410)-SUMIFS(table123!$GX$10:$GX$410,table123!$GE$10:$GE$410,$B410,table123!$GD$10:$GD$410,"Shire County"))/(SUMIF(table100!$GD$10:$GD$462,calculations!$B410,table100!$GK$10:$GK$462)-SUMIFS(table100!$GK$10:$GK$462,table100!$GD$10:$GD$462,$B410,table100!$GC$10:$GC$462,"Shire County"))*1000</f>
        <v>0.43104705569641372</v>
      </c>
      <c r="BG410">
        <f>(SUMIF(table123!$E$10:$E$410,calculations!$B410,table123!$R$10:$R$410)-SUMIFS(table123!$R$10:$R$410,table123!$E$10:$E$410,$B410,table123!$D$10:$D$410,"Shire County"))/(SUMIF(table100!$D$10:$D$462,calculations!$B410,table100!$K$10:$K$462)-SUMIFS(table100!$K$10:$K$462,table100!$D$10:$D$462,$B410,table100!$C$10:$C$462,"Shire County"))*1000</f>
        <v>5.0272651912926394</v>
      </c>
      <c r="BH410">
        <f>(SUMIF(table123!$AE$10:$AE$410,calculations!$B410,table123!$AR$10:$AR$410)-SUMIFS(table123!$AR$10:$AR$410,table123!$AE$10:$AE$410,$B410,table123!$AD$10:$AD$410,"Shire County"))/(SUMIF(table100!$AD$10:$AD$462,calculations!$B410,table100!$AK$10:$AK$462)-SUMIFS(table100!$AK$10:$AK$462,table100!$AD$10:$AD$462,$B410,table100!$AC$10:$AC$462,"Shire County"))*1000</f>
        <v>5.495189643227854</v>
      </c>
      <c r="BI410">
        <f>(SUMIF(table123!$BE$10:$BE$410,calculations!$B410,table123!$BR$10:$BR$410)-SUMIFS(table123!$BR$10:$BR$410,table123!$BE$10:$BE$410,$B410,table123!$BD$10:$BD$410,"Shire County"))/(SUMIF(table100!$BD$10:$BD$462,calculations!$B410,table100!$BK$10:$BK$462)-SUMIFS(table100!$BK$10:$BK$462,table100!$BD$10:$BD$462,$B410,table100!$BC$10:$BC$462,"Shire County"))*1000</f>
        <v>6.88813276645699</v>
      </c>
      <c r="BJ410">
        <f>(SUMIF(table123!$CE$10:$CE$410,calculations!$B410,table123!$CY$10:$CY$410)-SUMIFS(table123!$CY$10:$CY$410,table123!$CE$10:$CE$410,$B410,table123!$CD$10:$CD$410,"Shire County"))/(SUMIF(table100!$CD$10:$CD$462,calculations!$B410,table100!$CK$10:$CK$462)-SUMIFS(table100!$CK$10:$CK$462,table100!$CD$10:$CD$462,$B410,table100!$CC$10:$CC$462,"Shire County"))*1000</f>
        <v>7.5134355317304662</v>
      </c>
      <c r="BK410">
        <f>(SUMIF(table123!$DE$10:$DE$410,calculations!$B410,table123!$DY$10:$DY$410)-SUMIFS(table123!$DY$10:$DY$410,table123!$DE$10:$DE$410,$B410,table123!$DD$10:$DD$410,"Shire County"))/(SUMIF(table100!$DD$10:$DD$462,calculations!$B410,table100!$DK$10:$DK$462)-SUMIFS(table100!$DK$10:$DK$462,table100!$DD$10:$DD$462,$B410,table100!$DC$10:$DC$462,"Shire County"))*1000</f>
        <v>8.6414837680462249</v>
      </c>
      <c r="BL410">
        <f>(SUMIF(table123!$EE$10:$EE$410,calculations!$B410,table123!$EZ$10:$EZ$410)-SUMIFS(table123!$EZ$10:$EZ$410,table123!$EE$10:$EE$410,$B410,table123!$ED$10:$ED$410,"Shire County"))/(SUMIF(table100!$ED$10:$ED$462,calculations!$B410,table100!$EK$10:$EK$462)-SUMIFS(table100!$EK$10:$EK$462,table100!$ED$10:$ED$462,$B410,table100!$EC$10:$EC$462,"Shire County"))*1000</f>
        <v>8.3832221818418056</v>
      </c>
      <c r="BM410">
        <f>(SUMIF(table123!$FE$10:$FE$410,calculations!$B410,table123!$FZ$10:$FZ$410)-SUMIFS(table123!$FZ$10:$FZ$410,table123!$FE$10:$FE$410,$B410,table123!$FD$10:$FD$410,"Shire County"))/(SUMIF(table100!$FD$10:$FD$462,calculations!$B410,table100!$FK$10:$FK$462)-SUMIFS(table100!$FK$10:$FK$462,table100!$FD$10:$FD$462,$B410,table100!$FC$10:$FC$462,"Shire County"))*1000</f>
        <v>9.1194019345439248</v>
      </c>
      <c r="BN410">
        <f>(SUMIF(table123!$GE$10:$GE$410,calculations!$B410,table123!$GZ$10:$GZ$410)-SUMIFS(table123!$GZ$10:$GZ$410,table123!$GE$10:$GE$410,$B410,table123!$GD$10:$GD$410,"Shire County"))/(SUMIF(table100!$GD$10:$GD$462,calculations!$B410,table100!$GK$10:$GK$462)-SUMIFS(table100!$GK$10:$GK$462,table100!$GD$10:$GD$462,$B410,table100!$GC$10:$GC$462,"Shire County"))*1000</f>
        <v>9.2356647938819911</v>
      </c>
    </row>
    <row r="411" spans="1:66" x14ac:dyDescent="0.3">
      <c r="A411" t="s">
        <v>1316</v>
      </c>
      <c r="B411" t="s">
        <v>1316</v>
      </c>
      <c r="N411">
        <f>(SUMIF(table123!$E$10:$E$410,calculations!$B411,table123!$H$10:$H$410)-SUMIFS(table123!$H$10:$H$410,table123!$E$10:$E$410,$B411,table123!$D$10:$D$410,"Shire County"))/(SUMIF(table100!$D$10:$D$462,calculations!$B411,table100!$K$10:$K$462)-SUMIFS(table100!$K$10:$K$462,table100!$D$10:$D$462,$B411,table100!$C$10:$C$462,"Shire County"))*1000</f>
        <v>4.9285018073440225</v>
      </c>
      <c r="O411">
        <f>(SUMIF(table123!$AE$10:$AE$410,calculations!$B411,table123!$AH$10:$AH$410)-SUMIFS(table123!$AH$10:$AH$410,table123!$AE$10:$AE$410,$B411,table123!$AD$10:$AD$410,"Shire County"))/(SUMIF(table100!$AD$10:$AD$462,calculations!$B411,table100!$AK$10:$AK$462)-SUMIFS(table100!$AK$10:$AK$462,table100!$AD$10:$AD$462,$B411,table100!$AC$10:$AC$462,"Shire County"))*1000</f>
        <v>5.4505476460213744</v>
      </c>
      <c r="P411">
        <f>(SUMIF(table123!$BE$10:$BE$410,calculations!$B411,table123!$BH$10:$BH$410)-SUMIFS(table123!$BH$10:$BH$410,table123!$BE$10:$BE$410,$B411,table123!$BD$10:$BD$410,"Shire County"))/(SUMIF(table100!$BD$10:$BD$462,calculations!$B411,table100!$BK$10:$BK$462)-SUMIFS(table100!$BK$10:$BK$462,table100!$BD$10:$BD$462,$B411,table100!$BC$10:$BC$462,"Shire County"))*1000</f>
        <v>6.5915085189461751</v>
      </c>
      <c r="Q411">
        <f>(SUMIF(table123!$CE$10:$CE$410,calculations!$B411,table123!$CH$10:$CH$410)-SUMIFS(table123!$CH$10:$CH$410,table123!$CE$10:$CE$410,$B411,table123!$CD$10:$CD$410,"Shire County"))/(SUMIF(table100!$CD$10:$CD$462,calculations!$B411,table100!$CK$10:$CK$462)-SUMIFS(table100!$CK$10:$CK$462,table100!$CD$10:$CD$462,$B411,table100!$CC$10:$CC$462,"Shire County"))*1000</f>
        <v>7.6043898120660502</v>
      </c>
      <c r="R411">
        <f>(SUMIF(table123!$DE$10:$DE$410,calculations!$B411,table123!$DH$10:$DH$410)-SUMIFS(table123!$DH$10:$DH$410,table123!$DE$10:$DE$410,$B411,table123!$DD$10:$DD$410,"Shire County"))/(SUMIF(table100!$DD$10:$DD$462,calculations!$B411,table100!$DK$10:$DK$462)-SUMIFS(table100!$DK$10:$DK$462,table100!$DD$10:$DD$462,$B411,table100!$DC$10:$DC$462,"Shire County"))*1000</f>
        <v>8.5511239727709629</v>
      </c>
      <c r="S411">
        <f>(SUMIF(table123!$EE$10:$EE$410,calculations!$B411,table123!$EH$10:$EH$410)-SUMIFS(table123!$EH$10:$EH$410,table123!$EE$10:$EE$410,$B411,table123!$ED$10:$ED$410,"Shire County"))/(SUMIF(table100!$ED$10:$ED$462,calculations!$B411,table100!$EK$10:$EK$462)-SUMIFS(table100!$EK$10:$EK$462,table100!$ED$10:$ED$462,$B411,table100!$EC$10:$EC$462,"Shire County"))*1000</f>
        <v>9.6946498015868752</v>
      </c>
      <c r="T411">
        <f>(SUMIF(table123!$FE$10:$FE$410,calculations!$B411,table123!$FH$10:$FH$410)-SUMIFS(table123!$FH$10:$FH$410,table123!$FE$10:$FE$410,$B411,table123!$FD$10:$FD$410,"Shire County"))/(SUMIF(table100!$FD$10:$FD$462,calculations!$B411,table100!$FK$10:$FK$462)-SUMIFS(table100!$FK$10:$FK$462,table100!$FD$10:$FD$462,$B411,table100!$FC$10:$FC$462,"Shire County"))*1000</f>
        <v>9.9093031843379933</v>
      </c>
      <c r="U411">
        <f>(SUMIF(table123!$GE$10:$GE$410,calculations!$B411,table123!$GH$10:$GH$410)-SUMIFS(table123!$GH$10:$GH$410,table123!$GE$10:$GE$410,$B411,table123!$GD$10:$GD$410,"Shire County"))/(SUMIF(table100!$GD$10:$GD$462,calculations!$B411,table100!$GK$10:$GK$462)-SUMIFS(table100!$GK$10:$GK$462,table100!$GD$10:$GD$462,$B411,table100!$GC$10:$GC$462,"Shire County"))*1000</f>
        <v>9.8980448623298098</v>
      </c>
      <c r="W411">
        <f>(SUMIF(table123!$E$10:$E$410,calculations!$B411,table123!$J$10:$J$410)-SUMIFS(table123!$J$10:$J$410,table123!$E$10:$E$410,$B411,table123!$D$10:$D$410,"Shire County"))/(SUMIF(table100!$D$10:$D$462,calculations!$B411,table100!$K$10:$K$462)-SUMIFS(table100!$K$10:$K$462,table100!$D$10:$D$462,$B411,table100!$C$10:$C$462,"Shire County"))*1000</f>
        <v>0.10798131497260807</v>
      </c>
      <c r="X411">
        <f>(SUMIF(table123!$AE$10:$AE$410,calculations!$B411,table123!$AJ$10:$AJ$410)-SUMIFS(table123!$AJ$10:$AJ$410,table123!$AE$10:$AE$410,$B411,table123!$AD$10:$AD$410,"Shire County"))/(SUMIF(table100!$AD$10:$AD$462,calculations!$B411,table100!$AK$10:$AK$462)-SUMIFS(table100!$AK$10:$AK$462,table100!$AD$10:$AD$462,$B411,table100!$AC$10:$AC$462,"Shire County"))*1000</f>
        <v>0.15340604443845576</v>
      </c>
      <c r="Y411">
        <f>(SUMIF(table123!$BE$10:$BE$410,calculations!$B411,table123!$BJ$10:$BJ$410)-SUMIFS(table123!$BJ$10:$BJ$410,table123!$BE$10:$BE$410,$B411,table123!$BD$10:$BD$410,"Shire County"))/(SUMIF(table100!$BD$10:$BD$462,calculations!$B411,table100!$BK$10:$BK$462)-SUMIFS(table100!$BK$10:$BK$462,table100!$BD$10:$BD$462,$B411,table100!$BC$10:$BC$462,"Shire County"))*1000</f>
        <v>0.13410275135610328</v>
      </c>
      <c r="Z411">
        <f>(SUMIF(table123!$CE$10:$CE$410,calculations!$B411,table123!$CJ$10:$CJ$410)-SUMIFS(table123!$CJ$10:$CJ$410,table123!$CE$10:$CE$410,$B411,table123!$CD$10:$CD$410,"Shire County"))/(SUMIF(table100!$CD$10:$CD$462,calculations!$B411,table100!$CK$10:$CK$462)-SUMIFS(table100!$CK$10:$CK$462,table100!$CD$10:$CD$462,$B411,table100!$CC$10:$CC$462,"Shire County"))*1000</f>
        <v>0.19372515799678355</v>
      </c>
      <c r="AA411">
        <f>(SUMIF(table123!$DE$10:$DE$410,calculations!$B411,table123!$DJ$10:$DJ$410)-SUMIFS(table123!$DJ$10:$DJ$410,table123!$DE$10:$DE$410,$B411,table123!$DD$10:$DD$410,"Shire County"))/(SUMIF(table100!$DD$10:$DD$462,calculations!$B411,table100!$DK$10:$DK$462)-SUMIFS(table100!$DK$10:$DK$462,table100!$DD$10:$DD$462,$B411,table100!$DC$10:$DC$462,"Shire County"))*1000</f>
        <v>0.20544450482219723</v>
      </c>
      <c r="AB411">
        <f>(SUMIF(table123!$EE$10:$EE$410,calculations!$B411,table123!$EJ$10:$EJ$410)-SUMIFS(table123!$EJ$10:$EJ$410,table123!$EE$10:$EE$410,$B411,table123!$ED$10:$ED$410,"Shire County"))/(SUMIF(table100!$ED$10:$ED$462,calculations!$B411,table100!$EK$10:$EK$462)-SUMIFS(table100!$EK$10:$EK$462,table100!$ED$10:$ED$462,$B411,table100!$EC$10:$EC$462,"Shire County"))*1000</f>
        <v>0.14093089847680032</v>
      </c>
      <c r="AC411">
        <f>(SUMIF(table123!$FE$10:$FE$410,calculations!$B411,table123!$FJ$10:$FJ$410)-SUMIFS(table123!$FJ$10:$FJ$410,table123!$FE$10:$FE$410,$B411,table123!$FD$10:$FD$410,"Shire County"))/(SUMIF(table100!$FD$10:$FD$462,calculations!$B411,table100!$FK$10:$FK$462)-SUMIFS(table100!$FK$10:$FK$462,table100!$FD$10:$FD$462,$B411,table100!$FC$10:$FC$462,"Shire County"))*1000</f>
        <v>0.15455027365650761</v>
      </c>
      <c r="AD411">
        <f>(SUMIF(table123!$GE$10:$GE$410,calculations!$B411,table123!$GJ$10:$GJ$410)-SUMIFS(table123!$GJ$10:$GJ$410,table123!$GE$10:$GE$410,$B411,table123!$GD$10:$GD$410,"Shire County"))/(SUMIF(table100!$GD$10:$GD$462,calculations!$B411,table100!$GK$10:$GK$462)-SUMIFS(table100!$GK$10:$GK$462,table100!$GD$10:$GD$462,$B411,table100!$GC$10:$GC$462,"Shire County"))*1000</f>
        <v>0.10700061640620712</v>
      </c>
      <c r="AF411">
        <f>(SUMIF(table123!$E$10:$E$410,calculations!$B411,table123!$L$10:$L$410)-SUMIFS(table123!$L$10:$L$410,table123!$E$10:$E$410,$B411,table123!$D$10:$D$410,"Shire County"))/(SUMIF(table100!$D$10:$D$462,calculations!$B411,table100!$K$10:$K$462)-SUMIFS(table100!$K$10:$K$462,table100!$D$10:$D$462,$B411,table100!$C$10:$C$462,"Shire County"))*1000</f>
        <v>0.57923523271248867</v>
      </c>
      <c r="AG411">
        <f>(SUMIF(table123!$AE$10:$AE$410,calculations!$B411,table123!$AL$10:$AL$410)-SUMIFS(table123!$AL$10:$AL$410,table123!$AE$10:$AE$410,$B411,table123!$AD$10:$AD$410,"Shire County"))/(SUMIF(table100!$AD$10:$AD$462,calculations!$B411,table100!$AK$10:$AK$462)-SUMIFS(table100!$AK$10:$AK$462,table100!$AD$10:$AD$462,$B411,table100!$AC$10:$AC$462,"Shire County"))*1000</f>
        <v>0.61980160236208293</v>
      </c>
      <c r="AH411">
        <f>(SUMIF(table123!$BE$10:$BE$410,calculations!$B411,table123!$BL$10:$BL$410)-SUMIFS(table123!$BL$10:$BL$410,table123!$BE$10:$BE$410,$B411,table123!$BD$10:$BD$410,"Shire County"))/(SUMIF(table100!$BD$10:$BD$462,calculations!$B411,table100!$BK$10:$BK$462)-SUMIFS(table100!$BK$10:$BK$462,table100!$BD$10:$BD$462,$B411,table100!$BC$10:$BC$462,"Shire County"))*1000</f>
        <v>0.84249285775628235</v>
      </c>
      <c r="AI411">
        <f>(SUMIF(table123!$CE$10:$CE$410,calculations!$B411,table123!$CL$10:$CL$410)-SUMIFS(table123!$CL$10:$CL$410,table123!$CE$10:$CE$410,$B411,table123!$CD$10:$CD$410,"Shire County"))/(SUMIF(table100!$CD$10:$CD$462,calculations!$B411,table100!$CK$10:$CK$462)-SUMIFS(table100!$CK$10:$CK$462,table100!$CD$10:$CD$462,$B411,table100!$CC$10:$CC$462,"Shire County"))*1000</f>
        <v>1.4133130844765345</v>
      </c>
      <c r="AJ411">
        <f>(SUMIF(table123!$DE$10:$DE$410,calculations!$B411,table123!$DL$10:$DL$410)-SUMIFS(table123!$DL$10:$DL$410,table123!$DE$10:$DE$410,$B411,table123!$DD$10:$DD$410,"Shire County"))/(SUMIF(table100!$DD$10:$DD$462,calculations!$B411,table100!$DK$10:$DK$462)-SUMIFS(table100!$DK$10:$DK$462,table100!$DD$10:$DD$462,$B411,table100!$DC$10:$DC$462,"Shire County"))*1000</f>
        <v>1.5720532942522052</v>
      </c>
      <c r="AK411">
        <f>(SUMIF(table123!$EE$10:$EE$410,calculations!$B411,table123!$EL$10:$EL$410)-SUMIFS(table123!$EL$10:$EL$410,table123!$EE$10:$EE$410,$B411,table123!$ED$10:$ED$410,"Shire County"))/(SUMIF(table100!$ED$10:$ED$462,calculations!$B411,table100!$EK$10:$EK$462)-SUMIFS(table100!$EK$10:$EK$462,table100!$ED$10:$ED$462,$B411,table100!$EC$10:$EC$462,"Shire County"))*1000</f>
        <v>1.3651018868967428</v>
      </c>
      <c r="AL411">
        <f>(SUMIF(table123!$FE$10:$FE$410,calculations!$B411,table123!$FL$10:$FL$410)-SUMIFS(table123!$FL$10:$FL$410,table123!$FE$10:$FE$410,$B411,table123!$FD$10:$FD$410,"Shire County"))/(SUMIF(table100!$FD$10:$FD$462,calculations!$B411,table100!$FK$10:$FK$462)-SUMIFS(table100!$FK$10:$FK$462,table100!$FD$10:$FD$462,$B411,table100!$FC$10:$FC$462,"Shire County"))*1000</f>
        <v>1.2995376201925917</v>
      </c>
      <c r="AM411">
        <f>(SUMIF(table123!$GE$10:$GE$410,calculations!$B411,table123!$GL$10:$GL$410)-SUMIFS(table123!$GL$10:$GL$410,table123!$GE$10:$GE$410,$B411,table123!$GD$10:$GD$410,"Shire County"))/(SUMIF(table100!$GD$10:$GD$462,calculations!$B411,table100!$GK$10:$GK$462)-SUMIFS(table100!$GK$10:$GK$462,table100!$GD$10:$GD$462,$B411,table100!$GC$10:$GC$462,"Shire County"))*1000</f>
        <v>1.2348976914722445</v>
      </c>
      <c r="AO411">
        <f>(SUMIF(table123!$E$10:$E$410,calculations!$B411,table123!$N$10:$N$410)-SUMIFS(table123!$N$10:$N$410,table123!$E$10:$E$410,$B411,table123!$D$10:$D$410,"Shire County"))/(SUMIF(table100!$D$10:$D$462,calculations!$B411,table100!$K$10:$K$462)-SUMIFS(table100!$K$10:$K$462,table100!$D$10:$D$462,$B411,table100!$C$10:$C$462,"Shire County"))*1000</f>
        <v>2.4149175872468259E-2</v>
      </c>
      <c r="AP411">
        <f>(SUMIF(table123!$AE$10:$AE$410,calculations!$B411,table123!$AN$10:$AN$410)-SUMIFS(table123!$AN$10:$AN$410,table123!$AE$10:$AE$410,$B411,table123!$AD$10:$AD$410,"Shire County"))/(SUMIF(table100!$AD$10:$AD$462,calculations!$B411,table100!$AK$10:$AK$462)-SUMIFS(table100!$AK$10:$AK$462,table100!$AD$10:$AD$462,$B411,table100!$AC$10:$AC$462,"Shire County"))*1000</f>
        <v>3.0543932785285374E-2</v>
      </c>
      <c r="AQ411">
        <f>(SUMIF(table123!$BE$10:$BE$410,calculations!$B411,table123!$BN$10:$BN$410)-SUMIFS(table123!$BN$10:$BN$410,table123!$BE$10:$BE$410,$B411,table123!$BD$10:$BD$410,"Shire County"))/(SUMIF(table100!$BD$10:$BD$462,calculations!$B411,table100!$BK$10:$BK$462)-SUMIFS(table100!$BK$10:$BK$462,table100!$BD$10:$BD$462,$B411,table100!$BC$10:$BC$462,"Shire County"))*1000</f>
        <v>2.2179844371874587E-2</v>
      </c>
      <c r="AR411">
        <f>(SUMIF(table123!$CE$10:$CE$410,calculations!$B411,table123!$CU$10:$CU$410)-SUMIFS(table123!$CU$10:$CU$410,table123!$CE$10:$CE$410,$B411,table123!$CD$10:$CD$410,"Shire County"))/(SUMIF(table100!$CD$10:$CD$462,calculations!$B411,table100!$CK$10:$CK$462)-SUMIFS(table100!$CK$10:$CK$462,table100!$CD$10:$CD$462,$B411,table100!$CC$10:$CC$462,"Shire County"))*1000</f>
        <v>5.8930380229790795E-2</v>
      </c>
      <c r="AS411">
        <f>(SUMIF(table123!$DE$10:$DE$410,calculations!$B411,table123!$DU$10:$DU$410)-SUMIFS(table123!$DU$10:$DU$410,table123!$DE$10:$DE$410,$B411,table123!$DD$10:$DD$410,"Shire County"))/(SUMIF(table100!$DD$10:$DD$462,calculations!$B411,table100!$DK$10:$DK$462)-SUMIFS(table100!$DK$10:$DK$462,table100!$DD$10:$DD$462,$B411,table100!$DC$10:$DC$462,"Shire County"))*1000</f>
        <v>4.229739805162884E-2</v>
      </c>
      <c r="AT411">
        <f>(SUMIF(table123!$EE$10:$EE$410,calculations!$B411,table123!$EV$10:$EV$410)-SUMIFS(table123!$EV$10:$EV$410,table123!$EE$10:$EE$410,$B411,table123!$ED$10:$ED$410,"Shire County"))/(SUMIF(table100!$ED$10:$ED$462,calculations!$B411,table100!$EK$10:$EK$462)-SUMIFS(table100!$EK$10:$EK$462,table100!$ED$10:$ED$462,$B411,table100!$EC$10:$EC$462,"Shire County"))*1000</f>
        <v>4.8528092400030302E-2</v>
      </c>
      <c r="AU411">
        <f>(SUMIF(table123!$FE$10:$FE$410,calculations!$B411,table123!$FV$10:$FV$410)-SUMIFS(table123!$FV$10:$FV$410,table123!$FE$10:$FE$410,$B411,table123!$FD$10:$FD$410,"Shire County"))/(SUMIF(table100!$FD$10:$FD$462,calculations!$B411,table100!$FK$10:$FK$462)-SUMIFS(table100!$FK$10:$FK$462,table100!$FD$10:$FD$462,$B411,table100!$FC$10:$FC$462,"Shire County"))*1000</f>
        <v>3.1238885100783452E-2</v>
      </c>
      <c r="AV411">
        <f>(SUMIF(table123!$GE$10:$GE$410,calculations!$B411,table123!$GV$10:$GV$410)-SUMIFS(table123!$GV$10:$GV$410,table123!$GE$10:$GE$410,$B411,table123!$GD$10:$GD$410,"Shire County"))/(SUMIF(table100!$GD$10:$GD$462,calculations!$B411,table100!$GK$10:$GK$462)-SUMIFS(table100!$GK$10:$GK$462,table100!$GD$10:$GD$462,$B411,table100!$GC$10:$GC$462,"Shire County"))*1000</f>
        <v>6.2769358560480173E-2</v>
      </c>
      <c r="AX411">
        <f>(SUMIF(table123!$E$10:$E$410,calculations!$B411,table123!$P$10:$P$410)-SUMIFS(table123!$P$10:$P$410,table123!$E$10:$E$410,$B411,table123!$D$10:$D$410,"Shire County"))/(SUMIF(table100!$D$10:$D$462,calculations!$B411,table100!$K$10:$K$462)-SUMIFS(table100!$K$10:$K$462,table100!$D$10:$D$462,$B411,table100!$C$10:$C$462,"Shire County"))*1000</f>
        <v>0.40087631948297309</v>
      </c>
      <c r="AY411">
        <f>(SUMIF(table123!$AE$10:$AE$410,calculations!$B411,table123!$AP$10:$AP$410)-SUMIFS(table123!$AP$10:$AP$410,table123!$AE$10:$AE$410,$B411,table123!$AD$10:$AD$410,"Shire County"))/(SUMIF(table100!$AD$10:$AD$462,calculations!$B411,table100!$AK$10:$AK$462)-SUMIFS(table100!$AK$10:$AK$462,table100!$AD$10:$AD$462,$B411,table100!$AC$10:$AC$462,"Shire County"))*1000</f>
        <v>0.5048328665972448</v>
      </c>
      <c r="AZ411">
        <f>(SUMIF(table123!$BE$10:$BE$410,calculations!$B411,table123!$BP$10:$BP$410)-SUMIFS(table123!$BP$10:$BP$410,table123!$BE$10:$BE$410,$B411,table123!$BD$10:$BD$410,"Shire County"))/(SUMIF(table100!$BD$10:$BD$462,calculations!$B411,table100!$BK$10:$BK$462)-SUMIFS(table100!$BK$10:$BK$462,table100!$BD$10:$BD$462,$B411,table100!$BC$10:$BC$462,"Shire County"))*1000</f>
        <v>0.38968280419508894</v>
      </c>
      <c r="BA411">
        <f>(SUMIF(table123!$CE$10:$CE$410,calculations!$B411,table123!$CW$10:$CW$410)-SUMIFS(table123!$CW$10:$CW$410,table123!$CE$10:$CE$410,$B411,table123!$CD$10:$CD$410,"Shire County"))/(SUMIF(table100!$CD$10:$CD$462,calculations!$B411,table100!$CK$10:$CK$462)-SUMIFS(table100!$CK$10:$CK$462,table100!$CD$10:$CD$462,$B411,table100!$CC$10:$CC$462,"Shire County"))*1000</f>
        <v>0.37322574145534171</v>
      </c>
      <c r="BB411">
        <f>(SUMIF(table123!$DE$10:$DE$410,calculations!$B411,table123!$DW$10:$DW$410)-SUMIFS(table123!$DW$10:$DW$410,table123!$DE$10:$DE$410,$B411,table123!$DD$10:$DD$410,"Shire County"))/(SUMIF(table100!$DD$10:$DD$462,calculations!$B411,table100!$DK$10:$DK$462)-SUMIFS(table100!$DK$10:$DK$462,table100!$DD$10:$DD$462,$B411,table100!$DC$10:$DC$462,"Shire County"))*1000</f>
        <v>0.41424594599769832</v>
      </c>
      <c r="BC411">
        <f>(SUMIF(table123!$EE$10:$EE$410,calculations!$B411,table123!$EX$10:$EX$410)-SUMIFS(table123!$EX$10:$EX$410,table123!$EE$10:$EE$410,$B411,table123!$ED$10:$ED$410,"Shire County"))/(SUMIF(table100!$ED$10:$ED$462,calculations!$B411,table100!$EK$10:$EK$462)-SUMIFS(table100!$EK$10:$EK$462,table100!$ED$10:$ED$462,$B411,table100!$EC$10:$EC$462,"Shire County"))*1000</f>
        <v>0.441738594518084</v>
      </c>
      <c r="BD411">
        <f>(SUMIF(table123!$FE$10:$FE$410,calculations!$B411,table123!$FX$10:$FX$410)-SUMIFS(table123!$FX$10:$FX$410,table123!$FE$10:$FE$410,$B411,table123!$FD$10:$FD$410,"Shire County"))/(SUMIF(table100!$FD$10:$FD$462,calculations!$B411,table100!$FK$10:$FK$462)-SUMIFS(table100!$FK$10:$FK$462,table100!$FD$10:$FD$462,$B411,table100!$FC$10:$FC$462,"Shire County"))*1000</f>
        <v>0.32389791393970213</v>
      </c>
      <c r="BE411">
        <f>(SUMIF(table123!$GE$10:$GE$410,calculations!$B411,table123!$GX$10:$GX$410)-SUMIFS(table123!$GX$10:$GX$410,table123!$GE$10:$GE$410,$B411,table123!$GD$10:$GD$410,"Shire County"))/(SUMIF(table100!$GD$10:$GD$462,calculations!$B411,table100!$GK$10:$GK$462)-SUMIFS(table100!$GK$10:$GK$462,table100!$GD$10:$GD$462,$B411,table100!$GC$10:$GC$462,"Shire County"))*1000</f>
        <v>0.23546640206107586</v>
      </c>
      <c r="BG411">
        <f>(SUMIF(table123!$E$10:$E$410,calculations!$B411,table123!$R$10:$R$410)-SUMIFS(table123!$R$10:$R$410,table123!$E$10:$E$410,$B411,table123!$D$10:$D$410,"Shire County"))/(SUMIF(table100!$D$10:$D$462,calculations!$B411,table100!$K$10:$K$462)-SUMIFS(table100!$K$10:$K$462,table100!$D$10:$D$462,$B411,table100!$C$10:$C$462,"Shire County"))*1000</f>
        <v>5.2389912114186146</v>
      </c>
      <c r="BH411">
        <f>(SUMIF(table123!$AE$10:$AE$410,calculations!$B411,table123!$AR$10:$AR$410)-SUMIFS(table123!$AR$10:$AR$410,table123!$AE$10:$AE$410,$B411,table123!$AD$10:$AD$410,"Shire County"))/(SUMIF(table100!$AD$10:$AD$462,calculations!$B411,table100!$AK$10:$AK$462)-SUMIFS(table100!$AK$10:$AK$462,table100!$AD$10:$AD$462,$B411,table100!$AC$10:$AC$462,"Shire County"))*1000</f>
        <v>5.7494663590099533</v>
      </c>
      <c r="BI411">
        <f>(SUMIF(table123!$BE$10:$BE$410,calculations!$B411,table123!$BR$10:$BR$410)-SUMIFS(table123!$BR$10:$BR$410,table123!$BE$10:$BE$410,$B411,table123!$BD$10:$BD$410,"Shire County"))/(SUMIF(table100!$BD$10:$BD$462,calculations!$B411,table100!$BK$10:$BK$462)-SUMIFS(table100!$BK$10:$BK$462,table100!$BD$10:$BD$462,$B411,table100!$BC$10:$BC$462,"Shire County"))*1000</f>
        <v>7.2006011682353463</v>
      </c>
      <c r="BJ411">
        <f>(SUMIF(table123!$CE$10:$CE$410,calculations!$B411,table123!$CY$10:$CY$410)-SUMIFS(table123!$CY$10:$CY$410,table123!$CE$10:$CE$410,$B411,table123!$CD$10:$CD$410,"Shire County"))/(SUMIF(table100!$CD$10:$CD$462,calculations!$B411,table100!$CK$10:$CK$462)-SUMIFS(table100!$CK$10:$CK$462,table100!$CD$10:$CD$462,$B411,table100!$CC$10:$CC$462,"Shire County"))*1000</f>
        <v>8.897132693313818</v>
      </c>
      <c r="BK411">
        <f>(SUMIF(table123!$DE$10:$DE$410,calculations!$B411,table123!$DY$10:$DY$410)-SUMIFS(table123!$DY$10:$DY$410,table123!$DE$10:$DE$410,$B411,table123!$DD$10:$DD$410,"Shire County"))/(SUMIF(table100!$DD$10:$DD$462,calculations!$B411,table100!$DK$10:$DK$462)-SUMIFS(table100!$DK$10:$DK$462,table100!$DD$10:$DD$462,$B411,table100!$DC$10:$DC$462,"Shire County"))*1000</f>
        <v>9.9566732238992959</v>
      </c>
      <c r="BL411">
        <f>(SUMIF(table123!$EE$10:$EE$410,calculations!$B411,table123!$EZ$10:$EZ$410)-SUMIFS(table123!$EZ$10:$EZ$410,table123!$EE$10:$EE$410,$B411,table123!$ED$10:$ED$410,"Shire County"))/(SUMIF(table100!$ED$10:$ED$462,calculations!$B411,table100!$EK$10:$EK$462)-SUMIFS(table100!$EK$10:$EK$462,table100!$ED$10:$ED$462,$B411,table100!$EC$10:$EC$462,"Shire County"))*1000</f>
        <v>10.807472084842365</v>
      </c>
      <c r="BM411">
        <f>(SUMIF(table123!$FE$10:$FE$410,calculations!$B411,table123!$FZ$10:$FZ$410)-SUMIFS(table123!$FZ$10:$FZ$410,table123!$FE$10:$FE$410,$B411,table123!$FD$10:$FD$410,"Shire County"))/(SUMIF(table100!$FD$10:$FD$462,calculations!$B411,table100!$FK$10:$FK$462)-SUMIFS(table100!$FK$10:$FK$462,table100!$FD$10:$FD$462,$B411,table100!$FC$10:$FC$462,"Shire County"))*1000</f>
        <v>11.070732049348175</v>
      </c>
      <c r="BN411">
        <f>(SUMIF(table123!$GE$10:$GE$410,calculations!$B411,table123!$GZ$10:$GZ$410)-SUMIFS(table123!$GZ$10:$GZ$410,table123!$GE$10:$GE$410,$B411,table123!$GD$10:$GD$410,"Shire County"))/(SUMIF(table100!$GD$10:$GD$462,calculations!$B411,table100!$GK$10:$GK$462)-SUMIFS(table100!$GK$10:$GK$462,table100!$GD$10:$GD$462,$B411,table100!$GC$10:$GC$462,"Shire County"))*1000</f>
        <v>11.067246126707666</v>
      </c>
    </row>
    <row r="412" spans="1:66" x14ac:dyDescent="0.3">
      <c r="A412" t="s">
        <v>1321</v>
      </c>
      <c r="B412" t="s">
        <v>1321</v>
      </c>
      <c r="N412">
        <f>(SUMIF(table123!$E$10:$E$410,calculations!$B412,table123!$H$10:$H$410)-SUMIFS(table123!$H$10:$H$410,table123!$E$10:$E$410,$B412,table123!$D$10:$D$410,"Shire County"))/(SUMIF(table100!$D$10:$D$462,calculations!$B412,table100!$K$10:$K$462)-SUMIFS(table100!$K$10:$K$462,table100!$D$10:$D$462,$B412,table100!$C$10:$C$462,"Shire County"))*1000</f>
        <v>5.8133642206564007</v>
      </c>
      <c r="O412">
        <f>(SUMIF(table123!$AE$10:$AE$410,calculations!$B412,table123!$AH$10:$AH$410)-SUMIFS(table123!$AH$10:$AH$410,table123!$AE$10:$AE$410,$B412,table123!$AD$10:$AD$410,"Shire County"))/(SUMIF(table100!$AD$10:$AD$462,calculations!$B412,table100!$AK$10:$AK$462)-SUMIFS(table100!$AK$10:$AK$462,table100!$AD$10:$AD$462,$B412,table100!$AC$10:$AC$462,"Shire County"))*1000</f>
        <v>6.5834149467722654</v>
      </c>
      <c r="P412">
        <f>(SUMIF(table123!$BE$10:$BE$410,calculations!$B412,table123!$BH$10:$BH$410)-SUMIFS(table123!$BH$10:$BH$410,table123!$BE$10:$BE$410,$B412,table123!$BD$10:$BD$410,"Shire County"))/(SUMIF(table100!$BD$10:$BD$462,calculations!$B412,table100!$BK$10:$BK$462)-SUMIFS(table100!$BK$10:$BK$462,table100!$BD$10:$BD$462,$B412,table100!$BC$10:$BC$462,"Shire County"))*1000</f>
        <v>7.8629158881761416</v>
      </c>
      <c r="Q412">
        <f>(SUMIF(table123!$CE$10:$CE$410,calculations!$B412,table123!$CH$10:$CH$410)-SUMIFS(table123!$CH$10:$CH$410,table123!$CE$10:$CE$410,$B412,table123!$CD$10:$CD$410,"Shire County"))/(SUMIF(table100!$CD$10:$CD$462,calculations!$B412,table100!$CK$10:$CK$462)-SUMIFS(table100!$CK$10:$CK$462,table100!$CD$10:$CD$462,$B412,table100!$CC$10:$CC$462,"Shire County"))*1000</f>
        <v>8.1840286082272318</v>
      </c>
      <c r="R412">
        <f>(SUMIF(table123!$DE$10:$DE$410,calculations!$B412,table123!$DH$10:$DH$410)-SUMIFS(table123!$DH$10:$DH$410,table123!$DE$10:$DE$410,$B412,table123!$DD$10:$DD$410,"Shire County"))/(SUMIF(table100!$DD$10:$DD$462,calculations!$B412,table100!$DK$10:$DK$462)-SUMIFS(table100!$DK$10:$DK$462,table100!$DD$10:$DD$462,$B412,table100!$DC$10:$DC$462,"Shire County"))*1000</f>
        <v>9.1815423768434723</v>
      </c>
      <c r="S412">
        <f>(SUMIF(table123!$EE$10:$EE$410,calculations!$B412,table123!$EH$10:$EH$410)-SUMIFS(table123!$EH$10:$EH$410,table123!$EE$10:$EE$410,$B412,table123!$ED$10:$ED$410,"Shire County"))/(SUMIF(table100!$ED$10:$ED$462,calculations!$B412,table100!$EK$10:$EK$462)-SUMIFS(table100!$EK$10:$EK$462,table100!$ED$10:$ED$462,$B412,table100!$EC$10:$EC$462,"Shire County"))*1000</f>
        <v>10.033673934109041</v>
      </c>
      <c r="T412">
        <f>(SUMIF(table123!$FE$10:$FE$410,calculations!$B412,table123!$FH$10:$FH$410)-SUMIFS(table123!$FH$10:$FH$410,table123!$FE$10:$FE$410,$B412,table123!$FD$10:$FD$410,"Shire County"))/(SUMIF(table100!$FD$10:$FD$462,calculations!$B412,table100!$FK$10:$FK$462)-SUMIFS(table100!$FK$10:$FK$462,table100!$FD$10:$FD$462,$B412,table100!$FC$10:$FC$462,"Shire County"))*1000</f>
        <v>10.927129803544901</v>
      </c>
      <c r="U412">
        <f>(SUMIF(table123!$GE$10:$GE$410,calculations!$B412,table123!$GH$10:$GH$410)-SUMIFS(table123!$GH$10:$GH$410,table123!$GE$10:$GE$410,$B412,table123!$GD$10:$GD$410,"Shire County"))/(SUMIF(table100!$GD$10:$GD$462,calculations!$B412,table100!$GK$10:$GK$462)-SUMIFS(table100!$GK$10:$GK$462,table100!$GD$10:$GD$462,$B412,table100!$GC$10:$GC$462,"Shire County"))*1000</f>
        <v>10.760643414462788</v>
      </c>
      <c r="W412">
        <f>(SUMIF(table123!$E$10:$E$410,calculations!$B412,table123!$J$10:$J$410)-SUMIFS(table123!$J$10:$J$410,table123!$E$10:$E$410,$B412,table123!$D$10:$D$410,"Shire County"))/(SUMIF(table100!$D$10:$D$462,calculations!$B412,table100!$K$10:$K$462)-SUMIFS(table100!$K$10:$K$462,table100!$D$10:$D$462,$B412,table100!$C$10:$C$462,"Shire County"))*1000</f>
        <v>0.12310653643742965</v>
      </c>
      <c r="X412">
        <f>(SUMIF(table123!$AE$10:$AE$410,calculations!$B412,table123!$AJ$10:$AJ$410)-SUMIFS(table123!$AJ$10:$AJ$410,table123!$AE$10:$AE$410,$B412,table123!$AD$10:$AD$410,"Shire County"))/(SUMIF(table100!$AD$10:$AD$462,calculations!$B412,table100!$AK$10:$AK$462)-SUMIFS(table100!$AK$10:$AK$462,table100!$AD$10:$AD$462,$B412,table100!$AC$10:$AC$462,"Shire County"))*1000</f>
        <v>0.11062954527370536</v>
      </c>
      <c r="Y412">
        <f>(SUMIF(table123!$BE$10:$BE$410,calculations!$B412,table123!$BJ$10:$BJ$410)-SUMIFS(table123!$BJ$10:$BJ$410,table123!$BE$10:$BE$410,$B412,table123!$BD$10:$BD$410,"Shire County"))/(SUMIF(table100!$BD$10:$BD$462,calculations!$B412,table100!$BK$10:$BK$462)-SUMIFS(table100!$BK$10:$BK$462,table100!$BD$10:$BD$462,$B412,table100!$BC$10:$BC$462,"Shire County"))*1000</f>
        <v>0.12733928706287051</v>
      </c>
      <c r="Z412">
        <f>(SUMIF(table123!$CE$10:$CE$410,calculations!$B412,table123!$CJ$10:$CJ$410)-SUMIFS(table123!$CJ$10:$CJ$410,table123!$CE$10:$CE$410,$B412,table123!$CD$10:$CD$410,"Shire County"))/(SUMIF(table100!$CD$10:$CD$462,calculations!$B412,table100!$CK$10:$CK$462)-SUMIFS(table100!$CK$10:$CK$462,table100!$CD$10:$CD$462,$B412,table100!$CC$10:$CC$462,"Shire County"))*1000</f>
        <v>0.1621961290784377</v>
      </c>
      <c r="AA412">
        <f>(SUMIF(table123!$DE$10:$DE$410,calculations!$B412,table123!$DJ$10:$DJ$410)-SUMIFS(table123!$DJ$10:$DJ$410,table123!$DE$10:$DE$410,$B412,table123!$DD$10:$DD$410,"Shire County"))/(SUMIF(table100!$DD$10:$DD$462,calculations!$B412,table100!$DK$10:$DK$462)-SUMIFS(table100!$DK$10:$DK$462,table100!$DD$10:$DD$462,$B412,table100!$DC$10:$DC$462,"Shire County"))*1000</f>
        <v>0.1689396330394092</v>
      </c>
      <c r="AB412">
        <f>(SUMIF(table123!$EE$10:$EE$410,calculations!$B412,table123!$EJ$10:$EJ$410)-SUMIFS(table123!$EJ$10:$EJ$410,table123!$EE$10:$EE$410,$B412,table123!$ED$10:$ED$410,"Shire County"))/(SUMIF(table100!$ED$10:$ED$462,calculations!$B412,table100!$EK$10:$EK$462)-SUMIFS(table100!$EK$10:$EK$462,table100!$ED$10:$ED$462,$B412,table100!$EC$10:$EC$462,"Shire County"))*1000</f>
        <v>0.11937370366191095</v>
      </c>
      <c r="AC412">
        <f>(SUMIF(table123!$FE$10:$FE$410,calculations!$B412,table123!$FJ$10:$FJ$410)-SUMIFS(table123!$FJ$10:$FJ$410,table123!$FE$10:$FE$410,$B412,table123!$FD$10:$FD$410,"Shire County"))/(SUMIF(table100!$FD$10:$FD$462,calculations!$B412,table100!$FK$10:$FK$462)-SUMIFS(table100!$FK$10:$FK$462,table100!$FD$10:$FD$462,$B412,table100!$FC$10:$FC$462,"Shire County"))*1000</f>
        <v>0.18021795106207802</v>
      </c>
      <c r="AD412">
        <f>(SUMIF(table123!$GE$10:$GE$410,calculations!$B412,table123!$GJ$10:$GJ$410)-SUMIFS(table123!$GJ$10:$GJ$410,table123!$GE$10:$GE$410,$B412,table123!$GD$10:$GD$410,"Shire County"))/(SUMIF(table100!$GD$10:$GD$462,calculations!$B412,table100!$GK$10:$GK$462)-SUMIFS(table100!$GK$10:$GK$462,table100!$GD$10:$GD$462,$B412,table100!$GC$10:$GC$462,"Shire County"))*1000</f>
        <v>0.10992333679904547</v>
      </c>
      <c r="AF412">
        <f>(SUMIF(table123!$E$10:$E$410,calculations!$B412,table123!$L$10:$L$410)-SUMIFS(table123!$L$10:$L$410,table123!$E$10:$E$410,$B412,table123!$D$10:$D$410,"Shire County"))/(SUMIF(table100!$D$10:$D$462,calculations!$B412,table100!$K$10:$K$462)-SUMIFS(table100!$K$10:$K$462,table100!$D$10:$D$462,$B412,table100!$C$10:$C$462,"Shire County"))*1000</f>
        <v>0.68546644232296516</v>
      </c>
      <c r="AG412">
        <f>(SUMIF(table123!$AE$10:$AE$410,calculations!$B412,table123!$AL$10:$AL$410)-SUMIFS(table123!$AL$10:$AL$410,table123!$AE$10:$AE$410,$B412,table123!$AD$10:$AD$410,"Shire County"))/(SUMIF(table100!$AD$10:$AD$462,calculations!$B412,table100!$AK$10:$AK$462)-SUMIFS(table100!$AK$10:$AK$462,table100!$AD$10:$AD$462,$B412,table100!$AC$10:$AC$462,"Shire County"))*1000</f>
        <v>0.5435776965005592</v>
      </c>
      <c r="AH412">
        <f>(SUMIF(table123!$BE$10:$BE$410,calculations!$B412,table123!$BL$10:$BL$410)-SUMIFS(table123!$BL$10:$BL$410,table123!$BE$10:$BE$410,$B412,table123!$BD$10:$BD$410,"Shire County"))/(SUMIF(table100!$BD$10:$BD$462,calculations!$B412,table100!$BK$10:$BK$462)-SUMIFS(table100!$BK$10:$BK$462,table100!$BD$10:$BD$462,$B412,table100!$BC$10:$BC$462,"Shire County"))*1000</f>
        <v>0.79197434207609163</v>
      </c>
      <c r="AI412">
        <f>(SUMIF(table123!$CE$10:$CE$410,calculations!$B412,table123!$CL$10:$CL$410)-SUMIFS(table123!$CL$10:$CL$410,table123!$CE$10:$CE$410,$B412,table123!$CD$10:$CD$410,"Shire County"))/(SUMIF(table100!$CD$10:$CD$462,calculations!$B412,table100!$CK$10:$CK$462)-SUMIFS(table100!$CK$10:$CK$462,table100!$CD$10:$CD$462,$B412,table100!$CC$10:$CC$462,"Shire County"))*1000</f>
        <v>1.0063318484750454</v>
      </c>
      <c r="AJ412">
        <f>(SUMIF(table123!$DE$10:$DE$410,calculations!$B412,table123!$DL$10:$DL$410)-SUMIFS(table123!$DL$10:$DL$410,table123!$DE$10:$DE$410,$B412,table123!$DD$10:$DD$410,"Shire County"))/(SUMIF(table100!$DD$10:$DD$462,calculations!$B412,table100!$DK$10:$DK$462)-SUMIFS(table100!$DK$10:$DK$462,table100!$DD$10:$DD$462,$B412,table100!$DC$10:$DC$462,"Shire County"))*1000</f>
        <v>1.0393987588546194</v>
      </c>
      <c r="AK412">
        <f>(SUMIF(table123!$EE$10:$EE$410,calculations!$B412,table123!$EL$10:$EL$410)-SUMIFS(table123!$EL$10:$EL$410,table123!$EE$10:$EE$410,$B412,table123!$ED$10:$ED$410,"Shire County"))/(SUMIF(table100!$ED$10:$ED$462,calculations!$B412,table100!$EK$10:$EK$462)-SUMIFS(table100!$EK$10:$EK$462,table100!$ED$10:$ED$462,$B412,table100!$EC$10:$EC$462,"Shire County"))*1000</f>
        <v>1.0704827636431116</v>
      </c>
      <c r="AL412">
        <f>(SUMIF(table123!$FE$10:$FE$410,calculations!$B412,table123!$FL$10:$FL$410)-SUMIFS(table123!$FL$10:$FL$410,table123!$FE$10:$FE$410,$B412,table123!$FD$10:$FD$410,"Shire County"))/(SUMIF(table100!$FD$10:$FD$462,calculations!$B412,table100!$FK$10:$FK$462)-SUMIFS(table100!$FK$10:$FK$462,table100!$FD$10:$FD$462,$B412,table100!$FC$10:$FC$462,"Shire County"))*1000</f>
        <v>0.97785602249707648</v>
      </c>
      <c r="AM412">
        <f>(SUMIF(table123!$GE$10:$GE$410,calculations!$B412,table123!$GL$10:$GL$410)-SUMIFS(table123!$GL$10:$GL$410,table123!$GE$10:$GE$410,$B412,table123!$GD$10:$GD$410,"Shire County"))/(SUMIF(table100!$GD$10:$GD$462,calculations!$B412,table100!$GK$10:$GK$462)-SUMIFS(table100!$GK$10:$GK$462,table100!$GD$10:$GD$462,$B412,table100!$GC$10:$GC$462,"Shire County"))*1000</f>
        <v>0.92083926584520237</v>
      </c>
      <c r="AO412">
        <f>(SUMIF(table123!$E$10:$E$410,calculations!$B412,table123!$N$10:$N$410)-SUMIFS(table123!$N$10:$N$410,table123!$E$10:$E$410,$B412,table123!$D$10:$D$410,"Shire County"))/(SUMIF(table100!$D$10:$D$462,calculations!$B412,table100!$K$10:$K$462)-SUMIFS(table100!$K$10:$K$462,table100!$D$10:$D$462,$B412,table100!$C$10:$C$462,"Shire County"))*1000</f>
        <v>0.23388315373245633</v>
      </c>
      <c r="AP412">
        <f>(SUMIF(table123!$AE$10:$AE$410,calculations!$B412,table123!$AN$10:$AN$410)-SUMIFS(table123!$AN$10:$AN$410,table123!$AE$10:$AE$410,$B412,table123!$AD$10:$AD$410,"Shire County"))/(SUMIF(table100!$AD$10:$AD$462,calculations!$B412,table100!$AK$10:$AK$462)-SUMIFS(table100!$AK$10:$AK$462,table100!$AD$10:$AD$462,$B412,table100!$AC$10:$AC$462,"Shire County"))*1000</f>
        <v>0.17455734479172888</v>
      </c>
      <c r="AQ412">
        <f>(SUMIF(table123!$BE$10:$BE$410,calculations!$B412,table123!$BN$10:$BN$410)-SUMIFS(table123!$BN$10:$BN$410,table123!$BE$10:$BE$410,$B412,table123!$BD$10:$BD$410,"Shire County"))/(SUMIF(table100!$BD$10:$BD$462,calculations!$B412,table100!$BK$10:$BK$462)-SUMIFS(table100!$BK$10:$BK$462,table100!$BD$10:$BD$462,$B412,table100!$BC$10:$BC$462,"Shire County"))*1000</f>
        <v>2.8318736973683142E-2</v>
      </c>
      <c r="AR412">
        <f>(SUMIF(table123!$CE$10:$CE$410,calculations!$B412,table123!$CU$10:$CU$410)-SUMIFS(table123!$CU$10:$CU$410,table123!$CE$10:$CE$410,$B412,table123!$CD$10:$CD$410,"Shire County"))/(SUMIF(table100!$CD$10:$CD$462,calculations!$B412,table100!$CK$10:$CK$462)-SUMIFS(table100!$CK$10:$CK$462,table100!$CD$10:$CD$462,$B412,table100!$CC$10:$CC$462,"Shire County"))*1000</f>
        <v>0.10021874642244931</v>
      </c>
      <c r="AS412">
        <f>(SUMIF(table123!$DE$10:$DE$410,calculations!$B412,table123!$DU$10:$DU$410)-SUMIFS(table123!$DU$10:$DU$410,table123!$DE$10:$DE$410,$B412,table123!$DD$10:$DD$410,"Shire County"))/(SUMIF(table100!$DD$10:$DD$462,calculations!$B412,table100!$DK$10:$DK$462)-SUMIFS(table100!$DK$10:$DK$462,table100!$DD$10:$DD$462,$B412,table100!$DC$10:$DC$462,"Shire County"))*1000</f>
        <v>0.10285716884498836</v>
      </c>
      <c r="AT412">
        <f>(SUMIF(table123!$EE$10:$EE$410,calculations!$B412,table123!$EV$10:$EV$410)-SUMIFS(table123!$EV$10:$EV$410,table123!$EE$10:$EE$410,$B412,table123!$ED$10:$ED$410,"Shire County"))/(SUMIF(table100!$ED$10:$ED$462,calculations!$B412,table100!$EK$10:$EK$462)-SUMIFS(table100!$EK$10:$EK$462,table100!$ED$10:$ED$462,$B412,table100!$EC$10:$EC$462,"Shire County"))*1000</f>
        <v>5.4327970397216437E-2</v>
      </c>
      <c r="AU412">
        <f>(SUMIF(table123!$FE$10:$FE$410,calculations!$B412,table123!$FV$10:$FV$410)-SUMIFS(table123!$FV$10:$FV$410,table123!$FE$10:$FE$410,$B412,table123!$FD$10:$FD$410,"Shire County"))/(SUMIF(table100!$FD$10:$FD$462,calculations!$B412,table100!$FK$10:$FK$462)-SUMIFS(table100!$FK$10:$FK$462,table100!$FD$10:$FD$462,$B412,table100!$FC$10:$FC$462,"Shire County"))*1000</f>
        <v>8.7732876784784447E-2</v>
      </c>
      <c r="AV412">
        <f>(SUMIF(table123!$GE$10:$GE$410,calculations!$B412,table123!$GV$10:$GV$410)-SUMIFS(table123!$GV$10:$GV$410,table123!$GE$10:$GE$410,$B412,table123!$GD$10:$GD$410,"Shire County"))/(SUMIF(table100!$GD$10:$GD$462,calculations!$B412,table100!$GK$10:$GK$462)-SUMIFS(table100!$GK$10:$GK$462,table100!$GD$10:$GD$462,$B412,table100!$GC$10:$GC$462,"Shire County"))*1000</f>
        <v>5.0705377580704473E-2</v>
      </c>
      <c r="AX412">
        <f>(SUMIF(table123!$E$10:$E$410,calculations!$B412,table123!$P$10:$P$410)-SUMIFS(table123!$P$10:$P$410,table123!$E$10:$E$410,$B412,table123!$D$10:$D$410,"Shire County"))/(SUMIF(table100!$D$10:$D$462,calculations!$B412,table100!$K$10:$K$462)-SUMIFS(table100!$K$10:$K$462,table100!$D$10:$D$462,$B412,table100!$C$10:$C$462,"Shire County"))*1000</f>
        <v>0.3020830189888728</v>
      </c>
      <c r="AY412">
        <f>(SUMIF(table123!$AE$10:$AE$410,calculations!$B412,table123!$AP$10:$AP$410)-SUMIFS(table123!$AP$10:$AP$410,table123!$AE$10:$AE$410,$B412,table123!$AD$10:$AD$410,"Shire County"))/(SUMIF(table100!$AD$10:$AD$462,calculations!$B412,table100!$AK$10:$AK$462)-SUMIFS(table100!$AK$10:$AK$462,table100!$AD$10:$AD$462,$B412,table100!$AC$10:$AC$462,"Shire County"))*1000</f>
        <v>0.35141149675176997</v>
      </c>
      <c r="AZ412">
        <f>(SUMIF(table123!$BE$10:$BE$410,calculations!$B412,table123!$BP$10:$BP$410)-SUMIFS(table123!$BP$10:$BP$410,table123!$BE$10:$BE$410,$B412,table123!$BD$10:$BD$410,"Shire County"))/(SUMIF(table100!$BD$10:$BD$462,calculations!$B412,table100!$BK$10:$BK$462)-SUMIFS(table100!$BK$10:$BK$462,table100!$BD$10:$BD$462,$B412,table100!$BC$10:$BC$462,"Shire County"))*1000</f>
        <v>0.25258792911426103</v>
      </c>
      <c r="BA412">
        <f>(SUMIF(table123!$CE$10:$CE$410,calculations!$B412,table123!$CW$10:$CW$410)-SUMIFS(table123!$CW$10:$CW$410,table123!$CE$10:$CE$410,$B412,table123!$CD$10:$CD$410,"Shire County"))/(SUMIF(table100!$CD$10:$CD$462,calculations!$B412,table100!$CK$10:$CK$462)-SUMIFS(table100!$CK$10:$CK$462,table100!$CD$10:$CD$462,$B412,table100!$CC$10:$CC$462,"Shire County"))*1000</f>
        <v>0.30593091013168733</v>
      </c>
      <c r="BB412">
        <f>(SUMIF(table123!$DE$10:$DE$410,calculations!$B412,table123!$DW$10:$DW$410)-SUMIFS(table123!$DW$10:$DW$410,table123!$DE$10:$DE$410,$B412,table123!$DD$10:$DD$410,"Shire County"))/(SUMIF(table100!$DD$10:$DD$462,calculations!$B412,table100!$DK$10:$DK$462)-SUMIFS(table100!$DK$10:$DK$462,table100!$DD$10:$DD$462,$B412,table100!$DC$10:$DC$462,"Shire County"))*1000</f>
        <v>0.29401096357687234</v>
      </c>
      <c r="BC412">
        <f>(SUMIF(table123!$EE$10:$EE$410,calculations!$B412,table123!$EX$10:$EX$410)-SUMIFS(table123!$EX$10:$EX$410,table123!$EE$10:$EE$410,$B412,table123!$ED$10:$ED$410,"Shire County"))/(SUMIF(table100!$ED$10:$ED$462,calculations!$B412,table100!$EK$10:$EK$462)-SUMIFS(table100!$EK$10:$EK$462,table100!$ED$10:$ED$462,$B412,table100!$EC$10:$EC$462,"Shire County"))*1000</f>
        <v>0.26886801676173444</v>
      </c>
      <c r="BD412">
        <f>(SUMIF(table123!$FE$10:$FE$410,calculations!$B412,table123!$FX$10:$FX$410)-SUMIFS(table123!$FX$10:$FX$410,table123!$FE$10:$FE$410,$B412,table123!$FD$10:$FD$410,"Shire County"))/(SUMIF(table100!$FD$10:$FD$462,calculations!$B412,table100!$FK$10:$FK$462)-SUMIFS(table100!$FK$10:$FK$462,table100!$FD$10:$FD$462,$B412,table100!$FC$10:$FC$462,"Shire County"))*1000</f>
        <v>0.2193321919619611</v>
      </c>
      <c r="BE412">
        <f>(SUMIF(table123!$GE$10:$GE$410,calculations!$B412,table123!$GX$10:$GX$410)-SUMIFS(table123!$GX$10:$GX$410,table123!$GE$10:$GE$410,$B412,table123!$GD$10:$GD$410,"Shire County"))/(SUMIF(table100!$GD$10:$GD$462,calculations!$B412,table100!$GK$10:$GK$462)-SUMIFS(table100!$GK$10:$GK$462,table100!$GD$10:$GD$462,$B412,table100!$GC$10:$GC$462,"Shire County"))*1000</f>
        <v>0.26407508688928932</v>
      </c>
      <c r="BG412">
        <f>(SUMIF(table123!$E$10:$E$410,calculations!$B412,table123!$R$10:$R$410)-SUMIFS(table123!$R$10:$R$410,table123!$E$10:$E$410,$B412,table123!$D$10:$D$410,"Shire County"))/(SUMIF(table100!$D$10:$D$462,calculations!$B412,table100!$K$10:$K$462)-SUMIFS(table100!$K$10:$K$462,table100!$D$10:$D$462,$B412,table100!$C$10:$C$462,"Shire County"))*1000</f>
        <v>6.5537373341603784</v>
      </c>
      <c r="BH412">
        <f>(SUMIF(table123!$AE$10:$AE$410,calculations!$B412,table123!$AR$10:$AR$410)-SUMIFS(table123!$AR$10:$AR$410,table123!$AE$10:$AE$410,$B412,table123!$AD$10:$AD$410,"Shire County"))/(SUMIF(table100!$AD$10:$AD$462,calculations!$B412,table100!$AK$10:$AK$462)-SUMIFS(table100!$AK$10:$AK$462,table100!$AD$10:$AD$462,$B412,table100!$AC$10:$AC$462,"Shire County"))*1000</f>
        <v>7.0607680365864889</v>
      </c>
      <c r="BI412">
        <f>(SUMIF(table123!$BE$10:$BE$410,calculations!$B412,table123!$BR$10:$BR$410)-SUMIFS(table123!$BR$10:$BR$410,table123!$BE$10:$BE$410,$B412,table123!$BD$10:$BD$410,"Shire County"))/(SUMIF(table100!$BD$10:$BD$462,calculations!$B412,table100!$BK$10:$BK$462)-SUMIFS(table100!$BK$10:$BK$462,table100!$BD$10:$BD$462,$B412,table100!$BC$10:$BC$462,"Shire County"))*1000</f>
        <v>8.5579603251745269</v>
      </c>
      <c r="BJ412">
        <f>(SUMIF(table123!$CE$10:$CE$410,calculations!$B412,table123!$CY$10:$CY$410)-SUMIFS(table123!$CY$10:$CY$410,table123!$CE$10:$CE$410,$B412,table123!$CD$10:$CD$410,"Shire County"))/(SUMIF(table100!$CD$10:$CD$462,calculations!$B412,table100!$CK$10:$CK$462)-SUMIFS(table100!$CK$10:$CK$462,table100!$CD$10:$CD$462,$B412,table100!$CC$10:$CC$462,"Shire County"))*1000</f>
        <v>9.146844422071478</v>
      </c>
      <c r="BK412">
        <f>(SUMIF(table123!$DE$10:$DE$410,calculations!$B412,table123!$DY$10:$DY$410)-SUMIFS(table123!$DY$10:$DY$410,table123!$DE$10:$DE$410,$B412,table123!$DD$10:$DD$410,"Shire County"))/(SUMIF(table100!$DD$10:$DD$462,calculations!$B412,table100!$DK$10:$DK$462)-SUMIFS(table100!$DK$10:$DK$462,table100!$DD$10:$DD$462,$B412,table100!$DC$10:$DC$462,"Shire County"))*1000</f>
        <v>10.198726974005616</v>
      </c>
      <c r="BL412">
        <f>(SUMIF(table123!$EE$10:$EE$410,calculations!$B412,table123!$EZ$10:$EZ$410)-SUMIFS(table123!$EZ$10:$EZ$410,table123!$EE$10:$EE$410,$B412,table123!$ED$10:$ED$410,"Shire County"))/(SUMIF(table100!$ED$10:$ED$462,calculations!$B412,table100!$EK$10:$EK$462)-SUMIFS(table100!$EK$10:$EK$462,table100!$ED$10:$ED$462,$B412,table100!$EC$10:$EC$462,"Shire County"))*1000</f>
        <v>11.008990355049546</v>
      </c>
      <c r="BM412">
        <f>(SUMIF(table123!$FE$10:$FE$410,calculations!$B412,table123!$FZ$10:$FZ$410)-SUMIFS(table123!$FZ$10:$FZ$410,table123!$FE$10:$FE$410,$B412,table123!$FD$10:$FD$410,"Shire County"))/(SUMIF(table100!$FD$10:$FD$462,calculations!$B412,table100!$FK$10:$FK$462)-SUMIFS(table100!$FK$10:$FK$462,table100!$FD$10:$FD$462,$B412,table100!$FC$10:$FC$462,"Shire County"))*1000</f>
        <v>11.953604461926879</v>
      </c>
      <c r="BN412">
        <f>(SUMIF(table123!$GE$10:$GE$410,calculations!$B412,table123!$GZ$10:$GZ$410)-SUMIFS(table123!$GZ$10:$GZ$410,table123!$GE$10:$GE$410,$B412,table123!$GD$10:$GD$410,"Shire County"))/(SUMIF(table100!$GD$10:$GD$462,calculations!$B412,table100!$GK$10:$GK$462)-SUMIFS(table100!$GK$10:$GK$462,table100!$GD$10:$GD$462,$B412,table100!$GC$10:$GC$462,"Shire County"))*1000</f>
        <v>11.578036307798449</v>
      </c>
    </row>
    <row r="413" spans="1:66" x14ac:dyDescent="0.3">
      <c r="A413" t="s">
        <v>1300</v>
      </c>
      <c r="C413" t="s">
        <v>1300</v>
      </c>
      <c r="N413">
        <f>(SUMIF(table123!$D$10:$D$410,calculations!$C413,table123!$H$10:$H$410))/(SUMIF(table100!$C$10:$C$462,calculations!$C413,table100!$K$10:$K$462))*1000</f>
        <v>5.960338429050946</v>
      </c>
      <c r="O413">
        <f>(SUMIF(table123!$AD$10:$AD$410,calculations!$C413,table123!$AH$10:$AH$410))/(SUMIF(table100!$AC$10:$AC$462,calculations!$C413,table100!$AK$10:$AK$462))*1000</f>
        <v>6.3932323303361871</v>
      </c>
      <c r="P413">
        <f>(SUMIF(table123!$BD$10:$BD$410,calculations!$C413,table123!$BH$10:$BH$410))/(SUMIF(table100!$BC$10:$BC$462,calculations!$C413,table100!$BK$10:$BK$462))*1000</f>
        <v>7.0328162197050634</v>
      </c>
      <c r="Q413">
        <f>(SUMIF(table123!$CD$10:$CD$410,calculations!$C413,table123!$CH$10:$CH$410))/(SUMIF(table100!$CC$10:$CC$462,calculations!$C413,table100!$CK$10:$CK$462))*1000</f>
        <v>7.6610476327590389</v>
      </c>
      <c r="R413">
        <f>(SUMIF(table123!$DD$10:$DD$410,calculations!$C413,table123!$DH$10:$DH$410))/(SUMIF(table100!$DC$10:$DC$462,calculations!$C413,table100!$DK$10:$DK$462))*1000</f>
        <v>8.8571240268220457</v>
      </c>
      <c r="S413">
        <f>(SUMIF(table123!$ED$10:$ED$410,calculations!$C413,table123!$EH$10:$EH$410))/(SUMIF(table100!$EC$10:$EC$462,calculations!$C413,table100!$EK$10:$EK$462))*1000</f>
        <v>7.5952526727873657</v>
      </c>
      <c r="T413">
        <f>(SUMIF(table123!$FD$10:$FD$410,calculations!$C413,table123!$FH$10:$FH$410))/(SUMIF(table100!$FC$10:$FC$462,calculations!$C413,table100!$FK$10:$FK$462))*1000</f>
        <v>9.0268681874686454</v>
      </c>
      <c r="U413">
        <f>(SUMIF(table123!$GD$10:$GD$410,calculations!$C413,table123!$GH$10:$GH$410))/(SUMIF(table100!$GC$10:$GC$462,calculations!$C413,table100!$GK$10:$GK$462))*1000</f>
        <v>10.65303376244157</v>
      </c>
      <c r="W413">
        <f>(SUMIF(table123!$D$10:$D$410,calculations!$C413,table123!$J$10:$J$410))/(SUMIF(table100!$C$10:$C$462,calculations!$C413,table100!$K$10:$K$462))*1000</f>
        <v>0.28495170827242172</v>
      </c>
      <c r="X413">
        <f>(SUMIF(table123!$AD$10:$AD$410,calculations!$C413,table123!$AJ$10:$AJ$410))/(SUMIF(table100!$AC$10:$AC$462,calculations!$C413,table100!$AK$10:$AK$462))*1000</f>
        <v>0.36162610847051629</v>
      </c>
      <c r="Y413">
        <f>(SUMIF(table123!$BD$10:$BD$410,calculations!$C413,table123!$BJ$10:$BJ$410))/(SUMIF(table100!$BC$10:$BC$462,calculations!$C413,table100!$BK$10:$BK$462))*1000</f>
        <v>0.32383746801097735</v>
      </c>
      <c r="Z413">
        <f>(SUMIF(table123!$CD$10:$CD$410,calculations!$C413,table123!$CJ$10:$CJ$410))/(SUMIF(table100!$CC$10:$CC$462,calculations!$C413,table100!$CK$10:$CK$462))*1000</f>
        <v>0.33318971567374467</v>
      </c>
      <c r="AA413">
        <f>(SUMIF(table123!$DD$10:$DD$410,calculations!$C413,table123!$DJ$10:$DJ$410))/(SUMIF(table100!$DC$10:$DC$462,calculations!$C413,table100!$DK$10:$DK$462))*1000</f>
        <v>0.50503914621936108</v>
      </c>
      <c r="AB413">
        <f>(SUMIF(table123!$ED$10:$ED$410,calculations!$C413,table123!$EJ$10:$EJ$410))/(SUMIF(table100!$EC$10:$EC$462,calculations!$C413,table100!$EK$10:$EK$462))*1000</f>
        <v>0.43467918468042305</v>
      </c>
      <c r="AC413">
        <f>(SUMIF(table123!$FD$10:$FD$410,calculations!$C413,table123!$FJ$10:$FJ$410))/(SUMIF(table100!$FC$10:$FC$462,calculations!$C413,table100!$FK$10:$FK$462))*1000</f>
        <v>0.48198037672724398</v>
      </c>
      <c r="AD413">
        <f>(SUMIF(table123!$GD$10:$GD$410,calculations!$C413,table123!$GJ$10:$GJ$410))/(SUMIF(table100!$GC$10:$GC$462,calculations!$C413,table100!$GK$10:$GK$462))*1000</f>
        <v>0.56335215381673565</v>
      </c>
      <c r="AF413">
        <f>(SUMIF(table123!$D$10:$D$410,calculations!$C413,table123!$L$10:$L$410))/(SUMIF(table100!$C$10:$C$462,calculations!$C413,table100!$K$10:$K$462))*1000</f>
        <v>0.53236309813136051</v>
      </c>
      <c r="AG413">
        <f>(SUMIF(table123!$AD$10:$AD$410,calculations!$C413,table123!$AL$10:$AL$410))/(SUMIF(table100!$AC$10:$AC$462,calculations!$C413,table100!$AK$10:$AK$462))*1000</f>
        <v>0.6759558696918424</v>
      </c>
      <c r="AH413">
        <f>(SUMIF(table123!$BD$10:$BD$410,calculations!$C413,table123!$BL$10:$BL$410))/(SUMIF(table100!$BC$10:$BC$462,calculations!$C413,table100!$BK$10:$BK$462))*1000</f>
        <v>1.0587442985692224</v>
      </c>
      <c r="AI413">
        <f>(SUMIF(table123!$CD$10:$CD$410,calculations!$C413,table123!$CL$10:$CL$410))/(SUMIF(table100!$CC$10:$CC$462,calculations!$C413,table100!$CK$10:$CK$462))*1000</f>
        <v>1.7082124345706058</v>
      </c>
      <c r="AJ413">
        <f>(SUMIF(table123!$DD$10:$DD$410,calculations!$C413,table123!$DL$10:$DL$410))/(SUMIF(table100!$DC$10:$DC$462,calculations!$C413,table100!$DK$10:$DK$462))*1000</f>
        <v>2.5128567065016729</v>
      </c>
      <c r="AK413">
        <f>(SUMIF(table123!$ED$10:$ED$410,calculations!$C413,table123!$EL$10:$EL$410))/(SUMIF(table100!$EC$10:$EC$462,calculations!$C413,table100!$EK$10:$EK$462))*1000</f>
        <v>1.5554251242937853</v>
      </c>
      <c r="AL413">
        <f>(SUMIF(table123!$FD$10:$FD$410,calculations!$C413,table123!$FL$10:$FL$410))/(SUMIF(table100!$FC$10:$FC$462,calculations!$C413,table100!$FK$10:$FK$462))*1000</f>
        <v>1.4259757820209185</v>
      </c>
      <c r="AM413">
        <f>(SUMIF(table123!$GD$10:$GD$410,calculations!$C413,table123!$GL$10:$GL$410))/(SUMIF(table100!$GC$10:$GC$462,calculations!$C413,table100!$GK$10:$GK$462))*1000</f>
        <v>1.232750340540673</v>
      </c>
      <c r="AO413">
        <f>(SUMIF(table123!$D$10:$D$410,calculations!$C413,table123!$N$10:$N$410))/(SUMIF(table100!$C$10:$C$462,calculations!$C413,table100!$K$10:$K$462))*1000</f>
        <v>0</v>
      </c>
      <c r="AP413">
        <f>(SUMIF(table123!$AD$10:$AD$410,calculations!$C413,table123!$AN$10:$AN$410))/(SUMIF(table100!$AC$10:$AC$462,calculations!$C413,table100!$AK$10:$AK$462))*1000</f>
        <v>0</v>
      </c>
      <c r="AQ413">
        <f>(SUMIF(table123!$BD$10:$BD$410,calculations!$C413,table123!$BN$10:$BN$410))/(SUMIF(table100!$BC$10:$BC$462,calculations!$C413,table100!$BK$10:$BK$462))*1000</f>
        <v>0</v>
      </c>
      <c r="AR413">
        <f>(SUMIF(table123!$CD$10:$CD$410,calculations!$C413,table123!$CU$10:$CU$410))/(SUMIF(table100!$CC$10:$CC$462,calculations!$C413,table100!$CK$10:$CK$462))*1000</f>
        <v>0</v>
      </c>
      <c r="AS413">
        <f>(SUMIF(table123!$DD$10:$DD$410,calculations!$C413,table123!$DU$10:$DU$410))/(SUMIF(table100!$DC$10:$DC$462,calculations!$C413,table100!$DK$10:$DK$462))*1000</f>
        <v>8.6086218105572911E-4</v>
      </c>
      <c r="AT413">
        <f>(SUMIF(table123!$ED$10:$ED$410,calculations!$C413,table123!$EV$10:$EV$410))/(SUMIF(table100!$EC$10:$EC$462,calculations!$C413,table100!$EK$10:$EK$462))*1000</f>
        <v>1.4186657463460283E-3</v>
      </c>
      <c r="AU413">
        <f>(SUMIF(table123!$FD$10:$FD$410,calculations!$C413,table123!$FV$10:$FV$410))/(SUMIF(table100!$FC$10:$FC$462,calculations!$C413,table100!$FK$10:$FK$462))*1000</f>
        <v>1.2935295991512965E-2</v>
      </c>
      <c r="AV413">
        <f>(SUMIF(table123!$GD$10:$GD$410,calculations!$C413,table123!$GV$10:$GV$410))/(SUMIF(table100!$GC$10:$GC$462,calculations!$C413,table100!$GK$10:$GK$462))*1000</f>
        <v>6.9584011093964384E-3</v>
      </c>
      <c r="AX413">
        <f>(SUMIF(table123!$D$10:$D$410,calculations!$C413,table123!$P$10:$P$410))/(SUMIF(table100!$C$10:$C$462,calculations!$C413,table100!$K$10:$K$462))*1000</f>
        <v>0.55867088032663592</v>
      </c>
      <c r="AY413">
        <f>(SUMIF(table123!$AD$10:$AD$410,calculations!$C413,table123!$AP$10:$AP$410))/(SUMIF(table100!$AC$10:$AC$462,calculations!$C413,table100!$AK$10:$AK$462))*1000</f>
        <v>0.50469021474601705</v>
      </c>
      <c r="AZ413">
        <f>(SUMIF(table123!$BD$10:$BD$410,calculations!$C413,table123!$BP$10:$BP$410))/(SUMIF(table100!$BC$10:$BC$462,calculations!$C413,table100!$BK$10:$BK$462))*1000</f>
        <v>0.58407442428646539</v>
      </c>
      <c r="BA413">
        <f>(SUMIF(table123!$CD$10:$CD$410,calculations!$C413,table123!$CW$10:$CW$410))/(SUMIF(table100!$CC$10:$CC$462,calculations!$C413,table100!$CK$10:$CK$462))*1000</f>
        <v>0.90519916673483891</v>
      </c>
      <c r="BB413">
        <f>(SUMIF(table123!$DD$10:$DD$410,calculations!$C413,table123!$DW$10:$DW$410))/(SUMIF(table100!$DC$10:$DC$462,calculations!$C413,table100!$DK$10:$DK$462))*1000</f>
        <v>0.52397811420258711</v>
      </c>
      <c r="BC413">
        <f>(SUMIF(table123!$ED$10:$ED$410,calculations!$C413,table123!$EX$10:$EX$410))/(SUMIF(table100!$EC$10:$EC$462,calculations!$C413,table100!$EK$10:$EK$462))*1000</f>
        <v>0.58590895324090964</v>
      </c>
      <c r="BD413">
        <f>(SUMIF(table123!$FD$10:$FD$410,calculations!$C413,table123!$FX$10:$FX$410))/(SUMIF(table100!$FC$10:$FC$462,calculations!$C413,table100!$FK$10:$FK$462))*1000</f>
        <v>0.65070162879045645</v>
      </c>
      <c r="BE413">
        <f>(SUMIF(table123!$GD$10:$GD$410,calculations!$C413,table123!$GX$10:$GX$410))/(SUMIF(table100!$GC$10:$GC$462,calculations!$C413,table100!$GK$10:$GK$462))*1000</f>
        <v>0.84447155863635182</v>
      </c>
      <c r="BG413">
        <f>(SUMIF(table123!$D$10:$D$410,calculations!$C413,table123!$R$10:$R$410))/(SUMIF(table100!$C$10:$C$462,calculations!$C413,table100!$K$10:$K$462))*1000</f>
        <v>6.2189823551280918</v>
      </c>
      <c r="BH413">
        <f>(SUMIF(table123!$AD$10:$AD$410,calculations!$C413,table123!$AR$10:$AR$410))/(SUMIF(table100!$AC$10:$AC$462,calculations!$C413,table100!$AK$10:$AK$462))*1000</f>
        <v>6.9261240937525281</v>
      </c>
      <c r="BI413">
        <f>(SUMIF(table123!$BD$10:$BD$410,calculations!$C413,table123!$BR$10:$BR$410))/(SUMIF(table100!$BC$10:$BC$462,calculations!$C413,table100!$BK$10:$BK$462))*1000</f>
        <v>7.831323561998798</v>
      </c>
      <c r="BJ413">
        <f>(SUMIF(table123!$CD$10:$CD$410,calculations!$C413,table123!$CY$10:$CY$410))/(SUMIF(table100!$CC$10:$CC$462,calculations!$C413,table100!$CK$10:$CK$462))*1000</f>
        <v>8.7972506162685491</v>
      </c>
      <c r="BK413">
        <f>(SUMIF(table123!$DD$10:$DD$410,calculations!$C413,table123!$DY$10:$DY$410))/(SUMIF(table100!$DC$10:$DC$462,calculations!$C413,table100!$DK$10:$DK$462))*1000</f>
        <v>11.351902627521547</v>
      </c>
      <c r="BL413">
        <f>(SUMIF(table123!$ED$10:$ED$410,calculations!$C413,table123!$EZ$10:$EZ$410))/(SUMIF(table100!$EC$10:$EC$462,calculations!$C413,table100!$EK$10:$EK$462))*1000</f>
        <v>9.0008666942670104</v>
      </c>
      <c r="BM413">
        <f>(SUMIF(table123!$FD$10:$FD$410,calculations!$C413,table123!$FZ$10:$FZ$410))/(SUMIF(table100!$FC$10:$FC$462,calculations!$C413,table100!$FK$10:$FK$462))*1000</f>
        <v>10.297058013417864</v>
      </c>
      <c r="BN413">
        <f>(SUMIF(table123!$GD$10:$GD$410,calculations!$C413,table123!$GZ$10:$GZ$410))/(SUMIF(table100!$GC$10:$GC$462,calculations!$C413,table100!$GK$10:$GK$462))*1000</f>
        <v>11.611623099272025</v>
      </c>
    </row>
    <row r="414" spans="1:66" x14ac:dyDescent="0.3">
      <c r="A414" t="s">
        <v>1301</v>
      </c>
      <c r="C414" t="s">
        <v>1301</v>
      </c>
      <c r="N414">
        <f>(SUMIF(table123!$D$10:$D$410,calculations!$C414,table123!$H$10:$H$410))/(SUMIF(table100!$C$10:$C$462,calculations!$C414,table100!$K$10:$K$462))*1000</f>
        <v>4.1044913701075574</v>
      </c>
      <c r="O414">
        <f>(SUMIF(table123!$AD$10:$AD$410,calculations!$C414,table123!$AH$10:$AH$410))/(SUMIF(table100!$AC$10:$AC$462,calculations!$C414,table100!$AK$10:$AK$462))*1000</f>
        <v>4.4288274536371421</v>
      </c>
      <c r="P414">
        <f>(SUMIF(table123!$BD$10:$BD$410,calculations!$C414,table123!$BH$10:$BH$410))/(SUMIF(table100!$BC$10:$BC$462,calculations!$C414,table100!$BK$10:$BK$462))*1000</f>
        <v>5.3054899550668795</v>
      </c>
      <c r="Q414">
        <f>(SUMIF(table123!$CD$10:$CD$410,calculations!$C414,table123!$CH$10:$CH$410))/(SUMIF(table100!$CC$10:$CC$462,calculations!$C414,table100!$CK$10:$CK$462))*1000</f>
        <v>5.3128876417725674</v>
      </c>
      <c r="R414">
        <f>(SUMIF(table123!$DD$10:$DD$410,calculations!$C414,table123!$DH$10:$DH$410))/(SUMIF(table100!$DC$10:$DC$462,calculations!$C414,table100!$DK$10:$DK$462))*1000</f>
        <v>6.3471764921391305</v>
      </c>
      <c r="S414">
        <f>(SUMIF(table123!$ED$10:$ED$410,calculations!$C414,table123!$EH$10:$EH$410))/(SUMIF(table100!$EC$10:$EC$462,calculations!$C414,table100!$EK$10:$EK$462))*1000</f>
        <v>6.7092948550068918</v>
      </c>
      <c r="T414">
        <f>(SUMIF(table123!$FD$10:$FD$410,calculations!$C414,table123!$FH$10:$FH$410))/(SUMIF(table100!$FC$10:$FC$462,calculations!$C414,table100!$FK$10:$FK$462))*1000</f>
        <v>7.6777852360059002</v>
      </c>
      <c r="U414">
        <f>(SUMIF(table123!$GD$10:$GD$410,calculations!$C414,table123!$GH$10:$GH$410))/(SUMIF(table100!$GC$10:$GC$462,calculations!$C414,table100!$GK$10:$GK$462))*1000</f>
        <v>7.9704368626702005</v>
      </c>
      <c r="W414">
        <f>(SUMIF(table123!$D$10:$D$410,calculations!$C414,table123!$J$10:$J$410))/(SUMIF(table100!$C$10:$C$462,calculations!$C414,table100!$K$10:$K$462))*1000</f>
        <v>0.22855124275495026</v>
      </c>
      <c r="X414">
        <f>(SUMIF(table123!$AD$10:$AD$410,calculations!$C414,table123!$AJ$10:$AJ$410))/(SUMIF(table100!$AC$10:$AC$462,calculations!$C414,table100!$AK$10:$AK$462))*1000</f>
        <v>0.19827587480855874</v>
      </c>
      <c r="Y414">
        <f>(SUMIF(table123!$BD$10:$BD$410,calculations!$C414,table123!$BJ$10:$BJ$410))/(SUMIF(table100!$BC$10:$BC$462,calculations!$C414,table100!$BK$10:$BK$462))*1000</f>
        <v>0.23463643261277062</v>
      </c>
      <c r="Z414">
        <f>(SUMIF(table123!$CD$10:$CD$410,calculations!$C414,table123!$CJ$10:$CJ$410))/(SUMIF(table100!$CC$10:$CC$462,calculations!$C414,table100!$CK$10:$CK$462))*1000</f>
        <v>0.16448139595831174</v>
      </c>
      <c r="AA414">
        <f>(SUMIF(table123!$DD$10:$DD$410,calculations!$C414,table123!$DJ$10:$DJ$410))/(SUMIF(table100!$DC$10:$DC$462,calculations!$C414,table100!$DK$10:$DK$462))*1000</f>
        <v>0.17882418272236766</v>
      </c>
      <c r="AB414">
        <f>(SUMIF(table123!$ED$10:$ED$410,calculations!$C414,table123!$EJ$10:$EJ$410))/(SUMIF(table100!$EC$10:$EC$462,calculations!$C414,table100!$EK$10:$EK$462))*1000</f>
        <v>8.0079499593980544E-2</v>
      </c>
      <c r="AC414">
        <f>(SUMIF(table123!$FD$10:$FD$410,calculations!$C414,table123!$FJ$10:$FJ$410))/(SUMIF(table100!$FC$10:$FC$462,calculations!$C414,table100!$FK$10:$FK$462))*1000</f>
        <v>0.10138313122506339</v>
      </c>
      <c r="AD414">
        <f>(SUMIF(table123!$GD$10:$GD$410,calculations!$C414,table123!$GJ$10:$GJ$410))/(SUMIF(table100!$GC$10:$GC$462,calculations!$C414,table100!$GK$10:$GK$462))*1000</f>
        <v>6.9386700767433737E-2</v>
      </c>
      <c r="AF414">
        <f>(SUMIF(table123!$D$10:$D$410,calculations!$C414,table123!$L$10:$L$410))/(SUMIF(table100!$C$10:$C$462,calculations!$C414,table100!$K$10:$K$462))*1000</f>
        <v>0.45850710245396081</v>
      </c>
      <c r="AG414">
        <f>(SUMIF(table123!$AD$10:$AD$410,calculations!$C414,table123!$AL$10:$AL$410))/(SUMIF(table100!$AC$10:$AC$462,calculations!$C414,table100!$AK$10:$AK$462))*1000</f>
        <v>0.31240442774775945</v>
      </c>
      <c r="AH414">
        <f>(SUMIF(table123!$BD$10:$BD$410,calculations!$C414,table123!$BL$10:$BL$410))/(SUMIF(table100!$BC$10:$BC$462,calculations!$C414,table100!$BK$10:$BK$462))*1000</f>
        <v>0.51584192818685448</v>
      </c>
      <c r="AI414">
        <f>(SUMIF(table123!$CD$10:$CD$410,calculations!$C414,table123!$CL$10:$CL$410))/(SUMIF(table100!$CC$10:$CC$462,calculations!$C414,table100!$CK$10:$CK$462))*1000</f>
        <v>1.1139606455515987</v>
      </c>
      <c r="AJ414">
        <f>(SUMIF(table123!$DD$10:$DD$410,calculations!$C414,table123!$DL$10:$DL$410))/(SUMIF(table100!$DC$10:$DC$462,calculations!$C414,table100!$DK$10:$DK$462))*1000</f>
        <v>1.1168150553519045</v>
      </c>
      <c r="AK414">
        <f>(SUMIF(table123!$ED$10:$ED$410,calculations!$C414,table123!$EL$10:$EL$410))/(SUMIF(table100!$EC$10:$EC$462,calculations!$C414,table100!$EK$10:$EK$462))*1000</f>
        <v>1.0549009202611925</v>
      </c>
      <c r="AL414">
        <f>(SUMIF(table123!$FD$10:$FD$410,calculations!$C414,table123!$FL$10:$FL$410))/(SUMIF(table100!$FC$10:$FC$462,calculations!$C414,table100!$FK$10:$FK$462))*1000</f>
        <v>0.99793567790941928</v>
      </c>
      <c r="AM414">
        <f>(SUMIF(table123!$GD$10:$GD$410,calculations!$C414,table123!$GL$10:$GL$410))/(SUMIF(table100!$GC$10:$GC$462,calculations!$C414,table100!$GK$10:$GK$462))*1000</f>
        <v>1.0878912087082406</v>
      </c>
      <c r="AO414">
        <f>(SUMIF(table123!$D$10:$D$410,calculations!$C414,table123!$N$10:$N$410))/(SUMIF(table100!$C$10:$C$462,calculations!$C414,table100!$K$10:$K$462))*1000</f>
        <v>-5.8191273396782772E-3</v>
      </c>
      <c r="AP414">
        <f>(SUMIF(table123!$AD$10:$AD$410,calculations!$C414,table123!$AN$10:$AN$410))/(SUMIF(table100!$AC$10:$AC$462,calculations!$C414,table100!$AK$10:$AK$462))*1000</f>
        <v>-5.1967467187727092E-3</v>
      </c>
      <c r="AQ414">
        <f>(SUMIF(table123!$BD$10:$BD$410,calculations!$C414,table123!$BN$10:$BN$410))/(SUMIF(table100!$BC$10:$BC$462,calculations!$C414,table100!$BK$10:$BK$462))*1000</f>
        <v>-5.9703926873478535E-4</v>
      </c>
      <c r="AR414">
        <f>(SUMIF(table123!$CD$10:$CD$410,calculations!$C414,table123!$CU$10:$CU$410))/(SUMIF(table100!$CC$10:$CC$462,calculations!$C414,table100!$CK$10:$CK$462))*1000</f>
        <v>-1.8209733367225849E-2</v>
      </c>
      <c r="AS414">
        <f>(SUMIF(table123!$DD$10:$DD$410,calculations!$C414,table123!$DU$10:$DU$410))/(SUMIF(table100!$DC$10:$DC$462,calculations!$C414,table100!$DK$10:$DK$462))*1000</f>
        <v>-2.3410426561014028E-2</v>
      </c>
      <c r="AT414">
        <f>(SUMIF(table123!$ED$10:$ED$410,calculations!$C414,table123!$EV$10:$EV$410))/(SUMIF(table100!$EC$10:$EC$462,calculations!$C414,table100!$EK$10:$EK$462))*1000</f>
        <v>1.0742371896753488E-2</v>
      </c>
      <c r="AU414">
        <f>(SUMIF(table123!$FD$10:$FD$410,calculations!$C414,table123!$FV$10:$FV$410))/(SUMIF(table100!$FC$10:$FC$462,calculations!$C414,table100!$FK$10:$FK$462))*1000</f>
        <v>2.5394245106086621E-2</v>
      </c>
      <c r="AV414">
        <f>(SUMIF(table123!$GD$10:$GD$410,calculations!$C414,table123!$GV$10:$GV$410))/(SUMIF(table100!$GC$10:$GC$462,calculations!$C414,table100!$GK$10:$GK$462))*1000</f>
        <v>3.8441385466722292E-3</v>
      </c>
      <c r="AX414">
        <f>(SUMIF(table123!$D$10:$D$410,calculations!$C414,table123!$P$10:$P$410))/(SUMIF(table100!$C$10:$C$462,calculations!$C414,table100!$K$10:$K$462))*1000</f>
        <v>0.85982622932832475</v>
      </c>
      <c r="AY414">
        <f>(SUMIF(table123!$AD$10:$AD$410,calculations!$C414,table123!$AP$10:$AP$410))/(SUMIF(table100!$AC$10:$AC$462,calculations!$C414,table100!$AK$10:$AK$462))*1000</f>
        <v>0.60402186862042806</v>
      </c>
      <c r="AZ414">
        <f>(SUMIF(table123!$BD$10:$BD$410,calculations!$C414,table123!$BP$10:$BP$410))/(SUMIF(table100!$BC$10:$BC$462,calculations!$C414,table100!$BK$10:$BK$462))*1000</f>
        <v>0.59285999385364174</v>
      </c>
      <c r="BA414">
        <f>(SUMIF(table123!$CD$10:$CD$410,calculations!$C414,table123!$CW$10:$CW$410))/(SUMIF(table100!$CC$10:$CC$462,calculations!$C414,table100!$CK$10:$CK$462))*1000</f>
        <v>0.44475294430604867</v>
      </c>
      <c r="BB414">
        <f>(SUMIF(table123!$DD$10:$DD$410,calculations!$C414,table123!$DW$10:$DW$410))/(SUMIF(table100!$DC$10:$DC$462,calculations!$C414,table100!$DK$10:$DK$462))*1000</f>
        <v>0.39817397781086045</v>
      </c>
      <c r="BC414">
        <f>(SUMIF(table123!$ED$10:$ED$410,calculations!$C414,table123!$EX$10:$EX$410))/(SUMIF(table100!$EC$10:$EC$462,calculations!$C414,table100!$EK$10:$EK$462))*1000</f>
        <v>0.2890674619490029</v>
      </c>
      <c r="BD414">
        <f>(SUMIF(table123!$FD$10:$FD$410,calculations!$C414,table123!$FX$10:$FX$410))/(SUMIF(table100!$FC$10:$FC$462,calculations!$C414,table100!$FK$10:$FK$462))*1000</f>
        <v>0.25820713344509455</v>
      </c>
      <c r="BE414">
        <f>(SUMIF(table123!$GD$10:$GD$410,calculations!$C414,table123!$GX$10:$GX$410))/(SUMIF(table100!$GC$10:$GC$462,calculations!$C414,table100!$GK$10:$GK$462))*1000</f>
        <v>0.35039322852917365</v>
      </c>
      <c r="BG414">
        <f>(SUMIF(table123!$D$10:$D$410,calculations!$C414,table123!$R$10:$R$410))/(SUMIF(table100!$C$10:$C$462,calculations!$C414,table100!$K$10:$K$462))*1000</f>
        <v>3.9259043586484652</v>
      </c>
      <c r="BH414">
        <f>(SUMIF(table123!$AD$10:$AD$410,calculations!$C414,table123!$AR$10:$AR$410))/(SUMIF(table100!$AC$10:$AC$462,calculations!$C414,table100!$AK$10:$AK$462))*1000</f>
        <v>4.3302891408542603</v>
      </c>
      <c r="BI414">
        <f>(SUMIF(table123!$BD$10:$BD$410,calculations!$C414,table123!$BR$10:$BR$410))/(SUMIF(table100!$BC$10:$BC$462,calculations!$C414,table100!$BK$10:$BK$462))*1000</f>
        <v>5.4625112827441287</v>
      </c>
      <c r="BJ414">
        <f>(SUMIF(table123!$CD$10:$CD$410,calculations!$C414,table123!$CY$10:$CY$410))/(SUMIF(table100!$CC$10:$CC$462,calculations!$C414,table100!$CK$10:$CK$462))*1000</f>
        <v>6.1283670056092028</v>
      </c>
      <c r="BK414">
        <f>(SUMIF(table123!$DD$10:$DD$410,calculations!$C414,table123!$DY$10:$DY$410))/(SUMIF(table100!$DC$10:$DC$462,calculations!$C414,table100!$DK$10:$DK$462))*1000</f>
        <v>7.2212313258415284</v>
      </c>
      <c r="BL414">
        <f>(SUMIF(table123!$ED$10:$ED$410,calculations!$C414,table123!$EZ$10:$EZ$410))/(SUMIF(table100!$EC$10:$EC$462,calculations!$C414,table100!$EK$10:$EK$462))*1000</f>
        <v>7.5659501848098154</v>
      </c>
      <c r="BM414">
        <f>(SUMIF(table123!$FD$10:$FD$410,calculations!$C414,table123!$FZ$10:$FZ$410))/(SUMIF(table100!$FC$10:$FC$462,calculations!$C414,table100!$FK$10:$FK$462))*1000</f>
        <v>8.5442911568013749</v>
      </c>
      <c r="BN414">
        <f>(SUMIF(table123!$GD$10:$GD$410,calculations!$C414,table123!$GZ$10:$GZ$410))/(SUMIF(table100!$GC$10:$GC$462,calculations!$C414,table100!$GK$10:$GK$462))*1000</f>
        <v>8.7811656821633726</v>
      </c>
    </row>
    <row r="415" spans="1:66" x14ac:dyDescent="0.3">
      <c r="A415" t="s">
        <v>1306</v>
      </c>
      <c r="C415" t="s">
        <v>1306</v>
      </c>
      <c r="N415">
        <f>(SUMIF(table123!$D$10:$D$410,calculations!$C415,table123!$H$10:$H$410))/(SUMIF(table100!$C$10:$C$462,calculations!$C415,table100!$K$10:$K$462))*1000</f>
        <v>5.2644302411962558</v>
      </c>
      <c r="O415">
        <f>(SUMIF(table123!$AD$10:$AD$410,calculations!$C415,table123!$AH$10:$AH$410))/(SUMIF(table100!$AC$10:$AC$462,calculations!$C415,table100!$AK$10:$AK$462))*1000</f>
        <v>5.9061502803526107</v>
      </c>
      <c r="P415">
        <f>(SUMIF(table123!$BD$10:$BD$410,calculations!$C415,table123!$BH$10:$BH$410))/(SUMIF(table100!$BC$10:$BC$462,calculations!$C415,table100!$BK$10:$BK$462))*1000</f>
        <v>7.1459236307765686</v>
      </c>
      <c r="Q415">
        <f>(SUMIF(table123!$CD$10:$CD$410,calculations!$C415,table123!$CH$10:$CH$410))/(SUMIF(table100!$CC$10:$CC$462,calculations!$C415,table100!$CK$10:$CK$462))*1000</f>
        <v>7.6689187116877449</v>
      </c>
      <c r="R415">
        <f>(SUMIF(table123!$DD$10:$DD$410,calculations!$C415,table123!$DH$10:$DH$410))/(SUMIF(table100!$DC$10:$DC$462,calculations!$C415,table100!$DK$10:$DK$462))*1000</f>
        <v>8.1697914447506843</v>
      </c>
      <c r="S415">
        <f>(SUMIF(table123!$ED$10:$ED$410,calculations!$C415,table123!$EH$10:$EH$410))/(SUMIF(table100!$EC$10:$EC$462,calculations!$C415,table100!$EK$10:$EK$462))*1000</f>
        <v>9.0252246102685216</v>
      </c>
      <c r="T415">
        <f>(SUMIF(table123!$FD$10:$FD$410,calculations!$C415,table123!$FH$10:$FH$410))/(SUMIF(table100!$FC$10:$FC$462,calculations!$C415,table100!$FK$10:$FK$462))*1000</f>
        <v>9.6893841590460923</v>
      </c>
      <c r="U415">
        <f>(SUMIF(table123!$GD$10:$GD$410,calculations!$C415,table123!$GH$10:$GH$410))/(SUMIF(table100!$GC$10:$GC$462,calculations!$C415,table100!$GK$10:$GK$462))*1000</f>
        <v>9.3592369898708583</v>
      </c>
      <c r="W415">
        <f>(SUMIF(table123!$D$10:$D$410,calculations!$C415,table123!$J$10:$J$410))/(SUMIF(table100!$C$10:$C$462,calculations!$C415,table100!$K$10:$K$462))*1000</f>
        <v>0.13678356299557232</v>
      </c>
      <c r="X415">
        <f>(SUMIF(table123!$AD$10:$AD$410,calculations!$C415,table123!$AJ$10:$AJ$410))/(SUMIF(table100!$AC$10:$AC$462,calculations!$C415,table100!$AK$10:$AK$462))*1000</f>
        <v>0.13515069820703432</v>
      </c>
      <c r="Y415">
        <f>(SUMIF(table123!$BD$10:$BD$410,calculations!$C415,table123!$BJ$10:$BJ$410))/(SUMIF(table100!$BC$10:$BC$462,calculations!$C415,table100!$BK$10:$BK$462))*1000</f>
        <v>0.16155889311159419</v>
      </c>
      <c r="Z415">
        <f>(SUMIF(table123!$CD$10:$CD$410,calculations!$C415,table123!$CJ$10:$CJ$410))/(SUMIF(table100!$CC$10:$CC$462,calculations!$C415,table100!$CK$10:$CK$462))*1000</f>
        <v>0.2043569078782056</v>
      </c>
      <c r="AA415">
        <f>(SUMIF(table123!$DD$10:$DD$410,calculations!$C415,table123!$DJ$10:$DJ$410))/(SUMIF(table100!$DC$10:$DC$462,calculations!$C415,table100!$DK$10:$DK$462))*1000</f>
        <v>0.18874871691946762</v>
      </c>
      <c r="AB415">
        <f>(SUMIF(table123!$ED$10:$ED$410,calculations!$C415,table123!$EJ$10:$EJ$410))/(SUMIF(table100!$EC$10:$EC$462,calculations!$C415,table100!$EK$10:$EK$462))*1000</f>
        <v>0.14923772558116061</v>
      </c>
      <c r="AC415">
        <f>(SUMIF(table123!$FD$10:$FD$410,calculations!$C415,table123!$FJ$10:$FJ$410))/(SUMIF(table100!$FC$10:$FC$462,calculations!$C415,table100!$FK$10:$FK$462))*1000</f>
        <v>0.18551850369657694</v>
      </c>
      <c r="AD415">
        <f>(SUMIF(table123!$GD$10:$GD$410,calculations!$C415,table123!$GJ$10:$GJ$410))/(SUMIF(table100!$GC$10:$GC$462,calculations!$C415,table100!$GK$10:$GK$462))*1000</f>
        <v>0.12498226441621629</v>
      </c>
      <c r="AF415">
        <f>(SUMIF(table123!$D$10:$D$410,calculations!$C415,table123!$L$10:$L$410))/(SUMIF(table100!$C$10:$C$462,calculations!$C415,table100!$K$10:$K$462))*1000</f>
        <v>0.56102972504850601</v>
      </c>
      <c r="AG415">
        <f>(SUMIF(table123!$AD$10:$AD$410,calculations!$C415,table123!$AL$10:$AL$410))/(SUMIF(table100!$AC$10:$AC$462,calculations!$C415,table100!$AK$10:$AK$462))*1000</f>
        <v>0.54394917593070768</v>
      </c>
      <c r="AH415">
        <f>(SUMIF(table123!$BD$10:$BD$410,calculations!$C415,table123!$BL$10:$BL$410))/(SUMIF(table100!$BC$10:$BC$462,calculations!$C415,table100!$BK$10:$BK$462))*1000</f>
        <v>0.8812790882548116</v>
      </c>
      <c r="AI415">
        <f>(SUMIF(table123!$CD$10:$CD$410,calculations!$C415,table123!$CL$10:$CL$410))/(SUMIF(table100!$CC$10:$CC$462,calculations!$C415,table100!$CK$10:$CK$462))*1000</f>
        <v>1.2012354491215773</v>
      </c>
      <c r="AJ415">
        <f>(SUMIF(table123!$DD$10:$DD$410,calculations!$C415,table123!$DL$10:$DL$410))/(SUMIF(table100!$DC$10:$DC$462,calculations!$C415,table100!$DK$10:$DK$462))*1000</f>
        <v>1.4375076959350175</v>
      </c>
      <c r="AK415">
        <f>(SUMIF(table123!$ED$10:$ED$410,calculations!$C415,table123!$EL$10:$EL$410))/(SUMIF(table100!$EC$10:$EC$462,calculations!$C415,table100!$EK$10:$EK$462))*1000</f>
        <v>1.1566968814651861</v>
      </c>
      <c r="AL415">
        <f>(SUMIF(table123!$FD$10:$FD$410,calculations!$C415,table123!$FL$10:$FL$410))/(SUMIF(table100!$FC$10:$FC$462,calculations!$C415,table100!$FK$10:$FK$462))*1000</f>
        <v>1.1695011975919738</v>
      </c>
      <c r="AM415">
        <f>(SUMIF(table123!$GD$10:$GD$410,calculations!$C415,table123!$GL$10:$GL$410))/(SUMIF(table100!$GC$10:$GC$462,calculations!$C415,table100!$GK$10:$GK$462))*1000</f>
        <v>1.0731482884026302</v>
      </c>
      <c r="AO415">
        <f>(SUMIF(table123!$D$10:$D$410,calculations!$C415,table123!$N$10:$N$410))/(SUMIF(table100!$C$10:$C$462,calculations!$C415,table100!$K$10:$K$462))*1000</f>
        <v>3.3870215598903616E-2</v>
      </c>
      <c r="AP415">
        <f>(SUMIF(table123!$AD$10:$AD$410,calculations!$C415,table123!$AN$10:$AN$410))/(SUMIF(table100!$AC$10:$AC$462,calculations!$C415,table100!$AK$10:$AK$462))*1000</f>
        <v>6.3797174632873224E-2</v>
      </c>
      <c r="AQ415">
        <f>(SUMIF(table123!$BD$10:$BD$410,calculations!$C415,table123!$BN$10:$BN$410))/(SUMIF(table100!$BC$10:$BC$462,calculations!$C415,table100!$BK$10:$BK$462))*1000</f>
        <v>5.3960241191986634E-2</v>
      </c>
      <c r="AR415">
        <f>(SUMIF(table123!$CD$10:$CD$410,calculations!$C415,table123!$CU$10:$CU$410))/(SUMIF(table100!$CC$10:$CC$462,calculations!$C415,table100!$CK$10:$CK$462))*1000</f>
        <v>6.237143125866066E-2</v>
      </c>
      <c r="AS415">
        <f>(SUMIF(table123!$DD$10:$DD$410,calculations!$C415,table123!$DU$10:$DU$410))/(SUMIF(table100!$DC$10:$DC$462,calculations!$C415,table100!$DK$10:$DK$462))*1000</f>
        <v>7.4064616700651897E-2</v>
      </c>
      <c r="AT415">
        <f>(SUMIF(table123!$ED$10:$ED$410,calculations!$C415,table123!$EV$10:$EV$410))/(SUMIF(table100!$EC$10:$EC$462,calculations!$C415,table100!$EK$10:$EK$462))*1000</f>
        <v>3.9608612041498507E-2</v>
      </c>
      <c r="AU415">
        <f>(SUMIF(table123!$FD$10:$FD$410,calculations!$C415,table123!$FV$10:$FV$410))/(SUMIF(table100!$FC$10:$FC$462,calculations!$C415,table100!$FK$10:$FK$462))*1000</f>
        <v>5.1837574094804821E-2</v>
      </c>
      <c r="AV415">
        <f>(SUMIF(table123!$GD$10:$GD$410,calculations!$C415,table123!$GV$10:$GV$410))/(SUMIF(table100!$GC$10:$GC$462,calculations!$C415,table100!$GK$10:$GK$462))*1000</f>
        <v>4.6266980766691043E-2</v>
      </c>
      <c r="AX415">
        <f>(SUMIF(table123!$D$10:$D$410,calculations!$C415,table123!$P$10:$P$410))/(SUMIF(table100!$C$10:$C$462,calculations!$C415,table100!$K$10:$K$462))*1000</f>
        <v>0.34022197335565363</v>
      </c>
      <c r="AY415">
        <f>(SUMIF(table123!$AD$10:$AD$410,calculations!$C415,table123!$AP$10:$AP$410))/(SUMIF(table100!$AC$10:$AC$462,calculations!$C415,table100!$AK$10:$AK$462))*1000</f>
        <v>0.39400962336715278</v>
      </c>
      <c r="AZ415">
        <f>(SUMIF(table123!$BD$10:$BD$410,calculations!$C415,table123!$BP$10:$BP$410))/(SUMIF(table100!$BC$10:$BC$462,calculations!$C415,table100!$BK$10:$BK$462))*1000</f>
        <v>0.3418912299778557</v>
      </c>
      <c r="BA415">
        <f>(SUMIF(table123!$CD$10:$CD$410,calculations!$C415,table123!$CW$10:$CW$410))/(SUMIF(table100!$CC$10:$CC$462,calculations!$C415,table100!$CK$10:$CK$462))*1000</f>
        <v>0.3151566688684202</v>
      </c>
      <c r="BB415">
        <f>(SUMIF(table123!$DD$10:$DD$410,calculations!$C415,table123!$DW$10:$DW$410))/(SUMIF(table100!$DC$10:$DC$462,calculations!$C415,table100!$DK$10:$DK$462))*1000</f>
        <v>0.33075865150504807</v>
      </c>
      <c r="BC415">
        <f>(SUMIF(table123!$ED$10:$ED$410,calculations!$C415,table123!$EX$10:$EX$410))/(SUMIF(table100!$EC$10:$EC$462,calculations!$C415,table100!$EK$10:$EK$462))*1000</f>
        <v>0.31937709340057902</v>
      </c>
      <c r="BD415">
        <f>(SUMIF(table123!$FD$10:$FD$410,calculations!$C415,table123!$FX$10:$FX$410))/(SUMIF(table100!$FC$10:$FC$462,calculations!$C415,table100!$FK$10:$FK$462))*1000</f>
        <v>0.27532891150953215</v>
      </c>
      <c r="BE415">
        <f>(SUMIF(table123!$GD$10:$GD$410,calculations!$C415,table123!$GX$10:$GX$410))/(SUMIF(table100!$GC$10:$GC$462,calculations!$C415,table100!$GK$10:$GK$462))*1000</f>
        <v>0.24904328364017542</v>
      </c>
      <c r="BG415">
        <f>(SUMIF(table123!$D$10:$D$410,calculations!$C415,table123!$R$10:$R$410))/(SUMIF(table100!$C$10:$C$462,calculations!$C415,table100!$K$10:$K$462))*1000</f>
        <v>5.655891771483585</v>
      </c>
      <c r="BH415">
        <f>(SUMIF(table123!$AD$10:$AD$410,calculations!$C415,table123!$AR$10:$AR$410))/(SUMIF(table100!$AC$10:$AC$462,calculations!$C415,table100!$AK$10:$AK$462))*1000</f>
        <v>6.2550377057560729</v>
      </c>
      <c r="BI415">
        <f>(SUMIF(table123!$BD$10:$BD$410,calculations!$C415,table123!$BR$10:$BR$410))/(SUMIF(table100!$BC$10:$BC$462,calculations!$C415,table100!$BK$10:$BK$462))*1000</f>
        <v>7.9008306233571046</v>
      </c>
      <c r="BJ415">
        <f>(SUMIF(table123!$CD$10:$CD$410,calculations!$C415,table123!$CY$10:$CY$410))/(SUMIF(table100!$CC$10:$CC$462,calculations!$C415,table100!$CK$10:$CK$462))*1000</f>
        <v>8.8217258310777673</v>
      </c>
      <c r="BK415">
        <f>(SUMIF(table123!$DD$10:$DD$410,calculations!$C415,table123!$DY$10:$DY$410))/(SUMIF(table100!$DC$10:$DC$462,calculations!$C415,table100!$DK$10:$DK$462))*1000</f>
        <v>9.5393538228007735</v>
      </c>
      <c r="BL415">
        <f>(SUMIF(table123!$ED$10:$ED$410,calculations!$C415,table123!$EZ$10:$EZ$410))/(SUMIF(table100!$EC$10:$EC$462,calculations!$C415,table100!$EK$10:$EK$462))*1000</f>
        <v>10.051390735955788</v>
      </c>
      <c r="BM415">
        <f>(SUMIF(table123!$FD$10:$FD$410,calculations!$C415,table123!$FZ$10:$FZ$410))/(SUMIF(table100!$FC$10:$FC$462,calculations!$C415,table100!$FK$10:$FK$462))*1000</f>
        <v>10.820912522919915</v>
      </c>
      <c r="BN415">
        <f>(SUMIF(table123!$GD$10:$GD$410,calculations!$C415,table123!$GZ$10:$GZ$410))/(SUMIF(table100!$GC$10:$GC$462,calculations!$C415,table100!$GK$10:$GK$462))*1000</f>
        <v>10.354591239816223</v>
      </c>
    </row>
    <row r="416" spans="1:66" x14ac:dyDescent="0.3">
      <c r="A416" t="s">
        <v>1308</v>
      </c>
      <c r="C416" t="s">
        <v>1308</v>
      </c>
      <c r="N416">
        <f>(SUMIF(table123!$D$10:$D$410,calculations!$C416,table123!$H$10:$H$410))/(SUMIF(table100!$C$10:$C$462,calculations!$C416,table100!$K$10:$K$462))*1000</f>
        <v>5.2644302411962558</v>
      </c>
      <c r="O416">
        <f>(SUMIF(table123!$AD$10:$AD$410,calculations!$C416,table123!$AH$10:$AH$410))/(SUMIF(table100!$AC$10:$AC$462,calculations!$C416,table100!$AK$10:$AK$462))*1000</f>
        <v>5.9061502803526107</v>
      </c>
      <c r="P416">
        <f>(SUMIF(table123!$BD$10:$BD$410,calculations!$C416,table123!$BH$10:$BH$410))/(SUMIF(table100!$BC$10:$BC$462,calculations!$C416,table100!$BK$10:$BK$462))*1000</f>
        <v>7.1459236307765686</v>
      </c>
      <c r="Q416">
        <f>(SUMIF(table123!$CD$10:$CD$410,calculations!$C416,table123!$CH$10:$CH$410))/(SUMIF(table100!$CC$10:$CC$462,calculations!$C416,table100!$CK$10:$CK$462))*1000</f>
        <v>7.6689187116877449</v>
      </c>
      <c r="R416">
        <f>(SUMIF(table123!$DD$10:$DD$410,calculations!$C416,table123!$DH$10:$DH$410))/(SUMIF(table100!$DC$10:$DC$462,calculations!$C416,table100!$DK$10:$DK$462))*1000</f>
        <v>8.1697914447506843</v>
      </c>
      <c r="S416">
        <f>(SUMIF(table123!$ED$10:$ED$410,calculations!$C416,table123!$EH$10:$EH$410))/(SUMIF(table100!$EC$10:$EC$462,calculations!$C416,table100!$EK$10:$EK$462))*1000</f>
        <v>9.0252246102685216</v>
      </c>
      <c r="T416">
        <f>(SUMIF(table123!$FD$10:$FD$410,calculations!$C416,table123!$FH$10:$FH$410))/(SUMIF(table100!$FC$10:$FC$462,calculations!$C416,table100!$FK$10:$FK$462))*1000</f>
        <v>9.6893841590460923</v>
      </c>
      <c r="U416">
        <f>(SUMIF(table123!$GD$10:$GD$410,calculations!$C416,table123!$GH$10:$GH$410))/(SUMIF(table100!$GC$10:$GC$462,calculations!$C416,table100!$GK$10:$GK$462))*1000</f>
        <v>9.3592369898708583</v>
      </c>
      <c r="W416">
        <f>(SUMIF(table123!$D$10:$D$410,calculations!$C416,table123!$J$10:$J$410))/(SUMIF(table100!$C$10:$C$462,calculations!$C416,table100!$K$10:$K$462))*1000</f>
        <v>0.13678356299557232</v>
      </c>
      <c r="X416">
        <f>(SUMIF(table123!$AD$10:$AD$410,calculations!$C416,table123!$AJ$10:$AJ$410))/(SUMIF(table100!$AC$10:$AC$462,calculations!$C416,table100!$AK$10:$AK$462))*1000</f>
        <v>0.13515069820703432</v>
      </c>
      <c r="Y416">
        <f>(SUMIF(table123!$BD$10:$BD$410,calculations!$C416,table123!$BJ$10:$BJ$410))/(SUMIF(table100!$BC$10:$BC$462,calculations!$C416,table100!$BK$10:$BK$462))*1000</f>
        <v>0.16155889311159419</v>
      </c>
      <c r="Z416">
        <f>(SUMIF(table123!$CD$10:$CD$410,calculations!$C416,table123!$CJ$10:$CJ$410))/(SUMIF(table100!$CC$10:$CC$462,calculations!$C416,table100!$CK$10:$CK$462))*1000</f>
        <v>0.2043569078782056</v>
      </c>
      <c r="AA416">
        <f>(SUMIF(table123!$DD$10:$DD$410,calculations!$C416,table123!$DJ$10:$DJ$410))/(SUMIF(table100!$DC$10:$DC$462,calculations!$C416,table100!$DK$10:$DK$462))*1000</f>
        <v>0.18874871691946762</v>
      </c>
      <c r="AB416">
        <f>(SUMIF(table123!$ED$10:$ED$410,calculations!$C416,table123!$EJ$10:$EJ$410))/(SUMIF(table100!$EC$10:$EC$462,calculations!$C416,table100!$EK$10:$EK$462))*1000</f>
        <v>0.14923772558116061</v>
      </c>
      <c r="AC416">
        <f>(SUMIF(table123!$FD$10:$FD$410,calculations!$C416,table123!$FJ$10:$FJ$410))/(SUMIF(table100!$FC$10:$FC$462,calculations!$C416,table100!$FK$10:$FK$462))*1000</f>
        <v>0.18551850369657694</v>
      </c>
      <c r="AD416">
        <f>(SUMIF(table123!$GD$10:$GD$410,calculations!$C416,table123!$GJ$10:$GJ$410))/(SUMIF(table100!$GC$10:$GC$462,calculations!$C416,table100!$GK$10:$GK$462))*1000</f>
        <v>0.12498226441621629</v>
      </c>
      <c r="AF416">
        <f>(SUMIF(table123!$D$10:$D$410,calculations!$C416,table123!$L$10:$L$410))/(SUMIF(table100!$C$10:$C$462,calculations!$C416,table100!$K$10:$K$462))*1000</f>
        <v>0.56102972504850601</v>
      </c>
      <c r="AG416">
        <f>(SUMIF(table123!$AD$10:$AD$410,calculations!$C416,table123!$AL$10:$AL$410))/(SUMIF(table100!$AC$10:$AC$462,calculations!$C416,table100!$AK$10:$AK$462))*1000</f>
        <v>0.54394917593070768</v>
      </c>
      <c r="AH416">
        <f>(SUMIF(table123!$BD$10:$BD$410,calculations!$C416,table123!$BL$10:$BL$410))/(SUMIF(table100!$BC$10:$BC$462,calculations!$C416,table100!$BK$10:$BK$462))*1000</f>
        <v>0.8812790882548116</v>
      </c>
      <c r="AI416">
        <f>(SUMIF(table123!$CD$10:$CD$410,calculations!$C416,table123!$CL$10:$CL$410))/(SUMIF(table100!$CC$10:$CC$462,calculations!$C416,table100!$CK$10:$CK$462))*1000</f>
        <v>1.2012354491215773</v>
      </c>
      <c r="AJ416">
        <f>(SUMIF(table123!$DD$10:$DD$410,calculations!$C416,table123!$DL$10:$DL$410))/(SUMIF(table100!$DC$10:$DC$462,calculations!$C416,table100!$DK$10:$DK$462))*1000</f>
        <v>1.4375076959350175</v>
      </c>
      <c r="AK416">
        <f>(SUMIF(table123!$ED$10:$ED$410,calculations!$C416,table123!$EL$10:$EL$410))/(SUMIF(table100!$EC$10:$EC$462,calculations!$C416,table100!$EK$10:$EK$462))*1000</f>
        <v>1.1566968814651861</v>
      </c>
      <c r="AL416">
        <f>(SUMIF(table123!$FD$10:$FD$410,calculations!$C416,table123!$FL$10:$FL$410))/(SUMIF(table100!$FC$10:$FC$462,calculations!$C416,table100!$FK$10:$FK$462))*1000</f>
        <v>1.1695011975919738</v>
      </c>
      <c r="AM416">
        <f>(SUMIF(table123!$GD$10:$GD$410,calculations!$C416,table123!$GL$10:$GL$410))/(SUMIF(table100!$GC$10:$GC$462,calculations!$C416,table100!$GK$10:$GK$462))*1000</f>
        <v>1.0731482884026302</v>
      </c>
      <c r="AO416">
        <f>(SUMIF(table123!$D$10:$D$410,calculations!$C416,table123!$N$10:$N$410))/(SUMIF(table100!$C$10:$C$462,calculations!$C416,table100!$K$10:$K$462))*1000</f>
        <v>3.3870215598903616E-2</v>
      </c>
      <c r="AP416">
        <f>(SUMIF(table123!$AD$10:$AD$410,calculations!$C416,table123!$AN$10:$AN$410))/(SUMIF(table100!$AC$10:$AC$462,calculations!$C416,table100!$AK$10:$AK$462))*1000</f>
        <v>6.3797174632873224E-2</v>
      </c>
      <c r="AQ416">
        <f>(SUMIF(table123!$BD$10:$BD$410,calculations!$C416,table123!$BN$10:$BN$410))/(SUMIF(table100!$BC$10:$BC$462,calculations!$C416,table100!$BK$10:$BK$462))*1000</f>
        <v>5.3960241191986634E-2</v>
      </c>
      <c r="AR416">
        <f>(SUMIF(table123!$CD$10:$CD$410,calculations!$C416,table123!$CU$10:$CU$410))/(SUMIF(table100!$CC$10:$CC$462,calculations!$C416,table100!$CK$10:$CK$462))*1000</f>
        <v>6.237143125866066E-2</v>
      </c>
      <c r="AS416">
        <f>(SUMIF(table123!$DD$10:$DD$410,calculations!$C416,table123!$DU$10:$DU$410))/(SUMIF(table100!$DC$10:$DC$462,calculations!$C416,table100!$DK$10:$DK$462))*1000</f>
        <v>7.4064616700651897E-2</v>
      </c>
      <c r="AT416">
        <f>(SUMIF(table123!$ED$10:$ED$410,calculations!$C416,table123!$EV$10:$EV$410))/(SUMIF(table100!$EC$10:$EC$462,calculations!$C416,table100!$EK$10:$EK$462))*1000</f>
        <v>3.9608612041498507E-2</v>
      </c>
      <c r="AU416">
        <f>(SUMIF(table123!$FD$10:$FD$410,calculations!$C416,table123!$FV$10:$FV$410))/(SUMIF(table100!$FC$10:$FC$462,calculations!$C416,table100!$FK$10:$FK$462))*1000</f>
        <v>5.1837574094804821E-2</v>
      </c>
      <c r="AV416">
        <f>(SUMIF(table123!$GD$10:$GD$410,calculations!$C416,table123!$GV$10:$GV$410))/(SUMIF(table100!$GC$10:$GC$462,calculations!$C416,table100!$GK$10:$GK$462))*1000</f>
        <v>4.6266980766691043E-2</v>
      </c>
      <c r="AX416">
        <f>(SUMIF(table123!$D$10:$D$410,calculations!$C416,table123!$P$10:$P$410))/(SUMIF(table100!$C$10:$C$462,calculations!$C416,table100!$K$10:$K$462))*1000</f>
        <v>0.34022197335565363</v>
      </c>
      <c r="AY416">
        <f>(SUMIF(table123!$AD$10:$AD$410,calculations!$C416,table123!$AP$10:$AP$410))/(SUMIF(table100!$AC$10:$AC$462,calculations!$C416,table100!$AK$10:$AK$462))*1000</f>
        <v>0.39400962336715278</v>
      </c>
      <c r="AZ416">
        <f>(SUMIF(table123!$BD$10:$BD$410,calculations!$C416,table123!$BP$10:$BP$410))/(SUMIF(table100!$BC$10:$BC$462,calculations!$C416,table100!$BK$10:$BK$462))*1000</f>
        <v>0.3418912299778557</v>
      </c>
      <c r="BA416">
        <f>(SUMIF(table123!$CD$10:$CD$410,calculations!$C416,table123!$CW$10:$CW$410))/(SUMIF(table100!$CC$10:$CC$462,calculations!$C416,table100!$CK$10:$CK$462))*1000</f>
        <v>0.3151566688684202</v>
      </c>
      <c r="BB416">
        <f>(SUMIF(table123!$DD$10:$DD$410,calculations!$C416,table123!$DW$10:$DW$410))/(SUMIF(table100!$DC$10:$DC$462,calculations!$C416,table100!$DK$10:$DK$462))*1000</f>
        <v>0.33075865150504807</v>
      </c>
      <c r="BC416">
        <f>(SUMIF(table123!$ED$10:$ED$410,calculations!$C416,table123!$EX$10:$EX$410))/(SUMIF(table100!$EC$10:$EC$462,calculations!$C416,table100!$EK$10:$EK$462))*1000</f>
        <v>0.31937709340057902</v>
      </c>
      <c r="BD416">
        <f>(SUMIF(table123!$FD$10:$FD$410,calculations!$C416,table123!$FX$10:$FX$410))/(SUMIF(table100!$FC$10:$FC$462,calculations!$C416,table100!$FK$10:$FK$462))*1000</f>
        <v>0.27532891150953215</v>
      </c>
      <c r="BE416">
        <f>(SUMIF(table123!$GD$10:$GD$410,calculations!$C416,table123!$GX$10:$GX$410))/(SUMIF(table100!$GC$10:$GC$462,calculations!$C416,table100!$GK$10:$GK$462))*1000</f>
        <v>0.24904328364017542</v>
      </c>
      <c r="BG416">
        <f>(SUMIF(table123!$D$10:$D$410,calculations!$C416,table123!$R$10:$R$410))/(SUMIF(table100!$C$10:$C$462,calculations!$C416,table100!$K$10:$K$462))*1000</f>
        <v>5.655891771483585</v>
      </c>
      <c r="BH416">
        <f>(SUMIF(table123!$AD$10:$AD$410,calculations!$C416,table123!$AR$10:$AR$410))/(SUMIF(table100!$AC$10:$AC$462,calculations!$C416,table100!$AK$10:$AK$462))*1000</f>
        <v>6.2550377057560729</v>
      </c>
      <c r="BI416">
        <f>(SUMIF(table123!$BD$10:$BD$410,calculations!$C416,table123!$BR$10:$BR$410))/(SUMIF(table100!$BC$10:$BC$462,calculations!$C416,table100!$BK$10:$BK$462))*1000</f>
        <v>7.9008306233571046</v>
      </c>
      <c r="BJ416">
        <f>(SUMIF(table123!$CD$10:$CD$410,calculations!$C416,table123!$CY$10:$CY$410))/(SUMIF(table100!$CC$10:$CC$462,calculations!$C416,table100!$CK$10:$CK$462))*1000</f>
        <v>8.8217258310777673</v>
      </c>
      <c r="BK416">
        <f>(SUMIF(table123!$DD$10:$DD$410,calculations!$C416,table123!$DY$10:$DY$410))/(SUMIF(table100!$DC$10:$DC$462,calculations!$C416,table100!$DK$10:$DK$462))*1000</f>
        <v>9.5393538228007735</v>
      </c>
      <c r="BL416">
        <f>(SUMIF(table123!$ED$10:$ED$410,calculations!$C416,table123!$EZ$10:$EZ$410))/(SUMIF(table100!$EC$10:$EC$462,calculations!$C416,table100!$EK$10:$EK$462))*1000</f>
        <v>10.051390735955788</v>
      </c>
      <c r="BM416">
        <f>(SUMIF(table123!$FD$10:$FD$410,calculations!$C416,table123!$FZ$10:$FZ$410))/(SUMIF(table100!$FC$10:$FC$462,calculations!$C416,table100!$FK$10:$FK$462))*1000</f>
        <v>10.820912522919915</v>
      </c>
      <c r="BN416">
        <f>(SUMIF(table123!$GD$10:$GD$410,calculations!$C416,table123!$GZ$10:$GZ$410))/(SUMIF(table100!$GC$10:$GC$462,calculations!$C416,table100!$GK$10:$GK$462))*1000</f>
        <v>10.354591239816223</v>
      </c>
    </row>
    <row r="417" spans="1:66" x14ac:dyDescent="0.3">
      <c r="A417" t="s">
        <v>1241</v>
      </c>
      <c r="C417" t="s">
        <v>1241</v>
      </c>
      <c r="N417">
        <f>(SUMIF(table123!$D$10:$D$410,calculations!$C417,table123!$H$10:$H$410))/(SUMIF(table100!$C$10:$C$462,calculations!$C417,table100!$K$10:$K$462))*1000</f>
        <v>5.317985370425192</v>
      </c>
      <c r="O417">
        <f>(SUMIF(table123!$AD$10:$AD$410,calculations!$C417,table123!$AH$10:$AH$410))/(SUMIF(table100!$AC$10:$AC$462,calculations!$C417,table100!$AK$10:$AK$462))*1000</f>
        <v>5.6983668564294803</v>
      </c>
      <c r="P417">
        <f>(SUMIF(table123!$BD$10:$BD$410,calculations!$C417,table123!$BH$10:$BH$410))/(SUMIF(table100!$BC$10:$BC$462,calculations!$C417,table100!$BK$10:$BK$462))*1000</f>
        <v>6.7345218282105233</v>
      </c>
      <c r="Q417">
        <f>(SUMIF(table123!$CD$10:$CD$410,calculations!$C417,table123!$CH$10:$CH$410))/(SUMIF(table100!$CC$10:$CC$462,calculations!$C417,table100!$CK$10:$CK$462))*1000</f>
        <v>6.839305913747725</v>
      </c>
      <c r="R417">
        <f>(SUMIF(table123!$DD$10:$DD$410,calculations!$C417,table123!$DH$10:$DH$410))/(SUMIF(table100!$DC$10:$DC$462,calculations!$C417,table100!$DK$10:$DK$462))*1000</f>
        <v>7.5630459603289539</v>
      </c>
      <c r="S417">
        <f>(SUMIF(table123!$ED$10:$ED$410,calculations!$C417,table123!$EH$10:$EH$410))/(SUMIF(table100!$EC$10:$EC$462,calculations!$C417,table100!$EK$10:$EK$462))*1000</f>
        <v>8.3507128031640967</v>
      </c>
      <c r="T417">
        <f>(SUMIF(table123!$FD$10:$FD$410,calculations!$C417,table123!$FH$10:$FH$410))/(SUMIF(table100!$FC$10:$FC$462,calculations!$C417,table100!$FK$10:$FK$462))*1000</f>
        <v>8.4691978963833083</v>
      </c>
      <c r="U417">
        <f>(SUMIF(table123!$GD$10:$GD$410,calculations!$C417,table123!$GH$10:$GH$410))/(SUMIF(table100!$GC$10:$GC$462,calculations!$C417,table100!$GK$10:$GK$462))*1000</f>
        <v>8.4493052889678069</v>
      </c>
      <c r="W417">
        <f>(SUMIF(table123!$D$10:$D$410,calculations!$C417,table123!$J$10:$J$410))/(SUMIF(table100!$C$10:$C$462,calculations!$C417,table100!$K$10:$K$462))*1000</f>
        <v>0.13230347996979372</v>
      </c>
      <c r="X417">
        <f>(SUMIF(table123!$AD$10:$AD$410,calculations!$C417,table123!$AJ$10:$AJ$410))/(SUMIF(table100!$AC$10:$AC$462,calculations!$C417,table100!$AK$10:$AK$462))*1000</f>
        <v>0.17916341078083228</v>
      </c>
      <c r="Y417">
        <f>(SUMIF(table123!$BD$10:$BD$410,calculations!$C417,table123!$BJ$10:$BJ$410))/(SUMIF(table100!$BC$10:$BC$462,calculations!$C417,table100!$BK$10:$BK$462))*1000</f>
        <v>0.20542426202069181</v>
      </c>
      <c r="Z417">
        <f>(SUMIF(table123!$CD$10:$CD$410,calculations!$C417,table123!$CJ$10:$CJ$410))/(SUMIF(table100!$CC$10:$CC$462,calculations!$C417,table100!$CK$10:$CK$462))*1000</f>
        <v>0.1512163801043756</v>
      </c>
      <c r="AA417">
        <f>(SUMIF(table123!$DD$10:$DD$410,calculations!$C417,table123!$DJ$10:$DJ$410))/(SUMIF(table100!$DC$10:$DC$462,calculations!$C417,table100!$DK$10:$DK$462))*1000</f>
        <v>0.21490122688745714</v>
      </c>
      <c r="AB417">
        <f>(SUMIF(table123!$ED$10:$ED$410,calculations!$C417,table123!$EJ$10:$EJ$410))/(SUMIF(table100!$EC$10:$EC$462,calculations!$C417,table100!$EK$10:$EK$462))*1000</f>
        <v>0.20515965954170789</v>
      </c>
      <c r="AC417">
        <f>(SUMIF(table123!$FD$10:$FD$410,calculations!$C417,table123!$FJ$10:$FJ$410))/(SUMIF(table100!$FC$10:$FC$462,calculations!$C417,table100!$FK$10:$FK$462))*1000</f>
        <v>0.19542045330532432</v>
      </c>
      <c r="AD417">
        <f>(SUMIF(table123!$GD$10:$GD$410,calculations!$C417,table123!$GJ$10:$GJ$410))/(SUMIF(table100!$GC$10:$GC$462,calculations!$C417,table100!$GK$10:$GK$462))*1000</f>
        <v>0.12514449984874013</v>
      </c>
      <c r="AF417">
        <f>(SUMIF(table123!$D$10:$D$410,calculations!$C417,table123!$L$10:$L$410))/(SUMIF(table100!$C$10:$C$462,calculations!$C417,table100!$K$10:$K$462))*1000</f>
        <v>0.63693642542835127</v>
      </c>
      <c r="AG417">
        <f>(SUMIF(table123!$AD$10:$AD$410,calculations!$C417,table123!$AL$10:$AL$410))/(SUMIF(table100!$AC$10:$AC$462,calculations!$C417,table100!$AK$10:$AK$462))*1000</f>
        <v>0.65052311637574012</v>
      </c>
      <c r="AH417">
        <f>(SUMIF(table123!$BD$10:$BD$410,calculations!$C417,table123!$BL$10:$BL$410))/(SUMIF(table100!$BC$10:$BC$462,calculations!$C417,table100!$BK$10:$BK$462))*1000</f>
        <v>1.1100055340839816</v>
      </c>
      <c r="AI417">
        <f>(SUMIF(table123!$CD$10:$CD$410,calculations!$C417,table123!$CL$10:$CL$410))/(SUMIF(table100!$CC$10:$CC$462,calculations!$C417,table100!$CK$10:$CK$462))*1000</f>
        <v>1.3797386709875208</v>
      </c>
      <c r="AJ417">
        <f>(SUMIF(table123!$DD$10:$DD$410,calculations!$C417,table123!$DL$10:$DL$410))/(SUMIF(table100!$DC$10:$DC$462,calculations!$C417,table100!$DK$10:$DK$462))*1000</f>
        <v>1.6056040928661897</v>
      </c>
      <c r="AK417">
        <f>(SUMIF(table123!$ED$10:$ED$410,calculations!$C417,table123!$EL$10:$EL$410))/(SUMIF(table100!$EC$10:$EC$462,calculations!$C417,table100!$EK$10:$EK$462))*1000</f>
        <v>1.3552390424271699</v>
      </c>
      <c r="AL417">
        <f>(SUMIF(table123!$FD$10:$FD$410,calculations!$C417,table123!$FL$10:$FL$410))/(SUMIF(table100!$FC$10:$FC$462,calculations!$C417,table100!$FK$10:$FK$462))*1000</f>
        <v>1.3418756038359414</v>
      </c>
      <c r="AM417">
        <f>(SUMIF(table123!$GD$10:$GD$410,calculations!$C417,table123!$GL$10:$GL$410))/(SUMIF(table100!$GC$10:$GC$462,calculations!$C417,table100!$GK$10:$GK$462))*1000</f>
        <v>1.0859533648076467</v>
      </c>
      <c r="AO417">
        <f>(SUMIF(table123!$D$10:$D$410,calculations!$C417,table123!$N$10:$N$410))/(SUMIF(table100!$C$10:$C$462,calculations!$C417,table100!$K$10:$K$462))*1000</f>
        <v>0.19628631044698905</v>
      </c>
      <c r="AP417">
        <f>(SUMIF(table123!$AD$10:$AD$410,calculations!$C417,table123!$AN$10:$AN$410))/(SUMIF(table100!$AC$10:$AC$462,calculations!$C417,table100!$AK$10:$AK$462))*1000</f>
        <v>0.13747242652691746</v>
      </c>
      <c r="AQ417">
        <f>(SUMIF(table123!$BD$10:$BD$410,calculations!$C417,table123!$BN$10:$BN$410))/(SUMIF(table100!$BC$10:$BC$462,calculations!$C417,table100!$BK$10:$BK$462))*1000</f>
        <v>2.3400502891052718E-2</v>
      </c>
      <c r="AR417">
        <f>(SUMIF(table123!$CD$10:$CD$410,calculations!$C417,table123!$CU$10:$CU$410))/(SUMIF(table100!$CC$10:$CC$462,calculations!$C417,table100!$CK$10:$CK$462))*1000</f>
        <v>5.0169092109658024E-2</v>
      </c>
      <c r="AS417">
        <f>(SUMIF(table123!$DD$10:$DD$410,calculations!$C417,table123!$DU$10:$DU$410))/(SUMIF(table100!$DC$10:$DC$462,calculations!$C417,table100!$DK$10:$DK$462))*1000</f>
        <v>2.4092854405549612E-2</v>
      </c>
      <c r="AT417">
        <f>(SUMIF(table123!$ED$10:$ED$410,calculations!$C417,table123!$EV$10:$EV$410))/(SUMIF(table100!$EC$10:$EC$462,calculations!$C417,table100!$EK$10:$EK$462))*1000</f>
        <v>4.2008052633433823E-2</v>
      </c>
      <c r="AU417">
        <f>(SUMIF(table123!$FD$10:$FD$410,calculations!$C417,table123!$FV$10:$FV$410))/(SUMIF(table100!$FC$10:$FC$462,calculations!$C417,table100!$FK$10:$FK$462))*1000</f>
        <v>5.006354369129333E-2</v>
      </c>
      <c r="AV417">
        <f>(SUMIF(table123!$GD$10:$GD$410,calculations!$C417,table123!$GV$10:$GV$410))/(SUMIF(table100!$GC$10:$GC$462,calculations!$C417,table100!$GK$10:$GK$462))*1000</f>
        <v>7.3855770402535159E-2</v>
      </c>
      <c r="AX417">
        <f>(SUMIF(table123!$D$10:$D$410,calculations!$C417,table123!$P$10:$P$410))/(SUMIF(table100!$C$10:$C$462,calculations!$C417,table100!$K$10:$K$462))*1000</f>
        <v>0.49649953480467673</v>
      </c>
      <c r="AY417">
        <f>(SUMIF(table123!$AD$10:$AD$410,calculations!$C417,table123!$AP$10:$AP$410))/(SUMIF(table100!$AC$10:$AC$462,calculations!$C417,table100!$AK$10:$AK$462))*1000</f>
        <v>0.66022705236587542</v>
      </c>
      <c r="AZ417">
        <f>(SUMIF(table123!$BD$10:$BD$410,calculations!$C417,table123!$BP$10:$BP$410))/(SUMIF(table100!$BC$10:$BC$462,calculations!$C417,table100!$BK$10:$BK$462))*1000</f>
        <v>0.43639258444917395</v>
      </c>
      <c r="BA417">
        <f>(SUMIF(table123!$CD$10:$CD$410,calculations!$C417,table123!$CW$10:$CW$410))/(SUMIF(table100!$CC$10:$CC$462,calculations!$C417,table100!$CK$10:$CK$462))*1000</f>
        <v>0.37032944670344736</v>
      </c>
      <c r="BB417">
        <f>(SUMIF(table123!$DD$10:$DD$410,calculations!$C417,table123!$DW$10:$DW$410))/(SUMIF(table100!$DC$10:$DC$462,calculations!$C417,table100!$DK$10:$DK$462))*1000</f>
        <v>0.49821209146658435</v>
      </c>
      <c r="BC417">
        <f>(SUMIF(table123!$ED$10:$ED$410,calculations!$C417,table123!$EX$10:$EX$410))/(SUMIF(table100!$EC$10:$EC$462,calculations!$C417,table100!$EK$10:$EK$462))*1000</f>
        <v>0.25414000306865769</v>
      </c>
      <c r="BD417">
        <f>(SUMIF(table123!$FD$10:$FD$410,calculations!$C417,table123!$FX$10:$FX$410))/(SUMIF(table100!$FC$10:$FC$462,calculations!$C417,table100!$FK$10:$FK$462))*1000</f>
        <v>0.28553483194965235</v>
      </c>
      <c r="BE417">
        <f>(SUMIF(table123!$GD$10:$GD$410,calculations!$C417,table123!$GX$10:$GX$410))/(SUMIF(table100!$GC$10:$GC$462,calculations!$C417,table100!$GK$10:$GK$462))*1000</f>
        <v>0.29576500647311538</v>
      </c>
      <c r="BG417">
        <f>(SUMIF(table123!$D$10:$D$410,calculations!$C417,table123!$R$10:$R$410))/(SUMIF(table100!$C$10:$C$462,calculations!$C417,table100!$K$10:$K$462))*1000</f>
        <v>5.7870120514656493</v>
      </c>
      <c r="BH417">
        <f>(SUMIF(table123!$AD$10:$AD$410,calculations!$C417,table123!$AR$10:$AR$410))/(SUMIF(table100!$AC$10:$AC$462,calculations!$C417,table100!$AK$10:$AK$462))*1000</f>
        <v>6.0052987577470942</v>
      </c>
      <c r="BI417">
        <f>(SUMIF(table123!$BD$10:$BD$410,calculations!$C417,table123!$BR$10:$BR$410))/(SUMIF(table100!$BC$10:$BC$462,calculations!$C417,table100!$BK$10:$BK$462))*1000</f>
        <v>7.6369595427570749</v>
      </c>
      <c r="BJ417">
        <f>(SUMIF(table123!$CD$10:$CD$410,calculations!$C417,table123!$CY$10:$CY$410))/(SUMIF(table100!$CC$10:$CC$462,calculations!$C417,table100!$CK$10:$CK$462))*1000</f>
        <v>8.050100610245833</v>
      </c>
      <c r="BK417">
        <f>(SUMIF(table123!$DD$10:$DD$410,calculations!$C417,table123!$DY$10:$DY$410))/(SUMIF(table100!$DC$10:$DC$462,calculations!$C417,table100!$DK$10:$DK$462))*1000</f>
        <v>8.9094320430215657</v>
      </c>
      <c r="BL417">
        <f>(SUMIF(table123!$ED$10:$ED$410,calculations!$C417,table123!$EZ$10:$EZ$410))/(SUMIF(table100!$EC$10:$EC$462,calculations!$C417,table100!$EK$10:$EK$462))*1000</f>
        <v>9.6989795546977504</v>
      </c>
      <c r="BM417">
        <f>(SUMIF(table123!$FD$10:$FD$410,calculations!$C417,table123!$FZ$10:$FZ$410))/(SUMIF(table100!$FC$10:$FC$462,calculations!$C417,table100!$FK$10:$FK$462))*1000</f>
        <v>9.7710226652662158</v>
      </c>
      <c r="BN417">
        <f>(SUMIF(table123!$GD$10:$GD$410,calculations!$C417,table123!$GZ$10:$GZ$410))/(SUMIF(table100!$GC$10:$GC$462,calculations!$C417,table100!$GK$10:$GK$462))*1000</f>
        <v>9.4384939175536147</v>
      </c>
    </row>
    <row r="420" spans="1:66" x14ac:dyDescent="0.3">
      <c r="A420" t="s">
        <v>1325</v>
      </c>
      <c r="B420" t="s">
        <v>1318</v>
      </c>
      <c r="C420" t="s">
        <v>1306</v>
      </c>
      <c r="N420">
        <f>(SUMIFS(table123!$H$10:$H$410,table123!$E$10:$E$410,$B420,table123!$D$10:$D$410,$C420))/(SUMIFS(table100!$K$10:$K$462,table100!$D$10:$D$462,$B420,table100!$C$10:$C$462,$C420))*1000</f>
        <v>5.2734528116136579</v>
      </c>
      <c r="O420">
        <f>(SUMIFS(table123!$AH$10:$AH$410,table123!$AE$10:$AE$410,$B420,table123!$AD$10:$AD$410,$C420))/(SUMIFS(table100!$AK$10:$AK$462,table100!$AD$10:$AD$462,$B420,table100!$AC$10:$AC$462,$C420))*1000</f>
        <v>5.3233748474574334</v>
      </c>
      <c r="P420">
        <f>(SUMIFS(table123!$BH$10:$BH$410,table123!$BE$10:$BE$410,$B420,table123!$BD$10:$BD$410,$C420))/(SUMIFS(table100!$BK$10:$BK$462,table100!$BD$10:$BD$462,$B420,table100!$BC$10:$BC$462,$C420))*1000</f>
        <v>7.1282096678028282</v>
      </c>
      <c r="Q420">
        <f>(SUMIFS(table123!$CH$10:$CH$410,table123!$CE$10:$CE$410,$B420,table123!$CD$10:$CD$410,$C420))/(SUMIFS(table100!$CK$10:$CK$462,table100!$CD$10:$CD$462,$B420,table100!$CC$10:$CC$462,$C420))*1000</f>
        <v>6.8600173909396975</v>
      </c>
      <c r="R420">
        <f>(SUMIFS(table123!$DH$10:$DH$410,table123!$DE$10:$DE$410,$B420,table123!$DD$10:$DD$410,$C420))/(SUMIFS(table100!$DK$10:$DK$462,table100!$DD$10:$DD$462,$B420,table100!$DC$10:$DC$462,$C420))*1000</f>
        <v>6.6637248733540284</v>
      </c>
      <c r="S420">
        <f>(SUMIFS(table123!$EH$10:$EH$410,table123!$EE$10:$EE$410,$B420,table123!$ED$10:$ED$410,$C420))/(SUMIFS(table100!$EK$10:$EK$462,table100!$ED$10:$ED$462,$B420,table100!$EC$10:$EC$462,$C420))*1000</f>
        <v>7.2818508541158549</v>
      </c>
      <c r="T420">
        <f>(SUMIFS(table123!$FH$10:$FH$410,table123!$FE$10:$FE$410,$B420,table123!$FD$10:$FD$410,$C420))/(SUMIFS(table100!$FK$10:$FK$462,table100!$FD$10:$FD$462,$B420,table100!$FC$10:$FC$462,$C420))*1000</f>
        <v>7.7345282621171902</v>
      </c>
      <c r="U420">
        <f>(SUMIFS(table123!$GH$10:$GH$410,table123!$GE$10:$GE$410,$B420,table123!$GD$10:$GD$410,$C420))/(SUMIFS(table100!$GK$10:$GK$462,table100!$GD$10:$GD$462,$B420,table100!$GC$10:$GC$462,$C420))*1000</f>
        <v>7.6932066835539796</v>
      </c>
      <c r="W420">
        <f>(SUMIFS(table123!$J$10:$J$410,table123!$E$10:$E$410,$B420,table123!$D$10:$D$410,$C420))/(SUMIFS(table100!$K$10:$K$462,table100!$D$10:$D$462,$B420,table100!$C$10:$C$462,$C420))*1000</f>
        <v>0.10698651807020775</v>
      </c>
      <c r="X420">
        <f>(SUMIFS(table123!$AJ$10:$AJ$410,table123!$AE$10:$AE$410,$B420,table123!$AD$10:$AD$410,$C420))/(SUMIFS(table100!$AK$10:$AK$462,table100!$AD$10:$AD$462,$B420,table100!$AC$10:$AC$462,$C420))*1000</f>
        <v>0.10640235265160689</v>
      </c>
      <c r="Y420">
        <f>(SUMIFS(table123!$BJ$10:$BJ$410,table123!$BE$10:$BE$410,$B420,table123!$BD$10:$BD$410,$C420))/(SUMIFS(table100!$BK$10:$BK$462,table100!$BD$10:$BD$462,$B420,table100!$BC$10:$BC$462,$C420))*1000</f>
        <v>0.24779220217521189</v>
      </c>
      <c r="Z420">
        <f>(SUMIFS(table123!$CJ$10:$CJ$410,table123!$CE$10:$CE$410,$B420,table123!$CD$10:$CD$410,$C420))/(SUMIFS(table100!$CK$10:$CK$462,table100!$CD$10:$CD$462,$B420,table100!$CC$10:$CC$462,$C420))*1000</f>
        <v>0.15821320696796268</v>
      </c>
      <c r="AA420">
        <f>(SUMIFS(table123!$DJ$10:$DJ$410,table123!$DE$10:$DE$410,$B420,table123!$DD$10:$DD$410,$C420))/(SUMIFS(table100!$DK$10:$DK$462,table100!$DD$10:$DD$462,$B420,table100!$DC$10:$DC$462,$C420))*1000</f>
        <v>0.16064859198155315</v>
      </c>
      <c r="AB420">
        <f>(SUMIFS(table123!$EJ$10:$EJ$410,table123!$EE$10:$EE$410,$B420,table123!$ED$10:$ED$410,$C420))/(SUMIFS(table100!$EK$10:$EK$462,table100!$ED$10:$ED$462,$B420,table100!$EC$10:$EC$462,$C420))*1000</f>
        <v>0.17612703202800314</v>
      </c>
      <c r="AC420">
        <f>(SUMIFS(table123!$FJ$10:$FJ$410,table123!$FE$10:$FE$410,$B420,table123!$FD$10:$FD$410,$C420))/(SUMIFS(table100!$FK$10:$FK$462,table100!$FD$10:$FD$462,$B420,table100!$FC$10:$FC$462,$C420))*1000</f>
        <v>0.16839202842472853</v>
      </c>
      <c r="AD420">
        <f>(SUMIFS(table123!$GJ$10:$GJ$410,table123!$GE$10:$GE$410,$B420,table123!$GD$10:$GD$410,$C420))/(SUMIFS(table100!$GK$10:$GK$462,table100!$GD$10:$GD$462,$B420,table100!$GC$10:$GC$462,$C420))*1000</f>
        <v>0.1679422561293282</v>
      </c>
      <c r="AF420">
        <f>(SUMIFS(table123!$L$10:$L$410,table123!$E$10:$E$410,$B420,table123!$D$10:$D$410,$C420))/(SUMIFS(table100!$K$10:$K$462,table100!$D$10:$D$462,$B420,table100!$C$10:$C$462,$C420))*1000</f>
        <v>0.52183220038325817</v>
      </c>
      <c r="AG420">
        <f>(SUMIFS(table123!$AL$10:$AL$410,table123!$AE$10:$AE$410,$B420,table123!$AD$10:$AD$410,$C420))/(SUMIFS(table100!$AK$10:$AK$462,table100!$AD$10:$AD$462,$B420,table100!$AC$10:$AC$462,$C420))*1000</f>
        <v>0.63135681700927959</v>
      </c>
      <c r="AH420">
        <f>(SUMIFS(table123!$BL$10:$BL$410,table123!$BE$10:$BE$410,$B420,table123!$BD$10:$BD$410,$C420))/(SUMIFS(table100!$BK$10:$BK$462,table100!$BD$10:$BD$462,$B420,table100!$BC$10:$BC$462,$C420))*1000</f>
        <v>1.3075222520007914</v>
      </c>
      <c r="AI420">
        <f>(SUMIFS(table123!$CL$10:$CL$410,table123!$CE$10:$CE$410,$B420,table123!$CD$10:$CD$410,$C420))/(SUMIFS(table100!$CK$10:$CK$462,table100!$CD$10:$CD$462,$B420,table100!$CC$10:$CC$462,$C420))*1000</f>
        <v>1.4872041454988494</v>
      </c>
      <c r="AJ420">
        <f>(SUMIFS(table123!$DL$10:$DL$410,table123!$DE$10:$DE$410,$B420,table123!$DD$10:$DD$410,$C420))/(SUMIFS(table100!$DK$10:$DK$462,table100!$DD$10:$DD$462,$B420,table100!$DC$10:$DC$462,$C420))*1000</f>
        <v>2.2278023285388899</v>
      </c>
      <c r="AK420">
        <f>(SUMIFS(table123!$EL$10:$EL$410,table123!$EE$10:$EE$410,$B420,table123!$ED$10:$ED$410,$C420))/(SUMIFS(table100!$EK$10:$EK$462,table100!$ED$10:$ED$462,$B420,table100!$EC$10:$EC$462,$C420))*1000</f>
        <v>1.3183161079940355</v>
      </c>
      <c r="AL420">
        <f>(SUMIFS(table123!$FL$10:$FL$410,table123!$FE$10:$FE$410,$B420,table123!$FD$10:$FD$410,$C420))/(SUMIFS(table100!$FK$10:$FK$462,table100!$FD$10:$FD$462,$B420,table100!$FC$10:$FC$462,$C420))*1000</f>
        <v>1.4166894565297814</v>
      </c>
      <c r="AM420">
        <f>(SUMIFS(table123!$GL$10:$GL$410,table123!$GE$10:$GE$410,$B420,table123!$GD$10:$GD$410,$C420))/(SUMIFS(table100!$GK$10:$GK$462,table100!$GD$10:$GD$462,$B420,table100!$GC$10:$GC$462,$C420))*1000</f>
        <v>1.4674213799448399</v>
      </c>
      <c r="AO420">
        <f>(SUMIFS(table123!$N$10:$N$410,table123!$E$10:$E$410,$B420,table123!$D$10:$D$410,$C420))/(SUMIFS(table100!$K$10:$K$462,table100!$D$10:$D$462,$B420,table100!$C$10:$C$462,$C420))*1000</f>
        <v>9.2794428938445476E-3</v>
      </c>
      <c r="AP420">
        <f>(SUMIFS(table123!$AN$10:$AN$410,table123!$AE$10:$AE$410,$B420,table123!$AD$10:$AD$410,$C420))/(SUMIFS(table100!$AK$10:$AK$462,table100!$AD$10:$AD$462,$B420,table100!$AC$10:$AC$462,$C420))*1000</f>
        <v>5.9715606079983451E-3</v>
      </c>
      <c r="AQ420">
        <f>(SUMIFS(table123!$BN$10:$BN$410,table123!$BE$10:$BE$410,$B420,table123!$BD$10:$BD$410,$C420))/(SUMIFS(table100!$BK$10:$BK$462,table100!$BD$10:$BD$462,$B420,table100!$BC$10:$BC$462,$C420))*1000</f>
        <v>0.12524573181840779</v>
      </c>
      <c r="AR420">
        <f>(SUMIFS(table123!$CU$10:$CU$410,table123!$CE$10:$CE$410,$B420,table123!$CD$10:$CD$410,$C420))/(SUMIFS(table100!$CK$10:$CK$462,table100!$CD$10:$CD$462,$B420,table100!$CC$10:$CC$462,$C420))*1000</f>
        <v>7.3475285947833521E-2</v>
      </c>
      <c r="AS420">
        <f>(SUMIFS(table123!$DU$10:$DU$410,table123!$DE$10:$DE$410,$B420,table123!$DD$10:$DD$410,$C420))/(SUMIFS(table100!$DK$10:$DK$462,table100!$DD$10:$DD$462,$B420,table100!$DC$10:$DC$462,$C420))*1000</f>
        <v>5.5854642907493653E-2</v>
      </c>
      <c r="AT420">
        <f>(SUMIFS(table123!$EV$10:$EV$410,table123!$EE$10:$EE$410,$B420,table123!$ED$10:$ED$410,$C420))/(SUMIFS(table100!$EK$10:$EK$462,table100!$ED$10:$ED$462,$B420,table100!$EC$10:$EC$462,$C420))*1000</f>
        <v>3.9022156796623457E-2</v>
      </c>
      <c r="AU420">
        <f>(SUMIFS(table123!$FV$10:$FV$410,table123!$FE$10:$FE$410,$B420,table123!$FD$10:$FD$410,$C420))/(SUMIFS(table100!$FK$10:$FK$462,table100!$FD$10:$FD$462,$B420,table100!$FC$10:$FC$462,$C420))*1000</f>
        <v>3.5561049480998579E-2</v>
      </c>
      <c r="AV420">
        <f>(SUMIFS(table123!$GV$10:$GV$410,table123!$GE$10:$GE$410,$B420,table123!$GD$10:$GD$410,$C420))/(SUMIFS(table100!$GK$10:$GK$462,table100!$GD$10:$GD$462,$B420,table100!$GC$10:$GC$462,$C420))*1000</f>
        <v>5.6499092339804859E-2</v>
      </c>
      <c r="AX420">
        <f>(SUMIFS(table123!$P$10:$P$410,table123!$E$10:$E$410,$B420,table123!$D$10:$D$410,$C420))/(SUMIFS(table100!$K$10:$K$462,table100!$D$10:$D$462,$B420,table100!$C$10:$C$462,$C420))*1000</f>
        <v>0.42139587729694067</v>
      </c>
      <c r="AY420">
        <f>(SUMIFS(table123!$AP$10:$AP$410,table123!$AE$10:$AE$410,$B420,table123!$AD$10:$AD$410,$C420))/(SUMIFS(table100!$AK$10:$AK$462,table100!$AD$10:$AD$462,$B420,table100!$AC$10:$AC$462,$C420))*1000</f>
        <v>0.47881058693223094</v>
      </c>
      <c r="AZ420">
        <f>(SUMIFS(table123!$BP$10:$BP$410,table123!$BE$10:$BE$410,$B420,table123!$BD$10:$BD$410,$C420))/(SUMIFS(table100!$BK$10:$BK$462,table100!$BD$10:$BD$462,$B420,table100!$BC$10:$BC$462,$C420))*1000</f>
        <v>0.57170357756764578</v>
      </c>
      <c r="BA420">
        <f>(SUMIFS(table123!$CW$10:$CW$410,table123!$CE$10:$CE$410,$B420,table123!$CD$10:$CD$410,$C420))/(SUMIFS(table100!$CK$10:$CK$462,table100!$CD$10:$CD$462,$B420,table100!$CC$10:$CC$462,$C420))*1000</f>
        <v>0.36952169356246201</v>
      </c>
      <c r="BB420">
        <f>(SUMIFS(table123!$DW$10:$DW$410,table123!$DE$10:$DE$410,$B420,table123!$DD$10:$DD$410,$C420))/(SUMIFS(table100!$DK$10:$DK$462,table100!$DD$10:$DD$462,$B420,table100!$DC$10:$DC$462,$C420))*1000</f>
        <v>0.34204319418588969</v>
      </c>
      <c r="BC420">
        <f>(SUMIFS(table123!$EX$10:$EX$410,table123!$EE$10:$EE$410,$B420,table123!$ED$10:$ED$410,$C420))/(SUMIFS(table100!$EK$10:$EK$462,table100!$ED$10:$ED$462,$B420,table100!$EC$10:$EC$462,$C420))*1000</f>
        <v>0.45930133202512197</v>
      </c>
      <c r="BD420">
        <f>(SUMIFS(table123!$FX$10:$FX$410,table123!$FE$10:$FE$410,$B420,table123!$FD$10:$FD$410,$C420))/(SUMIFS(table100!$FK$10:$FK$462,table100!$FD$10:$FD$462,$B420,table100!$FC$10:$FC$462,$C420))*1000</f>
        <v>0.44921972800261434</v>
      </c>
      <c r="BE420">
        <f>(SUMIFS(table123!$GX$10:$GX$410,table123!$GE$10:$GE$410,$B420,table123!$GD$10:$GD$410,$C420))/(SUMIFS(table100!$GK$10:$GK$462,table100!$GD$10:$GD$462,$B420,table100!$GC$10:$GC$462,$C420))*1000</f>
        <v>0.34106791522561097</v>
      </c>
      <c r="BG420">
        <f>(SUMIFS(table123!$R$10:$R$410,table123!$E$10:$E$410,$B420,table123!$D$10:$D$410,$C420))/(SUMIFS(table100!$K$10:$K$462,table100!$D$10:$D$462,$B420,table100!$C$10:$C$462,$C420))*1000</f>
        <v>5.4901550956640284</v>
      </c>
      <c r="BH420">
        <f>(SUMIFS(table123!$AR$10:$AR$410,table123!$AE$10:$AE$410,$B420,table123!$AD$10:$AD$410,$C420))/(SUMIFS(table100!$AK$10:$AK$462,table100!$AD$10:$AD$462,$B420,table100!$AC$10:$AC$462,$C420))*1000</f>
        <v>5.588294990794088</v>
      </c>
      <c r="BI420">
        <f>(SUMIFS(table123!$BR$10:$BR$410,table123!$BE$10:$BE$410,$B420,table123!$BD$10:$BD$410,$C420))/(SUMIFS(table100!$BK$10:$BK$462,table100!$BD$10:$BD$462,$B420,table100!$BC$10:$BC$462,$C420))*1000</f>
        <v>8.2370662762295943</v>
      </c>
      <c r="BJ420">
        <f>(SUMIFS(table123!$CY$10:$CY$410,table123!$CE$10:$CE$410,$B420,table123!$CD$10:$CD$410,$C420))/(SUMIFS(table100!$CK$10:$CK$462,table100!$CD$10:$CD$462,$B420,table100!$CC$10:$CC$462,$C420))*1000</f>
        <v>8.209388335791882</v>
      </c>
      <c r="BK420">
        <f>(SUMIFS(table123!$DY$10:$DY$410,table123!$DE$10:$DE$410,$B420,table123!$DD$10:$DD$410,$C420))/(SUMIFS(table100!$DK$10:$DK$462,table100!$DD$10:$DD$462,$B420,table100!$DC$10:$DC$462,$C420))*1000</f>
        <v>8.7659872425960739</v>
      </c>
      <c r="BL420">
        <f>(SUMIFS(table123!$EZ$10:$EZ$410,table123!$EE$10:$EE$410,$B420,table123!$ED$10:$ED$410,$C420))/(SUMIFS(table100!$EK$10:$EK$462,table100!$ED$10:$ED$462,$B420,table100!$EC$10:$EC$462,$C420))*1000</f>
        <v>8.3560148189093955</v>
      </c>
      <c r="BM420">
        <f>(SUMIFS(table123!$FZ$10:$FZ$410,table123!$FE$10:$FE$410,$B420,table123!$FD$10:$FD$410,$C420))/(SUMIFS(table100!$FK$10:$FK$462,table100!$FD$10:$FD$462,$B420,table100!$FC$10:$FC$462,$C420))*1000</f>
        <v>8.9059510685500847</v>
      </c>
      <c r="BN420">
        <f>(SUMIFS(table123!$GZ$10:$GZ$410,table123!$GE$10:$GE$410,$B420,table123!$GD$10:$GD$410,$C420))/(SUMIFS(table100!$GK$10:$GK$462,table100!$GD$10:$GD$462,$B420,table100!$GC$10:$GC$462,$C420))*1000</f>
        <v>9.0440014967423412</v>
      </c>
    </row>
    <row r="421" spans="1:66" x14ac:dyDescent="0.3">
      <c r="A421" t="s">
        <v>1326</v>
      </c>
      <c r="B421" t="s">
        <v>1318</v>
      </c>
      <c r="C421" t="s">
        <v>1308</v>
      </c>
      <c r="N421">
        <f>(SUMIFS(table123!$H$10:$H$410,table123!$E$10:$E$410,$B421,table123!$D$10:$D$410,$C421))/(SUMIFS(table100!$K$10:$K$462,table100!$D$10:$D$462,$B421,table100!$C$10:$C$462,$C421))*1000</f>
        <v>4.9296196154624869</v>
      </c>
      <c r="O421">
        <f>(SUMIFS(table123!$AH$10:$AH$410,table123!$AE$10:$AE$410,$B421,table123!$AD$10:$AD$410,$C421))/(SUMIFS(table100!$AK$10:$AK$462,table100!$AD$10:$AD$462,$B421,table100!$AC$10:$AC$462,$C421))*1000</f>
        <v>5.5243960153476612</v>
      </c>
      <c r="P421">
        <f>(SUMIFS(table123!$BH$10:$BH$410,table123!$BE$10:$BE$410,$B421,table123!$BD$10:$BD$410,$C421))/(SUMIFS(table100!$BK$10:$BK$462,table100!$BD$10:$BD$462,$B421,table100!$BC$10:$BC$462,$C421))*1000</f>
        <v>6.6325400002226003</v>
      </c>
      <c r="Q421">
        <f>(SUMIFS(table123!$CH$10:$CH$410,table123!$CE$10:$CE$410,$B421,table123!$CD$10:$CD$410,$C421))/(SUMIFS(table100!$CK$10:$CK$462,table100!$CD$10:$CD$462,$B421,table100!$CC$10:$CC$462,$C421))*1000</f>
        <v>6.7940611648380109</v>
      </c>
      <c r="R421">
        <f>(SUMIFS(table123!$DH$10:$DH$410,table123!$DE$10:$DE$410,$B421,table123!$DD$10:$DD$410,$C421))/(SUMIFS(table100!$DK$10:$DK$462,table100!$DD$10:$DD$462,$B421,table100!$DC$10:$DC$462,$C421))*1000</f>
        <v>6.698685322463148</v>
      </c>
      <c r="S421">
        <f>(SUMIFS(table123!$EH$10:$EH$410,table123!$EE$10:$EE$410,$B421,table123!$ED$10:$ED$410,$C421))/(SUMIFS(table100!$EK$10:$EK$462,table100!$ED$10:$ED$462,$B421,table100!$EC$10:$EC$462,$C421))*1000</f>
        <v>7.3627185575877077</v>
      </c>
      <c r="T421">
        <f>(SUMIFS(table123!$FH$10:$FH$410,table123!$FE$10:$FE$410,$B421,table123!$FD$10:$FD$410,$C421))/(SUMIFS(table100!$FK$10:$FK$462,table100!$FD$10:$FD$462,$B421,table100!$FC$10:$FC$462,$C421))*1000</f>
        <v>7.6585786093897363</v>
      </c>
      <c r="U421">
        <f>(SUMIFS(table123!$GH$10:$GH$410,table123!$GE$10:$GE$410,$B421,table123!$GD$10:$GD$410,$C421))/(SUMIFS(table100!$GK$10:$GK$462,table100!$GD$10:$GD$462,$B421,table100!$GC$10:$GC$462,$C421))*1000</f>
        <v>7.4116796831904006</v>
      </c>
      <c r="W421">
        <f>(SUMIFS(table123!$J$10:$J$410,table123!$E$10:$E$410,$B421,table123!$D$10:$D$410,$C421))/(SUMIFS(table100!$K$10:$K$462,table100!$D$10:$D$462,$B421,table100!$C$10:$C$462,$C421))*1000</f>
        <v>0.15361748098793598</v>
      </c>
      <c r="X421">
        <f>(SUMIFS(table123!$AJ$10:$AJ$410,table123!$AE$10:$AE$410,$B421,table123!$AD$10:$AD$410,$C421))/(SUMIFS(table100!$AK$10:$AK$462,table100!$AD$10:$AD$462,$B421,table100!$AC$10:$AC$462,$C421))*1000</f>
        <v>0.14334530766254916</v>
      </c>
      <c r="Y421">
        <f>(SUMIFS(table123!$BJ$10:$BJ$410,table123!$BE$10:$BE$410,$B421,table123!$BD$10:$BD$410,$C421))/(SUMIFS(table100!$BK$10:$BK$462,table100!$BD$10:$BD$462,$B421,table100!$BC$10:$BC$462,$C421))*1000</f>
        <v>0.20706159842231345</v>
      </c>
      <c r="Z421">
        <f>(SUMIFS(table123!$CJ$10:$CJ$410,table123!$CE$10:$CE$410,$B421,table123!$CD$10:$CD$410,$C421))/(SUMIFS(table100!$CK$10:$CK$462,table100!$CD$10:$CD$462,$B421,table100!$CC$10:$CC$462,$C421))*1000</f>
        <v>0.21531074839716285</v>
      </c>
      <c r="AA421">
        <f>(SUMIFS(table123!$DJ$10:$DJ$410,table123!$DE$10:$DE$410,$B421,table123!$DD$10:$DD$410,$C421))/(SUMIFS(table100!$DK$10:$DK$462,table100!$DD$10:$DD$462,$B421,table100!$DC$10:$DC$462,$C421))*1000</f>
        <v>0.20994955258203127</v>
      </c>
      <c r="AB421">
        <f>(SUMIFS(table123!$EJ$10:$EJ$410,table123!$EE$10:$EE$410,$B421,table123!$ED$10:$ED$410,$C421))/(SUMIFS(table100!$EK$10:$EK$462,table100!$ED$10:$ED$462,$B421,table100!$EC$10:$EC$462,$C421))*1000</f>
        <v>0.17080413014077092</v>
      </c>
      <c r="AC421">
        <f>(SUMIFS(table123!$FJ$10:$FJ$410,table123!$FE$10:$FE$410,$B421,table123!$FD$10:$FD$410,$C421))/(SUMIFS(table100!$FK$10:$FK$462,table100!$FD$10:$FD$462,$B421,table100!$FC$10:$FC$462,$C421))*1000</f>
        <v>0.16827782857536627</v>
      </c>
      <c r="AD421">
        <f>(SUMIFS(table123!$GJ$10:$GJ$410,table123!$GE$10:$GE$410,$B421,table123!$GD$10:$GD$410,$C421))/(SUMIFS(table100!$GK$10:$GK$462,table100!$GD$10:$GD$462,$B421,table100!$GC$10:$GC$462,$C421))*1000</f>
        <v>0.13524161980208999</v>
      </c>
      <c r="AF421">
        <f>(SUMIFS(table123!$L$10:$L$410,table123!$E$10:$E$410,$B421,table123!$D$10:$D$410,$C421))/(SUMIFS(table100!$K$10:$K$462,table100!$D$10:$D$462,$B421,table100!$C$10:$C$462,$C421))*1000</f>
        <v>0.44006210719100458</v>
      </c>
      <c r="AG421">
        <f>(SUMIFS(table123!$AL$10:$AL$410,table123!$AE$10:$AE$410,$B421,table123!$AD$10:$AD$410,$C421))/(SUMIFS(table100!$AK$10:$AK$462,table100!$AD$10:$AD$462,$B421,table100!$AC$10:$AC$462,$C421))*1000</f>
        <v>0.48892527783899536</v>
      </c>
      <c r="AH421">
        <f>(SUMIFS(table123!$BL$10:$BL$410,table123!$BE$10:$BE$410,$B421,table123!$BD$10:$BD$410,$C421))/(SUMIFS(table100!$BK$10:$BK$462,table100!$BD$10:$BD$462,$B421,table100!$BC$10:$BC$462,$C421))*1000</f>
        <v>1.0710082677016213</v>
      </c>
      <c r="AI421">
        <f>(SUMIFS(table123!$CL$10:$CL$410,table123!$CE$10:$CE$410,$B421,table123!$CD$10:$CD$410,$C421))/(SUMIFS(table100!$CK$10:$CK$462,table100!$CD$10:$CD$462,$B421,table100!$CC$10:$CC$462,$C421))*1000</f>
        <v>1.2149880571608016</v>
      </c>
      <c r="AJ421">
        <f>(SUMIFS(table123!$DL$10:$DL$410,table123!$DE$10:$DE$410,$B421,table123!$DD$10:$DD$410,$C421))/(SUMIFS(table100!$DK$10:$DK$462,table100!$DD$10:$DD$462,$B421,table100!$DC$10:$DC$462,$C421))*1000</f>
        <v>1.7091469608990293</v>
      </c>
      <c r="AK421">
        <f>(SUMIFS(table123!$EL$10:$EL$410,table123!$EE$10:$EE$410,$B421,table123!$ED$10:$ED$410,$C421))/(SUMIFS(table100!$EK$10:$EK$462,table100!$ED$10:$ED$462,$B421,table100!$EC$10:$EC$462,$C421))*1000</f>
        <v>1.0778522068687209</v>
      </c>
      <c r="AL421">
        <f>(SUMIFS(table123!$FL$10:$FL$410,table123!$FE$10:$FE$410,$B421,table123!$FD$10:$FD$410,$C421))/(SUMIFS(table100!$FK$10:$FK$462,table100!$FD$10:$FD$462,$B421,table100!$FC$10:$FC$462,$C421))*1000</f>
        <v>1.3047067169478233</v>
      </c>
      <c r="AM421">
        <f>(SUMIFS(table123!$GL$10:$GL$410,table123!$GE$10:$GE$410,$B421,table123!$GD$10:$GD$410,$C421))/(SUMIFS(table100!$GK$10:$GK$462,table100!$GD$10:$GD$462,$B421,table100!$GC$10:$GC$462,$C421))*1000</f>
        <v>1.1118342496102855</v>
      </c>
      <c r="AO421">
        <f>(SUMIFS(table123!$N$10:$N$410,table123!$E$10:$E$410,$B421,table123!$D$10:$D$410,$C421))/(SUMIFS(table100!$K$10:$K$462,table100!$D$10:$D$462,$B421,table100!$C$10:$C$462,$C421))*1000</f>
        <v>2.5699165052493051E-2</v>
      </c>
      <c r="AP421">
        <f>(SUMIFS(table123!$AN$10:$AN$410,table123!$AE$10:$AE$410,$B421,table123!$AD$10:$AD$410,$C421))/(SUMIFS(table100!$AK$10:$AK$462,table100!$AD$10:$AD$462,$B421,table100!$AC$10:$AC$462,$C421))*1000</f>
        <v>8.5030483102433968E-2</v>
      </c>
      <c r="AQ421">
        <f>(SUMIFS(table123!$BN$10:$BN$410,table123!$BE$10:$BE$410,$B421,table123!$BD$10:$BD$410,$C421))/(SUMIFS(table100!$BK$10:$BK$462,table100!$BD$10:$BD$462,$B421,table100!$BC$10:$BC$462,$C421))*1000</f>
        <v>0.11138485984096862</v>
      </c>
      <c r="AR421">
        <f>(SUMIFS(table123!$CU$10:$CU$410,table123!$CE$10:$CE$410,$B421,table123!$CD$10:$CD$410,$C421))/(SUMIFS(table100!$CK$10:$CK$462,table100!$CD$10:$CD$462,$B421,table100!$CC$10:$CC$462,$C421))*1000</f>
        <v>3.0637102538726729E-2</v>
      </c>
      <c r="AS421">
        <f>(SUMIFS(table123!$DU$10:$DU$410,table123!$DE$10:$DE$410,$B421,table123!$DD$10:$DD$410,$C421))/(SUMIFS(table100!$DK$10:$DK$462,table100!$DD$10:$DD$462,$B421,table100!$DC$10:$DC$462,$C421))*1000</f>
        <v>3.0676275109170786E-2</v>
      </c>
      <c r="AT421">
        <f>(SUMIFS(table123!$EV$10:$EV$410,table123!$EE$10:$EE$410,$B421,table123!$ED$10:$ED$410,$C421))/(SUMIFS(table100!$EK$10:$EK$462,table100!$ED$10:$ED$462,$B421,table100!$EC$10:$EC$462,$C421))*1000</f>
        <v>1.3675494079898324E-2</v>
      </c>
      <c r="AU421">
        <f>(SUMIFS(table123!$FV$10:$FV$410,table123!$FE$10:$FE$410,$B421,table123!$FD$10:$FD$410,$C421))/(SUMIFS(table100!$FK$10:$FK$462,table100!$FD$10:$FD$462,$B421,table100!$FC$10:$FC$462,$C421))*1000</f>
        <v>5.8952594550251661E-2</v>
      </c>
      <c r="AV421">
        <f>(SUMIFS(table123!$GV$10:$GV$410,table123!$GE$10:$GE$410,$B421,table123!$GD$10:$GD$410,$C421))/(SUMIFS(table100!$GK$10:$GK$462,table100!$GD$10:$GD$462,$B421,table100!$GC$10:$GC$462,$C421))*1000</f>
        <v>3.9776947000614703E-2</v>
      </c>
      <c r="AX421">
        <f>(SUMIFS(table123!$P$10:$P$410,table123!$E$10:$E$410,$B421,table123!$D$10:$D$410,$C421))/(SUMIFS(table100!$K$10:$K$462,table100!$D$10:$D$462,$B421,table100!$C$10:$C$462,$C421))*1000</f>
        <v>0.36383087602405889</v>
      </c>
      <c r="AY421">
        <f>(SUMIFS(table123!$AP$10:$AP$410,table123!$AE$10:$AE$410,$B421,table123!$AD$10:$AD$410,$C421))/(SUMIFS(table100!$AK$10:$AK$462,table100!$AD$10:$AD$462,$B421,table100!$AC$10:$AC$462,$C421))*1000</f>
        <v>0.41911984745422692</v>
      </c>
      <c r="AZ421">
        <f>(SUMIFS(table123!$BP$10:$BP$410,table123!$BE$10:$BE$410,$B421,table123!$BD$10:$BD$410,$C421))/(SUMIFS(table100!$BK$10:$BK$462,table100!$BD$10:$BD$462,$B421,table100!$BC$10:$BC$462,$C421))*1000</f>
        <v>0.44325462172611096</v>
      </c>
      <c r="BA421">
        <f>(SUMIFS(table123!$CW$10:$CW$410,table123!$CE$10:$CE$410,$B421,table123!$CD$10:$CD$410,$C421))/(SUMIFS(table100!$CK$10:$CK$462,table100!$CD$10:$CD$462,$B421,table100!$CC$10:$CC$462,$C421))*1000</f>
        <v>0.28452790598465655</v>
      </c>
      <c r="BB421">
        <f>(SUMIFS(table123!$DW$10:$DW$410,table123!$DE$10:$DE$410,$B421,table123!$DD$10:$DD$410,$C421))/(SUMIFS(table100!$DK$10:$DK$462,table100!$DD$10:$DD$462,$B421,table100!$DC$10:$DC$462,$C421))*1000</f>
        <v>0.25694898325388005</v>
      </c>
      <c r="BC421">
        <f>(SUMIFS(table123!$EX$10:$EX$410,table123!$EE$10:$EE$410,$B421,table123!$ED$10:$ED$410,$C421))/(SUMIFS(table100!$EK$10:$EK$462,table100!$ED$10:$ED$462,$B421,table100!$EC$10:$EC$462,$C421))*1000</f>
        <v>0.24643798515408613</v>
      </c>
      <c r="BD421">
        <f>(SUMIFS(table123!$FX$10:$FX$410,table123!$FE$10:$FE$410,$B421,table123!$FD$10:$FD$410,$C421))/(SUMIFS(table100!$FK$10:$FK$462,table100!$FD$10:$FD$462,$B421,table100!$FC$10:$FC$462,$C421))*1000</f>
        <v>0.26321087989337716</v>
      </c>
      <c r="BE421">
        <f>(SUMIFS(table123!$GX$10:$GX$410,table123!$GE$10:$GE$410,$B421,table123!$GD$10:$GD$410,$C421))/(SUMIFS(table100!$GK$10:$GK$462,table100!$GD$10:$GD$462,$B421,table100!$GC$10:$GC$462,$C421))*1000</f>
        <v>0.23427250164499971</v>
      </c>
      <c r="BG421">
        <f>(SUMIFS(table123!$R$10:$R$410,table123!$E$10:$E$410,$B421,table123!$D$10:$D$410,$C421))/(SUMIFS(table100!$K$10:$K$462,table100!$D$10:$D$462,$B421,table100!$C$10:$C$462,$C421))*1000</f>
        <v>5.1851674926698612</v>
      </c>
      <c r="BH421">
        <f>(SUMIFS(table123!$AR$10:$AR$410,table123!$AE$10:$AE$410,$B421,table123!$AD$10:$AD$410,$C421))/(SUMIFS(table100!$AK$10:$AK$462,table100!$AD$10:$AD$462,$B421,table100!$AC$10:$AC$462,$C421))*1000</f>
        <v>5.8225772364974127</v>
      </c>
      <c r="BI421">
        <f>(SUMIFS(table123!$BR$10:$BR$410,table123!$BE$10:$BE$410,$B421,table123!$BD$10:$BD$410,$C421))/(SUMIFS(table100!$BK$10:$BK$462,table100!$BD$10:$BD$462,$B421,table100!$BC$10:$BC$462,$C421))*1000</f>
        <v>7.5787401044613922</v>
      </c>
      <c r="BJ421">
        <f>(SUMIFS(table123!$CY$10:$CY$410,table123!$CE$10:$CE$410,$B421,table123!$CD$10:$CD$410,$C421))/(SUMIFS(table100!$CK$10:$CK$462,table100!$CD$10:$CD$462,$B421,table100!$CC$10:$CC$462,$C421))*1000</f>
        <v>7.9704691669500445</v>
      </c>
      <c r="BK421">
        <f>(SUMIFS(table123!$DY$10:$DY$410,table123!$DE$10:$DE$410,$B421,table123!$DD$10:$DD$410,$C421))/(SUMIFS(table100!$DK$10:$DK$462,table100!$DD$10:$DD$462,$B421,table100!$DC$10:$DC$462,$C421))*1000</f>
        <v>8.3915091277994982</v>
      </c>
      <c r="BL421">
        <f>(SUMIFS(table123!$EZ$10:$EZ$410,table123!$EE$10:$EE$410,$B421,table123!$ED$10:$ED$410,$C421))/(SUMIFS(table100!$EK$10:$EK$462,table100!$ED$10:$ED$462,$B421,table100!$EC$10:$EC$462,$C421))*1000</f>
        <v>8.3786124035230127</v>
      </c>
      <c r="BM421">
        <f>(SUMIFS(table123!$FZ$10:$FZ$410,table123!$FE$10:$FE$410,$B421,table123!$FD$10:$FD$410,$C421))/(SUMIFS(table100!$FK$10:$FK$462,table100!$FD$10:$FD$462,$B421,table100!$FC$10:$FC$462,$C421))*1000</f>
        <v>8.9273048695698005</v>
      </c>
      <c r="BN421">
        <f>(SUMIFS(table123!$GZ$10:$GZ$410,table123!$GE$10:$GE$410,$B421,table123!$GD$10:$GD$410,$C421))/(SUMIFS(table100!$GK$10:$GK$462,table100!$GD$10:$GD$462,$B421,table100!$GC$10:$GC$462,$C421))*1000</f>
        <v>8.4642599979583917</v>
      </c>
    </row>
    <row r="422" spans="1:66" x14ac:dyDescent="0.3">
      <c r="A422" t="s">
        <v>1327</v>
      </c>
      <c r="B422" t="s">
        <v>1318</v>
      </c>
      <c r="C422" t="s">
        <v>1241</v>
      </c>
      <c r="N422">
        <f>(SUMIFS(table123!$H$10:$H$410,table123!$E$10:$E$410,$B422,table123!$D$10:$D$410,$C422))/(SUMIFS(table100!$K$10:$K$462,table100!$D$10:$D$462,$B422,table100!$C$10:$C$462,$C422))*1000</f>
        <v>5.1329218907571006</v>
      </c>
      <c r="O422">
        <f>(SUMIFS(table123!$AH$10:$AH$410,table123!$AE$10:$AE$410,$B422,table123!$AD$10:$AD$410,$C422))/(SUMIFS(table100!$AK$10:$AK$462,table100!$AD$10:$AD$462,$B422,table100!$AC$10:$AC$462,$C422))*1000</f>
        <v>5.2709632397533781</v>
      </c>
      <c r="P422">
        <f>(SUMIFS(table123!$BH$10:$BH$410,table123!$BE$10:$BE$410,$B422,table123!$BD$10:$BD$410,$C422))/(SUMIFS(table100!$BK$10:$BK$462,table100!$BD$10:$BD$462,$B422,table100!$BC$10:$BC$462,$C422))*1000</f>
        <v>6.3235502677481454</v>
      </c>
      <c r="Q422">
        <f>(SUMIFS(table123!$CH$10:$CH$410,table123!$CE$10:$CE$410,$B422,table123!$CD$10:$CD$410,$C422))/(SUMIFS(table100!$CK$10:$CK$462,table100!$CD$10:$CD$462,$B422,table100!$CC$10:$CC$462,$C422))*1000</f>
        <v>6.3952111581972835</v>
      </c>
      <c r="R422">
        <f>(SUMIFS(table123!$DH$10:$DH$410,table123!$DE$10:$DE$410,$B422,table123!$DD$10:$DD$410,$C422))/(SUMIFS(table100!$DK$10:$DK$462,table100!$DD$10:$DD$462,$B422,table100!$DC$10:$DC$462,$C422))*1000</f>
        <v>6.710814879832558</v>
      </c>
      <c r="S422">
        <f>(SUMIFS(table123!$EH$10:$EH$410,table123!$EE$10:$EE$410,$B422,table123!$ED$10:$ED$410,$C422))/(SUMIFS(table100!$EK$10:$EK$462,table100!$ED$10:$ED$462,$B422,table100!$EC$10:$EC$462,$C422))*1000</f>
        <v>7.3948663476753715</v>
      </c>
      <c r="T422">
        <f>(SUMIFS(table123!$FH$10:$FH$410,table123!$FE$10:$FE$410,$B422,table123!$FD$10:$FD$410,$C422))/(SUMIFS(table100!$FK$10:$FK$462,table100!$FD$10:$FD$462,$B422,table100!$FC$10:$FC$462,$C422))*1000</f>
        <v>7.5372092882735444</v>
      </c>
      <c r="U422">
        <f>(SUMIFS(table123!$GH$10:$GH$410,table123!$GE$10:$GE$410,$B422,table123!$GD$10:$GD$410,$C422))/(SUMIFS(table100!$GK$10:$GK$462,table100!$GD$10:$GD$462,$B422,table100!$GC$10:$GC$462,$C422))*1000</f>
        <v>7.2267737782354891</v>
      </c>
      <c r="W422">
        <f>(SUMIFS(table123!$J$10:$J$410,table123!$E$10:$E$410,$B422,table123!$D$10:$D$410,$C422))/(SUMIFS(table100!$K$10:$K$462,table100!$D$10:$D$462,$B422,table100!$C$10:$C$462,$C422))*1000</f>
        <v>0.15915065432767378</v>
      </c>
      <c r="X422">
        <f>(SUMIFS(table123!$AJ$10:$AJ$410,table123!$AE$10:$AE$410,$B422,table123!$AD$10:$AD$410,$C422))/(SUMIFS(table100!$AK$10:$AK$462,table100!$AD$10:$AD$462,$B422,table100!$AC$10:$AC$462,$C422))*1000</f>
        <v>0.22593403977895227</v>
      </c>
      <c r="Y422">
        <f>(SUMIFS(table123!$BJ$10:$BJ$410,table123!$BE$10:$BE$410,$B422,table123!$BD$10:$BD$410,$C422))/(SUMIFS(table100!$BK$10:$BK$462,table100!$BD$10:$BD$462,$B422,table100!$BC$10:$BC$462,$C422))*1000</f>
        <v>0.26903448840336192</v>
      </c>
      <c r="Z422">
        <f>(SUMIFS(table123!$CJ$10:$CJ$410,table123!$CE$10:$CE$410,$B422,table123!$CD$10:$CD$410,$C422))/(SUMIFS(table100!$CK$10:$CK$462,table100!$CD$10:$CD$462,$B422,table100!$CC$10:$CC$462,$C422))*1000</f>
        <v>0.17876438214638546</v>
      </c>
      <c r="AA422">
        <f>(SUMIFS(table123!$DJ$10:$DJ$410,table123!$DE$10:$DE$410,$B422,table123!$DD$10:$DD$410,$C422))/(SUMIFS(table100!$DK$10:$DK$462,table100!$DD$10:$DD$462,$B422,table100!$DC$10:$DC$462,$C422))*1000</f>
        <v>0.22836493017218296</v>
      </c>
      <c r="AB422">
        <f>(SUMIFS(table123!$EJ$10:$EJ$410,table123!$EE$10:$EE$410,$B422,table123!$ED$10:$ED$410,$C422))/(SUMIFS(table100!$EK$10:$EK$462,table100!$ED$10:$ED$462,$B422,table100!$EC$10:$EC$462,$C422))*1000</f>
        <v>0.27949148842817118</v>
      </c>
      <c r="AC422">
        <f>(SUMIFS(table123!$FJ$10:$FJ$410,table123!$FE$10:$FE$410,$B422,table123!$FD$10:$FD$410,$C422))/(SUMIFS(table100!$FK$10:$FK$462,table100!$FD$10:$FD$462,$B422,table100!$FC$10:$FC$462,$C422))*1000</f>
        <v>0.25839288063720972</v>
      </c>
      <c r="AD422">
        <f>(SUMIFS(table123!$GJ$10:$GJ$410,table123!$GE$10:$GE$410,$B422,table123!$GD$10:$GD$410,$C422))/(SUMIFS(table100!$GK$10:$GK$462,table100!$GD$10:$GD$462,$B422,table100!$GC$10:$GC$462,$C422))*1000</f>
        <v>0.15365764645678087</v>
      </c>
      <c r="AF422">
        <f>(SUMIFS(table123!$L$10:$L$410,table123!$E$10:$E$410,$B422,table123!$D$10:$D$410,$C422))/(SUMIFS(table100!$K$10:$K$462,table100!$D$10:$D$462,$B422,table100!$C$10:$C$462,$C422))*1000</f>
        <v>0.60496045965893319</v>
      </c>
      <c r="AG422">
        <f>(SUMIFS(table123!$AL$10:$AL$410,table123!$AE$10:$AE$410,$B422,table123!$AD$10:$AD$410,$C422))/(SUMIFS(table100!$AK$10:$AK$462,table100!$AD$10:$AD$462,$B422,table100!$AC$10:$AC$462,$C422))*1000</f>
        <v>0.7201842288678052</v>
      </c>
      <c r="AH422">
        <f>(SUMIFS(table123!$BL$10:$BL$410,table123!$BE$10:$BE$410,$B422,table123!$BD$10:$BD$410,$C422))/(SUMIFS(table100!$BK$10:$BK$462,table100!$BD$10:$BD$462,$B422,table100!$BC$10:$BC$462,$C422))*1000</f>
        <v>1.2531180145331708</v>
      </c>
      <c r="AI422">
        <f>(SUMIFS(table123!$CL$10:$CL$410,table123!$CE$10:$CE$410,$B422,table123!$CD$10:$CD$410,$C422))/(SUMIFS(table100!$CK$10:$CK$462,table100!$CD$10:$CD$462,$B422,table100!$CC$10:$CC$462,$C422))*1000</f>
        <v>1.62180216573769</v>
      </c>
      <c r="AJ422">
        <f>(SUMIFS(table123!$DL$10:$DL$410,table123!$DE$10:$DE$410,$B422,table123!$DD$10:$DD$410,$C422))/(SUMIFS(table100!$DK$10:$DK$462,table100!$DD$10:$DD$462,$B422,table100!$DC$10:$DC$462,$C422))*1000</f>
        <v>1.9633888582049579</v>
      </c>
      <c r="AK422">
        <f>(SUMIFS(table123!$EL$10:$EL$410,table123!$EE$10:$EE$410,$B422,table123!$ED$10:$ED$410,$C422))/(SUMIFS(table100!$EK$10:$EK$462,table100!$ED$10:$ED$462,$B422,table100!$EC$10:$EC$462,$C422))*1000</f>
        <v>1.5385658209139086</v>
      </c>
      <c r="AL422">
        <f>(SUMIFS(table123!$FL$10:$FL$410,table123!$FE$10:$FE$410,$B422,table123!$FD$10:$FD$410,$C422))/(SUMIFS(table100!$FK$10:$FK$462,table100!$FD$10:$FD$462,$B422,table100!$FC$10:$FC$462,$C422))*1000</f>
        <v>1.5185458490409769</v>
      </c>
      <c r="AM422">
        <f>(SUMIFS(table123!$GL$10:$GL$410,table123!$GE$10:$GE$410,$B422,table123!$GD$10:$GD$410,$C422))/(SUMIFS(table100!$GK$10:$GK$462,table100!$GD$10:$GD$462,$B422,table100!$GC$10:$GC$462,$C422))*1000</f>
        <v>1.1474248832247509</v>
      </c>
      <c r="AO422">
        <f>(SUMIFS(table123!$N$10:$N$410,table123!$E$10:$E$410,$B422,table123!$D$10:$D$410,$C422))/(SUMIFS(table100!$K$10:$K$462,table100!$D$10:$D$462,$B422,table100!$C$10:$C$462,$C422))*1000</f>
        <v>7.8322172405351272E-3</v>
      </c>
      <c r="AP422">
        <f>(SUMIFS(table123!$AN$10:$AN$410,table123!$AE$10:$AE$410,$B422,table123!$AD$10:$AD$410,$C422))/(SUMIFS(table100!$AK$10:$AK$462,table100!$AD$10:$AD$462,$B422,table100!$AC$10:$AC$462,$C422))*1000</f>
        <v>1.838635634063198E-2</v>
      </c>
      <c r="AQ422">
        <f>(SUMIFS(table123!$BN$10:$BN$410,table123!$BE$10:$BE$410,$B422,table123!$BD$10:$BD$410,$C422))/(SUMIFS(table100!$BK$10:$BK$462,table100!$BD$10:$BD$462,$B422,table100!$BC$10:$BC$462,$C422))*1000</f>
        <v>9.2984270185493753E-3</v>
      </c>
      <c r="AR422">
        <f>(SUMIFS(table123!$CU$10:$CU$410,table123!$CE$10:$CE$410,$B422,table123!$CD$10:$CD$410,$C422))/(SUMIFS(table100!$CK$10:$CK$462,table100!$CD$10:$CD$462,$B422,table100!$CC$10:$CC$462,$C422))*1000</f>
        <v>1.6922617931241311E-2</v>
      </c>
      <c r="AS422">
        <f>(SUMIFS(table123!$DU$10:$DU$410,table123!$DE$10:$DE$410,$B422,table123!$DD$10:$DD$410,$C422))/(SUMIFS(table100!$DK$10:$DK$462,table100!$DD$10:$DD$462,$B422,table100!$DC$10:$DC$462,$C422))*1000</f>
        <v>1.6180937565676064E-2</v>
      </c>
      <c r="AT422">
        <f>(SUMIFS(table123!$EV$10:$EV$410,table123!$EE$10:$EE$410,$B422,table123!$ED$10:$ED$410,$C422))/(SUMIFS(table100!$EK$10:$EK$462,table100!$ED$10:$ED$462,$B422,table100!$EC$10:$EC$462,$C422))*1000</f>
        <v>3.9667806049935452E-2</v>
      </c>
      <c r="AU422">
        <f>(SUMIFS(table123!$FV$10:$FV$410,table123!$FE$10:$FE$410,$B422,table123!$FD$10:$FD$410,$C422))/(SUMIFS(table100!$FK$10:$FK$462,table100!$FD$10:$FD$462,$B422,table100!$FC$10:$FC$462,$C422))*1000</f>
        <v>9.0032362591362265E-4</v>
      </c>
      <c r="AV422">
        <f>(SUMIFS(table123!$GV$10:$GV$410,table123!$GE$10:$GE$410,$B422,table123!$GD$10:$GD$410,$C422))/(SUMIFS(table100!$GK$10:$GK$462,table100!$GD$10:$GD$462,$B422,table100!$GC$10:$GC$462,$C422))*1000</f>
        <v>7.7830316268611532E-2</v>
      </c>
      <c r="AX422">
        <f>(SUMIFS(table123!$P$10:$P$410,table123!$E$10:$E$410,$B422,table123!$D$10:$D$410,$C422))/(SUMIFS(table100!$K$10:$K$462,table100!$D$10:$D$462,$B422,table100!$C$10:$C$462,$C422))*1000</f>
        <v>0.592428912074077</v>
      </c>
      <c r="AY422">
        <f>(SUMIFS(table123!$AP$10:$AP$410,table123!$AE$10:$AE$410,$B422,table123!$AD$10:$AD$410,$C422))/(SUMIFS(table100!$AK$10:$AK$462,table100!$AD$10:$AD$462,$B422,table100!$AC$10:$AC$462,$C422))*1000</f>
        <v>0.79715761897180681</v>
      </c>
      <c r="AZ422">
        <f>(SUMIFS(table123!$BP$10:$BP$410,table123!$BE$10:$BE$410,$B422,table123!$BD$10:$BD$410,$C422))/(SUMIFS(table100!$BK$10:$BK$462,table100!$BD$10:$BD$462,$B422,table100!$BC$10:$BC$462,$C422))*1000</f>
        <v>0.49808574062696154</v>
      </c>
      <c r="BA422">
        <f>(SUMIFS(table123!$CW$10:$CW$410,table123!$CE$10:$CE$410,$B422,table123!$CD$10:$CD$410,$C422))/(SUMIFS(table100!$CK$10:$CK$462,table100!$CD$10:$CD$462,$B422,table100!$CC$10:$CC$462,$C422))*1000</f>
        <v>0.40645051431217766</v>
      </c>
      <c r="BB422">
        <f>(SUMIFS(table123!$DW$10:$DW$410,table123!$DE$10:$DE$410,$B422,table123!$DD$10:$DD$410,$C422))/(SUMIFS(table100!$DK$10:$DK$462,table100!$DD$10:$DD$462,$B422,table100!$DC$10:$DC$462,$C422))*1000</f>
        <v>0.6857053919341215</v>
      </c>
      <c r="BC422">
        <f>(SUMIFS(table123!$EX$10:$EX$410,table123!$EE$10:$EE$410,$B422,table123!$ED$10:$ED$410,$C422))/(SUMIFS(table100!$EK$10:$EK$462,table100!$ED$10:$ED$462,$B422,table100!$EC$10:$EC$462,$C422))*1000</f>
        <v>0.25647810476561322</v>
      </c>
      <c r="BD422">
        <f>(SUMIFS(table123!$FX$10:$FX$410,table123!$FE$10:$FE$410,$B422,table123!$FD$10:$FD$410,$C422))/(SUMIFS(table100!$FK$10:$FK$462,table100!$FD$10:$FD$462,$B422,table100!$FC$10:$FC$462,$C422))*1000</f>
        <v>0.35382718498405369</v>
      </c>
      <c r="BE422">
        <f>(SUMIFS(table123!$GX$10:$GX$410,table123!$GE$10:$GE$410,$B422,table123!$GD$10:$GD$410,$C422))/(SUMIFS(table100!$GK$10:$GK$462,table100!$GD$10:$GD$462,$B422,table100!$GC$10:$GC$462,$C422))*1000</f>
        <v>0.33135112587886822</v>
      </c>
      <c r="BG422">
        <f>(SUMIFS(table123!$R$10:$R$410,table123!$E$10:$E$410,$B422,table123!$D$10:$D$410,$C422))/(SUMIFS(table100!$K$10:$K$462,table100!$D$10:$D$462,$B422,table100!$C$10:$C$462,$C422))*1000</f>
        <v>5.3124363099101659</v>
      </c>
      <c r="BH422">
        <f>(SUMIFS(table123!$AR$10:$AR$410,table123!$AE$10:$AE$410,$B422,table123!$AD$10:$AD$410,$C422))/(SUMIFS(table100!$AK$10:$AK$462,table100!$AD$10:$AD$462,$B422,table100!$AC$10:$AC$462,$C422))*1000</f>
        <v>5.4383102457689603</v>
      </c>
      <c r="BI422">
        <f>(SUMIFS(table123!$BR$10:$BR$410,table123!$BE$10:$BE$410,$B422,table123!$BD$10:$BD$410,$C422))/(SUMIFS(table100!$BK$10:$BK$462,table100!$BD$10:$BD$462,$B422,table100!$BC$10:$BC$462,$C422))*1000</f>
        <v>7.3569154570762665</v>
      </c>
      <c r="BJ422">
        <f>(SUMIFS(table123!$CY$10:$CY$410,table123!$CE$10:$CE$410,$B422,table123!$CD$10:$CD$410,$C422))/(SUMIFS(table100!$CK$10:$CK$462,table100!$CD$10:$CD$462,$B422,table100!$CC$10:$CC$462,$C422))*1000</f>
        <v>7.8062498097004225</v>
      </c>
      <c r="BK422">
        <f>(SUMIFS(table123!$DY$10:$DY$410,table123!$DE$10:$DE$410,$B422,table123!$DD$10:$DD$410,$C422))/(SUMIFS(table100!$DK$10:$DK$462,table100!$DD$10:$DD$462,$B422,table100!$DC$10:$DC$462,$C422))*1000</f>
        <v>8.2330442138412536</v>
      </c>
      <c r="BL422">
        <f>(SUMIFS(table123!$EZ$10:$EZ$410,table123!$EE$10:$EE$410,$B422,table123!$ED$10:$ED$410,$C422))/(SUMIFS(table100!$EK$10:$EK$462,table100!$ED$10:$ED$462,$B422,table100!$EC$10:$EC$462,$C422))*1000</f>
        <v>8.9961133583017734</v>
      </c>
      <c r="BM422">
        <f>(SUMIFS(table123!$FZ$10:$FZ$410,table123!$FE$10:$FE$410,$B422,table123!$FD$10:$FD$410,$C422))/(SUMIFS(table100!$FK$10:$FK$462,table100!$FD$10:$FD$462,$B422,table100!$FC$10:$FC$462,$C422))*1000</f>
        <v>8.9612211565935915</v>
      </c>
      <c r="BN422">
        <f>(SUMIFS(table123!$GZ$10:$GZ$410,table123!$GE$10:$GE$410,$B422,table123!$GD$10:$GD$410,$C422))/(SUMIFS(table100!$GK$10:$GK$462,table100!$GD$10:$GD$462,$B422,table100!$GC$10:$GC$462,$C422))*1000</f>
        <v>8.2743354983067654</v>
      </c>
    </row>
    <row r="423" spans="1:66" x14ac:dyDescent="0.3">
      <c r="A423" t="s">
        <v>1328</v>
      </c>
      <c r="B423" t="s">
        <v>1318</v>
      </c>
      <c r="C423" t="s">
        <v>1300</v>
      </c>
      <c r="N423">
        <f>(SUMIFS(table123!$H$10:$H$410,table123!$E$10:$E$410,$B423,table123!$D$10:$D$410,$C423))/(SUMIFS(table100!$K$10:$K$462,table100!$D$10:$D$462,$B423,table100!$C$10:$C$462,$C423))*1000</f>
        <v>5.960338429050946</v>
      </c>
      <c r="O423">
        <f>(SUMIFS(table123!$AH$10:$AH$410,table123!$AE$10:$AE$410,$B423,table123!$AD$10:$AD$410,$C423))/(SUMIFS(table100!$AK$10:$AK$462,table100!$AD$10:$AD$462,$B423,table100!$AC$10:$AC$462,$C423))*1000</f>
        <v>6.3932323303361871</v>
      </c>
      <c r="P423">
        <f>(SUMIFS(table123!$BH$10:$BH$410,table123!$BE$10:$BE$410,$B423,table123!$BD$10:$BD$410,$C423))/(SUMIFS(table100!$BK$10:$BK$462,table100!$BD$10:$BD$462,$B423,table100!$BC$10:$BC$462,$C423))*1000</f>
        <v>7.0328162197050634</v>
      </c>
      <c r="Q423">
        <f>(SUMIFS(table123!$CH$10:$CH$410,table123!$CE$10:$CE$410,$B423,table123!$CD$10:$CD$410,$C423))/(SUMIFS(table100!$CK$10:$CK$462,table100!$CD$10:$CD$462,$B423,table100!$CC$10:$CC$462,$C423))*1000</f>
        <v>7.6610476327590389</v>
      </c>
      <c r="R423">
        <f>(SUMIFS(table123!$DH$10:$DH$410,table123!$DE$10:$DE$410,$B423,table123!$DD$10:$DD$410,$C423))/(SUMIFS(table100!$DK$10:$DK$462,table100!$DD$10:$DD$462,$B423,table100!$DC$10:$DC$462,$C423))*1000</f>
        <v>8.8571240268220457</v>
      </c>
      <c r="S423">
        <f>(SUMIFS(table123!$EH$10:$EH$410,table123!$EE$10:$EE$410,$B423,table123!$ED$10:$ED$410,$C423))/(SUMIFS(table100!$EK$10:$EK$462,table100!$ED$10:$ED$462,$B423,table100!$EC$10:$EC$462,$C423))*1000</f>
        <v>7.5952526727873657</v>
      </c>
      <c r="T423">
        <f>(SUMIFS(table123!$FH$10:$FH$410,table123!$FE$10:$FE$410,$B423,table123!$FD$10:$FD$410,$C423))/(SUMIFS(table100!$FK$10:$FK$462,table100!$FD$10:$FD$462,$B423,table100!$FC$10:$FC$462,$C423))*1000</f>
        <v>9.0268681874686454</v>
      </c>
      <c r="U423">
        <f>(SUMIFS(table123!$GH$10:$GH$410,table123!$GE$10:$GE$410,$B423,table123!$GD$10:$GD$410,$C423))/(SUMIFS(table100!$GK$10:$GK$462,table100!$GD$10:$GD$462,$B423,table100!$GC$10:$GC$462,$C423))*1000</f>
        <v>10.65303376244157</v>
      </c>
      <c r="W423">
        <f>(SUMIFS(table123!$J$10:$J$410,table123!$E$10:$E$410,$B423,table123!$D$10:$D$410,$C423))/(SUMIFS(table100!$K$10:$K$462,table100!$D$10:$D$462,$B423,table100!$C$10:$C$462,$C423))*1000</f>
        <v>0.28495170827242172</v>
      </c>
      <c r="X423">
        <f>(SUMIFS(table123!$AJ$10:$AJ$410,table123!$AE$10:$AE$410,$B423,table123!$AD$10:$AD$410,$C423))/(SUMIFS(table100!$AK$10:$AK$462,table100!$AD$10:$AD$462,$B423,table100!$AC$10:$AC$462,$C423))*1000</f>
        <v>0.36162610847051629</v>
      </c>
      <c r="Y423">
        <f>(SUMIFS(table123!$BJ$10:$BJ$410,table123!$BE$10:$BE$410,$B423,table123!$BD$10:$BD$410,$C423))/(SUMIFS(table100!$BK$10:$BK$462,table100!$BD$10:$BD$462,$B423,table100!$BC$10:$BC$462,$C423))*1000</f>
        <v>0.32383746801097735</v>
      </c>
      <c r="Z423">
        <f>(SUMIFS(table123!$CJ$10:$CJ$410,table123!$CE$10:$CE$410,$B423,table123!$CD$10:$CD$410,$C423))/(SUMIFS(table100!$CK$10:$CK$462,table100!$CD$10:$CD$462,$B423,table100!$CC$10:$CC$462,$C423))*1000</f>
        <v>0.33318971567374467</v>
      </c>
      <c r="AA423">
        <f>(SUMIFS(table123!$DJ$10:$DJ$410,table123!$DE$10:$DE$410,$B423,table123!$DD$10:$DD$410,$C423))/(SUMIFS(table100!$DK$10:$DK$462,table100!$DD$10:$DD$462,$B423,table100!$DC$10:$DC$462,$C423))*1000</f>
        <v>0.50503914621936108</v>
      </c>
      <c r="AB423">
        <f>(SUMIFS(table123!$EJ$10:$EJ$410,table123!$EE$10:$EE$410,$B423,table123!$ED$10:$ED$410,$C423))/(SUMIFS(table100!$EK$10:$EK$462,table100!$ED$10:$ED$462,$B423,table100!$EC$10:$EC$462,$C423))*1000</f>
        <v>0.43467918468042305</v>
      </c>
      <c r="AC423">
        <f>(SUMIFS(table123!$FJ$10:$FJ$410,table123!$FE$10:$FE$410,$B423,table123!$FD$10:$FD$410,$C423))/(SUMIFS(table100!$FK$10:$FK$462,table100!$FD$10:$FD$462,$B423,table100!$FC$10:$FC$462,$C423))*1000</f>
        <v>0.48198037672724398</v>
      </c>
      <c r="AD423">
        <f>(SUMIFS(table123!$GJ$10:$GJ$410,table123!$GE$10:$GE$410,$B423,table123!$GD$10:$GD$410,$C423))/(SUMIFS(table100!$GK$10:$GK$462,table100!$GD$10:$GD$462,$B423,table100!$GC$10:$GC$462,$C423))*1000</f>
        <v>0.56335215381673565</v>
      </c>
      <c r="AF423">
        <f>(SUMIFS(table123!$L$10:$L$410,table123!$E$10:$E$410,$B423,table123!$D$10:$D$410,$C423))/(SUMIFS(table100!$K$10:$K$462,table100!$D$10:$D$462,$B423,table100!$C$10:$C$462,$C423))*1000</f>
        <v>0.53236309813136051</v>
      </c>
      <c r="AG423">
        <f>(SUMIFS(table123!$AL$10:$AL$410,table123!$AE$10:$AE$410,$B423,table123!$AD$10:$AD$410,$C423))/(SUMIFS(table100!$AK$10:$AK$462,table100!$AD$10:$AD$462,$B423,table100!$AC$10:$AC$462,$C423))*1000</f>
        <v>0.6759558696918424</v>
      </c>
      <c r="AH423">
        <f>(SUMIFS(table123!$BL$10:$BL$410,table123!$BE$10:$BE$410,$B423,table123!$BD$10:$BD$410,$C423))/(SUMIFS(table100!$BK$10:$BK$462,table100!$BD$10:$BD$462,$B423,table100!$BC$10:$BC$462,$C423))*1000</f>
        <v>1.0587442985692224</v>
      </c>
      <c r="AI423">
        <f>(SUMIFS(table123!$CL$10:$CL$410,table123!$CE$10:$CE$410,$B423,table123!$CD$10:$CD$410,$C423))/(SUMIFS(table100!$CK$10:$CK$462,table100!$CD$10:$CD$462,$B423,table100!$CC$10:$CC$462,$C423))*1000</f>
        <v>1.7082124345706058</v>
      </c>
      <c r="AJ423">
        <f>(SUMIFS(table123!$DL$10:$DL$410,table123!$DE$10:$DE$410,$B423,table123!$DD$10:$DD$410,$C423))/(SUMIFS(table100!$DK$10:$DK$462,table100!$DD$10:$DD$462,$B423,table100!$DC$10:$DC$462,$C423))*1000</f>
        <v>2.5128567065016729</v>
      </c>
      <c r="AK423">
        <f>(SUMIFS(table123!$EL$10:$EL$410,table123!$EE$10:$EE$410,$B423,table123!$ED$10:$ED$410,$C423))/(SUMIFS(table100!$EK$10:$EK$462,table100!$ED$10:$ED$462,$B423,table100!$EC$10:$EC$462,$C423))*1000</f>
        <v>1.5554251242937853</v>
      </c>
      <c r="AL423">
        <f>(SUMIFS(table123!$FL$10:$FL$410,table123!$FE$10:$FE$410,$B423,table123!$FD$10:$FD$410,$C423))/(SUMIFS(table100!$FK$10:$FK$462,table100!$FD$10:$FD$462,$B423,table100!$FC$10:$FC$462,$C423))*1000</f>
        <v>1.4259757820209185</v>
      </c>
      <c r="AM423">
        <f>(SUMIFS(table123!$GL$10:$GL$410,table123!$GE$10:$GE$410,$B423,table123!$GD$10:$GD$410,$C423))/(SUMIFS(table100!$GK$10:$GK$462,table100!$GD$10:$GD$462,$B423,table100!$GC$10:$GC$462,$C423))*1000</f>
        <v>1.232750340540673</v>
      </c>
      <c r="AO423">
        <f>(SUMIFS(table123!$N$10:$N$410,table123!$E$10:$E$410,$B423,table123!$D$10:$D$410,$C423))/(SUMIFS(table100!$K$10:$K$462,table100!$D$10:$D$462,$B423,table100!$C$10:$C$462,$C423))*1000</f>
        <v>0</v>
      </c>
      <c r="AP423">
        <f>(SUMIFS(table123!$AN$10:$AN$410,table123!$AE$10:$AE$410,$B423,table123!$AD$10:$AD$410,$C423))/(SUMIFS(table100!$AK$10:$AK$462,table100!$AD$10:$AD$462,$B423,table100!$AC$10:$AC$462,$C423))*1000</f>
        <v>0</v>
      </c>
      <c r="AQ423">
        <f>(SUMIFS(table123!$BN$10:$BN$410,table123!$BE$10:$BE$410,$B423,table123!$BD$10:$BD$410,$C423))/(SUMIFS(table100!$BK$10:$BK$462,table100!$BD$10:$BD$462,$B423,table100!$BC$10:$BC$462,$C423))*1000</f>
        <v>0</v>
      </c>
      <c r="AR423">
        <f>(SUMIFS(table123!$CU$10:$CU$410,table123!$CE$10:$CE$410,$B423,table123!$CD$10:$CD$410,$C423))/(SUMIFS(table100!$CK$10:$CK$462,table100!$CD$10:$CD$462,$B423,table100!$CC$10:$CC$462,$C423))*1000</f>
        <v>0</v>
      </c>
      <c r="AS423">
        <f>(SUMIFS(table123!$DU$10:$DU$410,table123!$DE$10:$DE$410,$B423,table123!$DD$10:$DD$410,$C423))/(SUMIFS(table100!$DK$10:$DK$462,table100!$DD$10:$DD$462,$B423,table100!$DC$10:$DC$462,$C423))*1000</f>
        <v>8.6086218105572911E-4</v>
      </c>
      <c r="AT423">
        <f>(SUMIFS(table123!$EV$10:$EV$410,table123!$EE$10:$EE$410,$B423,table123!$ED$10:$ED$410,$C423))/(SUMIFS(table100!$EK$10:$EK$462,table100!$ED$10:$ED$462,$B423,table100!$EC$10:$EC$462,$C423))*1000</f>
        <v>1.4186657463460283E-3</v>
      </c>
      <c r="AU423">
        <f>(SUMIFS(table123!$FV$10:$FV$410,table123!$FE$10:$FE$410,$B423,table123!$FD$10:$FD$410,$C423))/(SUMIFS(table100!$FK$10:$FK$462,table100!$FD$10:$FD$462,$B423,table100!$FC$10:$FC$462,$C423))*1000</f>
        <v>1.2935295991512965E-2</v>
      </c>
      <c r="AV423">
        <f>(SUMIFS(table123!$GV$10:$GV$410,table123!$GE$10:$GE$410,$B423,table123!$GD$10:$GD$410,$C423))/(SUMIFS(table100!$GK$10:$GK$462,table100!$GD$10:$GD$462,$B423,table100!$GC$10:$GC$462,$C423))*1000</f>
        <v>6.9584011093964384E-3</v>
      </c>
      <c r="AX423">
        <f>(SUMIFS(table123!$P$10:$P$410,table123!$E$10:$E$410,$B423,table123!$D$10:$D$410,$C423))/(SUMIFS(table100!$K$10:$K$462,table100!$D$10:$D$462,$B423,table100!$C$10:$C$462,$C423))*1000</f>
        <v>0.55867088032663592</v>
      </c>
      <c r="AY423">
        <f>(SUMIFS(table123!$AP$10:$AP$410,table123!$AE$10:$AE$410,$B423,table123!$AD$10:$AD$410,$C423))/(SUMIFS(table100!$AK$10:$AK$462,table100!$AD$10:$AD$462,$B423,table100!$AC$10:$AC$462,$C423))*1000</f>
        <v>0.50469021474601705</v>
      </c>
      <c r="AZ423">
        <f>(SUMIFS(table123!$BP$10:$BP$410,table123!$BE$10:$BE$410,$B423,table123!$BD$10:$BD$410,$C423))/(SUMIFS(table100!$BK$10:$BK$462,table100!$BD$10:$BD$462,$B423,table100!$BC$10:$BC$462,$C423))*1000</f>
        <v>0.58407442428646539</v>
      </c>
      <c r="BA423">
        <f>(SUMIFS(table123!$CW$10:$CW$410,table123!$CE$10:$CE$410,$B423,table123!$CD$10:$CD$410,$C423))/(SUMIFS(table100!$CK$10:$CK$462,table100!$CD$10:$CD$462,$B423,table100!$CC$10:$CC$462,$C423))*1000</f>
        <v>0.90519916673483891</v>
      </c>
      <c r="BB423">
        <f>(SUMIFS(table123!$DW$10:$DW$410,table123!$DE$10:$DE$410,$B423,table123!$DD$10:$DD$410,$C423))/(SUMIFS(table100!$DK$10:$DK$462,table100!$DD$10:$DD$462,$B423,table100!$DC$10:$DC$462,$C423))*1000</f>
        <v>0.52397811420258711</v>
      </c>
      <c r="BC423">
        <f>(SUMIFS(table123!$EX$10:$EX$410,table123!$EE$10:$EE$410,$B423,table123!$ED$10:$ED$410,$C423))/(SUMIFS(table100!$EK$10:$EK$462,table100!$ED$10:$ED$462,$B423,table100!$EC$10:$EC$462,$C423))*1000</f>
        <v>0.58590895324090964</v>
      </c>
      <c r="BD423">
        <f>(SUMIFS(table123!$FX$10:$FX$410,table123!$FE$10:$FE$410,$B423,table123!$FD$10:$FD$410,$C423))/(SUMIFS(table100!$FK$10:$FK$462,table100!$FD$10:$FD$462,$B423,table100!$FC$10:$FC$462,$C423))*1000</f>
        <v>0.65070162879045645</v>
      </c>
      <c r="BE423">
        <f>(SUMIFS(table123!$GX$10:$GX$410,table123!$GE$10:$GE$410,$B423,table123!$GD$10:$GD$410,$C423))/(SUMIFS(table100!$GK$10:$GK$462,table100!$GD$10:$GD$462,$B423,table100!$GC$10:$GC$462,$C423))*1000</f>
        <v>0.84447155863635182</v>
      </c>
      <c r="BG423">
        <f>(SUMIFS(table123!$R$10:$R$410,table123!$E$10:$E$410,$B423,table123!$D$10:$D$410,$C423))/(SUMIFS(table100!$K$10:$K$462,table100!$D$10:$D$462,$B423,table100!$C$10:$C$462,$C423))*1000</f>
        <v>6.2189823551280918</v>
      </c>
      <c r="BH423">
        <f>(SUMIFS(table123!$AR$10:$AR$410,table123!$AE$10:$AE$410,$B423,table123!$AD$10:$AD$410,$C423))/(SUMIFS(table100!$AK$10:$AK$462,table100!$AD$10:$AD$462,$B423,table100!$AC$10:$AC$462,$C423))*1000</f>
        <v>6.9261240937525281</v>
      </c>
      <c r="BI423">
        <f>(SUMIFS(table123!$BR$10:$BR$410,table123!$BE$10:$BE$410,$B423,table123!$BD$10:$BD$410,$C423))/(SUMIFS(table100!$BK$10:$BK$462,table100!$BD$10:$BD$462,$B423,table100!$BC$10:$BC$462,$C423))*1000</f>
        <v>7.831323561998798</v>
      </c>
      <c r="BJ423">
        <f>(SUMIFS(table123!$CY$10:$CY$410,table123!$CE$10:$CE$410,$B423,table123!$CD$10:$CD$410,$C423))/(SUMIFS(table100!$CK$10:$CK$462,table100!$CD$10:$CD$462,$B423,table100!$CC$10:$CC$462,$C423))*1000</f>
        <v>8.7972506162685491</v>
      </c>
      <c r="BK423">
        <f>(SUMIFS(table123!$DY$10:$DY$410,table123!$DE$10:$DE$410,$B423,table123!$DD$10:$DD$410,$C423))/(SUMIFS(table100!$DK$10:$DK$462,table100!$DD$10:$DD$462,$B423,table100!$DC$10:$DC$462,$C423))*1000</f>
        <v>11.351902627521547</v>
      </c>
      <c r="BL423">
        <f>(SUMIFS(table123!$EZ$10:$EZ$410,table123!$EE$10:$EE$410,$B423,table123!$ED$10:$ED$410,$C423))/(SUMIFS(table100!$EK$10:$EK$462,table100!$ED$10:$ED$462,$B423,table100!$EC$10:$EC$462,$C423))*1000</f>
        <v>9.0008666942670104</v>
      </c>
      <c r="BM423">
        <f>(SUMIFS(table123!$FZ$10:$FZ$410,table123!$FE$10:$FE$410,$B423,table123!$FD$10:$FD$410,$C423))/(SUMIFS(table100!$FK$10:$FK$462,table100!$FD$10:$FD$462,$B423,table100!$FC$10:$FC$462,$C423))*1000</f>
        <v>10.297058013417864</v>
      </c>
      <c r="BN423">
        <f>(SUMIFS(table123!$GZ$10:$GZ$410,table123!$GE$10:$GE$410,$B423,table123!$GD$10:$GD$410,$C423))/(SUMIFS(table100!$GK$10:$GK$462,table100!$GD$10:$GD$462,$B423,table100!$GC$10:$GC$462,$C423))*1000</f>
        <v>11.611623099272025</v>
      </c>
    </row>
    <row r="424" spans="1:66" x14ac:dyDescent="0.3">
      <c r="A424" t="s">
        <v>1329</v>
      </c>
      <c r="B424" t="s">
        <v>1318</v>
      </c>
      <c r="C424" t="s">
        <v>1301</v>
      </c>
      <c r="N424">
        <f>(SUMIFS(table123!$H$10:$H$410,table123!$E$10:$E$410,$B424,table123!$D$10:$D$410,$C424))/(SUMIFS(table100!$K$10:$K$462,table100!$D$10:$D$462,$B424,table100!$C$10:$C$462,$C424))*1000</f>
        <v>4.1044913701075574</v>
      </c>
      <c r="O424">
        <f>(SUMIFS(table123!$AH$10:$AH$410,table123!$AE$10:$AE$410,$B424,table123!$AD$10:$AD$410,$C424))/(SUMIFS(table100!$AK$10:$AK$462,table100!$AD$10:$AD$462,$B424,table100!$AC$10:$AC$462,$C424))*1000</f>
        <v>4.4288274536371421</v>
      </c>
      <c r="P424">
        <f>(SUMIFS(table123!$BH$10:$BH$410,table123!$BE$10:$BE$410,$B424,table123!$BD$10:$BD$410,$C424))/(SUMIFS(table100!$BK$10:$BK$462,table100!$BD$10:$BD$462,$B424,table100!$BC$10:$BC$462,$C424))*1000</f>
        <v>5.3054899550668795</v>
      </c>
      <c r="Q424">
        <f>(SUMIFS(table123!$CH$10:$CH$410,table123!$CE$10:$CE$410,$B424,table123!$CD$10:$CD$410,$C424))/(SUMIFS(table100!$CK$10:$CK$462,table100!$CD$10:$CD$462,$B424,table100!$CC$10:$CC$462,$C424))*1000</f>
        <v>5.3128876417725674</v>
      </c>
      <c r="R424">
        <f>(SUMIFS(table123!$DH$10:$DH$410,table123!$DE$10:$DE$410,$B424,table123!$DD$10:$DD$410,$C424))/(SUMIFS(table100!$DK$10:$DK$462,table100!$DD$10:$DD$462,$B424,table100!$DC$10:$DC$462,$C424))*1000</f>
        <v>6.3471764921391305</v>
      </c>
      <c r="S424">
        <f>(SUMIFS(table123!$EH$10:$EH$410,table123!$EE$10:$EE$410,$B424,table123!$ED$10:$ED$410,$C424))/(SUMIFS(table100!$EK$10:$EK$462,table100!$ED$10:$ED$462,$B424,table100!$EC$10:$EC$462,$C424))*1000</f>
        <v>6.7092948550068918</v>
      </c>
      <c r="T424">
        <f>(SUMIFS(table123!$FH$10:$FH$410,table123!$FE$10:$FE$410,$B424,table123!$FD$10:$FD$410,$C424))/(SUMIFS(table100!$FK$10:$FK$462,table100!$FD$10:$FD$462,$B424,table100!$FC$10:$FC$462,$C424))*1000</f>
        <v>7.6777852360059002</v>
      </c>
      <c r="U424">
        <f>(SUMIFS(table123!$GH$10:$GH$410,table123!$GE$10:$GE$410,$B424,table123!$GD$10:$GD$410,$C424))/(SUMIFS(table100!$GK$10:$GK$462,table100!$GD$10:$GD$462,$B424,table100!$GC$10:$GC$462,$C424))*1000</f>
        <v>7.9704368626702005</v>
      </c>
      <c r="W424">
        <f>(SUMIFS(table123!$J$10:$J$410,table123!$E$10:$E$410,$B424,table123!$D$10:$D$410,$C424))/(SUMIFS(table100!$K$10:$K$462,table100!$D$10:$D$462,$B424,table100!$C$10:$C$462,$C424))*1000</f>
        <v>0.22855124275495026</v>
      </c>
      <c r="X424">
        <f>(SUMIFS(table123!$AJ$10:$AJ$410,table123!$AE$10:$AE$410,$B424,table123!$AD$10:$AD$410,$C424))/(SUMIFS(table100!$AK$10:$AK$462,table100!$AD$10:$AD$462,$B424,table100!$AC$10:$AC$462,$C424))*1000</f>
        <v>0.19827587480855874</v>
      </c>
      <c r="Y424">
        <f>(SUMIFS(table123!$BJ$10:$BJ$410,table123!$BE$10:$BE$410,$B424,table123!$BD$10:$BD$410,$C424))/(SUMIFS(table100!$BK$10:$BK$462,table100!$BD$10:$BD$462,$B424,table100!$BC$10:$BC$462,$C424))*1000</f>
        <v>0.23463643261277062</v>
      </c>
      <c r="Z424">
        <f>(SUMIFS(table123!$CJ$10:$CJ$410,table123!$CE$10:$CE$410,$B424,table123!$CD$10:$CD$410,$C424))/(SUMIFS(table100!$CK$10:$CK$462,table100!$CD$10:$CD$462,$B424,table100!$CC$10:$CC$462,$C424))*1000</f>
        <v>0.16448139595831174</v>
      </c>
      <c r="AA424">
        <f>(SUMIFS(table123!$DJ$10:$DJ$410,table123!$DE$10:$DE$410,$B424,table123!$DD$10:$DD$410,$C424))/(SUMIFS(table100!$DK$10:$DK$462,table100!$DD$10:$DD$462,$B424,table100!$DC$10:$DC$462,$C424))*1000</f>
        <v>0.17882418272236766</v>
      </c>
      <c r="AB424">
        <f>(SUMIFS(table123!$EJ$10:$EJ$410,table123!$EE$10:$EE$410,$B424,table123!$ED$10:$ED$410,$C424))/(SUMIFS(table100!$EK$10:$EK$462,table100!$ED$10:$ED$462,$B424,table100!$EC$10:$EC$462,$C424))*1000</f>
        <v>8.0079499593980544E-2</v>
      </c>
      <c r="AC424">
        <f>(SUMIFS(table123!$FJ$10:$FJ$410,table123!$FE$10:$FE$410,$B424,table123!$FD$10:$FD$410,$C424))/(SUMIFS(table100!$FK$10:$FK$462,table100!$FD$10:$FD$462,$B424,table100!$FC$10:$FC$462,$C424))*1000</f>
        <v>0.10138313122506339</v>
      </c>
      <c r="AD424">
        <f>(SUMIFS(table123!$GJ$10:$GJ$410,table123!$GE$10:$GE$410,$B424,table123!$GD$10:$GD$410,$C424))/(SUMIFS(table100!$GK$10:$GK$462,table100!$GD$10:$GD$462,$B424,table100!$GC$10:$GC$462,$C424))*1000</f>
        <v>6.9386700767433737E-2</v>
      </c>
      <c r="AF424">
        <f>(SUMIFS(table123!$L$10:$L$410,table123!$E$10:$E$410,$B424,table123!$D$10:$D$410,$C424))/(SUMIFS(table100!$K$10:$K$462,table100!$D$10:$D$462,$B424,table100!$C$10:$C$462,$C424))*1000</f>
        <v>0.45850710245396081</v>
      </c>
      <c r="AG424">
        <f>(SUMIFS(table123!$AL$10:$AL$410,table123!$AE$10:$AE$410,$B424,table123!$AD$10:$AD$410,$C424))/(SUMIFS(table100!$AK$10:$AK$462,table100!$AD$10:$AD$462,$B424,table100!$AC$10:$AC$462,$C424))*1000</f>
        <v>0.31240442774775945</v>
      </c>
      <c r="AH424">
        <f>(SUMIFS(table123!$BL$10:$BL$410,table123!$BE$10:$BE$410,$B424,table123!$BD$10:$BD$410,$C424))/(SUMIFS(table100!$BK$10:$BK$462,table100!$BD$10:$BD$462,$B424,table100!$BC$10:$BC$462,$C424))*1000</f>
        <v>0.51584192818685448</v>
      </c>
      <c r="AI424">
        <f>(SUMIFS(table123!$CL$10:$CL$410,table123!$CE$10:$CE$410,$B424,table123!$CD$10:$CD$410,$C424))/(SUMIFS(table100!$CK$10:$CK$462,table100!$CD$10:$CD$462,$B424,table100!$CC$10:$CC$462,$C424))*1000</f>
        <v>1.1139606455515987</v>
      </c>
      <c r="AJ424">
        <f>(SUMIFS(table123!$DL$10:$DL$410,table123!$DE$10:$DE$410,$B424,table123!$DD$10:$DD$410,$C424))/(SUMIFS(table100!$DK$10:$DK$462,table100!$DD$10:$DD$462,$B424,table100!$DC$10:$DC$462,$C424))*1000</f>
        <v>1.1168150553519045</v>
      </c>
      <c r="AK424">
        <f>(SUMIFS(table123!$EL$10:$EL$410,table123!$EE$10:$EE$410,$B424,table123!$ED$10:$ED$410,$C424))/(SUMIFS(table100!$EK$10:$EK$462,table100!$ED$10:$ED$462,$B424,table100!$EC$10:$EC$462,$C424))*1000</f>
        <v>1.0549009202611925</v>
      </c>
      <c r="AL424">
        <f>(SUMIFS(table123!$FL$10:$FL$410,table123!$FE$10:$FE$410,$B424,table123!$FD$10:$FD$410,$C424))/(SUMIFS(table100!$FK$10:$FK$462,table100!$FD$10:$FD$462,$B424,table100!$FC$10:$FC$462,$C424))*1000</f>
        <v>0.99793567790941928</v>
      </c>
      <c r="AM424">
        <f>(SUMIFS(table123!$GL$10:$GL$410,table123!$GE$10:$GE$410,$B424,table123!$GD$10:$GD$410,$C424))/(SUMIFS(table100!$GK$10:$GK$462,table100!$GD$10:$GD$462,$B424,table100!$GC$10:$GC$462,$C424))*1000</f>
        <v>1.0878912087082406</v>
      </c>
      <c r="AO424">
        <f>(SUMIFS(table123!$N$10:$N$410,table123!$E$10:$E$410,$B424,table123!$D$10:$D$410,$C424))/(SUMIFS(table100!$K$10:$K$462,table100!$D$10:$D$462,$B424,table100!$C$10:$C$462,$C424))*1000</f>
        <v>-5.8191273396782772E-3</v>
      </c>
      <c r="AP424">
        <f>(SUMIFS(table123!$AN$10:$AN$410,table123!$AE$10:$AE$410,$B424,table123!$AD$10:$AD$410,$C424))/(SUMIFS(table100!$AK$10:$AK$462,table100!$AD$10:$AD$462,$B424,table100!$AC$10:$AC$462,$C424))*1000</f>
        <v>-5.1967467187727092E-3</v>
      </c>
      <c r="AQ424">
        <f>(SUMIFS(table123!$BN$10:$BN$410,table123!$BE$10:$BE$410,$B424,table123!$BD$10:$BD$410,$C424))/(SUMIFS(table100!$BK$10:$BK$462,table100!$BD$10:$BD$462,$B424,table100!$BC$10:$BC$462,$C424))*1000</f>
        <v>-5.9703926873478535E-4</v>
      </c>
      <c r="AR424">
        <f>(SUMIFS(table123!$CU$10:$CU$410,table123!$CE$10:$CE$410,$B424,table123!$CD$10:$CD$410,$C424))/(SUMIFS(table100!$CK$10:$CK$462,table100!$CD$10:$CD$462,$B424,table100!$CC$10:$CC$462,$C424))*1000</f>
        <v>-1.8209733367225849E-2</v>
      </c>
      <c r="AS424">
        <f>(SUMIFS(table123!$DU$10:$DU$410,table123!$DE$10:$DE$410,$B424,table123!$DD$10:$DD$410,$C424))/(SUMIFS(table100!$DK$10:$DK$462,table100!$DD$10:$DD$462,$B424,table100!$DC$10:$DC$462,$C424))*1000</f>
        <v>-2.3410426561014028E-2</v>
      </c>
      <c r="AT424">
        <f>(SUMIFS(table123!$EV$10:$EV$410,table123!$EE$10:$EE$410,$B424,table123!$ED$10:$ED$410,$C424))/(SUMIFS(table100!$EK$10:$EK$462,table100!$ED$10:$ED$462,$B424,table100!$EC$10:$EC$462,$C424))*1000</f>
        <v>1.0742371896753488E-2</v>
      </c>
      <c r="AU424">
        <f>(SUMIFS(table123!$FV$10:$FV$410,table123!$FE$10:$FE$410,$B424,table123!$FD$10:$FD$410,$C424))/(SUMIFS(table100!$FK$10:$FK$462,table100!$FD$10:$FD$462,$B424,table100!$FC$10:$FC$462,$C424))*1000</f>
        <v>2.5394245106086621E-2</v>
      </c>
      <c r="AV424">
        <f>(SUMIFS(table123!$GV$10:$GV$410,table123!$GE$10:$GE$410,$B424,table123!$GD$10:$GD$410,$C424))/(SUMIFS(table100!$GK$10:$GK$462,table100!$GD$10:$GD$462,$B424,table100!$GC$10:$GC$462,$C424))*1000</f>
        <v>3.8441385466722292E-3</v>
      </c>
      <c r="AX424">
        <f>(SUMIFS(table123!$P$10:$P$410,table123!$E$10:$E$410,$B424,table123!$D$10:$D$410,$C424))/(SUMIFS(table100!$K$10:$K$462,table100!$D$10:$D$462,$B424,table100!$C$10:$C$462,$C424))*1000</f>
        <v>0.85982622932832475</v>
      </c>
      <c r="AY424">
        <f>(SUMIFS(table123!$AP$10:$AP$410,table123!$AE$10:$AE$410,$B424,table123!$AD$10:$AD$410,$C424))/(SUMIFS(table100!$AK$10:$AK$462,table100!$AD$10:$AD$462,$B424,table100!$AC$10:$AC$462,$C424))*1000</f>
        <v>0.60402186862042806</v>
      </c>
      <c r="AZ424">
        <f>(SUMIFS(table123!$BP$10:$BP$410,table123!$BE$10:$BE$410,$B424,table123!$BD$10:$BD$410,$C424))/(SUMIFS(table100!$BK$10:$BK$462,table100!$BD$10:$BD$462,$B424,table100!$BC$10:$BC$462,$C424))*1000</f>
        <v>0.59285999385364174</v>
      </c>
      <c r="BA424">
        <f>(SUMIFS(table123!$CW$10:$CW$410,table123!$CE$10:$CE$410,$B424,table123!$CD$10:$CD$410,$C424))/(SUMIFS(table100!$CK$10:$CK$462,table100!$CD$10:$CD$462,$B424,table100!$CC$10:$CC$462,$C424))*1000</f>
        <v>0.44475294430604867</v>
      </c>
      <c r="BB424">
        <f>(SUMIFS(table123!$DW$10:$DW$410,table123!$DE$10:$DE$410,$B424,table123!$DD$10:$DD$410,$C424))/(SUMIFS(table100!$DK$10:$DK$462,table100!$DD$10:$DD$462,$B424,table100!$DC$10:$DC$462,$C424))*1000</f>
        <v>0.39817397781086045</v>
      </c>
      <c r="BC424">
        <f>(SUMIFS(table123!$EX$10:$EX$410,table123!$EE$10:$EE$410,$B424,table123!$ED$10:$ED$410,$C424))/(SUMIFS(table100!$EK$10:$EK$462,table100!$ED$10:$ED$462,$B424,table100!$EC$10:$EC$462,$C424))*1000</f>
        <v>0.2890674619490029</v>
      </c>
      <c r="BD424">
        <f>(SUMIFS(table123!$FX$10:$FX$410,table123!$FE$10:$FE$410,$B424,table123!$FD$10:$FD$410,$C424))/(SUMIFS(table100!$FK$10:$FK$462,table100!$FD$10:$FD$462,$B424,table100!$FC$10:$FC$462,$C424))*1000</f>
        <v>0.25820713344509455</v>
      </c>
      <c r="BE424">
        <f>(SUMIFS(table123!$GX$10:$GX$410,table123!$GE$10:$GE$410,$B424,table123!$GD$10:$GD$410,$C424))/(SUMIFS(table100!$GK$10:$GK$462,table100!$GD$10:$GD$462,$B424,table100!$GC$10:$GC$462,$C424))*1000</f>
        <v>0.35039322852917365</v>
      </c>
      <c r="BG424">
        <f>(SUMIFS(table123!$R$10:$R$410,table123!$E$10:$E$410,$B424,table123!$D$10:$D$410,$C424))/(SUMIFS(table100!$K$10:$K$462,table100!$D$10:$D$462,$B424,table100!$C$10:$C$462,$C424))*1000</f>
        <v>3.9259043586484652</v>
      </c>
      <c r="BH424">
        <f>(SUMIFS(table123!$AR$10:$AR$410,table123!$AE$10:$AE$410,$B424,table123!$AD$10:$AD$410,$C424))/(SUMIFS(table100!$AK$10:$AK$462,table100!$AD$10:$AD$462,$B424,table100!$AC$10:$AC$462,$C424))*1000</f>
        <v>4.3302891408542603</v>
      </c>
      <c r="BI424">
        <f>(SUMIFS(table123!$BR$10:$BR$410,table123!$BE$10:$BE$410,$B424,table123!$BD$10:$BD$410,$C424))/(SUMIFS(table100!$BK$10:$BK$462,table100!$BD$10:$BD$462,$B424,table100!$BC$10:$BC$462,$C424))*1000</f>
        <v>5.4625112827441287</v>
      </c>
      <c r="BJ424">
        <f>(SUMIFS(table123!$CY$10:$CY$410,table123!$CE$10:$CE$410,$B424,table123!$CD$10:$CD$410,$C424))/(SUMIFS(table100!$CK$10:$CK$462,table100!$CD$10:$CD$462,$B424,table100!$CC$10:$CC$462,$C424))*1000</f>
        <v>6.1283670056092028</v>
      </c>
      <c r="BK424">
        <f>(SUMIFS(table123!$DY$10:$DY$410,table123!$DE$10:$DE$410,$B424,table123!$DD$10:$DD$410,$C424))/(SUMIFS(table100!$DK$10:$DK$462,table100!$DD$10:$DD$462,$B424,table100!$DC$10:$DC$462,$C424))*1000</f>
        <v>7.2212313258415284</v>
      </c>
      <c r="BL424">
        <f>(SUMIFS(table123!$EZ$10:$EZ$410,table123!$EE$10:$EE$410,$B424,table123!$ED$10:$ED$410,$C424))/(SUMIFS(table100!$EK$10:$EK$462,table100!$ED$10:$ED$462,$B424,table100!$EC$10:$EC$462,$C424))*1000</f>
        <v>7.5659501848098154</v>
      </c>
      <c r="BM424">
        <f>(SUMIFS(table123!$FZ$10:$FZ$410,table123!$FE$10:$FE$410,$B424,table123!$FD$10:$FD$410,$C424))/(SUMIFS(table100!$FK$10:$FK$462,table100!$FD$10:$FD$462,$B424,table100!$FC$10:$FC$462,$C424))*1000</f>
        <v>8.5442911568013749</v>
      </c>
      <c r="BN424">
        <f>(SUMIFS(table123!$GZ$10:$GZ$410,table123!$GE$10:$GE$410,$B424,table123!$GD$10:$GD$410,$C424))/(SUMIFS(table100!$GK$10:$GK$462,table100!$GD$10:$GD$462,$B424,table100!$GC$10:$GC$462,$C424))*1000</f>
        <v>8.7811656821633726</v>
      </c>
    </row>
    <row r="426" spans="1:66" x14ac:dyDescent="0.3">
      <c r="A426" t="s">
        <v>1330</v>
      </c>
      <c r="B426" t="s">
        <v>1321</v>
      </c>
      <c r="C426" t="s">
        <v>1306</v>
      </c>
      <c r="N426">
        <f>(SUMIFS(table123!$H$10:$H$410,table123!$E$10:$E$410,$B426,table123!$D$10:$D$410,$C426))/(SUMIFS(table100!$K$10:$K$462,table100!$D$10:$D$462,$B426,table100!$C$10:$C$462,$C426))*1000</f>
        <v>5.1910574291360927</v>
      </c>
      <c r="O426">
        <f>(SUMIFS(table123!$AH$10:$AH$410,table123!$AE$10:$AE$410,$B426,table123!$AD$10:$AD$410,$C426))/(SUMIFS(table100!$AK$10:$AK$462,table100!$AD$10:$AD$462,$B426,table100!$AC$10:$AC$462,$C426))*1000</f>
        <v>6.3820373206699426</v>
      </c>
      <c r="P426">
        <f>(SUMIFS(table123!$BH$10:$BH$410,table123!$BE$10:$BE$410,$B426,table123!$BD$10:$BD$410,$C426))/(SUMIFS(table100!$BK$10:$BK$462,table100!$BD$10:$BD$462,$B426,table100!$BC$10:$BC$462,$C426))*1000</f>
        <v>6.8764902802535657</v>
      </c>
      <c r="Q426">
        <f>(SUMIFS(table123!$CH$10:$CH$410,table123!$CE$10:$CE$410,$B426,table123!$CD$10:$CD$410,$C426))/(SUMIFS(table100!$CK$10:$CK$462,table100!$CD$10:$CD$462,$B426,table100!$CC$10:$CC$462,$C426))*1000</f>
        <v>7.707337838003145</v>
      </c>
      <c r="R426">
        <f>(SUMIFS(table123!$DH$10:$DH$410,table123!$DE$10:$DE$410,$B426,table123!$DD$10:$DD$410,$C426))/(SUMIFS(table100!$DK$10:$DK$462,table100!$DD$10:$DD$462,$B426,table100!$DC$10:$DC$462,$C426))*1000</f>
        <v>8.4058931537489165</v>
      </c>
      <c r="S426">
        <f>(SUMIFS(table123!$EH$10:$EH$410,table123!$EE$10:$EE$410,$B426,table123!$ED$10:$ED$410,$C426))/(SUMIFS(table100!$EK$10:$EK$462,table100!$ED$10:$ED$462,$B426,table100!$EC$10:$EC$462,$C426))*1000</f>
        <v>8.9618286342010673</v>
      </c>
      <c r="T426">
        <f>(SUMIFS(table123!$FH$10:$FH$410,table123!$FE$10:$FE$410,$B426,table123!$FD$10:$FD$410,$C426))/(SUMIFS(table100!$FK$10:$FK$462,table100!$FD$10:$FD$462,$B426,table100!$FC$10:$FC$462,$C426))*1000</f>
        <v>10.250491341276907</v>
      </c>
      <c r="U426">
        <f>(SUMIFS(table123!$GH$10:$GH$410,table123!$GE$10:$GE$410,$B426,table123!$GD$10:$GD$410,$C426))/(SUMIFS(table100!$GK$10:$GK$462,table100!$GD$10:$GD$462,$B426,table100!$GC$10:$GC$462,$C426))*1000</f>
        <v>10.174175344828353</v>
      </c>
      <c r="W426">
        <f>(SUMIFS(table123!$J$10:$J$410,table123!$E$10:$E$410,$B426,table123!$D$10:$D$410,$C426))/(SUMIFS(table100!$K$10:$K$462,table100!$D$10:$D$462,$B426,table100!$C$10:$C$462,$C426))*1000</f>
        <v>0.1586043470621312</v>
      </c>
      <c r="X426">
        <f>(SUMIFS(table123!$AJ$10:$AJ$410,table123!$AE$10:$AE$410,$B426,table123!$AD$10:$AD$410,$C426))/(SUMIFS(table100!$AK$10:$AK$462,table100!$AD$10:$AD$462,$B426,table100!$AC$10:$AC$462,$C426))*1000</f>
        <v>0.17276566874293706</v>
      </c>
      <c r="Y426">
        <f>(SUMIFS(table123!$BJ$10:$BJ$410,table123!$BE$10:$BE$410,$B426,table123!$BD$10:$BD$410,$C426))/(SUMIFS(table100!$BK$10:$BK$462,table100!$BD$10:$BD$462,$B426,table100!$BC$10:$BC$462,$C426))*1000</f>
        <v>0.15805925742381324</v>
      </c>
      <c r="Z426">
        <f>(SUMIFS(table123!$CJ$10:$CJ$410,table123!$CE$10:$CE$410,$B426,table123!$CD$10:$CD$410,$C426))/(SUMIFS(table100!$CK$10:$CK$462,table100!$CD$10:$CD$462,$B426,table100!$CC$10:$CC$462,$C426))*1000</f>
        <v>0.28656924875350875</v>
      </c>
      <c r="AA426">
        <f>(SUMIFS(table123!$DJ$10:$DJ$410,table123!$DE$10:$DE$410,$B426,table123!$DD$10:$DD$410,$C426))/(SUMIFS(table100!$DK$10:$DK$462,table100!$DD$10:$DD$462,$B426,table100!$DC$10:$DC$462,$C426))*1000</f>
        <v>0.2574952551043867</v>
      </c>
      <c r="AB426">
        <f>(SUMIFS(table123!$EJ$10:$EJ$410,table123!$EE$10:$EE$410,$B426,table123!$ED$10:$ED$410,$C426))/(SUMIFS(table100!$EK$10:$EK$462,table100!$ED$10:$ED$462,$B426,table100!$EC$10:$EC$462,$C426))*1000</f>
        <v>0.15062493918822109</v>
      </c>
      <c r="AC426">
        <f>(SUMIFS(table123!$FJ$10:$FJ$410,table123!$FE$10:$FE$410,$B426,table123!$FD$10:$FD$410,$C426))/(SUMIFS(table100!$FK$10:$FK$462,table100!$FD$10:$FD$462,$B426,table100!$FC$10:$FC$462,$C426))*1000</f>
        <v>0.14489818268737004</v>
      </c>
      <c r="AD426">
        <f>(SUMIFS(table123!$GJ$10:$GJ$410,table123!$GE$10:$GE$410,$B426,table123!$GD$10:$GD$410,$C426))/(SUMIFS(table100!$GK$10:$GK$462,table100!$GD$10:$GD$462,$B426,table100!$GC$10:$GC$462,$C426))*1000</f>
        <v>0.14501251388705005</v>
      </c>
      <c r="AF426">
        <f>(SUMIFS(table123!$L$10:$L$410,table123!$E$10:$E$410,$B426,table123!$D$10:$D$410,$C426))/(SUMIFS(table100!$K$10:$K$462,table100!$D$10:$D$462,$B426,table100!$C$10:$C$462,$C426))*1000</f>
        <v>0.6037316987236836</v>
      </c>
      <c r="AG426">
        <f>(SUMIFS(table123!$AL$10:$AL$410,table123!$AE$10:$AE$410,$B426,table123!$AD$10:$AD$410,$C426))/(SUMIFS(table100!$AK$10:$AK$462,table100!$AD$10:$AD$462,$B426,table100!$AC$10:$AC$462,$C426))*1000</f>
        <v>0.60578260018800045</v>
      </c>
      <c r="AH426">
        <f>(SUMIFS(table123!$BL$10:$BL$410,table123!$BE$10:$BE$410,$B426,table123!$BD$10:$BD$410,$C426))/(SUMIFS(table100!$BK$10:$BK$462,table100!$BD$10:$BD$462,$B426,table100!$BC$10:$BC$462,$C426))*1000</f>
        <v>0.81329336152484044</v>
      </c>
      <c r="AI426">
        <f>(SUMIFS(table123!$CL$10:$CL$410,table123!$CE$10:$CE$410,$B426,table123!$CD$10:$CD$410,$C426))/(SUMIFS(table100!$CK$10:$CK$462,table100!$CD$10:$CD$462,$B426,table100!$CC$10:$CC$462,$C426))*1000</f>
        <v>1.1010482625718778</v>
      </c>
      <c r="AJ426">
        <f>(SUMIFS(table123!$DL$10:$DL$410,table123!$DE$10:$DE$410,$B426,table123!$DD$10:$DD$410,$C426))/(SUMIFS(table100!$DK$10:$DK$462,table100!$DD$10:$DD$462,$B426,table100!$DC$10:$DC$462,$C426))*1000</f>
        <v>1.0791131234110023</v>
      </c>
      <c r="AK426">
        <f>(SUMIFS(table123!$EL$10:$EL$410,table123!$EE$10:$EE$410,$B426,table123!$ED$10:$ED$410,$C426))/(SUMIFS(table100!$EK$10:$EK$462,table100!$ED$10:$ED$462,$B426,table100!$EC$10:$EC$462,$C426))*1000</f>
        <v>1.10624070903802</v>
      </c>
      <c r="AL426">
        <f>(SUMIFS(table123!$FL$10:$FL$410,table123!$FE$10:$FE$410,$B426,table123!$FD$10:$FD$410,$C426))/(SUMIFS(table100!$FK$10:$FK$462,table100!$FD$10:$FD$462,$B426,table100!$FC$10:$FC$462,$C426))*1000</f>
        <v>1.052621992192472</v>
      </c>
      <c r="AM426">
        <f>(SUMIFS(table123!$GL$10:$GL$410,table123!$GE$10:$GE$410,$B426,table123!$GD$10:$GD$410,$C426))/(SUMIFS(table100!$GK$10:$GK$462,table100!$GD$10:$GD$462,$B426,table100!$GC$10:$GC$462,$C426))*1000</f>
        <v>0.9243243690929952</v>
      </c>
      <c r="AO426">
        <f>(SUMIFS(table123!$N$10:$N$410,table123!$E$10:$E$410,$B426,table123!$D$10:$D$410,$C426))/(SUMIFS(table100!$K$10:$K$462,table100!$D$10:$D$462,$B426,table100!$C$10:$C$462,$C426))*1000</f>
        <v>3.9188952887146633E-2</v>
      </c>
      <c r="AP426">
        <f>(SUMIFS(table123!$AN$10:$AN$410,table123!$AE$10:$AE$410,$B426,table123!$AD$10:$AD$410,$C426))/(SUMIFS(table100!$AK$10:$AK$462,table100!$AD$10:$AD$462,$B426,table100!$AC$10:$AC$462,$C426))*1000</f>
        <v>6.5797988734012186E-2</v>
      </c>
      <c r="AQ426">
        <f>(SUMIFS(table123!$BN$10:$BN$410,table123!$BE$10:$BE$410,$B426,table123!$BD$10:$BD$410,$C426))/(SUMIFS(table100!$BK$10:$BK$462,table100!$BD$10:$BD$462,$B426,table100!$BC$10:$BC$462,$C426))*1000</f>
        <v>1.569641586425859E-2</v>
      </c>
      <c r="AR426">
        <f>(SUMIFS(table123!$CU$10:$CU$410,table123!$CE$10:$CE$410,$B426,table123!$CD$10:$CD$410,$C426))/(SUMIFS(table100!$CK$10:$CK$462,table100!$CD$10:$CD$462,$B426,table100!$CC$10:$CC$462,$C426))*1000</f>
        <v>4.1972263706321997E-2</v>
      </c>
      <c r="AS426">
        <f>(SUMIFS(table123!$DU$10:$DU$410,table123!$DE$10:$DE$410,$B426,table123!$DD$10:$DD$410,$C426))/(SUMIFS(table100!$DK$10:$DK$462,table100!$DD$10:$DD$462,$B426,table100!$DC$10:$DC$462,$C426))*1000</f>
        <v>4.5904446592425492E-2</v>
      </c>
      <c r="AT426">
        <f>(SUMIFS(table123!$EV$10:$EV$410,table123!$EE$10:$EE$410,$B426,table123!$ED$10:$ED$410,$C426))/(SUMIFS(table100!$EK$10:$EK$462,table100!$ED$10:$ED$462,$B426,table100!$EC$10:$EC$462,$C426))*1000</f>
        <v>5.4352867207070346E-2</v>
      </c>
      <c r="AU426">
        <f>(SUMIFS(table123!$FV$10:$FV$410,table123!$FE$10:$FE$410,$B426,table123!$FD$10:$FD$410,$C426))/(SUMIFS(table100!$FK$10:$FK$462,table100!$FD$10:$FD$462,$B426,table100!$FC$10:$FC$462,$C426))*1000</f>
        <v>4.1148270326267701E-2</v>
      </c>
      <c r="AV426">
        <f>(SUMIFS(table123!$GV$10:$GV$410,table123!$GE$10:$GE$410,$B426,table123!$GD$10:$GD$410,$C426))/(SUMIFS(table100!$GK$10:$GK$462,table100!$GD$10:$GD$462,$B426,table100!$GC$10:$GC$462,$C426))*1000</f>
        <v>6.711610354964187E-2</v>
      </c>
      <c r="AX426">
        <f>(SUMIFS(table123!$P$10:$P$410,table123!$E$10:$E$410,$B426,table123!$D$10:$D$410,$C426))/(SUMIFS(table100!$K$10:$K$462,table100!$D$10:$D$462,$B426,table100!$C$10:$C$462,$C426))*1000</f>
        <v>0.22367279713890295</v>
      </c>
      <c r="AY426">
        <f>(SUMIFS(table123!$AP$10:$AP$410,table123!$AE$10:$AE$410,$B426,table123!$AD$10:$AD$410,$C426))/(SUMIFS(table100!$AK$10:$AK$462,table100!$AD$10:$AD$462,$B426,table100!$AC$10:$AC$462,$C426))*1000</f>
        <v>0.23084434036290311</v>
      </c>
      <c r="AZ426">
        <f>(SUMIFS(table123!$BP$10:$BP$410,table123!$BE$10:$BE$410,$B426,table123!$BD$10:$BD$410,$C426))/(SUMIFS(table100!$BK$10:$BK$462,table100!$BD$10:$BD$462,$B426,table100!$BC$10:$BC$462,$C426))*1000</f>
        <v>0.1222860305703867</v>
      </c>
      <c r="BA426">
        <f>(SUMIFS(table123!$CW$10:$CW$410,table123!$CE$10:$CE$410,$B426,table123!$CD$10:$CD$410,$C426))/(SUMIFS(table100!$CK$10:$CK$462,table100!$CD$10:$CD$462,$B426,table100!$CC$10:$CC$462,$C426))*1000</f>
        <v>0.21022314839114722</v>
      </c>
      <c r="BB426">
        <f>(SUMIFS(table123!$DW$10:$DW$410,table123!$DE$10:$DE$410,$B426,table123!$DD$10:$DD$410,$C426))/(SUMIFS(table100!$DK$10:$DK$462,table100!$DD$10:$DD$462,$B426,table100!$DC$10:$DC$462,$C426))*1000</f>
        <v>0.27112313768651308</v>
      </c>
      <c r="BC426">
        <f>(SUMIFS(table123!$EX$10:$EX$410,table123!$EE$10:$EE$410,$B426,table123!$ED$10:$ED$410,$C426))/(SUMIFS(table100!$EK$10:$EK$462,table100!$ED$10:$ED$462,$B426,table100!$EC$10:$EC$462,$C426))*1000</f>
        <v>0.17087404657909042</v>
      </c>
      <c r="BD426">
        <f>(SUMIFS(table123!$FX$10:$FX$410,table123!$FE$10:$FE$410,$B426,table123!$FD$10:$FD$410,$C426))/(SUMIFS(table100!$FK$10:$FK$462,table100!$FD$10:$FD$462,$B426,table100!$FC$10:$FC$462,$C426))*1000</f>
        <v>0.15122868581448812</v>
      </c>
      <c r="BE426">
        <f>(SUMIFS(table123!$GX$10:$GX$410,table123!$GE$10:$GE$410,$B426,table123!$GD$10:$GD$410,$C426))/(SUMIFS(table100!$GK$10:$GK$462,table100!$GD$10:$GD$462,$B426,table100!$GC$10:$GC$462,$C426))*1000</f>
        <v>0.23508023833967823</v>
      </c>
      <c r="BG426">
        <f>(SUMIFS(table123!$R$10:$R$410,table123!$E$10:$E$410,$B426,table123!$D$10:$D$410,$C426))/(SUMIFS(table100!$K$10:$K$462,table100!$D$10:$D$462,$B426,table100!$C$10:$C$462,$C426))*1000</f>
        <v>5.7689096306701515</v>
      </c>
      <c r="BH426">
        <f>(SUMIFS(table123!$AR$10:$AR$410,table123!$AE$10:$AE$410,$B426,table123!$AD$10:$AD$410,$C426))/(SUMIFS(table100!$AK$10:$AK$462,table100!$AD$10:$AD$462,$B426,table100!$AC$10:$AC$462,$C426))*1000</f>
        <v>6.9955392379719887</v>
      </c>
      <c r="BI426">
        <f>(SUMIFS(table123!$BR$10:$BR$410,table123!$BE$10:$BE$410,$B426,table123!$BD$10:$BD$410,$C426))/(SUMIFS(table100!$BK$10:$BK$462,table100!$BD$10:$BD$462,$B426,table100!$BC$10:$BC$462,$C426))*1000</f>
        <v>7.741253284496092</v>
      </c>
      <c r="BJ426">
        <f>(SUMIFS(table123!$CY$10:$CY$410,table123!$CE$10:$CE$410,$B426,table123!$CD$10:$CD$410,$C426))/(SUMIFS(table100!$CK$10:$CK$462,table100!$CD$10:$CD$462,$B426,table100!$CC$10:$CC$462,$C426))*1000</f>
        <v>8.9267044646437057</v>
      </c>
      <c r="BK426">
        <f>(SUMIFS(table123!$DY$10:$DY$410,table123!$DE$10:$DE$410,$B426,table123!$DD$10:$DD$410,$C426))/(SUMIFS(table100!$DK$10:$DK$462,table100!$DD$10:$DD$462,$B426,table100!$DC$10:$DC$462,$C426))*1000</f>
        <v>9.5172828411702177</v>
      </c>
      <c r="BL426">
        <f>(SUMIFS(table123!$EZ$10:$EZ$410,table123!$EE$10:$EE$410,$B426,table123!$ED$10:$ED$410,$C426))/(SUMIFS(table100!$EK$10:$EK$462,table100!$ED$10:$ED$462,$B426,table100!$EC$10:$EC$462,$C426))*1000</f>
        <v>10.102173103055289</v>
      </c>
      <c r="BM426">
        <f>(SUMIFS(table123!$FZ$10:$FZ$410,table123!$FE$10:$FE$410,$B426,table123!$FD$10:$FD$410,$C426))/(SUMIFS(table100!$FK$10:$FK$462,table100!$FD$10:$FD$462,$B426,table100!$FC$10:$FC$462,$C426))*1000</f>
        <v>11.337931100668531</v>
      </c>
      <c r="BN426">
        <f>(SUMIFS(table123!$GZ$10:$GZ$410,table123!$GE$10:$GE$410,$B426,table123!$GD$10:$GD$410,$C426))/(SUMIFS(table100!$GK$10:$GK$462,table100!$GD$10:$GD$462,$B426,table100!$GC$10:$GC$462,$C426))*1000</f>
        <v>11.075548093018362</v>
      </c>
    </row>
    <row r="427" spans="1:66" x14ac:dyDescent="0.3">
      <c r="A427" t="s">
        <v>1331</v>
      </c>
      <c r="B427" t="s">
        <v>1321</v>
      </c>
      <c r="C427" t="s">
        <v>1308</v>
      </c>
      <c r="N427">
        <f>(SUMIFS(table123!$H$10:$H$410,table123!$E$10:$E$410,$B427,table123!$D$10:$D$410,$C427))/(SUMIFS(table100!$K$10:$K$462,table100!$D$10:$D$462,$B427,table100!$C$10:$C$462,$C427))*1000</f>
        <v>5.7860872100665741</v>
      </c>
      <c r="O427">
        <f>(SUMIFS(table123!$AH$10:$AH$410,table123!$AE$10:$AE$410,$B427,table123!$AD$10:$AD$410,$C427))/(SUMIFS(table100!$AK$10:$AK$462,table100!$AD$10:$AD$462,$B427,table100!$AC$10:$AC$462,$C427))*1000</f>
        <v>6.7461797987112426</v>
      </c>
      <c r="P427">
        <f>(SUMIFS(table123!$BH$10:$BH$410,table123!$BE$10:$BE$410,$B427,table123!$BD$10:$BD$410,$C427))/(SUMIFS(table100!$BK$10:$BK$462,table100!$BD$10:$BD$462,$B427,table100!$BC$10:$BC$462,$C427))*1000</f>
        <v>8.1528600681105523</v>
      </c>
      <c r="Q427">
        <f>(SUMIFS(table123!$CH$10:$CH$410,table123!$CE$10:$CE$410,$B427,table123!$CD$10:$CD$410,$C427))/(SUMIFS(table100!$CK$10:$CK$462,table100!$CD$10:$CD$462,$B427,table100!$CC$10:$CC$462,$C427))*1000</f>
        <v>8.5741981891032761</v>
      </c>
      <c r="R427">
        <f>(SUMIFS(table123!$DH$10:$DH$410,table123!$DE$10:$DE$410,$B427,table123!$DD$10:$DD$410,$C427))/(SUMIFS(table100!$DK$10:$DK$462,table100!$DD$10:$DD$462,$B427,table100!$DC$10:$DC$462,$C427))*1000</f>
        <v>9.4145113534386695</v>
      </c>
      <c r="S427">
        <f>(SUMIFS(table123!$EH$10:$EH$410,table123!$EE$10:$EE$410,$B427,table123!$ED$10:$ED$410,$C427))/(SUMIFS(table100!$EK$10:$EK$462,table100!$ED$10:$ED$462,$B427,table100!$EC$10:$EC$462,$C427))*1000</f>
        <v>10.48538879637576</v>
      </c>
      <c r="T427">
        <f>(SUMIFS(table123!$FH$10:$FH$410,table123!$FE$10:$FE$410,$B427,table123!$FD$10:$FD$410,$C427))/(SUMIFS(table100!$FK$10:$FK$462,table100!$FD$10:$FD$462,$B427,table100!$FC$10:$FC$462,$C427))*1000</f>
        <v>11.63437874128814</v>
      </c>
      <c r="U427">
        <f>(SUMIFS(table123!$GH$10:$GH$410,table123!$GE$10:$GE$410,$B427,table123!$GD$10:$GD$410,$C427))/(SUMIFS(table100!$GK$10:$GK$462,table100!$GD$10:$GD$462,$B427,table100!$GC$10:$GC$462,$C427))*1000</f>
        <v>11.016472531883339</v>
      </c>
      <c r="W427">
        <f>(SUMIFS(table123!$J$10:$J$410,table123!$E$10:$E$410,$B427,table123!$D$10:$D$410,$C427))/(SUMIFS(table100!$K$10:$K$462,table100!$D$10:$D$462,$B427,table100!$C$10:$C$462,$C427))*1000</f>
        <v>0.13794240626483845</v>
      </c>
      <c r="X427">
        <f>(SUMIFS(table123!$AJ$10:$AJ$410,table123!$AE$10:$AE$410,$B427,table123!$AD$10:$AD$410,$C427))/(SUMIFS(table100!$AK$10:$AK$462,table100!$AD$10:$AD$462,$B427,table100!$AC$10:$AC$462,$C427))*1000</f>
        <v>0.10838676509110497</v>
      </c>
      <c r="Y427">
        <f>(SUMIFS(table123!$BJ$10:$BJ$410,table123!$BE$10:$BE$410,$B427,table123!$BD$10:$BD$410,$C427))/(SUMIFS(table100!$BK$10:$BK$462,table100!$BD$10:$BD$462,$B427,table100!$BC$10:$BC$462,$C427))*1000</f>
        <v>0.13855535683696982</v>
      </c>
      <c r="Z427">
        <f>(SUMIFS(table123!$CJ$10:$CJ$410,table123!$CE$10:$CE$410,$B427,table123!$CD$10:$CD$410,$C427))/(SUMIFS(table100!$CK$10:$CK$462,table100!$CD$10:$CD$462,$B427,table100!$CC$10:$CC$462,$C427))*1000</f>
        <v>0.18990472179630732</v>
      </c>
      <c r="AA427">
        <f>(SUMIFS(table123!$DJ$10:$DJ$410,table123!$DE$10:$DE$410,$B427,table123!$DD$10:$DD$410,$C427))/(SUMIFS(table100!$DK$10:$DK$462,table100!$DD$10:$DD$462,$B427,table100!$DC$10:$DC$462,$C427))*1000</f>
        <v>0.16713740329486393</v>
      </c>
      <c r="AB427">
        <f>(SUMIFS(table123!$EJ$10:$EJ$410,table123!$EE$10:$EE$410,$B427,table123!$ED$10:$ED$410,$C427))/(SUMIFS(table100!$EK$10:$EK$462,table100!$ED$10:$ED$462,$B427,table100!$EC$10:$EC$462,$C427))*1000</f>
        <v>0.12365472458317851</v>
      </c>
      <c r="AC427">
        <f>(SUMIFS(table123!$FJ$10:$FJ$410,table123!$FE$10:$FE$410,$B427,table123!$FD$10:$FD$410,$C427))/(SUMIFS(table100!$FK$10:$FK$462,table100!$FD$10:$FD$462,$B427,table100!$FC$10:$FC$462,$C427))*1000</f>
        <v>0.21899574030580329</v>
      </c>
      <c r="AD427">
        <f>(SUMIFS(table123!$GJ$10:$GJ$410,table123!$GE$10:$GE$410,$B427,table123!$GD$10:$GD$410,$C427))/(SUMIFS(table100!$GK$10:$GK$462,table100!$GD$10:$GD$462,$B427,table100!$GC$10:$GC$462,$C427))*1000</f>
        <v>0.11760249927991405</v>
      </c>
      <c r="AF427">
        <f>(SUMIFS(table123!$L$10:$L$410,table123!$E$10:$E$410,$B427,table123!$D$10:$D$410,$C427))/(SUMIFS(table100!$K$10:$K$462,table100!$D$10:$D$462,$B427,table100!$C$10:$C$462,$C427))*1000</f>
        <v>0.68166307804113335</v>
      </c>
      <c r="AG427">
        <f>(SUMIFS(table123!$AL$10:$AL$410,table123!$AE$10:$AE$410,$B427,table123!$AD$10:$AD$410,$C427))/(SUMIFS(table100!$AK$10:$AK$462,table100!$AD$10:$AD$462,$B427,table100!$AC$10:$AC$462,$C427))*1000</f>
        <v>0.57585640078938205</v>
      </c>
      <c r="AH427">
        <f>(SUMIFS(table123!$BL$10:$BL$410,table123!$BE$10:$BE$410,$B427,table123!$BD$10:$BD$410,$C427))/(SUMIFS(table100!$BK$10:$BK$462,table100!$BD$10:$BD$462,$B427,table100!$BC$10:$BC$462,$C427))*1000</f>
        <v>0.75438736775860049</v>
      </c>
      <c r="AI427">
        <f>(SUMIFS(table123!$CL$10:$CL$410,table123!$CE$10:$CE$410,$B427,table123!$CD$10:$CD$410,$C427))/(SUMIFS(table100!$CK$10:$CK$462,table100!$CD$10:$CD$462,$B427,table100!$CC$10:$CC$462,$C427))*1000</f>
        <v>1.0227725731029695</v>
      </c>
      <c r="AJ427">
        <f>(SUMIFS(table123!$DL$10:$DL$410,table123!$DE$10:$DE$410,$B427,table123!$DD$10:$DD$410,$C427))/(SUMIFS(table100!$DK$10:$DK$462,table100!$DD$10:$DD$462,$B427,table100!$DC$10:$DC$462,$C427))*1000</f>
        <v>1.0971415074805939</v>
      </c>
      <c r="AK427">
        <f>(SUMIFS(table123!$EL$10:$EL$410,table123!$EE$10:$EE$410,$B427,table123!$ED$10:$ED$410,$C427))/(SUMIFS(table100!$EK$10:$EK$462,table100!$ED$10:$ED$462,$B427,table100!$EC$10:$EC$462,$C427))*1000</f>
        <v>1.1027874039708414</v>
      </c>
      <c r="AL427">
        <f>(SUMIFS(table123!$FL$10:$FL$410,table123!$FE$10:$FE$410,$B427,table123!$FD$10:$FD$410,$C427))/(SUMIFS(table100!$FK$10:$FK$462,table100!$FD$10:$FD$462,$B427,table100!$FC$10:$FC$462,$C427))*1000</f>
        <v>1.0000717840615556</v>
      </c>
      <c r="AM427">
        <f>(SUMIFS(table123!$GL$10:$GL$410,table123!$GE$10:$GE$410,$B427,table123!$GD$10:$GD$410,$C427))/(SUMIFS(table100!$GK$10:$GK$462,table100!$GD$10:$GD$462,$B427,table100!$GC$10:$GC$462,$C427))*1000</f>
        <v>0.91771486744921893</v>
      </c>
      <c r="AO427">
        <f>(SUMIFS(table123!$N$10:$N$410,table123!$E$10:$E$410,$B427,table123!$D$10:$D$410,$C427))/(SUMIFS(table100!$K$10:$K$462,table100!$D$10:$D$462,$B427,table100!$C$10:$C$462,$C427))*1000</f>
        <v>5.2179421283278939E-2</v>
      </c>
      <c r="AP427">
        <f>(SUMIFS(table123!$AN$10:$AN$410,table123!$AE$10:$AE$410,$B427,table123!$AD$10:$AD$410,$C427))/(SUMIFS(table100!$AK$10:$AK$462,table100!$AD$10:$AD$462,$B427,table100!$AC$10:$AC$462,$C427))*1000</f>
        <v>6.5087217713742415E-2</v>
      </c>
      <c r="AQ427">
        <f>(SUMIFS(table123!$BN$10:$BN$410,table123!$BE$10:$BE$410,$B427,table123!$BD$10:$BD$410,$C427))/(SUMIFS(table100!$BK$10:$BK$462,table100!$BD$10:$BD$462,$B427,table100!$BC$10:$BC$462,$C427))*1000</f>
        <v>1.9989211559483785E-2</v>
      </c>
      <c r="AR427">
        <f>(SUMIFS(table123!$CU$10:$CU$410,table123!$CE$10:$CE$410,$B427,table123!$CD$10:$CD$410,$C427))/(SUMIFS(table100!$CK$10:$CK$462,table100!$CD$10:$CD$462,$B427,table100!$CC$10:$CC$462,$C427))*1000</f>
        <v>0.11746963505400154</v>
      </c>
      <c r="AS427">
        <f>(SUMIFS(table123!$DU$10:$DU$410,table123!$DE$10:$DE$410,$B427,table123!$DD$10:$DD$410,$C427))/(SUMIFS(table100!$DK$10:$DK$462,table100!$DD$10:$DD$462,$B427,table100!$DC$10:$DC$462,$C427))*1000</f>
        <v>0.1300554713741385</v>
      </c>
      <c r="AT427">
        <f>(SUMIFS(table123!$EV$10:$EV$410,table123!$EE$10:$EE$410,$B427,table123!$ED$10:$ED$410,$C427))/(SUMIFS(table100!$EK$10:$EK$462,table100!$ED$10:$ED$462,$B427,table100!$EC$10:$EC$462,$C427))*1000</f>
        <v>5.6375917444373855E-2</v>
      </c>
      <c r="AU427">
        <f>(SUMIFS(table123!$FV$10:$FV$410,table123!$FE$10:$FE$410,$B427,table123!$FD$10:$FD$410,$C427))/(SUMIFS(table100!$FK$10:$FK$462,table100!$FD$10:$FD$462,$B427,table100!$FC$10:$FC$462,$C427))*1000</f>
        <v>5.9941211032080617E-2</v>
      </c>
      <c r="AV427">
        <f>(SUMIFS(table123!$GV$10:$GV$410,table123!$GE$10:$GE$410,$B427,table123!$GD$10:$GD$410,$C427))/(SUMIFS(table100!$GK$10:$GK$462,table100!$GD$10:$GD$462,$B427,table100!$GC$10:$GC$462,$C427))*1000</f>
        <v>4.2835347419836245E-2</v>
      </c>
      <c r="AX427">
        <f>(SUMIFS(table123!$P$10:$P$410,table123!$E$10:$E$410,$B427,table123!$D$10:$D$410,$C427))/(SUMIFS(table100!$K$10:$K$462,table100!$D$10:$D$462,$B427,table100!$C$10:$C$462,$C427))*1000</f>
        <v>0.2878194673976609</v>
      </c>
      <c r="AY427">
        <f>(SUMIFS(table123!$AP$10:$AP$410,table123!$AE$10:$AE$410,$B427,table123!$AD$10:$AD$410,$C427))/(SUMIFS(table100!$AK$10:$AK$462,table100!$AD$10:$AD$462,$B427,table100!$AC$10:$AC$462,$C427))*1000</f>
        <v>0.30668214448170156</v>
      </c>
      <c r="AZ427">
        <f>(SUMIFS(table123!$BP$10:$BP$410,table123!$BE$10:$BE$410,$B427,table123!$BD$10:$BD$410,$C427))/(SUMIFS(table100!$BK$10:$BK$462,table100!$BD$10:$BD$462,$B427,table100!$BC$10:$BC$462,$C427))*1000</f>
        <v>0.23138196942142192</v>
      </c>
      <c r="BA427">
        <f>(SUMIFS(table123!$CW$10:$CW$410,table123!$CE$10:$CE$410,$B427,table123!$CD$10:$CD$410,$C427))/(SUMIFS(table100!$CK$10:$CK$462,table100!$CD$10:$CD$462,$B427,table100!$CC$10:$CC$462,$C427))*1000</f>
        <v>0.29245327156631329</v>
      </c>
      <c r="BB427">
        <f>(SUMIFS(table123!$DW$10:$DW$410,table123!$DE$10:$DE$410,$B427,table123!$DD$10:$DD$410,$C427))/(SUMIFS(table100!$DK$10:$DK$462,table100!$DD$10:$DD$462,$B427,table100!$DC$10:$DC$462,$C427))*1000</f>
        <v>0.33400609693812838</v>
      </c>
      <c r="BC427">
        <f>(SUMIFS(table123!$EX$10:$EX$410,table123!$EE$10:$EE$410,$B427,table123!$ED$10:$ED$410,$C427))/(SUMIFS(table100!$EK$10:$EK$462,table100!$ED$10:$ED$462,$B427,table100!$EC$10:$EC$462,$C427))*1000</f>
        <v>0.26539229061077879</v>
      </c>
      <c r="BD427">
        <f>(SUMIFS(table123!$FX$10:$FX$410,table123!$FE$10:$FE$410,$B427,table123!$FD$10:$FD$410,$C427))/(SUMIFS(table100!$FK$10:$FK$462,table100!$FD$10:$FD$462,$B427,table100!$FC$10:$FC$462,$C427))*1000</f>
        <v>0.2331923429186645</v>
      </c>
      <c r="BE427">
        <f>(SUMIFS(table123!$GX$10:$GX$410,table123!$GE$10:$GE$410,$B427,table123!$GD$10:$GD$410,$C427))/(SUMIFS(table100!$GK$10:$GK$462,table100!$GD$10:$GD$462,$B427,table100!$GC$10:$GC$462,$C427))*1000</f>
        <v>0.28063642764147262</v>
      </c>
      <c r="BG427">
        <f>(SUMIFS(table123!$R$10:$R$410,table123!$E$10:$E$410,$B427,table123!$D$10:$D$410,$C427))/(SUMIFS(table100!$K$10:$K$462,table100!$D$10:$D$462,$B427,table100!$C$10:$C$462,$C427))*1000</f>
        <v>6.3700526482581648</v>
      </c>
      <c r="BH427">
        <f>(SUMIFS(table123!$AR$10:$AR$410,table123!$AE$10:$AE$410,$B427,table123!$AD$10:$AD$410,$C427))/(SUMIFS(table100!$AK$10:$AK$462,table100!$AD$10:$AD$462,$B427,table100!$AC$10:$AC$462,$C427))*1000</f>
        <v>7.1888280378237708</v>
      </c>
      <c r="BI427">
        <f>(SUMIFS(table123!$BR$10:$BR$410,table123!$BE$10:$BE$410,$B427,table123!$BD$10:$BD$410,$C427))/(SUMIFS(table100!$BK$10:$BK$462,table100!$BD$10:$BD$462,$B427,table100!$BC$10:$BC$462,$C427))*1000</f>
        <v>8.8344100348441845</v>
      </c>
      <c r="BJ427">
        <f>(SUMIFS(table123!$CY$10:$CY$410,table123!$CE$10:$CE$410,$B427,table123!$CD$10:$CD$410,$C427))/(SUMIFS(table100!$CK$10:$CK$462,table100!$CD$10:$CD$462,$B427,table100!$CC$10:$CC$462,$C427))*1000</f>
        <v>9.6118918474902415</v>
      </c>
      <c r="BK427">
        <f>(SUMIFS(table123!$DY$10:$DY$410,table123!$DE$10:$DE$410,$B427,table123!$DD$10:$DD$410,$C427))/(SUMIFS(table100!$DK$10:$DK$462,table100!$DD$10:$DD$462,$B427,table100!$DC$10:$DC$462,$C427))*1000</f>
        <v>10.474839638650138</v>
      </c>
      <c r="BL427">
        <f>(SUMIFS(table123!$EZ$10:$EZ$410,table123!$EE$10:$EE$410,$B427,table123!$ED$10:$ED$410,$C427))/(SUMIFS(table100!$EK$10:$EK$462,table100!$ED$10:$ED$462,$B427,table100!$EC$10:$EC$462,$C427))*1000</f>
        <v>11.502814551763377</v>
      </c>
      <c r="BM427">
        <f>(SUMIFS(table123!$FZ$10:$FZ$410,table123!$FE$10:$FE$410,$B427,table123!$FD$10:$FD$410,$C427))/(SUMIFS(table100!$FK$10:$FK$462,table100!$FD$10:$FD$462,$B427,table100!$FC$10:$FC$462,$C427))*1000</f>
        <v>12.680195133768914</v>
      </c>
      <c r="BN427">
        <f>(SUMIFS(table123!$GZ$10:$GZ$410,table123!$GE$10:$GE$410,$B427,table123!$GD$10:$GD$410,$C427))/(SUMIFS(table100!$GK$10:$GK$462,table100!$GD$10:$GD$462,$B427,table100!$GC$10:$GC$462,$C427))*1000</f>
        <v>11.813988818390836</v>
      </c>
    </row>
    <row r="428" spans="1:66" x14ac:dyDescent="0.3">
      <c r="A428" t="s">
        <v>1332</v>
      </c>
      <c r="B428" t="s">
        <v>1321</v>
      </c>
      <c r="C428" t="s">
        <v>1241</v>
      </c>
      <c r="N428">
        <f>(SUMIFS(table123!$H$10:$H$410,table123!$E$10:$E$410,$B428,table123!$D$10:$D$410,$C428))/(SUMIFS(table100!$K$10:$K$462,table100!$D$10:$D$462,$B428,table100!$C$10:$C$462,$C428))*1000</f>
        <v>5.8752647362641151</v>
      </c>
      <c r="O428">
        <f>(SUMIFS(table123!$AH$10:$AH$410,table123!$AE$10:$AE$410,$B428,table123!$AD$10:$AD$410,$C428))/(SUMIFS(table100!$AK$10:$AK$462,table100!$AD$10:$AD$462,$B428,table100!$AC$10:$AC$462,$C428))*1000</f>
        <v>6.2142682004951135</v>
      </c>
      <c r="P428">
        <f>(SUMIFS(table123!$BH$10:$BH$410,table123!$BE$10:$BE$410,$B428,table123!$BD$10:$BD$410,$C428))/(SUMIFS(table100!$BK$10:$BK$462,table100!$BD$10:$BD$462,$B428,table100!$BC$10:$BC$462,$C428))*1000</f>
        <v>7.2050561557037511</v>
      </c>
      <c r="Q428">
        <f>(SUMIFS(table123!$CH$10:$CH$410,table123!$CE$10:$CE$410,$B428,table123!$CD$10:$CD$410,$C428))/(SUMIFS(table100!$CK$10:$CK$462,table100!$CD$10:$CD$462,$B428,table100!$CC$10:$CC$462,$C428))*1000</f>
        <v>7.2975327405500119</v>
      </c>
      <c r="R428">
        <f>(SUMIFS(table123!$DH$10:$DH$410,table123!$DE$10:$DE$410,$B428,table123!$DD$10:$DD$410,$C428))/(SUMIFS(table100!$DK$10:$DK$462,table100!$DD$10:$DD$462,$B428,table100!$DC$10:$DC$462,$C428))*1000</f>
        <v>8.6514196099069398</v>
      </c>
      <c r="S428">
        <f>(SUMIFS(table123!$EH$10:$EH$410,table123!$EE$10:$EE$410,$B428,table123!$ED$10:$ED$410,$C428))/(SUMIFS(table100!$EK$10:$EK$462,table100!$ED$10:$ED$462,$B428,table100!$EC$10:$EC$462,$C428))*1000</f>
        <v>9.0048723449303942</v>
      </c>
      <c r="T428">
        <f>(SUMIFS(table123!$FH$10:$FH$410,table123!$FE$10:$FE$410,$B428,table123!$FD$10:$FD$410,$C428))/(SUMIFS(table100!$FK$10:$FK$462,table100!$FD$10:$FD$462,$B428,table100!$FC$10:$FC$462,$C428))*1000</f>
        <v>9.3137558820265589</v>
      </c>
      <c r="U428">
        <f>(SUMIFS(table123!$GH$10:$GH$410,table123!$GE$10:$GE$410,$B428,table123!$GD$10:$GD$410,$C428))/(SUMIFS(table100!$GK$10:$GK$462,table100!$GD$10:$GD$462,$B428,table100!$GC$10:$GC$462,$C428))*1000</f>
        <v>10.125613947716175</v>
      </c>
      <c r="W428">
        <f>(SUMIFS(table123!$J$10:$J$410,table123!$E$10:$E$410,$B428,table123!$D$10:$D$410,$C428))/(SUMIFS(table100!$K$10:$K$462,table100!$D$10:$D$462,$B428,table100!$C$10:$C$462,$C428))*1000</f>
        <v>8.9439064381379121E-2</v>
      </c>
      <c r="X428">
        <f>(SUMIFS(table123!$AJ$10:$AJ$410,table123!$AE$10:$AE$410,$B428,table123!$AD$10:$AD$410,$C428))/(SUMIFS(table100!$AK$10:$AK$462,table100!$AD$10:$AD$462,$B428,table100!$AC$10:$AC$462,$C428))*1000</f>
        <v>0.11571611646618984</v>
      </c>
      <c r="Y428">
        <f>(SUMIFS(table123!$BJ$10:$BJ$410,table123!$BE$10:$BE$410,$B428,table123!$BD$10:$BD$410,$C428))/(SUMIFS(table100!$BK$10:$BK$462,table100!$BD$10:$BD$462,$B428,table100!$BC$10:$BC$462,$C428))*1000</f>
        <v>0.10189093813360482</v>
      </c>
      <c r="Z428">
        <f>(SUMIFS(table123!$CJ$10:$CJ$410,table123!$CE$10:$CE$410,$B428,table123!$CD$10:$CD$410,$C428))/(SUMIFS(table100!$CK$10:$CK$462,table100!$CD$10:$CD$462,$B428,table100!$CC$10:$CC$462,$C428))*1000</f>
        <v>9.9240034735074922E-2</v>
      </c>
      <c r="AA428">
        <f>(SUMIFS(table123!$DJ$10:$DJ$410,table123!$DE$10:$DE$410,$B428,table123!$DD$10:$DD$410,$C428))/(SUMIFS(table100!$DK$10:$DK$462,table100!$DD$10:$DD$462,$B428,table100!$DC$10:$DC$462,$C428))*1000</f>
        <v>0.1730406212173061</v>
      </c>
      <c r="AB428">
        <f>(SUMIFS(table123!$EJ$10:$EJ$410,table123!$EE$10:$EE$410,$B428,table123!$ED$10:$ED$410,$C428))/(SUMIFS(table100!$EK$10:$EK$462,table100!$ED$10:$ED$462,$B428,table100!$EC$10:$EC$462,$C428))*1000</f>
        <v>0.10962347958248596</v>
      </c>
      <c r="AC428">
        <f>(SUMIFS(table123!$FJ$10:$FJ$410,table123!$FE$10:$FE$410,$B428,table123!$FD$10:$FD$410,$C428))/(SUMIFS(table100!$FK$10:$FK$462,table100!$FD$10:$FD$462,$B428,table100!$FC$10:$FC$462,$C428))*1000</f>
        <v>9.1758187376050446E-2</v>
      </c>
      <c r="AD428">
        <f>(SUMIFS(table123!$GJ$10:$GJ$410,table123!$GE$10:$GE$410,$B428,table123!$GD$10:$GD$410,$C428))/(SUMIFS(table100!$GK$10:$GK$462,table100!$GD$10:$GD$462,$B428,table100!$GC$10:$GC$462,$C428))*1000</f>
        <v>9.0861806569590836E-2</v>
      </c>
      <c r="AF428">
        <f>(SUMIFS(table123!$L$10:$L$410,table123!$E$10:$E$410,$B428,table123!$D$10:$D$410,$C428))/(SUMIFS(table100!$K$10:$K$462,table100!$D$10:$D$462,$B428,table100!$C$10:$C$462,$C428))*1000</f>
        <v>0.69409752780478728</v>
      </c>
      <c r="AG428">
        <f>(SUMIFS(table123!$AL$10:$AL$410,table123!$AE$10:$AE$410,$B428,table123!$AD$10:$AD$410,$C428))/(SUMIFS(table100!$AK$10:$AK$462,table100!$AD$10:$AD$462,$B428,table100!$AC$10:$AC$462,$C428))*1000</f>
        <v>0.47037037612202576</v>
      </c>
      <c r="AH428">
        <f>(SUMIFS(table123!$BL$10:$BL$410,table123!$BE$10:$BE$410,$B428,table123!$BD$10:$BD$410,$C428))/(SUMIFS(table100!$BK$10:$BK$462,table100!$BD$10:$BD$462,$B428,table100!$BC$10:$BC$462,$C428))*1000</f>
        <v>0.87725612588201229</v>
      </c>
      <c r="AI428">
        <f>(SUMIFS(table123!$CL$10:$CL$410,table123!$CE$10:$CE$410,$B428,table123!$CD$10:$CD$410,$C428))/(SUMIFS(table100!$CK$10:$CK$462,table100!$CD$10:$CD$462,$B428,table100!$CC$10:$CC$462,$C428))*1000</f>
        <v>0.96897723356234644</v>
      </c>
      <c r="AJ428">
        <f>(SUMIFS(table123!$DL$10:$DL$410,table123!$DE$10:$DE$410,$B428,table123!$DD$10:$DD$410,$C428))/(SUMIFS(table100!$DK$10:$DK$462,table100!$DD$10:$DD$462,$B428,table100!$DC$10:$DC$462,$C428))*1000</f>
        <v>0.90800467317208322</v>
      </c>
      <c r="AK428">
        <f>(SUMIFS(table123!$EL$10:$EL$410,table123!$EE$10:$EE$410,$B428,table123!$ED$10:$ED$410,$C428))/(SUMIFS(table100!$EK$10:$EK$462,table100!$ED$10:$ED$462,$B428,table100!$EC$10:$EC$462,$C428))*1000</f>
        <v>0.99690744415896071</v>
      </c>
      <c r="AL428">
        <f>(SUMIFS(table123!$FL$10:$FL$410,table123!$FE$10:$FE$410,$B428,table123!$FD$10:$FD$410,$C428))/(SUMIFS(table100!$FK$10:$FK$462,table100!$FD$10:$FD$462,$B428,table100!$FC$10:$FC$462,$C428))*1000</f>
        <v>0.92717750119852282</v>
      </c>
      <c r="AM428">
        <f>(SUMIFS(table123!$GL$10:$GL$410,table123!$GE$10:$GE$410,$B428,table123!$GD$10:$GD$410,$C428))/(SUMIFS(table100!$GK$10:$GK$462,table100!$GD$10:$GD$462,$B428,table100!$GC$10:$GC$462,$C428))*1000</f>
        <v>0.92859477494170484</v>
      </c>
      <c r="AO428">
        <f>(SUMIFS(table123!$N$10:$N$410,table123!$E$10:$E$410,$B428,table123!$D$10:$D$410,$C428))/(SUMIFS(table100!$K$10:$K$462,table100!$D$10:$D$462,$B428,table100!$C$10:$C$462,$C428))*1000</f>
        <v>0.64622873278376747</v>
      </c>
      <c r="AP428">
        <f>(SUMIFS(table123!$AN$10:$AN$410,table123!$AE$10:$AE$410,$B428,table123!$AD$10:$AD$410,$C428))/(SUMIFS(table100!$AK$10:$AK$462,table100!$AD$10:$AD$462,$B428,table100!$AC$10:$AC$462,$C428))*1000</f>
        <v>0.42283294449267211</v>
      </c>
      <c r="AQ428">
        <f>(SUMIFS(table123!$BN$10:$BN$410,table123!$BE$10:$BE$410,$B428,table123!$BD$10:$BD$410,$C428))/(SUMIFS(table100!$BK$10:$BK$462,table100!$BD$10:$BD$462,$B428,table100!$BC$10:$BC$462,$C428))*1000</f>
        <v>4.7217751818011987E-2</v>
      </c>
      <c r="AR428">
        <f>(SUMIFS(table123!$CU$10:$CU$410,table123!$CE$10:$CE$410,$B428,table123!$CD$10:$CD$410,$C428))/(SUMIFS(table100!$CK$10:$CK$462,table100!$CD$10:$CD$462,$B428,table100!$CC$10:$CC$462,$C428))*1000</f>
        <v>6.1023375396101968E-2</v>
      </c>
      <c r="AS428">
        <f>(SUMIFS(table123!$DU$10:$DU$410,table123!$DE$10:$DE$410,$B428,table123!$DD$10:$DD$410,$C428))/(SUMIFS(table100!$DK$10:$DK$462,table100!$DD$10:$DD$462,$B428,table100!$DC$10:$DC$462,$C428))*1000</f>
        <v>4.0967214210457632E-2</v>
      </c>
      <c r="AT428">
        <f>(SUMIFS(table123!$EV$10:$EV$410,table123!$EE$10:$EE$410,$B428,table123!$ED$10:$ED$410,$C428))/(SUMIFS(table100!$EK$10:$EK$462,table100!$ED$10:$ED$462,$B428,table100!$EC$10:$EC$462,$C428))*1000</f>
        <v>4.9663675832949443E-2</v>
      </c>
      <c r="AU428">
        <f>(SUMIFS(table123!$FV$10:$FV$410,table123!$FE$10:$FE$410,$B428,table123!$FD$10:$FD$410,$C428))/(SUMIFS(table100!$FK$10:$FK$462,table100!$FD$10:$FD$462,$B428,table100!$FC$10:$FC$462,$C428))*1000</f>
        <v>0.15113113214878898</v>
      </c>
      <c r="AV428">
        <f>(SUMIFS(table123!$GV$10:$GV$410,table123!$GE$10:$GE$410,$B428,table123!$GD$10:$GD$410,$C428))/(SUMIFS(table100!$GK$10:$GK$462,table100!$GD$10:$GD$462,$B428,table100!$GC$10:$GC$462,$C428))*1000</f>
        <v>7.0240687348123415E-2</v>
      </c>
      <c r="AX428">
        <f>(SUMIFS(table123!$P$10:$P$410,table123!$E$10:$E$410,$B428,table123!$D$10:$D$410,$C428))/(SUMIFS(table100!$K$10:$K$462,table100!$D$10:$D$462,$B428,table100!$C$10:$C$462,$C428))*1000</f>
        <v>0.33445171258107265</v>
      </c>
      <c r="AY428">
        <f>(SUMIFS(table123!$AP$10:$AP$410,table123!$AE$10:$AE$410,$B428,table123!$AD$10:$AD$410,$C428))/(SUMIFS(table100!$AK$10:$AK$462,table100!$AD$10:$AD$462,$B428,table100!$AC$10:$AC$462,$C428))*1000</f>
        <v>0.45285658552173758</v>
      </c>
      <c r="AZ428">
        <f>(SUMIFS(table123!$BP$10:$BP$410,table123!$BE$10:$BE$410,$B428,table123!$BD$10:$BD$410,$C428))/(SUMIFS(table100!$BK$10:$BK$462,table100!$BD$10:$BD$462,$B428,table100!$BC$10:$BC$462,$C428))*1000</f>
        <v>0.30070252473576053</v>
      </c>
      <c r="BA428">
        <f>(SUMIFS(table123!$CW$10:$CW$410,table123!$CE$10:$CE$410,$B428,table123!$CD$10:$CD$410,$C428))/(SUMIFS(table100!$CK$10:$CK$462,table100!$CD$10:$CD$462,$B428,table100!$CC$10:$CC$462,$C428))*1000</f>
        <v>0.33655316127547147</v>
      </c>
      <c r="BB428">
        <f>(SUMIFS(table123!$DW$10:$DW$410,table123!$DE$10:$DE$410,$B428,table123!$DD$10:$DD$410,$C428))/(SUMIFS(table100!$DK$10:$DK$462,table100!$DD$10:$DD$462,$B428,table100!$DC$10:$DC$462,$C428))*1000</f>
        <v>0.20300171817719304</v>
      </c>
      <c r="BC428">
        <f>(SUMIFS(table123!$EX$10:$EX$410,table123!$EE$10:$EE$410,$B428,table123!$ED$10:$ED$410,$C428))/(SUMIFS(table100!$EK$10:$EK$462,table100!$ED$10:$ED$462,$B428,table100!$EC$10:$EC$462,$C428))*1000</f>
        <v>0.27678414458119383</v>
      </c>
      <c r="BD428">
        <f>(SUMIFS(table123!$FX$10:$FX$410,table123!$FE$10:$FE$410,$B428,table123!$FD$10:$FD$410,$C428))/(SUMIFS(table100!$FK$10:$FK$462,table100!$FD$10:$FD$462,$B428,table100!$FC$10:$FC$462,$C428))*1000</f>
        <v>0.18771446175623394</v>
      </c>
      <c r="BE428">
        <f>(SUMIFS(table123!$GX$10:$GX$410,table123!$GE$10:$GE$410,$B428,table123!$GD$10:$GD$410,$C428))/(SUMIFS(table100!$GK$10:$GK$462,table100!$GD$10:$GD$462,$B428,table100!$GC$10:$GC$462,$C428))*1000</f>
        <v>0.22296585158211649</v>
      </c>
      <c r="BG428">
        <f>(SUMIFS(table123!$R$10:$R$410,table123!$E$10:$E$410,$B428,table123!$D$10:$D$410,$C428))/(SUMIFS(table100!$K$10:$K$462,table100!$D$10:$D$462,$B428,table100!$C$10:$C$462,$C428))*1000</f>
        <v>6.9705783486529773</v>
      </c>
      <c r="BH428">
        <f>(SUMIFS(table123!$AR$10:$AR$410,table123!$AE$10:$AE$410,$B428,table123!$AD$10:$AD$410,$C428))/(SUMIFS(table100!$AK$10:$AK$462,table100!$AD$10:$AD$462,$B428,table100!$AC$10:$AC$462,$C428))*1000</f>
        <v>6.7703310520542646</v>
      </c>
      <c r="BI428">
        <f>(SUMIFS(table123!$BR$10:$BR$410,table123!$BE$10:$BE$410,$B428,table123!$BD$10:$BD$410,$C428))/(SUMIFS(table100!$BK$10:$BK$462,table100!$BD$10:$BD$462,$B428,table100!$BC$10:$BC$462,$C428))*1000</f>
        <v>7.9307184468016176</v>
      </c>
      <c r="BJ428">
        <f>(SUMIFS(table123!$CY$10:$CY$410,table123!$CE$10:$CE$410,$B428,table123!$CD$10:$CD$410,$C428))/(SUMIFS(table100!$CK$10:$CK$462,table100!$CD$10:$CD$462,$B428,table100!$CC$10:$CC$462,$C428))*1000</f>
        <v>8.090220222968064</v>
      </c>
      <c r="BK428">
        <f>(SUMIFS(table123!$DY$10:$DY$410,table123!$DE$10:$DE$410,$B428,table123!$DD$10:$DD$410,$C428))/(SUMIFS(table100!$DK$10:$DK$462,table100!$DD$10:$DD$462,$B428,table100!$DC$10:$DC$462,$C428))*1000</f>
        <v>9.5704304003295935</v>
      </c>
      <c r="BL428">
        <f>(SUMIFS(table123!$EZ$10:$EZ$410,table123!$EE$10:$EE$410,$B428,table123!$ED$10:$ED$410,$C428))/(SUMIFS(table100!$EK$10:$EK$462,table100!$ED$10:$ED$462,$B428,table100!$EC$10:$EC$462,$C428))*1000</f>
        <v>9.8842827999235947</v>
      </c>
      <c r="BM428">
        <f>(SUMIFS(table123!$FZ$10:$FZ$410,table123!$FE$10:$FE$410,$B428,table123!$FD$10:$FD$410,$C428))/(SUMIFS(table100!$FK$10:$FK$462,table100!$FD$10:$FD$462,$B428,table100!$FC$10:$FC$462,$C428))*1000</f>
        <v>10.296108240993687</v>
      </c>
      <c r="BN428">
        <f>(SUMIFS(table123!$GZ$10:$GZ$410,table123!$GE$10:$GE$410,$B428,table123!$GD$10:$GD$410,$C428))/(SUMIFS(table100!$GK$10:$GK$462,table100!$GD$10:$GD$462,$B428,table100!$GC$10:$GC$462,$C428))*1000</f>
        <v>10.992345364993477</v>
      </c>
    </row>
    <row r="429" spans="1:66" x14ac:dyDescent="0.3">
      <c r="B429" t="s">
        <v>1321</v>
      </c>
      <c r="C429" t="s">
        <v>1300</v>
      </c>
    </row>
    <row r="430" spans="1:66" x14ac:dyDescent="0.3">
      <c r="B430" t="s">
        <v>1321</v>
      </c>
      <c r="C430" t="s">
        <v>1301</v>
      </c>
    </row>
    <row r="432" spans="1:66" x14ac:dyDescent="0.3">
      <c r="A432" t="s">
        <v>1333</v>
      </c>
      <c r="B432" t="s">
        <v>1316</v>
      </c>
      <c r="C432" t="s">
        <v>1306</v>
      </c>
      <c r="N432">
        <f>(SUMIFS(table123!$H$10:$H$410,table123!$E$10:$E$410,$B432,table123!$D$10:$D$410,$C432))/(SUMIFS(table100!$K$10:$K$462,table100!$D$10:$D$462,$B432,table100!$C$10:$C$462,$C432))*1000</f>
        <v>5.3033481132422242</v>
      </c>
      <c r="O432">
        <f>(SUMIFS(table123!$AH$10:$AH$410,table123!$AE$10:$AE$410,$B432,table123!$AD$10:$AD$410,$C432))/(SUMIFS(table100!$AK$10:$AK$462,table100!$AD$10:$AD$462,$B432,table100!$AC$10:$AC$462,$C432))*1000</f>
        <v>5.8591165509642043</v>
      </c>
      <c r="P432">
        <f>(SUMIFS(table123!$BH$10:$BH$410,table123!$BE$10:$BE$410,$B432,table123!$BD$10:$BD$410,$C432))/(SUMIFS(table100!$BK$10:$BK$462,table100!$BD$10:$BD$462,$B432,table100!$BC$10:$BC$462,$C432))*1000</f>
        <v>7.3089142339082134</v>
      </c>
      <c r="Q432">
        <f>(SUMIFS(table123!$CH$10:$CH$410,table123!$CE$10:$CE$410,$B432,table123!$CD$10:$CD$410,$C432))/(SUMIFS(table100!$CK$10:$CK$462,table100!$CD$10:$CD$462,$B432,table100!$CC$10:$CC$462,$C432))*1000</f>
        <v>7.9630382485350903</v>
      </c>
      <c r="R432">
        <f>(SUMIFS(table123!$DH$10:$DH$410,table123!$DE$10:$DE$410,$B432,table123!$DD$10:$DD$410,$C432))/(SUMIFS(table100!$DK$10:$DK$462,table100!$DD$10:$DD$462,$B432,table100!$DC$10:$DC$462,$C432))*1000</f>
        <v>8.6215397325421268</v>
      </c>
      <c r="S432">
        <f>(SUMIFS(table123!$EH$10:$EH$410,table123!$EE$10:$EE$410,$B432,table123!$ED$10:$ED$410,$C432))/(SUMIFS(table100!$EK$10:$EK$462,table100!$ED$10:$ED$462,$B432,table100!$EC$10:$EC$462,$C432))*1000</f>
        <v>9.7425978237363235</v>
      </c>
      <c r="T432">
        <f>(SUMIFS(table123!$FH$10:$FH$410,table123!$FE$10:$FE$410,$B432,table123!$FD$10:$FD$410,$C432))/(SUMIFS(table100!$FK$10:$FK$462,table100!$FD$10:$FD$462,$B432,table100!$FC$10:$FC$462,$C432))*1000</f>
        <v>10.125837211828259</v>
      </c>
      <c r="U432">
        <f>(SUMIFS(table123!$GH$10:$GH$410,table123!$GE$10:$GE$410,$B432,table123!$GD$10:$GD$410,$C432))/(SUMIFS(table100!$GK$10:$GK$462,table100!$GD$10:$GD$462,$B432,table100!$GC$10:$GC$462,$C432))*1000</f>
        <v>9.5346239431975306</v>
      </c>
      <c r="W432">
        <f>(SUMIFS(table123!$J$10:$J$410,table123!$E$10:$E$410,$B432,table123!$D$10:$D$410,$C432))/(SUMIFS(table100!$K$10:$K$462,table100!$D$10:$D$462,$B432,table100!$C$10:$C$462,$C432))*1000</f>
        <v>0.13583519086434384</v>
      </c>
      <c r="X432">
        <f>(SUMIFS(table123!$AJ$10:$AJ$410,table123!$AE$10:$AE$410,$B432,table123!$AD$10:$AD$410,$C432))/(SUMIFS(table100!$AK$10:$AK$462,table100!$AD$10:$AD$462,$B432,table100!$AC$10:$AC$462,$C432))*1000</f>
        <v>0.12464847699637042</v>
      </c>
      <c r="Y432">
        <f>(SUMIFS(table123!$BJ$10:$BJ$410,table123!$BE$10:$BE$410,$B432,table123!$BD$10:$BD$410,$C432))/(SUMIFS(table100!$BK$10:$BK$462,table100!$BD$10:$BD$462,$B432,table100!$BC$10:$BC$462,$C432))*1000</f>
        <v>0.12981409718309642</v>
      </c>
      <c r="Z432">
        <f>(SUMIFS(table123!$CJ$10:$CJ$410,table123!$CE$10:$CE$410,$B432,table123!$CD$10:$CD$410,$C432))/(SUMIFS(table100!$CK$10:$CK$462,table100!$CD$10:$CD$462,$B432,table100!$CC$10:$CC$462,$C432))*1000</f>
        <v>0.17474211962670524</v>
      </c>
      <c r="AA432">
        <f>(SUMIFS(table123!$DJ$10:$DJ$410,table123!$DE$10:$DE$410,$B432,table123!$DD$10:$DD$410,$C432))/(SUMIFS(table100!$DK$10:$DK$462,table100!$DD$10:$DD$462,$B432,table100!$DC$10:$DC$462,$C432))*1000</f>
        <v>0.1598775966221731</v>
      </c>
      <c r="AB432">
        <f>(SUMIFS(table123!$EJ$10:$EJ$410,table123!$EE$10:$EE$410,$B432,table123!$ED$10:$ED$410,$C432))/(SUMIFS(table100!$EK$10:$EK$462,table100!$ED$10:$ED$462,$B432,table100!$EC$10:$EC$462,$C432))*1000</f>
        <v>0.13793589886320262</v>
      </c>
      <c r="AC432">
        <f>(SUMIFS(table123!$FJ$10:$FJ$410,table123!$FE$10:$FE$410,$B432,table123!$FD$10:$FD$410,$C432))/(SUMIFS(table100!$FK$10:$FK$462,table100!$FD$10:$FD$462,$B432,table100!$FC$10:$FC$462,$C432))*1000</f>
        <v>0.21571638719223749</v>
      </c>
      <c r="AD432">
        <f>(SUMIFS(table123!$GJ$10:$GJ$410,table123!$GE$10:$GE$410,$B432,table123!$GD$10:$GD$410,$C432))/(SUMIFS(table100!$GK$10:$GK$462,table100!$GD$10:$GD$462,$B432,table100!$GC$10:$GC$462,$C432))*1000</f>
        <v>9.6685739785250122E-2</v>
      </c>
      <c r="AF432">
        <f>(SUMIFS(table123!$L$10:$L$410,table123!$E$10:$E$410,$B432,table123!$D$10:$D$410,$C432))/(SUMIFS(table100!$K$10:$K$462,table100!$D$10:$D$462,$B432,table100!$C$10:$C$462,$C432))*1000</f>
        <v>0.55168339722699644</v>
      </c>
      <c r="AG432">
        <f>(SUMIFS(table123!$AL$10:$AL$410,table123!$AE$10:$AE$410,$B432,table123!$AD$10:$AD$410,$C432))/(SUMIFS(table100!$AK$10:$AK$462,table100!$AD$10:$AD$462,$B432,table100!$AC$10:$AC$462,$C432))*1000</f>
        <v>0.47391946544012509</v>
      </c>
      <c r="AH432">
        <f>(SUMIFS(table123!$BL$10:$BL$410,table123!$BE$10:$BE$410,$B432,table123!$BD$10:$BD$410,$C432))/(SUMIFS(table100!$BK$10:$BK$462,table100!$BD$10:$BD$462,$B432,table100!$BC$10:$BC$462,$C432))*1000</f>
        <v>0.7537251733839393</v>
      </c>
      <c r="AI432">
        <f>(SUMIFS(table123!$CL$10:$CL$410,table123!$CE$10:$CE$410,$B432,table123!$CD$10:$CD$410,$C432))/(SUMIFS(table100!$CK$10:$CK$462,table100!$CD$10:$CD$462,$B432,table100!$CC$10:$CC$462,$C432))*1000</f>
        <v>1.1474662597335865</v>
      </c>
      <c r="AJ432">
        <f>(SUMIFS(table123!$DL$10:$DL$410,table123!$DE$10:$DE$410,$B432,table123!$DD$10:$DD$410,$C432))/(SUMIFS(table100!$DK$10:$DK$462,table100!$DD$10:$DD$462,$B432,table100!$DC$10:$DC$462,$C432))*1000</f>
        <v>1.3364020690342375</v>
      </c>
      <c r="AK432">
        <f>(SUMIFS(table123!$EL$10:$EL$410,table123!$EE$10:$EE$410,$B432,table123!$ED$10:$ED$410,$C432))/(SUMIFS(table100!$EK$10:$EK$462,table100!$ED$10:$ED$462,$B432,table100!$EC$10:$EC$462,$C432))*1000</f>
        <v>1.1228393916416524</v>
      </c>
      <c r="AL432">
        <f>(SUMIFS(table123!$FL$10:$FL$410,table123!$FE$10:$FE$410,$B432,table123!$FD$10:$FD$410,$C432))/(SUMIFS(table100!$FK$10:$FK$462,table100!$FD$10:$FD$462,$B432,table100!$FC$10:$FC$462,$C432))*1000</f>
        <v>1.1409135832518622</v>
      </c>
      <c r="AM432">
        <f>(SUMIFS(table123!$GL$10:$GL$410,table123!$GE$10:$GE$410,$B432,table123!$GD$10:$GD$410,$C432))/(SUMIFS(table100!$GK$10:$GK$462,table100!$GD$10:$GD$462,$B432,table100!$GC$10:$GC$462,$C432))*1000</f>
        <v>1.0061359796402591</v>
      </c>
      <c r="AO432">
        <f>(SUMIFS(table123!$N$10:$N$410,table123!$E$10:$E$410,$B432,table123!$D$10:$D$410,$C432))/(SUMIFS(table100!$K$10:$K$462,table100!$D$10:$D$462,$B432,table100!$C$10:$C$462,$C432))*1000</f>
        <v>4.042968672970234E-2</v>
      </c>
      <c r="AP432">
        <f>(SUMIFS(table123!$AN$10:$AN$410,table123!$AE$10:$AE$410,$B432,table123!$AD$10:$AD$410,$C432))/(SUMIFS(table100!$AK$10:$AK$462,table100!$AD$10:$AD$462,$B432,table100!$AC$10:$AC$462,$C432))*1000</f>
        <v>8.5296995350758603E-2</v>
      </c>
      <c r="AQ432">
        <f>(SUMIFS(table123!$BN$10:$BN$410,table123!$BE$10:$BE$410,$B432,table123!$BD$10:$BD$410,$C432))/(SUMIFS(table100!$BK$10:$BK$462,table100!$BD$10:$BD$462,$B432,table100!$BC$10:$BC$462,$C432))*1000</f>
        <v>4.8204583318804534E-2</v>
      </c>
      <c r="AR432">
        <f>(SUMIFS(table123!$CU$10:$CU$410,table123!$CE$10:$CE$410,$B432,table123!$CD$10:$CD$410,$C432))/(SUMIFS(table100!$CK$10:$CK$462,table100!$CD$10:$CD$462,$B432,table100!$CC$10:$CC$462,$C432))*1000</f>
        <v>6.9854892960015416E-2</v>
      </c>
      <c r="AS432">
        <f>(SUMIFS(table123!$DU$10:$DU$410,table123!$DE$10:$DE$410,$B432,table123!$DD$10:$DD$410,$C432))/(SUMIFS(table100!$DK$10:$DK$462,table100!$DD$10:$DD$462,$B432,table100!$DC$10:$DC$462,$C432))*1000</f>
        <v>9.7506622647333133E-2</v>
      </c>
      <c r="AT432">
        <f>(SUMIFS(table123!$EV$10:$EV$410,table123!$EE$10:$EE$410,$B432,table123!$ED$10:$ED$410,$C432))/(SUMIFS(table100!$EK$10:$EK$462,table100!$ED$10:$ED$462,$B432,table100!$EC$10:$EC$462,$C432))*1000</f>
        <v>3.129292033911462E-2</v>
      </c>
      <c r="AU432">
        <f>(SUMIFS(table123!$FV$10:$FV$410,table123!$FE$10:$FE$410,$B432,table123!$FD$10:$FD$410,$C432))/(SUMIFS(table100!$FK$10:$FK$462,table100!$FD$10:$FD$462,$B432,table100!$FC$10:$FC$462,$C432))*1000</f>
        <v>6.4368629228278615E-2</v>
      </c>
      <c r="AV432">
        <f>(SUMIFS(table123!$GV$10:$GV$410,table123!$GE$10:$GE$410,$B432,table123!$GD$10:$GD$410,$C432))/(SUMIFS(table100!$GK$10:$GK$462,table100!$GD$10:$GD$462,$B432,table100!$GC$10:$GC$462,$C432))*1000</f>
        <v>3.0214293682890664E-2</v>
      </c>
      <c r="AX432">
        <f>(SUMIFS(table123!$P$10:$P$410,table123!$E$10:$E$410,$B432,table123!$D$10:$D$410,$C432))/(SUMIFS(table100!$K$10:$K$462,table100!$D$10:$D$462,$B432,table100!$C$10:$C$462,$C432))*1000</f>
        <v>0.37584634700575137</v>
      </c>
      <c r="AY432">
        <f>(SUMIFS(table123!$AP$10:$AP$410,table123!$AE$10:$AE$410,$B432,table123!$AD$10:$AD$410,$C432))/(SUMIFS(table100!$AK$10:$AK$462,table100!$AD$10:$AD$462,$B432,table100!$AC$10:$AC$462,$C432))*1000</f>
        <v>0.45520092281950975</v>
      </c>
      <c r="AZ432">
        <f>(SUMIFS(table123!$BP$10:$BP$410,table123!$BE$10:$BE$410,$B432,table123!$BD$10:$BD$410,$C432))/(SUMIFS(table100!$BK$10:$BK$462,table100!$BD$10:$BD$462,$B432,table100!$BC$10:$BC$462,$C432))*1000</f>
        <v>0.37908253460796726</v>
      </c>
      <c r="BA432">
        <f>(SUMIFS(table123!$CW$10:$CW$410,table123!$CE$10:$CE$410,$B432,table123!$CD$10:$CD$410,$C432))/(SUMIFS(table100!$CK$10:$CK$462,table100!$CD$10:$CD$462,$B432,table100!$CC$10:$CC$462,$C432))*1000</f>
        <v>0.35472860058674494</v>
      </c>
      <c r="BB432">
        <f>(SUMIFS(table123!$DW$10:$DW$410,table123!$DE$10:$DE$410,$B432,table123!$DD$10:$DD$410,$C432))/(SUMIFS(table100!$DK$10:$DK$462,table100!$DD$10:$DD$462,$B432,table100!$DC$10:$DC$462,$C432))*1000</f>
        <v>0.36092003606774059</v>
      </c>
      <c r="BC432">
        <f>(SUMIFS(table123!$EX$10:$EX$410,table123!$EE$10:$EE$410,$B432,table123!$ED$10:$ED$410,$C432))/(SUMIFS(table100!$EK$10:$EK$462,table100!$ED$10:$ED$462,$B432,table100!$EC$10:$EC$462,$C432))*1000</f>
        <v>0.35081010695954817</v>
      </c>
      <c r="BD432">
        <f>(SUMIFS(table123!$FX$10:$FX$410,table123!$FE$10:$FE$410,$B432,table123!$FD$10:$FD$410,$C432))/(SUMIFS(table100!$FK$10:$FK$462,table100!$FD$10:$FD$462,$B432,table100!$FC$10:$FC$462,$C432))*1000</f>
        <v>0.27947392183923497</v>
      </c>
      <c r="BE432">
        <f>(SUMIFS(table123!$GX$10:$GX$410,table123!$GE$10:$GE$410,$B432,table123!$GD$10:$GD$410,$C432))/(SUMIFS(table100!$GK$10:$GK$462,table100!$GD$10:$GD$462,$B432,table100!$GC$10:$GC$462,$C432))*1000</f>
        <v>0.22137005838331228</v>
      </c>
      <c r="BG432">
        <f>(SUMIFS(table123!$R$10:$R$410,table123!$E$10:$E$410,$B432,table123!$D$10:$D$410,$C432))/(SUMIFS(table100!$K$10:$K$462,table100!$D$10:$D$462,$B432,table100!$C$10:$C$462,$C432))*1000</f>
        <v>5.6554500410575157</v>
      </c>
      <c r="BH432">
        <f>(SUMIFS(table123!$AR$10:$AR$410,table123!$AE$10:$AE$410,$B432,table123!$AD$10:$AD$410,$C432))/(SUMIFS(table100!$AK$10:$AK$462,table100!$AD$10:$AD$462,$B432,table100!$AC$10:$AC$462,$C432))*1000</f>
        <v>6.0877805659319479</v>
      </c>
      <c r="BI432">
        <f>(SUMIFS(table123!$BR$10:$BR$410,table123!$BE$10:$BE$410,$B432,table123!$BD$10:$BD$410,$C432))/(SUMIFS(table100!$BK$10:$BK$462,table100!$BD$10:$BD$462,$B432,table100!$BC$10:$BC$462,$C432))*1000</f>
        <v>7.8615755531860865</v>
      </c>
      <c r="BJ432">
        <f>(SUMIFS(table123!$CY$10:$CY$410,table123!$CE$10:$CE$410,$B432,table123!$CD$10:$CD$410,$C432))/(SUMIFS(table100!$CK$10:$CK$462,table100!$CD$10:$CD$462,$B432,table100!$CC$10:$CC$462,$C432))*1000</f>
        <v>9.0003729202686529</v>
      </c>
      <c r="BK432">
        <f>(SUMIFS(table123!$DY$10:$DY$410,table123!$DE$10:$DE$410,$B432,table123!$DD$10:$DD$410,$C432))/(SUMIFS(table100!$DK$10:$DK$462,table100!$DD$10:$DD$462,$B432,table100!$DC$10:$DC$462,$C432))*1000</f>
        <v>9.8544059847781309</v>
      </c>
      <c r="BL432">
        <f>(SUMIFS(table123!$EZ$10:$EZ$410,table123!$EE$10:$EE$410,$B432,table123!$ED$10:$ED$410,$C432))/(SUMIFS(table100!$EK$10:$EK$462,table100!$ED$10:$ED$462,$B432,table100!$EC$10:$EC$462,$C432))*1000</f>
        <v>10.683855927620746</v>
      </c>
      <c r="BM432">
        <f>(SUMIFS(table123!$FZ$10:$FZ$410,table123!$FE$10:$FE$410,$B432,table123!$FD$10:$FD$410,$C432))/(SUMIFS(table100!$FK$10:$FK$462,table100!$FD$10:$FD$462,$B432,table100!$FC$10:$FC$462,$C432))*1000</f>
        <v>11.267361889661402</v>
      </c>
      <c r="BN432">
        <f>(SUMIFS(table123!$GZ$10:$GZ$410,table123!$GE$10:$GE$410,$B432,table123!$GD$10:$GD$410,$C432))/(SUMIFS(table100!$GK$10:$GK$462,table100!$GD$10:$GD$462,$B432,table100!$GC$10:$GC$462,$C432))*1000</f>
        <v>10.446289897922618</v>
      </c>
    </row>
    <row r="433" spans="1:66" x14ac:dyDescent="0.3">
      <c r="A433" t="s">
        <v>1334</v>
      </c>
      <c r="B433" t="s">
        <v>1316</v>
      </c>
      <c r="C433" t="s">
        <v>1308</v>
      </c>
      <c r="N433">
        <f>(SUMIFS(table123!$H$10:$H$410,table123!$E$10:$E$410,$B433,table123!$D$10:$D$410,$C433))/(SUMIFS(table100!$K$10:$K$462,table100!$D$10:$D$462,$B433,table100!$C$10:$C$462,$C433))*1000</f>
        <v>4.9288460088849417</v>
      </c>
      <c r="O433">
        <f>(SUMIFS(table123!$AH$10:$AH$410,table123!$AE$10:$AE$410,$B433,table123!$AD$10:$AD$410,$C433))/(SUMIFS(table100!$AK$10:$AK$462,table100!$AD$10:$AD$462,$B433,table100!$AC$10:$AC$462,$C433))*1000</f>
        <v>5.1100635587924961</v>
      </c>
      <c r="P433">
        <f>(SUMIFS(table123!$BH$10:$BH$410,table123!$BE$10:$BE$410,$B433,table123!$BD$10:$BD$410,$C433))/(SUMIFS(table100!$BK$10:$BK$462,table100!$BD$10:$BD$462,$B433,table100!$BC$10:$BC$462,$C433))*1000</f>
        <v>6.2790123515005467</v>
      </c>
      <c r="Q433">
        <f>(SUMIFS(table123!$CH$10:$CH$410,table123!$CE$10:$CE$410,$B433,table123!$CD$10:$CD$410,$C433))/(SUMIFS(table100!$CK$10:$CK$462,table100!$CD$10:$CD$462,$B433,table100!$CC$10:$CC$462,$C433))*1000</f>
        <v>7.5531196174497843</v>
      </c>
      <c r="R433">
        <f>(SUMIFS(table123!$DH$10:$DH$410,table123!$DE$10:$DE$410,$B433,table123!$DD$10:$DD$410,$C433))/(SUMIFS(table100!$DK$10:$DK$462,table100!$DD$10:$DD$462,$B433,table100!$DC$10:$DC$462,$C433))*1000</f>
        <v>8.4398060984774421</v>
      </c>
      <c r="S433">
        <f>(SUMIFS(table123!$EH$10:$EH$410,table123!$EE$10:$EE$410,$B433,table123!$ED$10:$ED$410,$C433))/(SUMIFS(table100!$EK$10:$EK$462,table100!$ED$10:$ED$462,$B433,table100!$EC$10:$EC$462,$C433))*1000</f>
        <v>9.2346260242097724</v>
      </c>
      <c r="T433">
        <f>(SUMIFS(table123!$FH$10:$FH$410,table123!$FE$10:$FE$410,$B433,table123!$FD$10:$FD$410,$C433))/(SUMIFS(table100!$FK$10:$FK$462,table100!$FD$10:$FD$462,$B433,table100!$FC$10:$FC$462,$C433))*1000</f>
        <v>9.6623465953366861</v>
      </c>
      <c r="U433">
        <f>(SUMIFS(table123!$GH$10:$GH$410,table123!$GE$10:$GE$410,$B433,table123!$GD$10:$GD$410,$C433))/(SUMIFS(table100!$GK$10:$GK$462,table100!$GD$10:$GD$462,$B433,table100!$GC$10:$GC$462,$C433))*1000</f>
        <v>9.6743116334369113</v>
      </c>
      <c r="W433">
        <f>(SUMIFS(table123!$J$10:$J$410,table123!$E$10:$E$410,$B433,table123!$D$10:$D$410,$C433))/(SUMIFS(table100!$K$10:$K$462,table100!$D$10:$D$462,$B433,table100!$C$10:$C$462,$C433))*1000</f>
        <v>0.10766557239266399</v>
      </c>
      <c r="X433">
        <f>(SUMIFS(table123!$AJ$10:$AJ$410,table123!$AE$10:$AE$410,$B433,table123!$AD$10:$AD$410,$C433))/(SUMIFS(table100!$AK$10:$AK$462,table100!$AD$10:$AD$462,$B433,table100!$AC$10:$AC$462,$C433))*1000</f>
        <v>0.16691977871021674</v>
      </c>
      <c r="Y433">
        <f>(SUMIFS(table123!$BJ$10:$BJ$410,table123!$BE$10:$BE$410,$B433,table123!$BD$10:$BD$410,$C433))/(SUMIFS(table100!$BK$10:$BK$462,table100!$BD$10:$BD$462,$B433,table100!$BC$10:$BC$462,$C433))*1000</f>
        <v>0.12682544228150205</v>
      </c>
      <c r="Z433">
        <f>(SUMIFS(table123!$CJ$10:$CJ$410,table123!$CE$10:$CE$410,$B433,table123!$CD$10:$CD$410,$C433))/(SUMIFS(table100!$CK$10:$CK$462,table100!$CD$10:$CD$462,$B433,table100!$CC$10:$CC$462,$C433))*1000</f>
        <v>0.21106796045610418</v>
      </c>
      <c r="AA433">
        <f>(SUMIFS(table123!$DJ$10:$DJ$410,table123!$DE$10:$DE$410,$B433,table123!$DD$10:$DD$410,$C433))/(SUMIFS(table100!$DK$10:$DK$462,table100!$DD$10:$DD$462,$B433,table100!$DC$10:$DC$462,$C433))*1000</f>
        <v>0.19106083601973453</v>
      </c>
      <c r="AB433">
        <f>(SUMIFS(table123!$EJ$10:$EJ$410,table123!$EE$10:$EE$410,$B433,table123!$ED$10:$ED$410,$C433))/(SUMIFS(table100!$EK$10:$EK$462,table100!$ED$10:$ED$462,$B433,table100!$EC$10:$EC$462,$C433))*1000</f>
        <v>0.15774546109098841</v>
      </c>
      <c r="AC433">
        <f>(SUMIFS(table123!$FJ$10:$FJ$410,table123!$FE$10:$FE$410,$B433,table123!$FD$10:$FD$410,$C433))/(SUMIFS(table100!$FK$10:$FK$462,table100!$FD$10:$FD$462,$B433,table100!$FC$10:$FC$462,$C433))*1000</f>
        <v>0.15658330654935379</v>
      </c>
      <c r="AD433">
        <f>(SUMIFS(table123!$GJ$10:$GJ$410,table123!$GE$10:$GE$410,$B433,table123!$GD$10:$GD$410,$C433))/(SUMIFS(table100!$GK$10:$GK$462,table100!$GD$10:$GD$462,$B433,table100!$GC$10:$GC$462,$C433))*1000</f>
        <v>0.12103342428438882</v>
      </c>
      <c r="AF433">
        <f>(SUMIFS(table123!$L$10:$L$410,table123!$E$10:$E$410,$B433,table123!$D$10:$D$410,$C433))/(SUMIFS(table100!$K$10:$K$462,table100!$D$10:$D$462,$B433,table100!$C$10:$C$462,$C433))*1000</f>
        <v>0.55370865801941471</v>
      </c>
      <c r="AG433">
        <f>(SUMIFS(table123!$AL$10:$AL$410,table123!$AE$10:$AE$410,$B433,table123!$AD$10:$AD$410,$C433))/(SUMIFS(table100!$AK$10:$AK$462,table100!$AD$10:$AD$462,$B433,table100!$AC$10:$AC$462,$C433))*1000</f>
        <v>0.57911889891405754</v>
      </c>
      <c r="AH433">
        <f>(SUMIFS(table123!$BL$10:$BL$410,table123!$BE$10:$BE$410,$B433,table123!$BD$10:$BD$410,$C433))/(SUMIFS(table100!$BK$10:$BK$462,table100!$BD$10:$BD$462,$B433,table100!$BC$10:$BC$462,$C433))*1000</f>
        <v>0.78862365927770361</v>
      </c>
      <c r="AI433">
        <f>(SUMIFS(table123!$CL$10:$CL$410,table123!$CE$10:$CE$410,$B433,table123!$CD$10:$CD$410,$C433))/(SUMIFS(table100!$CK$10:$CK$462,table100!$CD$10:$CD$462,$B433,table100!$CC$10:$CC$462,$C433))*1000</f>
        <v>1.4802228116151517</v>
      </c>
      <c r="AJ433">
        <f>(SUMIFS(table123!$DL$10:$DL$410,table123!$DE$10:$DE$410,$B433,table123!$DD$10:$DD$410,$C433))/(SUMIFS(table100!$DK$10:$DK$462,table100!$DD$10:$DD$462,$B433,table100!$DC$10:$DC$462,$C433))*1000</f>
        <v>1.5743231357540595</v>
      </c>
      <c r="AK433">
        <f>(SUMIFS(table123!$EL$10:$EL$410,table123!$EE$10:$EE$410,$B433,table123!$ED$10:$ED$410,$C433))/(SUMIFS(table100!$EK$10:$EK$462,table100!$ED$10:$ED$462,$B433,table100!$EC$10:$EC$462,$C433))*1000</f>
        <v>1.3747674230123463</v>
      </c>
      <c r="AL433">
        <f>(SUMIFS(table123!$FL$10:$FL$410,table123!$FE$10:$FE$410,$B433,table123!$FD$10:$FD$410,$C433))/(SUMIFS(table100!$FK$10:$FK$462,table100!$FD$10:$FD$462,$B433,table100!$FC$10:$FC$462,$C433))*1000</f>
        <v>1.2388764452839498</v>
      </c>
      <c r="AM433">
        <f>(SUMIFS(table123!$GL$10:$GL$410,table123!$GE$10:$GE$410,$B433,table123!$GD$10:$GD$410,$C433))/(SUMIFS(table100!$GK$10:$GK$462,table100!$GD$10:$GD$462,$B433,table100!$GC$10:$GC$462,$C433))*1000</f>
        <v>1.2745919881003276</v>
      </c>
      <c r="AO433">
        <f>(SUMIFS(table123!$N$10:$N$410,table123!$E$10:$E$410,$B433,table123!$D$10:$D$410,$C433))/(SUMIFS(table100!$K$10:$K$462,table100!$D$10:$D$462,$B433,table100!$C$10:$C$462,$C433))*1000</f>
        <v>1.6312965514039997E-2</v>
      </c>
      <c r="AP433">
        <f>(SUMIFS(table123!$AN$10:$AN$410,table123!$AE$10:$AE$410,$B433,table123!$AD$10:$AD$410,$C433))/(SUMIFS(table100!$AK$10:$AK$462,table100!$AD$10:$AD$462,$B433,table100!$AC$10:$AC$462,$C433))*1000</f>
        <v>2.7356297066396636E-2</v>
      </c>
      <c r="AQ433">
        <f>(SUMIFS(table123!$BN$10:$BN$410,table123!$BE$10:$BE$410,$B433,table123!$BD$10:$BD$410,$C433))/(SUMIFS(table100!$BK$10:$BK$462,table100!$BD$10:$BD$462,$B433,table100!$BC$10:$BC$462,$C433))*1000</f>
        <v>1.8447337059127572E-2</v>
      </c>
      <c r="AR433">
        <f>(SUMIFS(table123!$CU$10:$CU$410,table123!$CE$10:$CE$410,$B433,table123!$CD$10:$CD$410,$C433))/(SUMIFS(table100!$CK$10:$CK$462,table100!$CD$10:$CD$462,$B433,table100!$CC$10:$CC$462,$C433))*1000</f>
        <v>2.0603163168166353E-2</v>
      </c>
      <c r="AS433">
        <f>(SUMIFS(table123!$DU$10:$DU$410,table123!$DE$10:$DE$410,$B433,table123!$DD$10:$DD$410,$C433))/(SUMIFS(table100!$DK$10:$DK$462,table100!$DD$10:$DD$462,$B433,table100!$DC$10:$DC$462,$C433))*1000</f>
        <v>4.9467057306772123E-2</v>
      </c>
      <c r="AT433">
        <f>(SUMIFS(table123!$EV$10:$EV$410,table123!$EE$10:$EE$410,$B433,table123!$ED$10:$ED$410,$C433))/(SUMIFS(table100!$EK$10:$EK$462,table100!$ED$10:$ED$462,$B433,table100!$EC$10:$EC$462,$C433))*1000</f>
        <v>5.3031237631728304E-2</v>
      </c>
      <c r="AU433">
        <f>(SUMIFS(table123!$FV$10:$FV$410,table123!$FE$10:$FE$410,$B433,table123!$FD$10:$FD$410,$C433))/(SUMIFS(table100!$FK$10:$FK$462,table100!$FD$10:$FD$462,$B433,table100!$FC$10:$FC$462,$C433))*1000</f>
        <v>2.6690336343639855E-2</v>
      </c>
      <c r="AV433">
        <f>(SUMIFS(table123!$GV$10:$GV$410,table123!$GE$10:$GE$410,$B433,table123!$GD$10:$GD$410,$C433))/(SUMIFS(table100!$GK$10:$GK$462,table100!$GD$10:$GD$462,$B433,table100!$GC$10:$GC$462,$C433))*1000</f>
        <v>6.2497259085029871E-2</v>
      </c>
      <c r="AX433">
        <f>(SUMIFS(table123!$P$10:$P$410,table123!$E$10:$E$410,$B433,table123!$D$10:$D$410,$C433))/(SUMIFS(table100!$K$10:$K$462,table100!$D$10:$D$462,$B433,table100!$C$10:$C$462,$C433))*1000</f>
        <v>0.39011291815004223</v>
      </c>
      <c r="AY433">
        <f>(SUMIFS(table123!$AP$10:$AP$410,table123!$AE$10:$AE$410,$B433,table123!$AD$10:$AD$410,$C433))/(SUMIFS(table100!$AK$10:$AK$462,table100!$AD$10:$AD$462,$B433,table100!$AC$10:$AC$462,$C433))*1000</f>
        <v>0.50029567007867748</v>
      </c>
      <c r="AZ433">
        <f>(SUMIFS(table123!$BP$10:$BP$410,table123!$BE$10:$BE$410,$B433,table123!$BD$10:$BD$410,$C433))/(SUMIFS(table100!$BK$10:$BK$462,table100!$BD$10:$BD$462,$B433,table100!$BC$10:$BC$462,$C433))*1000</f>
        <v>0.36433490691776954</v>
      </c>
      <c r="BA433">
        <f>(SUMIFS(table123!$CW$10:$CW$410,table123!$CE$10:$CE$410,$B433,table123!$CD$10:$CD$410,$C433))/(SUMIFS(table100!$CK$10:$CK$462,table100!$CD$10:$CD$462,$B433,table100!$CC$10:$CC$462,$C433))*1000</f>
        <v>0.40290630195525312</v>
      </c>
      <c r="BB433">
        <f>(SUMIFS(table123!$DW$10:$DW$410,table123!$DE$10:$DE$410,$B433,table123!$DD$10:$DD$410,$C433))/(SUMIFS(table100!$DK$10:$DK$462,table100!$DD$10:$DD$462,$B433,table100!$DC$10:$DC$462,$C433))*1000</f>
        <v>0.4442958633333019</v>
      </c>
      <c r="BC433">
        <f>(SUMIFS(table123!$EX$10:$EX$410,table123!$EE$10:$EE$410,$B433,table123!$ED$10:$ED$410,$C433))/(SUMIFS(table100!$EK$10:$EK$462,table100!$ED$10:$ED$462,$B433,table100!$EC$10:$EC$462,$C433))*1000</f>
        <v>0.52806528997695557</v>
      </c>
      <c r="BD433">
        <f>(SUMIFS(table123!$FX$10:$FX$410,table123!$FE$10:$FE$410,$B433,table123!$FD$10:$FD$410,$C433))/(SUMIFS(table100!$FK$10:$FK$462,table100!$FD$10:$FD$462,$B433,table100!$FC$10:$FC$462,$C433))*1000</f>
        <v>0.36610244684692661</v>
      </c>
      <c r="BE433">
        <f>(SUMIFS(table123!$GX$10:$GX$410,table123!$GE$10:$GE$410,$B433,table123!$GD$10:$GD$410,$C433))/(SUMIFS(table100!$GK$10:$GK$462,table100!$GD$10:$GD$462,$B433,table100!$GC$10:$GC$462,$C433))*1000</f>
        <v>0.21918052834045687</v>
      </c>
      <c r="BG433">
        <f>(SUMIFS(table123!$R$10:$R$410,table123!$E$10:$E$410,$B433,table123!$D$10:$D$410,$C433))/(SUMIFS(table100!$K$10:$K$462,table100!$D$10:$D$462,$B433,table100!$C$10:$C$462,$C433))*1000</f>
        <v>5.2164202866610188</v>
      </c>
      <c r="BH433">
        <f>(SUMIFS(table123!$AR$10:$AR$410,table123!$AE$10:$AE$410,$B433,table123!$AD$10:$AD$410,$C433))/(SUMIFS(table100!$AK$10:$AK$462,table100!$AD$10:$AD$462,$B433,table100!$AC$10:$AC$462,$C433))*1000</f>
        <v>5.3831628634044906</v>
      </c>
      <c r="BI433">
        <f>(SUMIFS(table123!$BR$10:$BR$410,table123!$BE$10:$BE$410,$B433,table123!$BD$10:$BD$410,$C433))/(SUMIFS(table100!$BK$10:$BK$462,table100!$BD$10:$BD$462,$B433,table100!$BC$10:$BC$462,$C433))*1000</f>
        <v>6.8485738832011105</v>
      </c>
      <c r="BJ433">
        <f>(SUMIFS(table123!$CY$10:$CY$410,table123!$CE$10:$CE$410,$B433,table123!$CD$10:$CD$410,$C433))/(SUMIFS(table100!$CK$10:$CK$462,table100!$CD$10:$CD$462,$B433,table100!$CC$10:$CC$462,$C433))*1000</f>
        <v>8.8621072507339544</v>
      </c>
      <c r="BK433">
        <f>(SUMIFS(table123!$DY$10:$DY$410,table123!$DE$10:$DE$410,$B433,table123!$DD$10:$DD$410,$C433))/(SUMIFS(table100!$DK$10:$DK$462,table100!$DD$10:$DD$462,$B433,table100!$DC$10:$DC$462,$C433))*1000</f>
        <v>9.8103612642247064</v>
      </c>
      <c r="BL433">
        <f>(SUMIFS(table123!$EZ$10:$EZ$410,table123!$EE$10:$EE$410,$B433,table123!$ED$10:$ED$410,$C433))/(SUMIFS(table100!$EK$10:$EK$462,table100!$ED$10:$ED$462,$B433,table100!$EC$10:$EC$462,$C433))*1000</f>
        <v>10.29210485596788</v>
      </c>
      <c r="BM433">
        <f>(SUMIFS(table123!$FZ$10:$FZ$410,table123!$FE$10:$FE$410,$B433,table123!$FD$10:$FD$410,$C433))/(SUMIFS(table100!$FK$10:$FK$462,table100!$FD$10:$FD$462,$B433,table100!$FC$10:$FC$462,$C433))*1000</f>
        <v>10.718394236666704</v>
      </c>
      <c r="BN433">
        <f>(SUMIFS(table123!$GZ$10:$GZ$410,table123!$GE$10:$GE$410,$B433,table123!$GD$10:$GD$410,$C433))/(SUMIFS(table100!$GK$10:$GK$462,table100!$GD$10:$GD$462,$B433,table100!$GC$10:$GC$462,$C433))*1000</f>
        <v>10.913253776566201</v>
      </c>
    </row>
    <row r="434" spans="1:66" x14ac:dyDescent="0.3">
      <c r="A434" t="s">
        <v>1335</v>
      </c>
      <c r="B434" t="s">
        <v>1316</v>
      </c>
      <c r="C434" t="s">
        <v>1241</v>
      </c>
      <c r="N434">
        <f>(SUMIFS(table123!$H$10:$H$410,table123!$E$10:$E$410,$B434,table123!$D$10:$D$410,$C434))/(SUMIFS(table100!$K$10:$K$462,table100!$D$10:$D$462,$B434,table100!$C$10:$C$462,$C434))*1000</f>
        <v>4.9275212218021904</v>
      </c>
      <c r="O434">
        <f>(SUMIFS(table123!$AH$10:$AH$410,table123!$AE$10:$AE$410,$B434,table123!$AD$10:$AD$410,$C434))/(SUMIFS(table100!$AK$10:$AK$462,table100!$AD$10:$AD$462,$B434,table100!$AC$10:$AC$462,$C434))*1000</f>
        <v>6.4204588230787829</v>
      </c>
      <c r="P434">
        <f>(SUMIFS(table123!$BH$10:$BH$410,table123!$BE$10:$BE$410,$B434,table123!$BD$10:$BD$410,$C434))/(SUMIFS(table100!$BK$10:$BK$462,table100!$BD$10:$BD$462,$B434,table100!$BC$10:$BC$462,$C434))*1000</f>
        <v>7.4804461504957667</v>
      </c>
      <c r="Q434">
        <f>(SUMIFS(table123!$CH$10:$CH$410,table123!$CE$10:$CE$410,$B434,table123!$CD$10:$CD$410,$C434))/(SUMIFS(table100!$CK$10:$CK$462,table100!$CD$10:$CD$462,$B434,table100!$CC$10:$CC$462,$C434))*1000</f>
        <v>7.7501021462421891</v>
      </c>
      <c r="R434">
        <f>(SUMIFS(table123!$DH$10:$DH$410,table123!$DE$10:$DE$410,$B434,table123!$DD$10:$DD$410,$C434))/(SUMIFS(table100!$DK$10:$DK$462,table100!$DD$10:$DD$462,$B434,table100!$DC$10:$DC$462,$C434))*1000</f>
        <v>8.8674524773671042</v>
      </c>
      <c r="S434">
        <f>(SUMIFS(table123!$EH$10:$EH$410,table123!$EE$10:$EE$410,$B434,table123!$ED$10:$ED$410,$C434))/(SUMIFS(table100!$EK$10:$EK$462,table100!$ED$10:$ED$462,$B434,table100!$EC$10:$EC$462,$C434))*1000</f>
        <v>11.001157680707321</v>
      </c>
      <c r="T434">
        <f>(SUMIFS(table123!$FH$10:$FH$410,table123!$FE$10:$FE$410,$B434,table123!$FD$10:$FD$410,$C434))/(SUMIFS(table100!$FK$10:$FK$462,table100!$FD$10:$FD$462,$B434,table100!$FC$10:$FC$462,$C434))*1000</f>
        <v>10.609310319174558</v>
      </c>
      <c r="U434">
        <f>(SUMIFS(table123!$GH$10:$GH$410,table123!$GE$10:$GE$410,$B434,table123!$GD$10:$GD$410,$C434))/(SUMIFS(table100!$GK$10:$GK$462,table100!$GD$10:$GD$462,$B434,table100!$GC$10:$GC$462,$C434))*1000</f>
        <v>10.531377974681337</v>
      </c>
      <c r="W434">
        <f>(SUMIFS(table123!$J$10:$J$410,table123!$E$10:$E$410,$B434,table123!$D$10:$D$410,$C434))/(SUMIFS(table100!$K$10:$K$462,table100!$D$10:$D$462,$B434,table100!$C$10:$C$462,$C434))*1000</f>
        <v>0.10888082462618691</v>
      </c>
      <c r="X434">
        <f>(SUMIFS(table123!$AJ$10:$AJ$410,table123!$AE$10:$AE$410,$B434,table123!$AD$10:$AD$410,$C434))/(SUMIFS(table100!$AK$10:$AK$462,table100!$AD$10:$AD$462,$B434,table100!$AC$10:$AC$462,$C434))*1000</f>
        <v>0.11491049529065091</v>
      </c>
      <c r="Y434">
        <f>(SUMIFS(table123!$BJ$10:$BJ$410,table123!$BE$10:$BE$410,$B434,table123!$BD$10:$BD$410,$C434))/(SUMIFS(table100!$BK$10:$BK$462,table100!$BD$10:$BD$462,$B434,table100!$BC$10:$BC$462,$C434))*1000</f>
        <v>0.15480404169738696</v>
      </c>
      <c r="Z434">
        <f>(SUMIFS(table123!$CJ$10:$CJ$410,table123!$CE$10:$CE$410,$B434,table123!$CD$10:$CD$410,$C434))/(SUMIFS(table100!$CK$10:$CK$462,table100!$CD$10:$CD$462,$B434,table100!$CC$10:$CC$462,$C434))*1000</f>
        <v>0.14443608768181382</v>
      </c>
      <c r="AA434">
        <f>(SUMIFS(table123!$DJ$10:$DJ$410,table123!$DE$10:$DE$410,$B434,table123!$DD$10:$DD$410,$C434))/(SUMIFS(table100!$DK$10:$DK$462,table100!$DD$10:$DD$462,$B434,table100!$DC$10:$DC$462,$C434))*1000</f>
        <v>0.24631812437130843</v>
      </c>
      <c r="AB434">
        <f>(SUMIFS(table123!$EJ$10:$EJ$410,table123!$EE$10:$EE$410,$B434,table123!$ED$10:$ED$410,$C434))/(SUMIFS(table100!$EK$10:$EK$462,table100!$ED$10:$ED$462,$B434,table100!$EC$10:$EC$462,$C434))*1000</f>
        <v>9.3176065749116424E-2</v>
      </c>
      <c r="AC434">
        <f>(SUMIFS(table123!$FJ$10:$FJ$410,table123!$FE$10:$FE$410,$B434,table123!$FD$10:$FD$410,$C434))/(SUMIFS(table100!$FK$10:$FK$462,table100!$FD$10:$FD$462,$B434,table100!$FC$10:$FC$462,$C434))*1000</f>
        <v>0.14878757043767504</v>
      </c>
      <c r="AD434">
        <f>(SUMIFS(table123!$GJ$10:$GJ$410,table123!$GE$10:$GE$410,$B434,table123!$GD$10:$GD$410,$C434))/(SUMIFS(table100!$GK$10:$GK$462,table100!$GD$10:$GD$462,$B434,table100!$GC$10:$GC$462,$C434))*1000</f>
        <v>6.727722827786492E-2</v>
      </c>
      <c r="AF434">
        <f>(SUMIFS(table123!$L$10:$L$410,table123!$E$10:$E$410,$B434,table123!$D$10:$D$410,$C434))/(SUMIFS(table100!$K$10:$K$462,table100!$D$10:$D$462,$B434,table100!$C$10:$C$462,$C434))*1000</f>
        <v>0.65195713282265577</v>
      </c>
      <c r="AG434">
        <f>(SUMIFS(table123!$AL$10:$AL$410,table123!$AE$10:$AE$410,$B434,table123!$AD$10:$AD$410,$C434))/(SUMIFS(table100!$AK$10:$AK$462,table100!$AD$10:$AD$462,$B434,table100!$AC$10:$AC$462,$C434))*1000</f>
        <v>0.73569133191830527</v>
      </c>
      <c r="AH434">
        <f>(SUMIFS(table123!$BL$10:$BL$410,table123!$BE$10:$BE$410,$B434,table123!$BD$10:$BD$410,$C434))/(SUMIFS(table100!$BK$10:$BK$462,table100!$BD$10:$BD$462,$B434,table100!$BC$10:$BC$462,$C434))*1000</f>
        <v>0.99573108176539582</v>
      </c>
      <c r="AI434">
        <f>(SUMIFS(table123!$CL$10:$CL$410,table123!$CE$10:$CE$410,$B434,table123!$CD$10:$CD$410,$C434))/(SUMIFS(table100!$CK$10:$CK$462,table100!$CD$10:$CD$462,$B434,table100!$CC$10:$CC$462,$C434))*1000</f>
        <v>1.2231524542423871</v>
      </c>
      <c r="AJ434">
        <f>(SUMIFS(table123!$DL$10:$DL$410,table123!$DE$10:$DE$410,$B434,table123!$DD$10:$DD$410,$C434))/(SUMIFS(table100!$DK$10:$DK$462,table100!$DD$10:$DD$462,$B434,table100!$DC$10:$DC$462,$C434))*1000</f>
        <v>1.5656031569987876</v>
      </c>
      <c r="AK434">
        <f>(SUMIFS(table123!$EL$10:$EL$410,table123!$EE$10:$EE$410,$B434,table123!$ED$10:$ED$410,$C434))/(SUMIFS(table100!$EK$10:$EK$462,table100!$ED$10:$ED$462,$B434,table100!$EC$10:$EC$462,$C434))*1000</f>
        <v>1.3376509165078632</v>
      </c>
      <c r="AL434">
        <f>(SUMIFS(table123!$FL$10:$FL$410,table123!$FE$10:$FE$410,$B434,table123!$FD$10:$FD$410,$C434))/(SUMIFS(table100!$FK$10:$FK$462,table100!$FD$10:$FD$462,$B434,table100!$FC$10:$FC$462,$C434))*1000</f>
        <v>1.4714838533963284</v>
      </c>
      <c r="AM434">
        <f>(SUMIFS(table123!$GL$10:$GL$410,table123!$GE$10:$GE$410,$B434,table123!$GD$10:$GD$410,$C434))/(SUMIFS(table100!$GK$10:$GK$462,table100!$GD$10:$GD$462,$B434,table100!$GC$10:$GC$462,$C434))*1000</f>
        <v>1.1225330125621535</v>
      </c>
      <c r="AO434">
        <f>(SUMIFS(table123!$N$10:$N$410,table123!$E$10:$E$410,$B434,table123!$D$10:$D$410,$C434))/(SUMIFS(table100!$K$10:$K$462,table100!$D$10:$D$462,$B434,table100!$C$10:$C$462,$C434))*1000</f>
        <v>4.6473522706299286E-2</v>
      </c>
      <c r="AP434">
        <f>(SUMIFS(table123!$AN$10:$AN$410,table123!$AE$10:$AE$410,$B434,table123!$AD$10:$AD$410,$C434))/(SUMIFS(table100!$AK$10:$AK$462,table100!$AD$10:$AD$462,$B434,table100!$AC$10:$AC$462,$C434))*1000</f>
        <v>3.9624308720914103E-2</v>
      </c>
      <c r="AQ434">
        <f>(SUMIFS(table123!$BN$10:$BN$410,table123!$BE$10:$BE$410,$B434,table123!$BD$10:$BD$410,$C434))/(SUMIFS(table100!$BK$10:$BK$462,table100!$BD$10:$BD$462,$B434,table100!$BC$10:$BC$462,$C434))*1000</f>
        <v>3.2797466461310799E-2</v>
      </c>
      <c r="AR434">
        <f>(SUMIFS(table123!$CU$10:$CU$410,table123!$CE$10:$CE$410,$B434,table123!$CD$10:$CD$410,$C434))/(SUMIFS(table100!$CK$10:$CK$462,table100!$CD$10:$CD$462,$B434,table100!$CC$10:$CC$462,$C434))*1000</f>
        <v>0.16785815595454034</v>
      </c>
      <c r="AS434">
        <f>(SUMIFS(table123!$DU$10:$DU$410,table123!$DE$10:$DE$410,$B434,table123!$DD$10:$DD$410,$C434))/(SUMIFS(table100!$DK$10:$DK$462,table100!$DD$10:$DD$462,$B434,table100!$DC$10:$DC$462,$C434))*1000</f>
        <v>2.1923602692734263E-2</v>
      </c>
      <c r="AT434">
        <f>(SUMIFS(table123!$EV$10:$EV$410,table123!$EE$10:$EE$410,$B434,table123!$ED$10:$ED$410,$C434))/(SUMIFS(table100!$EK$10:$EK$462,table100!$ED$10:$ED$462,$B434,table100!$EC$10:$EC$462,$C434))*1000</f>
        <v>3.5738764944866573E-2</v>
      </c>
      <c r="AU434">
        <f>(SUMIFS(table123!$FV$10:$FV$410,table123!$FE$10:$FE$410,$B434,table123!$FD$10:$FD$410,$C434))/(SUMIFS(table100!$FK$10:$FK$462,table100!$FD$10:$FD$462,$B434,table100!$FC$10:$FC$462,$C434))*1000</f>
        <v>4.413190648575107E-2</v>
      </c>
      <c r="AV434">
        <f>(SUMIFS(table123!$GV$10:$GV$410,table123!$GE$10:$GE$410,$B434,table123!$GD$10:$GD$410,$C434))/(SUMIFS(table100!$GK$10:$GK$462,table100!$GD$10:$GD$462,$B434,table100!$GC$10:$GC$462,$C434))*1000</f>
        <v>6.3539604484650208E-2</v>
      </c>
      <c r="AX434">
        <f>(SUMIFS(table123!$P$10:$P$410,table123!$E$10:$E$410,$B434,table123!$D$10:$D$410,$C434))/(SUMIFS(table100!$K$10:$K$462,table100!$D$10:$D$462,$B434,table100!$C$10:$C$462,$C434))*1000</f>
        <v>0.43153985370135056</v>
      </c>
      <c r="AY434">
        <f>(SUMIFS(table123!$AP$10:$AP$410,table123!$AE$10:$AE$410,$B434,table123!$AD$10:$AD$410,$C434))/(SUMIFS(table100!$AK$10:$AK$462,table100!$AD$10:$AD$462,$B434,table100!$AC$10:$AC$462,$C434))*1000</f>
        <v>0.51775763395327767</v>
      </c>
      <c r="AZ434">
        <f>(SUMIFS(table123!$BP$10:$BP$410,table123!$BE$10:$BE$410,$B434,table123!$BD$10:$BD$410,$C434))/(SUMIFS(table100!$BK$10:$BK$462,table100!$BD$10:$BD$462,$B434,table100!$BC$10:$BC$462,$C434))*1000</f>
        <v>0.46178832777525602</v>
      </c>
      <c r="BA434">
        <f>(SUMIFS(table123!$CW$10:$CW$410,table123!$CE$10:$CE$410,$B434,table123!$CD$10:$CD$410,$C434))/(SUMIFS(table100!$CK$10:$CK$462,table100!$CD$10:$CD$462,$B434,table100!$CC$10:$CC$462,$C434))*1000</f>
        <v>0.28887217536362764</v>
      </c>
      <c r="BB434">
        <f>(SUMIFS(table123!$DW$10:$DW$410,table123!$DE$10:$DE$410,$B434,table123!$DD$10:$DD$410,$C434))/(SUMIFS(table100!$DK$10:$DK$462,table100!$DD$10:$DD$462,$B434,table100!$DC$10:$DC$462,$C434))*1000</f>
        <v>0.3288540403910139</v>
      </c>
      <c r="BC434">
        <f>(SUMIFS(table123!$EX$10:$EX$410,table123!$EE$10:$EE$410,$B434,table123!$ED$10:$ED$410,$C434))/(SUMIFS(table100!$EK$10:$EK$462,table100!$ED$10:$ED$462,$B434,table100!$EC$10:$EC$462,$C434))*1000</f>
        <v>0.19656320719676615</v>
      </c>
      <c r="BD434">
        <f>(SUMIFS(table123!$FX$10:$FX$410,table123!$FE$10:$FE$410,$B434,table123!$FD$10:$FD$410,$C434))/(SUMIFS(table100!$FK$10:$FK$462,table100!$FD$10:$FD$462,$B434,table100!$FC$10:$FC$462,$C434))*1000</f>
        <v>0.20426768144833352</v>
      </c>
      <c r="BE434">
        <f>(SUMIFS(table123!$GX$10:$GX$410,table123!$GE$10:$GE$410,$B434,table123!$GD$10:$GD$410,$C434))/(SUMIFS(table100!$GK$10:$GK$462,table100!$GD$10:$GD$462,$B434,table100!$GC$10:$GC$462,$C434))*1000</f>
        <v>0.28156765908884207</v>
      </c>
      <c r="BG434">
        <f>(SUMIFS(table123!$R$10:$R$410,table123!$E$10:$E$410,$B434,table123!$D$10:$D$410,$C434))/(SUMIFS(table100!$K$10:$K$462,table100!$D$10:$D$462,$B434,table100!$C$10:$C$462,$C434))*1000</f>
        <v>5.3032928482559809</v>
      </c>
      <c r="BH434">
        <f>(SUMIFS(table123!$AR$10:$AR$410,table123!$AE$10:$AE$410,$B434,table123!$AD$10:$AD$410,$C434))/(SUMIFS(table100!$AK$10:$AK$462,table100!$AD$10:$AD$462,$B434,table100!$AC$10:$AC$462,$C434))*1000</f>
        <v>6.7929273250553752</v>
      </c>
      <c r="BI434">
        <f>(SUMIFS(table123!$BR$10:$BR$410,table123!$BE$10:$BE$410,$B434,table123!$BD$10:$BD$410,$C434))/(SUMIFS(table100!$BK$10:$BK$462,table100!$BD$10:$BD$462,$B434,table100!$BC$10:$BC$462,$C434))*1000</f>
        <v>8.2019904126446033</v>
      </c>
      <c r="BJ434">
        <f>(SUMIFS(table123!$CY$10:$CY$410,table123!$CE$10:$CE$410,$B434,table123!$CD$10:$CD$410,$C434))/(SUMIFS(table100!$CK$10:$CK$462,table100!$CD$10:$CD$462,$B434,table100!$CC$10:$CC$462,$C434))*1000</f>
        <v>8.9966766687573028</v>
      </c>
      <c r="BK434">
        <f>(SUMIFS(table123!$DY$10:$DY$410,table123!$DE$10:$DE$410,$B434,table123!$DD$10:$DD$410,$C434))/(SUMIFS(table100!$DK$10:$DK$462,table100!$DD$10:$DD$462,$B434,table100!$DC$10:$DC$462,$C434))*1000</f>
        <v>10.372443321038922</v>
      </c>
      <c r="BL434">
        <f>(SUMIFS(table123!$EZ$10:$EZ$410,table123!$EE$10:$EE$410,$B434,table123!$ED$10:$ED$410,$C434))/(SUMIFS(table100!$EK$10:$EK$462,table100!$ED$10:$ED$462,$B434,table100!$EC$10:$EC$462,$C434))*1000</f>
        <v>12.271160220712401</v>
      </c>
      <c r="BM434">
        <f>(SUMIFS(table123!$FZ$10:$FZ$410,table123!$FE$10:$FE$410,$B434,table123!$FD$10:$FD$410,$C434))/(SUMIFS(table100!$FK$10:$FK$462,table100!$FD$10:$FD$462,$B434,table100!$FC$10:$FC$462,$C434))*1000</f>
        <v>12.069445968045978</v>
      </c>
      <c r="BN434">
        <f>(SUMIFS(table123!$GZ$10:$GZ$410,table123!$GE$10:$GE$410,$B434,table123!$GD$10:$GD$410,$C434))/(SUMIFS(table100!$GK$10:$GK$462,table100!$GD$10:$GD$462,$B434,table100!$GC$10:$GC$462,$C434))*1000</f>
        <v>11.503160160917163</v>
      </c>
    </row>
    <row r="435" spans="1:66" x14ac:dyDescent="0.3">
      <c r="B435" t="s">
        <v>1316</v>
      </c>
      <c r="C435" t="s">
        <v>1300</v>
      </c>
    </row>
    <row r="436" spans="1:66" x14ac:dyDescent="0.3">
      <c r="B436" t="s">
        <v>1316</v>
      </c>
      <c r="C436" t="s">
        <v>1301</v>
      </c>
    </row>
  </sheetData>
  <mergeCells count="14">
    <mergeCell ref="AX27:BE27"/>
    <mergeCell ref="BG27:BN27"/>
    <mergeCell ref="E399:L399"/>
    <mergeCell ref="N399:U399"/>
    <mergeCell ref="W399:AD399"/>
    <mergeCell ref="AF399:AM399"/>
    <mergeCell ref="AO399:AV399"/>
    <mergeCell ref="AX399:BE399"/>
    <mergeCell ref="BG399:BN399"/>
    <mergeCell ref="E27:L27"/>
    <mergeCell ref="N27:U27"/>
    <mergeCell ref="W27:AD27"/>
    <mergeCell ref="AF27:AM27"/>
    <mergeCell ref="AO27:AV27"/>
  </mergeCells>
  <phoneticPr fontId="1" type="noConversion"/>
  <conditionalFormatting sqref="E31:L388">
    <cfRule type="cellIs" dxfId="23" priority="1" operator="equal">
      <formula>TRUE</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EBA0-63E5-4787-B00C-096B000B4D55}">
  <sheetPr codeName="Sheet7"/>
  <dimension ref="A1:T236"/>
  <sheetViews>
    <sheetView tabSelected="1" workbookViewId="0">
      <selection activeCell="B7" sqref="B7"/>
    </sheetView>
  </sheetViews>
  <sheetFormatPr defaultColWidth="10.88671875" defaultRowHeight="14.4" x14ac:dyDescent="0.3"/>
  <cols>
    <col min="1" max="1" width="35.5546875" style="5" customWidth="1"/>
    <col min="2" max="2" width="28.6640625" style="5" bestFit="1" customWidth="1"/>
    <col min="3" max="3" width="6.5546875" style="5" bestFit="1" customWidth="1"/>
    <col min="4" max="4" width="28.5546875" style="9" customWidth="1"/>
    <col min="5" max="5" width="7.6640625" style="9" customWidth="1"/>
    <col min="6" max="6" width="111.77734375" style="9" customWidth="1"/>
    <col min="7" max="7" width="7.6640625" style="9" customWidth="1"/>
    <col min="8" max="8" width="7.77734375" style="8" customWidth="1"/>
    <col min="9" max="9" width="19.33203125" style="8" bestFit="1" customWidth="1"/>
    <col min="10" max="10" width="8.109375" style="8" bestFit="1" customWidth="1"/>
    <col min="11" max="17" width="7.5546875" style="8" bestFit="1" customWidth="1"/>
    <col min="18" max="16384" width="10.88671875" style="8"/>
  </cols>
  <sheetData>
    <row r="1" spans="1:17" x14ac:dyDescent="0.3">
      <c r="A1" s="4" t="s">
        <v>1355</v>
      </c>
      <c r="C1" s="6" t="s">
        <v>1348</v>
      </c>
      <c r="D1" s="7" t="s">
        <v>1354</v>
      </c>
      <c r="E1" s="7"/>
      <c r="F1" s="7"/>
      <c r="G1" s="7"/>
    </row>
    <row r="2" spans="1:17" x14ac:dyDescent="0.3">
      <c r="A2" s="8"/>
    </row>
    <row r="3" spans="1:17" x14ac:dyDescent="0.3">
      <c r="A3" s="10" t="s">
        <v>1349</v>
      </c>
    </row>
    <row r="4" spans="1:17" x14ac:dyDescent="0.3">
      <c r="A4" s="10" t="s">
        <v>1356</v>
      </c>
    </row>
    <row r="5" spans="1:17" x14ac:dyDescent="0.3">
      <c r="A5" s="10" t="s">
        <v>1357</v>
      </c>
    </row>
    <row r="6" spans="1:17" ht="16.2" thickBot="1" x14ac:dyDescent="0.4">
      <c r="A6" s="8"/>
      <c r="D6" s="11" t="s">
        <v>1350</v>
      </c>
      <c r="E6" s="12"/>
      <c r="F6" s="12"/>
      <c r="G6" s="12"/>
    </row>
    <row r="7" spans="1:17" ht="16.2" thickBot="1" x14ac:dyDescent="0.35">
      <c r="A7" s="13" t="s">
        <v>1351</v>
      </c>
      <c r="B7" s="14" t="s">
        <v>1321</v>
      </c>
      <c r="D7" s="15" t="s">
        <v>1318</v>
      </c>
      <c r="E7" s="16"/>
      <c r="F7" s="16"/>
      <c r="G7" s="16"/>
      <c r="H7" s="17" t="s">
        <v>1358</v>
      </c>
      <c r="I7" s="17"/>
      <c r="J7" s="17"/>
      <c r="K7" s="17"/>
      <c r="L7" s="17"/>
      <c r="M7" s="17"/>
      <c r="N7" s="17"/>
      <c r="O7" s="17"/>
      <c r="P7" s="17"/>
      <c r="Q7" s="17"/>
    </row>
    <row r="8" spans="1:17" x14ac:dyDescent="0.3">
      <c r="A8" s="13"/>
      <c r="B8" s="8"/>
    </row>
    <row r="9" spans="1:17" x14ac:dyDescent="0.3">
      <c r="A9" s="13" t="s">
        <v>1352</v>
      </c>
      <c r="B9" s="18" t="str">
        <f>IFERROR(VLOOKUP(B7,[1]class!A1:B451,2,FALSE),"")</f>
        <v/>
      </c>
      <c r="I9" s="19"/>
      <c r="J9" s="20" t="s">
        <v>1338</v>
      </c>
      <c r="K9" s="20" t="s">
        <v>1339</v>
      </c>
      <c r="L9" s="20" t="s">
        <v>1340</v>
      </c>
      <c r="M9" s="20" t="s">
        <v>1341</v>
      </c>
      <c r="N9" s="20" t="s">
        <v>1342</v>
      </c>
      <c r="O9" s="20" t="s">
        <v>1343</v>
      </c>
      <c r="P9" s="20" t="s">
        <v>1344</v>
      </c>
      <c r="Q9" s="20" t="s">
        <v>1345</v>
      </c>
    </row>
    <row r="10" spans="1:17" x14ac:dyDescent="0.3">
      <c r="A10" s="13"/>
      <c r="B10" s="8"/>
      <c r="I10" s="21" t="str">
        <f>B7</f>
        <v>Predominantly Rural</v>
      </c>
      <c r="J10" s="24">
        <f>VLOOKUP($I10,calculations!$A$31:$U$434,calculations!N$21,FALSE)</f>
        <v>5.8133642206564007</v>
      </c>
      <c r="K10" s="24">
        <f>VLOOKUP($I10,calculations!$A$31:$U$434,calculations!O$21,FALSE)</f>
        <v>6.5834149467722654</v>
      </c>
      <c r="L10" s="24">
        <f>VLOOKUP($I10,calculations!$A$31:$U$434,calculations!P$21,FALSE)</f>
        <v>7.8629158881761416</v>
      </c>
      <c r="M10" s="24">
        <f>VLOOKUP($I10,calculations!$A$31:$U$434,calculations!Q$21,FALSE)</f>
        <v>8.1840286082272318</v>
      </c>
      <c r="N10" s="24">
        <f>VLOOKUP($I10,calculations!$A$31:$U$434,calculations!R$21,FALSE)</f>
        <v>9.1815423768434723</v>
      </c>
      <c r="O10" s="24">
        <f>VLOOKUP($I10,calculations!$A$31:$U$434,calculations!S$21,FALSE)</f>
        <v>10.033673934109041</v>
      </c>
      <c r="P10" s="24">
        <f>VLOOKUP($I10,calculations!$A$31:$U$434,calculations!T$21,FALSE)</f>
        <v>10.927129803544901</v>
      </c>
      <c r="Q10" s="24">
        <f>VLOOKUP($I10,calculations!$A$31:$U$434,calculations!U$21,FALSE)</f>
        <v>10.760643414462788</v>
      </c>
    </row>
    <row r="11" spans="1:17" x14ac:dyDescent="0.3">
      <c r="A11" s="13" t="s">
        <v>1353</v>
      </c>
      <c r="B11" s="18" t="str">
        <f>IFERROR(IFERROR(VLOOKUP(B7,[1]classifications!A3:C328,3,FALSE),VLOOKUP(B7,[1]classifications!I2:K28,3,FALSE)),"")</f>
        <v/>
      </c>
      <c r="H11" s="22"/>
      <c r="I11" s="23" t="str">
        <f>D7</f>
        <v>Predominantly Urban</v>
      </c>
      <c r="J11" s="24">
        <f>VLOOKUP($I11,calculations!$A$31:$U$434,calculations!N$21,FALSE)</f>
        <v>4.9312040711486302</v>
      </c>
      <c r="K11" s="24">
        <f>VLOOKUP($I11,calculations!$A$31:$U$434,calculations!O$21,FALSE)</f>
        <v>5.3033660468007211</v>
      </c>
      <c r="L11" s="24">
        <f>VLOOKUP($I11,calculations!$A$31:$U$434,calculations!P$21,FALSE)</f>
        <v>6.2179819996162617</v>
      </c>
      <c r="M11" s="24">
        <f>VLOOKUP($I11,calculations!$A$31:$U$434,calculations!Q$21,FALSE)</f>
        <v>6.415539508813084</v>
      </c>
      <c r="N11" s="24">
        <f>VLOOKUP($I11,calculations!$A$31:$U$434,calculations!R$21,FALSE)</f>
        <v>7.073753084375304</v>
      </c>
      <c r="O11" s="24">
        <f>VLOOKUP($I11,calculations!$A$31:$U$434,calculations!S$21,FALSE)</f>
        <v>7.2069052387748558</v>
      </c>
      <c r="P11" s="24">
        <f>VLOOKUP($I11,calculations!$A$31:$U$434,calculations!T$21,FALSE)</f>
        <v>7.9497992048113666</v>
      </c>
      <c r="Q11" s="24">
        <f>VLOOKUP($I11,calculations!$A$31:$U$434,calculations!U$21,FALSE)</f>
        <v>8.2843365999152372</v>
      </c>
    </row>
    <row r="12" spans="1:17" x14ac:dyDescent="0.3">
      <c r="A12" s="8"/>
      <c r="H12" s="22"/>
      <c r="I12" s="22"/>
      <c r="J12" s="22"/>
      <c r="K12" s="22"/>
      <c r="L12" s="22"/>
      <c r="M12" s="22"/>
      <c r="N12" s="22"/>
      <c r="O12" s="22"/>
      <c r="P12" s="22"/>
      <c r="Q12" s="22"/>
    </row>
    <row r="13" spans="1:17" x14ac:dyDescent="0.3">
      <c r="H13" s="22"/>
      <c r="I13" s="22"/>
      <c r="J13" s="22"/>
      <c r="K13" s="22"/>
      <c r="L13" s="22"/>
      <c r="M13" s="22"/>
      <c r="N13" s="22"/>
      <c r="O13" s="22"/>
      <c r="P13" s="22"/>
      <c r="Q13" s="22"/>
    </row>
    <row r="14" spans="1:17" x14ac:dyDescent="0.3">
      <c r="H14" s="22"/>
      <c r="I14" s="22"/>
      <c r="J14" s="22"/>
      <c r="K14" s="22"/>
      <c r="L14" s="22"/>
      <c r="M14" s="22"/>
      <c r="N14" s="22"/>
      <c r="O14" s="22"/>
      <c r="P14" s="22"/>
      <c r="Q14" s="22"/>
    </row>
    <row r="15" spans="1:17" x14ac:dyDescent="0.3">
      <c r="H15" s="22"/>
      <c r="I15" s="22"/>
      <c r="J15" s="22"/>
      <c r="K15" s="22"/>
      <c r="L15" s="22"/>
      <c r="M15" s="22"/>
      <c r="N15" s="22"/>
      <c r="O15" s="22"/>
      <c r="P15" s="22"/>
      <c r="Q15" s="22"/>
    </row>
    <row r="16" spans="1:17" x14ac:dyDescent="0.3">
      <c r="H16" s="22"/>
      <c r="I16" s="22"/>
      <c r="J16" s="22"/>
      <c r="K16" s="22"/>
      <c r="L16" s="22"/>
      <c r="M16" s="22"/>
      <c r="N16" s="22"/>
      <c r="O16" s="22"/>
      <c r="P16" s="22"/>
      <c r="Q16" s="22"/>
    </row>
    <row r="17" spans="8:17" x14ac:dyDescent="0.3">
      <c r="H17" s="22"/>
      <c r="I17" s="22"/>
      <c r="J17" s="22"/>
      <c r="K17" s="22"/>
      <c r="L17" s="22"/>
      <c r="M17" s="22"/>
      <c r="N17" s="22"/>
      <c r="O17" s="22"/>
      <c r="P17" s="22"/>
      <c r="Q17" s="22"/>
    </row>
    <row r="18" spans="8:17" x14ac:dyDescent="0.3">
      <c r="H18" s="22"/>
      <c r="I18" s="22"/>
      <c r="J18" s="22"/>
      <c r="K18" s="22"/>
      <c r="L18" s="22"/>
      <c r="M18" s="22"/>
      <c r="N18" s="22"/>
      <c r="O18" s="22"/>
      <c r="P18" s="22"/>
      <c r="Q18" s="22"/>
    </row>
    <row r="19" spans="8:17" x14ac:dyDescent="0.3">
      <c r="H19" s="22"/>
      <c r="I19" s="22"/>
      <c r="J19" s="22"/>
      <c r="K19" s="22"/>
      <c r="L19" s="22"/>
      <c r="M19" s="22"/>
      <c r="N19" s="22"/>
      <c r="O19" s="22"/>
      <c r="P19" s="22"/>
      <c r="Q19" s="22"/>
    </row>
    <row r="20" spans="8:17" x14ac:dyDescent="0.3">
      <c r="H20" s="22"/>
      <c r="I20" s="22"/>
      <c r="J20" s="22"/>
      <c r="K20" s="22"/>
      <c r="L20" s="22"/>
      <c r="M20" s="22"/>
      <c r="N20" s="22"/>
      <c r="O20" s="22"/>
      <c r="P20" s="22"/>
      <c r="Q20" s="22"/>
    </row>
    <row r="21" spans="8:17" x14ac:dyDescent="0.3">
      <c r="H21" s="22"/>
      <c r="I21" s="22"/>
      <c r="J21" s="22"/>
      <c r="K21" s="22"/>
      <c r="L21" s="22"/>
      <c r="M21" s="22"/>
      <c r="N21" s="22"/>
      <c r="O21" s="22"/>
      <c r="P21" s="22"/>
      <c r="Q21" s="22"/>
    </row>
    <row r="22" spans="8:17" x14ac:dyDescent="0.3">
      <c r="H22" s="22"/>
      <c r="I22" s="22"/>
      <c r="J22" s="22"/>
      <c r="K22" s="22"/>
      <c r="L22" s="22"/>
      <c r="M22" s="22"/>
      <c r="N22" s="22"/>
      <c r="O22" s="22"/>
      <c r="P22" s="22"/>
      <c r="Q22" s="22"/>
    </row>
    <row r="23" spans="8:17" x14ac:dyDescent="0.3">
      <c r="H23" s="22"/>
      <c r="I23" s="22"/>
      <c r="J23" s="22"/>
      <c r="K23" s="22"/>
      <c r="L23" s="22"/>
      <c r="M23" s="22"/>
      <c r="N23" s="22"/>
      <c r="O23" s="22"/>
      <c r="P23" s="22"/>
      <c r="Q23" s="22"/>
    </row>
    <row r="24" spans="8:17" x14ac:dyDescent="0.3">
      <c r="H24" s="22"/>
      <c r="I24" s="22"/>
      <c r="J24" s="22"/>
      <c r="K24" s="22"/>
      <c r="L24" s="22"/>
      <c r="M24" s="22"/>
      <c r="N24" s="22"/>
      <c r="O24" s="22"/>
      <c r="P24" s="22"/>
      <c r="Q24" s="22"/>
    </row>
    <row r="25" spans="8:17" x14ac:dyDescent="0.3">
      <c r="H25" s="22"/>
      <c r="I25" s="22"/>
      <c r="J25" s="22"/>
      <c r="K25" s="22"/>
      <c r="L25" s="22"/>
      <c r="M25" s="22"/>
      <c r="N25" s="22"/>
      <c r="O25" s="22"/>
      <c r="P25" s="22"/>
      <c r="Q25" s="22"/>
    </row>
    <row r="26" spans="8:17" x14ac:dyDescent="0.3">
      <c r="H26" s="22"/>
      <c r="I26" s="22"/>
      <c r="J26" s="22"/>
      <c r="K26" s="22"/>
      <c r="L26" s="22"/>
      <c r="M26" s="22"/>
      <c r="N26" s="22"/>
      <c r="O26" s="22"/>
      <c r="P26" s="22"/>
      <c r="Q26" s="22"/>
    </row>
    <row r="28" spans="8:17" x14ac:dyDescent="0.3">
      <c r="H28" s="17" t="s">
        <v>1359</v>
      </c>
      <c r="I28" s="17"/>
      <c r="J28" s="17"/>
      <c r="K28" s="17"/>
      <c r="L28" s="17"/>
      <c r="M28" s="17"/>
      <c r="N28" s="17"/>
      <c r="O28" s="17"/>
      <c r="P28" s="17"/>
      <c r="Q28" s="17"/>
    </row>
    <row r="30" spans="8:17" x14ac:dyDescent="0.3">
      <c r="I30" s="19"/>
      <c r="J30" s="20" t="s">
        <v>1338</v>
      </c>
      <c r="K30" s="20" t="s">
        <v>1339</v>
      </c>
      <c r="L30" s="20" t="s">
        <v>1340</v>
      </c>
      <c r="M30" s="20" t="s">
        <v>1341</v>
      </c>
      <c r="N30" s="20" t="s">
        <v>1342</v>
      </c>
      <c r="O30" s="20" t="s">
        <v>1343</v>
      </c>
      <c r="P30" s="20" t="s">
        <v>1344</v>
      </c>
      <c r="Q30" s="20" t="s">
        <v>1345</v>
      </c>
    </row>
    <row r="31" spans="8:17" x14ac:dyDescent="0.3">
      <c r="I31" s="21" t="str">
        <f>B7</f>
        <v>Predominantly Rural</v>
      </c>
      <c r="J31" s="24">
        <f>VLOOKUP($I31,calculations!$A$31:$BN$434,calculations!W$21,FALSE)</f>
        <v>0.12310653643742965</v>
      </c>
      <c r="K31" s="24">
        <f>VLOOKUP($I31,calculations!$A$31:$BN$434,calculations!X$21,FALSE)</f>
        <v>0.11062954527370536</v>
      </c>
      <c r="L31" s="24">
        <f>VLOOKUP($I31,calculations!$A$31:$BN$434,calculations!Y$21,FALSE)</f>
        <v>0.12733928706287051</v>
      </c>
      <c r="M31" s="24">
        <f>VLOOKUP($I31,calculations!$A$31:$BN$434,calculations!Z$21,FALSE)</f>
        <v>0.1621961290784377</v>
      </c>
      <c r="N31" s="24">
        <f>VLOOKUP($I31,calculations!$A$31:$BN$434,calculations!AA$21,FALSE)</f>
        <v>0.1689396330394092</v>
      </c>
      <c r="O31" s="24">
        <f>VLOOKUP($I31,calculations!$A$31:$BN$434,calculations!AB$21,FALSE)</f>
        <v>0.11937370366191095</v>
      </c>
      <c r="P31" s="24">
        <f>VLOOKUP($I31,calculations!$A$31:$BN$434,calculations!AC$21,FALSE)</f>
        <v>0.18021795106207802</v>
      </c>
      <c r="Q31" s="24">
        <f>VLOOKUP($I31,calculations!$A$31:$BN$434,calculations!AD$21,FALSE)</f>
        <v>0.10992333679904547</v>
      </c>
    </row>
    <row r="32" spans="8:17" x14ac:dyDescent="0.3">
      <c r="H32" s="22"/>
      <c r="I32" s="23" t="str">
        <f>D7</f>
        <v>Predominantly Urban</v>
      </c>
      <c r="J32" s="24">
        <f>VLOOKUP($I32,calculations!$A$31:$BN$434,calculations!W$21,FALSE)</f>
        <v>0.209230838955385</v>
      </c>
      <c r="K32" s="24">
        <f>VLOOKUP($I32,calculations!$A$31:$BN$434,calculations!X$21,FALSE)</f>
        <v>0.22832042019486529</v>
      </c>
      <c r="L32" s="24">
        <f>VLOOKUP($I32,calculations!$A$31:$BN$434,calculations!Y$21,FALSE)</f>
        <v>0.25572842591916867</v>
      </c>
      <c r="M32" s="24">
        <f>VLOOKUP($I32,calculations!$A$31:$BN$434,calculations!Z$21,FALSE)</f>
        <v>0.21738053332527965</v>
      </c>
      <c r="N32" s="24">
        <f>VLOOKUP($I32,calculations!$A$31:$BN$434,calculations!AA$21,FALSE)</f>
        <v>0.27038125926431544</v>
      </c>
      <c r="O32" s="24">
        <f>VLOOKUP($I32,calculations!$A$31:$BN$434,calculations!AB$21,FALSE)</f>
        <v>0.22389172383642336</v>
      </c>
      <c r="P32" s="24">
        <f>VLOOKUP($I32,calculations!$A$31:$BN$434,calculations!AC$21,FALSE)</f>
        <v>0.23665362068076312</v>
      </c>
      <c r="Q32" s="24">
        <f>VLOOKUP($I32,calculations!$A$31:$BN$434,calculations!AD$21,FALSE)</f>
        <v>0.21429985372008342</v>
      </c>
    </row>
    <row r="34" spans="8:17" x14ac:dyDescent="0.3">
      <c r="H34" s="22"/>
      <c r="I34" s="22"/>
      <c r="J34" s="22"/>
      <c r="K34" s="22"/>
      <c r="L34" s="22"/>
      <c r="M34" s="22"/>
      <c r="N34" s="22"/>
      <c r="O34" s="22"/>
      <c r="P34" s="22"/>
      <c r="Q34" s="22"/>
    </row>
    <row r="37" spans="8:17" x14ac:dyDescent="0.3">
      <c r="I37" s="19"/>
      <c r="J37" s="25"/>
      <c r="K37" s="26"/>
      <c r="L37" s="26"/>
      <c r="M37" s="26"/>
      <c r="N37" s="26"/>
      <c r="O37" s="26"/>
      <c r="P37" s="26"/>
      <c r="Q37" s="26"/>
    </row>
    <row r="38" spans="8:17" x14ac:dyDescent="0.3">
      <c r="I38" s="27"/>
      <c r="J38" s="28"/>
      <c r="K38" s="29"/>
      <c r="L38" s="29"/>
      <c r="M38" s="29"/>
      <c r="N38" s="29"/>
      <c r="O38" s="29"/>
      <c r="P38" s="29"/>
      <c r="Q38" s="29"/>
    </row>
    <row r="39" spans="8:17" x14ac:dyDescent="0.3">
      <c r="H39" s="22"/>
      <c r="I39" s="30"/>
      <c r="J39" s="28"/>
      <c r="K39" s="29"/>
      <c r="L39" s="29"/>
      <c r="M39" s="29"/>
      <c r="N39" s="29"/>
      <c r="O39" s="29"/>
      <c r="P39" s="29"/>
      <c r="Q39" s="29"/>
    </row>
    <row r="40" spans="8:17" x14ac:dyDescent="0.3">
      <c r="I40" s="31"/>
      <c r="K40" s="31"/>
      <c r="M40" s="31"/>
      <c r="O40" s="31"/>
      <c r="Q40" s="31"/>
    </row>
    <row r="41" spans="8:17" x14ac:dyDescent="0.3">
      <c r="I41" s="31"/>
      <c r="K41" s="31"/>
      <c r="M41" s="31"/>
      <c r="O41" s="31"/>
      <c r="Q41" s="31"/>
    </row>
    <row r="43" spans="8:17" x14ac:dyDescent="0.3">
      <c r="H43" s="52"/>
      <c r="I43" s="52"/>
      <c r="J43" s="52"/>
      <c r="K43" s="52"/>
      <c r="L43" s="52"/>
      <c r="M43" s="52"/>
      <c r="N43" s="52"/>
      <c r="O43" s="52"/>
      <c r="P43" s="52"/>
      <c r="Q43" s="52"/>
    </row>
    <row r="44" spans="8:17" x14ac:dyDescent="0.3">
      <c r="H44" s="52"/>
      <c r="I44" s="52"/>
      <c r="J44" s="52"/>
      <c r="K44" s="52"/>
      <c r="L44" s="52"/>
      <c r="M44" s="52"/>
      <c r="N44" s="52"/>
      <c r="O44" s="52"/>
      <c r="P44" s="52"/>
      <c r="Q44" s="52"/>
    </row>
    <row r="45" spans="8:17" x14ac:dyDescent="0.3">
      <c r="H45" s="33"/>
      <c r="I45" s="33"/>
      <c r="J45" s="33"/>
      <c r="K45" s="33"/>
      <c r="L45" s="33"/>
      <c r="M45" s="33"/>
      <c r="N45" s="33"/>
      <c r="O45" s="33"/>
      <c r="P45" s="34"/>
      <c r="Q45" s="33"/>
    </row>
    <row r="46" spans="8:17" x14ac:dyDescent="0.3">
      <c r="I46" s="31"/>
      <c r="K46" s="31"/>
      <c r="M46" s="31"/>
      <c r="O46" s="31"/>
      <c r="Q46" s="31"/>
    </row>
    <row r="47" spans="8:17" x14ac:dyDescent="0.3">
      <c r="I47" s="31"/>
      <c r="K47" s="31"/>
      <c r="M47" s="31"/>
      <c r="O47" s="31"/>
      <c r="Q47" s="31"/>
    </row>
    <row r="48" spans="8:17" x14ac:dyDescent="0.3">
      <c r="I48" s="31"/>
      <c r="K48" s="31"/>
      <c r="M48" s="31"/>
      <c r="O48" s="31"/>
      <c r="Q48" s="31"/>
    </row>
    <row r="49" spans="8:17" x14ac:dyDescent="0.3">
      <c r="H49" s="17" t="s">
        <v>1363</v>
      </c>
      <c r="I49" s="17"/>
      <c r="J49" s="17"/>
      <c r="K49" s="17"/>
      <c r="L49" s="17"/>
      <c r="M49" s="17"/>
      <c r="N49" s="17"/>
      <c r="O49" s="17"/>
      <c r="P49" s="17"/>
      <c r="Q49" s="17"/>
    </row>
    <row r="51" spans="8:17" x14ac:dyDescent="0.3">
      <c r="I51" s="19"/>
      <c r="J51" s="20" t="s">
        <v>1338</v>
      </c>
      <c r="K51" s="20" t="s">
        <v>1339</v>
      </c>
      <c r="L51" s="20" t="s">
        <v>1340</v>
      </c>
      <c r="M51" s="20" t="s">
        <v>1341</v>
      </c>
      <c r="N51" s="20" t="s">
        <v>1342</v>
      </c>
      <c r="O51" s="20" t="s">
        <v>1343</v>
      </c>
      <c r="P51" s="20" t="s">
        <v>1344</v>
      </c>
      <c r="Q51" s="20" t="s">
        <v>1345</v>
      </c>
    </row>
    <row r="52" spans="8:17" x14ac:dyDescent="0.3">
      <c r="I52" s="21" t="str">
        <f>B7</f>
        <v>Predominantly Rural</v>
      </c>
      <c r="J52" s="24">
        <f>VLOOKUP($I52,calculations!$A$31:$BN$434,calculations!AF$21,FALSE)</f>
        <v>0.68546644232296516</v>
      </c>
      <c r="K52" s="24">
        <f>VLOOKUP($I52,calculations!$A$31:$BN$434,calculations!AG$21,FALSE)</f>
        <v>0.5435776965005592</v>
      </c>
      <c r="L52" s="24">
        <f>VLOOKUP($I52,calculations!$A$31:$BN$434,calculations!AH$21,FALSE)</f>
        <v>0.79197434207609163</v>
      </c>
      <c r="M52" s="24">
        <f>VLOOKUP($I52,calculations!$A$31:$BN$434,calculations!AI$21,FALSE)</f>
        <v>1.0063318484750454</v>
      </c>
      <c r="N52" s="24">
        <f>VLOOKUP($I52,calculations!$A$31:$BN$434,calculations!AJ$21,FALSE)</f>
        <v>1.0393987588546194</v>
      </c>
      <c r="O52" s="24">
        <f>VLOOKUP($I52,calculations!$A$31:$BN$434,calculations!AK$21,FALSE)</f>
        <v>1.0704827636431116</v>
      </c>
      <c r="P52" s="24">
        <f>VLOOKUP($I52,calculations!$A$31:$BN$434,calculations!AL$21,FALSE)</f>
        <v>0.97785602249707648</v>
      </c>
      <c r="Q52" s="24">
        <f>VLOOKUP($I52,calculations!$A$31:$BN$434,calculations!AM$21,FALSE)</f>
        <v>0.92083926584520237</v>
      </c>
    </row>
    <row r="53" spans="8:17" x14ac:dyDescent="0.3">
      <c r="H53" s="22"/>
      <c r="I53" s="23" t="str">
        <f>D7</f>
        <v>Predominantly Urban</v>
      </c>
      <c r="J53" s="24">
        <f>VLOOKUP($I53,calculations!$A$31:$BN$434,calculations!AF$21,FALSE)</f>
        <v>0.50200755856269752</v>
      </c>
      <c r="K53" s="24">
        <f>VLOOKUP($I53,calculations!$A$31:$BN$434,calculations!AG$21,FALSE)</f>
        <v>0.52175223379023905</v>
      </c>
      <c r="L53" s="24">
        <f>VLOOKUP($I53,calculations!$A$31:$BN$434,calculations!AH$21,FALSE)</f>
        <v>0.92317830005956447</v>
      </c>
      <c r="M53" s="24">
        <f>VLOOKUP($I53,calculations!$A$31:$BN$434,calculations!AI$21,FALSE)</f>
        <v>1.3796007778738324</v>
      </c>
      <c r="N53" s="24">
        <f>VLOOKUP($I53,calculations!$A$31:$BN$434,calculations!AJ$21,FALSE)</f>
        <v>1.7495869233874923</v>
      </c>
      <c r="O53" s="24">
        <f>VLOOKUP($I53,calculations!$A$31:$BN$434,calculations!AK$21,FALSE)</f>
        <v>1.276640010578352</v>
      </c>
      <c r="P53" s="24">
        <f>VLOOKUP($I53,calculations!$A$31:$BN$434,calculations!AL$21,FALSE)</f>
        <v>1.2766907280816238</v>
      </c>
      <c r="Q53" s="24">
        <f>VLOOKUP($I53,calculations!$A$31:$BN$434,calculations!AM$21,FALSE)</f>
        <v>1.1390837319844669</v>
      </c>
    </row>
    <row r="55" spans="8:17" x14ac:dyDescent="0.3">
      <c r="H55" s="22"/>
      <c r="I55" s="22"/>
      <c r="J55" s="22"/>
      <c r="K55" s="22"/>
      <c r="L55" s="22"/>
      <c r="M55" s="22"/>
      <c r="N55" s="22"/>
      <c r="O55" s="22"/>
      <c r="P55" s="22"/>
      <c r="Q55" s="22"/>
    </row>
    <row r="58" spans="8:17" x14ac:dyDescent="0.3">
      <c r="I58" s="19"/>
      <c r="J58" s="25"/>
      <c r="K58" s="26"/>
      <c r="L58" s="26"/>
      <c r="M58" s="26"/>
      <c r="N58" s="26"/>
      <c r="O58" s="26"/>
      <c r="P58" s="26"/>
      <c r="Q58" s="26"/>
    </row>
    <row r="59" spans="8:17" x14ac:dyDescent="0.3">
      <c r="I59" s="27"/>
      <c r="J59" s="28"/>
      <c r="K59" s="29"/>
      <c r="L59" s="29"/>
      <c r="M59" s="29"/>
      <c r="N59" s="29"/>
      <c r="O59" s="29"/>
      <c r="P59" s="29"/>
      <c r="Q59" s="29"/>
    </row>
    <row r="60" spans="8:17" x14ac:dyDescent="0.3">
      <c r="H60" s="22"/>
      <c r="I60" s="30"/>
      <c r="J60" s="28"/>
      <c r="K60" s="29"/>
      <c r="L60" s="29"/>
      <c r="M60" s="29"/>
      <c r="N60" s="29"/>
      <c r="O60" s="29"/>
      <c r="P60" s="29"/>
      <c r="Q60" s="29"/>
    </row>
    <row r="61" spans="8:17" x14ac:dyDescent="0.3">
      <c r="I61" s="31"/>
      <c r="K61" s="31"/>
      <c r="M61" s="31"/>
      <c r="O61" s="31"/>
      <c r="Q61" s="31"/>
    </row>
    <row r="62" spans="8:17" x14ac:dyDescent="0.3">
      <c r="I62" s="31"/>
      <c r="K62" s="31"/>
      <c r="M62" s="31"/>
      <c r="O62" s="31"/>
      <c r="Q62" s="31"/>
    </row>
    <row r="64" spans="8:17" x14ac:dyDescent="0.3">
      <c r="H64" s="52"/>
      <c r="I64" s="52"/>
      <c r="J64" s="52"/>
      <c r="K64" s="52"/>
      <c r="L64" s="52"/>
      <c r="M64" s="52"/>
      <c r="N64" s="52"/>
      <c r="O64" s="52"/>
      <c r="P64" s="52"/>
      <c r="Q64" s="52"/>
    </row>
    <row r="65" spans="8:17" x14ac:dyDescent="0.3">
      <c r="H65" s="52"/>
      <c r="I65" s="52"/>
      <c r="J65" s="52"/>
      <c r="K65" s="52"/>
      <c r="L65" s="52"/>
      <c r="M65" s="52"/>
      <c r="N65" s="52"/>
      <c r="O65" s="52"/>
      <c r="P65" s="52"/>
      <c r="Q65" s="52"/>
    </row>
    <row r="66" spans="8:17" x14ac:dyDescent="0.3">
      <c r="H66" s="33"/>
      <c r="I66" s="33"/>
      <c r="J66" s="33"/>
      <c r="K66" s="33"/>
      <c r="L66" s="33"/>
      <c r="M66" s="33"/>
      <c r="N66" s="33"/>
      <c r="O66" s="33"/>
      <c r="P66" s="34"/>
      <c r="Q66" s="33"/>
    </row>
    <row r="67" spans="8:17" x14ac:dyDescent="0.3">
      <c r="I67" s="31"/>
      <c r="K67" s="31"/>
      <c r="M67" s="31"/>
      <c r="O67" s="31"/>
      <c r="Q67" s="31"/>
    </row>
    <row r="68" spans="8:17" x14ac:dyDescent="0.3">
      <c r="I68" s="31"/>
      <c r="K68" s="31"/>
      <c r="M68" s="31"/>
      <c r="O68" s="31"/>
      <c r="Q68" s="31"/>
    </row>
    <row r="69" spans="8:17" x14ac:dyDescent="0.3">
      <c r="I69" s="31"/>
      <c r="K69" s="31"/>
      <c r="M69" s="31"/>
      <c r="O69" s="31"/>
      <c r="Q69" s="31"/>
    </row>
    <row r="70" spans="8:17" x14ac:dyDescent="0.3">
      <c r="H70" s="17" t="s">
        <v>1360</v>
      </c>
      <c r="I70" s="17"/>
      <c r="J70" s="17"/>
      <c r="K70" s="17"/>
      <c r="L70" s="17"/>
      <c r="M70" s="17"/>
      <c r="N70" s="17"/>
      <c r="O70" s="17"/>
      <c r="P70" s="17"/>
      <c r="Q70" s="17"/>
    </row>
    <row r="72" spans="8:17" x14ac:dyDescent="0.3">
      <c r="I72" s="19"/>
      <c r="J72" s="20" t="s">
        <v>1338</v>
      </c>
      <c r="K72" s="20" t="s">
        <v>1339</v>
      </c>
      <c r="L72" s="20" t="s">
        <v>1340</v>
      </c>
      <c r="M72" s="20" t="s">
        <v>1341</v>
      </c>
      <c r="N72" s="20" t="s">
        <v>1342</v>
      </c>
      <c r="O72" s="20" t="s">
        <v>1343</v>
      </c>
      <c r="P72" s="20" t="s">
        <v>1344</v>
      </c>
      <c r="Q72" s="20" t="s">
        <v>1345</v>
      </c>
    </row>
    <row r="73" spans="8:17" x14ac:dyDescent="0.3">
      <c r="I73" s="21" t="str">
        <f>B7</f>
        <v>Predominantly Rural</v>
      </c>
      <c r="J73" s="24">
        <f>VLOOKUP($I73,calculations!$A$31:$BN$434,calculations!AO$21,FALSE)</f>
        <v>0.23388315373245633</v>
      </c>
      <c r="K73" s="24">
        <f>VLOOKUP($I73,calculations!$A$31:$BN$434,calculations!AP$21,FALSE)</f>
        <v>0.17455734479172888</v>
      </c>
      <c r="L73" s="24">
        <f>VLOOKUP($I73,calculations!$A$31:$BN$434,calculations!AQ$21,FALSE)</f>
        <v>2.8318736973683142E-2</v>
      </c>
      <c r="M73" s="24">
        <f>VLOOKUP($I73,calculations!$A$31:$BN$434,calculations!AR$21,FALSE)</f>
        <v>0.10021874642244931</v>
      </c>
      <c r="N73" s="24">
        <f>VLOOKUP($I73,calculations!$A$31:$BN$434,calculations!AS$21,FALSE)</f>
        <v>0.10285716884498836</v>
      </c>
      <c r="O73" s="24">
        <f>VLOOKUP($I73,calculations!$A$31:$BN$434,calculations!AT$21,FALSE)</f>
        <v>5.4327970397216437E-2</v>
      </c>
      <c r="P73" s="24">
        <f>VLOOKUP($I73,calculations!$A$31:$BN$434,calculations!AU$21,FALSE)</f>
        <v>8.7732876784784447E-2</v>
      </c>
      <c r="Q73" s="24">
        <f>VLOOKUP($I73,calculations!$A$31:$BN$434,calculations!AV$21,FALSE)</f>
        <v>5.0705377580704473E-2</v>
      </c>
    </row>
    <row r="74" spans="8:17" x14ac:dyDescent="0.3">
      <c r="H74" s="22"/>
      <c r="I74" s="23" t="str">
        <f>D7</f>
        <v>Predominantly Urban</v>
      </c>
      <c r="J74" s="24">
        <f>VLOOKUP($I74,calculations!$A$31:$BN$434,calculations!AO$21,FALSE)</f>
        <v>5.6584859405687969E-3</v>
      </c>
      <c r="K74" s="24">
        <f>VLOOKUP($I74,calculations!$A$31:$BN$434,calculations!AP$21,FALSE)</f>
        <v>2.1792114373110148E-2</v>
      </c>
      <c r="L74" s="24">
        <f>VLOOKUP($I74,calculations!$A$31:$BN$434,calculations!AQ$21,FALSE)</f>
        <v>2.7470055025320281E-2</v>
      </c>
      <c r="M74" s="24">
        <f>VLOOKUP($I74,calculations!$A$31:$BN$434,calculations!AR$21,FALSE)</f>
        <v>4.6460017658322859E-3</v>
      </c>
      <c r="N74" s="24">
        <f>VLOOKUP($I74,calculations!$A$31:$BN$434,calculations!AS$21,FALSE)</f>
        <v>2.9876382239150882E-3</v>
      </c>
      <c r="O74" s="24">
        <f>VLOOKUP($I74,calculations!$A$31:$BN$434,calculations!AT$21,FALSE)</f>
        <v>1.5454131067225081E-2</v>
      </c>
      <c r="P74" s="24">
        <f>VLOOKUP($I74,calculations!$A$31:$BN$434,calculations!AU$21,FALSE)</f>
        <v>2.5095756321516435E-2</v>
      </c>
      <c r="Q74" s="24">
        <f>VLOOKUP($I74,calculations!$A$31:$BN$434,calculations!AV$21,FALSE)</f>
        <v>2.8991663958617433E-2</v>
      </c>
    </row>
    <row r="76" spans="8:17" x14ac:dyDescent="0.3">
      <c r="H76" s="22"/>
      <c r="I76" s="22"/>
      <c r="J76" s="22"/>
      <c r="K76" s="22"/>
      <c r="L76" s="22"/>
      <c r="M76" s="22"/>
      <c r="N76" s="22"/>
      <c r="O76" s="22"/>
      <c r="P76" s="22"/>
      <c r="Q76" s="22"/>
    </row>
    <row r="79" spans="8:17" x14ac:dyDescent="0.3">
      <c r="I79" s="19"/>
      <c r="J79" s="25"/>
      <c r="K79" s="26"/>
      <c r="L79" s="26"/>
      <c r="M79" s="26"/>
      <c r="N79" s="26"/>
      <c r="O79" s="26"/>
      <c r="P79" s="26"/>
      <c r="Q79" s="26"/>
    </row>
    <row r="80" spans="8:17" x14ac:dyDescent="0.3">
      <c r="I80" s="27"/>
      <c r="J80" s="28"/>
      <c r="K80" s="29"/>
      <c r="L80" s="29"/>
      <c r="M80" s="29"/>
      <c r="N80" s="29"/>
      <c r="O80" s="29"/>
      <c r="P80" s="29"/>
      <c r="Q80" s="29"/>
    </row>
    <row r="81" spans="8:17" x14ac:dyDescent="0.3">
      <c r="H81" s="22"/>
      <c r="I81" s="30"/>
      <c r="J81" s="28"/>
      <c r="K81" s="29"/>
      <c r="L81" s="29"/>
      <c r="M81" s="29"/>
      <c r="N81" s="29"/>
      <c r="O81" s="29"/>
      <c r="P81" s="29"/>
      <c r="Q81" s="29"/>
    </row>
    <row r="82" spans="8:17" x14ac:dyDescent="0.3">
      <c r="I82" s="31"/>
      <c r="K82" s="31"/>
      <c r="M82" s="31"/>
      <c r="O82" s="31"/>
      <c r="Q82" s="31"/>
    </row>
    <row r="83" spans="8:17" x14ac:dyDescent="0.3">
      <c r="I83" s="31"/>
      <c r="K83" s="31"/>
      <c r="M83" s="31"/>
      <c r="O83" s="31"/>
      <c r="Q83" s="31"/>
    </row>
    <row r="85" spans="8:17" x14ac:dyDescent="0.3">
      <c r="H85" s="52"/>
      <c r="I85" s="52"/>
      <c r="J85" s="52"/>
      <c r="K85" s="52"/>
      <c r="L85" s="52"/>
      <c r="M85" s="52"/>
      <c r="N85" s="52"/>
      <c r="O85" s="52"/>
      <c r="P85" s="52"/>
      <c r="Q85" s="52"/>
    </row>
    <row r="86" spans="8:17" x14ac:dyDescent="0.3">
      <c r="H86" s="52"/>
      <c r="I86" s="52"/>
      <c r="J86" s="52"/>
      <c r="K86" s="52"/>
      <c r="L86" s="52"/>
      <c r="M86" s="52"/>
      <c r="N86" s="52"/>
      <c r="O86" s="52"/>
      <c r="P86" s="52"/>
      <c r="Q86" s="52"/>
    </row>
    <row r="87" spans="8:17" x14ac:dyDescent="0.3">
      <c r="H87" s="33"/>
      <c r="I87" s="33"/>
      <c r="J87" s="33"/>
      <c r="K87" s="33"/>
      <c r="L87" s="33"/>
      <c r="M87" s="33"/>
      <c r="N87" s="33"/>
      <c r="O87" s="33"/>
      <c r="P87" s="34"/>
      <c r="Q87" s="33"/>
    </row>
    <row r="88" spans="8:17" x14ac:dyDescent="0.3">
      <c r="I88" s="31"/>
      <c r="K88" s="31"/>
      <c r="M88" s="31"/>
      <c r="O88" s="31"/>
      <c r="Q88" s="31"/>
    </row>
    <row r="89" spans="8:17" x14ac:dyDescent="0.3">
      <c r="I89" s="31"/>
      <c r="K89" s="31"/>
      <c r="M89" s="31"/>
      <c r="O89" s="31"/>
      <c r="Q89" s="31"/>
    </row>
    <row r="90" spans="8:17" x14ac:dyDescent="0.3">
      <c r="I90" s="31"/>
      <c r="K90" s="31"/>
      <c r="M90" s="31"/>
      <c r="O90" s="31"/>
      <c r="Q90" s="31"/>
    </row>
    <row r="91" spans="8:17" x14ac:dyDescent="0.3">
      <c r="H91" s="17" t="s">
        <v>1361</v>
      </c>
      <c r="I91" s="17"/>
      <c r="J91" s="17"/>
      <c r="K91" s="17"/>
      <c r="L91" s="17"/>
      <c r="M91" s="17"/>
      <c r="N91" s="17"/>
      <c r="O91" s="17"/>
      <c r="P91" s="17"/>
      <c r="Q91" s="17"/>
    </row>
    <row r="93" spans="8:17" x14ac:dyDescent="0.3">
      <c r="I93" s="19"/>
      <c r="J93" s="20" t="s">
        <v>1338</v>
      </c>
      <c r="K93" s="20" t="s">
        <v>1339</v>
      </c>
      <c r="L93" s="20" t="s">
        <v>1340</v>
      </c>
      <c r="M93" s="20" t="s">
        <v>1341</v>
      </c>
      <c r="N93" s="20" t="s">
        <v>1342</v>
      </c>
      <c r="O93" s="20" t="s">
        <v>1343</v>
      </c>
      <c r="P93" s="20" t="s">
        <v>1344</v>
      </c>
      <c r="Q93" s="20" t="s">
        <v>1345</v>
      </c>
    </row>
    <row r="94" spans="8:17" x14ac:dyDescent="0.3">
      <c r="I94" s="21" t="str">
        <f>B7</f>
        <v>Predominantly Rural</v>
      </c>
      <c r="J94" s="24">
        <f>VLOOKUP($I94,calculations!$A$31:$BN$434,calculations!AX$21,FALSE)</f>
        <v>0.3020830189888728</v>
      </c>
      <c r="K94" s="24">
        <f>VLOOKUP($I94,calculations!$A$31:$BN$434,calculations!AY$21,FALSE)</f>
        <v>0.35141149675176997</v>
      </c>
      <c r="L94" s="24">
        <f>VLOOKUP($I94,calculations!$A$31:$BN$434,calculations!AZ$21,FALSE)</f>
        <v>0.25258792911426103</v>
      </c>
      <c r="M94" s="24">
        <f>VLOOKUP($I94,calculations!$A$31:$BN$434,calculations!BA$21,FALSE)</f>
        <v>0.30593091013168733</v>
      </c>
      <c r="N94" s="24">
        <f>VLOOKUP($I94,calculations!$A$31:$BN$434,calculations!BB$21,FALSE)</f>
        <v>0.29401096357687234</v>
      </c>
      <c r="O94" s="24">
        <f>VLOOKUP($I94,calculations!$A$31:$BN$434,calculations!BC$21,FALSE)</f>
        <v>0.26886801676173444</v>
      </c>
      <c r="P94" s="24">
        <f>VLOOKUP($I94,calculations!$A$31:$BN$434,calculations!BD$21,FALSE)</f>
        <v>0.2193321919619611</v>
      </c>
      <c r="Q94" s="24">
        <f>VLOOKUP($I94,calculations!$A$31:$BN$434,calculations!BE$21,FALSE)</f>
        <v>0.26407508688928932</v>
      </c>
    </row>
    <row r="95" spans="8:17" x14ac:dyDescent="0.3">
      <c r="H95" s="22"/>
      <c r="I95" s="23" t="str">
        <f>D7</f>
        <v>Predominantly Urban</v>
      </c>
      <c r="J95" s="24">
        <f>VLOOKUP($I95,calculations!$A$31:$BN$434,calculations!AX$21,FALSE)</f>
        <v>0.6208357633146423</v>
      </c>
      <c r="K95" s="24">
        <f>VLOOKUP($I95,calculations!$A$31:$BN$434,calculations!AY$21,FALSE)</f>
        <v>0.58004117193108073</v>
      </c>
      <c r="L95" s="24">
        <f>VLOOKUP($I95,calculations!$A$31:$BN$434,calculations!AZ$21,FALSE)</f>
        <v>0.53622601416332638</v>
      </c>
      <c r="M95" s="24">
        <f>VLOOKUP($I95,calculations!$A$31:$BN$434,calculations!BA$21,FALSE)</f>
        <v>0.50373129004756256</v>
      </c>
      <c r="N95" s="24">
        <f>VLOOKUP($I95,calculations!$A$31:$BN$434,calculations!BB$21,FALSE)</f>
        <v>0.45522513720480112</v>
      </c>
      <c r="O95" s="24">
        <f>VLOOKUP($I95,calculations!$A$31:$BN$434,calculations!BC$21,FALSE)</f>
        <v>0.33966892241505126</v>
      </c>
      <c r="P95" s="24">
        <f>VLOOKUP($I95,calculations!$A$31:$BN$434,calculations!BD$21,FALSE)</f>
        <v>0.36883737535134586</v>
      </c>
      <c r="Q95" s="24">
        <f>VLOOKUP($I95,calculations!$A$31:$BN$434,calculations!BE$21,FALSE)</f>
        <v>0.43104705569641372</v>
      </c>
    </row>
    <row r="97" spans="7:20" x14ac:dyDescent="0.3">
      <c r="H97" s="22"/>
      <c r="I97" s="22"/>
      <c r="J97" s="22"/>
      <c r="K97" s="22"/>
      <c r="L97" s="22"/>
      <c r="M97" s="22"/>
      <c r="N97" s="22"/>
      <c r="O97" s="22"/>
      <c r="P97" s="22"/>
      <c r="Q97" s="22"/>
    </row>
    <row r="100" spans="7:20" x14ac:dyDescent="0.3">
      <c r="I100" s="19"/>
      <c r="J100" s="25"/>
      <c r="K100" s="26"/>
      <c r="L100" s="26"/>
      <c r="M100" s="26"/>
      <c r="N100" s="26"/>
      <c r="O100" s="26"/>
      <c r="P100" s="26"/>
      <c r="Q100" s="26"/>
    </row>
    <row r="101" spans="7:20" x14ac:dyDescent="0.3">
      <c r="I101" s="27"/>
      <c r="J101" s="28"/>
      <c r="K101" s="29"/>
      <c r="L101" s="29"/>
      <c r="M101" s="29"/>
      <c r="N101" s="29"/>
      <c r="O101" s="29"/>
      <c r="P101" s="29"/>
      <c r="Q101" s="29"/>
    </row>
    <row r="102" spans="7:20" x14ac:dyDescent="0.3">
      <c r="H102" s="22"/>
      <c r="I102" s="30"/>
      <c r="J102" s="28"/>
      <c r="K102" s="29"/>
      <c r="L102" s="29"/>
      <c r="M102" s="29"/>
      <c r="N102" s="29"/>
      <c r="O102" s="29"/>
      <c r="P102" s="29"/>
      <c r="Q102" s="29"/>
    </row>
    <row r="103" spans="7:20" x14ac:dyDescent="0.3">
      <c r="I103" s="31"/>
      <c r="K103" s="31"/>
      <c r="M103" s="31"/>
      <c r="O103" s="31"/>
      <c r="Q103" s="31"/>
    </row>
    <row r="104" spans="7:20" x14ac:dyDescent="0.3">
      <c r="I104" s="31"/>
      <c r="K104" s="31"/>
      <c r="M104" s="31"/>
      <c r="O104" s="31"/>
      <c r="Q104" s="31"/>
    </row>
    <row r="106" spans="7:20" x14ac:dyDescent="0.3">
      <c r="H106" s="32"/>
      <c r="I106" s="32"/>
      <c r="J106" s="32"/>
      <c r="K106" s="32"/>
      <c r="L106" s="32"/>
      <c r="M106" s="32"/>
      <c r="N106" s="32"/>
      <c r="O106" s="32"/>
      <c r="P106" s="32"/>
      <c r="Q106" s="32"/>
    </row>
    <row r="107" spans="7:20" x14ac:dyDescent="0.3">
      <c r="H107" s="32"/>
      <c r="I107" s="32"/>
      <c r="J107" s="32"/>
      <c r="K107" s="32"/>
      <c r="L107" s="32"/>
      <c r="M107" s="32"/>
      <c r="N107" s="32"/>
      <c r="O107" s="32"/>
      <c r="P107" s="32"/>
      <c r="Q107" s="32"/>
    </row>
    <row r="108" spans="7:20" x14ac:dyDescent="0.3">
      <c r="G108" s="36"/>
      <c r="H108" s="33"/>
      <c r="I108" s="33"/>
      <c r="J108" s="33"/>
      <c r="K108" s="33"/>
      <c r="L108" s="33"/>
      <c r="M108" s="33"/>
      <c r="N108" s="33"/>
      <c r="O108" s="33"/>
      <c r="P108" s="34"/>
      <c r="Q108" s="33"/>
      <c r="R108" s="39"/>
      <c r="S108" s="39"/>
      <c r="T108" s="39"/>
    </row>
    <row r="109" spans="7:20" x14ac:dyDescent="0.3">
      <c r="G109" s="36"/>
      <c r="I109" s="31"/>
      <c r="K109" s="31"/>
      <c r="M109" s="31"/>
      <c r="O109" s="31"/>
      <c r="Q109" s="31"/>
      <c r="R109" s="39"/>
      <c r="S109" s="39"/>
      <c r="T109" s="39"/>
    </row>
    <row r="110" spans="7:20" x14ac:dyDescent="0.3">
      <c r="G110" s="36"/>
      <c r="I110" s="31"/>
      <c r="K110" s="31"/>
      <c r="M110" s="31"/>
      <c r="O110" s="31"/>
      <c r="Q110" s="31"/>
      <c r="R110" s="39"/>
      <c r="S110" s="39"/>
      <c r="T110" s="39"/>
    </row>
    <row r="111" spans="7:20" x14ac:dyDescent="0.3">
      <c r="G111" s="36"/>
      <c r="I111" s="31"/>
      <c r="K111" s="31"/>
      <c r="M111" s="31"/>
      <c r="O111" s="31"/>
      <c r="Q111" s="31"/>
      <c r="R111" s="39"/>
      <c r="S111" s="39"/>
      <c r="T111" s="39"/>
    </row>
    <row r="112" spans="7:20" x14ac:dyDescent="0.3">
      <c r="G112" s="36"/>
      <c r="H112" s="17" t="s">
        <v>1362</v>
      </c>
      <c r="I112" s="17"/>
      <c r="J112" s="17"/>
      <c r="K112" s="17"/>
      <c r="L112" s="17"/>
      <c r="M112" s="17"/>
      <c r="N112" s="17"/>
      <c r="O112" s="17"/>
      <c r="P112" s="17"/>
      <c r="Q112" s="17"/>
      <c r="R112" s="39"/>
      <c r="S112" s="39"/>
      <c r="T112" s="39"/>
    </row>
    <row r="113" spans="7:20" x14ac:dyDescent="0.3">
      <c r="G113" s="36"/>
      <c r="R113" s="39"/>
      <c r="S113" s="39"/>
      <c r="T113" s="39"/>
    </row>
    <row r="114" spans="7:20" x14ac:dyDescent="0.3">
      <c r="G114" s="36"/>
      <c r="I114" s="19"/>
      <c r="J114" s="20" t="s">
        <v>1338</v>
      </c>
      <c r="K114" s="20" t="s">
        <v>1339</v>
      </c>
      <c r="L114" s="20" t="s">
        <v>1340</v>
      </c>
      <c r="M114" s="20" t="s">
        <v>1341</v>
      </c>
      <c r="N114" s="20" t="s">
        <v>1342</v>
      </c>
      <c r="O114" s="20" t="s">
        <v>1343</v>
      </c>
      <c r="P114" s="20" t="s">
        <v>1344</v>
      </c>
      <c r="Q114" s="20" t="s">
        <v>1345</v>
      </c>
      <c r="R114" s="39"/>
      <c r="S114" s="39"/>
      <c r="T114" s="39"/>
    </row>
    <row r="115" spans="7:20" x14ac:dyDescent="0.3">
      <c r="G115" s="36"/>
      <c r="I115" s="21" t="str">
        <f>B7</f>
        <v>Predominantly Rural</v>
      </c>
      <c r="J115" s="24">
        <f>VLOOKUP($I115,calculations!$A$31:$BN$434,calculations!BG$21,FALSE)</f>
        <v>6.5537373341603784</v>
      </c>
      <c r="K115" s="24">
        <f>VLOOKUP($I115,calculations!$A$31:$BN$434,calculations!BH$21,FALSE)</f>
        <v>7.0607680365864889</v>
      </c>
      <c r="L115" s="24">
        <f>VLOOKUP($I115,calculations!$A$31:$BN$434,calculations!BI$21,FALSE)</f>
        <v>8.5579603251745269</v>
      </c>
      <c r="M115" s="24">
        <f>VLOOKUP($I115,calculations!$A$31:$BN$434,calculations!BJ$21,FALSE)</f>
        <v>9.146844422071478</v>
      </c>
      <c r="N115" s="24">
        <f>VLOOKUP($I115,calculations!$A$31:$BN$434,calculations!BK$21,FALSE)</f>
        <v>10.198726974005616</v>
      </c>
      <c r="O115" s="24">
        <f>VLOOKUP($I115,calculations!$A$31:$BN$434,calculations!BL$21,FALSE)</f>
        <v>11.008990355049546</v>
      </c>
      <c r="P115" s="24">
        <f>VLOOKUP($I115,calculations!$A$31:$BN$434,calculations!BM$21,FALSE)</f>
        <v>11.953604461926879</v>
      </c>
      <c r="Q115" s="24">
        <f>VLOOKUP($I115,calculations!$A$31:$BN$434,calculations!BN$21,FALSE)</f>
        <v>11.578036307798449</v>
      </c>
      <c r="R115" s="39"/>
      <c r="S115" s="39"/>
      <c r="T115" s="39"/>
    </row>
    <row r="116" spans="7:20" x14ac:dyDescent="0.3">
      <c r="G116" s="36"/>
      <c r="H116" s="22"/>
      <c r="I116" s="23" t="str">
        <f>D7</f>
        <v>Predominantly Urban</v>
      </c>
      <c r="J116" s="24">
        <f>VLOOKUP($I116,calculations!$A$31:$BN$434,calculations!BG$21,FALSE)</f>
        <v>5.0272651912926394</v>
      </c>
      <c r="K116" s="24">
        <f>VLOOKUP($I116,calculations!$A$31:$BN$434,calculations!BH$21,FALSE)</f>
        <v>5.495189643227854</v>
      </c>
      <c r="L116" s="24">
        <f>VLOOKUP($I116,calculations!$A$31:$BN$434,calculations!BI$21,FALSE)</f>
        <v>6.88813276645699</v>
      </c>
      <c r="M116" s="24">
        <f>VLOOKUP($I116,calculations!$A$31:$BN$434,calculations!BJ$21,FALSE)</f>
        <v>7.5134355317304662</v>
      </c>
      <c r="N116" s="24">
        <f>VLOOKUP($I116,calculations!$A$31:$BN$434,calculations!BK$21,FALSE)</f>
        <v>8.6414837680462249</v>
      </c>
      <c r="O116" s="24">
        <f>VLOOKUP($I116,calculations!$A$31:$BN$434,calculations!BL$21,FALSE)</f>
        <v>8.3832221818418056</v>
      </c>
      <c r="P116" s="24">
        <f>VLOOKUP($I116,calculations!$A$31:$BN$434,calculations!BM$21,FALSE)</f>
        <v>9.1194019345439248</v>
      </c>
      <c r="Q116" s="24">
        <f>VLOOKUP($I116,calculations!$A$31:$BN$434,calculations!BN$21,FALSE)</f>
        <v>9.2356647938819911</v>
      </c>
      <c r="R116" s="39"/>
      <c r="S116" s="39"/>
      <c r="T116" s="39"/>
    </row>
    <row r="117" spans="7:20" x14ac:dyDescent="0.3">
      <c r="G117" s="36"/>
      <c r="R117" s="39"/>
      <c r="S117" s="39"/>
      <c r="T117" s="39"/>
    </row>
    <row r="118" spans="7:20" x14ac:dyDescent="0.3">
      <c r="G118" s="36"/>
      <c r="H118" s="22"/>
      <c r="I118" s="22"/>
      <c r="J118" s="22"/>
      <c r="K118" s="22"/>
      <c r="L118" s="22"/>
      <c r="M118" s="22"/>
      <c r="N118" s="22"/>
      <c r="O118" s="22"/>
      <c r="P118" s="22"/>
      <c r="Q118" s="22"/>
      <c r="R118" s="39"/>
      <c r="S118" s="39"/>
      <c r="T118" s="39"/>
    </row>
    <row r="119" spans="7:20" x14ac:dyDescent="0.3">
      <c r="G119" s="36"/>
      <c r="R119" s="39"/>
      <c r="S119" s="39"/>
      <c r="T119" s="39"/>
    </row>
    <row r="120" spans="7:20" x14ac:dyDescent="0.3">
      <c r="G120" s="36"/>
      <c r="H120" s="39"/>
      <c r="I120" s="39"/>
      <c r="J120" s="39"/>
      <c r="K120" s="39"/>
      <c r="L120" s="39"/>
      <c r="M120" s="39"/>
      <c r="N120" s="39"/>
      <c r="O120" s="39"/>
      <c r="P120" s="39"/>
      <c r="Q120" s="39"/>
      <c r="R120" s="39"/>
      <c r="S120" s="39"/>
      <c r="T120" s="39"/>
    </row>
    <row r="121" spans="7:20" x14ac:dyDescent="0.3">
      <c r="G121" s="36"/>
      <c r="H121" s="39"/>
      <c r="I121" s="42"/>
      <c r="J121" s="45"/>
      <c r="K121" s="46"/>
      <c r="L121" s="46"/>
      <c r="M121" s="46"/>
      <c r="N121" s="46"/>
      <c r="O121" s="46"/>
      <c r="P121" s="46"/>
      <c r="Q121" s="46"/>
      <c r="R121" s="39"/>
      <c r="S121" s="39"/>
      <c r="T121" s="39"/>
    </row>
    <row r="122" spans="7:20" x14ac:dyDescent="0.3">
      <c r="G122" s="36"/>
      <c r="H122" s="39"/>
      <c r="I122" s="47"/>
      <c r="J122" s="48"/>
      <c r="K122" s="29"/>
      <c r="L122" s="29"/>
      <c r="M122" s="29"/>
      <c r="N122" s="29"/>
      <c r="O122" s="29"/>
      <c r="P122" s="29"/>
      <c r="Q122" s="29"/>
      <c r="R122" s="39"/>
      <c r="S122" s="39"/>
      <c r="T122" s="39"/>
    </row>
    <row r="123" spans="7:20" x14ac:dyDescent="0.3">
      <c r="G123" s="36"/>
      <c r="H123" s="44"/>
      <c r="I123" s="49"/>
      <c r="J123" s="48"/>
      <c r="K123" s="29"/>
      <c r="L123" s="29"/>
      <c r="M123" s="29"/>
      <c r="N123" s="29"/>
      <c r="O123" s="29"/>
      <c r="P123" s="29"/>
      <c r="Q123" s="29"/>
      <c r="R123" s="39"/>
      <c r="S123" s="39"/>
      <c r="T123" s="39"/>
    </row>
    <row r="124" spans="7:20" x14ac:dyDescent="0.3">
      <c r="G124" s="36"/>
      <c r="H124" s="39"/>
      <c r="I124" s="40"/>
      <c r="J124" s="39"/>
      <c r="K124" s="40"/>
      <c r="L124" s="39"/>
      <c r="M124" s="40"/>
      <c r="N124" s="39"/>
      <c r="O124" s="40"/>
      <c r="P124" s="39"/>
      <c r="Q124" s="40"/>
      <c r="R124" s="39"/>
      <c r="S124" s="39"/>
      <c r="T124" s="39"/>
    </row>
    <row r="125" spans="7:20" x14ac:dyDescent="0.3">
      <c r="G125" s="36"/>
      <c r="H125" s="39"/>
      <c r="I125" s="40"/>
      <c r="J125" s="39"/>
      <c r="K125" s="40"/>
      <c r="L125" s="39"/>
      <c r="M125" s="40"/>
      <c r="N125" s="39"/>
      <c r="O125" s="40"/>
      <c r="P125" s="39"/>
      <c r="Q125" s="40"/>
      <c r="R125" s="39"/>
      <c r="S125" s="39"/>
      <c r="T125" s="39"/>
    </row>
    <row r="126" spans="7:20" x14ac:dyDescent="0.3">
      <c r="G126" s="36"/>
      <c r="H126" s="39"/>
      <c r="I126" s="39"/>
      <c r="J126" s="39"/>
      <c r="K126" s="39"/>
      <c r="L126" s="39"/>
      <c r="M126" s="39"/>
      <c r="N126" s="39"/>
      <c r="O126" s="39"/>
      <c r="P126" s="39"/>
      <c r="Q126" s="39"/>
      <c r="R126" s="39"/>
      <c r="S126" s="39"/>
      <c r="T126" s="39"/>
    </row>
    <row r="127" spans="7:20" x14ac:dyDescent="0.3">
      <c r="G127" s="36"/>
      <c r="H127" s="53"/>
      <c r="I127" s="53"/>
      <c r="J127" s="53"/>
      <c r="K127" s="53"/>
      <c r="L127" s="53"/>
      <c r="M127" s="53"/>
      <c r="N127" s="53"/>
      <c r="O127" s="53"/>
      <c r="P127" s="53"/>
      <c r="Q127" s="53"/>
      <c r="R127" s="39"/>
      <c r="S127" s="39"/>
      <c r="T127" s="39"/>
    </row>
    <row r="128" spans="7:20" x14ac:dyDescent="0.3">
      <c r="G128" s="36"/>
      <c r="H128" s="53"/>
      <c r="I128" s="53"/>
      <c r="J128" s="53"/>
      <c r="K128" s="53"/>
      <c r="L128" s="53"/>
      <c r="M128" s="53"/>
      <c r="N128" s="53"/>
      <c r="O128" s="53"/>
      <c r="P128" s="53"/>
      <c r="Q128" s="53"/>
      <c r="R128" s="39"/>
      <c r="S128" s="39"/>
      <c r="T128" s="39"/>
    </row>
    <row r="129" spans="7:20" x14ac:dyDescent="0.3">
      <c r="G129" s="36"/>
      <c r="H129" s="37"/>
      <c r="I129" s="37"/>
      <c r="J129" s="37"/>
      <c r="K129" s="37"/>
      <c r="L129" s="37"/>
      <c r="M129" s="37"/>
      <c r="N129" s="37"/>
      <c r="O129" s="37"/>
      <c r="P129" s="38"/>
      <c r="Q129" s="37"/>
      <c r="R129" s="39"/>
      <c r="S129" s="39"/>
      <c r="T129" s="39"/>
    </row>
    <row r="130" spans="7:20" x14ac:dyDescent="0.3">
      <c r="G130" s="36"/>
      <c r="H130" s="39"/>
      <c r="I130" s="40"/>
      <c r="J130" s="39"/>
      <c r="K130" s="40"/>
      <c r="L130" s="39"/>
      <c r="M130" s="40"/>
      <c r="N130" s="39"/>
      <c r="O130" s="40"/>
      <c r="P130" s="39"/>
      <c r="Q130" s="40"/>
      <c r="R130" s="39"/>
      <c r="S130" s="39"/>
      <c r="T130" s="39"/>
    </row>
    <row r="131" spans="7:20" x14ac:dyDescent="0.3">
      <c r="G131" s="36"/>
      <c r="H131" s="39"/>
      <c r="I131" s="40"/>
      <c r="J131" s="39"/>
      <c r="K131" s="40"/>
      <c r="L131" s="39"/>
      <c r="M131" s="40"/>
      <c r="N131" s="39"/>
      <c r="O131" s="40"/>
      <c r="P131" s="39"/>
      <c r="Q131" s="40"/>
      <c r="R131" s="39"/>
      <c r="S131" s="39"/>
      <c r="T131" s="39"/>
    </row>
    <row r="132" spans="7:20" x14ac:dyDescent="0.3">
      <c r="G132" s="36"/>
      <c r="H132" s="39"/>
      <c r="I132" s="40"/>
      <c r="J132" s="39"/>
      <c r="K132" s="40"/>
      <c r="L132" s="39"/>
      <c r="M132" s="40"/>
      <c r="N132" s="39"/>
      <c r="O132" s="40"/>
      <c r="P132" s="39"/>
      <c r="Q132" s="40"/>
      <c r="R132" s="39"/>
      <c r="S132" s="39"/>
      <c r="T132" s="39"/>
    </row>
    <row r="133" spans="7:20" x14ac:dyDescent="0.3">
      <c r="G133" s="36"/>
      <c r="H133" s="41"/>
      <c r="I133" s="41"/>
      <c r="J133" s="41"/>
      <c r="K133" s="41"/>
      <c r="L133" s="41"/>
      <c r="M133" s="41"/>
      <c r="N133" s="41"/>
      <c r="O133" s="41"/>
      <c r="P133" s="41"/>
      <c r="Q133" s="41"/>
      <c r="R133" s="39"/>
      <c r="S133" s="39"/>
      <c r="T133" s="39"/>
    </row>
    <row r="134" spans="7:20" x14ac:dyDescent="0.3">
      <c r="G134" s="36"/>
      <c r="H134" s="39"/>
      <c r="I134" s="39"/>
      <c r="J134" s="39"/>
      <c r="K134" s="39"/>
      <c r="L134" s="39"/>
      <c r="M134" s="39"/>
      <c r="N134" s="39"/>
      <c r="O134" s="39"/>
      <c r="P134" s="39"/>
      <c r="Q134" s="39"/>
      <c r="R134" s="39"/>
      <c r="S134" s="39"/>
      <c r="T134" s="39"/>
    </row>
    <row r="135" spans="7:20" x14ac:dyDescent="0.3">
      <c r="G135" s="36"/>
      <c r="H135" s="39"/>
      <c r="I135" s="42"/>
      <c r="J135" s="50"/>
      <c r="K135" s="50"/>
      <c r="L135" s="50"/>
      <c r="M135" s="50"/>
      <c r="N135" s="50"/>
      <c r="O135" s="50"/>
      <c r="P135" s="50"/>
      <c r="Q135" s="50"/>
      <c r="R135" s="39"/>
      <c r="S135" s="39"/>
      <c r="T135" s="39"/>
    </row>
    <row r="136" spans="7:20" x14ac:dyDescent="0.3">
      <c r="G136" s="36"/>
      <c r="H136" s="39"/>
      <c r="I136" s="47"/>
      <c r="J136" s="43"/>
      <c r="K136" s="43"/>
      <c r="L136" s="43"/>
      <c r="M136" s="43"/>
      <c r="N136" s="43"/>
      <c r="O136" s="43"/>
      <c r="P136" s="43"/>
      <c r="Q136" s="43"/>
      <c r="R136" s="39"/>
      <c r="S136" s="39"/>
      <c r="T136" s="39"/>
    </row>
    <row r="137" spans="7:20" x14ac:dyDescent="0.3">
      <c r="G137" s="36"/>
      <c r="H137" s="44"/>
      <c r="I137" s="49"/>
      <c r="J137" s="43"/>
      <c r="K137" s="43"/>
      <c r="L137" s="43"/>
      <c r="M137" s="43"/>
      <c r="N137" s="43"/>
      <c r="O137" s="43"/>
      <c r="P137" s="43"/>
      <c r="Q137" s="43"/>
      <c r="R137" s="39"/>
      <c r="S137" s="39"/>
      <c r="T137" s="39"/>
    </row>
    <row r="138" spans="7:20" x14ac:dyDescent="0.3">
      <c r="G138" s="36"/>
      <c r="H138" s="39"/>
      <c r="I138" s="39"/>
      <c r="J138" s="39"/>
      <c r="K138" s="39"/>
      <c r="L138" s="39"/>
      <c r="M138" s="39"/>
      <c r="N138" s="39"/>
      <c r="O138" s="39"/>
      <c r="P138" s="39"/>
      <c r="Q138" s="39"/>
      <c r="R138" s="39"/>
      <c r="S138" s="39"/>
      <c r="T138" s="39"/>
    </row>
    <row r="139" spans="7:20" x14ac:dyDescent="0.3">
      <c r="G139" s="36"/>
      <c r="H139" s="44"/>
      <c r="I139" s="44"/>
      <c r="J139" s="44"/>
      <c r="K139" s="44"/>
      <c r="L139" s="44"/>
      <c r="M139" s="44"/>
      <c r="N139" s="44"/>
      <c r="O139" s="44"/>
      <c r="P139" s="44"/>
      <c r="Q139" s="44"/>
      <c r="R139" s="39"/>
      <c r="S139" s="39"/>
      <c r="T139" s="39"/>
    </row>
    <row r="140" spans="7:20" x14ac:dyDescent="0.3">
      <c r="G140" s="36"/>
      <c r="H140" s="39"/>
      <c r="I140" s="39"/>
      <c r="J140" s="39"/>
      <c r="K140" s="39"/>
      <c r="L140" s="39"/>
      <c r="M140" s="39"/>
      <c r="N140" s="39"/>
      <c r="O140" s="39"/>
      <c r="P140" s="39"/>
      <c r="Q140" s="39"/>
      <c r="R140" s="39"/>
      <c r="S140" s="39"/>
      <c r="T140" s="39"/>
    </row>
    <row r="141" spans="7:20" x14ac:dyDescent="0.3">
      <c r="G141" s="36"/>
      <c r="H141" s="39"/>
      <c r="I141" s="39"/>
      <c r="J141" s="39"/>
      <c r="K141" s="39"/>
      <c r="L141" s="39"/>
      <c r="M141" s="39"/>
      <c r="N141" s="39"/>
      <c r="O141" s="39"/>
      <c r="P141" s="39"/>
      <c r="Q141" s="39"/>
      <c r="R141" s="39"/>
      <c r="S141" s="39"/>
      <c r="T141" s="39"/>
    </row>
    <row r="142" spans="7:20" x14ac:dyDescent="0.3">
      <c r="G142" s="36"/>
      <c r="H142" s="39"/>
      <c r="I142" s="42"/>
      <c r="J142" s="45"/>
      <c r="K142" s="46"/>
      <c r="L142" s="46"/>
      <c r="M142" s="46"/>
      <c r="N142" s="46"/>
      <c r="O142" s="46"/>
      <c r="P142" s="46"/>
      <c r="Q142" s="46"/>
      <c r="R142" s="39"/>
      <c r="S142" s="39"/>
      <c r="T142" s="39"/>
    </row>
    <row r="143" spans="7:20" x14ac:dyDescent="0.3">
      <c r="G143" s="36"/>
      <c r="H143" s="39"/>
      <c r="I143" s="47"/>
      <c r="J143" s="48"/>
      <c r="K143" s="29"/>
      <c r="L143" s="29"/>
      <c r="M143" s="29"/>
      <c r="N143" s="29"/>
      <c r="O143" s="29"/>
      <c r="P143" s="29"/>
      <c r="Q143" s="29"/>
      <c r="R143" s="39"/>
      <c r="S143" s="39"/>
      <c r="T143" s="39"/>
    </row>
    <row r="144" spans="7:20" x14ac:dyDescent="0.3">
      <c r="G144" s="36"/>
      <c r="H144" s="44"/>
      <c r="I144" s="49"/>
      <c r="J144" s="48"/>
      <c r="K144" s="29"/>
      <c r="L144" s="29"/>
      <c r="M144" s="29"/>
      <c r="N144" s="29"/>
      <c r="O144" s="29"/>
      <c r="P144" s="29"/>
      <c r="Q144" s="29"/>
      <c r="R144" s="39"/>
      <c r="S144" s="39"/>
      <c r="T144" s="39"/>
    </row>
    <row r="145" spans="8:17" x14ac:dyDescent="0.3">
      <c r="I145" s="31"/>
      <c r="K145" s="31"/>
      <c r="M145" s="31"/>
      <c r="O145" s="31"/>
      <c r="Q145" s="31"/>
    </row>
    <row r="146" spans="8:17" x14ac:dyDescent="0.3">
      <c r="I146" s="31"/>
      <c r="K146" s="31"/>
      <c r="M146" s="31"/>
      <c r="O146" s="31"/>
      <c r="Q146" s="31"/>
    </row>
    <row r="148" spans="8:17" x14ac:dyDescent="0.3">
      <c r="H148" s="52"/>
      <c r="I148" s="52"/>
      <c r="J148" s="52"/>
      <c r="K148" s="52"/>
      <c r="L148" s="52"/>
      <c r="M148" s="52"/>
      <c r="N148" s="52"/>
      <c r="O148" s="52"/>
      <c r="P148" s="52"/>
      <c r="Q148" s="52"/>
    </row>
    <row r="149" spans="8:17" x14ac:dyDescent="0.3">
      <c r="H149" s="52"/>
      <c r="I149" s="52"/>
      <c r="J149" s="52"/>
      <c r="K149" s="52"/>
      <c r="L149" s="52"/>
      <c r="M149" s="52"/>
      <c r="N149" s="52"/>
      <c r="O149" s="52"/>
      <c r="P149" s="52"/>
      <c r="Q149" s="52"/>
    </row>
    <row r="150" spans="8:17" x14ac:dyDescent="0.3">
      <c r="H150" s="33"/>
      <c r="I150" s="33"/>
      <c r="J150" s="33"/>
      <c r="K150" s="33"/>
      <c r="L150" s="33"/>
      <c r="M150" s="33"/>
      <c r="N150" s="33"/>
      <c r="O150" s="33"/>
      <c r="P150" s="34"/>
      <c r="Q150" s="33"/>
    </row>
    <row r="151" spans="8:17" x14ac:dyDescent="0.3">
      <c r="I151" s="31"/>
      <c r="K151" s="31"/>
      <c r="M151" s="31"/>
      <c r="O151" s="31"/>
      <c r="Q151" s="31"/>
    </row>
    <row r="152" spans="8:17" x14ac:dyDescent="0.3">
      <c r="I152" s="31"/>
      <c r="K152" s="31"/>
      <c r="M152" s="31"/>
      <c r="O152" s="31"/>
      <c r="Q152" s="31"/>
    </row>
    <row r="153" spans="8:17" x14ac:dyDescent="0.3">
      <c r="I153" s="31"/>
      <c r="K153" s="31"/>
      <c r="M153" s="31"/>
      <c r="O153" s="31"/>
      <c r="Q153" s="31"/>
    </row>
    <row r="154" spans="8:17" x14ac:dyDescent="0.3">
      <c r="K154" s="31"/>
      <c r="M154" s="31"/>
      <c r="O154" s="31"/>
      <c r="Q154" s="31"/>
    </row>
    <row r="155" spans="8:17" x14ac:dyDescent="0.3">
      <c r="K155" s="31"/>
      <c r="M155" s="31"/>
      <c r="O155" s="31"/>
      <c r="Q155" s="31"/>
    </row>
    <row r="156" spans="8:17" x14ac:dyDescent="0.3">
      <c r="K156" s="31"/>
      <c r="M156" s="31"/>
      <c r="O156" s="31"/>
      <c r="Q156" s="31"/>
    </row>
    <row r="158" spans="8:17" x14ac:dyDescent="0.3">
      <c r="H158" s="54"/>
      <c r="I158" s="54"/>
      <c r="J158" s="52"/>
      <c r="K158" s="52"/>
      <c r="L158" s="52"/>
      <c r="M158" s="52"/>
      <c r="N158" s="52"/>
      <c r="O158" s="52"/>
      <c r="P158" s="52"/>
      <c r="Q158" s="52"/>
    </row>
    <row r="159" spans="8:17" x14ac:dyDescent="0.3">
      <c r="H159" s="54"/>
      <c r="I159" s="54"/>
      <c r="J159" s="52"/>
      <c r="K159" s="52"/>
      <c r="L159" s="52"/>
      <c r="M159" s="52"/>
      <c r="N159" s="52"/>
      <c r="O159" s="52"/>
      <c r="P159" s="52"/>
      <c r="Q159" s="52"/>
    </row>
    <row r="160" spans="8:17" x14ac:dyDescent="0.3">
      <c r="H160" s="35"/>
      <c r="I160" s="35"/>
      <c r="J160" s="33"/>
      <c r="K160" s="33"/>
      <c r="L160" s="33"/>
      <c r="M160" s="33"/>
      <c r="N160" s="33"/>
      <c r="O160" s="33"/>
      <c r="P160" s="33"/>
      <c r="Q160" s="33"/>
    </row>
    <row r="161" spans="8:17" x14ac:dyDescent="0.3">
      <c r="K161" s="31"/>
      <c r="M161" s="31"/>
      <c r="O161" s="31"/>
      <c r="Q161" s="31"/>
    </row>
    <row r="162" spans="8:17" x14ac:dyDescent="0.3">
      <c r="K162" s="31"/>
      <c r="M162" s="31"/>
      <c r="O162" s="31"/>
      <c r="Q162" s="31"/>
    </row>
    <row r="163" spans="8:17" x14ac:dyDescent="0.3">
      <c r="K163" s="31"/>
      <c r="M163" s="31"/>
      <c r="O163" s="31"/>
      <c r="Q163" s="31"/>
    </row>
    <row r="164" spans="8:17" x14ac:dyDescent="0.3">
      <c r="K164" s="31"/>
      <c r="M164" s="31"/>
      <c r="O164" s="31"/>
      <c r="Q164" s="31"/>
    </row>
    <row r="165" spans="8:17" x14ac:dyDescent="0.3">
      <c r="K165" s="31"/>
      <c r="M165" s="31"/>
      <c r="O165" s="31"/>
      <c r="Q165" s="31"/>
    </row>
    <row r="167" spans="8:17" x14ac:dyDescent="0.3">
      <c r="H167" s="54"/>
      <c r="I167" s="54"/>
      <c r="J167" s="52"/>
      <c r="K167" s="52"/>
      <c r="L167" s="52"/>
      <c r="M167" s="52"/>
      <c r="N167" s="52"/>
      <c r="O167" s="52"/>
      <c r="P167" s="52"/>
      <c r="Q167" s="52"/>
    </row>
    <row r="168" spans="8:17" x14ac:dyDescent="0.3">
      <c r="H168" s="54"/>
      <c r="I168" s="54"/>
      <c r="J168" s="52"/>
      <c r="K168" s="52"/>
      <c r="L168" s="52"/>
      <c r="M168" s="52"/>
      <c r="N168" s="52"/>
      <c r="O168" s="52"/>
      <c r="P168" s="52"/>
      <c r="Q168" s="52"/>
    </row>
    <row r="169" spans="8:17" x14ac:dyDescent="0.3">
      <c r="H169" s="35"/>
      <c r="I169" s="35"/>
      <c r="J169" s="33"/>
      <c r="K169" s="33"/>
      <c r="L169" s="33"/>
      <c r="M169" s="33"/>
      <c r="N169" s="33"/>
      <c r="O169" s="33"/>
      <c r="P169" s="33"/>
      <c r="Q169" s="33"/>
    </row>
    <row r="170" spans="8:17" x14ac:dyDescent="0.3">
      <c r="K170" s="31"/>
      <c r="M170" s="31"/>
      <c r="O170" s="31"/>
      <c r="Q170" s="31"/>
    </row>
    <row r="171" spans="8:17" x14ac:dyDescent="0.3">
      <c r="K171" s="31"/>
      <c r="M171" s="31"/>
      <c r="O171" s="31"/>
      <c r="Q171" s="31"/>
    </row>
    <row r="172" spans="8:17" x14ac:dyDescent="0.3">
      <c r="K172" s="31"/>
      <c r="M172" s="31"/>
      <c r="O172" s="31"/>
      <c r="Q172" s="31"/>
    </row>
    <row r="173" spans="8:17" x14ac:dyDescent="0.3">
      <c r="K173" s="31"/>
      <c r="M173" s="31"/>
      <c r="O173" s="31"/>
      <c r="Q173" s="31"/>
    </row>
    <row r="174" spans="8:17" x14ac:dyDescent="0.3">
      <c r="K174" s="31"/>
      <c r="M174" s="31"/>
      <c r="O174" s="31"/>
      <c r="Q174" s="31"/>
    </row>
    <row r="175" spans="8:17" x14ac:dyDescent="0.3">
      <c r="K175" s="31"/>
      <c r="M175" s="31"/>
      <c r="O175" s="31"/>
      <c r="Q175" s="31"/>
    </row>
    <row r="176" spans="8:17" x14ac:dyDescent="0.3">
      <c r="K176" s="31"/>
      <c r="M176" s="31"/>
      <c r="O176" s="31"/>
      <c r="Q176" s="31"/>
    </row>
    <row r="177" spans="8:17" x14ac:dyDescent="0.3">
      <c r="K177" s="31"/>
      <c r="M177" s="31"/>
      <c r="O177" s="31"/>
      <c r="Q177" s="31"/>
    </row>
    <row r="180" spans="8:17" x14ac:dyDescent="0.3">
      <c r="H180" s="54"/>
      <c r="I180" s="54"/>
      <c r="J180" s="52"/>
      <c r="K180" s="52"/>
      <c r="L180" s="52"/>
      <c r="M180" s="52"/>
      <c r="N180" s="52"/>
      <c r="O180" s="52"/>
      <c r="P180" s="52"/>
      <c r="Q180" s="52"/>
    </row>
    <row r="181" spans="8:17" x14ac:dyDescent="0.3">
      <c r="H181" s="54"/>
      <c r="I181" s="54"/>
      <c r="J181" s="52"/>
      <c r="K181" s="52"/>
      <c r="L181" s="52"/>
      <c r="M181" s="52"/>
      <c r="N181" s="52"/>
      <c r="O181" s="52"/>
      <c r="P181" s="52"/>
      <c r="Q181" s="52"/>
    </row>
    <row r="182" spans="8:17" x14ac:dyDescent="0.3">
      <c r="H182" s="35"/>
      <c r="I182" s="35"/>
      <c r="J182" s="33"/>
      <c r="K182" s="33"/>
      <c r="L182" s="33"/>
      <c r="M182" s="33"/>
      <c r="N182" s="33"/>
      <c r="O182" s="33"/>
      <c r="P182" s="33"/>
      <c r="Q182" s="33"/>
    </row>
    <row r="183" spans="8:17" x14ac:dyDescent="0.3">
      <c r="K183" s="31"/>
      <c r="M183" s="31"/>
      <c r="O183" s="31"/>
      <c r="Q183" s="31"/>
    </row>
    <row r="184" spans="8:17" x14ac:dyDescent="0.3">
      <c r="K184" s="31"/>
      <c r="M184" s="31"/>
      <c r="O184" s="31"/>
      <c r="Q184" s="31"/>
    </row>
    <row r="185" spans="8:17" x14ac:dyDescent="0.3">
      <c r="K185" s="31"/>
      <c r="M185" s="31"/>
      <c r="O185" s="31"/>
      <c r="Q185" s="31"/>
    </row>
    <row r="186" spans="8:17" x14ac:dyDescent="0.3">
      <c r="K186" s="31"/>
      <c r="M186" s="31"/>
      <c r="O186" s="31"/>
      <c r="Q186" s="31"/>
    </row>
    <row r="187" spans="8:17" x14ac:dyDescent="0.3">
      <c r="K187" s="31"/>
      <c r="M187" s="31"/>
      <c r="O187" s="31"/>
      <c r="Q187" s="31"/>
    </row>
    <row r="189" spans="8:17" x14ac:dyDescent="0.3">
      <c r="H189" s="54"/>
      <c r="I189" s="54"/>
      <c r="J189" s="52"/>
      <c r="K189" s="52"/>
      <c r="L189" s="52"/>
      <c r="M189" s="52"/>
      <c r="N189" s="52"/>
      <c r="O189" s="52"/>
      <c r="P189" s="52"/>
      <c r="Q189" s="52"/>
    </row>
    <row r="190" spans="8:17" x14ac:dyDescent="0.3">
      <c r="H190" s="54"/>
      <c r="I190" s="54"/>
      <c r="J190" s="52"/>
      <c r="K190" s="52"/>
      <c r="L190" s="52"/>
      <c r="M190" s="52"/>
      <c r="N190" s="52"/>
      <c r="O190" s="52"/>
      <c r="P190" s="52"/>
      <c r="Q190" s="52"/>
    </row>
    <row r="191" spans="8:17" x14ac:dyDescent="0.3">
      <c r="H191" s="35"/>
      <c r="I191" s="35"/>
      <c r="J191" s="33"/>
      <c r="K191" s="33"/>
      <c r="L191" s="33"/>
      <c r="M191" s="33"/>
      <c r="N191" s="33"/>
      <c r="O191" s="33"/>
      <c r="P191" s="33"/>
      <c r="Q191" s="33"/>
    </row>
    <row r="192" spans="8:17" x14ac:dyDescent="0.3">
      <c r="K192" s="31"/>
      <c r="M192" s="31"/>
      <c r="O192" s="31"/>
      <c r="Q192" s="31"/>
    </row>
    <row r="193" spans="8:17" x14ac:dyDescent="0.3">
      <c r="K193" s="31"/>
      <c r="M193" s="31"/>
      <c r="O193" s="31"/>
      <c r="Q193" s="31"/>
    </row>
    <row r="194" spans="8:17" x14ac:dyDescent="0.3">
      <c r="K194" s="31"/>
      <c r="M194" s="31"/>
      <c r="O194" s="31"/>
      <c r="Q194" s="31"/>
    </row>
    <row r="195" spans="8:17" x14ac:dyDescent="0.3">
      <c r="K195" s="31"/>
      <c r="M195" s="31"/>
      <c r="O195" s="31"/>
      <c r="Q195" s="31"/>
    </row>
    <row r="196" spans="8:17" x14ac:dyDescent="0.3">
      <c r="K196" s="31"/>
      <c r="M196" s="31"/>
      <c r="O196" s="31"/>
      <c r="Q196" s="31"/>
    </row>
    <row r="198" spans="8:17" x14ac:dyDescent="0.3">
      <c r="H198" s="54"/>
      <c r="I198" s="54"/>
      <c r="J198" s="52"/>
      <c r="K198" s="52"/>
      <c r="L198" s="52"/>
      <c r="M198" s="52"/>
      <c r="N198" s="52"/>
      <c r="O198" s="52"/>
      <c r="P198" s="52"/>
      <c r="Q198" s="52"/>
    </row>
    <row r="199" spans="8:17" x14ac:dyDescent="0.3">
      <c r="H199" s="54"/>
      <c r="I199" s="54"/>
      <c r="J199" s="52"/>
      <c r="K199" s="52"/>
      <c r="L199" s="52"/>
      <c r="M199" s="52"/>
      <c r="N199" s="52"/>
      <c r="O199" s="52"/>
      <c r="P199" s="52"/>
      <c r="Q199" s="52"/>
    </row>
    <row r="200" spans="8:17" x14ac:dyDescent="0.3">
      <c r="H200" s="35"/>
      <c r="I200" s="35"/>
      <c r="J200" s="33"/>
      <c r="K200" s="33"/>
      <c r="L200" s="33"/>
      <c r="M200" s="33"/>
      <c r="N200" s="33"/>
      <c r="O200" s="33"/>
      <c r="P200" s="33"/>
      <c r="Q200" s="33"/>
    </row>
    <row r="201" spans="8:17" x14ac:dyDescent="0.3">
      <c r="K201" s="31"/>
      <c r="M201" s="31"/>
      <c r="O201" s="31"/>
      <c r="Q201" s="31"/>
    </row>
    <row r="202" spans="8:17" x14ac:dyDescent="0.3">
      <c r="K202" s="31"/>
      <c r="M202" s="31"/>
      <c r="O202" s="31"/>
      <c r="Q202" s="31"/>
    </row>
    <row r="203" spans="8:17" x14ac:dyDescent="0.3">
      <c r="K203" s="31"/>
      <c r="M203" s="31"/>
      <c r="O203" s="31"/>
      <c r="Q203" s="31"/>
    </row>
    <row r="204" spans="8:17" x14ac:dyDescent="0.3">
      <c r="K204" s="31"/>
      <c r="M204" s="31"/>
      <c r="O204" s="31"/>
      <c r="Q204" s="31"/>
    </row>
    <row r="205" spans="8:17" x14ac:dyDescent="0.3">
      <c r="K205" s="31"/>
      <c r="M205" s="31"/>
      <c r="O205" s="31"/>
      <c r="Q205" s="31"/>
    </row>
    <row r="206" spans="8:17" x14ac:dyDescent="0.3">
      <c r="K206" s="31"/>
      <c r="M206" s="31"/>
      <c r="O206" s="31"/>
      <c r="Q206" s="31"/>
    </row>
    <row r="207" spans="8:17" x14ac:dyDescent="0.3">
      <c r="K207" s="31"/>
      <c r="M207" s="31"/>
      <c r="O207" s="31"/>
      <c r="Q207" s="31"/>
    </row>
    <row r="208" spans="8:17" x14ac:dyDescent="0.3">
      <c r="K208" s="31"/>
      <c r="M208" s="31"/>
      <c r="O208" s="31"/>
      <c r="Q208" s="31"/>
    </row>
    <row r="209" spans="8:17" x14ac:dyDescent="0.3">
      <c r="K209" s="31"/>
      <c r="M209" s="31"/>
      <c r="O209" s="31"/>
      <c r="Q209" s="31"/>
    </row>
    <row r="211" spans="8:17" x14ac:dyDescent="0.3">
      <c r="H211" s="54"/>
      <c r="I211" s="54"/>
      <c r="J211" s="52"/>
      <c r="K211" s="52"/>
      <c r="L211" s="52"/>
      <c r="M211" s="52"/>
      <c r="N211" s="52"/>
      <c r="O211" s="52"/>
      <c r="P211" s="52"/>
      <c r="Q211" s="52"/>
    </row>
    <row r="212" spans="8:17" x14ac:dyDescent="0.3">
      <c r="H212" s="54"/>
      <c r="I212" s="54"/>
      <c r="J212" s="52"/>
      <c r="K212" s="52"/>
      <c r="L212" s="52"/>
      <c r="M212" s="52"/>
      <c r="N212" s="52"/>
      <c r="O212" s="52"/>
      <c r="P212" s="52"/>
      <c r="Q212" s="52"/>
    </row>
    <row r="213" spans="8:17" x14ac:dyDescent="0.3">
      <c r="H213" s="35"/>
      <c r="I213" s="35"/>
      <c r="J213" s="33"/>
      <c r="K213" s="33"/>
      <c r="L213" s="33"/>
      <c r="M213" s="33"/>
      <c r="N213" s="33"/>
      <c r="O213" s="33"/>
      <c r="P213" s="33"/>
      <c r="Q213" s="33"/>
    </row>
    <row r="214" spans="8:17" x14ac:dyDescent="0.3">
      <c r="K214" s="31"/>
      <c r="M214" s="31"/>
      <c r="O214" s="31"/>
      <c r="Q214" s="31"/>
    </row>
    <row r="215" spans="8:17" x14ac:dyDescent="0.3">
      <c r="K215" s="31"/>
      <c r="M215" s="31"/>
      <c r="O215" s="31"/>
      <c r="Q215" s="31"/>
    </row>
    <row r="216" spans="8:17" x14ac:dyDescent="0.3">
      <c r="K216" s="31"/>
      <c r="M216" s="31"/>
      <c r="O216" s="31"/>
      <c r="Q216" s="31"/>
    </row>
    <row r="217" spans="8:17" x14ac:dyDescent="0.3">
      <c r="K217" s="31"/>
      <c r="M217" s="31"/>
      <c r="O217" s="31"/>
      <c r="Q217" s="31"/>
    </row>
    <row r="218" spans="8:17" x14ac:dyDescent="0.3">
      <c r="K218" s="31"/>
      <c r="M218" s="31"/>
      <c r="O218" s="31"/>
      <c r="Q218" s="31"/>
    </row>
    <row r="220" spans="8:17" x14ac:dyDescent="0.3">
      <c r="H220" s="54"/>
      <c r="I220" s="54"/>
      <c r="J220" s="52"/>
      <c r="K220" s="52"/>
      <c r="L220" s="52"/>
      <c r="M220" s="52"/>
      <c r="N220" s="52"/>
      <c r="O220" s="52"/>
      <c r="P220" s="52"/>
      <c r="Q220" s="52"/>
    </row>
    <row r="221" spans="8:17" x14ac:dyDescent="0.3">
      <c r="H221" s="54"/>
      <c r="I221" s="54"/>
      <c r="J221" s="52"/>
      <c r="K221" s="52"/>
      <c r="L221" s="52"/>
      <c r="M221" s="52"/>
      <c r="N221" s="52"/>
      <c r="O221" s="52"/>
      <c r="P221" s="52"/>
      <c r="Q221" s="52"/>
    </row>
    <row r="222" spans="8:17" x14ac:dyDescent="0.3">
      <c r="H222" s="35"/>
      <c r="I222" s="35"/>
      <c r="J222" s="33"/>
      <c r="K222" s="33"/>
      <c r="L222" s="33"/>
      <c r="M222" s="33"/>
      <c r="N222" s="33"/>
      <c r="O222" s="33"/>
      <c r="P222" s="33"/>
      <c r="Q222" s="33"/>
    </row>
    <row r="223" spans="8:17" x14ac:dyDescent="0.3">
      <c r="K223" s="31"/>
      <c r="M223" s="31"/>
      <c r="O223" s="31"/>
      <c r="Q223" s="31"/>
    </row>
    <row r="224" spans="8:17" x14ac:dyDescent="0.3">
      <c r="K224" s="31"/>
      <c r="M224" s="31"/>
      <c r="O224" s="31"/>
      <c r="Q224" s="31"/>
    </row>
    <row r="225" spans="8:17" x14ac:dyDescent="0.3">
      <c r="K225" s="31"/>
      <c r="M225" s="31"/>
      <c r="O225" s="31"/>
      <c r="Q225" s="31"/>
    </row>
    <row r="226" spans="8:17" x14ac:dyDescent="0.3">
      <c r="K226" s="31"/>
      <c r="M226" s="31"/>
      <c r="O226" s="31"/>
      <c r="Q226" s="31"/>
    </row>
    <row r="227" spans="8:17" x14ac:dyDescent="0.3">
      <c r="K227" s="31"/>
      <c r="M227" s="31"/>
      <c r="O227" s="31"/>
      <c r="Q227" s="31"/>
    </row>
    <row r="229" spans="8:17" x14ac:dyDescent="0.3">
      <c r="H229" s="54"/>
      <c r="I229" s="54"/>
      <c r="J229" s="52"/>
      <c r="K229" s="52"/>
      <c r="L229" s="52"/>
      <c r="M229" s="52"/>
      <c r="N229" s="52"/>
      <c r="O229" s="52"/>
      <c r="P229" s="52"/>
      <c r="Q229" s="52"/>
    </row>
    <row r="230" spans="8:17" x14ac:dyDescent="0.3">
      <c r="H230" s="54"/>
      <c r="I230" s="54"/>
      <c r="J230" s="52"/>
      <c r="K230" s="52"/>
      <c r="L230" s="52"/>
      <c r="M230" s="52"/>
      <c r="N230" s="52"/>
      <c r="O230" s="52"/>
      <c r="P230" s="52"/>
      <c r="Q230" s="52"/>
    </row>
    <row r="231" spans="8:17" x14ac:dyDescent="0.3">
      <c r="H231" s="35"/>
      <c r="I231" s="35"/>
      <c r="J231" s="33"/>
      <c r="K231" s="33"/>
      <c r="L231" s="33"/>
      <c r="M231" s="33"/>
      <c r="N231" s="33"/>
      <c r="O231" s="33"/>
      <c r="P231" s="33"/>
      <c r="Q231" s="33"/>
    </row>
    <row r="232" spans="8:17" x14ac:dyDescent="0.3">
      <c r="K232" s="31"/>
      <c r="M232" s="31"/>
      <c r="O232" s="31"/>
      <c r="Q232" s="31"/>
    </row>
    <row r="233" spans="8:17" x14ac:dyDescent="0.3">
      <c r="K233" s="31"/>
      <c r="M233" s="31"/>
      <c r="O233" s="31"/>
      <c r="Q233" s="31"/>
    </row>
    <row r="234" spans="8:17" x14ac:dyDescent="0.3">
      <c r="K234" s="31"/>
      <c r="M234" s="31"/>
      <c r="O234" s="31"/>
      <c r="Q234" s="31"/>
    </row>
    <row r="235" spans="8:17" x14ac:dyDescent="0.3">
      <c r="K235" s="31"/>
      <c r="M235" s="31"/>
      <c r="O235" s="31"/>
      <c r="Q235" s="31"/>
    </row>
    <row r="236" spans="8:17" x14ac:dyDescent="0.3">
      <c r="K236" s="31"/>
      <c r="M236" s="31"/>
      <c r="O236" s="31"/>
      <c r="Q236" s="31"/>
    </row>
  </sheetData>
  <sheetProtection algorithmName="SHA-512" hashValue="0z6mnsvuKJB94XsjfCy2wRW+TpKwIh8g2ynwTKlg8wSvq0jE+TIVezPSDBLpcEw82LN0vI2MjhHvqknNl+p3fw==" saltValue="56Rk8lnDegJGnbl3XB3mQA==" spinCount="100000" sheet="1" objects="1" scenarios="1"/>
  <protectedRanges>
    <protectedRange sqref="B7" name="Range1_1"/>
    <protectedRange sqref="D7" name="Range2_1"/>
  </protectedRanges>
  <mergeCells count="73">
    <mergeCell ref="H43:I44"/>
    <mergeCell ref="J43:K44"/>
    <mergeCell ref="L43:M44"/>
    <mergeCell ref="N43:O44"/>
    <mergeCell ref="P43:Q44"/>
    <mergeCell ref="P167:Q168"/>
    <mergeCell ref="H158:H159"/>
    <mergeCell ref="I158:I159"/>
    <mergeCell ref="J158:K159"/>
    <mergeCell ref="L158:M159"/>
    <mergeCell ref="N158:O159"/>
    <mergeCell ref="P158:Q159"/>
    <mergeCell ref="H167:H168"/>
    <mergeCell ref="I167:I168"/>
    <mergeCell ref="J167:K168"/>
    <mergeCell ref="L167:M168"/>
    <mergeCell ref="N167:O168"/>
    <mergeCell ref="P189:Q190"/>
    <mergeCell ref="H180:H181"/>
    <mergeCell ref="I180:I181"/>
    <mergeCell ref="J180:K181"/>
    <mergeCell ref="L180:M181"/>
    <mergeCell ref="N180:O181"/>
    <mergeCell ref="P180:Q181"/>
    <mergeCell ref="H189:H190"/>
    <mergeCell ref="I189:I190"/>
    <mergeCell ref="J189:K190"/>
    <mergeCell ref="L189:M190"/>
    <mergeCell ref="N189:O190"/>
    <mergeCell ref="P211:Q212"/>
    <mergeCell ref="H198:H199"/>
    <mergeCell ref="I198:I199"/>
    <mergeCell ref="J198:K199"/>
    <mergeCell ref="L198:M199"/>
    <mergeCell ref="N198:O199"/>
    <mergeCell ref="P198:Q199"/>
    <mergeCell ref="H211:H212"/>
    <mergeCell ref="I211:I212"/>
    <mergeCell ref="J211:K212"/>
    <mergeCell ref="L211:M212"/>
    <mergeCell ref="N211:O212"/>
    <mergeCell ref="P229:Q230"/>
    <mergeCell ref="H220:H221"/>
    <mergeCell ref="I220:I221"/>
    <mergeCell ref="J220:K221"/>
    <mergeCell ref="L220:M221"/>
    <mergeCell ref="N220:O221"/>
    <mergeCell ref="P220:Q221"/>
    <mergeCell ref="H229:H230"/>
    <mergeCell ref="I229:I230"/>
    <mergeCell ref="J229:K230"/>
    <mergeCell ref="L229:M230"/>
    <mergeCell ref="N229:O230"/>
    <mergeCell ref="H85:I86"/>
    <mergeCell ref="J85:K86"/>
    <mergeCell ref="L85:M86"/>
    <mergeCell ref="N85:O86"/>
    <mergeCell ref="P85:Q86"/>
    <mergeCell ref="H64:I65"/>
    <mergeCell ref="J64:K65"/>
    <mergeCell ref="L64:M65"/>
    <mergeCell ref="N64:O65"/>
    <mergeCell ref="P64:Q65"/>
    <mergeCell ref="P148:Q149"/>
    <mergeCell ref="H127:I128"/>
    <mergeCell ref="H148:I149"/>
    <mergeCell ref="J148:K149"/>
    <mergeCell ref="L148:M149"/>
    <mergeCell ref="N148:O149"/>
    <mergeCell ref="J127:K128"/>
    <mergeCell ref="L127:M128"/>
    <mergeCell ref="N127:O128"/>
    <mergeCell ref="P127:Q128"/>
  </mergeCells>
  <conditionalFormatting sqref="J136:Q137">
    <cfRule type="cellIs" dxfId="21" priority="11" operator="equal">
      <formula>#N/A</formula>
    </cfRule>
  </conditionalFormatting>
  <conditionalFormatting sqref="J10:Q11">
    <cfRule type="cellIs" dxfId="20" priority="24" operator="equal">
      <formula>#N/A</formula>
    </cfRule>
  </conditionalFormatting>
  <conditionalFormatting sqref="J38:Q38 K39:Q39">
    <cfRule type="cellIs" dxfId="19" priority="23" operator="equal">
      <formula>#N/A</formula>
    </cfRule>
  </conditionalFormatting>
  <conditionalFormatting sqref="J143:Q143 K144:Q144">
    <cfRule type="cellIs" dxfId="18" priority="12" operator="equal">
      <formula>#N/A</formula>
    </cfRule>
  </conditionalFormatting>
  <conditionalFormatting sqref="J59:Q59 K60:Q60">
    <cfRule type="cellIs" dxfId="16" priority="20" operator="equal">
      <formula>#N/A</formula>
    </cfRule>
  </conditionalFormatting>
  <conditionalFormatting sqref="J80:Q80 K81:Q81">
    <cfRule type="cellIs" dxfId="14" priority="18" operator="equal">
      <formula>#N/A</formula>
    </cfRule>
  </conditionalFormatting>
  <conditionalFormatting sqref="J101:Q101 K102:Q102">
    <cfRule type="cellIs" dxfId="12" priority="16" operator="equal">
      <formula>#N/A</formula>
    </cfRule>
  </conditionalFormatting>
  <conditionalFormatting sqref="J122:Q122 K123:Q123">
    <cfRule type="cellIs" dxfId="10" priority="14" operator="equal">
      <formula>#N/A</formula>
    </cfRule>
  </conditionalFormatting>
  <conditionalFormatting sqref="J31:Q32">
    <cfRule type="cellIs" dxfId="9" priority="10" operator="equal">
      <formula>#N/A</formula>
    </cfRule>
  </conditionalFormatting>
  <conditionalFormatting sqref="J80:Q80 K81:Q81">
    <cfRule type="cellIs" dxfId="7" priority="9" operator="equal">
      <formula>#N/A</formula>
    </cfRule>
  </conditionalFormatting>
  <conditionalFormatting sqref="J101:Q101 K102:Q102">
    <cfRule type="cellIs" dxfId="5" priority="7" operator="equal">
      <formula>#N/A</formula>
    </cfRule>
  </conditionalFormatting>
  <conditionalFormatting sqref="J52:Q53">
    <cfRule type="cellIs" dxfId="3" priority="4" operator="equal">
      <formula>#N/A</formula>
    </cfRule>
  </conditionalFormatting>
  <conditionalFormatting sqref="J73:Q74">
    <cfRule type="cellIs" dxfId="2" priority="3" operator="equal">
      <formula>#N/A</formula>
    </cfRule>
  </conditionalFormatting>
  <conditionalFormatting sqref="J94:Q95">
    <cfRule type="cellIs" dxfId="1" priority="2" operator="equal">
      <formula>#N/A</formula>
    </cfRule>
  </conditionalFormatting>
  <conditionalFormatting sqref="J115:Q116">
    <cfRule type="cellIs" dxfId="0" priority="1" operator="equal">
      <formula>#N/A</formula>
    </cfRule>
  </conditionalFormatting>
  <dataValidations count="1">
    <dataValidation type="list" allowBlank="1" showInputMessage="1" showErrorMessage="1" sqref="B7 D7" xr:uid="{DCE2D7E1-73BE-4294-8184-7ACA91796BCB}">
      <formula1>members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AFBB3E49402F44A682EB48B732B539" ma:contentTypeVersion="10" ma:contentTypeDescription="Create a new document." ma:contentTypeScope="" ma:versionID="6896d1c682b21ab462b44df58058673b">
  <xsd:schema xmlns:xsd="http://www.w3.org/2001/XMLSchema" xmlns:xs="http://www.w3.org/2001/XMLSchema" xmlns:p="http://schemas.microsoft.com/office/2006/metadata/properties" xmlns:ns3="840589db-5988-4dde-a56f-a024b7b697d9" xmlns:ns4="65be8d5a-1f28-4fc1-a7ed-abc50a42248d" targetNamespace="http://schemas.microsoft.com/office/2006/metadata/properties" ma:root="true" ma:fieldsID="b88371e7d2ec9c34c1f792b9d2e88fb6" ns3:_="" ns4:_="">
    <xsd:import namespace="840589db-5988-4dde-a56f-a024b7b697d9"/>
    <xsd:import namespace="65be8d5a-1f28-4fc1-a7ed-abc50a4224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589db-5988-4dde-a56f-a024b7b697d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be8d5a-1f28-4fc1-a7ed-abc50a4224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BECF9-EC29-452D-95BB-A8ECC023DEDA}">
  <ds:schemaRefs>
    <ds:schemaRef ds:uri="http://schemas.microsoft.com/sharepoint/v3/contenttype/forms"/>
  </ds:schemaRefs>
</ds:datastoreItem>
</file>

<file path=customXml/itemProps2.xml><?xml version="1.0" encoding="utf-8"?>
<ds:datastoreItem xmlns:ds="http://schemas.openxmlformats.org/officeDocument/2006/customXml" ds:itemID="{FADF93B8-0CB6-479B-BDC4-C96E0BC19F8D}">
  <ds:schemaRefs>
    <ds:schemaRef ds:uri="840589db-5988-4dde-a56f-a024b7b697d9"/>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65be8d5a-1f28-4fc1-a7ed-abc50a42248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B00B470-91CB-46DE-8DD0-790A49A76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589db-5988-4dde-a56f-a024b7b697d9"/>
    <ds:schemaRef ds:uri="65be8d5a-1f28-4fc1-a7ed-abc50a422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page</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dcterms:created xsi:type="dcterms:W3CDTF">2021-06-01T10:51:49Z</dcterms:created>
  <dcterms:modified xsi:type="dcterms:W3CDTF">2021-06-03T15:43:16Z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0x0101002CAFBB3E49402F44A682EB48B732B539</vt:lpwstr>
  </property>
</Properties>
</file>